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6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bach\ownCloud\Transfer\SteuernAktuell\FinanzierungBGE\"/>
    </mc:Choice>
  </mc:AlternateContent>
  <xr:revisionPtr revIDLastSave="0" documentId="13_ncr:1_{8D748F23-EA1A-4363-81FD-1D20C452BDA3}" xr6:coauthVersionLast="36" xr6:coauthVersionMax="36" xr10:uidLastSave="{00000000-0000-0000-0000-000000000000}"/>
  <bookViews>
    <workbookView xWindow="-15" yWindow="0" windowWidth="11505" windowHeight="13740" activeTab="3" xr2:uid="{00000000-000D-0000-FFFF-FFFF00000000}"/>
  </bookViews>
  <sheets>
    <sheet name="Kalk" sheetId="43" r:id="rId1"/>
    <sheet name="Abb" sheetId="48" r:id="rId2"/>
    <sheet name="Param" sheetId="41" r:id="rId3"/>
    <sheet name="NegativeESt0" sheetId="51" r:id="rId4"/>
    <sheet name="Transfgrenz1" sheetId="49" r:id="rId5"/>
    <sheet name="Transfgrenz2" sheetId="50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__Tab4">[0]!___Tab4</definedName>
    <definedName name="__Tab4">[0]!__Tab4</definedName>
    <definedName name="_ESt217" localSheetId="3">#REF!</definedName>
    <definedName name="_ESt217" localSheetId="5">#REF!</definedName>
    <definedName name="_ESt217">#REF!</definedName>
    <definedName name="_Regression_Int" hidden="1">1</definedName>
    <definedName name="_Tab4" localSheetId="1">Abb!_Tab4</definedName>
    <definedName name="_Tab4">[0]!_Tab4</definedName>
    <definedName name="Alo" localSheetId="1">Abb!Alo</definedName>
    <definedName name="Alo" localSheetId="3">NegativeESt0!Alo</definedName>
    <definedName name="Alo" localSheetId="4">Transfgrenz1!Alo</definedName>
    <definedName name="Alo" localSheetId="5">Transfgrenz2!Alo</definedName>
    <definedName name="Alo">[0]!Alo</definedName>
    <definedName name="arife" localSheetId="1">#REF!</definedName>
    <definedName name="arife" localSheetId="3">#REF!</definedName>
    <definedName name="arife" localSheetId="4">#REF!</definedName>
    <definedName name="arife" localSheetId="5">#REF!</definedName>
    <definedName name="arife">#REF!</definedName>
    <definedName name="Balken_1Sp" localSheetId="1">Abb!Balken_1Sp</definedName>
    <definedName name="Balken_1Sp" localSheetId="3">NegativeESt0!Balken_1Sp</definedName>
    <definedName name="Balken_1Sp" localSheetId="4">Transfgrenz1!Balken_1Sp</definedName>
    <definedName name="Balken_1Sp" localSheetId="5">Transfgrenz2!Balken_1Sp</definedName>
    <definedName name="Balken_1Sp">[0]!Balken_1Sp</definedName>
    <definedName name="Balken_2Sp" localSheetId="1">Abb!Balken_2Sp</definedName>
    <definedName name="Balken_2Sp" localSheetId="3">NegativeESt0!Balken_2Sp</definedName>
    <definedName name="Balken_2Sp" localSheetId="4">Transfgrenz1!Balken_2Sp</definedName>
    <definedName name="Balken_2Sp" localSheetId="5">Transfgrenz2!Balken_2Sp</definedName>
    <definedName name="Balken_2Sp">[0]!Balken_2Sp</definedName>
    <definedName name="cccc" localSheetId="1">Abb!cccc</definedName>
    <definedName name="cccc" localSheetId="3">NegativeESt0!cccc</definedName>
    <definedName name="cccc" localSheetId="4">Transfgrenz1!cccc</definedName>
    <definedName name="cccc" localSheetId="5">Transfgrenz2!cccc</definedName>
    <definedName name="cccc">[0]!cccc</definedName>
    <definedName name="_xlnm.Print_Area" localSheetId="1">Abb!$C$3:$G$16</definedName>
    <definedName name="_xlnm.Print_Area" localSheetId="2">Param!$A$1:$K$12</definedName>
    <definedName name="Druckbereich_MI" localSheetId="1">#REF!</definedName>
    <definedName name="Druckbereich_MI" localSheetId="3">#REF!</definedName>
    <definedName name="Druckbereich_MI" localSheetId="4">#REF!</definedName>
    <definedName name="Druckbereich_MI" localSheetId="5">#REF!</definedName>
    <definedName name="Druckbereich_MI">#REF!</definedName>
    <definedName name="ERHRV" localSheetId="1">Abb!ERHRV</definedName>
    <definedName name="ERHRV" localSheetId="3">NegativeESt0!ERHRV</definedName>
    <definedName name="ERHRV" localSheetId="4">Transfgrenz1!ERHRV</definedName>
    <definedName name="ERHRV" localSheetId="5">Transfgrenz2!ERHRV</definedName>
    <definedName name="ERHRV">[0]!ERHRV</definedName>
    <definedName name="estprog3" localSheetId="1">Abb!estprog3</definedName>
    <definedName name="estprog3" localSheetId="3">NegativeESt0!estprog3</definedName>
    <definedName name="estprog3" localSheetId="4">Transfgrenz1!estprog3</definedName>
    <definedName name="estprog3" localSheetId="5">Transfgrenz2!estprog3</definedName>
    <definedName name="estprog3">[0]!estprog3</definedName>
    <definedName name="ESTt6ab211die2" localSheetId="3">#REF!</definedName>
    <definedName name="ESTt6ab211die2" localSheetId="5">#REF!</definedName>
    <definedName name="ESTt6ab211die2">#REF!</definedName>
    <definedName name="ESTtab113die2" localSheetId="3">#REF!</definedName>
    <definedName name="ESTtab113die2" localSheetId="5">#REF!</definedName>
    <definedName name="ESTtab113die2">#REF!</definedName>
    <definedName name="ESTtab12die2" localSheetId="3">#REF!</definedName>
    <definedName name="ESTtab12die2" localSheetId="5">#REF!</definedName>
    <definedName name="ESTtab12die2">#REF!</definedName>
    <definedName name="ESTtab211" localSheetId="3">#REF!</definedName>
    <definedName name="ESTtab211" localSheetId="5">#REF!</definedName>
    <definedName name="ESTtab211">#REF!</definedName>
    <definedName name="ESTtab212" localSheetId="3">#REF!</definedName>
    <definedName name="ESTtab212" localSheetId="5">#REF!</definedName>
    <definedName name="ESTtab212">#REF!</definedName>
    <definedName name="ESTtab213" localSheetId="3">#REF!</definedName>
    <definedName name="ESTtab213" localSheetId="5">#REF!</definedName>
    <definedName name="ESTtab213">#REF!</definedName>
    <definedName name="ESTtab24" localSheetId="3">#REF!</definedName>
    <definedName name="ESTtab24" localSheetId="5">#REF!</definedName>
    <definedName name="ESTtab24">#REF!</definedName>
    <definedName name="ESTtab24die2" localSheetId="3">#REF!</definedName>
    <definedName name="ESTtab24die2" localSheetId="5">#REF!</definedName>
    <definedName name="ESTtab24die2">#REF!</definedName>
    <definedName name="KFB" localSheetId="1">Abb!KFB</definedName>
    <definedName name="KFB" localSheetId="3">NegativeESt0!KFB</definedName>
    <definedName name="KFB" localSheetId="4">Transfgrenz1!KFB</definedName>
    <definedName name="KFB" localSheetId="5">Transfgrenz2!KFB</definedName>
    <definedName name="KFB">[0]!KFB</definedName>
    <definedName name="KG" localSheetId="1">Abb!KG</definedName>
    <definedName name="KG" localSheetId="3">NegativeESt0!KG</definedName>
    <definedName name="KG" localSheetId="4">Transfgrenz1!KG</definedName>
    <definedName name="KG" localSheetId="5">Transfgrenz2!KG</definedName>
    <definedName name="KG">[0]!KG</definedName>
    <definedName name="KK" localSheetId="1">Abb!KK</definedName>
    <definedName name="KK" localSheetId="3">NegativeESt0!KK</definedName>
    <definedName name="KK" localSheetId="4">Transfgrenz1!KK</definedName>
    <definedName name="KK" localSheetId="5">Transfgrenz2!KK</definedName>
    <definedName name="KK">[0]!KK</definedName>
    <definedName name="Kreisdiagramm" localSheetId="1">Abb!Kreisdiagramm</definedName>
    <definedName name="Kreisdiagramm" localSheetId="3">NegativeESt0!Kreisdiagramm</definedName>
    <definedName name="Kreisdiagramm" localSheetId="4">Transfgrenz1!Kreisdiagramm</definedName>
    <definedName name="Kreisdiagramm" localSheetId="5">Transfgrenz2!Kreisdiagramm</definedName>
    <definedName name="Kreisdiagramm">[0]!Kreisdiagramm</definedName>
    <definedName name="Linien_1Sp" localSheetId="1">Abb!Linien_1Sp</definedName>
    <definedName name="Linien_1Sp" localSheetId="3">NegativeESt0!Linien_1Sp</definedName>
    <definedName name="Linien_1Sp" localSheetId="4">Transfgrenz1!Linien_1Sp</definedName>
    <definedName name="Linien_1Sp" localSheetId="5">Transfgrenz2!Linien_1Sp</definedName>
    <definedName name="Linien_1Sp">[0]!Linien_1Sp</definedName>
    <definedName name="Linien_2Sp" localSheetId="1">Abb!Linien_2Sp</definedName>
    <definedName name="Linien_2Sp" localSheetId="3">NegativeESt0!Linien_2Sp</definedName>
    <definedName name="Linien_2Sp" localSheetId="4">Transfgrenz1!Linien_2Sp</definedName>
    <definedName name="Linien_2Sp" localSheetId="5">Transfgrenz2!Linien_2Sp</definedName>
    <definedName name="Linien_2Sp">[0]!Linien_2Sp</definedName>
    <definedName name="Objektrahmen_weg" localSheetId="1">[1]!Objektrahmen_weg</definedName>
    <definedName name="Objektrahmen_weg" localSheetId="3">[2]!Objektrahmen_weg</definedName>
    <definedName name="Objektrahmen_weg" localSheetId="4">[2]!Objektrahmen_weg</definedName>
    <definedName name="Objektrahmen_weg" localSheetId="5">[2]!Objektrahmen_weg</definedName>
    <definedName name="Objektrahmen_weg">[1]!Objektrahmen_weg</definedName>
    <definedName name="PFL" localSheetId="1">Abb!PFL</definedName>
    <definedName name="PFL" localSheetId="3">NegativeESt0!PFL</definedName>
    <definedName name="PFL" localSheetId="4">Transfgrenz1!PFL</definedName>
    <definedName name="PFL" localSheetId="5">Transfgrenz2!PFL</definedName>
    <definedName name="PFL">[0]!PFL</definedName>
    <definedName name="RV" localSheetId="1">Abb!RV</definedName>
    <definedName name="RV" localSheetId="3">NegativeESt0!RV</definedName>
    <definedName name="RV" localSheetId="4">Transfgrenz1!RV</definedName>
    <definedName name="RV" localSheetId="5">Transfgrenz2!RV</definedName>
    <definedName name="RV">[0]!RV</definedName>
    <definedName name="Säulen_1Sp" localSheetId="1">Abb!Säulen_1Sp</definedName>
    <definedName name="Säulen_1Sp" localSheetId="3">NegativeESt0!Säulen_1Sp</definedName>
    <definedName name="Säulen_1Sp" localSheetId="4">Transfgrenz1!Säulen_1Sp</definedName>
    <definedName name="Säulen_1Sp" localSheetId="5">Transfgrenz2!Säulen_1Sp</definedName>
    <definedName name="Säulen_1Sp">[0]!Säulen_1Sp</definedName>
    <definedName name="Säulen_2Sp" localSheetId="1">Abb!Säulen_2Sp</definedName>
    <definedName name="Säulen_2Sp" localSheetId="3">NegativeESt0!Säulen_2Sp</definedName>
    <definedName name="Säulen_2Sp" localSheetId="4">Transfgrenz1!Säulen_2Sp</definedName>
    <definedName name="Säulen_2Sp" localSheetId="5">Transfgrenz2!Säulen_2Sp</definedName>
    <definedName name="Säulen_2Sp">[0]!Säulen_2Sp</definedName>
    <definedName name="SOABZG" localSheetId="1">Abb!SOABZG</definedName>
    <definedName name="SOABZG" localSheetId="3">NegativeESt0!SOABZG</definedName>
    <definedName name="SOABZG" localSheetId="4">Transfgrenz1!SOABZG</definedName>
    <definedName name="SOABZG" localSheetId="5">Transfgrenz2!SOABZG</definedName>
    <definedName name="SOABZG">[0]!SOABZG</definedName>
    <definedName name="Soli" localSheetId="1">Abb!Soli</definedName>
    <definedName name="Soli" localSheetId="3">NegativeESt0!Soli</definedName>
    <definedName name="Soli" localSheetId="4">Transfgrenz1!Soli</definedName>
    <definedName name="Soli" localSheetId="5">Transfgrenz2!Soli</definedName>
    <definedName name="Soli">[0]!Soli</definedName>
    <definedName name="tarife" localSheetId="1">#REF!</definedName>
    <definedName name="tarife" localSheetId="3">#REF!</definedName>
    <definedName name="tarife" localSheetId="4">#REF!</definedName>
    <definedName name="tarife" localSheetId="5">#REF!</definedName>
    <definedName name="tarife">#REF!</definedName>
    <definedName name="vorspausch" localSheetId="1">Abb!vorspausch</definedName>
    <definedName name="vorspausch" localSheetId="3">NegativeESt0!vorspausch</definedName>
    <definedName name="vorspausch" localSheetId="4">Transfgrenz1!vorspausch</definedName>
    <definedName name="vorspausch" localSheetId="5">Transfgrenz2!vorspausch</definedName>
    <definedName name="vorspausch">[0]!vorspausch</definedName>
  </definedNames>
  <calcPr calcId="191029"/>
</workbook>
</file>

<file path=xl/calcChain.xml><?xml version="1.0" encoding="utf-8"?>
<calcChain xmlns="http://schemas.openxmlformats.org/spreadsheetml/2006/main">
  <c r="C39" i="51" l="1"/>
  <c r="C26" i="51"/>
  <c r="D26" i="51" s="1"/>
  <c r="C25" i="51"/>
  <c r="D25" i="51" s="1"/>
  <c r="C20" i="51"/>
  <c r="B17" i="51"/>
  <c r="C17" i="51" s="1"/>
  <c r="D16" i="51"/>
  <c r="D13" i="51"/>
  <c r="C11" i="51"/>
  <c r="D10" i="51"/>
  <c r="C10" i="51"/>
  <c r="C9" i="51"/>
  <c r="D9" i="51" s="1"/>
  <c r="D8" i="51"/>
  <c r="D20" i="51" s="1"/>
  <c r="D5" i="51"/>
  <c r="D26" i="50"/>
  <c r="C26" i="50"/>
  <c r="C20" i="50"/>
  <c r="C17" i="50"/>
  <c r="D17" i="50" s="1"/>
  <c r="D18" i="50" s="1"/>
  <c r="B17" i="50"/>
  <c r="D16" i="50"/>
  <c r="D13" i="50"/>
  <c r="C10" i="50"/>
  <c r="D10" i="50" s="1"/>
  <c r="C9" i="50"/>
  <c r="C11" i="50" s="1"/>
  <c r="C25" i="50" s="1"/>
  <c r="D8" i="50"/>
  <c r="D20" i="50" s="1"/>
  <c r="D5" i="50"/>
  <c r="C18" i="51" l="1"/>
  <c r="D17" i="51"/>
  <c r="D18" i="51" s="1"/>
  <c r="C21" i="51"/>
  <c r="E11" i="51" s="1"/>
  <c r="D11" i="51"/>
  <c r="D9" i="50"/>
  <c r="D11" i="50" s="1"/>
  <c r="D21" i="50" s="1"/>
  <c r="D25" i="50"/>
  <c r="C18" i="50"/>
  <c r="J1" i="48"/>
  <c r="D21" i="51" l="1"/>
  <c r="D39" i="51"/>
  <c r="E13" i="51"/>
  <c r="E21" i="51" s="1"/>
  <c r="C27" i="51"/>
  <c r="E18" i="51"/>
  <c r="C27" i="50"/>
  <c r="D48" i="50"/>
  <c r="C21" i="50"/>
  <c r="C39" i="50" s="1"/>
  <c r="E49" i="50"/>
  <c r="C26" i="49"/>
  <c r="D26" i="49" s="1"/>
  <c r="C20" i="49"/>
  <c r="B17" i="49"/>
  <c r="C17" i="49" s="1"/>
  <c r="D16" i="49"/>
  <c r="D13" i="49"/>
  <c r="C10" i="49"/>
  <c r="C9" i="49"/>
  <c r="D9" i="49" s="1"/>
  <c r="D8" i="49"/>
  <c r="D5" i="49"/>
  <c r="D27" i="51" l="1"/>
  <c r="D28" i="51" s="1"/>
  <c r="C28" i="51"/>
  <c r="C30" i="51" s="1"/>
  <c r="D30" i="51" s="1"/>
  <c r="D39" i="50"/>
  <c r="C49" i="50"/>
  <c r="E13" i="50"/>
  <c r="E11" i="50"/>
  <c r="E18" i="50"/>
  <c r="D27" i="50"/>
  <c r="D28" i="50" s="1"/>
  <c r="C28" i="50"/>
  <c r="C30" i="50" s="1"/>
  <c r="D30" i="50" s="1"/>
  <c r="D20" i="49"/>
  <c r="C11" i="49"/>
  <c r="C25" i="49" s="1"/>
  <c r="D17" i="49"/>
  <c r="D18" i="49" s="1"/>
  <c r="C18" i="49"/>
  <c r="D10" i="49"/>
  <c r="D11" i="49" s="1"/>
  <c r="K2" i="43"/>
  <c r="D34" i="50" l="1"/>
  <c r="C34" i="50"/>
  <c r="C48" i="50" s="1"/>
  <c r="E21" i="50"/>
  <c r="D21" i="49"/>
  <c r="D48" i="49"/>
  <c r="C27" i="49"/>
  <c r="D27" i="49" s="1"/>
  <c r="D25" i="49"/>
  <c r="C21" i="49"/>
  <c r="E49" i="49"/>
  <c r="J3" i="48"/>
  <c r="K1" i="43"/>
  <c r="G30" i="50" l="1"/>
  <c r="F30" i="50"/>
  <c r="C28" i="49"/>
  <c r="C30" i="49" s="1"/>
  <c r="D30" i="49" s="1"/>
  <c r="D28" i="49"/>
  <c r="E18" i="49"/>
  <c r="C49" i="49"/>
  <c r="E13" i="49"/>
  <c r="E11" i="49"/>
  <c r="K3" i="43"/>
  <c r="Y4" i="43"/>
  <c r="Z10" i="43"/>
  <c r="V10" i="43"/>
  <c r="S10" i="43"/>
  <c r="O10" i="43"/>
  <c r="L10" i="43"/>
  <c r="P10" i="43"/>
  <c r="C34" i="49" l="1"/>
  <c r="E21" i="49"/>
  <c r="D34" i="49"/>
  <c r="G30" i="49" s="1"/>
  <c r="W10" i="43"/>
  <c r="T10" i="43"/>
  <c r="Q10" i="43"/>
  <c r="G10" i="41"/>
  <c r="G11" i="41"/>
  <c r="C48" i="49" l="1"/>
  <c r="C39" i="49"/>
  <c r="F30" i="49"/>
  <c r="D39" i="49" l="1"/>
  <c r="B5" i="41"/>
  <c r="B10" i="41" l="1"/>
  <c r="B12" i="41" s="1"/>
  <c r="J10" i="41" l="1"/>
  <c r="G74" i="41" l="1"/>
  <c r="E74" i="41"/>
  <c r="D74" i="41"/>
  <c r="C74" i="41"/>
  <c r="B74" i="41"/>
  <c r="G73" i="41"/>
  <c r="E73" i="41"/>
  <c r="D73" i="41"/>
  <c r="C73" i="41"/>
  <c r="B73" i="41"/>
  <c r="O75" i="41"/>
  <c r="O74" i="41"/>
  <c r="M74" i="41"/>
  <c r="R73" i="41"/>
  <c r="P73" i="41"/>
  <c r="O73" i="41"/>
  <c r="N73" i="41"/>
  <c r="M73" i="41"/>
  <c r="O70" i="41"/>
  <c r="R68" i="41"/>
  <c r="P68" i="41"/>
  <c r="O68" i="41"/>
  <c r="N68" i="41"/>
  <c r="M68" i="41"/>
  <c r="G69" i="41"/>
  <c r="E69" i="41"/>
  <c r="D69" i="41"/>
  <c r="C69" i="41"/>
  <c r="B69" i="41"/>
  <c r="G68" i="41"/>
  <c r="E68" i="41"/>
  <c r="D68" i="41"/>
  <c r="C68" i="41"/>
  <c r="B68" i="41"/>
  <c r="E64" i="41"/>
  <c r="D64" i="41"/>
  <c r="C64" i="41"/>
  <c r="B64" i="41"/>
  <c r="E63" i="41"/>
  <c r="D63" i="41"/>
  <c r="C63" i="41"/>
  <c r="B63" i="41"/>
  <c r="O12" i="41"/>
  <c r="O11" i="41"/>
  <c r="M11" i="41"/>
  <c r="R10" i="41"/>
  <c r="P10" i="41"/>
  <c r="O10" i="41"/>
  <c r="N10" i="41"/>
  <c r="M10" i="41"/>
  <c r="O7" i="41"/>
  <c r="O6" i="41"/>
  <c r="M6" i="41"/>
  <c r="R5" i="41"/>
  <c r="P5" i="41"/>
  <c r="O5" i="41"/>
  <c r="N5" i="41"/>
  <c r="M5" i="41"/>
  <c r="G6" i="41"/>
  <c r="E6" i="41"/>
  <c r="E11" i="41" s="1"/>
  <c r="D6" i="41"/>
  <c r="D11" i="41" s="1"/>
  <c r="C6" i="41"/>
  <c r="C11" i="41" s="1"/>
  <c r="B6" i="41"/>
  <c r="B11" i="41" s="1"/>
  <c r="G5" i="41"/>
  <c r="G15" i="41" s="1"/>
  <c r="E5" i="41"/>
  <c r="E10" i="41" s="1"/>
  <c r="D5" i="41"/>
  <c r="D10" i="41" s="1"/>
  <c r="C5" i="41"/>
  <c r="C10" i="41" s="1"/>
  <c r="R25" i="43"/>
  <c r="D40" i="50"/>
  <c r="D40" i="51"/>
  <c r="D40" i="49"/>
  <c r="D42" i="49" l="1"/>
  <c r="D45" i="49" s="1"/>
  <c r="C40" i="49"/>
  <c r="C42" i="49" s="1"/>
  <c r="C40" i="51"/>
  <c r="C42" i="51" s="1"/>
  <c r="C45" i="51" s="1"/>
  <c r="C47" i="51" s="1"/>
  <c r="D42" i="51"/>
  <c r="D45" i="51" s="1"/>
  <c r="D42" i="50"/>
  <c r="D45" i="50" s="1"/>
  <c r="C40" i="50"/>
  <c r="C42" i="50" s="1"/>
  <c r="D12" i="41"/>
  <c r="J24" i="41"/>
  <c r="J23" i="41"/>
  <c r="J22" i="41"/>
  <c r="C52" i="50" l="1"/>
  <c r="C45" i="50"/>
  <c r="C47" i="50" s="1"/>
  <c r="C52" i="49"/>
  <c r="C45" i="49"/>
  <c r="C47" i="49" s="1"/>
  <c r="E12" i="41"/>
  <c r="E24" i="41"/>
  <c r="D24" i="41"/>
  <c r="E23" i="41"/>
  <c r="D23" i="41"/>
  <c r="G24" i="41" l="1"/>
  <c r="C24" i="41"/>
  <c r="B24" i="41"/>
  <c r="G23" i="41"/>
  <c r="C23" i="41" l="1"/>
  <c r="B23" i="41"/>
  <c r="B2813" i="43" l="1"/>
  <c r="B2812" i="43"/>
  <c r="G12" i="41"/>
  <c r="E2812" i="43"/>
  <c r="C2812" i="43"/>
  <c r="E2813" i="43"/>
  <c r="C2813" i="43"/>
  <c r="B35" i="41" l="1"/>
  <c r="D2812" i="43"/>
  <c r="D2813" i="43"/>
  <c r="B15" i="41"/>
  <c r="D16" i="41" s="1"/>
  <c r="J9" i="41"/>
  <c r="F2813" i="43"/>
  <c r="G2812" i="43"/>
  <c r="G2813" i="43"/>
  <c r="F2812" i="43"/>
  <c r="K10" i="43"/>
  <c r="K4" i="43"/>
  <c r="M10" i="43"/>
  <c r="R10" i="43"/>
  <c r="AA10" i="43" l="1"/>
  <c r="N10" i="43"/>
  <c r="H2812" i="43"/>
  <c r="J2812" i="43"/>
  <c r="J2813" i="43"/>
  <c r="H2813" i="43"/>
  <c r="I2813" i="43" s="1"/>
  <c r="D14" i="41"/>
  <c r="J56" i="41"/>
  <c r="J55" i="41"/>
  <c r="U10" i="43"/>
  <c r="Y10" i="43" l="1"/>
  <c r="I2812" i="43"/>
  <c r="J46" i="41"/>
  <c r="J45" i="41"/>
  <c r="J44" i="41"/>
  <c r="J41" i="41" l="1"/>
  <c r="J40" i="41"/>
  <c r="J39" i="41"/>
  <c r="J36" i="41" l="1"/>
  <c r="J35" i="41"/>
  <c r="J34" i="41"/>
  <c r="J31" i="41" l="1"/>
  <c r="J30" i="41"/>
  <c r="J29" i="41"/>
  <c r="B51" i="41" l="1"/>
  <c r="B56" i="41"/>
  <c r="B31" i="41"/>
  <c r="B50" i="41" l="1"/>
  <c r="B55" i="41"/>
  <c r="B30" i="41"/>
  <c r="B17" i="41"/>
  <c r="B18" i="41" l="1"/>
  <c r="B86" i="41"/>
  <c r="C86" i="41" s="1"/>
  <c r="P69" i="41"/>
  <c r="N69" i="41"/>
  <c r="R69" i="41" s="1"/>
  <c r="P74" i="41"/>
  <c r="N74" i="41"/>
  <c r="R74" i="41" s="1"/>
  <c r="I10" i="43"/>
  <c r="D10" i="43"/>
  <c r="A11" i="43"/>
  <c r="B10" i="43"/>
  <c r="K11" i="43"/>
  <c r="R11" i="43"/>
  <c r="T11" i="43" l="1"/>
  <c r="W11" i="43"/>
  <c r="N11" i="43"/>
  <c r="O11" i="43" s="1"/>
  <c r="A12" i="43"/>
  <c r="P11" i="43"/>
  <c r="Q11" i="43" s="1"/>
  <c r="B11" i="43"/>
  <c r="E45" i="41"/>
  <c r="G50" i="41"/>
  <c r="G51" i="41"/>
  <c r="C51" i="41"/>
  <c r="D51" i="41"/>
  <c r="E55" i="41"/>
  <c r="E56" i="41"/>
  <c r="G55" i="41"/>
  <c r="G56" i="41"/>
  <c r="C55" i="41"/>
  <c r="D56" i="41"/>
  <c r="C45" i="41"/>
  <c r="C46" i="41" s="1"/>
  <c r="G40" i="41"/>
  <c r="G45" i="41"/>
  <c r="G41" i="41"/>
  <c r="G46" i="41"/>
  <c r="C40" i="41"/>
  <c r="C41" i="41" s="1"/>
  <c r="D31" i="41"/>
  <c r="E31" i="41"/>
  <c r="E35" i="41"/>
  <c r="E30" i="41"/>
  <c r="G35" i="41"/>
  <c r="G30" i="41"/>
  <c r="G36" i="41"/>
  <c r="G31" i="41"/>
  <c r="C35" i="41"/>
  <c r="C36" i="41" s="1"/>
  <c r="C30" i="41"/>
  <c r="D30" i="41"/>
  <c r="P6" i="41"/>
  <c r="A13" i="43"/>
  <c r="N11" i="41"/>
  <c r="R11" i="41" s="1"/>
  <c r="B85" i="41"/>
  <c r="Q68" i="41"/>
  <c r="P11" i="41"/>
  <c r="AC10" i="43"/>
  <c r="Q5" i="41"/>
  <c r="N6" i="41"/>
  <c r="R6" i="41" s="1"/>
  <c r="Q10" i="41"/>
  <c r="Q73" i="41"/>
  <c r="R12" i="43"/>
  <c r="R13" i="43"/>
  <c r="K12" i="43"/>
  <c r="K13" i="43"/>
  <c r="U11" i="43"/>
  <c r="AH10" i="43" l="1"/>
  <c r="AG10" i="43"/>
  <c r="T12" i="43"/>
  <c r="W12" i="43"/>
  <c r="T13" i="43"/>
  <c r="W13" i="43"/>
  <c r="Y11" i="43"/>
  <c r="Z11" i="43" s="1"/>
  <c r="V11" i="43"/>
  <c r="S11" i="43"/>
  <c r="N13" i="43"/>
  <c r="O13" i="43" s="1"/>
  <c r="N12" i="43"/>
  <c r="O12" i="43" s="1"/>
  <c r="A14" i="43"/>
  <c r="P13" i="43"/>
  <c r="Q13" i="43" s="1"/>
  <c r="S13" i="43" s="1"/>
  <c r="B12" i="43"/>
  <c r="P12" i="43"/>
  <c r="Q12" i="43" s="1"/>
  <c r="B13" i="43"/>
  <c r="C56" i="41"/>
  <c r="C31" i="41"/>
  <c r="B87" i="41"/>
  <c r="C85" i="41"/>
  <c r="C87" i="41" s="1"/>
  <c r="R14" i="43"/>
  <c r="K15" i="43"/>
  <c r="U13" i="43"/>
  <c r="K14" i="43"/>
  <c r="U12" i="43"/>
  <c r="A15" i="43" l="1"/>
  <c r="B14" i="43"/>
  <c r="W14" i="43"/>
  <c r="T14" i="43"/>
  <c r="T15" i="43"/>
  <c r="W15" i="43"/>
  <c r="Y12" i="43"/>
  <c r="Z12" i="43" s="1"/>
  <c r="V12" i="43"/>
  <c r="Y13" i="43"/>
  <c r="Z13" i="43" s="1"/>
  <c r="V13" i="43"/>
  <c r="S12" i="43"/>
  <c r="N15" i="43"/>
  <c r="O15" i="43" s="1"/>
  <c r="N14" i="43"/>
  <c r="O14" i="43" s="1"/>
  <c r="P15" i="43"/>
  <c r="Q15" i="43" s="1"/>
  <c r="P14" i="43"/>
  <c r="Q14" i="43" s="1"/>
  <c r="A16" i="43"/>
  <c r="B15" i="43"/>
  <c r="U14" i="43"/>
  <c r="U15" i="43"/>
  <c r="R16" i="43"/>
  <c r="K16" i="43"/>
  <c r="R15" i="43"/>
  <c r="W16" i="43" l="1"/>
  <c r="T16" i="43"/>
  <c r="Y15" i="43"/>
  <c r="Z15" i="43" s="1"/>
  <c r="V15" i="43"/>
  <c r="S14" i="43"/>
  <c r="Y14" i="43"/>
  <c r="Z14" i="43" s="1"/>
  <c r="V14" i="43"/>
  <c r="S15" i="43"/>
  <c r="N16" i="43"/>
  <c r="O16" i="43" s="1"/>
  <c r="P16" i="43"/>
  <c r="Q16" i="43" s="1"/>
  <c r="B16" i="43"/>
  <c r="A17" i="43"/>
  <c r="K17" i="43"/>
  <c r="U16" i="43"/>
  <c r="R17" i="43"/>
  <c r="T17" i="43" l="1"/>
  <c r="W17" i="43"/>
  <c r="S16" i="43"/>
  <c r="Y16" i="43"/>
  <c r="Z16" i="43" s="1"/>
  <c r="V16" i="43"/>
  <c r="N17" i="43"/>
  <c r="O17" i="43" s="1"/>
  <c r="P17" i="43"/>
  <c r="Q17" i="43" s="1"/>
  <c r="B17" i="43"/>
  <c r="A18" i="43"/>
  <c r="P18" i="43" s="1"/>
  <c r="U17" i="43"/>
  <c r="K18" i="43"/>
  <c r="R18" i="43"/>
  <c r="T18" i="43" l="1"/>
  <c r="W18" i="43"/>
  <c r="S17" i="43"/>
  <c r="Y17" i="43"/>
  <c r="Z17" i="43" s="1"/>
  <c r="V17" i="43"/>
  <c r="N18" i="43"/>
  <c r="O18" i="43" s="1"/>
  <c r="Q18" i="43"/>
  <c r="B18" i="43"/>
  <c r="A19" i="43"/>
  <c r="K19" i="43"/>
  <c r="U18" i="43"/>
  <c r="T19" i="43" l="1"/>
  <c r="W19" i="43"/>
  <c r="Y18" i="43"/>
  <c r="Z18" i="43" s="1"/>
  <c r="V18" i="43"/>
  <c r="S18" i="43"/>
  <c r="N19" i="43"/>
  <c r="O19" i="43" s="1"/>
  <c r="P19" i="43"/>
  <c r="Q19" i="43" s="1"/>
  <c r="A20" i="43"/>
  <c r="B19" i="43"/>
  <c r="R20" i="43"/>
  <c r="U19" i="43"/>
  <c r="R19" i="43"/>
  <c r="K20" i="43"/>
  <c r="S19" i="43" l="1"/>
  <c r="T20" i="43"/>
  <c r="W20" i="43"/>
  <c r="Y19" i="43"/>
  <c r="Z19" i="43" s="1"/>
  <c r="V19" i="43"/>
  <c r="N20" i="43"/>
  <c r="O20" i="43" s="1"/>
  <c r="P20" i="43"/>
  <c r="Q20" i="43" s="1"/>
  <c r="B20" i="43"/>
  <c r="A21" i="43"/>
  <c r="K21" i="43"/>
  <c r="U20" i="43"/>
  <c r="R21" i="43"/>
  <c r="W21" i="43" l="1"/>
  <c r="T21" i="43"/>
  <c r="S20" i="43"/>
  <c r="Y20" i="43"/>
  <c r="Z20" i="43" s="1"/>
  <c r="V20" i="43"/>
  <c r="N21" i="43"/>
  <c r="O21" i="43" s="1"/>
  <c r="P21" i="43"/>
  <c r="Q21" i="43" s="1"/>
  <c r="B21" i="43"/>
  <c r="A22" i="43"/>
  <c r="R22" i="43"/>
  <c r="U21" i="43"/>
  <c r="K22" i="43"/>
  <c r="W22" i="43" l="1"/>
  <c r="T22" i="43"/>
  <c r="S21" i="43"/>
  <c r="Y21" i="43"/>
  <c r="Z21" i="43" s="1"/>
  <c r="V21" i="43"/>
  <c r="N22" i="43"/>
  <c r="O22" i="43" s="1"/>
  <c r="P22" i="43"/>
  <c r="Q22" i="43" s="1"/>
  <c r="A23" i="43"/>
  <c r="B22" i="43"/>
  <c r="K23" i="43"/>
  <c r="R23" i="43"/>
  <c r="U22" i="43"/>
  <c r="T23" i="43" l="1"/>
  <c r="W23" i="43"/>
  <c r="S22" i="43"/>
  <c r="Y22" i="43"/>
  <c r="Z22" i="43" s="1"/>
  <c r="V22" i="43"/>
  <c r="N23" i="43"/>
  <c r="O23" i="43" s="1"/>
  <c r="P23" i="43"/>
  <c r="Q23" i="43" s="1"/>
  <c r="B23" i="43"/>
  <c r="A24" i="43"/>
  <c r="K24" i="43"/>
  <c r="R24" i="43"/>
  <c r="U23" i="43"/>
  <c r="T24" i="43" l="1"/>
  <c r="W24" i="43"/>
  <c r="S23" i="43"/>
  <c r="Y23" i="43"/>
  <c r="Z23" i="43" s="1"/>
  <c r="V23" i="43"/>
  <c r="N24" i="43"/>
  <c r="O24" i="43" s="1"/>
  <c r="P24" i="43"/>
  <c r="Q24" i="43" s="1"/>
  <c r="A25" i="43"/>
  <c r="B24" i="43"/>
  <c r="K25" i="43"/>
  <c r="U24" i="43"/>
  <c r="W25" i="43" l="1"/>
  <c r="T25" i="43"/>
  <c r="S24" i="43"/>
  <c r="Y24" i="43"/>
  <c r="Z24" i="43" s="1"/>
  <c r="V24" i="43"/>
  <c r="N25" i="43"/>
  <c r="O25" i="43" s="1"/>
  <c r="P25" i="43"/>
  <c r="Q25" i="43" s="1"/>
  <c r="B25" i="43"/>
  <c r="A26" i="43"/>
  <c r="K26" i="43"/>
  <c r="U25" i="43"/>
  <c r="R26" i="43"/>
  <c r="W26" i="43" l="1"/>
  <c r="T26" i="43"/>
  <c r="S25" i="43"/>
  <c r="Y25" i="43"/>
  <c r="Z25" i="43" s="1"/>
  <c r="V25" i="43"/>
  <c r="N26" i="43"/>
  <c r="O26" i="43" s="1"/>
  <c r="P26" i="43"/>
  <c r="Q26" i="43" s="1"/>
  <c r="B26" i="43"/>
  <c r="A27" i="43"/>
  <c r="K27" i="43"/>
  <c r="R27" i="43"/>
  <c r="U26" i="43"/>
  <c r="W27" i="43" l="1"/>
  <c r="T27" i="43"/>
  <c r="S26" i="43"/>
  <c r="Y26" i="43"/>
  <c r="Z26" i="43" s="1"/>
  <c r="V26" i="43"/>
  <c r="N27" i="43"/>
  <c r="O27" i="43" s="1"/>
  <c r="P27" i="43"/>
  <c r="Q27" i="43" s="1"/>
  <c r="A28" i="43"/>
  <c r="B27" i="43"/>
  <c r="K28" i="43"/>
  <c r="U27" i="43"/>
  <c r="R28" i="43"/>
  <c r="W28" i="43" l="1"/>
  <c r="T28" i="43"/>
  <c r="S27" i="43"/>
  <c r="Y27" i="43"/>
  <c r="Z27" i="43" s="1"/>
  <c r="V27" i="43"/>
  <c r="N28" i="43"/>
  <c r="O28" i="43" s="1"/>
  <c r="P28" i="43"/>
  <c r="Q28" i="43" s="1"/>
  <c r="B28" i="43"/>
  <c r="A29" i="43"/>
  <c r="U28" i="43"/>
  <c r="K29" i="43"/>
  <c r="R29" i="43"/>
  <c r="W29" i="43" l="1"/>
  <c r="T29" i="43"/>
  <c r="S28" i="43"/>
  <c r="Y28" i="43"/>
  <c r="Z28" i="43" s="1"/>
  <c r="V28" i="43"/>
  <c r="N29" i="43"/>
  <c r="O29" i="43" s="1"/>
  <c r="P29" i="43"/>
  <c r="Q29" i="43" s="1"/>
  <c r="B29" i="43"/>
  <c r="A30" i="43"/>
  <c r="K30" i="43"/>
  <c r="R30" i="43"/>
  <c r="U29" i="43"/>
  <c r="T30" i="43" l="1"/>
  <c r="W30" i="43"/>
  <c r="S29" i="43"/>
  <c r="Y29" i="43"/>
  <c r="Z29" i="43" s="1"/>
  <c r="V29" i="43"/>
  <c r="N30" i="43"/>
  <c r="O30" i="43" s="1"/>
  <c r="P30" i="43"/>
  <c r="Q30" i="43" s="1"/>
  <c r="A31" i="43"/>
  <c r="B30" i="43"/>
  <c r="K31" i="43"/>
  <c r="U30" i="43"/>
  <c r="R31" i="43"/>
  <c r="W31" i="43" l="1"/>
  <c r="T31" i="43"/>
  <c r="S30" i="43"/>
  <c r="Y30" i="43"/>
  <c r="Z30" i="43" s="1"/>
  <c r="V30" i="43"/>
  <c r="N31" i="43"/>
  <c r="O31" i="43" s="1"/>
  <c r="P31" i="43"/>
  <c r="Q31" i="43" s="1"/>
  <c r="A32" i="43"/>
  <c r="B31" i="43"/>
  <c r="U31" i="43"/>
  <c r="K32" i="43"/>
  <c r="R32" i="43"/>
  <c r="W32" i="43" l="1"/>
  <c r="T32" i="43"/>
  <c r="S31" i="43"/>
  <c r="Y31" i="43"/>
  <c r="Z31" i="43" s="1"/>
  <c r="V31" i="43"/>
  <c r="N32" i="43"/>
  <c r="O32" i="43" s="1"/>
  <c r="P32" i="43"/>
  <c r="Q32" i="43" s="1"/>
  <c r="B32" i="43"/>
  <c r="A33" i="43"/>
  <c r="U32" i="43"/>
  <c r="R33" i="43"/>
  <c r="K33" i="43"/>
  <c r="W33" i="43" l="1"/>
  <c r="T33" i="43"/>
  <c r="S32" i="43"/>
  <c r="Y32" i="43"/>
  <c r="Z32" i="43" s="1"/>
  <c r="V32" i="43"/>
  <c r="N33" i="43"/>
  <c r="O33" i="43" s="1"/>
  <c r="P33" i="43"/>
  <c r="Q33" i="43" s="1"/>
  <c r="B33" i="43"/>
  <c r="A34" i="43"/>
  <c r="U33" i="43"/>
  <c r="R34" i="43"/>
  <c r="K34" i="43"/>
  <c r="T34" i="43" l="1"/>
  <c r="W34" i="43"/>
  <c r="S33" i="43"/>
  <c r="Y33" i="43"/>
  <c r="Z33" i="43" s="1"/>
  <c r="V33" i="43"/>
  <c r="N34" i="43"/>
  <c r="O34" i="43" s="1"/>
  <c r="P34" i="43"/>
  <c r="Q34" i="43" s="1"/>
  <c r="B34" i="43"/>
  <c r="A35" i="43"/>
  <c r="K35" i="43"/>
  <c r="R35" i="43"/>
  <c r="U34" i="43"/>
  <c r="W35" i="43" l="1"/>
  <c r="T35" i="43"/>
  <c r="S34" i="43"/>
  <c r="Y34" i="43"/>
  <c r="Z34" i="43" s="1"/>
  <c r="V34" i="43"/>
  <c r="N35" i="43"/>
  <c r="O35" i="43" s="1"/>
  <c r="P35" i="43"/>
  <c r="Q35" i="43" s="1"/>
  <c r="A36" i="43"/>
  <c r="B35" i="43"/>
  <c r="K36" i="43"/>
  <c r="R36" i="43"/>
  <c r="U35" i="43"/>
  <c r="W36" i="43" l="1"/>
  <c r="T36" i="43"/>
  <c r="S35" i="43"/>
  <c r="Y35" i="43"/>
  <c r="Z35" i="43" s="1"/>
  <c r="V35" i="43"/>
  <c r="N36" i="43"/>
  <c r="O36" i="43" s="1"/>
  <c r="P36" i="43"/>
  <c r="Q36" i="43" s="1"/>
  <c r="B36" i="43"/>
  <c r="A37" i="43"/>
  <c r="K37" i="43"/>
  <c r="R37" i="43"/>
  <c r="U36" i="43"/>
  <c r="T37" i="43" l="1"/>
  <c r="W37" i="43"/>
  <c r="S36" i="43"/>
  <c r="Y36" i="43"/>
  <c r="Z36" i="43" s="1"/>
  <c r="V36" i="43"/>
  <c r="N37" i="43"/>
  <c r="O37" i="43" s="1"/>
  <c r="P37" i="43"/>
  <c r="Q37" i="43" s="1"/>
  <c r="B37" i="43"/>
  <c r="A38" i="43"/>
  <c r="R38" i="43"/>
  <c r="U37" i="43"/>
  <c r="K38" i="43"/>
  <c r="T38" i="43" l="1"/>
  <c r="W38" i="43"/>
  <c r="S37" i="43"/>
  <c r="Y37" i="43"/>
  <c r="Z37" i="43" s="1"/>
  <c r="V37" i="43"/>
  <c r="N38" i="43"/>
  <c r="O38" i="43" s="1"/>
  <c r="P38" i="43"/>
  <c r="Q38" i="43" s="1"/>
  <c r="A39" i="43"/>
  <c r="B38" i="43"/>
  <c r="R39" i="43"/>
  <c r="U38" i="43"/>
  <c r="K39" i="43"/>
  <c r="W39" i="43" l="1"/>
  <c r="T39" i="43"/>
  <c r="S38" i="43"/>
  <c r="Y38" i="43"/>
  <c r="Z38" i="43" s="1"/>
  <c r="V38" i="43"/>
  <c r="N39" i="43"/>
  <c r="O39" i="43" s="1"/>
  <c r="P39" i="43"/>
  <c r="Q39" i="43" s="1"/>
  <c r="A40" i="43"/>
  <c r="B39" i="43"/>
  <c r="K40" i="43"/>
  <c r="U39" i="43"/>
  <c r="R40" i="43"/>
  <c r="W40" i="43" l="1"/>
  <c r="T40" i="43"/>
  <c r="S39" i="43"/>
  <c r="Y39" i="43"/>
  <c r="Z39" i="43" s="1"/>
  <c r="V39" i="43"/>
  <c r="N40" i="43"/>
  <c r="O40" i="43" s="1"/>
  <c r="P40" i="43"/>
  <c r="Q40" i="43" s="1"/>
  <c r="A41" i="43"/>
  <c r="B40" i="43"/>
  <c r="U40" i="43"/>
  <c r="K41" i="43"/>
  <c r="R41" i="43"/>
  <c r="T41" i="43" l="1"/>
  <c r="W41" i="43"/>
  <c r="S40" i="43"/>
  <c r="Y40" i="43"/>
  <c r="Z40" i="43" s="1"/>
  <c r="V40" i="43"/>
  <c r="N41" i="43"/>
  <c r="O41" i="43" s="1"/>
  <c r="P41" i="43"/>
  <c r="Q41" i="43" s="1"/>
  <c r="B41" i="43"/>
  <c r="A42" i="43"/>
  <c r="K42" i="43"/>
  <c r="U41" i="43"/>
  <c r="R42" i="43"/>
  <c r="W42" i="43" l="1"/>
  <c r="T42" i="43"/>
  <c r="S41" i="43"/>
  <c r="Y41" i="43"/>
  <c r="Z41" i="43" s="1"/>
  <c r="V41" i="43"/>
  <c r="N42" i="43"/>
  <c r="O42" i="43" s="1"/>
  <c r="P42" i="43"/>
  <c r="Q42" i="43" s="1"/>
  <c r="B42" i="43"/>
  <c r="A43" i="43"/>
  <c r="U42" i="43"/>
  <c r="R43" i="43"/>
  <c r="K43" i="43"/>
  <c r="W43" i="43" l="1"/>
  <c r="T43" i="43"/>
  <c r="S42" i="43"/>
  <c r="Y42" i="43"/>
  <c r="Z42" i="43" s="1"/>
  <c r="V42" i="43"/>
  <c r="N43" i="43"/>
  <c r="O43" i="43" s="1"/>
  <c r="P43" i="43"/>
  <c r="Q43" i="43" s="1"/>
  <c r="B43" i="43"/>
  <c r="A44" i="43"/>
  <c r="R44" i="43"/>
  <c r="K44" i="43"/>
  <c r="U43" i="43"/>
  <c r="T44" i="43" l="1"/>
  <c r="W44" i="43"/>
  <c r="S43" i="43"/>
  <c r="Y43" i="43"/>
  <c r="Z43" i="43" s="1"/>
  <c r="V43" i="43"/>
  <c r="N44" i="43"/>
  <c r="O44" i="43" s="1"/>
  <c r="P44" i="43"/>
  <c r="Q44" i="43" s="1"/>
  <c r="B44" i="43"/>
  <c r="A45" i="43"/>
  <c r="R45" i="43"/>
  <c r="K45" i="43"/>
  <c r="U44" i="43"/>
  <c r="W45" i="43" l="1"/>
  <c r="T45" i="43"/>
  <c r="S44" i="43"/>
  <c r="Y44" i="43"/>
  <c r="Z44" i="43" s="1"/>
  <c r="V44" i="43"/>
  <c r="N45" i="43"/>
  <c r="O45" i="43" s="1"/>
  <c r="P45" i="43"/>
  <c r="Q45" i="43" s="1"/>
  <c r="B45" i="43"/>
  <c r="A46" i="43"/>
  <c r="R46" i="43"/>
  <c r="K46" i="43"/>
  <c r="U45" i="43"/>
  <c r="W46" i="43" l="1"/>
  <c r="T46" i="43"/>
  <c r="S45" i="43"/>
  <c r="Y45" i="43"/>
  <c r="Z45" i="43" s="1"/>
  <c r="V45" i="43"/>
  <c r="N46" i="43"/>
  <c r="O46" i="43" s="1"/>
  <c r="P46" i="43"/>
  <c r="Q46" i="43" s="1"/>
  <c r="A47" i="43"/>
  <c r="B46" i="43"/>
  <c r="K47" i="43"/>
  <c r="R47" i="43"/>
  <c r="U46" i="43"/>
  <c r="W47" i="43" l="1"/>
  <c r="T47" i="43"/>
  <c r="S46" i="43"/>
  <c r="Y46" i="43"/>
  <c r="Z46" i="43" s="1"/>
  <c r="V46" i="43"/>
  <c r="N47" i="43"/>
  <c r="O47" i="43" s="1"/>
  <c r="P47" i="43"/>
  <c r="Q47" i="43" s="1"/>
  <c r="A48" i="43"/>
  <c r="B47" i="43"/>
  <c r="R48" i="43"/>
  <c r="U47" i="43"/>
  <c r="K48" i="43"/>
  <c r="T48" i="43" l="1"/>
  <c r="W48" i="43"/>
  <c r="S47" i="43"/>
  <c r="Y47" i="43"/>
  <c r="Z47" i="43" s="1"/>
  <c r="V47" i="43"/>
  <c r="N48" i="43"/>
  <c r="O48" i="43" s="1"/>
  <c r="P48" i="43"/>
  <c r="Q48" i="43" s="1"/>
  <c r="B48" i="43"/>
  <c r="A49" i="43"/>
  <c r="U48" i="43"/>
  <c r="R49" i="43"/>
  <c r="K49" i="43"/>
  <c r="T49" i="43" l="1"/>
  <c r="W49" i="43"/>
  <c r="S48" i="43"/>
  <c r="Y48" i="43"/>
  <c r="Z48" i="43" s="1"/>
  <c r="V48" i="43"/>
  <c r="N49" i="43"/>
  <c r="O49" i="43" s="1"/>
  <c r="P49" i="43"/>
  <c r="Q49" i="43" s="1"/>
  <c r="B49" i="43"/>
  <c r="A50" i="43"/>
  <c r="U49" i="43"/>
  <c r="R50" i="43"/>
  <c r="K50" i="43"/>
  <c r="W50" i="43" l="1"/>
  <c r="T50" i="43"/>
  <c r="S49" i="43"/>
  <c r="Y49" i="43"/>
  <c r="Z49" i="43" s="1"/>
  <c r="V49" i="43"/>
  <c r="N50" i="43"/>
  <c r="O50" i="43" s="1"/>
  <c r="P50" i="43"/>
  <c r="Q50" i="43" s="1"/>
  <c r="B50" i="43"/>
  <c r="A51" i="43"/>
  <c r="U50" i="43"/>
  <c r="R51" i="43"/>
  <c r="K51" i="43"/>
  <c r="T51" i="43" l="1"/>
  <c r="W51" i="43"/>
  <c r="S50" i="43"/>
  <c r="Y50" i="43"/>
  <c r="Z50" i="43" s="1"/>
  <c r="V50" i="43"/>
  <c r="N51" i="43"/>
  <c r="O51" i="43" s="1"/>
  <c r="P51" i="43"/>
  <c r="Q51" i="43" s="1"/>
  <c r="B51" i="43"/>
  <c r="A52" i="43"/>
  <c r="C52" i="43"/>
  <c r="C34" i="43"/>
  <c r="C24" i="43"/>
  <c r="C14" i="43"/>
  <c r="C22" i="43"/>
  <c r="C49" i="43"/>
  <c r="C36" i="43"/>
  <c r="C28" i="43"/>
  <c r="C27" i="43"/>
  <c r="C18" i="43"/>
  <c r="C31" i="43"/>
  <c r="C35" i="43"/>
  <c r="C38" i="43"/>
  <c r="C21" i="43"/>
  <c r="C44" i="43"/>
  <c r="C32" i="43"/>
  <c r="C23" i="43"/>
  <c r="F32" i="43"/>
  <c r="C46" i="43"/>
  <c r="C39" i="43"/>
  <c r="C26" i="43"/>
  <c r="C11" i="43"/>
  <c r="C25" i="43"/>
  <c r="C37" i="43"/>
  <c r="C40" i="43"/>
  <c r="C41" i="43"/>
  <c r="C12" i="43"/>
  <c r="C19" i="43"/>
  <c r="F19" i="43" s="1"/>
  <c r="U51" i="43"/>
  <c r="R52" i="43"/>
  <c r="C48" i="43"/>
  <c r="C17" i="43"/>
  <c r="C30" i="43"/>
  <c r="C50" i="43"/>
  <c r="C13" i="43"/>
  <c r="C43" i="43"/>
  <c r="C45" i="43"/>
  <c r="C51" i="43"/>
  <c r="C42" i="43"/>
  <c r="K52" i="43"/>
  <c r="C20" i="43"/>
  <c r="C33" i="43"/>
  <c r="C16" i="43"/>
  <c r="C29" i="43"/>
  <c r="C15" i="43"/>
  <c r="C47" i="43"/>
  <c r="W52" i="43" l="1"/>
  <c r="T52" i="43"/>
  <c r="S51" i="43"/>
  <c r="Y51" i="43"/>
  <c r="Z51" i="43" s="1"/>
  <c r="V51" i="43"/>
  <c r="N52" i="43"/>
  <c r="O52" i="43" s="1"/>
  <c r="P52" i="43"/>
  <c r="Q52" i="43" s="1"/>
  <c r="D29" i="43"/>
  <c r="D34" i="43"/>
  <c r="D22" i="43"/>
  <c r="D31" i="43"/>
  <c r="D28" i="43"/>
  <c r="D36" i="43"/>
  <c r="D30" i="43"/>
  <c r="D21" i="43"/>
  <c r="D33" i="43"/>
  <c r="D18" i="43"/>
  <c r="D39" i="43"/>
  <c r="D25" i="43"/>
  <c r="D44" i="43"/>
  <c r="D46" i="43"/>
  <c r="D48" i="43"/>
  <c r="D32" i="43"/>
  <c r="H32" i="43"/>
  <c r="I32" i="43" s="1"/>
  <c r="D49" i="43"/>
  <c r="D20" i="43"/>
  <c r="D27" i="43"/>
  <c r="H19" i="43"/>
  <c r="I19" i="43" s="1"/>
  <c r="D19" i="43"/>
  <c r="D12" i="43"/>
  <c r="D42" i="43"/>
  <c r="D17" i="43"/>
  <c r="D41" i="43"/>
  <c r="D26" i="43"/>
  <c r="D35" i="43"/>
  <c r="D11" i="43"/>
  <c r="D37" i="43"/>
  <c r="D40" i="43"/>
  <c r="D47" i="43"/>
  <c r="D23" i="43"/>
  <c r="D50" i="43"/>
  <c r="D24" i="43"/>
  <c r="D51" i="43"/>
  <c r="D14" i="43"/>
  <c r="D43" i="43"/>
  <c r="D38" i="43"/>
  <c r="D45" i="43"/>
  <c r="D13" i="43"/>
  <c r="D15" i="43"/>
  <c r="D16" i="43"/>
  <c r="B52" i="43"/>
  <c r="A53" i="43"/>
  <c r="D52" i="43"/>
  <c r="F51" i="43"/>
  <c r="F48" i="43"/>
  <c r="F44" i="43"/>
  <c r="F20" i="43"/>
  <c r="F39" i="43"/>
  <c r="F29" i="43"/>
  <c r="F11" i="43"/>
  <c r="F25" i="43"/>
  <c r="F46" i="43"/>
  <c r="F22" i="43"/>
  <c r="F50" i="43"/>
  <c r="F35" i="43"/>
  <c r="U52" i="43"/>
  <c r="F37" i="43"/>
  <c r="R53" i="43"/>
  <c r="F16" i="43"/>
  <c r="F21" i="43"/>
  <c r="F31" i="43"/>
  <c r="F26" i="43"/>
  <c r="F17" i="43"/>
  <c r="F49" i="43"/>
  <c r="F43" i="43"/>
  <c r="F24" i="43"/>
  <c r="K53" i="43"/>
  <c r="F42" i="43"/>
  <c r="F27" i="43"/>
  <c r="F18" i="43"/>
  <c r="F38" i="43"/>
  <c r="F36" i="43"/>
  <c r="F28" i="43"/>
  <c r="F13" i="43"/>
  <c r="F52" i="43"/>
  <c r="F15" i="43"/>
  <c r="F23" i="43"/>
  <c r="F40" i="43"/>
  <c r="F33" i="43"/>
  <c r="F30" i="43"/>
  <c r="F14" i="43"/>
  <c r="F45" i="43"/>
  <c r="C53" i="43"/>
  <c r="F12" i="43"/>
  <c r="F34" i="43"/>
  <c r="F41" i="43"/>
  <c r="F47" i="43"/>
  <c r="H11" i="43" l="1"/>
  <c r="I11" i="43" s="1"/>
  <c r="AC11" i="43" s="1"/>
  <c r="AG11" i="43" s="1"/>
  <c r="H27" i="43"/>
  <c r="I27" i="43" s="1"/>
  <c r="H26" i="43"/>
  <c r="I26" i="43" s="1"/>
  <c r="H44" i="43"/>
  <c r="I44" i="43" s="1"/>
  <c r="H21" i="43"/>
  <c r="I21" i="43" s="1"/>
  <c r="H49" i="43"/>
  <c r="I49" i="43" s="1"/>
  <c r="H38" i="43"/>
  <c r="I38" i="43" s="1"/>
  <c r="H34" i="43"/>
  <c r="I34" i="43" s="1"/>
  <c r="H18" i="43"/>
  <c r="I18" i="43" s="1"/>
  <c r="H14" i="43"/>
  <c r="I14" i="43" s="1"/>
  <c r="H24" i="43"/>
  <c r="I24" i="43" s="1"/>
  <c r="H13" i="43"/>
  <c r="I13" i="43" s="1"/>
  <c r="H46" i="43"/>
  <c r="I46" i="43" s="1"/>
  <c r="H29" i="43"/>
  <c r="I29" i="43" s="1"/>
  <c r="H17" i="43"/>
  <c r="I17" i="43" s="1"/>
  <c r="H45" i="43"/>
  <c r="I45" i="43" s="1"/>
  <c r="H25" i="43"/>
  <c r="I25" i="43" s="1"/>
  <c r="H16" i="43"/>
  <c r="I16" i="43" s="1"/>
  <c r="H50" i="43"/>
  <c r="I50" i="43" s="1"/>
  <c r="H40" i="43"/>
  <c r="I40" i="43" s="1"/>
  <c r="H36" i="43"/>
  <c r="I36" i="43" s="1"/>
  <c r="H43" i="43"/>
  <c r="I43" i="43" s="1"/>
  <c r="H12" i="43"/>
  <c r="I12" i="43" s="1"/>
  <c r="H41" i="43"/>
  <c r="I41" i="43" s="1"/>
  <c r="H20" i="43"/>
  <c r="I20" i="43" s="1"/>
  <c r="H31" i="43"/>
  <c r="I31" i="43" s="1"/>
  <c r="H42" i="43"/>
  <c r="I42" i="43" s="1"/>
  <c r="H22" i="43"/>
  <c r="I22" i="43" s="1"/>
  <c r="H33" i="43"/>
  <c r="I33" i="43" s="1"/>
  <c r="H28" i="43"/>
  <c r="I28" i="43" s="1"/>
  <c r="H52" i="43"/>
  <c r="I52" i="43" s="1"/>
  <c r="H15" i="43"/>
  <c r="I15" i="43" s="1"/>
  <c r="H35" i="43"/>
  <c r="I35" i="43" s="1"/>
  <c r="H39" i="43"/>
  <c r="I39" i="43" s="1"/>
  <c r="H51" i="43"/>
  <c r="I51" i="43" s="1"/>
  <c r="H48" i="43"/>
  <c r="I48" i="43" s="1"/>
  <c r="H23" i="43"/>
  <c r="I23" i="43" s="1"/>
  <c r="H47" i="43"/>
  <c r="I47" i="43" s="1"/>
  <c r="H30" i="43"/>
  <c r="I30" i="43" s="1"/>
  <c r="H37" i="43"/>
  <c r="I37" i="43" s="1"/>
  <c r="T53" i="43"/>
  <c r="W53" i="43"/>
  <c r="S52" i="43"/>
  <c r="Y52" i="43"/>
  <c r="Z52" i="43" s="1"/>
  <c r="V52" i="43"/>
  <c r="N53" i="43"/>
  <c r="O53" i="43" s="1"/>
  <c r="P53" i="43"/>
  <c r="Q53" i="43" s="1"/>
  <c r="B53" i="43"/>
  <c r="A54" i="43"/>
  <c r="D53" i="43"/>
  <c r="F53" i="43"/>
  <c r="K54" i="43"/>
  <c r="U53" i="43"/>
  <c r="C54" i="43"/>
  <c r="R54" i="43"/>
  <c r="H53" i="43" l="1"/>
  <c r="I53" i="43" s="1"/>
  <c r="W54" i="43"/>
  <c r="T54" i="43"/>
  <c r="S53" i="43"/>
  <c r="Y53" i="43"/>
  <c r="Z53" i="43" s="1"/>
  <c r="V53" i="43"/>
  <c r="N54" i="43"/>
  <c r="O54" i="43" s="1"/>
  <c r="P54" i="43"/>
  <c r="Q54" i="43" s="1"/>
  <c r="A55" i="43"/>
  <c r="B54" i="43"/>
  <c r="D54" i="43"/>
  <c r="U54" i="43"/>
  <c r="F54" i="43"/>
  <c r="R55" i="43"/>
  <c r="K55" i="43"/>
  <c r="C55" i="43"/>
  <c r="H54" i="43" l="1"/>
  <c r="I54" i="43" s="1"/>
  <c r="W55" i="43"/>
  <c r="T55" i="43"/>
  <c r="S54" i="43"/>
  <c r="Y54" i="43"/>
  <c r="Z54" i="43" s="1"/>
  <c r="V54" i="43"/>
  <c r="N55" i="43"/>
  <c r="O55" i="43" s="1"/>
  <c r="P55" i="43"/>
  <c r="Q55" i="43" s="1"/>
  <c r="A56" i="43"/>
  <c r="B55" i="43"/>
  <c r="D55" i="43"/>
  <c r="F55" i="43"/>
  <c r="K56" i="43"/>
  <c r="C56" i="43"/>
  <c r="U55" i="43"/>
  <c r="R56" i="43"/>
  <c r="H55" i="43" l="1"/>
  <c r="I55" i="43" s="1"/>
  <c r="T56" i="43"/>
  <c r="W56" i="43"/>
  <c r="S55" i="43"/>
  <c r="Y55" i="43"/>
  <c r="Z55" i="43" s="1"/>
  <c r="V55" i="43"/>
  <c r="N56" i="43"/>
  <c r="O56" i="43" s="1"/>
  <c r="P56" i="43"/>
  <c r="Q56" i="43" s="1"/>
  <c r="A57" i="43"/>
  <c r="B56" i="43"/>
  <c r="D56" i="43"/>
  <c r="U56" i="43"/>
  <c r="K57" i="43"/>
  <c r="C57" i="43"/>
  <c r="F56" i="43"/>
  <c r="R57" i="43"/>
  <c r="H56" i="43" l="1"/>
  <c r="I56" i="43" s="1"/>
  <c r="W57" i="43"/>
  <c r="T57" i="43"/>
  <c r="S56" i="43"/>
  <c r="Y56" i="43"/>
  <c r="Z56" i="43" s="1"/>
  <c r="V56" i="43"/>
  <c r="N57" i="43"/>
  <c r="O57" i="43" s="1"/>
  <c r="P57" i="43"/>
  <c r="Q57" i="43" s="1"/>
  <c r="B57" i="43"/>
  <c r="A58" i="43"/>
  <c r="D57" i="43"/>
  <c r="K58" i="43"/>
  <c r="F57" i="43"/>
  <c r="U57" i="43"/>
  <c r="R58" i="43"/>
  <c r="C58" i="43"/>
  <c r="AC56" i="43" l="1"/>
  <c r="AG56" i="43" s="1"/>
  <c r="H57" i="43"/>
  <c r="I57" i="43" s="1"/>
  <c r="W58" i="43"/>
  <c r="T58" i="43"/>
  <c r="S57" i="43"/>
  <c r="Y57" i="43"/>
  <c r="Z57" i="43" s="1"/>
  <c r="V57" i="43"/>
  <c r="N58" i="43"/>
  <c r="O58" i="43" s="1"/>
  <c r="P58" i="43"/>
  <c r="Q58" i="43" s="1"/>
  <c r="B58" i="43"/>
  <c r="A59" i="43"/>
  <c r="D58" i="43"/>
  <c r="G47" i="43"/>
  <c r="E24" i="43"/>
  <c r="E25" i="43"/>
  <c r="E40" i="43"/>
  <c r="G30" i="43"/>
  <c r="E52" i="43"/>
  <c r="G22" i="43"/>
  <c r="E59" i="43"/>
  <c r="G56" i="43"/>
  <c r="E55" i="43"/>
  <c r="E22" i="43"/>
  <c r="G43" i="43"/>
  <c r="G21" i="43"/>
  <c r="E10" i="43"/>
  <c r="G35" i="43"/>
  <c r="G57" i="43"/>
  <c r="U58" i="43"/>
  <c r="E49" i="43"/>
  <c r="G33" i="43"/>
  <c r="E32" i="43"/>
  <c r="E21" i="43"/>
  <c r="E12" i="43"/>
  <c r="E41" i="43"/>
  <c r="G25" i="43"/>
  <c r="R59" i="43"/>
  <c r="E34" i="43"/>
  <c r="G50" i="43"/>
  <c r="G45" i="43"/>
  <c r="G27" i="43"/>
  <c r="G13" i="43"/>
  <c r="E14" i="43"/>
  <c r="E35" i="43"/>
  <c r="G17" i="43"/>
  <c r="G49" i="43"/>
  <c r="G41" i="43"/>
  <c r="G42" i="43"/>
  <c r="E50" i="43"/>
  <c r="G28" i="43"/>
  <c r="G48" i="43"/>
  <c r="E38" i="43"/>
  <c r="E57" i="43"/>
  <c r="E18" i="43"/>
  <c r="E47" i="43"/>
  <c r="G20" i="43"/>
  <c r="G31" i="43"/>
  <c r="E36" i="43"/>
  <c r="E23" i="43"/>
  <c r="G37" i="43"/>
  <c r="E56" i="43"/>
  <c r="G19" i="43"/>
  <c r="E58" i="43"/>
  <c r="E46" i="43"/>
  <c r="G32" i="43"/>
  <c r="E19" i="43"/>
  <c r="E11" i="43"/>
  <c r="G38" i="43"/>
  <c r="E39" i="43"/>
  <c r="E20" i="43"/>
  <c r="E42" i="43"/>
  <c r="G44" i="43"/>
  <c r="E48" i="43"/>
  <c r="E13" i="43"/>
  <c r="G29" i="43"/>
  <c r="G16" i="43"/>
  <c r="G52" i="43"/>
  <c r="F58" i="43"/>
  <c r="E53" i="43"/>
  <c r="E29" i="43"/>
  <c r="G51" i="43"/>
  <c r="E45" i="43"/>
  <c r="E26" i="43"/>
  <c r="G14" i="43"/>
  <c r="E37" i="43"/>
  <c r="G34" i="43"/>
  <c r="E44" i="43"/>
  <c r="E31" i="43"/>
  <c r="G36" i="43"/>
  <c r="E43" i="43"/>
  <c r="G18" i="43"/>
  <c r="E15" i="43"/>
  <c r="G58" i="43"/>
  <c r="C59" i="43"/>
  <c r="E27" i="43"/>
  <c r="C10" i="43"/>
  <c r="F10" i="43" s="1"/>
  <c r="G46" i="43"/>
  <c r="E16" i="43"/>
  <c r="E54" i="43"/>
  <c r="G11" i="43"/>
  <c r="E17" i="43"/>
  <c r="G40" i="43"/>
  <c r="E51" i="43"/>
  <c r="E33" i="43"/>
  <c r="G15" i="43"/>
  <c r="G54" i="43"/>
  <c r="E28" i="43"/>
  <c r="K59" i="43"/>
  <c r="G23" i="43"/>
  <c r="G12" i="43"/>
  <c r="G55" i="43"/>
  <c r="E30" i="43"/>
  <c r="G24" i="43"/>
  <c r="G39" i="43"/>
  <c r="G59" i="43"/>
  <c r="G53" i="43"/>
  <c r="G26" i="43"/>
  <c r="H58" i="43" l="1"/>
  <c r="I58" i="43" s="1"/>
  <c r="T59" i="43"/>
  <c r="W59" i="43"/>
  <c r="S58" i="43"/>
  <c r="Y58" i="43"/>
  <c r="Z58" i="43" s="1"/>
  <c r="V58" i="43"/>
  <c r="N59" i="43"/>
  <c r="O59" i="43" s="1"/>
  <c r="P59" i="43"/>
  <c r="Q59" i="43" s="1"/>
  <c r="J47" i="43"/>
  <c r="J20" i="43"/>
  <c r="J18" i="43"/>
  <c r="J48" i="43"/>
  <c r="J50" i="43"/>
  <c r="J45" i="43"/>
  <c r="J14" i="43"/>
  <c r="J42" i="43"/>
  <c r="J39" i="43"/>
  <c r="J26" i="43"/>
  <c r="J35" i="43"/>
  <c r="J59" i="43"/>
  <c r="J31" i="43"/>
  <c r="J34" i="43"/>
  <c r="J58" i="43"/>
  <c r="J54" i="43"/>
  <c r="J40" i="43"/>
  <c r="J27" i="43"/>
  <c r="J46" i="43"/>
  <c r="J29" i="43"/>
  <c r="J32" i="43"/>
  <c r="J49" i="43"/>
  <c r="J44" i="43"/>
  <c r="J22" i="43"/>
  <c r="J55" i="43"/>
  <c r="J24" i="43"/>
  <c r="J15" i="43"/>
  <c r="J28" i="43"/>
  <c r="J21" i="43"/>
  <c r="J11" i="43"/>
  <c r="H10" i="43"/>
  <c r="J19" i="43"/>
  <c r="J37" i="43"/>
  <c r="J36" i="43"/>
  <c r="J57" i="43"/>
  <c r="J51" i="43"/>
  <c r="J17" i="43"/>
  <c r="J43" i="43"/>
  <c r="J52" i="43"/>
  <c r="J41" i="43"/>
  <c r="J56" i="43"/>
  <c r="J16" i="43"/>
  <c r="J13" i="43"/>
  <c r="J30" i="43"/>
  <c r="J38" i="43"/>
  <c r="J53" i="43"/>
  <c r="J33" i="43"/>
  <c r="J25" i="43"/>
  <c r="J23" i="43"/>
  <c r="J12" i="43"/>
  <c r="A60" i="43"/>
  <c r="B59" i="43"/>
  <c r="D59" i="43"/>
  <c r="R60" i="43"/>
  <c r="G10" i="43"/>
  <c r="K60" i="43"/>
  <c r="F59" i="43"/>
  <c r="U59" i="43"/>
  <c r="E60" i="43"/>
  <c r="C60" i="43"/>
  <c r="H59" i="43" l="1"/>
  <c r="I59" i="43" s="1"/>
  <c r="J10" i="43"/>
  <c r="T60" i="43"/>
  <c r="W60" i="43"/>
  <c r="S59" i="43"/>
  <c r="Y59" i="43"/>
  <c r="Z59" i="43" s="1"/>
  <c r="V59" i="43"/>
  <c r="N60" i="43"/>
  <c r="O60" i="43" s="1"/>
  <c r="P60" i="43"/>
  <c r="Q60" i="43" s="1"/>
  <c r="B60" i="43"/>
  <c r="A61" i="43"/>
  <c r="D60" i="43"/>
  <c r="U60" i="43"/>
  <c r="C61" i="43"/>
  <c r="E61" i="43"/>
  <c r="K61" i="43"/>
  <c r="G60" i="43"/>
  <c r="F60" i="43"/>
  <c r="R61" i="43"/>
  <c r="J60" i="43" l="1"/>
  <c r="H60" i="43"/>
  <c r="I60" i="43" s="1"/>
  <c r="W61" i="43"/>
  <c r="T61" i="43"/>
  <c r="S60" i="43"/>
  <c r="Y60" i="43"/>
  <c r="Z60" i="43" s="1"/>
  <c r="V60" i="43"/>
  <c r="N61" i="43"/>
  <c r="O61" i="43" s="1"/>
  <c r="P61" i="43"/>
  <c r="Q61" i="43" s="1"/>
  <c r="B61" i="43"/>
  <c r="A62" i="43"/>
  <c r="D61" i="43"/>
  <c r="G61" i="43"/>
  <c r="E62" i="43"/>
  <c r="K62" i="43"/>
  <c r="R62" i="43"/>
  <c r="F61" i="43"/>
  <c r="U61" i="43"/>
  <c r="C62" i="43"/>
  <c r="J61" i="43" l="1"/>
  <c r="H61" i="43"/>
  <c r="I61" i="43" s="1"/>
  <c r="T62" i="43"/>
  <c r="W62" i="43"/>
  <c r="S61" i="43"/>
  <c r="Y61" i="43"/>
  <c r="Z61" i="43" s="1"/>
  <c r="V61" i="43"/>
  <c r="N62" i="43"/>
  <c r="O62" i="43" s="1"/>
  <c r="P62" i="43"/>
  <c r="Q62" i="43" s="1"/>
  <c r="A63" i="43"/>
  <c r="B62" i="43"/>
  <c r="D62" i="43"/>
  <c r="G62" i="43"/>
  <c r="U62" i="43"/>
  <c r="R63" i="43"/>
  <c r="C63" i="43"/>
  <c r="K63" i="43"/>
  <c r="F62" i="43"/>
  <c r="E63" i="43"/>
  <c r="J62" i="43" l="1"/>
  <c r="H62" i="43"/>
  <c r="I62" i="43" s="1"/>
  <c r="T63" i="43"/>
  <c r="W63" i="43"/>
  <c r="S62" i="43"/>
  <c r="Y62" i="43"/>
  <c r="Z62" i="43" s="1"/>
  <c r="V62" i="43"/>
  <c r="N63" i="43"/>
  <c r="O63" i="43" s="1"/>
  <c r="P63" i="43"/>
  <c r="Q63" i="43" s="1"/>
  <c r="A64" i="43"/>
  <c r="B63" i="43"/>
  <c r="D63" i="43"/>
  <c r="E64" i="43"/>
  <c r="U63" i="43"/>
  <c r="R64" i="43"/>
  <c r="C64" i="43"/>
  <c r="F63" i="43"/>
  <c r="F64" i="43"/>
  <c r="G63" i="43"/>
  <c r="K64" i="43"/>
  <c r="H63" i="43" l="1"/>
  <c r="I63" i="43" s="1"/>
  <c r="J63" i="43"/>
  <c r="W64" i="43"/>
  <c r="T64" i="43"/>
  <c r="S63" i="43"/>
  <c r="Y63" i="43"/>
  <c r="Z63" i="43" s="1"/>
  <c r="V63" i="43"/>
  <c r="N64" i="43"/>
  <c r="O64" i="43" s="1"/>
  <c r="H64" i="43"/>
  <c r="I64" i="43" s="1"/>
  <c r="P64" i="43"/>
  <c r="Q64" i="43" s="1"/>
  <c r="A65" i="43"/>
  <c r="B64" i="43"/>
  <c r="D64" i="43"/>
  <c r="R65" i="43"/>
  <c r="E65" i="43"/>
  <c r="U64" i="43"/>
  <c r="G64" i="43"/>
  <c r="K65" i="43"/>
  <c r="C65" i="43"/>
  <c r="J64" i="43" l="1"/>
  <c r="W65" i="43"/>
  <c r="T65" i="43"/>
  <c r="S64" i="43"/>
  <c r="Y64" i="43"/>
  <c r="Z64" i="43" s="1"/>
  <c r="V64" i="43"/>
  <c r="N65" i="43"/>
  <c r="O65" i="43" s="1"/>
  <c r="P65" i="43"/>
  <c r="Q65" i="43" s="1"/>
  <c r="B65" i="43"/>
  <c r="A66" i="43"/>
  <c r="D65" i="43"/>
  <c r="R66" i="43"/>
  <c r="U65" i="43"/>
  <c r="C66" i="43"/>
  <c r="E66" i="43"/>
  <c r="K66" i="43"/>
  <c r="F65" i="43"/>
  <c r="G65" i="43"/>
  <c r="F66" i="43"/>
  <c r="G66" i="43"/>
  <c r="H65" i="43" l="1"/>
  <c r="I65" i="43" s="1"/>
  <c r="J65" i="43"/>
  <c r="W66" i="43"/>
  <c r="T66" i="43"/>
  <c r="S65" i="43"/>
  <c r="Y65" i="43"/>
  <c r="Z65" i="43" s="1"/>
  <c r="V65" i="43"/>
  <c r="N66" i="43"/>
  <c r="O66" i="43" s="1"/>
  <c r="H66" i="43"/>
  <c r="I66" i="43" s="1"/>
  <c r="J66" i="43"/>
  <c r="P66" i="43"/>
  <c r="Q66" i="43" s="1"/>
  <c r="B66" i="43"/>
  <c r="A67" i="43"/>
  <c r="D66" i="43"/>
  <c r="E67" i="43"/>
  <c r="R67" i="43"/>
  <c r="C67" i="43"/>
  <c r="K67" i="43"/>
  <c r="U66" i="43"/>
  <c r="W67" i="43" l="1"/>
  <c r="T67" i="43"/>
  <c r="S66" i="43"/>
  <c r="Y66" i="43"/>
  <c r="Z66" i="43" s="1"/>
  <c r="V66" i="43"/>
  <c r="N67" i="43"/>
  <c r="O67" i="43" s="1"/>
  <c r="P67" i="43"/>
  <c r="Q67" i="43" s="1"/>
  <c r="B67" i="43"/>
  <c r="A68" i="43"/>
  <c r="D67" i="43"/>
  <c r="G67" i="43"/>
  <c r="K68" i="43"/>
  <c r="C68" i="43"/>
  <c r="R68" i="43"/>
  <c r="U67" i="43"/>
  <c r="E68" i="43"/>
  <c r="F67" i="43"/>
  <c r="F68" i="43"/>
  <c r="J67" i="43" l="1"/>
  <c r="H67" i="43"/>
  <c r="I67" i="43" s="1"/>
  <c r="W68" i="43"/>
  <c r="T68" i="43"/>
  <c r="S67" i="43"/>
  <c r="Y67" i="43"/>
  <c r="Z67" i="43" s="1"/>
  <c r="V67" i="43"/>
  <c r="N68" i="43"/>
  <c r="O68" i="43" s="1"/>
  <c r="H68" i="43"/>
  <c r="I68" i="43" s="1"/>
  <c r="P68" i="43"/>
  <c r="Q68" i="43" s="1"/>
  <c r="B68" i="43"/>
  <c r="A69" i="43"/>
  <c r="D68" i="43"/>
  <c r="C69" i="43"/>
  <c r="U68" i="43"/>
  <c r="R69" i="43"/>
  <c r="K69" i="43"/>
  <c r="G68" i="43"/>
  <c r="E69" i="43"/>
  <c r="J68" i="43" l="1"/>
  <c r="W69" i="43"/>
  <c r="T69" i="43"/>
  <c r="S68" i="43"/>
  <c r="Y68" i="43"/>
  <c r="Z68" i="43" s="1"/>
  <c r="V68" i="43"/>
  <c r="N69" i="43"/>
  <c r="O69" i="43" s="1"/>
  <c r="P69" i="43"/>
  <c r="Q69" i="43" s="1"/>
  <c r="B69" i="43"/>
  <c r="A70" i="43"/>
  <c r="D69" i="43"/>
  <c r="F69" i="43"/>
  <c r="U69" i="43"/>
  <c r="C70" i="43"/>
  <c r="G70" i="43" s="1"/>
  <c r="R70" i="43"/>
  <c r="K70" i="43"/>
  <c r="E70" i="43"/>
  <c r="G69" i="43"/>
  <c r="H69" i="43" l="1"/>
  <c r="I69" i="43" s="1"/>
  <c r="J69" i="43"/>
  <c r="T70" i="43"/>
  <c r="W70" i="43"/>
  <c r="S69" i="43"/>
  <c r="Y69" i="43"/>
  <c r="Z69" i="43" s="1"/>
  <c r="V69" i="43"/>
  <c r="N70" i="43"/>
  <c r="O70" i="43" s="1"/>
  <c r="J70" i="43"/>
  <c r="P70" i="43"/>
  <c r="Q70" i="43" s="1"/>
  <c r="A71" i="43"/>
  <c r="B70" i="43"/>
  <c r="D70" i="43"/>
  <c r="K71" i="43"/>
  <c r="E71" i="43"/>
  <c r="U70" i="43"/>
  <c r="F70" i="43"/>
  <c r="R71" i="43"/>
  <c r="C71" i="43"/>
  <c r="F71" i="43"/>
  <c r="G71" i="43"/>
  <c r="H70" i="43" l="1"/>
  <c r="I70" i="43" s="1"/>
  <c r="W71" i="43"/>
  <c r="T71" i="43"/>
  <c r="S70" i="43"/>
  <c r="Y70" i="43"/>
  <c r="Z70" i="43" s="1"/>
  <c r="V70" i="43"/>
  <c r="N71" i="43"/>
  <c r="O71" i="43" s="1"/>
  <c r="H71" i="43"/>
  <c r="I71" i="43" s="1"/>
  <c r="J71" i="43"/>
  <c r="P71" i="43"/>
  <c r="Q71" i="43" s="1"/>
  <c r="A72" i="43"/>
  <c r="B71" i="43"/>
  <c r="D71" i="43"/>
  <c r="C72" i="43"/>
  <c r="E72" i="43"/>
  <c r="U71" i="43"/>
  <c r="K72" i="43"/>
  <c r="R72" i="43"/>
  <c r="T72" i="43" l="1"/>
  <c r="W72" i="43"/>
  <c r="S71" i="43"/>
  <c r="Y71" i="43"/>
  <c r="Z71" i="43" s="1"/>
  <c r="V71" i="43"/>
  <c r="N72" i="43"/>
  <c r="O72" i="43" s="1"/>
  <c r="P72" i="43"/>
  <c r="Q72" i="43" s="1"/>
  <c r="A73" i="43"/>
  <c r="B72" i="43"/>
  <c r="D72" i="43"/>
  <c r="U72" i="43"/>
  <c r="C73" i="43"/>
  <c r="G72" i="43"/>
  <c r="K73" i="43"/>
  <c r="E73" i="43"/>
  <c r="F72" i="43"/>
  <c r="R73" i="43"/>
  <c r="H72" i="43" l="1"/>
  <c r="I72" i="43" s="1"/>
  <c r="J72" i="43"/>
  <c r="T73" i="43"/>
  <c r="W73" i="43"/>
  <c r="S72" i="43"/>
  <c r="Y72" i="43"/>
  <c r="Z72" i="43" s="1"/>
  <c r="V72" i="43"/>
  <c r="N73" i="43"/>
  <c r="O73" i="43" s="1"/>
  <c r="P73" i="43"/>
  <c r="Q73" i="43" s="1"/>
  <c r="B73" i="43"/>
  <c r="A74" i="43"/>
  <c r="D73" i="43"/>
  <c r="G73" i="43"/>
  <c r="R74" i="43"/>
  <c r="K74" i="43"/>
  <c r="C74" i="43"/>
  <c r="U73" i="43"/>
  <c r="E74" i="43"/>
  <c r="F73" i="43"/>
  <c r="H73" i="43" l="1"/>
  <c r="I73" i="43" s="1"/>
  <c r="J73" i="43"/>
  <c r="W74" i="43"/>
  <c r="T74" i="43"/>
  <c r="S73" i="43"/>
  <c r="Y73" i="43"/>
  <c r="Z73" i="43" s="1"/>
  <c r="V73" i="43"/>
  <c r="N74" i="43"/>
  <c r="O74" i="43" s="1"/>
  <c r="P74" i="43"/>
  <c r="Q74" i="43" s="1"/>
  <c r="B74" i="43"/>
  <c r="A75" i="43"/>
  <c r="D74" i="43"/>
  <c r="R75" i="43"/>
  <c r="F74" i="43"/>
  <c r="U74" i="43"/>
  <c r="C75" i="43"/>
  <c r="F75" i="43" s="1"/>
  <c r="E75" i="43"/>
  <c r="K75" i="43"/>
  <c r="G74" i="43"/>
  <c r="J74" i="43" l="1"/>
  <c r="H74" i="43"/>
  <c r="I74" i="43" s="1"/>
  <c r="T75" i="43"/>
  <c r="W75" i="43"/>
  <c r="S74" i="43"/>
  <c r="Y74" i="43"/>
  <c r="Z74" i="43" s="1"/>
  <c r="V74" i="43"/>
  <c r="N75" i="43"/>
  <c r="O75" i="43" s="1"/>
  <c r="H75" i="43"/>
  <c r="I75" i="43" s="1"/>
  <c r="P75" i="43"/>
  <c r="Q75" i="43" s="1"/>
  <c r="B75" i="43"/>
  <c r="A76" i="43"/>
  <c r="D75" i="43"/>
  <c r="E76" i="43"/>
  <c r="R76" i="43"/>
  <c r="U75" i="43"/>
  <c r="C76" i="43"/>
  <c r="G75" i="43"/>
  <c r="K76" i="43"/>
  <c r="J75" i="43" l="1"/>
  <c r="W76" i="43"/>
  <c r="T76" i="43"/>
  <c r="S75" i="43"/>
  <c r="Y75" i="43"/>
  <c r="Z75" i="43" s="1"/>
  <c r="V75" i="43"/>
  <c r="N76" i="43"/>
  <c r="O76" i="43" s="1"/>
  <c r="P76" i="43"/>
  <c r="Q76" i="43" s="1"/>
  <c r="A77" i="43"/>
  <c r="B76" i="43"/>
  <c r="D76" i="43"/>
  <c r="G76" i="43"/>
  <c r="K77" i="43"/>
  <c r="C77" i="43"/>
  <c r="E77" i="43"/>
  <c r="F76" i="43"/>
  <c r="U76" i="43"/>
  <c r="R77" i="43"/>
  <c r="J76" i="43" l="1"/>
  <c r="H76" i="43"/>
  <c r="I76" i="43" s="1"/>
  <c r="T77" i="43"/>
  <c r="W77" i="43"/>
  <c r="S76" i="43"/>
  <c r="Y76" i="43"/>
  <c r="Z76" i="43" s="1"/>
  <c r="V76" i="43"/>
  <c r="N77" i="43"/>
  <c r="O77" i="43" s="1"/>
  <c r="P77" i="43"/>
  <c r="Q77" i="43" s="1"/>
  <c r="B77" i="43"/>
  <c r="A78" i="43"/>
  <c r="D77" i="43"/>
  <c r="G77" i="43"/>
  <c r="R78" i="43"/>
  <c r="F77" i="43"/>
  <c r="U77" i="43"/>
  <c r="E78" i="43"/>
  <c r="C78" i="43"/>
  <c r="F78" i="43" s="1"/>
  <c r="K78" i="43"/>
  <c r="J77" i="43" l="1"/>
  <c r="H77" i="43"/>
  <c r="I77" i="43" s="1"/>
  <c r="W78" i="43"/>
  <c r="T78" i="43"/>
  <c r="S77" i="43"/>
  <c r="Y77" i="43"/>
  <c r="Z77" i="43" s="1"/>
  <c r="V77" i="43"/>
  <c r="N78" i="43"/>
  <c r="O78" i="43" s="1"/>
  <c r="H78" i="43"/>
  <c r="I78" i="43" s="1"/>
  <c r="P78" i="43"/>
  <c r="Q78" i="43" s="1"/>
  <c r="A79" i="43"/>
  <c r="B78" i="43"/>
  <c r="D78" i="43"/>
  <c r="K79" i="43"/>
  <c r="E79" i="43"/>
  <c r="U78" i="43"/>
  <c r="R79" i="43"/>
  <c r="C79" i="43"/>
  <c r="G79" i="43" s="1"/>
  <c r="G78" i="43"/>
  <c r="J78" i="43" l="1"/>
  <c r="W79" i="43"/>
  <c r="T79" i="43"/>
  <c r="S78" i="43"/>
  <c r="Y78" i="43"/>
  <c r="Z78" i="43" s="1"/>
  <c r="V78" i="43"/>
  <c r="N79" i="43"/>
  <c r="O79" i="43" s="1"/>
  <c r="J79" i="43"/>
  <c r="P79" i="43"/>
  <c r="Q79" i="43" s="1"/>
  <c r="A80" i="43"/>
  <c r="B79" i="43"/>
  <c r="D79" i="43"/>
  <c r="U79" i="43"/>
  <c r="F79" i="43"/>
  <c r="K80" i="43"/>
  <c r="E80" i="43"/>
  <c r="C80" i="43"/>
  <c r="G80" i="43" s="1"/>
  <c r="R80" i="43"/>
  <c r="F80" i="43"/>
  <c r="H79" i="43" l="1"/>
  <c r="I79" i="43" s="1"/>
  <c r="T80" i="43"/>
  <c r="W80" i="43"/>
  <c r="S79" i="43"/>
  <c r="Y79" i="43"/>
  <c r="Z79" i="43" s="1"/>
  <c r="V79" i="43"/>
  <c r="N80" i="43"/>
  <c r="O80" i="43" s="1"/>
  <c r="H80" i="43"/>
  <c r="I80" i="43" s="1"/>
  <c r="J80" i="43"/>
  <c r="P80" i="43"/>
  <c r="Q80" i="43" s="1"/>
  <c r="B80" i="43"/>
  <c r="A81" i="43"/>
  <c r="D80" i="43"/>
  <c r="C81" i="43"/>
  <c r="F81" i="43" s="1"/>
  <c r="K81" i="43"/>
  <c r="R81" i="43"/>
  <c r="E81" i="43"/>
  <c r="U80" i="43"/>
  <c r="T81" i="43" l="1"/>
  <c r="W81" i="43"/>
  <c r="S80" i="43"/>
  <c r="Y80" i="43"/>
  <c r="Z80" i="43" s="1"/>
  <c r="V80" i="43"/>
  <c r="N81" i="43"/>
  <c r="O81" i="43" s="1"/>
  <c r="H81" i="43"/>
  <c r="I81" i="43" s="1"/>
  <c r="P81" i="43"/>
  <c r="Q81" i="43" s="1"/>
  <c r="B81" i="43"/>
  <c r="A82" i="43"/>
  <c r="D81" i="43"/>
  <c r="R82" i="43"/>
  <c r="C82" i="43"/>
  <c r="U81" i="43"/>
  <c r="F82" i="43"/>
  <c r="G81" i="43"/>
  <c r="K82" i="43"/>
  <c r="E82" i="43"/>
  <c r="J81" i="43" l="1"/>
  <c r="W82" i="43"/>
  <c r="T82" i="43"/>
  <c r="S81" i="43"/>
  <c r="Y81" i="43"/>
  <c r="Z81" i="43" s="1"/>
  <c r="V81" i="43"/>
  <c r="N82" i="43"/>
  <c r="O82" i="43" s="1"/>
  <c r="H82" i="43"/>
  <c r="I82" i="43" s="1"/>
  <c r="P82" i="43"/>
  <c r="Q82" i="43" s="1"/>
  <c r="B82" i="43"/>
  <c r="A83" i="43"/>
  <c r="D82" i="43"/>
  <c r="G82" i="43"/>
  <c r="K83" i="43"/>
  <c r="R83" i="43"/>
  <c r="C83" i="43"/>
  <c r="E83" i="43"/>
  <c r="U82" i="43"/>
  <c r="J82" i="43" l="1"/>
  <c r="W83" i="43"/>
  <c r="T83" i="43"/>
  <c r="S82" i="43"/>
  <c r="Y82" i="43"/>
  <c r="Z82" i="43" s="1"/>
  <c r="V82" i="43"/>
  <c r="N83" i="43"/>
  <c r="O83" i="43" s="1"/>
  <c r="P83" i="43"/>
  <c r="Q83" i="43" s="1"/>
  <c r="A84" i="43"/>
  <c r="B83" i="43"/>
  <c r="D83" i="43"/>
  <c r="C84" i="43"/>
  <c r="G83" i="43"/>
  <c r="E84" i="43"/>
  <c r="R84" i="43"/>
  <c r="F83" i="43"/>
  <c r="K84" i="43"/>
  <c r="U83" i="43"/>
  <c r="J83" i="43" l="1"/>
  <c r="H83" i="43"/>
  <c r="I83" i="43" s="1"/>
  <c r="T84" i="43"/>
  <c r="W84" i="43"/>
  <c r="S83" i="43"/>
  <c r="Y83" i="43"/>
  <c r="Z83" i="43" s="1"/>
  <c r="V83" i="43"/>
  <c r="N84" i="43"/>
  <c r="O84" i="43" s="1"/>
  <c r="P84" i="43"/>
  <c r="Q84" i="43" s="1"/>
  <c r="B84" i="43"/>
  <c r="A85" i="43"/>
  <c r="D84" i="43"/>
  <c r="F84" i="43"/>
  <c r="E85" i="43"/>
  <c r="R85" i="43"/>
  <c r="U84" i="43"/>
  <c r="G84" i="43"/>
  <c r="C85" i="43"/>
  <c r="K85" i="43"/>
  <c r="G85" i="43"/>
  <c r="F85" i="43"/>
  <c r="H84" i="43" l="1"/>
  <c r="I84" i="43" s="1"/>
  <c r="J84" i="43"/>
  <c r="T85" i="43"/>
  <c r="W85" i="43"/>
  <c r="S84" i="43"/>
  <c r="Y84" i="43"/>
  <c r="Z84" i="43" s="1"/>
  <c r="V84" i="43"/>
  <c r="N85" i="43"/>
  <c r="O85" i="43" s="1"/>
  <c r="H85" i="43"/>
  <c r="I85" i="43" s="1"/>
  <c r="J85" i="43"/>
  <c r="P85" i="43"/>
  <c r="Q85" i="43" s="1"/>
  <c r="B85" i="43"/>
  <c r="A86" i="43"/>
  <c r="D85" i="43"/>
  <c r="C86" i="43"/>
  <c r="U85" i="43"/>
  <c r="K86" i="43"/>
  <c r="E86" i="43"/>
  <c r="R86" i="43"/>
  <c r="W86" i="43" l="1"/>
  <c r="T86" i="43"/>
  <c r="S85" i="43"/>
  <c r="Y85" i="43"/>
  <c r="Z85" i="43" s="1"/>
  <c r="V85" i="43"/>
  <c r="N86" i="43"/>
  <c r="O86" i="43" s="1"/>
  <c r="P86" i="43"/>
  <c r="Q86" i="43" s="1"/>
  <c r="A87" i="43"/>
  <c r="B86" i="43"/>
  <c r="D86" i="43"/>
  <c r="U86" i="43"/>
  <c r="R87" i="43"/>
  <c r="C87" i="43"/>
  <c r="E87" i="43"/>
  <c r="K87" i="43"/>
  <c r="G86" i="43"/>
  <c r="F86" i="43"/>
  <c r="H86" i="43" l="1"/>
  <c r="I86" i="43" s="1"/>
  <c r="J86" i="43"/>
  <c r="T87" i="43"/>
  <c r="W87" i="43"/>
  <c r="S86" i="43"/>
  <c r="Y86" i="43"/>
  <c r="Z86" i="43" s="1"/>
  <c r="V86" i="43"/>
  <c r="N87" i="43"/>
  <c r="O87" i="43" s="1"/>
  <c r="P87" i="43"/>
  <c r="Q87" i="43" s="1"/>
  <c r="B87" i="43"/>
  <c r="A88" i="43"/>
  <c r="D87" i="43"/>
  <c r="F87" i="43"/>
  <c r="U87" i="43"/>
  <c r="C88" i="43"/>
  <c r="F88" i="43" s="1"/>
  <c r="E88" i="43"/>
  <c r="G87" i="43"/>
  <c r="K88" i="43"/>
  <c r="G88" i="43"/>
  <c r="R88" i="43"/>
  <c r="H87" i="43" l="1"/>
  <c r="I87" i="43" s="1"/>
  <c r="J87" i="43"/>
  <c r="W88" i="43"/>
  <c r="T88" i="43"/>
  <c r="S87" i="43"/>
  <c r="Y87" i="43"/>
  <c r="Z87" i="43" s="1"/>
  <c r="V87" i="43"/>
  <c r="N88" i="43"/>
  <c r="O88" i="43" s="1"/>
  <c r="H88" i="43"/>
  <c r="I88" i="43" s="1"/>
  <c r="J88" i="43"/>
  <c r="P88" i="43"/>
  <c r="Q88" i="43" s="1"/>
  <c r="A89" i="43"/>
  <c r="B88" i="43"/>
  <c r="D88" i="43"/>
  <c r="E89" i="43"/>
  <c r="R89" i="43"/>
  <c r="U88" i="43"/>
  <c r="C89" i="43"/>
  <c r="K89" i="43"/>
  <c r="T89" i="43" l="1"/>
  <c r="W89" i="43"/>
  <c r="S88" i="43"/>
  <c r="Y88" i="43"/>
  <c r="Z88" i="43" s="1"/>
  <c r="V88" i="43"/>
  <c r="N89" i="43"/>
  <c r="O89" i="43" s="1"/>
  <c r="P89" i="43"/>
  <c r="Q89" i="43" s="1"/>
  <c r="B89" i="43"/>
  <c r="A90" i="43"/>
  <c r="D89" i="43"/>
  <c r="F89" i="43"/>
  <c r="K90" i="43"/>
  <c r="C90" i="43"/>
  <c r="G89" i="43"/>
  <c r="E90" i="43"/>
  <c r="R90" i="43"/>
  <c r="U89" i="43"/>
  <c r="H89" i="43" l="1"/>
  <c r="I89" i="43" s="1"/>
  <c r="J89" i="43"/>
  <c r="W90" i="43"/>
  <c r="T90" i="43"/>
  <c r="S89" i="43"/>
  <c r="Y89" i="43"/>
  <c r="Z89" i="43" s="1"/>
  <c r="V89" i="43"/>
  <c r="N90" i="43"/>
  <c r="O90" i="43" s="1"/>
  <c r="P90" i="43"/>
  <c r="Q90" i="43" s="1"/>
  <c r="B90" i="43"/>
  <c r="A91" i="43"/>
  <c r="D90" i="43"/>
  <c r="E91" i="43"/>
  <c r="C91" i="43"/>
  <c r="K91" i="43"/>
  <c r="G90" i="43"/>
  <c r="U90" i="43"/>
  <c r="R91" i="43"/>
  <c r="F90" i="43"/>
  <c r="J90" i="43" l="1"/>
  <c r="H90" i="43"/>
  <c r="I90" i="43" s="1"/>
  <c r="W91" i="43"/>
  <c r="T91" i="43"/>
  <c r="S90" i="43"/>
  <c r="Y90" i="43"/>
  <c r="Z90" i="43" s="1"/>
  <c r="V90" i="43"/>
  <c r="N91" i="43"/>
  <c r="O91" i="43" s="1"/>
  <c r="P91" i="43"/>
  <c r="Q91" i="43" s="1"/>
  <c r="A92" i="43"/>
  <c r="B91" i="43"/>
  <c r="D91" i="43"/>
  <c r="G91" i="43"/>
  <c r="K92" i="43"/>
  <c r="F91" i="43"/>
  <c r="U91" i="43"/>
  <c r="R92" i="43"/>
  <c r="E92" i="43"/>
  <c r="C92" i="43"/>
  <c r="H91" i="43" l="1"/>
  <c r="I91" i="43" s="1"/>
  <c r="J91" i="43"/>
  <c r="T92" i="43"/>
  <c r="W92" i="43"/>
  <c r="S91" i="43"/>
  <c r="Y91" i="43"/>
  <c r="Z91" i="43" s="1"/>
  <c r="V91" i="43"/>
  <c r="N92" i="43"/>
  <c r="O92" i="43" s="1"/>
  <c r="P92" i="43"/>
  <c r="Q92" i="43" s="1"/>
  <c r="B92" i="43"/>
  <c r="A93" i="43"/>
  <c r="D92" i="43"/>
  <c r="E93" i="43"/>
  <c r="F92" i="43"/>
  <c r="U92" i="43"/>
  <c r="R93" i="43"/>
  <c r="K93" i="43"/>
  <c r="C93" i="43"/>
  <c r="G92" i="43"/>
  <c r="J92" i="43" l="1"/>
  <c r="H92" i="43"/>
  <c r="I92" i="43" s="1"/>
  <c r="W93" i="43"/>
  <c r="T93" i="43"/>
  <c r="S92" i="43"/>
  <c r="Y92" i="43"/>
  <c r="Z92" i="43" s="1"/>
  <c r="V92" i="43"/>
  <c r="N93" i="43"/>
  <c r="O93" i="43" s="1"/>
  <c r="P93" i="43"/>
  <c r="Q93" i="43" s="1"/>
  <c r="B93" i="43"/>
  <c r="A94" i="43"/>
  <c r="D93" i="43"/>
  <c r="G93" i="43"/>
  <c r="F93" i="43"/>
  <c r="E94" i="43"/>
  <c r="U93" i="43"/>
  <c r="K94" i="43"/>
  <c r="R94" i="43"/>
  <c r="C94" i="43"/>
  <c r="J93" i="43" l="1"/>
  <c r="H93" i="43"/>
  <c r="I93" i="43" s="1"/>
  <c r="W94" i="43"/>
  <c r="T94" i="43"/>
  <c r="S93" i="43"/>
  <c r="Y93" i="43"/>
  <c r="Z93" i="43" s="1"/>
  <c r="V93" i="43"/>
  <c r="N94" i="43"/>
  <c r="O94" i="43" s="1"/>
  <c r="P94" i="43"/>
  <c r="Q94" i="43" s="1"/>
  <c r="A95" i="43"/>
  <c r="B94" i="43"/>
  <c r="D94" i="43"/>
  <c r="F94" i="43"/>
  <c r="G94" i="43"/>
  <c r="R95" i="43"/>
  <c r="C95" i="43"/>
  <c r="U94" i="43"/>
  <c r="K95" i="43"/>
  <c r="E95" i="43"/>
  <c r="H94" i="43" l="1"/>
  <c r="I94" i="43" s="1"/>
  <c r="J94" i="43"/>
  <c r="T95" i="43"/>
  <c r="W95" i="43"/>
  <c r="S94" i="43"/>
  <c r="Y94" i="43"/>
  <c r="Z94" i="43" s="1"/>
  <c r="V94" i="43"/>
  <c r="N95" i="43"/>
  <c r="O95" i="43" s="1"/>
  <c r="P95" i="43"/>
  <c r="Q95" i="43" s="1"/>
  <c r="A96" i="43"/>
  <c r="B95" i="43"/>
  <c r="D95" i="43"/>
  <c r="F95" i="43"/>
  <c r="G95" i="43"/>
  <c r="U95" i="43"/>
  <c r="R96" i="43"/>
  <c r="E96" i="43"/>
  <c r="K96" i="43"/>
  <c r="C96" i="43"/>
  <c r="F96" i="43" s="1"/>
  <c r="H95" i="43" l="1"/>
  <c r="I95" i="43" s="1"/>
  <c r="J95" i="43"/>
  <c r="W96" i="43"/>
  <c r="T96" i="43"/>
  <c r="S95" i="43"/>
  <c r="Y95" i="43"/>
  <c r="Z95" i="43" s="1"/>
  <c r="V95" i="43"/>
  <c r="N96" i="43"/>
  <c r="O96" i="43" s="1"/>
  <c r="H96" i="43"/>
  <c r="I96" i="43" s="1"/>
  <c r="P96" i="43"/>
  <c r="Q96" i="43" s="1"/>
  <c r="A97" i="43"/>
  <c r="B96" i="43"/>
  <c r="D96" i="43"/>
  <c r="K97" i="43"/>
  <c r="U96" i="43"/>
  <c r="G96" i="43"/>
  <c r="E97" i="43"/>
  <c r="C97" i="43"/>
  <c r="R97" i="43"/>
  <c r="J96" i="43" l="1"/>
  <c r="W97" i="43"/>
  <c r="T97" i="43"/>
  <c r="S96" i="43"/>
  <c r="Y96" i="43"/>
  <c r="Z96" i="43" s="1"/>
  <c r="V96" i="43"/>
  <c r="N97" i="43"/>
  <c r="O97" i="43" s="1"/>
  <c r="P97" i="43"/>
  <c r="Q97" i="43" s="1"/>
  <c r="B97" i="43"/>
  <c r="A98" i="43"/>
  <c r="D97" i="43"/>
  <c r="G97" i="43"/>
  <c r="R98" i="43"/>
  <c r="K98" i="43"/>
  <c r="E98" i="43"/>
  <c r="F97" i="43"/>
  <c r="C98" i="43"/>
  <c r="U97" i="43"/>
  <c r="J97" i="43" l="1"/>
  <c r="H97" i="43"/>
  <c r="I97" i="43" s="1"/>
  <c r="T98" i="43"/>
  <c r="W98" i="43"/>
  <c r="S97" i="43"/>
  <c r="Y97" i="43"/>
  <c r="Z97" i="43" s="1"/>
  <c r="V97" i="43"/>
  <c r="N98" i="43"/>
  <c r="O98" i="43" s="1"/>
  <c r="P98" i="43"/>
  <c r="Q98" i="43" s="1"/>
  <c r="B98" i="43"/>
  <c r="A99" i="43"/>
  <c r="D98" i="43"/>
  <c r="U98" i="43"/>
  <c r="K99" i="43"/>
  <c r="C99" i="43"/>
  <c r="G99" i="43" s="1"/>
  <c r="R99" i="43"/>
  <c r="F98" i="43"/>
  <c r="G98" i="43"/>
  <c r="E99" i="43"/>
  <c r="J98" i="43" l="1"/>
  <c r="H98" i="43"/>
  <c r="I98" i="43" s="1"/>
  <c r="W99" i="43"/>
  <c r="T99" i="43"/>
  <c r="S98" i="43"/>
  <c r="Y98" i="43"/>
  <c r="Z98" i="43" s="1"/>
  <c r="V98" i="43"/>
  <c r="N99" i="43"/>
  <c r="O99" i="43" s="1"/>
  <c r="J99" i="43"/>
  <c r="P99" i="43"/>
  <c r="Q99" i="43" s="1"/>
  <c r="A100" i="43"/>
  <c r="B99" i="43"/>
  <c r="D99" i="43"/>
  <c r="C100" i="43"/>
  <c r="U99" i="43"/>
  <c r="R100" i="43"/>
  <c r="F99" i="43"/>
  <c r="K100" i="43"/>
  <c r="E100" i="43"/>
  <c r="H99" i="43" l="1"/>
  <c r="I99" i="43" s="1"/>
  <c r="W100" i="43"/>
  <c r="T100" i="43"/>
  <c r="S99" i="43"/>
  <c r="Y99" i="43"/>
  <c r="Z99" i="43" s="1"/>
  <c r="V99" i="43"/>
  <c r="N100" i="43"/>
  <c r="O100" i="43" s="1"/>
  <c r="P100" i="43"/>
  <c r="Q100" i="43" s="1"/>
  <c r="B100" i="43"/>
  <c r="A101" i="43"/>
  <c r="D100" i="43"/>
  <c r="E101" i="43"/>
  <c r="U100" i="43"/>
  <c r="G100" i="43"/>
  <c r="F100" i="43"/>
  <c r="C101" i="43"/>
  <c r="K101" i="43"/>
  <c r="R101" i="43"/>
  <c r="H100" i="43" l="1"/>
  <c r="I100" i="43" s="1"/>
  <c r="J100" i="43"/>
  <c r="W101" i="43"/>
  <c r="T101" i="43"/>
  <c r="S100" i="43"/>
  <c r="Y100" i="43"/>
  <c r="Z100" i="43" s="1"/>
  <c r="V100" i="43"/>
  <c r="N101" i="43"/>
  <c r="O101" i="43" s="1"/>
  <c r="P101" i="43"/>
  <c r="Q101" i="43" s="1"/>
  <c r="B101" i="43"/>
  <c r="A102" i="43"/>
  <c r="D101" i="43"/>
  <c r="G101" i="43"/>
  <c r="E102" i="43"/>
  <c r="K102" i="43"/>
  <c r="R102" i="43"/>
  <c r="C102" i="43"/>
  <c r="G102" i="43"/>
  <c r="F102" i="43"/>
  <c r="U101" i="43"/>
  <c r="F101" i="43"/>
  <c r="J101" i="43" l="1"/>
  <c r="H101" i="43"/>
  <c r="I101" i="43" s="1"/>
  <c r="W102" i="43"/>
  <c r="T102" i="43"/>
  <c r="S101" i="43"/>
  <c r="Y101" i="43"/>
  <c r="Z101" i="43" s="1"/>
  <c r="V101" i="43"/>
  <c r="N102" i="43"/>
  <c r="O102" i="43" s="1"/>
  <c r="H102" i="43"/>
  <c r="I102" i="43" s="1"/>
  <c r="J102" i="43"/>
  <c r="P102" i="43"/>
  <c r="Q102" i="43" s="1"/>
  <c r="A103" i="43"/>
  <c r="B102" i="43"/>
  <c r="D102" i="43"/>
  <c r="C103" i="43"/>
  <c r="R103" i="43"/>
  <c r="E103" i="43"/>
  <c r="U102" i="43"/>
  <c r="K103" i="43"/>
  <c r="W103" i="43" l="1"/>
  <c r="T103" i="43"/>
  <c r="S102" i="43"/>
  <c r="Y102" i="43"/>
  <c r="Z102" i="43" s="1"/>
  <c r="V102" i="43"/>
  <c r="N103" i="43"/>
  <c r="O103" i="43" s="1"/>
  <c r="P103" i="43"/>
  <c r="Q103" i="43" s="1"/>
  <c r="A104" i="43"/>
  <c r="B103" i="43"/>
  <c r="D103" i="43"/>
  <c r="F103" i="43"/>
  <c r="C104" i="43"/>
  <c r="U103" i="43"/>
  <c r="F104" i="43"/>
  <c r="R104" i="43"/>
  <c r="K104" i="43"/>
  <c r="E104" i="43"/>
  <c r="G103" i="43"/>
  <c r="H103" i="43" l="1"/>
  <c r="I103" i="43" s="1"/>
  <c r="J103" i="43"/>
  <c r="W104" i="43"/>
  <c r="T104" i="43"/>
  <c r="S103" i="43"/>
  <c r="Y103" i="43"/>
  <c r="Z103" i="43" s="1"/>
  <c r="V103" i="43"/>
  <c r="N104" i="43"/>
  <c r="O104" i="43" s="1"/>
  <c r="H104" i="43"/>
  <c r="I104" i="43" s="1"/>
  <c r="P104" i="43"/>
  <c r="Q104" i="43" s="1"/>
  <c r="A105" i="43"/>
  <c r="B104" i="43"/>
  <c r="D104" i="43"/>
  <c r="R105" i="43"/>
  <c r="K105" i="43"/>
  <c r="U104" i="43"/>
  <c r="E105" i="43"/>
  <c r="C105" i="43"/>
  <c r="G104" i="43"/>
  <c r="G105" i="43"/>
  <c r="J104" i="43" l="1"/>
  <c r="W105" i="43"/>
  <c r="T105" i="43"/>
  <c r="S104" i="43"/>
  <c r="Y104" i="43"/>
  <c r="Z104" i="43" s="1"/>
  <c r="V104" i="43"/>
  <c r="N105" i="43"/>
  <c r="O105" i="43" s="1"/>
  <c r="J105" i="43"/>
  <c r="P105" i="43"/>
  <c r="Q105" i="43" s="1"/>
  <c r="B105" i="43"/>
  <c r="A106" i="43"/>
  <c r="D105" i="43"/>
  <c r="E106" i="43"/>
  <c r="K106" i="43"/>
  <c r="C106" i="43"/>
  <c r="U105" i="43"/>
  <c r="F105" i="43"/>
  <c r="R106" i="43"/>
  <c r="H105" i="43" l="1"/>
  <c r="I105" i="43" s="1"/>
  <c r="T106" i="43"/>
  <c r="W106" i="43"/>
  <c r="S105" i="43"/>
  <c r="Y105" i="43"/>
  <c r="Z105" i="43" s="1"/>
  <c r="V105" i="43"/>
  <c r="N106" i="43"/>
  <c r="O106" i="43" s="1"/>
  <c r="P106" i="43"/>
  <c r="Q106" i="43" s="1"/>
  <c r="B106" i="43"/>
  <c r="A107" i="43"/>
  <c r="D106" i="43"/>
  <c r="F106" i="43"/>
  <c r="K107" i="43"/>
  <c r="E107" i="43"/>
  <c r="R107" i="43"/>
  <c r="G106" i="43"/>
  <c r="C107" i="43"/>
  <c r="U106" i="43"/>
  <c r="H106" i="43" l="1"/>
  <c r="I106" i="43" s="1"/>
  <c r="J106" i="43"/>
  <c r="W107" i="43"/>
  <c r="T107" i="43"/>
  <c r="S106" i="43"/>
  <c r="Y106" i="43"/>
  <c r="Z106" i="43" s="1"/>
  <c r="V106" i="43"/>
  <c r="N107" i="43"/>
  <c r="O107" i="43" s="1"/>
  <c r="P107" i="43"/>
  <c r="Q107" i="43" s="1"/>
  <c r="B107" i="43"/>
  <c r="A108" i="43"/>
  <c r="D107" i="43"/>
  <c r="G107" i="43"/>
  <c r="U107" i="43"/>
  <c r="R108" i="43"/>
  <c r="C108" i="43"/>
  <c r="G108" i="43" s="1"/>
  <c r="F107" i="43"/>
  <c r="K108" i="43"/>
  <c r="F108" i="43"/>
  <c r="E108" i="43"/>
  <c r="H107" i="43" l="1"/>
  <c r="I107" i="43" s="1"/>
  <c r="J107" i="43"/>
  <c r="T108" i="43"/>
  <c r="W108" i="43"/>
  <c r="S107" i="43"/>
  <c r="Y107" i="43"/>
  <c r="Z107" i="43" s="1"/>
  <c r="V107" i="43"/>
  <c r="N108" i="43"/>
  <c r="O108" i="43" s="1"/>
  <c r="H108" i="43"/>
  <c r="I108" i="43" s="1"/>
  <c r="J108" i="43"/>
  <c r="P108" i="43"/>
  <c r="Q108" i="43" s="1"/>
  <c r="B108" i="43"/>
  <c r="A109" i="43"/>
  <c r="D108" i="43"/>
  <c r="R109" i="43"/>
  <c r="C109" i="43"/>
  <c r="K109" i="43"/>
  <c r="U108" i="43"/>
  <c r="E109" i="43"/>
  <c r="T109" i="43" l="1"/>
  <c r="W109" i="43"/>
  <c r="S108" i="43"/>
  <c r="Y108" i="43"/>
  <c r="Z108" i="43" s="1"/>
  <c r="V108" i="43"/>
  <c r="N109" i="43"/>
  <c r="O109" i="43" s="1"/>
  <c r="P109" i="43"/>
  <c r="Q109" i="43" s="1"/>
  <c r="B109" i="43"/>
  <c r="A110" i="43"/>
  <c r="D109" i="43"/>
  <c r="U109" i="43"/>
  <c r="G109" i="43"/>
  <c r="R110" i="43"/>
  <c r="C110" i="43"/>
  <c r="F109" i="43"/>
  <c r="K110" i="43"/>
  <c r="E110" i="43"/>
  <c r="H109" i="43" l="1"/>
  <c r="I109" i="43" s="1"/>
  <c r="J109" i="43"/>
  <c r="W110" i="43"/>
  <c r="T110" i="43"/>
  <c r="S109" i="43"/>
  <c r="Y109" i="43"/>
  <c r="Z109" i="43" s="1"/>
  <c r="V109" i="43"/>
  <c r="N110" i="43"/>
  <c r="O110" i="43" s="1"/>
  <c r="P110" i="43"/>
  <c r="Q110" i="43" s="1"/>
  <c r="S110" i="43" s="1"/>
  <c r="A111" i="43"/>
  <c r="B110" i="43"/>
  <c r="D110" i="43"/>
  <c r="K111" i="43"/>
  <c r="F110" i="43"/>
  <c r="U110" i="43"/>
  <c r="G110" i="43"/>
  <c r="E111" i="43"/>
  <c r="R111" i="43"/>
  <c r="C111" i="43"/>
  <c r="H110" i="43" l="1"/>
  <c r="I110" i="43" s="1"/>
  <c r="J110" i="43"/>
  <c r="W111" i="43"/>
  <c r="T111" i="43"/>
  <c r="Y110" i="43"/>
  <c r="Z110" i="43" s="1"/>
  <c r="V110" i="43"/>
  <c r="N111" i="43"/>
  <c r="O111" i="43" s="1"/>
  <c r="P111" i="43"/>
  <c r="Q111" i="43" s="1"/>
  <c r="B111" i="43"/>
  <c r="A112" i="43"/>
  <c r="D111" i="43"/>
  <c r="G111" i="43"/>
  <c r="E112" i="43"/>
  <c r="C112" i="43"/>
  <c r="F111" i="43"/>
  <c r="U111" i="43"/>
  <c r="K112" i="43"/>
  <c r="R112" i="43"/>
  <c r="H111" i="43" l="1"/>
  <c r="I111" i="43" s="1"/>
  <c r="J111" i="43"/>
  <c r="W112" i="43"/>
  <c r="T112" i="43"/>
  <c r="Y111" i="43"/>
  <c r="Z111" i="43" s="1"/>
  <c r="V111" i="43"/>
  <c r="S111" i="43"/>
  <c r="N112" i="43"/>
  <c r="O112" i="43" s="1"/>
  <c r="P112" i="43"/>
  <c r="Q112" i="43" s="1"/>
  <c r="B112" i="43"/>
  <c r="A113" i="43"/>
  <c r="D112" i="43"/>
  <c r="F112" i="43"/>
  <c r="C113" i="43"/>
  <c r="G112" i="43"/>
  <c r="R113" i="43"/>
  <c r="E113" i="43"/>
  <c r="U112" i="43"/>
  <c r="K113" i="43"/>
  <c r="H112" i="43" l="1"/>
  <c r="I112" i="43" s="1"/>
  <c r="J112" i="43"/>
  <c r="W113" i="43"/>
  <c r="T113" i="43"/>
  <c r="S112" i="43"/>
  <c r="Y112" i="43"/>
  <c r="Z112" i="43" s="1"/>
  <c r="V112" i="43"/>
  <c r="N113" i="43"/>
  <c r="O113" i="43" s="1"/>
  <c r="P113" i="43"/>
  <c r="Q113" i="43" s="1"/>
  <c r="B113" i="43"/>
  <c r="A114" i="43"/>
  <c r="D113" i="43"/>
  <c r="G113" i="43"/>
  <c r="U113" i="43"/>
  <c r="K114" i="43"/>
  <c r="F113" i="43"/>
  <c r="E114" i="43"/>
  <c r="C114" i="43"/>
  <c r="R114" i="43"/>
  <c r="H113" i="43" l="1"/>
  <c r="I113" i="43" s="1"/>
  <c r="J113" i="43"/>
  <c r="T114" i="43"/>
  <c r="W114" i="43"/>
  <c r="S113" i="43"/>
  <c r="Y113" i="43"/>
  <c r="Z113" i="43" s="1"/>
  <c r="V113" i="43"/>
  <c r="N114" i="43"/>
  <c r="O114" i="43" s="1"/>
  <c r="P114" i="43"/>
  <c r="Q114" i="43" s="1"/>
  <c r="B114" i="43"/>
  <c r="A115" i="43"/>
  <c r="D114" i="43"/>
  <c r="G114" i="43"/>
  <c r="K115" i="43"/>
  <c r="C115" i="43"/>
  <c r="E115" i="43"/>
  <c r="U114" i="43"/>
  <c r="F114" i="43"/>
  <c r="R115" i="43"/>
  <c r="J114" i="43" l="1"/>
  <c r="H114" i="43"/>
  <c r="I114" i="43" s="1"/>
  <c r="W115" i="43"/>
  <c r="T115" i="43"/>
  <c r="S114" i="43"/>
  <c r="Y114" i="43"/>
  <c r="Z114" i="43" s="1"/>
  <c r="V114" i="43"/>
  <c r="N115" i="43"/>
  <c r="O115" i="43" s="1"/>
  <c r="P115" i="43"/>
  <c r="Q115" i="43" s="1"/>
  <c r="A116" i="43"/>
  <c r="B115" i="43"/>
  <c r="D115" i="43"/>
  <c r="U115" i="43"/>
  <c r="G115" i="43"/>
  <c r="E116" i="43"/>
  <c r="R116" i="43"/>
  <c r="K116" i="43"/>
  <c r="C116" i="43"/>
  <c r="F115" i="43"/>
  <c r="J115" i="43" l="1"/>
  <c r="H115" i="43"/>
  <c r="I115" i="43" s="1"/>
  <c r="T116" i="43"/>
  <c r="W116" i="43"/>
  <c r="S115" i="43"/>
  <c r="Y115" i="43"/>
  <c r="Z115" i="43" s="1"/>
  <c r="V115" i="43"/>
  <c r="N116" i="43"/>
  <c r="O116" i="43" s="1"/>
  <c r="P116" i="43"/>
  <c r="Q116" i="43" s="1"/>
  <c r="B116" i="43"/>
  <c r="A117" i="43"/>
  <c r="D116" i="43"/>
  <c r="G116" i="43"/>
  <c r="R117" i="43"/>
  <c r="C117" i="43"/>
  <c r="F117" i="43" s="1"/>
  <c r="F116" i="43"/>
  <c r="G117" i="43"/>
  <c r="E117" i="43"/>
  <c r="U116" i="43"/>
  <c r="K117" i="43"/>
  <c r="J116" i="43" l="1"/>
  <c r="H116" i="43"/>
  <c r="I116" i="43" s="1"/>
  <c r="T117" i="43"/>
  <c r="W117" i="43"/>
  <c r="S116" i="43"/>
  <c r="Y116" i="43"/>
  <c r="Z116" i="43" s="1"/>
  <c r="V116" i="43"/>
  <c r="N117" i="43"/>
  <c r="O117" i="43" s="1"/>
  <c r="H117" i="43"/>
  <c r="I117" i="43" s="1"/>
  <c r="J117" i="43"/>
  <c r="P117" i="43"/>
  <c r="Q117" i="43" s="1"/>
  <c r="B117" i="43"/>
  <c r="A118" i="43"/>
  <c r="D117" i="43"/>
  <c r="U117" i="43"/>
  <c r="R118" i="43"/>
  <c r="K118" i="43"/>
  <c r="E118" i="43"/>
  <c r="C118" i="43"/>
  <c r="W118" i="43" l="1"/>
  <c r="T118" i="43"/>
  <c r="S117" i="43"/>
  <c r="Y117" i="43"/>
  <c r="Z117" i="43" s="1"/>
  <c r="V117" i="43"/>
  <c r="N118" i="43"/>
  <c r="O118" i="43" s="1"/>
  <c r="P118" i="43"/>
  <c r="Q118" i="43" s="1"/>
  <c r="A119" i="43"/>
  <c r="B118" i="43"/>
  <c r="D118" i="43"/>
  <c r="G118" i="43"/>
  <c r="F118" i="43"/>
  <c r="C119" i="43"/>
  <c r="K119" i="43"/>
  <c r="U118" i="43"/>
  <c r="R119" i="43"/>
  <c r="E119" i="43"/>
  <c r="J118" i="43" l="1"/>
  <c r="H118" i="43"/>
  <c r="I118" i="43" s="1"/>
  <c r="W119" i="43"/>
  <c r="T119" i="43"/>
  <c r="S118" i="43"/>
  <c r="Y118" i="43"/>
  <c r="Z118" i="43" s="1"/>
  <c r="V118" i="43"/>
  <c r="N119" i="43"/>
  <c r="O119" i="43" s="1"/>
  <c r="P119" i="43"/>
  <c r="Q119" i="43" s="1"/>
  <c r="A120" i="43"/>
  <c r="B119" i="43"/>
  <c r="D119" i="43"/>
  <c r="F119" i="43"/>
  <c r="G119" i="43"/>
  <c r="C120" i="43"/>
  <c r="U119" i="43"/>
  <c r="E120" i="43"/>
  <c r="K120" i="43"/>
  <c r="R120" i="43"/>
  <c r="H119" i="43" l="1"/>
  <c r="I119" i="43" s="1"/>
  <c r="J119" i="43"/>
  <c r="T120" i="43"/>
  <c r="W120" i="43"/>
  <c r="S119" i="43"/>
  <c r="Y119" i="43"/>
  <c r="Z119" i="43" s="1"/>
  <c r="V119" i="43"/>
  <c r="N120" i="43"/>
  <c r="O120" i="43" s="1"/>
  <c r="P120" i="43"/>
  <c r="Q120" i="43" s="1"/>
  <c r="A121" i="43"/>
  <c r="B120" i="43"/>
  <c r="D120" i="43"/>
  <c r="U120" i="43"/>
  <c r="E121" i="43"/>
  <c r="G120" i="43"/>
  <c r="K121" i="43"/>
  <c r="C121" i="43"/>
  <c r="F120" i="43"/>
  <c r="R121" i="43"/>
  <c r="G121" i="43"/>
  <c r="F121" i="43"/>
  <c r="H120" i="43" l="1"/>
  <c r="I120" i="43" s="1"/>
  <c r="J120" i="43"/>
  <c r="T121" i="43"/>
  <c r="W121" i="43"/>
  <c r="S120" i="43"/>
  <c r="Y120" i="43"/>
  <c r="Z120" i="43" s="1"/>
  <c r="V120" i="43"/>
  <c r="N121" i="43"/>
  <c r="O121" i="43" s="1"/>
  <c r="H121" i="43"/>
  <c r="I121" i="43" s="1"/>
  <c r="J121" i="43"/>
  <c r="P121" i="43"/>
  <c r="Q121" i="43" s="1"/>
  <c r="B121" i="43"/>
  <c r="A122" i="43"/>
  <c r="D121" i="43"/>
  <c r="E122" i="43"/>
  <c r="C122" i="43"/>
  <c r="K122" i="43"/>
  <c r="U121" i="43"/>
  <c r="R122" i="43"/>
  <c r="W122" i="43" l="1"/>
  <c r="T122" i="43"/>
  <c r="S121" i="43"/>
  <c r="Y121" i="43"/>
  <c r="Z121" i="43" s="1"/>
  <c r="V121" i="43"/>
  <c r="N122" i="43"/>
  <c r="O122" i="43" s="1"/>
  <c r="P122" i="43"/>
  <c r="Q122" i="43" s="1"/>
  <c r="B122" i="43"/>
  <c r="A123" i="43"/>
  <c r="D122" i="43"/>
  <c r="U122" i="43"/>
  <c r="C123" i="43"/>
  <c r="E123" i="43"/>
  <c r="K123" i="43"/>
  <c r="R123" i="43"/>
  <c r="G122" i="43"/>
  <c r="F122" i="43"/>
  <c r="J122" i="43" l="1"/>
  <c r="H122" i="43"/>
  <c r="I122" i="43" s="1"/>
  <c r="T123" i="43"/>
  <c r="W123" i="43"/>
  <c r="S122" i="43"/>
  <c r="Y122" i="43"/>
  <c r="Z122" i="43" s="1"/>
  <c r="V122" i="43"/>
  <c r="N123" i="43"/>
  <c r="O123" i="43" s="1"/>
  <c r="P123" i="43"/>
  <c r="Q123" i="43" s="1"/>
  <c r="A124" i="43"/>
  <c r="B123" i="43"/>
  <c r="D123" i="43"/>
  <c r="K124" i="43"/>
  <c r="U123" i="43"/>
  <c r="G123" i="43"/>
  <c r="F123" i="43"/>
  <c r="R124" i="43"/>
  <c r="C124" i="43"/>
  <c r="E124" i="43"/>
  <c r="H123" i="43" l="1"/>
  <c r="I123" i="43" s="1"/>
  <c r="J123" i="43"/>
  <c r="T124" i="43"/>
  <c r="W124" i="43"/>
  <c r="S123" i="43"/>
  <c r="Y123" i="43"/>
  <c r="Z123" i="43" s="1"/>
  <c r="V123" i="43"/>
  <c r="N124" i="43"/>
  <c r="O124" i="43" s="1"/>
  <c r="P124" i="43"/>
  <c r="Q124" i="43" s="1"/>
  <c r="B124" i="43"/>
  <c r="A125" i="43"/>
  <c r="D124" i="43"/>
  <c r="E125" i="43"/>
  <c r="U124" i="43"/>
  <c r="F124" i="43"/>
  <c r="R125" i="43"/>
  <c r="K125" i="43"/>
  <c r="C125" i="43"/>
  <c r="G124" i="43"/>
  <c r="H124" i="43" l="1"/>
  <c r="I124" i="43" s="1"/>
  <c r="J124" i="43"/>
  <c r="T125" i="43"/>
  <c r="W125" i="43"/>
  <c r="S124" i="43"/>
  <c r="Y124" i="43"/>
  <c r="Z124" i="43" s="1"/>
  <c r="V124" i="43"/>
  <c r="N125" i="43"/>
  <c r="O125" i="43" s="1"/>
  <c r="P125" i="43"/>
  <c r="Q125" i="43" s="1"/>
  <c r="B125" i="43"/>
  <c r="A126" i="43"/>
  <c r="D125" i="43"/>
  <c r="E126" i="43"/>
  <c r="G125" i="43"/>
  <c r="R126" i="43"/>
  <c r="K126" i="43"/>
  <c r="U125" i="43"/>
  <c r="C126" i="43"/>
  <c r="F125" i="43"/>
  <c r="H125" i="43" l="1"/>
  <c r="I125" i="43" s="1"/>
  <c r="J125" i="43"/>
  <c r="T126" i="43"/>
  <c r="W126" i="43"/>
  <c r="S125" i="43"/>
  <c r="Y125" i="43"/>
  <c r="Z125" i="43" s="1"/>
  <c r="V125" i="43"/>
  <c r="N126" i="43"/>
  <c r="O126" i="43" s="1"/>
  <c r="P126" i="43"/>
  <c r="Q126" i="43" s="1"/>
  <c r="A127" i="43"/>
  <c r="B126" i="43"/>
  <c r="D126" i="43"/>
  <c r="C127" i="43"/>
  <c r="F126" i="43"/>
  <c r="G126" i="43"/>
  <c r="R127" i="43"/>
  <c r="E127" i="43"/>
  <c r="U126" i="43"/>
  <c r="K127" i="43"/>
  <c r="H126" i="43" l="1"/>
  <c r="I126" i="43" s="1"/>
  <c r="J126" i="43"/>
  <c r="W127" i="43"/>
  <c r="T127" i="43"/>
  <c r="S126" i="43"/>
  <c r="Y126" i="43"/>
  <c r="Z126" i="43" s="1"/>
  <c r="V126" i="43"/>
  <c r="N127" i="43"/>
  <c r="O127" i="43" s="1"/>
  <c r="P127" i="43"/>
  <c r="Q127" i="43" s="1"/>
  <c r="A128" i="43"/>
  <c r="B127" i="43"/>
  <c r="D127" i="43"/>
  <c r="E128" i="43"/>
  <c r="G127" i="43"/>
  <c r="C128" i="43"/>
  <c r="U127" i="43"/>
  <c r="R128" i="43"/>
  <c r="K128" i="43"/>
  <c r="F127" i="43"/>
  <c r="J127" i="43" l="1"/>
  <c r="H127" i="43"/>
  <c r="I127" i="43" s="1"/>
  <c r="T128" i="43"/>
  <c r="W128" i="43"/>
  <c r="S127" i="43"/>
  <c r="Y127" i="43"/>
  <c r="Z127" i="43" s="1"/>
  <c r="V127" i="43"/>
  <c r="N128" i="43"/>
  <c r="O128" i="43" s="1"/>
  <c r="P128" i="43"/>
  <c r="Q128" i="43" s="1"/>
  <c r="A129" i="43"/>
  <c r="B128" i="43"/>
  <c r="D128" i="43"/>
  <c r="R129" i="43"/>
  <c r="C129" i="43"/>
  <c r="K129" i="43"/>
  <c r="F128" i="43"/>
  <c r="U128" i="43"/>
  <c r="E129" i="43"/>
  <c r="G128" i="43"/>
  <c r="J128" i="43" l="1"/>
  <c r="H128" i="43"/>
  <c r="I128" i="43" s="1"/>
  <c r="W129" i="43"/>
  <c r="T129" i="43"/>
  <c r="S128" i="43"/>
  <c r="Y128" i="43"/>
  <c r="Z128" i="43" s="1"/>
  <c r="V128" i="43"/>
  <c r="N129" i="43"/>
  <c r="O129" i="43" s="1"/>
  <c r="P129" i="43"/>
  <c r="Q129" i="43" s="1"/>
  <c r="B129" i="43"/>
  <c r="A130" i="43"/>
  <c r="D129" i="43"/>
  <c r="F129" i="43"/>
  <c r="G129" i="43"/>
  <c r="K130" i="43"/>
  <c r="E130" i="43"/>
  <c r="C130" i="43"/>
  <c r="U129" i="43"/>
  <c r="R130" i="43"/>
  <c r="H129" i="43" l="1"/>
  <c r="I129" i="43" s="1"/>
  <c r="J129" i="43"/>
  <c r="W130" i="43"/>
  <c r="T130" i="43"/>
  <c r="S129" i="43"/>
  <c r="Y129" i="43"/>
  <c r="Z129" i="43" s="1"/>
  <c r="V129" i="43"/>
  <c r="N130" i="43"/>
  <c r="O130" i="43" s="1"/>
  <c r="P130" i="43"/>
  <c r="Q130" i="43" s="1"/>
  <c r="B130" i="43"/>
  <c r="A131" i="43"/>
  <c r="D130" i="43"/>
  <c r="U130" i="43"/>
  <c r="E131" i="43"/>
  <c r="C131" i="43"/>
  <c r="F130" i="43"/>
  <c r="K131" i="43"/>
  <c r="F131" i="43"/>
  <c r="G130" i="43"/>
  <c r="R131" i="43"/>
  <c r="J130" i="43" l="1"/>
  <c r="H130" i="43"/>
  <c r="I130" i="43" s="1"/>
  <c r="T131" i="43"/>
  <c r="W131" i="43"/>
  <c r="S130" i="43"/>
  <c r="Y130" i="43"/>
  <c r="Z130" i="43" s="1"/>
  <c r="V130" i="43"/>
  <c r="N131" i="43"/>
  <c r="H131" i="43"/>
  <c r="I131" i="43" s="1"/>
  <c r="P131" i="43"/>
  <c r="Q131" i="43" s="1"/>
  <c r="B131" i="43"/>
  <c r="A132" i="43"/>
  <c r="D131" i="43"/>
  <c r="K132" i="43"/>
  <c r="R132" i="43"/>
  <c r="G131" i="43"/>
  <c r="E132" i="43"/>
  <c r="U131" i="43"/>
  <c r="C132" i="43"/>
  <c r="O131" i="43" l="1"/>
  <c r="Y131" i="43"/>
  <c r="Z131" i="43" s="1"/>
  <c r="J131" i="43"/>
  <c r="W132" i="43"/>
  <c r="T132" i="43"/>
  <c r="S131" i="43"/>
  <c r="V131" i="43"/>
  <c r="N132" i="43"/>
  <c r="O132" i="43" s="1"/>
  <c r="P132" i="43"/>
  <c r="Q132" i="43" s="1"/>
  <c r="B132" i="43"/>
  <c r="A133" i="43"/>
  <c r="D132" i="43"/>
  <c r="G132" i="43"/>
  <c r="U132" i="43"/>
  <c r="C133" i="43"/>
  <c r="E133" i="43"/>
  <c r="F132" i="43"/>
  <c r="K133" i="43"/>
  <c r="R133" i="43"/>
  <c r="G133" i="43"/>
  <c r="F133" i="43"/>
  <c r="J132" i="43" l="1"/>
  <c r="H132" i="43"/>
  <c r="I132" i="43" s="1"/>
  <c r="W133" i="43"/>
  <c r="T133" i="43"/>
  <c r="S132" i="43"/>
  <c r="Y132" i="43"/>
  <c r="Z132" i="43" s="1"/>
  <c r="V132" i="43"/>
  <c r="N133" i="43"/>
  <c r="O133" i="43" s="1"/>
  <c r="H133" i="43"/>
  <c r="I133" i="43" s="1"/>
  <c r="J133" i="43"/>
  <c r="P133" i="43"/>
  <c r="Q133" i="43" s="1"/>
  <c r="B133" i="43"/>
  <c r="A134" i="43"/>
  <c r="D133" i="43"/>
  <c r="U133" i="43"/>
  <c r="K134" i="43"/>
  <c r="R134" i="43"/>
  <c r="C134" i="43"/>
  <c r="E134" i="43"/>
  <c r="T134" i="43" l="1"/>
  <c r="W134" i="43"/>
  <c r="S133" i="43"/>
  <c r="Y133" i="43"/>
  <c r="Z133" i="43" s="1"/>
  <c r="V133" i="43"/>
  <c r="N134" i="43"/>
  <c r="O134" i="43" s="1"/>
  <c r="P134" i="43"/>
  <c r="Q134" i="43" s="1"/>
  <c r="A135" i="43"/>
  <c r="B134" i="43"/>
  <c r="D134" i="43"/>
  <c r="E135" i="43"/>
  <c r="K135" i="43"/>
  <c r="R135" i="43"/>
  <c r="C135" i="43"/>
  <c r="F134" i="43"/>
  <c r="G134" i="43"/>
  <c r="U134" i="43"/>
  <c r="H134" i="43" l="1"/>
  <c r="I134" i="43" s="1"/>
  <c r="J134" i="43"/>
  <c r="W135" i="43"/>
  <c r="T135" i="43"/>
  <c r="S134" i="43"/>
  <c r="Y134" i="43"/>
  <c r="Z134" i="43" s="1"/>
  <c r="V134" i="43"/>
  <c r="N135" i="43"/>
  <c r="O135" i="43" s="1"/>
  <c r="P135" i="43"/>
  <c r="Q135" i="43" s="1"/>
  <c r="A136" i="43"/>
  <c r="B135" i="43"/>
  <c r="D135" i="43"/>
  <c r="U135" i="43"/>
  <c r="K136" i="43"/>
  <c r="G135" i="43"/>
  <c r="C136" i="43"/>
  <c r="E136" i="43"/>
  <c r="R136" i="43"/>
  <c r="F135" i="43"/>
  <c r="H135" i="43" l="1"/>
  <c r="I135" i="43" s="1"/>
  <c r="J135" i="43"/>
  <c r="W136" i="43"/>
  <c r="T136" i="43"/>
  <c r="S135" i="43"/>
  <c r="Y135" i="43"/>
  <c r="Z135" i="43" s="1"/>
  <c r="V135" i="43"/>
  <c r="N136" i="43"/>
  <c r="O136" i="43" s="1"/>
  <c r="P136" i="43"/>
  <c r="Q136" i="43" s="1"/>
  <c r="A137" i="43"/>
  <c r="B136" i="43"/>
  <c r="D136" i="43"/>
  <c r="G136" i="43"/>
  <c r="C137" i="43"/>
  <c r="K137" i="43"/>
  <c r="E137" i="43"/>
  <c r="F136" i="43"/>
  <c r="R137" i="43"/>
  <c r="U136" i="43"/>
  <c r="J136" i="43" l="1"/>
  <c r="H136" i="43"/>
  <c r="I136" i="43" s="1"/>
  <c r="W137" i="43"/>
  <c r="T137" i="43"/>
  <c r="S136" i="43"/>
  <c r="Y136" i="43"/>
  <c r="Z136" i="43" s="1"/>
  <c r="V136" i="43"/>
  <c r="N137" i="43"/>
  <c r="O137" i="43" s="1"/>
  <c r="P137" i="43"/>
  <c r="Q137" i="43" s="1"/>
  <c r="B137" i="43"/>
  <c r="A138" i="43"/>
  <c r="D137" i="43"/>
  <c r="K138" i="43"/>
  <c r="U137" i="43"/>
  <c r="F137" i="43"/>
  <c r="G137" i="43"/>
  <c r="E138" i="43"/>
  <c r="R138" i="43"/>
  <c r="C138" i="43"/>
  <c r="H137" i="43" l="1"/>
  <c r="I137" i="43" s="1"/>
  <c r="J137" i="43"/>
  <c r="T138" i="43"/>
  <c r="W138" i="43"/>
  <c r="S137" i="43"/>
  <c r="Y137" i="43"/>
  <c r="Z137" i="43" s="1"/>
  <c r="V137" i="43"/>
  <c r="N138" i="43"/>
  <c r="O138" i="43" s="1"/>
  <c r="P138" i="43"/>
  <c r="Q138" i="43" s="1"/>
  <c r="B138" i="43"/>
  <c r="A139" i="43"/>
  <c r="D138" i="43"/>
  <c r="E139" i="43"/>
  <c r="C139" i="43"/>
  <c r="F138" i="43"/>
  <c r="G138" i="43"/>
  <c r="K139" i="43"/>
  <c r="U138" i="43"/>
  <c r="R139" i="43"/>
  <c r="J138" i="43" l="1"/>
  <c r="H138" i="43"/>
  <c r="I138" i="43" s="1"/>
  <c r="W139" i="43"/>
  <c r="T139" i="43"/>
  <c r="S138" i="43"/>
  <c r="Y138" i="43"/>
  <c r="Z138" i="43" s="1"/>
  <c r="V138" i="43"/>
  <c r="N139" i="43"/>
  <c r="O139" i="43" s="1"/>
  <c r="P139" i="43"/>
  <c r="Q139" i="43" s="1"/>
  <c r="B139" i="43"/>
  <c r="A140" i="43"/>
  <c r="D139" i="43"/>
  <c r="G139" i="43"/>
  <c r="C140" i="43"/>
  <c r="F139" i="43"/>
  <c r="U139" i="43"/>
  <c r="K140" i="43"/>
  <c r="R140" i="43"/>
  <c r="E140" i="43"/>
  <c r="J139" i="43" l="1"/>
  <c r="H139" i="43"/>
  <c r="I139" i="43" s="1"/>
  <c r="W140" i="43"/>
  <c r="T140" i="43"/>
  <c r="S139" i="43"/>
  <c r="Y139" i="43"/>
  <c r="Z139" i="43" s="1"/>
  <c r="V139" i="43"/>
  <c r="N140" i="43"/>
  <c r="O140" i="43" s="1"/>
  <c r="P140" i="43"/>
  <c r="Q140" i="43" s="1"/>
  <c r="A141" i="43"/>
  <c r="B140" i="43"/>
  <c r="D140" i="43"/>
  <c r="F140" i="43"/>
  <c r="G140" i="43"/>
  <c r="K141" i="43"/>
  <c r="C141" i="43"/>
  <c r="R141" i="43"/>
  <c r="E141" i="43"/>
  <c r="U140" i="43"/>
  <c r="H140" i="43" l="1"/>
  <c r="I140" i="43" s="1"/>
  <c r="J140" i="43"/>
  <c r="T141" i="43"/>
  <c r="W141" i="43"/>
  <c r="S140" i="43"/>
  <c r="Y140" i="43"/>
  <c r="Z140" i="43" s="1"/>
  <c r="V140" i="43"/>
  <c r="N141" i="43"/>
  <c r="O141" i="43" s="1"/>
  <c r="P141" i="43"/>
  <c r="Q141" i="43" s="1"/>
  <c r="B141" i="43"/>
  <c r="A142" i="43"/>
  <c r="D141" i="43"/>
  <c r="F141" i="43"/>
  <c r="K142" i="43"/>
  <c r="R142" i="43"/>
  <c r="U141" i="43"/>
  <c r="C142" i="43"/>
  <c r="G141" i="43"/>
  <c r="E142" i="43"/>
  <c r="H141" i="43" l="1"/>
  <c r="I141" i="43" s="1"/>
  <c r="J141" i="43"/>
  <c r="W142" i="43"/>
  <c r="T142" i="43"/>
  <c r="S141" i="43"/>
  <c r="Y141" i="43"/>
  <c r="Z141" i="43" s="1"/>
  <c r="V141" i="43"/>
  <c r="N142" i="43"/>
  <c r="O142" i="43" s="1"/>
  <c r="P142" i="43"/>
  <c r="Q142" i="43" s="1"/>
  <c r="A143" i="43"/>
  <c r="B142" i="43"/>
  <c r="D142" i="43"/>
  <c r="F142" i="43"/>
  <c r="R143" i="43"/>
  <c r="U142" i="43"/>
  <c r="G142" i="43"/>
  <c r="E143" i="43"/>
  <c r="K143" i="43"/>
  <c r="C143" i="43"/>
  <c r="H142" i="43" l="1"/>
  <c r="I142" i="43" s="1"/>
  <c r="J142" i="43"/>
  <c r="T143" i="43"/>
  <c r="W143" i="43"/>
  <c r="S142" i="43"/>
  <c r="Y142" i="43"/>
  <c r="Z142" i="43" s="1"/>
  <c r="V142" i="43"/>
  <c r="N143" i="43"/>
  <c r="O143" i="43" s="1"/>
  <c r="P143" i="43"/>
  <c r="Q143" i="43" s="1"/>
  <c r="A144" i="43"/>
  <c r="B143" i="43"/>
  <c r="D143" i="43"/>
  <c r="G143" i="43"/>
  <c r="E144" i="43"/>
  <c r="F143" i="43"/>
  <c r="K144" i="43"/>
  <c r="U143" i="43"/>
  <c r="R144" i="43"/>
  <c r="C144" i="43"/>
  <c r="G144" i="43"/>
  <c r="J143" i="43" l="1"/>
  <c r="H143" i="43"/>
  <c r="I143" i="43" s="1"/>
  <c r="T144" i="43"/>
  <c r="W144" i="43"/>
  <c r="S143" i="43"/>
  <c r="Y143" i="43"/>
  <c r="Z143" i="43" s="1"/>
  <c r="V143" i="43"/>
  <c r="N144" i="43"/>
  <c r="O144" i="43" s="1"/>
  <c r="J144" i="43"/>
  <c r="P144" i="43"/>
  <c r="Q144" i="43" s="1"/>
  <c r="B144" i="43"/>
  <c r="A145" i="43"/>
  <c r="D144" i="43"/>
  <c r="F144" i="43"/>
  <c r="U144" i="43"/>
  <c r="R145" i="43"/>
  <c r="E145" i="43"/>
  <c r="K145" i="43"/>
  <c r="C145" i="43"/>
  <c r="H144" i="43" l="1"/>
  <c r="I144" i="43" s="1"/>
  <c r="T145" i="43"/>
  <c r="W145" i="43"/>
  <c r="S144" i="43"/>
  <c r="Y144" i="43"/>
  <c r="Z144" i="43" s="1"/>
  <c r="V144" i="43"/>
  <c r="N145" i="43"/>
  <c r="O145" i="43" s="1"/>
  <c r="P145" i="43"/>
  <c r="Q145" i="43" s="1"/>
  <c r="B145" i="43"/>
  <c r="A146" i="43"/>
  <c r="D145" i="43"/>
  <c r="C146" i="43"/>
  <c r="G145" i="43"/>
  <c r="E146" i="43"/>
  <c r="R146" i="43"/>
  <c r="U145" i="43"/>
  <c r="F145" i="43"/>
  <c r="K146" i="43"/>
  <c r="J145" i="43" l="1"/>
  <c r="H145" i="43"/>
  <c r="I145" i="43" s="1"/>
  <c r="T146" i="43"/>
  <c r="W146" i="43"/>
  <c r="S145" i="43"/>
  <c r="Y145" i="43"/>
  <c r="Z145" i="43" s="1"/>
  <c r="V145" i="43"/>
  <c r="N146" i="43"/>
  <c r="O146" i="43" s="1"/>
  <c r="P146" i="43"/>
  <c r="Q146" i="43" s="1"/>
  <c r="B146" i="43"/>
  <c r="A147" i="43"/>
  <c r="D146" i="43"/>
  <c r="E147" i="43"/>
  <c r="F146" i="43"/>
  <c r="C147" i="43"/>
  <c r="R147" i="43"/>
  <c r="U146" i="43"/>
  <c r="K147" i="43"/>
  <c r="G146" i="43"/>
  <c r="J146" i="43" l="1"/>
  <c r="H146" i="43"/>
  <c r="I146" i="43" s="1"/>
  <c r="T147" i="43"/>
  <c r="W147" i="43"/>
  <c r="S146" i="43"/>
  <c r="Y146" i="43"/>
  <c r="Z146" i="43" s="1"/>
  <c r="V146" i="43"/>
  <c r="N147" i="43"/>
  <c r="O147" i="43" s="1"/>
  <c r="P147" i="43"/>
  <c r="Q147" i="43" s="1"/>
  <c r="A148" i="43"/>
  <c r="B147" i="43"/>
  <c r="D147" i="43"/>
  <c r="F147" i="43"/>
  <c r="R148" i="43"/>
  <c r="K148" i="43"/>
  <c r="G147" i="43"/>
  <c r="U147" i="43"/>
  <c r="C148" i="43"/>
  <c r="E148" i="43"/>
  <c r="H147" i="43" l="1"/>
  <c r="I147" i="43" s="1"/>
  <c r="J147" i="43"/>
  <c r="W148" i="43"/>
  <c r="S147" i="43"/>
  <c r="Y147" i="43"/>
  <c r="Z147" i="43" s="1"/>
  <c r="V147" i="43"/>
  <c r="N148" i="43"/>
  <c r="O148" i="43" s="1"/>
  <c r="P148" i="43"/>
  <c r="Q148" i="43" s="1"/>
  <c r="B148" i="43"/>
  <c r="A149" i="43"/>
  <c r="D148" i="43"/>
  <c r="T148" i="43"/>
  <c r="K149" i="43"/>
  <c r="F148" i="43"/>
  <c r="C149" i="43"/>
  <c r="U148" i="43"/>
  <c r="G148" i="43"/>
  <c r="E149" i="43"/>
  <c r="R149" i="43"/>
  <c r="J148" i="43" l="1"/>
  <c r="H148" i="43"/>
  <c r="I148" i="43" s="1"/>
  <c r="W149" i="43"/>
  <c r="S148" i="43"/>
  <c r="Y148" i="43"/>
  <c r="Z148" i="43" s="1"/>
  <c r="V148" i="43"/>
  <c r="N149" i="43"/>
  <c r="O149" i="43" s="1"/>
  <c r="P149" i="43"/>
  <c r="Q149" i="43" s="1"/>
  <c r="B149" i="43"/>
  <c r="A150" i="43"/>
  <c r="D149" i="43"/>
  <c r="T149" i="43"/>
  <c r="F149" i="43"/>
  <c r="R150" i="43"/>
  <c r="U149" i="43"/>
  <c r="G149" i="43"/>
  <c r="K150" i="43"/>
  <c r="C150" i="43"/>
  <c r="E150" i="43"/>
  <c r="H149" i="43" l="1"/>
  <c r="I149" i="43" s="1"/>
  <c r="J149" i="43"/>
  <c r="W150" i="43"/>
  <c r="S149" i="43"/>
  <c r="Y149" i="43"/>
  <c r="Z149" i="43" s="1"/>
  <c r="V149" i="43"/>
  <c r="N150" i="43"/>
  <c r="O150" i="43" s="1"/>
  <c r="P150" i="43"/>
  <c r="Q150" i="43" s="1"/>
  <c r="A151" i="43"/>
  <c r="B150" i="43"/>
  <c r="D150" i="43"/>
  <c r="T150" i="43"/>
  <c r="K151" i="43"/>
  <c r="G150" i="43"/>
  <c r="E151" i="43"/>
  <c r="F150" i="43"/>
  <c r="R151" i="43"/>
  <c r="C151" i="43"/>
  <c r="G151" i="43" s="1"/>
  <c r="U150" i="43"/>
  <c r="J150" i="43" l="1"/>
  <c r="H150" i="43"/>
  <c r="I150" i="43" s="1"/>
  <c r="W151" i="43"/>
  <c r="S150" i="43"/>
  <c r="Y150" i="43"/>
  <c r="Z150" i="43" s="1"/>
  <c r="V150" i="43"/>
  <c r="N151" i="43"/>
  <c r="O151" i="43" s="1"/>
  <c r="J151" i="43"/>
  <c r="P151" i="43"/>
  <c r="Q151" i="43" s="1"/>
  <c r="A152" i="43"/>
  <c r="B151" i="43"/>
  <c r="D151" i="43"/>
  <c r="T151" i="43"/>
  <c r="F151" i="43"/>
  <c r="E152" i="43"/>
  <c r="R152" i="43"/>
  <c r="K152" i="43"/>
  <c r="U151" i="43"/>
  <c r="C152" i="43"/>
  <c r="H151" i="43" l="1"/>
  <c r="I151" i="43" s="1"/>
  <c r="W152" i="43"/>
  <c r="S151" i="43"/>
  <c r="Y151" i="43"/>
  <c r="Z151" i="43" s="1"/>
  <c r="V151" i="43"/>
  <c r="N152" i="43"/>
  <c r="O152" i="43" s="1"/>
  <c r="P152" i="43"/>
  <c r="Q152" i="43" s="1"/>
  <c r="A153" i="43"/>
  <c r="B152" i="43"/>
  <c r="D152" i="43"/>
  <c r="T152" i="43"/>
  <c r="C153" i="43"/>
  <c r="F152" i="43"/>
  <c r="G152" i="43"/>
  <c r="K153" i="43"/>
  <c r="E153" i="43"/>
  <c r="R153" i="43"/>
  <c r="U152" i="43"/>
  <c r="J152" i="43" l="1"/>
  <c r="H152" i="43"/>
  <c r="I152" i="43" s="1"/>
  <c r="W153" i="43"/>
  <c r="S152" i="43"/>
  <c r="Y152" i="43"/>
  <c r="Z152" i="43" s="1"/>
  <c r="V152" i="43"/>
  <c r="N153" i="43"/>
  <c r="O153" i="43" s="1"/>
  <c r="P153" i="43"/>
  <c r="Q153" i="43" s="1"/>
  <c r="B153" i="43"/>
  <c r="A154" i="43"/>
  <c r="D153" i="43"/>
  <c r="T153" i="43"/>
  <c r="K154" i="43"/>
  <c r="E154" i="43"/>
  <c r="G153" i="43"/>
  <c r="F153" i="43"/>
  <c r="R154" i="43"/>
  <c r="U153" i="43"/>
  <c r="C154" i="43"/>
  <c r="J153" i="43" l="1"/>
  <c r="H153" i="43"/>
  <c r="I153" i="43" s="1"/>
  <c r="W154" i="43"/>
  <c r="S153" i="43"/>
  <c r="Y153" i="43"/>
  <c r="Z153" i="43" s="1"/>
  <c r="V153" i="43"/>
  <c r="N154" i="43"/>
  <c r="O154" i="43" s="1"/>
  <c r="P154" i="43"/>
  <c r="Q154" i="43" s="1"/>
  <c r="B154" i="43"/>
  <c r="A155" i="43"/>
  <c r="D154" i="43"/>
  <c r="T154" i="43"/>
  <c r="C155" i="43"/>
  <c r="G154" i="43"/>
  <c r="K155" i="43"/>
  <c r="E155" i="43"/>
  <c r="F154" i="43"/>
  <c r="U154" i="43"/>
  <c r="R155" i="43"/>
  <c r="J154" i="43" l="1"/>
  <c r="H154" i="43"/>
  <c r="I154" i="43" s="1"/>
  <c r="W155" i="43"/>
  <c r="S154" i="43"/>
  <c r="Y154" i="43"/>
  <c r="Z154" i="43" s="1"/>
  <c r="V154" i="43"/>
  <c r="N155" i="43"/>
  <c r="O155" i="43" s="1"/>
  <c r="P155" i="43"/>
  <c r="Q155" i="43" s="1"/>
  <c r="A156" i="43"/>
  <c r="B155" i="43"/>
  <c r="D155" i="43"/>
  <c r="T155" i="43"/>
  <c r="G155" i="43"/>
  <c r="C156" i="43"/>
  <c r="K156" i="43"/>
  <c r="R156" i="43"/>
  <c r="E156" i="43"/>
  <c r="F155" i="43"/>
  <c r="U155" i="43"/>
  <c r="J155" i="43" l="1"/>
  <c r="H155" i="43"/>
  <c r="I155" i="43" s="1"/>
  <c r="W156" i="43"/>
  <c r="S155" i="43"/>
  <c r="Y155" i="43"/>
  <c r="Z155" i="43" s="1"/>
  <c r="V155" i="43"/>
  <c r="N156" i="43"/>
  <c r="O156" i="43" s="1"/>
  <c r="P156" i="43"/>
  <c r="Q156" i="43" s="1"/>
  <c r="B156" i="43"/>
  <c r="A157" i="43"/>
  <c r="D156" i="43"/>
  <c r="T156" i="43"/>
  <c r="C157" i="43"/>
  <c r="G156" i="43"/>
  <c r="F156" i="43"/>
  <c r="K157" i="43"/>
  <c r="E157" i="43"/>
  <c r="R157" i="43"/>
  <c r="U156" i="43"/>
  <c r="J156" i="43" l="1"/>
  <c r="H156" i="43"/>
  <c r="I156" i="43" s="1"/>
  <c r="W157" i="43"/>
  <c r="S156" i="43"/>
  <c r="Y156" i="43"/>
  <c r="Z156" i="43" s="1"/>
  <c r="V156" i="43"/>
  <c r="N157" i="43"/>
  <c r="O157" i="43" s="1"/>
  <c r="P157" i="43"/>
  <c r="Q157" i="43" s="1"/>
  <c r="B157" i="43"/>
  <c r="A158" i="43"/>
  <c r="D157" i="43"/>
  <c r="T157" i="43"/>
  <c r="F157" i="43"/>
  <c r="E158" i="43"/>
  <c r="R158" i="43"/>
  <c r="G157" i="43"/>
  <c r="K158" i="43"/>
  <c r="C158" i="43"/>
  <c r="U157" i="43"/>
  <c r="H157" i="43" l="1"/>
  <c r="I157" i="43" s="1"/>
  <c r="J157" i="43"/>
  <c r="W158" i="43"/>
  <c r="S157" i="43"/>
  <c r="Y157" i="43"/>
  <c r="Z157" i="43" s="1"/>
  <c r="V157" i="43"/>
  <c r="N158" i="43"/>
  <c r="O158" i="43" s="1"/>
  <c r="P158" i="43"/>
  <c r="Q158" i="43" s="1"/>
  <c r="A159" i="43"/>
  <c r="B158" i="43"/>
  <c r="D158" i="43"/>
  <c r="T158" i="43"/>
  <c r="R159" i="43"/>
  <c r="E159" i="43"/>
  <c r="G158" i="43"/>
  <c r="K159" i="43"/>
  <c r="C159" i="43"/>
  <c r="F158" i="43"/>
  <c r="U158" i="43"/>
  <c r="J158" i="43" l="1"/>
  <c r="H158" i="43"/>
  <c r="I158" i="43" s="1"/>
  <c r="W159" i="43"/>
  <c r="S158" i="43"/>
  <c r="Y158" i="43"/>
  <c r="Z158" i="43" s="1"/>
  <c r="V158" i="43"/>
  <c r="N159" i="43"/>
  <c r="O159" i="43" s="1"/>
  <c r="P159" i="43"/>
  <c r="Q159" i="43" s="1"/>
  <c r="B159" i="43"/>
  <c r="A160" i="43"/>
  <c r="D159" i="43"/>
  <c r="T159" i="43"/>
  <c r="E160" i="43"/>
  <c r="K160" i="43"/>
  <c r="G159" i="43"/>
  <c r="U159" i="43"/>
  <c r="F159" i="43"/>
  <c r="C160" i="43"/>
  <c r="R160" i="43"/>
  <c r="H159" i="43" l="1"/>
  <c r="I159" i="43" s="1"/>
  <c r="J159" i="43"/>
  <c r="W160" i="43"/>
  <c r="S159" i="43"/>
  <c r="Y159" i="43"/>
  <c r="Z159" i="43" s="1"/>
  <c r="V159" i="43"/>
  <c r="N160" i="43"/>
  <c r="O160" i="43" s="1"/>
  <c r="P160" i="43"/>
  <c r="Q160" i="43" s="1"/>
  <c r="B160" i="43"/>
  <c r="A161" i="43"/>
  <c r="D160" i="43"/>
  <c r="T160" i="43"/>
  <c r="C161" i="43"/>
  <c r="U160" i="43"/>
  <c r="F160" i="43"/>
  <c r="R161" i="43"/>
  <c r="G160" i="43"/>
  <c r="K161" i="43"/>
  <c r="E161" i="43"/>
  <c r="H160" i="43" l="1"/>
  <c r="I160" i="43" s="1"/>
  <c r="J160" i="43"/>
  <c r="W161" i="43"/>
  <c r="S160" i="43"/>
  <c r="Y160" i="43"/>
  <c r="Z160" i="43" s="1"/>
  <c r="V160" i="43"/>
  <c r="N161" i="43"/>
  <c r="O161" i="43" s="1"/>
  <c r="P161" i="43"/>
  <c r="Q161" i="43" s="1"/>
  <c r="B161" i="43"/>
  <c r="A162" i="43"/>
  <c r="D161" i="43"/>
  <c r="T161" i="43"/>
  <c r="G161" i="43"/>
  <c r="U161" i="43"/>
  <c r="R162" i="43"/>
  <c r="F161" i="43"/>
  <c r="C162" i="43"/>
  <c r="E162" i="43"/>
  <c r="K162" i="43"/>
  <c r="J161" i="43" l="1"/>
  <c r="H161" i="43"/>
  <c r="I161" i="43" s="1"/>
  <c r="W162" i="43"/>
  <c r="S161" i="43"/>
  <c r="Y161" i="43"/>
  <c r="Z161" i="43" s="1"/>
  <c r="V161" i="43"/>
  <c r="N162" i="43"/>
  <c r="O162" i="43" s="1"/>
  <c r="P162" i="43"/>
  <c r="Q162" i="43" s="1"/>
  <c r="B162" i="43"/>
  <c r="A163" i="43"/>
  <c r="D162" i="43"/>
  <c r="T162" i="43"/>
  <c r="U162" i="43"/>
  <c r="C163" i="43"/>
  <c r="G163" i="43"/>
  <c r="F162" i="43"/>
  <c r="K163" i="43"/>
  <c r="E163" i="43"/>
  <c r="R163" i="43"/>
  <c r="G162" i="43"/>
  <c r="F163" i="43"/>
  <c r="H162" i="43" l="1"/>
  <c r="I162" i="43" s="1"/>
  <c r="J162" i="43"/>
  <c r="W163" i="43"/>
  <c r="S162" i="43"/>
  <c r="Y162" i="43"/>
  <c r="Z162" i="43" s="1"/>
  <c r="V162" i="43"/>
  <c r="N163" i="43"/>
  <c r="O163" i="43" s="1"/>
  <c r="H163" i="43"/>
  <c r="I163" i="43" s="1"/>
  <c r="J163" i="43"/>
  <c r="P163" i="43"/>
  <c r="Q163" i="43" s="1"/>
  <c r="A164" i="43"/>
  <c r="B163" i="43"/>
  <c r="D163" i="43"/>
  <c r="T163" i="43"/>
  <c r="R164" i="43"/>
  <c r="U163" i="43"/>
  <c r="C164" i="43"/>
  <c r="K164" i="43"/>
  <c r="E164" i="43"/>
  <c r="W164" i="43" l="1"/>
  <c r="S163" i="43"/>
  <c r="Y163" i="43"/>
  <c r="Z163" i="43" s="1"/>
  <c r="V163" i="43"/>
  <c r="N164" i="43"/>
  <c r="O164" i="43" s="1"/>
  <c r="P164" i="43"/>
  <c r="Q164" i="43" s="1"/>
  <c r="B164" i="43"/>
  <c r="A165" i="43"/>
  <c r="D164" i="43"/>
  <c r="T164" i="43"/>
  <c r="R165" i="43"/>
  <c r="G164" i="43"/>
  <c r="K165" i="43"/>
  <c r="E165" i="43"/>
  <c r="F164" i="43"/>
  <c r="C165" i="43"/>
  <c r="U164" i="43"/>
  <c r="H164" i="43" l="1"/>
  <c r="I164" i="43" s="1"/>
  <c r="J164" i="43"/>
  <c r="W165" i="43"/>
  <c r="S164" i="43"/>
  <c r="Y164" i="43"/>
  <c r="Z164" i="43" s="1"/>
  <c r="V164" i="43"/>
  <c r="N165" i="43"/>
  <c r="O165" i="43" s="1"/>
  <c r="P165" i="43"/>
  <c r="Q165" i="43" s="1"/>
  <c r="B165" i="43"/>
  <c r="A166" i="43"/>
  <c r="D165" i="43"/>
  <c r="T165" i="43"/>
  <c r="R166" i="43"/>
  <c r="K166" i="43"/>
  <c r="U165" i="43"/>
  <c r="E166" i="43"/>
  <c r="G165" i="43"/>
  <c r="C166" i="43"/>
  <c r="F165" i="43"/>
  <c r="H165" i="43" l="1"/>
  <c r="I165" i="43" s="1"/>
  <c r="J165" i="43"/>
  <c r="W166" i="43"/>
  <c r="S165" i="43"/>
  <c r="Y165" i="43"/>
  <c r="Z165" i="43" s="1"/>
  <c r="V165" i="43"/>
  <c r="N166" i="43"/>
  <c r="O166" i="43" s="1"/>
  <c r="P166" i="43"/>
  <c r="Q166" i="43" s="1"/>
  <c r="A167" i="43"/>
  <c r="B166" i="43"/>
  <c r="D166" i="43"/>
  <c r="T166" i="43"/>
  <c r="G166" i="43"/>
  <c r="K167" i="43"/>
  <c r="R167" i="43"/>
  <c r="F166" i="43"/>
  <c r="E167" i="43"/>
  <c r="U166" i="43"/>
  <c r="C167" i="43"/>
  <c r="J166" i="43" l="1"/>
  <c r="H166" i="43"/>
  <c r="I166" i="43" s="1"/>
  <c r="W167" i="43"/>
  <c r="S166" i="43"/>
  <c r="Y166" i="43"/>
  <c r="Z166" i="43" s="1"/>
  <c r="V166" i="43"/>
  <c r="N167" i="43"/>
  <c r="O167" i="43" s="1"/>
  <c r="P167" i="43"/>
  <c r="Q167" i="43" s="1"/>
  <c r="A168" i="43"/>
  <c r="B167" i="43"/>
  <c r="D167" i="43"/>
  <c r="T167" i="43"/>
  <c r="U167" i="43"/>
  <c r="K168" i="43"/>
  <c r="G167" i="43"/>
  <c r="E168" i="43"/>
  <c r="C168" i="43"/>
  <c r="F167" i="43"/>
  <c r="R168" i="43"/>
  <c r="J167" i="43" l="1"/>
  <c r="H167" i="43"/>
  <c r="I167" i="43" s="1"/>
  <c r="W168" i="43"/>
  <c r="S167" i="43"/>
  <c r="Y167" i="43"/>
  <c r="Z167" i="43" s="1"/>
  <c r="V167" i="43"/>
  <c r="N168" i="43"/>
  <c r="O168" i="43" s="1"/>
  <c r="P168" i="43"/>
  <c r="Q168" i="43" s="1"/>
  <c r="A169" i="43"/>
  <c r="B168" i="43"/>
  <c r="D168" i="43"/>
  <c r="T168" i="43"/>
  <c r="F168" i="43"/>
  <c r="K169" i="43"/>
  <c r="E169" i="43"/>
  <c r="R169" i="43"/>
  <c r="C169" i="43"/>
  <c r="G168" i="43"/>
  <c r="U168" i="43"/>
  <c r="H168" i="43" l="1"/>
  <c r="I168" i="43" s="1"/>
  <c r="J168" i="43"/>
  <c r="W169" i="43"/>
  <c r="S168" i="43"/>
  <c r="Y168" i="43"/>
  <c r="Z168" i="43" s="1"/>
  <c r="V168" i="43"/>
  <c r="N169" i="43"/>
  <c r="O169" i="43" s="1"/>
  <c r="P169" i="43"/>
  <c r="Q169" i="43" s="1"/>
  <c r="B169" i="43"/>
  <c r="A170" i="43"/>
  <c r="D169" i="43"/>
  <c r="T169" i="43"/>
  <c r="R170" i="43"/>
  <c r="K170" i="43"/>
  <c r="U169" i="43"/>
  <c r="F169" i="43"/>
  <c r="C170" i="43"/>
  <c r="F170" i="43" s="1"/>
  <c r="G169" i="43"/>
  <c r="E170" i="43"/>
  <c r="H169" i="43" l="1"/>
  <c r="I169" i="43" s="1"/>
  <c r="J169" i="43"/>
  <c r="W170" i="43"/>
  <c r="S169" i="43"/>
  <c r="Y169" i="43"/>
  <c r="Z169" i="43" s="1"/>
  <c r="V169" i="43"/>
  <c r="N170" i="43"/>
  <c r="O170" i="43" s="1"/>
  <c r="H170" i="43"/>
  <c r="I170" i="43" s="1"/>
  <c r="P170" i="43"/>
  <c r="Q170" i="43" s="1"/>
  <c r="B170" i="43"/>
  <c r="A171" i="43"/>
  <c r="D170" i="43"/>
  <c r="T170" i="43"/>
  <c r="G170" i="43"/>
  <c r="U170" i="43"/>
  <c r="E171" i="43"/>
  <c r="R171" i="43"/>
  <c r="C171" i="43"/>
  <c r="K171" i="43"/>
  <c r="J170" i="43" l="1"/>
  <c r="W171" i="43"/>
  <c r="S170" i="43"/>
  <c r="Y170" i="43"/>
  <c r="Z170" i="43" s="1"/>
  <c r="V170" i="43"/>
  <c r="N171" i="43"/>
  <c r="O171" i="43" s="1"/>
  <c r="P171" i="43"/>
  <c r="Q171" i="43" s="1"/>
  <c r="B171" i="43"/>
  <c r="A172" i="43"/>
  <c r="D171" i="43"/>
  <c r="T171" i="43"/>
  <c r="G171" i="43"/>
  <c r="F171" i="43"/>
  <c r="K172" i="43"/>
  <c r="C172" i="43"/>
  <c r="E172" i="43"/>
  <c r="U171" i="43"/>
  <c r="R172" i="43"/>
  <c r="J171" i="43" l="1"/>
  <c r="H171" i="43"/>
  <c r="I171" i="43" s="1"/>
  <c r="W172" i="43"/>
  <c r="S171" i="43"/>
  <c r="Y171" i="43"/>
  <c r="Z171" i="43" s="1"/>
  <c r="V171" i="43"/>
  <c r="N172" i="43"/>
  <c r="O172" i="43" s="1"/>
  <c r="P172" i="43"/>
  <c r="Q172" i="43" s="1"/>
  <c r="B172" i="43"/>
  <c r="A173" i="43"/>
  <c r="D172" i="43"/>
  <c r="T172" i="43"/>
  <c r="U172" i="43"/>
  <c r="F172" i="43"/>
  <c r="G172" i="43"/>
  <c r="E173" i="43"/>
  <c r="C173" i="43"/>
  <c r="R173" i="43"/>
  <c r="K173" i="43"/>
  <c r="J172" i="43" l="1"/>
  <c r="H172" i="43"/>
  <c r="I172" i="43" s="1"/>
  <c r="W173" i="43"/>
  <c r="S172" i="43"/>
  <c r="Y172" i="43"/>
  <c r="Z172" i="43" s="1"/>
  <c r="V172" i="43"/>
  <c r="N173" i="43"/>
  <c r="O173" i="43" s="1"/>
  <c r="P173" i="43"/>
  <c r="Q173" i="43" s="1"/>
  <c r="B173" i="43"/>
  <c r="A174" i="43"/>
  <c r="D173" i="43"/>
  <c r="T173" i="43"/>
  <c r="R174" i="43"/>
  <c r="G173" i="43"/>
  <c r="C174" i="43"/>
  <c r="U173" i="43"/>
  <c r="K174" i="43"/>
  <c r="F173" i="43"/>
  <c r="E174" i="43"/>
  <c r="H173" i="43" l="1"/>
  <c r="I173" i="43" s="1"/>
  <c r="J173" i="43"/>
  <c r="W174" i="43"/>
  <c r="S173" i="43"/>
  <c r="Y173" i="43"/>
  <c r="Z173" i="43" s="1"/>
  <c r="V173" i="43"/>
  <c r="N174" i="43"/>
  <c r="O174" i="43" s="1"/>
  <c r="P174" i="43"/>
  <c r="Q174" i="43" s="1"/>
  <c r="A175" i="43"/>
  <c r="B174" i="43"/>
  <c r="D174" i="43"/>
  <c r="T174" i="43"/>
  <c r="G174" i="43"/>
  <c r="R175" i="43"/>
  <c r="F174" i="43"/>
  <c r="C175" i="43"/>
  <c r="K175" i="43"/>
  <c r="U174" i="43"/>
  <c r="E175" i="43"/>
  <c r="J174" i="43" l="1"/>
  <c r="H174" i="43"/>
  <c r="I174" i="43" s="1"/>
  <c r="W175" i="43"/>
  <c r="S174" i="43"/>
  <c r="Y174" i="43"/>
  <c r="Z174" i="43" s="1"/>
  <c r="V174" i="43"/>
  <c r="N175" i="43"/>
  <c r="O175" i="43" s="1"/>
  <c r="P175" i="43"/>
  <c r="Q175" i="43" s="1"/>
  <c r="A176" i="43"/>
  <c r="B175" i="43"/>
  <c r="D175" i="43"/>
  <c r="T175" i="43"/>
  <c r="U175" i="43"/>
  <c r="G175" i="43"/>
  <c r="K176" i="43"/>
  <c r="C176" i="43"/>
  <c r="F175" i="43"/>
  <c r="E176" i="43"/>
  <c r="R176" i="43"/>
  <c r="J175" i="43" l="1"/>
  <c r="H175" i="43"/>
  <c r="I175" i="43" s="1"/>
  <c r="W176" i="43"/>
  <c r="S175" i="43"/>
  <c r="Y175" i="43"/>
  <c r="Z175" i="43" s="1"/>
  <c r="V175" i="43"/>
  <c r="N176" i="43"/>
  <c r="O176" i="43" s="1"/>
  <c r="P176" i="43"/>
  <c r="Q176" i="43" s="1"/>
  <c r="B176" i="43"/>
  <c r="A177" i="43"/>
  <c r="D176" i="43"/>
  <c r="T176" i="43"/>
  <c r="E177" i="43"/>
  <c r="F176" i="43"/>
  <c r="G176" i="43"/>
  <c r="K177" i="43"/>
  <c r="U176" i="43"/>
  <c r="C177" i="43"/>
  <c r="R177" i="43"/>
  <c r="J176" i="43" l="1"/>
  <c r="H176" i="43"/>
  <c r="I176" i="43" s="1"/>
  <c r="W177" i="43"/>
  <c r="S176" i="43"/>
  <c r="Y176" i="43"/>
  <c r="Z176" i="43" s="1"/>
  <c r="V176" i="43"/>
  <c r="N177" i="43"/>
  <c r="O177" i="43" s="1"/>
  <c r="P177" i="43"/>
  <c r="Q177" i="43" s="1"/>
  <c r="B177" i="43"/>
  <c r="A178" i="43"/>
  <c r="D177" i="43"/>
  <c r="T177" i="43"/>
  <c r="U177" i="43"/>
  <c r="K178" i="43"/>
  <c r="R178" i="43"/>
  <c r="F177" i="43"/>
  <c r="E178" i="43"/>
  <c r="C178" i="43"/>
  <c r="G178" i="43" s="1"/>
  <c r="G177" i="43"/>
  <c r="H177" i="43" l="1"/>
  <c r="I177" i="43" s="1"/>
  <c r="J177" i="43"/>
  <c r="W178" i="43"/>
  <c r="S177" i="43"/>
  <c r="Y177" i="43"/>
  <c r="Z177" i="43" s="1"/>
  <c r="V177" i="43"/>
  <c r="N178" i="43"/>
  <c r="O178" i="43" s="1"/>
  <c r="J178" i="43"/>
  <c r="P178" i="43"/>
  <c r="Q178" i="43" s="1"/>
  <c r="B178" i="43"/>
  <c r="A179" i="43"/>
  <c r="D178" i="43"/>
  <c r="T178" i="43"/>
  <c r="K179" i="43"/>
  <c r="F178" i="43"/>
  <c r="C179" i="43"/>
  <c r="R179" i="43"/>
  <c r="U178" i="43"/>
  <c r="E179" i="43"/>
  <c r="H178" i="43" l="1"/>
  <c r="I178" i="43" s="1"/>
  <c r="W179" i="43"/>
  <c r="S178" i="43"/>
  <c r="Y178" i="43"/>
  <c r="Z178" i="43" s="1"/>
  <c r="V178" i="43"/>
  <c r="N179" i="43"/>
  <c r="O179" i="43" s="1"/>
  <c r="P179" i="43"/>
  <c r="Q179" i="43" s="1"/>
  <c r="A180" i="43"/>
  <c r="B179" i="43"/>
  <c r="D179" i="43"/>
  <c r="T179" i="43"/>
  <c r="C180" i="43"/>
  <c r="U179" i="43"/>
  <c r="R180" i="43"/>
  <c r="G179" i="43"/>
  <c r="E180" i="43"/>
  <c r="F180" i="43"/>
  <c r="G180" i="43"/>
  <c r="F179" i="43"/>
  <c r="K180" i="43"/>
  <c r="H179" i="43" l="1"/>
  <c r="I179" i="43" s="1"/>
  <c r="J179" i="43"/>
  <c r="W180" i="43"/>
  <c r="S179" i="43"/>
  <c r="Y179" i="43"/>
  <c r="Z179" i="43" s="1"/>
  <c r="V179" i="43"/>
  <c r="N180" i="43"/>
  <c r="O180" i="43" s="1"/>
  <c r="H180" i="43"/>
  <c r="I180" i="43" s="1"/>
  <c r="J180" i="43"/>
  <c r="P180" i="43"/>
  <c r="Q180" i="43" s="1"/>
  <c r="B180" i="43"/>
  <c r="A181" i="43"/>
  <c r="D180" i="43"/>
  <c r="T180" i="43"/>
  <c r="C181" i="43"/>
  <c r="U180" i="43"/>
  <c r="K181" i="43"/>
  <c r="E181" i="43"/>
  <c r="R181" i="43"/>
  <c r="W181" i="43" l="1"/>
  <c r="S180" i="43"/>
  <c r="Y180" i="43"/>
  <c r="Z180" i="43" s="1"/>
  <c r="V180" i="43"/>
  <c r="N181" i="43"/>
  <c r="O181" i="43" s="1"/>
  <c r="P181" i="43"/>
  <c r="Q181" i="43" s="1"/>
  <c r="B181" i="43"/>
  <c r="A182" i="43"/>
  <c r="D181" i="43"/>
  <c r="T181" i="43"/>
  <c r="T182" i="43"/>
  <c r="U181" i="43"/>
  <c r="R182" i="43"/>
  <c r="F181" i="43"/>
  <c r="K182" i="43"/>
  <c r="E182" i="43"/>
  <c r="G181" i="43"/>
  <c r="C182" i="43"/>
  <c r="J181" i="43" l="1"/>
  <c r="H181" i="43"/>
  <c r="I181" i="43" s="1"/>
  <c r="S181" i="43"/>
  <c r="Y181" i="43"/>
  <c r="Z181" i="43" s="1"/>
  <c r="V181" i="43"/>
  <c r="N182" i="43"/>
  <c r="O182" i="43" s="1"/>
  <c r="P182" i="43"/>
  <c r="Q182" i="43" s="1"/>
  <c r="A183" i="43"/>
  <c r="B182" i="43"/>
  <c r="D182" i="43"/>
  <c r="T183" i="43"/>
  <c r="F182" i="43"/>
  <c r="U182" i="43"/>
  <c r="C183" i="43"/>
  <c r="E183" i="43"/>
  <c r="G182" i="43"/>
  <c r="K183" i="43"/>
  <c r="R183" i="43"/>
  <c r="H182" i="43" l="1"/>
  <c r="I182" i="43" s="1"/>
  <c r="J182" i="43"/>
  <c r="S182" i="43"/>
  <c r="Y182" i="43"/>
  <c r="Z182" i="43" s="1"/>
  <c r="V182" i="43"/>
  <c r="N183" i="43"/>
  <c r="O183" i="43" s="1"/>
  <c r="P183" i="43"/>
  <c r="Q183" i="43" s="1"/>
  <c r="A184" i="43"/>
  <c r="B183" i="43"/>
  <c r="D183" i="43"/>
  <c r="T184" i="43"/>
  <c r="F183" i="43"/>
  <c r="C184" i="43"/>
  <c r="F184" i="43" s="1"/>
  <c r="E184" i="43"/>
  <c r="G183" i="43"/>
  <c r="U183" i="43"/>
  <c r="R184" i="43"/>
  <c r="K184" i="43"/>
  <c r="J183" i="43" l="1"/>
  <c r="H183" i="43"/>
  <c r="I183" i="43" s="1"/>
  <c r="S183" i="43"/>
  <c r="Y183" i="43"/>
  <c r="Z183" i="43" s="1"/>
  <c r="V183" i="43"/>
  <c r="N184" i="43"/>
  <c r="O184" i="43" s="1"/>
  <c r="H184" i="43"/>
  <c r="I184" i="43" s="1"/>
  <c r="P184" i="43"/>
  <c r="Q184" i="43" s="1"/>
  <c r="A185" i="43"/>
  <c r="T185" i="43" s="1"/>
  <c r="B184" i="43"/>
  <c r="D184" i="43"/>
  <c r="K185" i="43"/>
  <c r="E185" i="43"/>
  <c r="C185" i="43"/>
  <c r="U184" i="43"/>
  <c r="G184" i="43"/>
  <c r="R185" i="43"/>
  <c r="J184" i="43" l="1"/>
  <c r="S184" i="43"/>
  <c r="Y184" i="43"/>
  <c r="Z184" i="43" s="1"/>
  <c r="V184" i="43"/>
  <c r="N185" i="43"/>
  <c r="O185" i="43" s="1"/>
  <c r="P185" i="43"/>
  <c r="Q185" i="43" s="1"/>
  <c r="B185" i="43"/>
  <c r="A186" i="43"/>
  <c r="D185" i="43"/>
  <c r="T186" i="43"/>
  <c r="G185" i="43"/>
  <c r="K186" i="43"/>
  <c r="F185" i="43"/>
  <c r="U185" i="43"/>
  <c r="E186" i="43"/>
  <c r="C186" i="43"/>
  <c r="R186" i="43"/>
  <c r="H185" i="43" l="1"/>
  <c r="I185" i="43" s="1"/>
  <c r="J185" i="43"/>
  <c r="S185" i="43"/>
  <c r="Y185" i="43"/>
  <c r="Z185" i="43" s="1"/>
  <c r="V185" i="43"/>
  <c r="N186" i="43"/>
  <c r="O186" i="43" s="1"/>
  <c r="P186" i="43"/>
  <c r="Q186" i="43" s="1"/>
  <c r="A187" i="43"/>
  <c r="B186" i="43"/>
  <c r="D186" i="43"/>
  <c r="T187" i="43"/>
  <c r="E187" i="43"/>
  <c r="K187" i="43"/>
  <c r="G186" i="43"/>
  <c r="F186" i="43"/>
  <c r="R187" i="43"/>
  <c r="C187" i="43"/>
  <c r="U186" i="43"/>
  <c r="J186" i="43" l="1"/>
  <c r="H186" i="43"/>
  <c r="I186" i="43" s="1"/>
  <c r="S186" i="43"/>
  <c r="Y186" i="43"/>
  <c r="Z186" i="43" s="1"/>
  <c r="V186" i="43"/>
  <c r="N187" i="43"/>
  <c r="O187" i="43" s="1"/>
  <c r="P187" i="43"/>
  <c r="Q187" i="43" s="1"/>
  <c r="B187" i="43"/>
  <c r="A188" i="43"/>
  <c r="D187" i="43"/>
  <c r="T188" i="43"/>
  <c r="E188" i="43"/>
  <c r="G187" i="43"/>
  <c r="U187" i="43"/>
  <c r="C188" i="43"/>
  <c r="K188" i="43"/>
  <c r="R188" i="43"/>
  <c r="F187" i="43"/>
  <c r="H187" i="43" l="1"/>
  <c r="I187" i="43" s="1"/>
  <c r="J187" i="43"/>
  <c r="S187" i="43"/>
  <c r="Y187" i="43"/>
  <c r="Z187" i="43" s="1"/>
  <c r="V187" i="43"/>
  <c r="N188" i="43"/>
  <c r="O188" i="43" s="1"/>
  <c r="P188" i="43"/>
  <c r="Q188" i="43" s="1"/>
  <c r="B188" i="43"/>
  <c r="A189" i="43"/>
  <c r="D188" i="43"/>
  <c r="T189" i="43"/>
  <c r="C189" i="43"/>
  <c r="R189" i="43"/>
  <c r="G188" i="43"/>
  <c r="E189" i="43"/>
  <c r="U188" i="43"/>
  <c r="F188" i="43"/>
  <c r="K189" i="43"/>
  <c r="H188" i="43" l="1"/>
  <c r="I188" i="43" s="1"/>
  <c r="J188" i="43"/>
  <c r="S188" i="43"/>
  <c r="Y188" i="43"/>
  <c r="Z188" i="43" s="1"/>
  <c r="V188" i="43"/>
  <c r="N189" i="43"/>
  <c r="O189" i="43" s="1"/>
  <c r="P189" i="43"/>
  <c r="Q189" i="43" s="1"/>
  <c r="B189" i="43"/>
  <c r="A190" i="43"/>
  <c r="D189" i="43"/>
  <c r="T190" i="43"/>
  <c r="C190" i="43"/>
  <c r="E190" i="43"/>
  <c r="U189" i="43"/>
  <c r="R190" i="43"/>
  <c r="K190" i="43"/>
  <c r="F189" i="43"/>
  <c r="G189" i="43"/>
  <c r="J189" i="43" l="1"/>
  <c r="H189" i="43"/>
  <c r="I189" i="43" s="1"/>
  <c r="S189" i="43"/>
  <c r="Y189" i="43"/>
  <c r="Z189" i="43" s="1"/>
  <c r="V189" i="43"/>
  <c r="N190" i="43"/>
  <c r="O190" i="43" s="1"/>
  <c r="P190" i="43"/>
  <c r="Q190" i="43" s="1"/>
  <c r="A191" i="43"/>
  <c r="B190" i="43"/>
  <c r="D190" i="43"/>
  <c r="T191" i="43"/>
  <c r="R191" i="43"/>
  <c r="F190" i="43"/>
  <c r="E191" i="43"/>
  <c r="K191" i="43"/>
  <c r="G190" i="43"/>
  <c r="U190" i="43"/>
  <c r="C191" i="43"/>
  <c r="H190" i="43" l="1"/>
  <c r="I190" i="43" s="1"/>
  <c r="J190" i="43"/>
  <c r="S190" i="43"/>
  <c r="Y190" i="43"/>
  <c r="Z190" i="43" s="1"/>
  <c r="V190" i="43"/>
  <c r="N191" i="43"/>
  <c r="O191" i="43" s="1"/>
  <c r="P191" i="43"/>
  <c r="Q191" i="43" s="1"/>
  <c r="A192" i="43"/>
  <c r="B191" i="43"/>
  <c r="D191" i="43"/>
  <c r="T192" i="43"/>
  <c r="K192" i="43"/>
  <c r="U191" i="43"/>
  <c r="C192" i="43"/>
  <c r="F191" i="43"/>
  <c r="E192" i="43"/>
  <c r="R192" i="43"/>
  <c r="G191" i="43"/>
  <c r="J191" i="43" l="1"/>
  <c r="H191" i="43"/>
  <c r="I191" i="43" s="1"/>
  <c r="S191" i="43"/>
  <c r="Y191" i="43"/>
  <c r="Z191" i="43" s="1"/>
  <c r="V191" i="43"/>
  <c r="N192" i="43"/>
  <c r="O192" i="43" s="1"/>
  <c r="P192" i="43"/>
  <c r="Q192" i="43" s="1"/>
  <c r="A193" i="43"/>
  <c r="B192" i="43"/>
  <c r="D192" i="43"/>
  <c r="T193" i="43"/>
  <c r="R193" i="43"/>
  <c r="C193" i="43"/>
  <c r="G192" i="43"/>
  <c r="U192" i="43"/>
  <c r="K193" i="43"/>
  <c r="E193" i="43"/>
  <c r="F192" i="43"/>
  <c r="J192" i="43" l="1"/>
  <c r="H192" i="43"/>
  <c r="I192" i="43" s="1"/>
  <c r="S192" i="43"/>
  <c r="Y192" i="43"/>
  <c r="Z192" i="43" s="1"/>
  <c r="V192" i="43"/>
  <c r="N193" i="43"/>
  <c r="O193" i="43" s="1"/>
  <c r="P193" i="43"/>
  <c r="Q193" i="43" s="1"/>
  <c r="B193" i="43"/>
  <c r="A194" i="43"/>
  <c r="D193" i="43"/>
  <c r="T194" i="43"/>
  <c r="F193" i="43"/>
  <c r="G193" i="43"/>
  <c r="R194" i="43"/>
  <c r="E194" i="43"/>
  <c r="C194" i="43"/>
  <c r="K194" i="43"/>
  <c r="U193" i="43"/>
  <c r="J193" i="43" l="1"/>
  <c r="H193" i="43"/>
  <c r="I193" i="43" s="1"/>
  <c r="S193" i="43"/>
  <c r="Y193" i="43"/>
  <c r="Z193" i="43" s="1"/>
  <c r="V193" i="43"/>
  <c r="N194" i="43"/>
  <c r="O194" i="43" s="1"/>
  <c r="P194" i="43"/>
  <c r="Q194" i="43" s="1"/>
  <c r="A195" i="43"/>
  <c r="B194" i="43"/>
  <c r="D194" i="43"/>
  <c r="T195" i="43"/>
  <c r="E195" i="43"/>
  <c r="C195" i="43"/>
  <c r="U194" i="43"/>
  <c r="G194" i="43"/>
  <c r="R195" i="43"/>
  <c r="K195" i="43"/>
  <c r="F194" i="43"/>
  <c r="J194" i="43" l="1"/>
  <c r="H194" i="43"/>
  <c r="I194" i="43" s="1"/>
  <c r="S194" i="43"/>
  <c r="Y194" i="43"/>
  <c r="Z194" i="43" s="1"/>
  <c r="V194" i="43"/>
  <c r="N195" i="43"/>
  <c r="O195" i="43" s="1"/>
  <c r="P195" i="43"/>
  <c r="Q195" i="43" s="1"/>
  <c r="B195" i="43"/>
  <c r="A196" i="43"/>
  <c r="D195" i="43"/>
  <c r="T196" i="43"/>
  <c r="K196" i="43"/>
  <c r="U195" i="43"/>
  <c r="F195" i="43"/>
  <c r="E196" i="43"/>
  <c r="C196" i="43"/>
  <c r="F196" i="43"/>
  <c r="R196" i="43"/>
  <c r="G195" i="43"/>
  <c r="J195" i="43" l="1"/>
  <c r="H195" i="43"/>
  <c r="I195" i="43" s="1"/>
  <c r="S195" i="43"/>
  <c r="Y195" i="43"/>
  <c r="Z195" i="43" s="1"/>
  <c r="V195" i="43"/>
  <c r="N196" i="43"/>
  <c r="O196" i="43" s="1"/>
  <c r="H196" i="43"/>
  <c r="I196" i="43" s="1"/>
  <c r="P196" i="43"/>
  <c r="Q196" i="43" s="1"/>
  <c r="B196" i="43"/>
  <c r="A197" i="43"/>
  <c r="D196" i="43"/>
  <c r="T197" i="43"/>
  <c r="R197" i="43"/>
  <c r="C197" i="43"/>
  <c r="G196" i="43"/>
  <c r="K197" i="43"/>
  <c r="E197" i="43"/>
  <c r="U196" i="43"/>
  <c r="J196" i="43" l="1"/>
  <c r="S196" i="43"/>
  <c r="Y196" i="43"/>
  <c r="Z196" i="43" s="1"/>
  <c r="V196" i="43"/>
  <c r="N197" i="43"/>
  <c r="O197" i="43" s="1"/>
  <c r="P197" i="43"/>
  <c r="Q197" i="43" s="1"/>
  <c r="B197" i="43"/>
  <c r="A198" i="43"/>
  <c r="D197" i="43"/>
  <c r="T198" i="43"/>
  <c r="G197" i="43"/>
  <c r="K198" i="43"/>
  <c r="C198" i="43"/>
  <c r="F198" i="43"/>
  <c r="R198" i="43"/>
  <c r="F197" i="43"/>
  <c r="U197" i="43"/>
  <c r="E198" i="43"/>
  <c r="G198" i="43"/>
  <c r="J197" i="43" l="1"/>
  <c r="H197" i="43"/>
  <c r="I197" i="43" s="1"/>
  <c r="S197" i="43"/>
  <c r="Y197" i="43"/>
  <c r="Z197" i="43" s="1"/>
  <c r="V197" i="43"/>
  <c r="N198" i="43"/>
  <c r="O198" i="43" s="1"/>
  <c r="H198" i="43"/>
  <c r="I198" i="43" s="1"/>
  <c r="J198" i="43"/>
  <c r="P198" i="43"/>
  <c r="Q198" i="43" s="1"/>
  <c r="A199" i="43"/>
  <c r="T199" i="43" s="1"/>
  <c r="B198" i="43"/>
  <c r="D198" i="43"/>
  <c r="E199" i="43"/>
  <c r="K199" i="43"/>
  <c r="C199" i="43"/>
  <c r="U198" i="43"/>
  <c r="S198" i="43" l="1"/>
  <c r="Y198" i="43"/>
  <c r="Z198" i="43" s="1"/>
  <c r="V198" i="43"/>
  <c r="N199" i="43"/>
  <c r="O199" i="43" s="1"/>
  <c r="P199" i="43"/>
  <c r="Q199" i="43" s="1"/>
  <c r="B199" i="43"/>
  <c r="A200" i="43"/>
  <c r="D199" i="43"/>
  <c r="T200" i="43"/>
  <c r="G199" i="43"/>
  <c r="E200" i="43"/>
  <c r="R199" i="43"/>
  <c r="F199" i="43"/>
  <c r="R200" i="43"/>
  <c r="K200" i="43"/>
  <c r="C200" i="43"/>
  <c r="U199" i="43"/>
  <c r="J199" i="43" l="1"/>
  <c r="H199" i="43"/>
  <c r="I199" i="43" s="1"/>
  <c r="S199" i="43"/>
  <c r="Y199" i="43"/>
  <c r="Z199" i="43" s="1"/>
  <c r="V199" i="43"/>
  <c r="N200" i="43"/>
  <c r="O200" i="43" s="1"/>
  <c r="P200" i="43"/>
  <c r="Q200" i="43" s="1"/>
  <c r="A201" i="43"/>
  <c r="B200" i="43"/>
  <c r="D200" i="43"/>
  <c r="T201" i="43"/>
  <c r="U200" i="43"/>
  <c r="C201" i="43"/>
  <c r="F200" i="43"/>
  <c r="K201" i="43"/>
  <c r="R201" i="43"/>
  <c r="G200" i="43"/>
  <c r="E201" i="43"/>
  <c r="H200" i="43" l="1"/>
  <c r="I200" i="43" s="1"/>
  <c r="J200" i="43"/>
  <c r="S200" i="43"/>
  <c r="Y200" i="43"/>
  <c r="Z200" i="43" s="1"/>
  <c r="V200" i="43"/>
  <c r="N201" i="43"/>
  <c r="O201" i="43" s="1"/>
  <c r="P201" i="43"/>
  <c r="Q201" i="43" s="1"/>
  <c r="B201" i="43"/>
  <c r="A202" i="43"/>
  <c r="D201" i="43"/>
  <c r="T202" i="43"/>
  <c r="G201" i="43"/>
  <c r="C202" i="43"/>
  <c r="E202" i="43"/>
  <c r="R202" i="43"/>
  <c r="U201" i="43"/>
  <c r="F201" i="43"/>
  <c r="K202" i="43"/>
  <c r="J201" i="43" l="1"/>
  <c r="H201" i="43"/>
  <c r="I201" i="43" s="1"/>
  <c r="S201" i="43"/>
  <c r="Y201" i="43"/>
  <c r="Z201" i="43" s="1"/>
  <c r="V201" i="43"/>
  <c r="N202" i="43"/>
  <c r="O202" i="43" s="1"/>
  <c r="P202" i="43"/>
  <c r="Q202" i="43" s="1"/>
  <c r="B202" i="43"/>
  <c r="A203" i="43"/>
  <c r="D202" i="43"/>
  <c r="T203" i="43"/>
  <c r="R203" i="43"/>
  <c r="E203" i="43"/>
  <c r="C203" i="43"/>
  <c r="G202" i="43"/>
  <c r="U202" i="43"/>
  <c r="F202" i="43"/>
  <c r="K203" i="43"/>
  <c r="J202" i="43" l="1"/>
  <c r="H202" i="43"/>
  <c r="I202" i="43" s="1"/>
  <c r="S202" i="43"/>
  <c r="Y202" i="43"/>
  <c r="Z202" i="43" s="1"/>
  <c r="V202" i="43"/>
  <c r="N203" i="43"/>
  <c r="O203" i="43" s="1"/>
  <c r="P203" i="43"/>
  <c r="Q203" i="43" s="1"/>
  <c r="A204" i="43"/>
  <c r="B203" i="43"/>
  <c r="D203" i="43"/>
  <c r="T204" i="43"/>
  <c r="F203" i="43"/>
  <c r="G203" i="43"/>
  <c r="E204" i="43"/>
  <c r="K204" i="43"/>
  <c r="C204" i="43"/>
  <c r="R204" i="43"/>
  <c r="U203" i="43"/>
  <c r="F204" i="43"/>
  <c r="G204" i="43"/>
  <c r="J203" i="43" l="1"/>
  <c r="H203" i="43"/>
  <c r="I203" i="43" s="1"/>
  <c r="S203" i="43"/>
  <c r="Y203" i="43"/>
  <c r="Z203" i="43" s="1"/>
  <c r="V203" i="43"/>
  <c r="N204" i="43"/>
  <c r="O204" i="43" s="1"/>
  <c r="H204" i="43"/>
  <c r="I204" i="43" s="1"/>
  <c r="J204" i="43"/>
  <c r="P204" i="43"/>
  <c r="Q204" i="43" s="1"/>
  <c r="A205" i="43"/>
  <c r="B204" i="43"/>
  <c r="D204" i="43"/>
  <c r="T205" i="43"/>
  <c r="K205" i="43"/>
  <c r="R205" i="43"/>
  <c r="C205" i="43"/>
  <c r="E205" i="43"/>
  <c r="U204" i="43"/>
  <c r="S204" i="43" l="1"/>
  <c r="Y204" i="43"/>
  <c r="Z204" i="43" s="1"/>
  <c r="V204" i="43"/>
  <c r="N205" i="43"/>
  <c r="O205" i="43" s="1"/>
  <c r="P205" i="43"/>
  <c r="Q205" i="43" s="1"/>
  <c r="B205" i="43"/>
  <c r="A206" i="43"/>
  <c r="D205" i="43"/>
  <c r="T206" i="43"/>
  <c r="C206" i="43"/>
  <c r="K206" i="43"/>
  <c r="E206" i="43"/>
  <c r="U205" i="43"/>
  <c r="G205" i="43"/>
  <c r="F205" i="43"/>
  <c r="R206" i="43"/>
  <c r="J205" i="43" l="1"/>
  <c r="H205" i="43"/>
  <c r="I205" i="43" s="1"/>
  <c r="S205" i="43"/>
  <c r="Y205" i="43"/>
  <c r="Z205" i="43" s="1"/>
  <c r="V205" i="43"/>
  <c r="N206" i="43"/>
  <c r="O206" i="43" s="1"/>
  <c r="P206" i="43"/>
  <c r="Q206" i="43" s="1"/>
  <c r="A207" i="43"/>
  <c r="B206" i="43"/>
  <c r="D206" i="43"/>
  <c r="T207" i="43"/>
  <c r="C207" i="43"/>
  <c r="G206" i="43"/>
  <c r="G207" i="43"/>
  <c r="F206" i="43"/>
  <c r="F207" i="43"/>
  <c r="U206" i="43"/>
  <c r="K207" i="43"/>
  <c r="R207" i="43"/>
  <c r="E207" i="43"/>
  <c r="H206" i="43" l="1"/>
  <c r="I206" i="43" s="1"/>
  <c r="J206" i="43"/>
  <c r="S206" i="43"/>
  <c r="Y206" i="43"/>
  <c r="Z206" i="43" s="1"/>
  <c r="V206" i="43"/>
  <c r="N207" i="43"/>
  <c r="O207" i="43" s="1"/>
  <c r="H207" i="43"/>
  <c r="I207" i="43" s="1"/>
  <c r="J207" i="43"/>
  <c r="P207" i="43"/>
  <c r="Q207" i="43" s="1"/>
  <c r="A208" i="43"/>
  <c r="B207" i="43"/>
  <c r="D207" i="43"/>
  <c r="T208" i="43"/>
  <c r="C208" i="43"/>
  <c r="K208" i="43"/>
  <c r="E208" i="43"/>
  <c r="F208" i="43"/>
  <c r="G208" i="43"/>
  <c r="U207" i="43"/>
  <c r="R208" i="43"/>
  <c r="S207" i="43" l="1"/>
  <c r="Y207" i="43"/>
  <c r="Z207" i="43" s="1"/>
  <c r="V207" i="43"/>
  <c r="N208" i="43"/>
  <c r="O208" i="43" s="1"/>
  <c r="H208" i="43"/>
  <c r="I208" i="43" s="1"/>
  <c r="J208" i="43"/>
  <c r="P208" i="43"/>
  <c r="Q208" i="43" s="1"/>
  <c r="B208" i="43"/>
  <c r="A209" i="43"/>
  <c r="D208" i="43"/>
  <c r="T209" i="43"/>
  <c r="K209" i="43"/>
  <c r="R209" i="43"/>
  <c r="E209" i="43"/>
  <c r="C209" i="43"/>
  <c r="F209" i="43" s="1"/>
  <c r="U208" i="43"/>
  <c r="S208" i="43" l="1"/>
  <c r="Y208" i="43"/>
  <c r="Z208" i="43" s="1"/>
  <c r="V208" i="43"/>
  <c r="N209" i="43"/>
  <c r="O209" i="43" s="1"/>
  <c r="H209" i="43"/>
  <c r="I209" i="43" s="1"/>
  <c r="P209" i="43"/>
  <c r="Q209" i="43" s="1"/>
  <c r="B209" i="43"/>
  <c r="A210" i="43"/>
  <c r="D209" i="43"/>
  <c r="T210" i="43"/>
  <c r="U209" i="43"/>
  <c r="R210" i="43"/>
  <c r="E210" i="43"/>
  <c r="K210" i="43"/>
  <c r="C210" i="43"/>
  <c r="G209" i="43"/>
  <c r="J209" i="43" l="1"/>
  <c r="S209" i="43"/>
  <c r="Y209" i="43"/>
  <c r="Z209" i="43" s="1"/>
  <c r="V209" i="43"/>
  <c r="N210" i="43"/>
  <c r="O210" i="43" s="1"/>
  <c r="P210" i="43"/>
  <c r="Q210" i="43" s="1"/>
  <c r="S210" i="43" s="1"/>
  <c r="A211" i="43"/>
  <c r="B210" i="43"/>
  <c r="D210" i="43"/>
  <c r="T211" i="43"/>
  <c r="F210" i="43"/>
  <c r="C211" i="43"/>
  <c r="G210" i="43"/>
  <c r="E211" i="43"/>
  <c r="R211" i="43"/>
  <c r="U210" i="43"/>
  <c r="K211" i="43"/>
  <c r="H210" i="43" l="1"/>
  <c r="I210" i="43" s="1"/>
  <c r="J210" i="43"/>
  <c r="Y210" i="43"/>
  <c r="Z210" i="43" s="1"/>
  <c r="V210" i="43"/>
  <c r="N211" i="43"/>
  <c r="O211" i="43" s="1"/>
  <c r="P211" i="43"/>
  <c r="Q211" i="43" s="1"/>
  <c r="B211" i="43"/>
  <c r="A212" i="43"/>
  <c r="D211" i="43"/>
  <c r="T212" i="43"/>
  <c r="K212" i="43"/>
  <c r="E212" i="43"/>
  <c r="F211" i="43"/>
  <c r="C212" i="43"/>
  <c r="R212" i="43"/>
  <c r="G211" i="43"/>
  <c r="U211" i="43"/>
  <c r="J211" i="43" l="1"/>
  <c r="H211" i="43"/>
  <c r="I211" i="43" s="1"/>
  <c r="S211" i="43"/>
  <c r="Y211" i="43"/>
  <c r="Z211" i="43" s="1"/>
  <c r="V211" i="43"/>
  <c r="N212" i="43"/>
  <c r="O212" i="43" s="1"/>
  <c r="P212" i="43"/>
  <c r="Q212" i="43" s="1"/>
  <c r="B212" i="43"/>
  <c r="A213" i="43"/>
  <c r="D212" i="43"/>
  <c r="T213" i="43"/>
  <c r="F212" i="43"/>
  <c r="R213" i="43"/>
  <c r="G212" i="43"/>
  <c r="C213" i="43"/>
  <c r="K213" i="43"/>
  <c r="U212" i="43"/>
  <c r="E213" i="43"/>
  <c r="G213" i="43"/>
  <c r="H212" i="43" l="1"/>
  <c r="I212" i="43" s="1"/>
  <c r="J212" i="43"/>
  <c r="S212" i="43"/>
  <c r="Y212" i="43"/>
  <c r="Z212" i="43" s="1"/>
  <c r="V212" i="43"/>
  <c r="N213" i="43"/>
  <c r="O213" i="43" s="1"/>
  <c r="J213" i="43"/>
  <c r="P213" i="43"/>
  <c r="Q213" i="43" s="1"/>
  <c r="B213" i="43"/>
  <c r="A214" i="43"/>
  <c r="D213" i="43"/>
  <c r="T214" i="43"/>
  <c r="E214" i="43"/>
  <c r="U213" i="43"/>
  <c r="K214" i="43"/>
  <c r="R214" i="43"/>
  <c r="C214" i="43"/>
  <c r="F213" i="43"/>
  <c r="H213" i="43" l="1"/>
  <c r="I213" i="43" s="1"/>
  <c r="S213" i="43"/>
  <c r="Y213" i="43"/>
  <c r="Z213" i="43" s="1"/>
  <c r="V213" i="43"/>
  <c r="N214" i="43"/>
  <c r="O214" i="43" s="1"/>
  <c r="P214" i="43"/>
  <c r="Q214" i="43" s="1"/>
  <c r="B214" i="43"/>
  <c r="A215" i="43"/>
  <c r="D214" i="43"/>
  <c r="T215" i="43"/>
  <c r="E215" i="43"/>
  <c r="C215" i="43"/>
  <c r="G214" i="43"/>
  <c r="F214" i="43"/>
  <c r="R215" i="43"/>
  <c r="K215" i="43"/>
  <c r="U214" i="43"/>
  <c r="G215" i="43"/>
  <c r="H214" i="43" l="1"/>
  <c r="I214" i="43" s="1"/>
  <c r="J214" i="43"/>
  <c r="S214" i="43"/>
  <c r="Y214" i="43"/>
  <c r="Z214" i="43" s="1"/>
  <c r="V214" i="43"/>
  <c r="N215" i="43"/>
  <c r="O215" i="43" s="1"/>
  <c r="J215" i="43"/>
  <c r="P215" i="43"/>
  <c r="Q215" i="43" s="1"/>
  <c r="A216" i="43"/>
  <c r="B215" i="43"/>
  <c r="D215" i="43"/>
  <c r="E216" i="43"/>
  <c r="F215" i="43"/>
  <c r="C216" i="43"/>
  <c r="R216" i="43"/>
  <c r="K216" i="43"/>
  <c r="T216" i="43"/>
  <c r="U215" i="43"/>
  <c r="H215" i="43" l="1"/>
  <c r="I215" i="43" s="1"/>
  <c r="S215" i="43"/>
  <c r="Y215" i="43"/>
  <c r="Z215" i="43" s="1"/>
  <c r="V215" i="43"/>
  <c r="N216" i="43"/>
  <c r="O216" i="43" s="1"/>
  <c r="P216" i="43"/>
  <c r="Q216" i="43" s="1"/>
  <c r="A217" i="43"/>
  <c r="B216" i="43"/>
  <c r="D216" i="43"/>
  <c r="K217" i="43"/>
  <c r="C217" i="43"/>
  <c r="G216" i="43"/>
  <c r="G217" i="43"/>
  <c r="F216" i="43"/>
  <c r="T217" i="43"/>
  <c r="U216" i="43"/>
  <c r="E217" i="43"/>
  <c r="F217" i="43"/>
  <c r="H216" i="43" l="1"/>
  <c r="I216" i="43" s="1"/>
  <c r="J216" i="43"/>
  <c r="S216" i="43"/>
  <c r="Y216" i="43"/>
  <c r="Z216" i="43" s="1"/>
  <c r="V216" i="43"/>
  <c r="N217" i="43"/>
  <c r="O217" i="43" s="1"/>
  <c r="H217" i="43"/>
  <c r="I217" i="43" s="1"/>
  <c r="J217" i="43"/>
  <c r="P217" i="43"/>
  <c r="Q217" i="43" s="1"/>
  <c r="B217" i="43"/>
  <c r="A218" i="43"/>
  <c r="D217" i="43"/>
  <c r="C218" i="43"/>
  <c r="U217" i="43"/>
  <c r="K218" i="43"/>
  <c r="T218" i="43"/>
  <c r="R217" i="43"/>
  <c r="R218" i="43"/>
  <c r="E218" i="43"/>
  <c r="S217" i="43" l="1"/>
  <c r="Y217" i="43"/>
  <c r="Z217" i="43" s="1"/>
  <c r="V217" i="43"/>
  <c r="N218" i="43"/>
  <c r="O218" i="43" s="1"/>
  <c r="P218" i="43"/>
  <c r="Q218" i="43" s="1"/>
  <c r="A219" i="43"/>
  <c r="B218" i="43"/>
  <c r="D218" i="43"/>
  <c r="U218" i="43"/>
  <c r="F218" i="43"/>
  <c r="T219" i="43"/>
  <c r="R219" i="43"/>
  <c r="E219" i="43"/>
  <c r="K219" i="43"/>
  <c r="G218" i="43"/>
  <c r="C219" i="43"/>
  <c r="G219" i="43"/>
  <c r="H218" i="43" l="1"/>
  <c r="I218" i="43" s="1"/>
  <c r="J218" i="43"/>
  <c r="S218" i="43"/>
  <c r="Y218" i="43"/>
  <c r="Z218" i="43" s="1"/>
  <c r="V218" i="43"/>
  <c r="N219" i="43"/>
  <c r="O219" i="43" s="1"/>
  <c r="J219" i="43"/>
  <c r="P219" i="43"/>
  <c r="Q219" i="43" s="1"/>
  <c r="A220" i="43"/>
  <c r="B219" i="43"/>
  <c r="D219" i="43"/>
  <c r="T220" i="43"/>
  <c r="K220" i="43"/>
  <c r="U219" i="43"/>
  <c r="F219" i="43"/>
  <c r="R220" i="43"/>
  <c r="E220" i="43"/>
  <c r="C220" i="43"/>
  <c r="H219" i="43" l="1"/>
  <c r="I219" i="43" s="1"/>
  <c r="S219" i="43"/>
  <c r="Y219" i="43"/>
  <c r="Z219" i="43" s="1"/>
  <c r="V219" i="43"/>
  <c r="N220" i="43"/>
  <c r="O220" i="43" s="1"/>
  <c r="P220" i="43"/>
  <c r="Q220" i="43" s="1"/>
  <c r="B220" i="43"/>
  <c r="A221" i="43"/>
  <c r="D220" i="43"/>
  <c r="K221" i="43"/>
  <c r="T221" i="43"/>
  <c r="C221" i="43"/>
  <c r="G220" i="43"/>
  <c r="U220" i="43"/>
  <c r="E221" i="43"/>
  <c r="R221" i="43"/>
  <c r="F220" i="43"/>
  <c r="J220" i="43" l="1"/>
  <c r="H220" i="43"/>
  <c r="I220" i="43" s="1"/>
  <c r="S220" i="43"/>
  <c r="Y220" i="43"/>
  <c r="Z220" i="43" s="1"/>
  <c r="V220" i="43"/>
  <c r="N221" i="43"/>
  <c r="O221" i="43" s="1"/>
  <c r="P221" i="43"/>
  <c r="Q221" i="43" s="1"/>
  <c r="B221" i="43"/>
  <c r="A222" i="43"/>
  <c r="D221" i="43"/>
  <c r="U221" i="43"/>
  <c r="T222" i="43"/>
  <c r="G221" i="43"/>
  <c r="E222" i="43"/>
  <c r="F221" i="43"/>
  <c r="C222" i="43"/>
  <c r="R222" i="43"/>
  <c r="K222" i="43"/>
  <c r="J221" i="43" l="1"/>
  <c r="H221" i="43"/>
  <c r="I221" i="43" s="1"/>
  <c r="S221" i="43"/>
  <c r="Y221" i="43"/>
  <c r="Z221" i="43" s="1"/>
  <c r="V221" i="43"/>
  <c r="N222" i="43"/>
  <c r="O222" i="43" s="1"/>
  <c r="P222" i="43"/>
  <c r="Q222" i="43" s="1"/>
  <c r="A223" i="43"/>
  <c r="B222" i="43"/>
  <c r="D222" i="43"/>
  <c r="E223" i="43"/>
  <c r="T223" i="43"/>
  <c r="F222" i="43"/>
  <c r="G222" i="43"/>
  <c r="R223" i="43"/>
  <c r="U222" i="43"/>
  <c r="K223" i="43"/>
  <c r="C223" i="43"/>
  <c r="F223" i="43"/>
  <c r="G223" i="43"/>
  <c r="H222" i="43" l="1"/>
  <c r="I222" i="43" s="1"/>
  <c r="J222" i="43"/>
  <c r="S222" i="43"/>
  <c r="Y222" i="43"/>
  <c r="Z222" i="43" s="1"/>
  <c r="V222" i="43"/>
  <c r="N223" i="43"/>
  <c r="O223" i="43" s="1"/>
  <c r="H223" i="43"/>
  <c r="I223" i="43" s="1"/>
  <c r="J223" i="43"/>
  <c r="P223" i="43"/>
  <c r="Q223" i="43" s="1"/>
  <c r="B223" i="43"/>
  <c r="A224" i="43"/>
  <c r="D223" i="43"/>
  <c r="T224" i="43"/>
  <c r="C224" i="43"/>
  <c r="R224" i="43"/>
  <c r="U223" i="43"/>
  <c r="E224" i="43"/>
  <c r="K224" i="43"/>
  <c r="S223" i="43" l="1"/>
  <c r="Y223" i="43"/>
  <c r="Z223" i="43" s="1"/>
  <c r="V223" i="43"/>
  <c r="N224" i="43"/>
  <c r="O224" i="43" s="1"/>
  <c r="P224" i="43"/>
  <c r="Q224" i="43" s="1"/>
  <c r="B224" i="43"/>
  <c r="A225" i="43"/>
  <c r="D224" i="43"/>
  <c r="C225" i="43"/>
  <c r="E225" i="43"/>
  <c r="G225" i="43"/>
  <c r="F224" i="43"/>
  <c r="U224" i="43"/>
  <c r="R225" i="43"/>
  <c r="K225" i="43"/>
  <c r="G224" i="43"/>
  <c r="T225" i="43"/>
  <c r="H224" i="43" l="1"/>
  <c r="I224" i="43" s="1"/>
  <c r="J224" i="43"/>
  <c r="S224" i="43"/>
  <c r="Y224" i="43"/>
  <c r="Z224" i="43" s="1"/>
  <c r="V224" i="43"/>
  <c r="N225" i="43"/>
  <c r="O225" i="43" s="1"/>
  <c r="J225" i="43"/>
  <c r="P225" i="43"/>
  <c r="Q225" i="43" s="1"/>
  <c r="B225" i="43"/>
  <c r="A226" i="43"/>
  <c r="D225" i="43"/>
  <c r="C226" i="43"/>
  <c r="U225" i="43"/>
  <c r="T226" i="43"/>
  <c r="K226" i="43"/>
  <c r="E226" i="43"/>
  <c r="F225" i="43"/>
  <c r="R226" i="43"/>
  <c r="H225" i="43" l="1"/>
  <c r="I225" i="43" s="1"/>
  <c r="S225" i="43"/>
  <c r="Y225" i="43"/>
  <c r="Z225" i="43" s="1"/>
  <c r="V225" i="43"/>
  <c r="N226" i="43"/>
  <c r="O226" i="43" s="1"/>
  <c r="P226" i="43"/>
  <c r="Q226" i="43" s="1"/>
  <c r="B226" i="43"/>
  <c r="A227" i="43"/>
  <c r="D226" i="43"/>
  <c r="U226" i="43"/>
  <c r="C227" i="43"/>
  <c r="T227" i="43"/>
  <c r="F227" i="43"/>
  <c r="K227" i="43"/>
  <c r="G226" i="43"/>
  <c r="E227" i="43"/>
  <c r="R227" i="43"/>
  <c r="F226" i="43"/>
  <c r="J226" i="43" l="1"/>
  <c r="H226" i="43"/>
  <c r="I226" i="43" s="1"/>
  <c r="S226" i="43"/>
  <c r="Y226" i="43"/>
  <c r="Z226" i="43" s="1"/>
  <c r="V226" i="43"/>
  <c r="N227" i="43"/>
  <c r="O227" i="43" s="1"/>
  <c r="H227" i="43"/>
  <c r="I227" i="43" s="1"/>
  <c r="P227" i="43"/>
  <c r="Q227" i="43" s="1"/>
  <c r="B227" i="43"/>
  <c r="A228" i="43"/>
  <c r="D227" i="43"/>
  <c r="K228" i="43"/>
  <c r="C228" i="43"/>
  <c r="G227" i="43"/>
  <c r="R228" i="43"/>
  <c r="U227" i="43"/>
  <c r="E228" i="43"/>
  <c r="J227" i="43" l="1"/>
  <c r="S227" i="43"/>
  <c r="Y227" i="43"/>
  <c r="Z227" i="43" s="1"/>
  <c r="V227" i="43"/>
  <c r="N228" i="43"/>
  <c r="O228" i="43" s="1"/>
  <c r="P228" i="43"/>
  <c r="Q228" i="43" s="1"/>
  <c r="B228" i="43"/>
  <c r="A229" i="43"/>
  <c r="D228" i="43"/>
  <c r="T228" i="43"/>
  <c r="C229" i="43"/>
  <c r="U228" i="43"/>
  <c r="R229" i="43"/>
  <c r="E229" i="43"/>
  <c r="F229" i="43"/>
  <c r="T229" i="43"/>
  <c r="F228" i="43"/>
  <c r="K229" i="43"/>
  <c r="G228" i="43"/>
  <c r="J228" i="43" l="1"/>
  <c r="H228" i="43"/>
  <c r="I228" i="43" s="1"/>
  <c r="N229" i="43"/>
  <c r="O229" i="43" s="1"/>
  <c r="S228" i="43"/>
  <c r="Y228" i="43"/>
  <c r="Z228" i="43" s="1"/>
  <c r="V228" i="43"/>
  <c r="H229" i="43"/>
  <c r="I229" i="43" s="1"/>
  <c r="P229" i="43"/>
  <c r="Q229" i="43" s="1"/>
  <c r="B229" i="43"/>
  <c r="A230" i="43"/>
  <c r="D229" i="43"/>
  <c r="E230" i="43"/>
  <c r="T230" i="43"/>
  <c r="C230" i="43"/>
  <c r="R230" i="43"/>
  <c r="U229" i="43"/>
  <c r="G229" i="43"/>
  <c r="K230" i="43"/>
  <c r="J229" i="43" l="1"/>
  <c r="S229" i="43"/>
  <c r="Y229" i="43"/>
  <c r="Z229" i="43" s="1"/>
  <c r="V229" i="43"/>
  <c r="N230" i="43"/>
  <c r="O230" i="43" s="1"/>
  <c r="P230" i="43"/>
  <c r="Q230" i="43" s="1"/>
  <c r="A231" i="43"/>
  <c r="B230" i="43"/>
  <c r="D230" i="43"/>
  <c r="E231" i="43"/>
  <c r="K231" i="43"/>
  <c r="G230" i="43"/>
  <c r="U230" i="43"/>
  <c r="C231" i="43"/>
  <c r="G231" i="43" s="1"/>
  <c r="R231" i="43"/>
  <c r="F230" i="43"/>
  <c r="T231" i="43"/>
  <c r="H230" i="43" l="1"/>
  <c r="I230" i="43" s="1"/>
  <c r="J230" i="43"/>
  <c r="S230" i="43"/>
  <c r="Y230" i="43"/>
  <c r="Z230" i="43" s="1"/>
  <c r="V230" i="43"/>
  <c r="N231" i="43"/>
  <c r="O231" i="43" s="1"/>
  <c r="J231" i="43"/>
  <c r="P231" i="43"/>
  <c r="Q231" i="43" s="1"/>
  <c r="A232" i="43"/>
  <c r="B231" i="43"/>
  <c r="D231" i="43"/>
  <c r="F231" i="43"/>
  <c r="R232" i="43"/>
  <c r="K232" i="43"/>
  <c r="E232" i="43"/>
  <c r="C232" i="43"/>
  <c r="U231" i="43"/>
  <c r="T232" i="43"/>
  <c r="H231" i="43" l="1"/>
  <c r="I231" i="43" s="1"/>
  <c r="S231" i="43"/>
  <c r="Y231" i="43"/>
  <c r="Z231" i="43" s="1"/>
  <c r="V231" i="43"/>
  <c r="N232" i="43"/>
  <c r="O232" i="43" s="1"/>
  <c r="P232" i="43"/>
  <c r="Q232" i="43" s="1"/>
  <c r="A233" i="43"/>
  <c r="B232" i="43"/>
  <c r="D232" i="43"/>
  <c r="T233" i="43"/>
  <c r="R233" i="43"/>
  <c r="G232" i="43"/>
  <c r="K233" i="43"/>
  <c r="U232" i="43"/>
  <c r="F232" i="43"/>
  <c r="E233" i="43"/>
  <c r="C233" i="43"/>
  <c r="J232" i="43" l="1"/>
  <c r="H232" i="43"/>
  <c r="I232" i="43" s="1"/>
  <c r="S232" i="43"/>
  <c r="Y232" i="43"/>
  <c r="Z232" i="43" s="1"/>
  <c r="V232" i="43"/>
  <c r="N233" i="43"/>
  <c r="O233" i="43" s="1"/>
  <c r="P233" i="43"/>
  <c r="Q233" i="43" s="1"/>
  <c r="B233" i="43"/>
  <c r="A234" i="43"/>
  <c r="D233" i="43"/>
  <c r="G233" i="43"/>
  <c r="R234" i="43"/>
  <c r="K234" i="43"/>
  <c r="T234" i="43"/>
  <c r="F233" i="43"/>
  <c r="E234" i="43"/>
  <c r="C234" i="43"/>
  <c r="U233" i="43"/>
  <c r="G234" i="43"/>
  <c r="F234" i="43"/>
  <c r="J233" i="43" l="1"/>
  <c r="H233" i="43"/>
  <c r="I233" i="43" s="1"/>
  <c r="S233" i="43"/>
  <c r="Y233" i="43"/>
  <c r="Z233" i="43" s="1"/>
  <c r="V233" i="43"/>
  <c r="N234" i="43"/>
  <c r="O234" i="43" s="1"/>
  <c r="H234" i="43"/>
  <c r="I234" i="43" s="1"/>
  <c r="J234" i="43"/>
  <c r="P234" i="43"/>
  <c r="Q234" i="43" s="1"/>
  <c r="B234" i="43"/>
  <c r="A235" i="43"/>
  <c r="D234" i="43"/>
  <c r="C235" i="43"/>
  <c r="K235" i="43"/>
  <c r="U234" i="43"/>
  <c r="E235" i="43"/>
  <c r="T235" i="43"/>
  <c r="S234" i="43" l="1"/>
  <c r="Y234" i="43"/>
  <c r="Z234" i="43" s="1"/>
  <c r="V234" i="43"/>
  <c r="N235" i="43"/>
  <c r="O235" i="43" s="1"/>
  <c r="P235" i="43"/>
  <c r="B235" i="43"/>
  <c r="A236" i="43"/>
  <c r="D235" i="43"/>
  <c r="R235" i="43"/>
  <c r="E236" i="43"/>
  <c r="T236" i="43"/>
  <c r="C236" i="43"/>
  <c r="U235" i="43"/>
  <c r="R236" i="43"/>
  <c r="F235" i="43"/>
  <c r="K236" i="43"/>
  <c r="G235" i="43"/>
  <c r="H235" i="43" l="1"/>
  <c r="I235" i="43" s="1"/>
  <c r="J235" i="43"/>
  <c r="Q235" i="43"/>
  <c r="N236" i="43"/>
  <c r="O236" i="43" s="1"/>
  <c r="P236" i="43"/>
  <c r="Q236" i="43" s="1"/>
  <c r="B236" i="43"/>
  <c r="A237" i="43"/>
  <c r="D236" i="43"/>
  <c r="E237" i="43"/>
  <c r="G236" i="43"/>
  <c r="R237" i="43"/>
  <c r="T237" i="43"/>
  <c r="F236" i="43"/>
  <c r="K237" i="43"/>
  <c r="C237" i="43"/>
  <c r="U236" i="43"/>
  <c r="H236" i="43" l="1"/>
  <c r="I236" i="43" s="1"/>
  <c r="J236" i="43"/>
  <c r="Y235" i="43"/>
  <c r="Z235" i="43" s="1"/>
  <c r="V235" i="43"/>
  <c r="S236" i="43"/>
  <c r="Y236" i="43"/>
  <c r="Z236" i="43" s="1"/>
  <c r="V236" i="43"/>
  <c r="S235" i="43"/>
  <c r="N237" i="43"/>
  <c r="O237" i="43" s="1"/>
  <c r="P237" i="43"/>
  <c r="Q237" i="43" s="1"/>
  <c r="B237" i="43"/>
  <c r="A238" i="43"/>
  <c r="D237" i="43"/>
  <c r="R238" i="43"/>
  <c r="F237" i="43"/>
  <c r="C238" i="43"/>
  <c r="G237" i="43"/>
  <c r="K238" i="43"/>
  <c r="E238" i="43"/>
  <c r="U237" i="43"/>
  <c r="H237" i="43" l="1"/>
  <c r="I237" i="43" s="1"/>
  <c r="J237" i="43"/>
  <c r="S237" i="43"/>
  <c r="Y237" i="43"/>
  <c r="Z237" i="43" s="1"/>
  <c r="V237" i="43"/>
  <c r="N238" i="43"/>
  <c r="O238" i="43" s="1"/>
  <c r="P238" i="43"/>
  <c r="Q238" i="43" s="1"/>
  <c r="A239" i="43"/>
  <c r="B238" i="43"/>
  <c r="D238" i="43"/>
  <c r="T238" i="43"/>
  <c r="R239" i="43"/>
  <c r="T239" i="43"/>
  <c r="G238" i="43"/>
  <c r="F238" i="43"/>
  <c r="E239" i="43"/>
  <c r="K239" i="43"/>
  <c r="U238" i="43"/>
  <c r="C239" i="43"/>
  <c r="H238" i="43" l="1"/>
  <c r="I238" i="43" s="1"/>
  <c r="J238" i="43"/>
  <c r="S238" i="43"/>
  <c r="Y238" i="43"/>
  <c r="Z238" i="43" s="1"/>
  <c r="V238" i="43"/>
  <c r="N239" i="43"/>
  <c r="O239" i="43" s="1"/>
  <c r="P239" i="43"/>
  <c r="Q239" i="43" s="1"/>
  <c r="B239" i="43"/>
  <c r="A240" i="43"/>
  <c r="D239" i="43"/>
  <c r="U239" i="43"/>
  <c r="F239" i="43"/>
  <c r="T240" i="43"/>
  <c r="C240" i="43"/>
  <c r="K240" i="43"/>
  <c r="G239" i="43"/>
  <c r="E240" i="43"/>
  <c r="R240" i="43"/>
  <c r="J239" i="43" l="1"/>
  <c r="H239" i="43"/>
  <c r="I239" i="43" s="1"/>
  <c r="S239" i="43"/>
  <c r="Y239" i="43"/>
  <c r="Z239" i="43" s="1"/>
  <c r="V239" i="43"/>
  <c r="N240" i="43"/>
  <c r="O240" i="43" s="1"/>
  <c r="P240" i="43"/>
  <c r="Q240" i="43" s="1"/>
  <c r="B240" i="43"/>
  <c r="A241" i="43"/>
  <c r="D240" i="43"/>
  <c r="C241" i="43"/>
  <c r="F240" i="43"/>
  <c r="G240" i="43"/>
  <c r="E241" i="43"/>
  <c r="T241" i="43"/>
  <c r="U240" i="43"/>
  <c r="K241" i="43"/>
  <c r="J240" i="43" l="1"/>
  <c r="H240" i="43"/>
  <c r="I240" i="43" s="1"/>
  <c r="S240" i="43"/>
  <c r="Y240" i="43"/>
  <c r="Z240" i="43" s="1"/>
  <c r="V240" i="43"/>
  <c r="N241" i="43"/>
  <c r="O241" i="43" s="1"/>
  <c r="P241" i="43"/>
  <c r="Q241" i="43" s="1"/>
  <c r="B241" i="43"/>
  <c r="A242" i="43"/>
  <c r="D241" i="43"/>
  <c r="T242" i="43"/>
  <c r="C242" i="43"/>
  <c r="F242" i="43" s="1"/>
  <c r="R241" i="43"/>
  <c r="F241" i="43"/>
  <c r="G241" i="43"/>
  <c r="E242" i="43"/>
  <c r="U241" i="43"/>
  <c r="K242" i="43"/>
  <c r="H241" i="43" l="1"/>
  <c r="I241" i="43" s="1"/>
  <c r="J241" i="43"/>
  <c r="S241" i="43"/>
  <c r="Y241" i="43"/>
  <c r="Z241" i="43" s="1"/>
  <c r="V241" i="43"/>
  <c r="N242" i="43"/>
  <c r="O242" i="43" s="1"/>
  <c r="H242" i="43"/>
  <c r="I242" i="43" s="1"/>
  <c r="P242" i="43"/>
  <c r="Q242" i="43" s="1"/>
  <c r="A243" i="43"/>
  <c r="B242" i="43"/>
  <c r="D242" i="43"/>
  <c r="U242" i="43"/>
  <c r="T243" i="43"/>
  <c r="E243" i="43"/>
  <c r="R243" i="43"/>
  <c r="K243" i="43"/>
  <c r="C243" i="43"/>
  <c r="G242" i="43"/>
  <c r="R242" i="43"/>
  <c r="G243" i="43"/>
  <c r="F243" i="43"/>
  <c r="J242" i="43" l="1"/>
  <c r="S242" i="43"/>
  <c r="Y242" i="43"/>
  <c r="Z242" i="43" s="1"/>
  <c r="V242" i="43"/>
  <c r="N243" i="43"/>
  <c r="O243" i="43" s="1"/>
  <c r="H243" i="43"/>
  <c r="I243" i="43" s="1"/>
  <c r="J243" i="43"/>
  <c r="P243" i="43"/>
  <c r="Q243" i="43" s="1"/>
  <c r="B243" i="43"/>
  <c r="A244" i="43"/>
  <c r="D243" i="43"/>
  <c r="U243" i="43"/>
  <c r="K244" i="43"/>
  <c r="E244" i="43"/>
  <c r="C244" i="43"/>
  <c r="F244" i="43" s="1"/>
  <c r="T244" i="43"/>
  <c r="R244" i="43"/>
  <c r="S243" i="43" l="1"/>
  <c r="Y243" i="43"/>
  <c r="Z243" i="43" s="1"/>
  <c r="V243" i="43"/>
  <c r="N244" i="43"/>
  <c r="O244" i="43" s="1"/>
  <c r="H244" i="43"/>
  <c r="I244" i="43" s="1"/>
  <c r="P244" i="43"/>
  <c r="Q244" i="43" s="1"/>
  <c r="B244" i="43"/>
  <c r="A245" i="43"/>
  <c r="D244" i="43"/>
  <c r="G244" i="43"/>
  <c r="T245" i="43"/>
  <c r="C245" i="43"/>
  <c r="U244" i="43"/>
  <c r="K245" i="43"/>
  <c r="E245" i="43"/>
  <c r="R245" i="43"/>
  <c r="J244" i="43" l="1"/>
  <c r="S244" i="43"/>
  <c r="Y244" i="43"/>
  <c r="Z244" i="43" s="1"/>
  <c r="V244" i="43"/>
  <c r="N245" i="43"/>
  <c r="O245" i="43" s="1"/>
  <c r="P245" i="43"/>
  <c r="Q245" i="43" s="1"/>
  <c r="B245" i="43"/>
  <c r="A246" i="43"/>
  <c r="D245" i="43"/>
  <c r="R246" i="43"/>
  <c r="E246" i="43"/>
  <c r="G245" i="43"/>
  <c r="F245" i="43"/>
  <c r="C246" i="43"/>
  <c r="U245" i="43"/>
  <c r="T246" i="43"/>
  <c r="K246" i="43"/>
  <c r="J245" i="43" l="1"/>
  <c r="H245" i="43"/>
  <c r="I245" i="43" s="1"/>
  <c r="S245" i="43"/>
  <c r="Y245" i="43"/>
  <c r="Z245" i="43" s="1"/>
  <c r="V245" i="43"/>
  <c r="N246" i="43"/>
  <c r="O246" i="43" s="1"/>
  <c r="P246" i="43"/>
  <c r="Q246" i="43" s="1"/>
  <c r="B246" i="43"/>
  <c r="A247" i="43"/>
  <c r="D246" i="43"/>
  <c r="G246" i="43"/>
  <c r="T247" i="43"/>
  <c r="E247" i="43"/>
  <c r="F246" i="43"/>
  <c r="C247" i="43"/>
  <c r="U246" i="43"/>
  <c r="K247" i="43"/>
  <c r="J246" i="43" l="1"/>
  <c r="H246" i="43"/>
  <c r="I246" i="43" s="1"/>
  <c r="S246" i="43"/>
  <c r="Y246" i="43"/>
  <c r="Z246" i="43" s="1"/>
  <c r="V246" i="43"/>
  <c r="N247" i="43"/>
  <c r="O247" i="43" s="1"/>
  <c r="P247" i="43"/>
  <c r="Q247" i="43" s="1"/>
  <c r="B247" i="43"/>
  <c r="A248" i="43"/>
  <c r="D247" i="43"/>
  <c r="G247" i="43"/>
  <c r="E248" i="43"/>
  <c r="F247" i="43"/>
  <c r="U247" i="43"/>
  <c r="K248" i="43"/>
  <c r="T248" i="43"/>
  <c r="R247" i="43"/>
  <c r="C248" i="43"/>
  <c r="J247" i="43" l="1"/>
  <c r="H247" i="43"/>
  <c r="I247" i="43" s="1"/>
  <c r="S247" i="43"/>
  <c r="Y247" i="43"/>
  <c r="Z247" i="43" s="1"/>
  <c r="V247" i="43"/>
  <c r="N248" i="43"/>
  <c r="O248" i="43" s="1"/>
  <c r="P248" i="43"/>
  <c r="Q248" i="43" s="1"/>
  <c r="A249" i="43"/>
  <c r="B248" i="43"/>
  <c r="D248" i="43"/>
  <c r="C249" i="43"/>
  <c r="R248" i="43"/>
  <c r="F248" i="43"/>
  <c r="G248" i="43"/>
  <c r="K249" i="43"/>
  <c r="E249" i="43"/>
  <c r="T249" i="43"/>
  <c r="U248" i="43"/>
  <c r="H248" i="43" l="1"/>
  <c r="I248" i="43" s="1"/>
  <c r="J248" i="43"/>
  <c r="S248" i="43"/>
  <c r="Y248" i="43"/>
  <c r="Z248" i="43" s="1"/>
  <c r="V248" i="43"/>
  <c r="N249" i="43"/>
  <c r="O249" i="43" s="1"/>
  <c r="P249" i="43"/>
  <c r="Q249" i="43" s="1"/>
  <c r="B249" i="43"/>
  <c r="A250" i="43"/>
  <c r="D249" i="43"/>
  <c r="G249" i="43"/>
  <c r="R250" i="43"/>
  <c r="K250" i="43"/>
  <c r="T250" i="43"/>
  <c r="F249" i="43"/>
  <c r="U249" i="43"/>
  <c r="C250" i="43"/>
  <c r="E250" i="43"/>
  <c r="R249" i="43"/>
  <c r="J249" i="43" l="1"/>
  <c r="H249" i="43"/>
  <c r="I249" i="43" s="1"/>
  <c r="S249" i="43"/>
  <c r="Y249" i="43"/>
  <c r="Z249" i="43" s="1"/>
  <c r="V249" i="43"/>
  <c r="N250" i="43"/>
  <c r="O250" i="43" s="1"/>
  <c r="P250" i="43"/>
  <c r="Q250" i="43" s="1"/>
  <c r="A251" i="43"/>
  <c r="B250" i="43"/>
  <c r="D250" i="43"/>
  <c r="R251" i="43"/>
  <c r="U250" i="43"/>
  <c r="G250" i="43"/>
  <c r="F250" i="43"/>
  <c r="E251" i="43"/>
  <c r="C251" i="43"/>
  <c r="T251" i="43"/>
  <c r="K251" i="43"/>
  <c r="J250" i="43" l="1"/>
  <c r="H250" i="43"/>
  <c r="I250" i="43" s="1"/>
  <c r="S250" i="43"/>
  <c r="Y250" i="43"/>
  <c r="Z250" i="43" s="1"/>
  <c r="V250" i="43"/>
  <c r="N251" i="43"/>
  <c r="O251" i="43" s="1"/>
  <c r="P251" i="43"/>
  <c r="Q251" i="43" s="1"/>
  <c r="B251" i="43"/>
  <c r="A252" i="43"/>
  <c r="D251" i="43"/>
  <c r="U251" i="43"/>
  <c r="K252" i="43"/>
  <c r="E252" i="43"/>
  <c r="G251" i="43"/>
  <c r="C252" i="43"/>
  <c r="R252" i="43"/>
  <c r="F251" i="43"/>
  <c r="T252" i="43"/>
  <c r="H251" i="43" l="1"/>
  <c r="I251" i="43" s="1"/>
  <c r="J251" i="43"/>
  <c r="S251" i="43"/>
  <c r="Y251" i="43"/>
  <c r="Z251" i="43" s="1"/>
  <c r="V251" i="43"/>
  <c r="N252" i="43"/>
  <c r="O252" i="43" s="1"/>
  <c r="P252" i="43"/>
  <c r="Q252" i="43" s="1"/>
  <c r="B252" i="43"/>
  <c r="A253" i="43"/>
  <c r="D252" i="43"/>
  <c r="T253" i="43"/>
  <c r="K253" i="43"/>
  <c r="R253" i="43"/>
  <c r="U252" i="43"/>
  <c r="C253" i="43"/>
  <c r="F252" i="43"/>
  <c r="G252" i="43"/>
  <c r="E253" i="43"/>
  <c r="H252" i="43" l="1"/>
  <c r="I252" i="43" s="1"/>
  <c r="J252" i="43"/>
  <c r="S252" i="43"/>
  <c r="Y252" i="43"/>
  <c r="Z252" i="43" s="1"/>
  <c r="V252" i="43"/>
  <c r="N253" i="43"/>
  <c r="O253" i="43" s="1"/>
  <c r="P253" i="43"/>
  <c r="Q253" i="43" s="1"/>
  <c r="B253" i="43"/>
  <c r="A254" i="43"/>
  <c r="D253" i="43"/>
  <c r="T254" i="43"/>
  <c r="F253" i="43"/>
  <c r="U253" i="43"/>
  <c r="C254" i="43"/>
  <c r="G254" i="43"/>
  <c r="R254" i="43"/>
  <c r="F254" i="43"/>
  <c r="E254" i="43"/>
  <c r="K254" i="43"/>
  <c r="G253" i="43"/>
  <c r="J253" i="43" l="1"/>
  <c r="H253" i="43"/>
  <c r="I253" i="43" s="1"/>
  <c r="S253" i="43"/>
  <c r="Y253" i="43"/>
  <c r="Z253" i="43" s="1"/>
  <c r="V253" i="43"/>
  <c r="N254" i="43"/>
  <c r="O254" i="43" s="1"/>
  <c r="H254" i="43"/>
  <c r="I254" i="43" s="1"/>
  <c r="J254" i="43"/>
  <c r="P254" i="43"/>
  <c r="Q254" i="43" s="1"/>
  <c r="A255" i="43"/>
  <c r="B254" i="43"/>
  <c r="D254" i="43"/>
  <c r="T255" i="43"/>
  <c r="R255" i="43"/>
  <c r="U254" i="43"/>
  <c r="C255" i="43"/>
  <c r="F255" i="43"/>
  <c r="E255" i="43"/>
  <c r="K255" i="43"/>
  <c r="S254" i="43" l="1"/>
  <c r="Y254" i="43"/>
  <c r="Z254" i="43" s="1"/>
  <c r="V254" i="43"/>
  <c r="N255" i="43"/>
  <c r="O255" i="43" s="1"/>
  <c r="H255" i="43"/>
  <c r="I255" i="43" s="1"/>
  <c r="P255" i="43"/>
  <c r="Q255" i="43" s="1"/>
  <c r="B255" i="43"/>
  <c r="A256" i="43"/>
  <c r="D255" i="43"/>
  <c r="C256" i="43"/>
  <c r="E256" i="43"/>
  <c r="T256" i="43"/>
  <c r="G255" i="43"/>
  <c r="R256" i="43"/>
  <c r="K256" i="43"/>
  <c r="U255" i="43"/>
  <c r="J255" i="43" l="1"/>
  <c r="S255" i="43"/>
  <c r="Y255" i="43"/>
  <c r="Z255" i="43" s="1"/>
  <c r="V255" i="43"/>
  <c r="N256" i="43"/>
  <c r="O256" i="43" s="1"/>
  <c r="P256" i="43"/>
  <c r="Q256" i="43" s="1"/>
  <c r="A257" i="43"/>
  <c r="B256" i="43"/>
  <c r="D256" i="43"/>
  <c r="C257" i="43"/>
  <c r="F256" i="43"/>
  <c r="R257" i="43"/>
  <c r="U256" i="43"/>
  <c r="G256" i="43"/>
  <c r="G257" i="43"/>
  <c r="T257" i="43"/>
  <c r="K257" i="43"/>
  <c r="E257" i="43"/>
  <c r="H256" i="43" l="1"/>
  <c r="I256" i="43" s="1"/>
  <c r="J256" i="43"/>
  <c r="S256" i="43"/>
  <c r="Y256" i="43"/>
  <c r="Z256" i="43" s="1"/>
  <c r="V256" i="43"/>
  <c r="N257" i="43"/>
  <c r="O257" i="43" s="1"/>
  <c r="J257" i="43"/>
  <c r="P257" i="43"/>
  <c r="Q257" i="43" s="1"/>
  <c r="B257" i="43"/>
  <c r="A258" i="43"/>
  <c r="D257" i="43"/>
  <c r="K258" i="43"/>
  <c r="R258" i="43"/>
  <c r="U257" i="43"/>
  <c r="T258" i="43"/>
  <c r="E258" i="43"/>
  <c r="F257" i="43"/>
  <c r="C258" i="43"/>
  <c r="H257" i="43" l="1"/>
  <c r="I257" i="43" s="1"/>
  <c r="S257" i="43"/>
  <c r="Y257" i="43"/>
  <c r="Z257" i="43" s="1"/>
  <c r="V257" i="43"/>
  <c r="N258" i="43"/>
  <c r="O258" i="43" s="1"/>
  <c r="P258" i="43"/>
  <c r="Q258" i="43" s="1"/>
  <c r="B258" i="43"/>
  <c r="A259" i="43"/>
  <c r="D258" i="43"/>
  <c r="U258" i="43"/>
  <c r="F258" i="43"/>
  <c r="C259" i="43"/>
  <c r="G258" i="43"/>
  <c r="R259" i="43"/>
  <c r="K259" i="43"/>
  <c r="T259" i="43"/>
  <c r="E259" i="43"/>
  <c r="J258" i="43" l="1"/>
  <c r="H258" i="43"/>
  <c r="I258" i="43" s="1"/>
  <c r="S258" i="43"/>
  <c r="Y258" i="43"/>
  <c r="Z258" i="43" s="1"/>
  <c r="V258" i="43"/>
  <c r="N259" i="43"/>
  <c r="O259" i="43" s="1"/>
  <c r="P259" i="43"/>
  <c r="Q259" i="43" s="1"/>
  <c r="B259" i="43"/>
  <c r="A260" i="43"/>
  <c r="D259" i="43"/>
  <c r="U259" i="43"/>
  <c r="E260" i="43"/>
  <c r="T260" i="43"/>
  <c r="C260" i="43"/>
  <c r="G259" i="43"/>
  <c r="K260" i="43"/>
  <c r="F259" i="43"/>
  <c r="R260" i="43"/>
  <c r="F260" i="43"/>
  <c r="G260" i="43"/>
  <c r="J259" i="43" l="1"/>
  <c r="H259" i="43"/>
  <c r="I259" i="43" s="1"/>
  <c r="S259" i="43"/>
  <c r="Y259" i="43"/>
  <c r="Z259" i="43" s="1"/>
  <c r="V259" i="43"/>
  <c r="N260" i="43"/>
  <c r="O260" i="43" s="1"/>
  <c r="H260" i="43"/>
  <c r="I260" i="43" s="1"/>
  <c r="J260" i="43"/>
  <c r="P260" i="43"/>
  <c r="Q260" i="43" s="1"/>
  <c r="B260" i="43"/>
  <c r="A261" i="43"/>
  <c r="D260" i="43"/>
  <c r="U260" i="43"/>
  <c r="R261" i="43"/>
  <c r="K261" i="43"/>
  <c r="C261" i="43"/>
  <c r="E261" i="43"/>
  <c r="S260" i="43" l="1"/>
  <c r="Y260" i="43"/>
  <c r="Z260" i="43" s="1"/>
  <c r="V260" i="43"/>
  <c r="N261" i="43"/>
  <c r="O261" i="43" s="1"/>
  <c r="P261" i="43"/>
  <c r="Q261" i="43" s="1"/>
  <c r="B261" i="43"/>
  <c r="A262" i="43"/>
  <c r="D261" i="43"/>
  <c r="T262" i="43"/>
  <c r="C262" i="43"/>
  <c r="K262" i="43"/>
  <c r="F261" i="43"/>
  <c r="U261" i="43"/>
  <c r="R262" i="43"/>
  <c r="E262" i="43"/>
  <c r="T261" i="43"/>
  <c r="G261" i="43"/>
  <c r="J261" i="43" l="1"/>
  <c r="H261" i="43"/>
  <c r="I261" i="43" s="1"/>
  <c r="S261" i="43"/>
  <c r="Y261" i="43"/>
  <c r="Z261" i="43" s="1"/>
  <c r="V261" i="43"/>
  <c r="N262" i="43"/>
  <c r="O262" i="43" s="1"/>
  <c r="P262" i="43"/>
  <c r="Q262" i="43" s="1"/>
  <c r="A263" i="43"/>
  <c r="B262" i="43"/>
  <c r="D262" i="43"/>
  <c r="E263" i="43"/>
  <c r="K263" i="43"/>
  <c r="T263" i="43"/>
  <c r="R263" i="43"/>
  <c r="F262" i="43"/>
  <c r="C263" i="43"/>
  <c r="F263" i="43" s="1"/>
  <c r="G263" i="43"/>
  <c r="U262" i="43"/>
  <c r="G262" i="43"/>
  <c r="J262" i="43" l="1"/>
  <c r="H262" i="43"/>
  <c r="I262" i="43" s="1"/>
  <c r="S262" i="43"/>
  <c r="Y262" i="43"/>
  <c r="Z262" i="43" s="1"/>
  <c r="V262" i="43"/>
  <c r="N263" i="43"/>
  <c r="O263" i="43" s="1"/>
  <c r="H263" i="43"/>
  <c r="I263" i="43" s="1"/>
  <c r="J263" i="43"/>
  <c r="P263" i="43"/>
  <c r="Q263" i="43" s="1"/>
  <c r="B263" i="43"/>
  <c r="A264" i="43"/>
  <c r="D263" i="43"/>
  <c r="R264" i="43"/>
  <c r="C264" i="43"/>
  <c r="K264" i="43"/>
  <c r="E264" i="43"/>
  <c r="T264" i="43"/>
  <c r="U263" i="43"/>
  <c r="S263" i="43" l="1"/>
  <c r="Y263" i="43"/>
  <c r="Z263" i="43" s="1"/>
  <c r="V263" i="43"/>
  <c r="N264" i="43"/>
  <c r="O264" i="43" s="1"/>
  <c r="P264" i="43"/>
  <c r="Q264" i="43" s="1"/>
  <c r="A265" i="43"/>
  <c r="B264" i="43"/>
  <c r="D264" i="43"/>
  <c r="G264" i="43"/>
  <c r="T265" i="43"/>
  <c r="C265" i="43"/>
  <c r="E265" i="43"/>
  <c r="R265" i="43"/>
  <c r="K265" i="43"/>
  <c r="F264" i="43"/>
  <c r="U264" i="43"/>
  <c r="J264" i="43" l="1"/>
  <c r="H264" i="43"/>
  <c r="I264" i="43" s="1"/>
  <c r="S264" i="43"/>
  <c r="Y264" i="43"/>
  <c r="Z264" i="43" s="1"/>
  <c r="V264" i="43"/>
  <c r="N265" i="43"/>
  <c r="O265" i="43" s="1"/>
  <c r="P265" i="43"/>
  <c r="Q265" i="43" s="1"/>
  <c r="B265" i="43"/>
  <c r="A266" i="43"/>
  <c r="D265" i="43"/>
  <c r="G265" i="43"/>
  <c r="K266" i="43"/>
  <c r="T266" i="43"/>
  <c r="U265" i="43"/>
  <c r="C266" i="43"/>
  <c r="R266" i="43"/>
  <c r="E266" i="43"/>
  <c r="F265" i="43"/>
  <c r="J265" i="43" l="1"/>
  <c r="H265" i="43"/>
  <c r="I265" i="43" s="1"/>
  <c r="S265" i="43"/>
  <c r="Y265" i="43"/>
  <c r="Z265" i="43" s="1"/>
  <c r="V265" i="43"/>
  <c r="N266" i="43"/>
  <c r="O266" i="43" s="1"/>
  <c r="P266" i="43"/>
  <c r="Q266" i="43" s="1"/>
  <c r="A267" i="43"/>
  <c r="B266" i="43"/>
  <c r="D266" i="43"/>
  <c r="E267" i="43"/>
  <c r="R267" i="43"/>
  <c r="F266" i="43"/>
  <c r="K267" i="43"/>
  <c r="T267" i="43"/>
  <c r="U266" i="43"/>
  <c r="G266" i="43"/>
  <c r="C267" i="43"/>
  <c r="J266" i="43" l="1"/>
  <c r="H266" i="43"/>
  <c r="I266" i="43" s="1"/>
  <c r="S266" i="43"/>
  <c r="Y266" i="43"/>
  <c r="Z266" i="43" s="1"/>
  <c r="V266" i="43"/>
  <c r="N267" i="43"/>
  <c r="O267" i="43" s="1"/>
  <c r="P267" i="43"/>
  <c r="Q267" i="43" s="1"/>
  <c r="B267" i="43"/>
  <c r="A268" i="43"/>
  <c r="D267" i="43"/>
  <c r="T268" i="43"/>
  <c r="R268" i="43"/>
  <c r="F267" i="43"/>
  <c r="K268" i="43"/>
  <c r="U267" i="43"/>
  <c r="C268" i="43"/>
  <c r="E268" i="43"/>
  <c r="G267" i="43"/>
  <c r="J267" i="43" l="1"/>
  <c r="H267" i="43"/>
  <c r="I267" i="43" s="1"/>
  <c r="S267" i="43"/>
  <c r="Y267" i="43"/>
  <c r="Z267" i="43" s="1"/>
  <c r="V267" i="43"/>
  <c r="N268" i="43"/>
  <c r="O268" i="43" s="1"/>
  <c r="P268" i="43"/>
  <c r="Q268" i="43" s="1"/>
  <c r="A269" i="43"/>
  <c r="B268" i="43"/>
  <c r="D268" i="43"/>
  <c r="E269" i="43"/>
  <c r="R269" i="43"/>
  <c r="C269" i="43"/>
  <c r="G268" i="43"/>
  <c r="K269" i="43"/>
  <c r="U268" i="43"/>
  <c r="F268" i="43"/>
  <c r="T269" i="43"/>
  <c r="J268" i="43" l="1"/>
  <c r="H268" i="43"/>
  <c r="I268" i="43" s="1"/>
  <c r="S268" i="43"/>
  <c r="Y268" i="43"/>
  <c r="Z268" i="43" s="1"/>
  <c r="V268" i="43"/>
  <c r="N269" i="43"/>
  <c r="O269" i="43" s="1"/>
  <c r="P269" i="43"/>
  <c r="Q269" i="43" s="1"/>
  <c r="A270" i="43"/>
  <c r="B269" i="43"/>
  <c r="D269" i="43"/>
  <c r="F269" i="43"/>
  <c r="U269" i="43"/>
  <c r="K270" i="43"/>
  <c r="R270" i="43"/>
  <c r="G269" i="43"/>
  <c r="T270" i="43"/>
  <c r="E270" i="43"/>
  <c r="C270" i="43"/>
  <c r="J269" i="43" l="1"/>
  <c r="H269" i="43"/>
  <c r="I269" i="43" s="1"/>
  <c r="S269" i="43"/>
  <c r="Y269" i="43"/>
  <c r="Z269" i="43" s="1"/>
  <c r="V269" i="43"/>
  <c r="N270" i="43"/>
  <c r="O270" i="43" s="1"/>
  <c r="P270" i="43"/>
  <c r="Q270" i="43" s="1"/>
  <c r="A271" i="43"/>
  <c r="B270" i="43"/>
  <c r="D270" i="43"/>
  <c r="F270" i="43"/>
  <c r="K271" i="43"/>
  <c r="C271" i="43"/>
  <c r="R271" i="43"/>
  <c r="U270" i="43"/>
  <c r="E271" i="43"/>
  <c r="G270" i="43"/>
  <c r="T271" i="43"/>
  <c r="J270" i="43" l="1"/>
  <c r="H270" i="43"/>
  <c r="I270" i="43" s="1"/>
  <c r="S270" i="43"/>
  <c r="Y270" i="43"/>
  <c r="Z270" i="43" s="1"/>
  <c r="V270" i="43"/>
  <c r="N271" i="43"/>
  <c r="O271" i="43" s="1"/>
  <c r="P271" i="43"/>
  <c r="Q271" i="43" s="1"/>
  <c r="A272" i="43"/>
  <c r="B271" i="43"/>
  <c r="D271" i="43"/>
  <c r="K272" i="43"/>
  <c r="F271" i="43"/>
  <c r="R272" i="43"/>
  <c r="C272" i="43"/>
  <c r="G271" i="43"/>
  <c r="T272" i="43"/>
  <c r="U271" i="43"/>
  <c r="E272" i="43"/>
  <c r="J271" i="43" l="1"/>
  <c r="H271" i="43"/>
  <c r="I271" i="43" s="1"/>
  <c r="S271" i="43"/>
  <c r="Y271" i="43"/>
  <c r="Z271" i="43" s="1"/>
  <c r="V271" i="43"/>
  <c r="N272" i="43"/>
  <c r="O272" i="43" s="1"/>
  <c r="P272" i="43"/>
  <c r="Q272" i="43" s="1"/>
  <c r="B272" i="43"/>
  <c r="A273" i="43"/>
  <c r="D272" i="43"/>
  <c r="K273" i="43"/>
  <c r="E273" i="43"/>
  <c r="T273" i="43"/>
  <c r="G272" i="43"/>
  <c r="R273" i="43"/>
  <c r="C273" i="43"/>
  <c r="U272" i="43"/>
  <c r="F272" i="43"/>
  <c r="F273" i="43"/>
  <c r="J272" i="43" l="1"/>
  <c r="H272" i="43"/>
  <c r="I272" i="43" s="1"/>
  <c r="S272" i="43"/>
  <c r="Y272" i="43"/>
  <c r="Z272" i="43" s="1"/>
  <c r="V272" i="43"/>
  <c r="N273" i="43"/>
  <c r="O273" i="43" s="1"/>
  <c r="H273" i="43"/>
  <c r="I273" i="43" s="1"/>
  <c r="P273" i="43"/>
  <c r="Q273" i="43" s="1"/>
  <c r="A274" i="43"/>
  <c r="B273" i="43"/>
  <c r="D273" i="43"/>
  <c r="R274" i="43"/>
  <c r="E274" i="43"/>
  <c r="K274" i="43"/>
  <c r="C274" i="43"/>
  <c r="G274" i="43" s="1"/>
  <c r="G273" i="43"/>
  <c r="T274" i="43"/>
  <c r="U273" i="43"/>
  <c r="J273" i="43" l="1"/>
  <c r="S273" i="43"/>
  <c r="Y273" i="43"/>
  <c r="Z273" i="43" s="1"/>
  <c r="V273" i="43"/>
  <c r="N274" i="43"/>
  <c r="O274" i="43" s="1"/>
  <c r="J274" i="43"/>
  <c r="P274" i="43"/>
  <c r="Q274" i="43" s="1"/>
  <c r="A275" i="43"/>
  <c r="B274" i="43"/>
  <c r="D274" i="43"/>
  <c r="C275" i="43"/>
  <c r="E275" i="43"/>
  <c r="F274" i="43"/>
  <c r="K275" i="43"/>
  <c r="R275" i="43"/>
  <c r="U274" i="43"/>
  <c r="T275" i="43"/>
  <c r="H274" i="43" l="1"/>
  <c r="I274" i="43" s="1"/>
  <c r="S274" i="43"/>
  <c r="Y274" i="43"/>
  <c r="Z274" i="43" s="1"/>
  <c r="V274" i="43"/>
  <c r="N275" i="43"/>
  <c r="O275" i="43" s="1"/>
  <c r="P275" i="43"/>
  <c r="Q275" i="43" s="1"/>
  <c r="A276" i="43"/>
  <c r="B275" i="43"/>
  <c r="D275" i="43"/>
  <c r="F275" i="43"/>
  <c r="E276" i="43"/>
  <c r="G275" i="43"/>
  <c r="K276" i="43"/>
  <c r="C276" i="43"/>
  <c r="U275" i="43"/>
  <c r="R276" i="43"/>
  <c r="J275" i="43" l="1"/>
  <c r="H275" i="43"/>
  <c r="I275" i="43" s="1"/>
  <c r="S275" i="43"/>
  <c r="Y275" i="43"/>
  <c r="Z275" i="43" s="1"/>
  <c r="V275" i="43"/>
  <c r="N276" i="43"/>
  <c r="O276" i="43" s="1"/>
  <c r="P276" i="43"/>
  <c r="Q276" i="43" s="1"/>
  <c r="B276" i="43"/>
  <c r="A277" i="43"/>
  <c r="D276" i="43"/>
  <c r="U276" i="43"/>
  <c r="F276" i="43"/>
  <c r="C277" i="43"/>
  <c r="R277" i="43"/>
  <c r="E277" i="43"/>
  <c r="K277" i="43"/>
  <c r="T277" i="43"/>
  <c r="G276" i="43"/>
  <c r="T276" i="43"/>
  <c r="J276" i="43" l="1"/>
  <c r="H276" i="43"/>
  <c r="I276" i="43" s="1"/>
  <c r="S276" i="43"/>
  <c r="Y276" i="43"/>
  <c r="Z276" i="43" s="1"/>
  <c r="V276" i="43"/>
  <c r="N277" i="43"/>
  <c r="O277" i="43" s="1"/>
  <c r="P277" i="43"/>
  <c r="Q277" i="43" s="1"/>
  <c r="A278" i="43"/>
  <c r="B277" i="43"/>
  <c r="D277" i="43"/>
  <c r="T278" i="43"/>
  <c r="E278" i="43"/>
  <c r="K278" i="43"/>
  <c r="G277" i="43"/>
  <c r="C278" i="43"/>
  <c r="U277" i="43"/>
  <c r="G278" i="43"/>
  <c r="F278" i="43"/>
  <c r="R278" i="43"/>
  <c r="F277" i="43"/>
  <c r="J277" i="43" l="1"/>
  <c r="H277" i="43"/>
  <c r="I277" i="43" s="1"/>
  <c r="S277" i="43"/>
  <c r="Y277" i="43"/>
  <c r="Z277" i="43" s="1"/>
  <c r="V277" i="43"/>
  <c r="N278" i="43"/>
  <c r="O278" i="43" s="1"/>
  <c r="H278" i="43"/>
  <c r="I278" i="43" s="1"/>
  <c r="J278" i="43"/>
  <c r="P278" i="43"/>
  <c r="Q278" i="43" s="1"/>
  <c r="A279" i="43"/>
  <c r="B278" i="43"/>
  <c r="D278" i="43"/>
  <c r="E279" i="43"/>
  <c r="T279" i="43"/>
  <c r="R279" i="43"/>
  <c r="K279" i="43"/>
  <c r="C279" i="43"/>
  <c r="F279" i="43" s="1"/>
  <c r="U278" i="43"/>
  <c r="G279" i="43"/>
  <c r="S278" i="43" l="1"/>
  <c r="Y278" i="43"/>
  <c r="Z278" i="43" s="1"/>
  <c r="V278" i="43"/>
  <c r="N279" i="43"/>
  <c r="O279" i="43" s="1"/>
  <c r="H279" i="43"/>
  <c r="I279" i="43" s="1"/>
  <c r="J279" i="43"/>
  <c r="P279" i="43"/>
  <c r="Q279" i="43" s="1"/>
  <c r="A280" i="43"/>
  <c r="B279" i="43"/>
  <c r="D279" i="43"/>
  <c r="C280" i="43"/>
  <c r="R280" i="43"/>
  <c r="T280" i="43"/>
  <c r="E280" i="43"/>
  <c r="K280" i="43"/>
  <c r="G280" i="43"/>
  <c r="F280" i="43"/>
  <c r="U279" i="43"/>
  <c r="S279" i="43" l="1"/>
  <c r="Y279" i="43"/>
  <c r="Z279" i="43" s="1"/>
  <c r="V279" i="43"/>
  <c r="N280" i="43"/>
  <c r="O280" i="43" s="1"/>
  <c r="H280" i="43"/>
  <c r="I280" i="43" s="1"/>
  <c r="J280" i="43"/>
  <c r="P280" i="43"/>
  <c r="Q280" i="43" s="1"/>
  <c r="A281" i="43"/>
  <c r="B280" i="43"/>
  <c r="D280" i="43"/>
  <c r="R281" i="43"/>
  <c r="K281" i="43"/>
  <c r="U280" i="43"/>
  <c r="T281" i="43"/>
  <c r="C281" i="43"/>
  <c r="E281" i="43"/>
  <c r="S280" i="43" l="1"/>
  <c r="Y280" i="43"/>
  <c r="Z280" i="43" s="1"/>
  <c r="V280" i="43"/>
  <c r="N281" i="43"/>
  <c r="O281" i="43" s="1"/>
  <c r="P281" i="43"/>
  <c r="Q281" i="43" s="1"/>
  <c r="A282" i="43"/>
  <c r="B281" i="43"/>
  <c r="D281" i="43"/>
  <c r="U281" i="43"/>
  <c r="F281" i="43"/>
  <c r="C282" i="43"/>
  <c r="G282" i="43" s="1"/>
  <c r="K282" i="43"/>
  <c r="G281" i="43"/>
  <c r="T282" i="43"/>
  <c r="E282" i="43"/>
  <c r="R282" i="43"/>
  <c r="J281" i="43" l="1"/>
  <c r="H281" i="43"/>
  <c r="I281" i="43" s="1"/>
  <c r="S281" i="43"/>
  <c r="Y281" i="43"/>
  <c r="Z281" i="43" s="1"/>
  <c r="V281" i="43"/>
  <c r="N282" i="43"/>
  <c r="O282" i="43" s="1"/>
  <c r="J282" i="43"/>
  <c r="P282" i="43"/>
  <c r="Q282" i="43" s="1"/>
  <c r="A283" i="43"/>
  <c r="B282" i="43"/>
  <c r="D282" i="43"/>
  <c r="T283" i="43"/>
  <c r="K283" i="43"/>
  <c r="R283" i="43"/>
  <c r="U282" i="43"/>
  <c r="E283" i="43"/>
  <c r="C283" i="43"/>
  <c r="F282" i="43"/>
  <c r="H282" i="43" l="1"/>
  <c r="I282" i="43" s="1"/>
  <c r="S282" i="43"/>
  <c r="Y282" i="43"/>
  <c r="Z282" i="43" s="1"/>
  <c r="V282" i="43"/>
  <c r="N283" i="43"/>
  <c r="O283" i="43" s="1"/>
  <c r="P283" i="43"/>
  <c r="Q283" i="43" s="1"/>
  <c r="A284" i="43"/>
  <c r="B283" i="43"/>
  <c r="D283" i="43"/>
  <c r="T284" i="43"/>
  <c r="G283" i="43"/>
  <c r="C284" i="43"/>
  <c r="U283" i="43"/>
  <c r="E284" i="43"/>
  <c r="K284" i="43"/>
  <c r="R284" i="43"/>
  <c r="F283" i="43"/>
  <c r="J283" i="43" l="1"/>
  <c r="H283" i="43"/>
  <c r="I283" i="43" s="1"/>
  <c r="S283" i="43"/>
  <c r="Y283" i="43"/>
  <c r="Z283" i="43" s="1"/>
  <c r="V283" i="43"/>
  <c r="N284" i="43"/>
  <c r="O284" i="43" s="1"/>
  <c r="P284" i="43"/>
  <c r="Q284" i="43" s="1"/>
  <c r="B284" i="43"/>
  <c r="A285" i="43"/>
  <c r="D284" i="43"/>
  <c r="U284" i="43"/>
  <c r="T285" i="43"/>
  <c r="C285" i="43"/>
  <c r="G284" i="43"/>
  <c r="K285" i="43"/>
  <c r="F284" i="43"/>
  <c r="R285" i="43"/>
  <c r="E285" i="43"/>
  <c r="J284" i="43" l="1"/>
  <c r="H284" i="43"/>
  <c r="I284" i="43" s="1"/>
  <c r="S284" i="43"/>
  <c r="Y284" i="43"/>
  <c r="Z284" i="43" s="1"/>
  <c r="V284" i="43"/>
  <c r="N285" i="43"/>
  <c r="O285" i="43" s="1"/>
  <c r="P285" i="43"/>
  <c r="Q285" i="43" s="1"/>
  <c r="A286" i="43"/>
  <c r="B285" i="43"/>
  <c r="D285" i="43"/>
  <c r="E286" i="43"/>
  <c r="F285" i="43"/>
  <c r="G285" i="43"/>
  <c r="U285" i="43"/>
  <c r="R286" i="43"/>
  <c r="C286" i="43"/>
  <c r="G286" i="43"/>
  <c r="T286" i="43"/>
  <c r="K286" i="43"/>
  <c r="H285" i="43" l="1"/>
  <c r="I285" i="43" s="1"/>
  <c r="J285" i="43"/>
  <c r="S285" i="43"/>
  <c r="Y285" i="43"/>
  <c r="Z285" i="43" s="1"/>
  <c r="V285" i="43"/>
  <c r="N286" i="43"/>
  <c r="O286" i="43" s="1"/>
  <c r="J286" i="43"/>
  <c r="P286" i="43"/>
  <c r="Q286" i="43" s="1"/>
  <c r="A287" i="43"/>
  <c r="B286" i="43"/>
  <c r="D286" i="43"/>
  <c r="T287" i="43"/>
  <c r="E287" i="43"/>
  <c r="C287" i="43"/>
  <c r="F286" i="43"/>
  <c r="U286" i="43"/>
  <c r="F287" i="43"/>
  <c r="K287" i="43"/>
  <c r="R287" i="43"/>
  <c r="H286" i="43" l="1"/>
  <c r="I286" i="43" s="1"/>
  <c r="S286" i="43"/>
  <c r="Y286" i="43"/>
  <c r="Z286" i="43" s="1"/>
  <c r="V286" i="43"/>
  <c r="N287" i="43"/>
  <c r="O287" i="43" s="1"/>
  <c r="H287" i="43"/>
  <c r="I287" i="43" s="1"/>
  <c r="P287" i="43"/>
  <c r="Q287" i="43" s="1"/>
  <c r="B287" i="43"/>
  <c r="A288" i="43"/>
  <c r="D287" i="43"/>
  <c r="R288" i="43"/>
  <c r="K288" i="43"/>
  <c r="E288" i="43"/>
  <c r="T288" i="43"/>
  <c r="U287" i="43"/>
  <c r="C288" i="43"/>
  <c r="G287" i="43"/>
  <c r="J287" i="43" l="1"/>
  <c r="S287" i="43"/>
  <c r="Y287" i="43"/>
  <c r="Z287" i="43" s="1"/>
  <c r="V287" i="43"/>
  <c r="N288" i="43"/>
  <c r="O288" i="43" s="1"/>
  <c r="P288" i="43"/>
  <c r="Q288" i="43" s="1"/>
  <c r="B288" i="43"/>
  <c r="A289" i="43"/>
  <c r="D288" i="43"/>
  <c r="F288" i="43"/>
  <c r="C289" i="43"/>
  <c r="T289" i="43"/>
  <c r="E289" i="43"/>
  <c r="U288" i="43"/>
  <c r="R289" i="43"/>
  <c r="G288" i="43"/>
  <c r="K289" i="43"/>
  <c r="J288" i="43" l="1"/>
  <c r="H288" i="43"/>
  <c r="I288" i="43" s="1"/>
  <c r="S288" i="43"/>
  <c r="Y288" i="43"/>
  <c r="Z288" i="43" s="1"/>
  <c r="V288" i="43"/>
  <c r="N289" i="43"/>
  <c r="O289" i="43" s="1"/>
  <c r="P289" i="43"/>
  <c r="Q289" i="43" s="1"/>
  <c r="A290" i="43"/>
  <c r="B289" i="43"/>
  <c r="D289" i="43"/>
  <c r="F289" i="43"/>
  <c r="K290" i="43"/>
  <c r="T290" i="43"/>
  <c r="E290" i="43"/>
  <c r="G289" i="43"/>
  <c r="U289" i="43"/>
  <c r="C290" i="43"/>
  <c r="G290" i="43" s="1"/>
  <c r="R290" i="43"/>
  <c r="J289" i="43" l="1"/>
  <c r="H289" i="43"/>
  <c r="I289" i="43" s="1"/>
  <c r="S289" i="43"/>
  <c r="Y289" i="43"/>
  <c r="Z289" i="43" s="1"/>
  <c r="V289" i="43"/>
  <c r="N290" i="43"/>
  <c r="O290" i="43" s="1"/>
  <c r="J290" i="43"/>
  <c r="P290" i="43"/>
  <c r="Q290" i="43" s="1"/>
  <c r="A291" i="43"/>
  <c r="B290" i="43"/>
  <c r="D290" i="43"/>
  <c r="F290" i="43"/>
  <c r="K291" i="43"/>
  <c r="E291" i="43"/>
  <c r="R291" i="43"/>
  <c r="U290" i="43"/>
  <c r="C291" i="43"/>
  <c r="T291" i="43"/>
  <c r="H290" i="43" l="1"/>
  <c r="I290" i="43" s="1"/>
  <c r="S290" i="43"/>
  <c r="Y290" i="43"/>
  <c r="Z290" i="43" s="1"/>
  <c r="V290" i="43"/>
  <c r="N291" i="43"/>
  <c r="O291" i="43" s="1"/>
  <c r="P291" i="43"/>
  <c r="Q291" i="43" s="1"/>
  <c r="B291" i="43"/>
  <c r="A292" i="43"/>
  <c r="D291" i="43"/>
  <c r="T292" i="43"/>
  <c r="G291" i="43"/>
  <c r="K292" i="43"/>
  <c r="E292" i="43"/>
  <c r="U291" i="43"/>
  <c r="F291" i="43"/>
  <c r="R292" i="43"/>
  <c r="C292" i="43"/>
  <c r="J291" i="43" l="1"/>
  <c r="H291" i="43"/>
  <c r="I291" i="43" s="1"/>
  <c r="S291" i="43"/>
  <c r="Y291" i="43"/>
  <c r="Z291" i="43" s="1"/>
  <c r="V291" i="43"/>
  <c r="N292" i="43"/>
  <c r="O292" i="43" s="1"/>
  <c r="P292" i="43"/>
  <c r="Q292" i="43" s="1"/>
  <c r="B292" i="43"/>
  <c r="A293" i="43"/>
  <c r="D292" i="43"/>
  <c r="E293" i="43"/>
  <c r="G292" i="43"/>
  <c r="U292" i="43"/>
  <c r="F292" i="43"/>
  <c r="C293" i="43"/>
  <c r="T293" i="43"/>
  <c r="R293" i="43"/>
  <c r="K293" i="43"/>
  <c r="J292" i="43" l="1"/>
  <c r="H292" i="43"/>
  <c r="I292" i="43" s="1"/>
  <c r="S292" i="43"/>
  <c r="Y292" i="43"/>
  <c r="Z292" i="43" s="1"/>
  <c r="V292" i="43"/>
  <c r="N293" i="43"/>
  <c r="O293" i="43" s="1"/>
  <c r="P293" i="43"/>
  <c r="Q293" i="43" s="1"/>
  <c r="A294" i="43"/>
  <c r="B293" i="43"/>
  <c r="D293" i="43"/>
  <c r="T294" i="43"/>
  <c r="R294" i="43"/>
  <c r="C294" i="43"/>
  <c r="U293" i="43"/>
  <c r="E294" i="43"/>
  <c r="G293" i="43"/>
  <c r="F293" i="43"/>
  <c r="K294" i="43"/>
  <c r="J293" i="43" l="1"/>
  <c r="H293" i="43"/>
  <c r="I293" i="43" s="1"/>
  <c r="S293" i="43"/>
  <c r="Y293" i="43"/>
  <c r="Z293" i="43" s="1"/>
  <c r="V293" i="43"/>
  <c r="N294" i="43"/>
  <c r="O294" i="43" s="1"/>
  <c r="P294" i="43"/>
  <c r="Q294" i="43" s="1"/>
  <c r="A295" i="43"/>
  <c r="B294" i="43"/>
  <c r="D294" i="43"/>
  <c r="C295" i="43"/>
  <c r="G294" i="43"/>
  <c r="F294" i="43"/>
  <c r="T295" i="43"/>
  <c r="U294" i="43"/>
  <c r="R295" i="43"/>
  <c r="E295" i="43"/>
  <c r="K295" i="43"/>
  <c r="J294" i="43" l="1"/>
  <c r="H294" i="43"/>
  <c r="I294" i="43" s="1"/>
  <c r="S294" i="43"/>
  <c r="Y294" i="43"/>
  <c r="Z294" i="43" s="1"/>
  <c r="V294" i="43"/>
  <c r="N295" i="43"/>
  <c r="O295" i="43" s="1"/>
  <c r="P295" i="43"/>
  <c r="Q295" i="43" s="1"/>
  <c r="B295" i="43"/>
  <c r="A296" i="43"/>
  <c r="D295" i="43"/>
  <c r="E296" i="43"/>
  <c r="T296" i="43"/>
  <c r="G295" i="43"/>
  <c r="K296" i="43"/>
  <c r="U295" i="43"/>
  <c r="F295" i="43"/>
  <c r="C296" i="43"/>
  <c r="R296" i="43"/>
  <c r="J295" i="43" l="1"/>
  <c r="H295" i="43"/>
  <c r="I295" i="43" s="1"/>
  <c r="S295" i="43"/>
  <c r="Y295" i="43"/>
  <c r="Z295" i="43" s="1"/>
  <c r="V295" i="43"/>
  <c r="N296" i="43"/>
  <c r="O296" i="43" s="1"/>
  <c r="P296" i="43"/>
  <c r="Q296" i="43" s="1"/>
  <c r="B296" i="43"/>
  <c r="A297" i="43"/>
  <c r="D296" i="43"/>
  <c r="E297" i="43"/>
  <c r="C297" i="43"/>
  <c r="G296" i="43"/>
  <c r="U296" i="43"/>
  <c r="K297" i="43"/>
  <c r="R297" i="43"/>
  <c r="F296" i="43"/>
  <c r="J296" i="43" l="1"/>
  <c r="H296" i="43"/>
  <c r="I296" i="43" s="1"/>
  <c r="S296" i="43"/>
  <c r="Y296" i="43"/>
  <c r="Z296" i="43" s="1"/>
  <c r="V296" i="43"/>
  <c r="N297" i="43"/>
  <c r="O297" i="43" s="1"/>
  <c r="P297" i="43"/>
  <c r="Q297" i="43" s="1"/>
  <c r="A298" i="43"/>
  <c r="B297" i="43"/>
  <c r="D297" i="43"/>
  <c r="U297" i="43"/>
  <c r="T297" i="43"/>
  <c r="K298" i="43"/>
  <c r="F297" i="43"/>
  <c r="R298" i="43"/>
  <c r="G297" i="43"/>
  <c r="E298" i="43"/>
  <c r="C298" i="43"/>
  <c r="T298" i="43"/>
  <c r="J297" i="43" l="1"/>
  <c r="H297" i="43"/>
  <c r="I297" i="43" s="1"/>
  <c r="S297" i="43"/>
  <c r="Y297" i="43"/>
  <c r="Z297" i="43" s="1"/>
  <c r="V297" i="43"/>
  <c r="N298" i="43"/>
  <c r="O298" i="43" s="1"/>
  <c r="P298" i="43"/>
  <c r="Q298" i="43" s="1"/>
  <c r="A299" i="43"/>
  <c r="B298" i="43"/>
  <c r="D298" i="43"/>
  <c r="U298" i="43"/>
  <c r="C299" i="43"/>
  <c r="G299" i="43" s="1"/>
  <c r="R299" i="43"/>
  <c r="K299" i="43"/>
  <c r="F298" i="43"/>
  <c r="E299" i="43"/>
  <c r="G298" i="43"/>
  <c r="T299" i="43"/>
  <c r="H298" i="43" l="1"/>
  <c r="I298" i="43" s="1"/>
  <c r="J298" i="43"/>
  <c r="S298" i="43"/>
  <c r="Y298" i="43"/>
  <c r="Z298" i="43" s="1"/>
  <c r="V298" i="43"/>
  <c r="N299" i="43"/>
  <c r="O299" i="43" s="1"/>
  <c r="J299" i="43"/>
  <c r="P299" i="43"/>
  <c r="Q299" i="43" s="1"/>
  <c r="A300" i="43"/>
  <c r="B299" i="43"/>
  <c r="D299" i="43"/>
  <c r="U299" i="43"/>
  <c r="T300" i="43"/>
  <c r="R300" i="43"/>
  <c r="K300" i="43"/>
  <c r="F299" i="43"/>
  <c r="E300" i="43"/>
  <c r="C300" i="43"/>
  <c r="H299" i="43" l="1"/>
  <c r="I299" i="43" s="1"/>
  <c r="S299" i="43"/>
  <c r="Y299" i="43"/>
  <c r="Z299" i="43" s="1"/>
  <c r="V299" i="43"/>
  <c r="N300" i="43"/>
  <c r="O300" i="43" s="1"/>
  <c r="P300" i="43"/>
  <c r="Q300" i="43" s="1"/>
  <c r="B300" i="43"/>
  <c r="A301" i="43"/>
  <c r="D300" i="43"/>
  <c r="R301" i="43"/>
  <c r="E301" i="43"/>
  <c r="C301" i="43"/>
  <c r="F300" i="43"/>
  <c r="U300" i="43"/>
  <c r="G300" i="43"/>
  <c r="K301" i="43"/>
  <c r="T301" i="43"/>
  <c r="J300" i="43" l="1"/>
  <c r="H300" i="43"/>
  <c r="I300" i="43" s="1"/>
  <c r="S300" i="43"/>
  <c r="Y300" i="43"/>
  <c r="Z300" i="43" s="1"/>
  <c r="V300" i="43"/>
  <c r="N301" i="43"/>
  <c r="O301" i="43" s="1"/>
  <c r="P301" i="43"/>
  <c r="Q301" i="43" s="1"/>
  <c r="B301" i="43"/>
  <c r="A302" i="43"/>
  <c r="D301" i="43"/>
  <c r="R302" i="43"/>
  <c r="T302" i="43"/>
  <c r="F301" i="43"/>
  <c r="C302" i="43"/>
  <c r="E302" i="43"/>
  <c r="K302" i="43"/>
  <c r="U301" i="43"/>
  <c r="G301" i="43"/>
  <c r="J301" i="43" l="1"/>
  <c r="H301" i="43"/>
  <c r="I301" i="43" s="1"/>
  <c r="S301" i="43"/>
  <c r="Y301" i="43"/>
  <c r="Z301" i="43" s="1"/>
  <c r="V301" i="43"/>
  <c r="N302" i="43"/>
  <c r="O302" i="43" s="1"/>
  <c r="P302" i="43"/>
  <c r="Q302" i="43" s="1"/>
  <c r="B302" i="43"/>
  <c r="A303" i="43"/>
  <c r="D302" i="43"/>
  <c r="G302" i="43"/>
  <c r="F302" i="43"/>
  <c r="C303" i="43"/>
  <c r="E303" i="43"/>
  <c r="R303" i="43"/>
  <c r="U302" i="43"/>
  <c r="T303" i="43"/>
  <c r="K303" i="43"/>
  <c r="J302" i="43" l="1"/>
  <c r="H302" i="43"/>
  <c r="I302" i="43" s="1"/>
  <c r="S302" i="43"/>
  <c r="Y302" i="43"/>
  <c r="Z302" i="43" s="1"/>
  <c r="V302" i="43"/>
  <c r="N303" i="43"/>
  <c r="O303" i="43" s="1"/>
  <c r="P303" i="43"/>
  <c r="Q303" i="43" s="1"/>
  <c r="A304" i="43"/>
  <c r="B303" i="43"/>
  <c r="D303" i="43"/>
  <c r="K304" i="43"/>
  <c r="E304" i="43"/>
  <c r="U303" i="43"/>
  <c r="C304" i="43"/>
  <c r="T304" i="43"/>
  <c r="R304" i="43"/>
  <c r="F304" i="43"/>
  <c r="G303" i="43"/>
  <c r="F303" i="43"/>
  <c r="H303" i="43" l="1"/>
  <c r="I303" i="43" s="1"/>
  <c r="J303" i="43"/>
  <c r="S303" i="43"/>
  <c r="Y303" i="43"/>
  <c r="Z303" i="43" s="1"/>
  <c r="V303" i="43"/>
  <c r="N304" i="43"/>
  <c r="O304" i="43" s="1"/>
  <c r="H304" i="43"/>
  <c r="I304" i="43" s="1"/>
  <c r="P304" i="43"/>
  <c r="Q304" i="43" s="1"/>
  <c r="B304" i="43"/>
  <c r="A305" i="43"/>
  <c r="D304" i="43"/>
  <c r="G304" i="43"/>
  <c r="U304" i="43"/>
  <c r="K305" i="43"/>
  <c r="T305" i="43"/>
  <c r="C305" i="43"/>
  <c r="F305" i="43"/>
  <c r="E305" i="43"/>
  <c r="R305" i="43"/>
  <c r="J304" i="43" l="1"/>
  <c r="S304" i="43"/>
  <c r="Y304" i="43"/>
  <c r="Z304" i="43" s="1"/>
  <c r="V304" i="43"/>
  <c r="N305" i="43"/>
  <c r="O305" i="43" s="1"/>
  <c r="H305" i="43"/>
  <c r="I305" i="43" s="1"/>
  <c r="P305" i="43"/>
  <c r="Q305" i="43" s="1"/>
  <c r="B305" i="43"/>
  <c r="A306" i="43"/>
  <c r="D305" i="43"/>
  <c r="C306" i="43"/>
  <c r="K306" i="43"/>
  <c r="R306" i="43"/>
  <c r="F306" i="43"/>
  <c r="G305" i="43"/>
  <c r="U305" i="43"/>
  <c r="T306" i="43"/>
  <c r="E306" i="43"/>
  <c r="J305" i="43" l="1"/>
  <c r="S305" i="43"/>
  <c r="Y305" i="43"/>
  <c r="Z305" i="43" s="1"/>
  <c r="V305" i="43"/>
  <c r="N306" i="43"/>
  <c r="O306" i="43" s="1"/>
  <c r="H306" i="43"/>
  <c r="I306" i="43" s="1"/>
  <c r="P306" i="43"/>
  <c r="Q306" i="43" s="1"/>
  <c r="A307" i="43"/>
  <c r="B306" i="43"/>
  <c r="D306" i="43"/>
  <c r="U306" i="43"/>
  <c r="E307" i="43"/>
  <c r="K307" i="43"/>
  <c r="R307" i="43"/>
  <c r="T307" i="43"/>
  <c r="G306" i="43"/>
  <c r="C307" i="43"/>
  <c r="J306" i="43" l="1"/>
  <c r="S306" i="43"/>
  <c r="Y306" i="43"/>
  <c r="Z306" i="43" s="1"/>
  <c r="V306" i="43"/>
  <c r="N307" i="43"/>
  <c r="O307" i="43" s="1"/>
  <c r="P307" i="43"/>
  <c r="Q307" i="43" s="1"/>
  <c r="B307" i="43"/>
  <c r="A308" i="43"/>
  <c r="D307" i="43"/>
  <c r="E308" i="43"/>
  <c r="G307" i="43"/>
  <c r="R308" i="43"/>
  <c r="C308" i="43"/>
  <c r="K308" i="43"/>
  <c r="T308" i="43"/>
  <c r="U307" i="43"/>
  <c r="F307" i="43"/>
  <c r="F308" i="43"/>
  <c r="H307" i="43" l="1"/>
  <c r="I307" i="43" s="1"/>
  <c r="J307" i="43"/>
  <c r="S307" i="43"/>
  <c r="Y307" i="43"/>
  <c r="Z307" i="43" s="1"/>
  <c r="V307" i="43"/>
  <c r="N308" i="43"/>
  <c r="O308" i="43" s="1"/>
  <c r="H308" i="43"/>
  <c r="I308" i="43" s="1"/>
  <c r="P308" i="43"/>
  <c r="Q308" i="43" s="1"/>
  <c r="A309" i="43"/>
  <c r="B308" i="43"/>
  <c r="D308" i="43"/>
  <c r="G308" i="43"/>
  <c r="T309" i="43"/>
  <c r="C309" i="43"/>
  <c r="U308" i="43"/>
  <c r="K309" i="43"/>
  <c r="E309" i="43"/>
  <c r="R309" i="43"/>
  <c r="J308" i="43" l="1"/>
  <c r="S308" i="43"/>
  <c r="Y308" i="43"/>
  <c r="Z308" i="43" s="1"/>
  <c r="V308" i="43"/>
  <c r="N309" i="43"/>
  <c r="O309" i="43" s="1"/>
  <c r="P309" i="43"/>
  <c r="Q309" i="43" s="1"/>
  <c r="B309" i="43"/>
  <c r="A310" i="43"/>
  <c r="D309" i="43"/>
  <c r="F309" i="43"/>
  <c r="T310" i="43"/>
  <c r="E310" i="43"/>
  <c r="U309" i="43"/>
  <c r="R310" i="43"/>
  <c r="K310" i="43"/>
  <c r="C310" i="43"/>
  <c r="G309" i="43"/>
  <c r="F310" i="43"/>
  <c r="G310" i="43"/>
  <c r="H309" i="43" l="1"/>
  <c r="I309" i="43" s="1"/>
  <c r="J309" i="43"/>
  <c r="S309" i="43"/>
  <c r="Y309" i="43"/>
  <c r="Z309" i="43" s="1"/>
  <c r="V309" i="43"/>
  <c r="N310" i="43"/>
  <c r="O310" i="43" s="1"/>
  <c r="H310" i="43"/>
  <c r="J310" i="43"/>
  <c r="P310" i="43"/>
  <c r="Q310" i="43" s="1"/>
  <c r="S310" i="43" s="1"/>
  <c r="A311" i="43"/>
  <c r="B310" i="43"/>
  <c r="D310" i="43"/>
  <c r="T311" i="43"/>
  <c r="R311" i="43"/>
  <c r="E311" i="43"/>
  <c r="U310" i="43"/>
  <c r="C311" i="43"/>
  <c r="K311" i="43"/>
  <c r="F311" i="43"/>
  <c r="Y310" i="43" l="1"/>
  <c r="Z310" i="43" s="1"/>
  <c r="V310" i="43"/>
  <c r="N311" i="43"/>
  <c r="O311" i="43" s="1"/>
  <c r="I310" i="43"/>
  <c r="H311" i="43"/>
  <c r="I311" i="43" s="1"/>
  <c r="P311" i="43"/>
  <c r="Q311" i="43" s="1"/>
  <c r="A312" i="43"/>
  <c r="B311" i="43"/>
  <c r="D311" i="43"/>
  <c r="K312" i="43"/>
  <c r="G311" i="43"/>
  <c r="C312" i="43"/>
  <c r="T312" i="43"/>
  <c r="E312" i="43"/>
  <c r="R312" i="43"/>
  <c r="U311" i="43"/>
  <c r="J311" i="43" l="1"/>
  <c r="Y311" i="43"/>
  <c r="Z311" i="43" s="1"/>
  <c r="V311" i="43"/>
  <c r="S311" i="43"/>
  <c r="N312" i="43"/>
  <c r="O312" i="43" s="1"/>
  <c r="P312" i="43"/>
  <c r="Q312" i="43" s="1"/>
  <c r="A313" i="43"/>
  <c r="B312" i="43"/>
  <c r="D312" i="43"/>
  <c r="U312" i="43"/>
  <c r="F312" i="43"/>
  <c r="T313" i="43"/>
  <c r="C313" i="43"/>
  <c r="G313" i="43" s="1"/>
  <c r="E313" i="43"/>
  <c r="G312" i="43"/>
  <c r="K313" i="43"/>
  <c r="R313" i="43"/>
  <c r="J312" i="43" l="1"/>
  <c r="H312" i="43"/>
  <c r="I312" i="43" s="1"/>
  <c r="S312" i="43"/>
  <c r="Y312" i="43"/>
  <c r="Z312" i="43" s="1"/>
  <c r="V312" i="43"/>
  <c r="N313" i="43"/>
  <c r="O313" i="43" s="1"/>
  <c r="J313" i="43"/>
  <c r="P313" i="43"/>
  <c r="Q313" i="43" s="1"/>
  <c r="B313" i="43"/>
  <c r="A314" i="43"/>
  <c r="D313" i="43"/>
  <c r="F313" i="43"/>
  <c r="T314" i="43"/>
  <c r="E314" i="43"/>
  <c r="C314" i="43"/>
  <c r="K314" i="43"/>
  <c r="U313" i="43"/>
  <c r="R314" i="43"/>
  <c r="H313" i="43" l="1"/>
  <c r="I313" i="43" s="1"/>
  <c r="S313" i="43"/>
  <c r="Y313" i="43"/>
  <c r="Z313" i="43" s="1"/>
  <c r="V313" i="43"/>
  <c r="N314" i="43"/>
  <c r="O314" i="43" s="1"/>
  <c r="P314" i="43"/>
  <c r="Q314" i="43" s="1"/>
  <c r="A315" i="43"/>
  <c r="B314" i="43"/>
  <c r="D314" i="43"/>
  <c r="T315" i="43"/>
  <c r="U314" i="43"/>
  <c r="G314" i="43"/>
  <c r="K315" i="43"/>
  <c r="C315" i="43"/>
  <c r="E315" i="43"/>
  <c r="R315" i="43"/>
  <c r="F314" i="43"/>
  <c r="H314" i="43" l="1"/>
  <c r="I314" i="43" s="1"/>
  <c r="J314" i="43"/>
  <c r="S314" i="43"/>
  <c r="Y314" i="43"/>
  <c r="Z314" i="43" s="1"/>
  <c r="V314" i="43"/>
  <c r="N315" i="43"/>
  <c r="O315" i="43" s="1"/>
  <c r="P315" i="43"/>
  <c r="Q315" i="43" s="1"/>
  <c r="B315" i="43"/>
  <c r="A316" i="43"/>
  <c r="D315" i="43"/>
  <c r="R316" i="43"/>
  <c r="G315" i="43"/>
  <c r="F315" i="43"/>
  <c r="K316" i="43"/>
  <c r="E316" i="43"/>
  <c r="C316" i="43"/>
  <c r="T316" i="43"/>
  <c r="F316" i="43"/>
  <c r="U315" i="43"/>
  <c r="J315" i="43" l="1"/>
  <c r="H315" i="43"/>
  <c r="I315" i="43" s="1"/>
  <c r="S315" i="43"/>
  <c r="Y315" i="43"/>
  <c r="Z315" i="43" s="1"/>
  <c r="V315" i="43"/>
  <c r="N316" i="43"/>
  <c r="O316" i="43" s="1"/>
  <c r="H316" i="43"/>
  <c r="I316" i="43" s="1"/>
  <c r="P316" i="43"/>
  <c r="Q316" i="43" s="1"/>
  <c r="A317" i="43"/>
  <c r="B316" i="43"/>
  <c r="D316" i="43"/>
  <c r="K317" i="43"/>
  <c r="T317" i="43"/>
  <c r="E317" i="43"/>
  <c r="R317" i="43"/>
  <c r="U316" i="43"/>
  <c r="C317" i="43"/>
  <c r="G316" i="43"/>
  <c r="J316" i="43" l="1"/>
  <c r="S316" i="43"/>
  <c r="Y316" i="43"/>
  <c r="Z316" i="43" s="1"/>
  <c r="V316" i="43"/>
  <c r="N317" i="43"/>
  <c r="O317" i="43" s="1"/>
  <c r="P317" i="43"/>
  <c r="Q317" i="43" s="1"/>
  <c r="B317" i="43"/>
  <c r="A318" i="43"/>
  <c r="D317" i="43"/>
  <c r="E318" i="43"/>
  <c r="U317" i="43"/>
  <c r="K318" i="43"/>
  <c r="R318" i="43"/>
  <c r="T318" i="43"/>
  <c r="F317" i="43"/>
  <c r="C318" i="43"/>
  <c r="G317" i="43"/>
  <c r="H317" i="43" l="1"/>
  <c r="I317" i="43" s="1"/>
  <c r="J317" i="43"/>
  <c r="S317" i="43"/>
  <c r="Y317" i="43"/>
  <c r="Z317" i="43" s="1"/>
  <c r="V317" i="43"/>
  <c r="N318" i="43"/>
  <c r="O318" i="43" s="1"/>
  <c r="P318" i="43"/>
  <c r="Q318" i="43" s="1"/>
  <c r="A319" i="43"/>
  <c r="B318" i="43"/>
  <c r="D318" i="43"/>
  <c r="G318" i="43"/>
  <c r="R319" i="43"/>
  <c r="C319" i="43"/>
  <c r="F318" i="43"/>
  <c r="T319" i="43"/>
  <c r="U318" i="43"/>
  <c r="K319" i="43"/>
  <c r="E319" i="43"/>
  <c r="J318" i="43" l="1"/>
  <c r="H318" i="43"/>
  <c r="I318" i="43" s="1"/>
  <c r="S318" i="43"/>
  <c r="Y318" i="43"/>
  <c r="Z318" i="43" s="1"/>
  <c r="V318" i="43"/>
  <c r="N319" i="43"/>
  <c r="O319" i="43" s="1"/>
  <c r="P319" i="43"/>
  <c r="Q319" i="43" s="1"/>
  <c r="A320" i="43"/>
  <c r="B319" i="43"/>
  <c r="D319" i="43"/>
  <c r="E320" i="43"/>
  <c r="K320" i="43"/>
  <c r="C320" i="43"/>
  <c r="U319" i="43"/>
  <c r="F319" i="43"/>
  <c r="R320" i="43"/>
  <c r="T320" i="43"/>
  <c r="G319" i="43"/>
  <c r="J319" i="43" l="1"/>
  <c r="H319" i="43"/>
  <c r="I319" i="43" s="1"/>
  <c r="S319" i="43"/>
  <c r="Y319" i="43"/>
  <c r="Z319" i="43" s="1"/>
  <c r="V319" i="43"/>
  <c r="N320" i="43"/>
  <c r="O320" i="43" s="1"/>
  <c r="P320" i="43"/>
  <c r="Q320" i="43" s="1"/>
  <c r="A321" i="43"/>
  <c r="B320" i="43"/>
  <c r="D320" i="43"/>
  <c r="C321" i="43"/>
  <c r="G321" i="43"/>
  <c r="G320" i="43"/>
  <c r="F320" i="43"/>
  <c r="R321" i="43"/>
  <c r="T321" i="43"/>
  <c r="U320" i="43"/>
  <c r="F321" i="43"/>
  <c r="E321" i="43"/>
  <c r="K321" i="43"/>
  <c r="J320" i="43" l="1"/>
  <c r="H320" i="43"/>
  <c r="I320" i="43" s="1"/>
  <c r="S320" i="43"/>
  <c r="Y320" i="43"/>
  <c r="Z320" i="43" s="1"/>
  <c r="V320" i="43"/>
  <c r="N321" i="43"/>
  <c r="O321" i="43" s="1"/>
  <c r="H321" i="43"/>
  <c r="I321" i="43" s="1"/>
  <c r="J321" i="43"/>
  <c r="P321" i="43"/>
  <c r="Q321" i="43" s="1"/>
  <c r="B321" i="43"/>
  <c r="A322" i="43"/>
  <c r="D321" i="43"/>
  <c r="R322" i="43"/>
  <c r="C322" i="43"/>
  <c r="E322" i="43"/>
  <c r="U321" i="43"/>
  <c r="K322" i="43"/>
  <c r="S321" i="43" l="1"/>
  <c r="Y321" i="43"/>
  <c r="Z321" i="43" s="1"/>
  <c r="V321" i="43"/>
  <c r="N322" i="43"/>
  <c r="O322" i="43" s="1"/>
  <c r="P322" i="43"/>
  <c r="Q322" i="43" s="1"/>
  <c r="B322" i="43"/>
  <c r="A323" i="43"/>
  <c r="D322" i="43"/>
  <c r="G322" i="43"/>
  <c r="T322" i="43"/>
  <c r="E323" i="43"/>
  <c r="K323" i="43"/>
  <c r="T323" i="43"/>
  <c r="F322" i="43"/>
  <c r="U322" i="43"/>
  <c r="C323" i="43"/>
  <c r="G323" i="43" s="1"/>
  <c r="R323" i="43"/>
  <c r="J322" i="43" l="1"/>
  <c r="H322" i="43"/>
  <c r="I322" i="43" s="1"/>
  <c r="S322" i="43"/>
  <c r="Y322" i="43"/>
  <c r="Z322" i="43" s="1"/>
  <c r="V322" i="43"/>
  <c r="N323" i="43"/>
  <c r="O323" i="43" s="1"/>
  <c r="J323" i="43"/>
  <c r="P323" i="43"/>
  <c r="Q323" i="43" s="1"/>
  <c r="B323" i="43"/>
  <c r="A324" i="43"/>
  <c r="D323" i="43"/>
  <c r="E324" i="43"/>
  <c r="K324" i="43"/>
  <c r="U323" i="43"/>
  <c r="R324" i="43"/>
  <c r="F323" i="43"/>
  <c r="C324" i="43"/>
  <c r="T324" i="43"/>
  <c r="H323" i="43" l="1"/>
  <c r="I323" i="43" s="1"/>
  <c r="S323" i="43"/>
  <c r="Y323" i="43"/>
  <c r="Z323" i="43" s="1"/>
  <c r="V323" i="43"/>
  <c r="N324" i="43"/>
  <c r="O324" i="43" s="1"/>
  <c r="P324" i="43"/>
  <c r="Q324" i="43" s="1"/>
  <c r="A325" i="43"/>
  <c r="B324" i="43"/>
  <c r="D324" i="43"/>
  <c r="U324" i="43"/>
  <c r="K325" i="43"/>
  <c r="F324" i="43"/>
  <c r="E325" i="43"/>
  <c r="G324" i="43"/>
  <c r="T325" i="43"/>
  <c r="C325" i="43"/>
  <c r="J324" i="43" l="1"/>
  <c r="H324" i="43"/>
  <c r="I324" i="43" s="1"/>
  <c r="S324" i="43"/>
  <c r="Y324" i="43"/>
  <c r="Z324" i="43" s="1"/>
  <c r="V324" i="43"/>
  <c r="N325" i="43"/>
  <c r="O325" i="43" s="1"/>
  <c r="P325" i="43"/>
  <c r="Q325" i="43" s="1"/>
  <c r="B325" i="43"/>
  <c r="A326" i="43"/>
  <c r="D325" i="43"/>
  <c r="U325" i="43"/>
  <c r="F325" i="43"/>
  <c r="K326" i="43"/>
  <c r="G325" i="43"/>
  <c r="R326" i="43"/>
  <c r="R325" i="43"/>
  <c r="C326" i="43"/>
  <c r="E326" i="43"/>
  <c r="H325" i="43" l="1"/>
  <c r="I325" i="43" s="1"/>
  <c r="J325" i="43"/>
  <c r="S325" i="43"/>
  <c r="Y325" i="43"/>
  <c r="Z325" i="43" s="1"/>
  <c r="V325" i="43"/>
  <c r="N326" i="43"/>
  <c r="O326" i="43" s="1"/>
  <c r="P326" i="43"/>
  <c r="Q326" i="43" s="1"/>
  <c r="B326" i="43"/>
  <c r="A327" i="43"/>
  <c r="D326" i="43"/>
  <c r="T327" i="43"/>
  <c r="K327" i="43"/>
  <c r="F326" i="43"/>
  <c r="C327" i="43"/>
  <c r="T326" i="43"/>
  <c r="R327" i="43"/>
  <c r="U326" i="43"/>
  <c r="G326" i="43"/>
  <c r="E327" i="43"/>
  <c r="H326" i="43" l="1"/>
  <c r="I326" i="43" s="1"/>
  <c r="J326" i="43"/>
  <c r="S326" i="43"/>
  <c r="Y326" i="43"/>
  <c r="Z326" i="43" s="1"/>
  <c r="V326" i="43"/>
  <c r="N327" i="43"/>
  <c r="O327" i="43" s="1"/>
  <c r="P327" i="43"/>
  <c r="Q327" i="43" s="1"/>
  <c r="B327" i="43"/>
  <c r="A328" i="43"/>
  <c r="D327" i="43"/>
  <c r="T328" i="43"/>
  <c r="F327" i="43"/>
  <c r="U327" i="43"/>
  <c r="C328" i="43"/>
  <c r="R328" i="43"/>
  <c r="K328" i="43"/>
  <c r="G327" i="43"/>
  <c r="E328" i="43"/>
  <c r="J327" i="43" l="1"/>
  <c r="H327" i="43"/>
  <c r="I327" i="43" s="1"/>
  <c r="S327" i="43"/>
  <c r="Y327" i="43"/>
  <c r="Z327" i="43" s="1"/>
  <c r="V327" i="43"/>
  <c r="N328" i="43"/>
  <c r="O328" i="43" s="1"/>
  <c r="P328" i="43"/>
  <c r="Q328" i="43" s="1"/>
  <c r="B328" i="43"/>
  <c r="A329" i="43"/>
  <c r="D328" i="43"/>
  <c r="U328" i="43"/>
  <c r="R329" i="43"/>
  <c r="E329" i="43"/>
  <c r="K329" i="43"/>
  <c r="G328" i="43"/>
  <c r="F328" i="43"/>
  <c r="T329" i="43"/>
  <c r="C329" i="43"/>
  <c r="J328" i="43" l="1"/>
  <c r="H328" i="43"/>
  <c r="I328" i="43" s="1"/>
  <c r="S328" i="43"/>
  <c r="Y328" i="43"/>
  <c r="Z328" i="43" s="1"/>
  <c r="V328" i="43"/>
  <c r="N329" i="43"/>
  <c r="O329" i="43" s="1"/>
  <c r="P329" i="43"/>
  <c r="Q329" i="43" s="1"/>
  <c r="B329" i="43"/>
  <c r="A330" i="43"/>
  <c r="D329" i="43"/>
  <c r="G329" i="43"/>
  <c r="F329" i="43"/>
  <c r="C330" i="43"/>
  <c r="G330" i="43" s="1"/>
  <c r="R330" i="43"/>
  <c r="K330" i="43"/>
  <c r="T330" i="43"/>
  <c r="U329" i="43"/>
  <c r="E330" i="43"/>
  <c r="J329" i="43" l="1"/>
  <c r="H329" i="43"/>
  <c r="I329" i="43" s="1"/>
  <c r="S329" i="43"/>
  <c r="Y329" i="43"/>
  <c r="Z329" i="43" s="1"/>
  <c r="V329" i="43"/>
  <c r="N330" i="43"/>
  <c r="O330" i="43" s="1"/>
  <c r="J330" i="43"/>
  <c r="P330" i="43"/>
  <c r="Q330" i="43" s="1"/>
  <c r="B330" i="43"/>
  <c r="A331" i="43"/>
  <c r="D330" i="43"/>
  <c r="E331" i="43"/>
  <c r="F330" i="43"/>
  <c r="C331" i="43"/>
  <c r="T331" i="43"/>
  <c r="R331" i="43"/>
  <c r="U330" i="43"/>
  <c r="K331" i="43"/>
  <c r="H330" i="43" l="1"/>
  <c r="I330" i="43" s="1"/>
  <c r="S330" i="43"/>
  <c r="Y330" i="43"/>
  <c r="Z330" i="43" s="1"/>
  <c r="V330" i="43"/>
  <c r="N331" i="43"/>
  <c r="O331" i="43" s="1"/>
  <c r="P331" i="43"/>
  <c r="Q331" i="43" s="1"/>
  <c r="A332" i="43"/>
  <c r="B331" i="43"/>
  <c r="D331" i="43"/>
  <c r="E332" i="43"/>
  <c r="G331" i="43"/>
  <c r="F331" i="43"/>
  <c r="K332" i="43"/>
  <c r="U331" i="43"/>
  <c r="T332" i="43"/>
  <c r="C332" i="43"/>
  <c r="R332" i="43"/>
  <c r="J331" i="43" l="1"/>
  <c r="H331" i="43"/>
  <c r="I331" i="43" s="1"/>
  <c r="S331" i="43"/>
  <c r="Y331" i="43"/>
  <c r="Z331" i="43" s="1"/>
  <c r="V331" i="43"/>
  <c r="N332" i="43"/>
  <c r="O332" i="43" s="1"/>
  <c r="P332" i="43"/>
  <c r="Q332" i="43" s="1"/>
  <c r="A333" i="43"/>
  <c r="B332" i="43"/>
  <c r="D332" i="43"/>
  <c r="E333" i="43"/>
  <c r="T333" i="43"/>
  <c r="R333" i="43"/>
  <c r="C333" i="43"/>
  <c r="U332" i="43"/>
  <c r="G332" i="43"/>
  <c r="F332" i="43"/>
  <c r="K333" i="43"/>
  <c r="J332" i="43" l="1"/>
  <c r="H332" i="43"/>
  <c r="I332" i="43" s="1"/>
  <c r="S332" i="43"/>
  <c r="Y332" i="43"/>
  <c r="Z332" i="43" s="1"/>
  <c r="V332" i="43"/>
  <c r="N333" i="43"/>
  <c r="O333" i="43" s="1"/>
  <c r="P333" i="43"/>
  <c r="Q333" i="43" s="1"/>
  <c r="B333" i="43"/>
  <c r="A334" i="43"/>
  <c r="D333" i="43"/>
  <c r="E334" i="43"/>
  <c r="K334" i="43"/>
  <c r="G333" i="43"/>
  <c r="C334" i="43"/>
  <c r="T334" i="43"/>
  <c r="R334" i="43"/>
  <c r="F333" i="43"/>
  <c r="U333" i="43"/>
  <c r="H333" i="43" l="1"/>
  <c r="I333" i="43" s="1"/>
  <c r="J333" i="43"/>
  <c r="S333" i="43"/>
  <c r="Y333" i="43"/>
  <c r="Z333" i="43" s="1"/>
  <c r="V333" i="43"/>
  <c r="N334" i="43"/>
  <c r="O334" i="43" s="1"/>
  <c r="P334" i="43"/>
  <c r="Q334" i="43" s="1"/>
  <c r="B334" i="43"/>
  <c r="A335" i="43"/>
  <c r="D334" i="43"/>
  <c r="E335" i="43"/>
  <c r="F334" i="43"/>
  <c r="G334" i="43"/>
  <c r="K335" i="43"/>
  <c r="R335" i="43"/>
  <c r="U334" i="43"/>
  <c r="T335" i="43"/>
  <c r="C335" i="43"/>
  <c r="J334" i="43" l="1"/>
  <c r="H334" i="43"/>
  <c r="I334" i="43" s="1"/>
  <c r="S334" i="43"/>
  <c r="Y334" i="43"/>
  <c r="Z334" i="43" s="1"/>
  <c r="V334" i="43"/>
  <c r="N335" i="43"/>
  <c r="O335" i="43" s="1"/>
  <c r="P335" i="43"/>
  <c r="Q335" i="43" s="1"/>
  <c r="A336" i="43"/>
  <c r="B335" i="43"/>
  <c r="D335" i="43"/>
  <c r="F335" i="43"/>
  <c r="U335" i="43"/>
  <c r="K336" i="43"/>
  <c r="E336" i="43"/>
  <c r="C336" i="43"/>
  <c r="T336" i="43"/>
  <c r="G335" i="43"/>
  <c r="R336" i="43"/>
  <c r="J335" i="43" l="1"/>
  <c r="H335" i="43"/>
  <c r="I335" i="43" s="1"/>
  <c r="S335" i="43"/>
  <c r="Y335" i="43"/>
  <c r="Z335" i="43" s="1"/>
  <c r="V335" i="43"/>
  <c r="N336" i="43"/>
  <c r="O336" i="43" s="1"/>
  <c r="P336" i="43"/>
  <c r="Q336" i="43" s="1"/>
  <c r="B336" i="43"/>
  <c r="A337" i="43"/>
  <c r="D336" i="43"/>
  <c r="U336" i="43"/>
  <c r="K337" i="43"/>
  <c r="G336" i="43"/>
  <c r="T337" i="43"/>
  <c r="E337" i="43"/>
  <c r="C337" i="43"/>
  <c r="R337" i="43"/>
  <c r="F336" i="43"/>
  <c r="J336" i="43" l="1"/>
  <c r="H336" i="43"/>
  <c r="I336" i="43" s="1"/>
  <c r="S336" i="43"/>
  <c r="Y336" i="43"/>
  <c r="Z336" i="43" s="1"/>
  <c r="V336" i="43"/>
  <c r="N337" i="43"/>
  <c r="O337" i="43" s="1"/>
  <c r="P337" i="43"/>
  <c r="Q337" i="43" s="1"/>
  <c r="B337" i="43"/>
  <c r="A338" i="43"/>
  <c r="D337" i="43"/>
  <c r="E338" i="43"/>
  <c r="C338" i="43"/>
  <c r="R338" i="43"/>
  <c r="K338" i="43"/>
  <c r="G337" i="43"/>
  <c r="F337" i="43"/>
  <c r="U337" i="43"/>
  <c r="T338" i="43"/>
  <c r="J337" i="43" l="1"/>
  <c r="H337" i="43"/>
  <c r="I337" i="43" s="1"/>
  <c r="S337" i="43"/>
  <c r="Y337" i="43"/>
  <c r="Z337" i="43" s="1"/>
  <c r="V337" i="43"/>
  <c r="N338" i="43"/>
  <c r="O338" i="43" s="1"/>
  <c r="P338" i="43"/>
  <c r="Q338" i="43" s="1"/>
  <c r="A339" i="43"/>
  <c r="B338" i="43"/>
  <c r="D338" i="43"/>
  <c r="R339" i="43"/>
  <c r="U338" i="43"/>
  <c r="T339" i="43"/>
  <c r="F338" i="43"/>
  <c r="G338" i="43"/>
  <c r="K339" i="43"/>
  <c r="E339" i="43"/>
  <c r="C339" i="43"/>
  <c r="J338" i="43" l="1"/>
  <c r="H338" i="43"/>
  <c r="I338" i="43" s="1"/>
  <c r="S338" i="43"/>
  <c r="Y338" i="43"/>
  <c r="Z338" i="43" s="1"/>
  <c r="V338" i="43"/>
  <c r="N339" i="43"/>
  <c r="O339" i="43" s="1"/>
  <c r="P339" i="43"/>
  <c r="Q339" i="43" s="1"/>
  <c r="B339" i="43"/>
  <c r="A340" i="43"/>
  <c r="D339" i="43"/>
  <c r="U339" i="43"/>
  <c r="T340" i="43"/>
  <c r="F339" i="43"/>
  <c r="C340" i="43"/>
  <c r="G340" i="43" s="1"/>
  <c r="R340" i="43"/>
  <c r="G339" i="43"/>
  <c r="K340" i="43"/>
  <c r="E340" i="43"/>
  <c r="J339" i="43" l="1"/>
  <c r="H339" i="43"/>
  <c r="I339" i="43" s="1"/>
  <c r="S339" i="43"/>
  <c r="Y339" i="43"/>
  <c r="Z339" i="43" s="1"/>
  <c r="V339" i="43"/>
  <c r="N340" i="43"/>
  <c r="O340" i="43" s="1"/>
  <c r="J340" i="43"/>
  <c r="P340" i="43"/>
  <c r="Q340" i="43" s="1"/>
  <c r="B340" i="43"/>
  <c r="A341" i="43"/>
  <c r="D340" i="43"/>
  <c r="T341" i="43"/>
  <c r="R341" i="43"/>
  <c r="C341" i="43"/>
  <c r="F340" i="43"/>
  <c r="U340" i="43"/>
  <c r="E341" i="43"/>
  <c r="K341" i="43"/>
  <c r="H340" i="43" l="1"/>
  <c r="I340" i="43" s="1"/>
  <c r="S340" i="43"/>
  <c r="Y340" i="43"/>
  <c r="Z340" i="43" s="1"/>
  <c r="V340" i="43"/>
  <c r="N341" i="43"/>
  <c r="O341" i="43" s="1"/>
  <c r="P341" i="43"/>
  <c r="Q341" i="43" s="1"/>
  <c r="B341" i="43"/>
  <c r="A342" i="43"/>
  <c r="D341" i="43"/>
  <c r="U341" i="43"/>
  <c r="K342" i="43"/>
  <c r="F341" i="43"/>
  <c r="G341" i="43"/>
  <c r="C342" i="43"/>
  <c r="R342" i="43"/>
  <c r="T342" i="43"/>
  <c r="E342" i="43"/>
  <c r="J341" i="43" l="1"/>
  <c r="H341" i="43"/>
  <c r="I341" i="43" s="1"/>
  <c r="S341" i="43"/>
  <c r="Y341" i="43"/>
  <c r="Z341" i="43" s="1"/>
  <c r="V341" i="43"/>
  <c r="N342" i="43"/>
  <c r="O342" i="43" s="1"/>
  <c r="P342" i="43"/>
  <c r="Q342" i="43" s="1"/>
  <c r="A343" i="43"/>
  <c r="B342" i="43"/>
  <c r="D342" i="43"/>
  <c r="C343" i="43"/>
  <c r="T343" i="43"/>
  <c r="E343" i="43"/>
  <c r="G342" i="43"/>
  <c r="F342" i="43"/>
  <c r="K343" i="43"/>
  <c r="R343" i="43"/>
  <c r="U342" i="43"/>
  <c r="J342" i="43" l="1"/>
  <c r="H342" i="43"/>
  <c r="I342" i="43" s="1"/>
  <c r="S342" i="43"/>
  <c r="Y342" i="43"/>
  <c r="Z342" i="43" s="1"/>
  <c r="V342" i="43"/>
  <c r="N343" i="43"/>
  <c r="O343" i="43" s="1"/>
  <c r="P343" i="43"/>
  <c r="Q343" i="43" s="1"/>
  <c r="A344" i="43"/>
  <c r="B343" i="43"/>
  <c r="D343" i="43"/>
  <c r="K344" i="43"/>
  <c r="U343" i="43"/>
  <c r="C344" i="43"/>
  <c r="G343" i="43"/>
  <c r="E344" i="43"/>
  <c r="T344" i="43"/>
  <c r="R344" i="43"/>
  <c r="F343" i="43"/>
  <c r="J343" i="43" l="1"/>
  <c r="H343" i="43"/>
  <c r="I343" i="43" s="1"/>
  <c r="S343" i="43"/>
  <c r="Y343" i="43"/>
  <c r="Z343" i="43" s="1"/>
  <c r="V343" i="43"/>
  <c r="N344" i="43"/>
  <c r="O344" i="43" s="1"/>
  <c r="P344" i="43"/>
  <c r="Q344" i="43" s="1"/>
  <c r="A345" i="43"/>
  <c r="B344" i="43"/>
  <c r="D344" i="43"/>
  <c r="U344" i="43"/>
  <c r="R345" i="43"/>
  <c r="F344" i="43"/>
  <c r="G344" i="43"/>
  <c r="K345" i="43"/>
  <c r="E345" i="43"/>
  <c r="C345" i="43"/>
  <c r="G345" i="43" s="1"/>
  <c r="T345" i="43"/>
  <c r="H344" i="43" l="1"/>
  <c r="I344" i="43" s="1"/>
  <c r="J344" i="43"/>
  <c r="S344" i="43"/>
  <c r="Y344" i="43"/>
  <c r="Z344" i="43" s="1"/>
  <c r="V344" i="43"/>
  <c r="N345" i="43"/>
  <c r="O345" i="43" s="1"/>
  <c r="J345" i="43"/>
  <c r="P345" i="43"/>
  <c r="Q345" i="43" s="1"/>
  <c r="B345" i="43"/>
  <c r="A346" i="43"/>
  <c r="D345" i="43"/>
  <c r="U345" i="43"/>
  <c r="F345" i="43"/>
  <c r="T346" i="43"/>
  <c r="K346" i="43"/>
  <c r="C346" i="43"/>
  <c r="E346" i="43"/>
  <c r="G346" i="43"/>
  <c r="R346" i="43"/>
  <c r="H345" i="43" l="1"/>
  <c r="I345" i="43" s="1"/>
  <c r="S345" i="43"/>
  <c r="Y345" i="43"/>
  <c r="Z345" i="43" s="1"/>
  <c r="V345" i="43"/>
  <c r="N346" i="43"/>
  <c r="O346" i="43" s="1"/>
  <c r="J346" i="43"/>
  <c r="P346" i="43"/>
  <c r="Q346" i="43" s="1"/>
  <c r="A347" i="43"/>
  <c r="B346" i="43"/>
  <c r="D346" i="43"/>
  <c r="F346" i="43"/>
  <c r="R347" i="43"/>
  <c r="E347" i="43"/>
  <c r="T347" i="43"/>
  <c r="U346" i="43"/>
  <c r="C347" i="43"/>
  <c r="K347" i="43"/>
  <c r="H346" i="43" l="1"/>
  <c r="I346" i="43" s="1"/>
  <c r="S346" i="43"/>
  <c r="Y346" i="43"/>
  <c r="Z346" i="43" s="1"/>
  <c r="V346" i="43"/>
  <c r="N347" i="43"/>
  <c r="O347" i="43" s="1"/>
  <c r="P347" i="43"/>
  <c r="Q347" i="43" s="1"/>
  <c r="B347" i="43"/>
  <c r="A348" i="43"/>
  <c r="D347" i="43"/>
  <c r="T348" i="43"/>
  <c r="F347" i="43"/>
  <c r="C348" i="43"/>
  <c r="K348" i="43"/>
  <c r="G347" i="43"/>
  <c r="E348" i="43"/>
  <c r="U347" i="43"/>
  <c r="R348" i="43"/>
  <c r="J347" i="43" l="1"/>
  <c r="H347" i="43"/>
  <c r="I347" i="43" s="1"/>
  <c r="S347" i="43"/>
  <c r="Y347" i="43"/>
  <c r="Z347" i="43" s="1"/>
  <c r="V347" i="43"/>
  <c r="N348" i="43"/>
  <c r="O348" i="43" s="1"/>
  <c r="P348" i="43"/>
  <c r="Q348" i="43" s="1"/>
  <c r="A349" i="43"/>
  <c r="B348" i="43"/>
  <c r="D348" i="43"/>
  <c r="G348" i="43"/>
  <c r="R349" i="43"/>
  <c r="F348" i="43"/>
  <c r="C349" i="43"/>
  <c r="K349" i="43"/>
  <c r="T349" i="43"/>
  <c r="U348" i="43"/>
  <c r="E349" i="43"/>
  <c r="H348" i="43" l="1"/>
  <c r="I348" i="43" s="1"/>
  <c r="J348" i="43"/>
  <c r="S348" i="43"/>
  <c r="Y348" i="43"/>
  <c r="Z348" i="43" s="1"/>
  <c r="V348" i="43"/>
  <c r="N349" i="43"/>
  <c r="O349" i="43" s="1"/>
  <c r="P349" i="43"/>
  <c r="Q349" i="43" s="1"/>
  <c r="B349" i="43"/>
  <c r="A350" i="43"/>
  <c r="D349" i="43"/>
  <c r="C350" i="43"/>
  <c r="R350" i="43"/>
  <c r="G349" i="43"/>
  <c r="E350" i="43"/>
  <c r="K350" i="43"/>
  <c r="F349" i="43"/>
  <c r="U349" i="43"/>
  <c r="T350" i="43"/>
  <c r="H349" i="43" l="1"/>
  <c r="I349" i="43" s="1"/>
  <c r="J349" i="43"/>
  <c r="S349" i="43"/>
  <c r="Y349" i="43"/>
  <c r="Z349" i="43" s="1"/>
  <c r="V349" i="43"/>
  <c r="N350" i="43"/>
  <c r="O350" i="43" s="1"/>
  <c r="P350" i="43"/>
  <c r="Q350" i="43" s="1"/>
  <c r="A351" i="43"/>
  <c r="B350" i="43"/>
  <c r="D350" i="43"/>
  <c r="U350" i="43"/>
  <c r="F350" i="43"/>
  <c r="T351" i="43"/>
  <c r="C351" i="43"/>
  <c r="G350" i="43"/>
  <c r="K351" i="43"/>
  <c r="R351" i="43"/>
  <c r="E351" i="43"/>
  <c r="J350" i="43" l="1"/>
  <c r="H350" i="43"/>
  <c r="I350" i="43" s="1"/>
  <c r="S350" i="43"/>
  <c r="Y350" i="43"/>
  <c r="Z350" i="43" s="1"/>
  <c r="V350" i="43"/>
  <c r="N351" i="43"/>
  <c r="O351" i="43" s="1"/>
  <c r="P351" i="43"/>
  <c r="Q351" i="43" s="1"/>
  <c r="B351" i="43"/>
  <c r="A352" i="43"/>
  <c r="D351" i="43"/>
  <c r="C352" i="43"/>
  <c r="E352" i="43"/>
  <c r="F351" i="43"/>
  <c r="K352" i="43"/>
  <c r="G351" i="43"/>
  <c r="T352" i="43"/>
  <c r="U351" i="43"/>
  <c r="R352" i="43"/>
  <c r="J351" i="43" l="1"/>
  <c r="H351" i="43"/>
  <c r="I351" i="43" s="1"/>
  <c r="S351" i="43"/>
  <c r="Y351" i="43"/>
  <c r="Z351" i="43" s="1"/>
  <c r="V351" i="43"/>
  <c r="N352" i="43"/>
  <c r="O352" i="43" s="1"/>
  <c r="P352" i="43"/>
  <c r="Q352" i="43" s="1"/>
  <c r="A353" i="43"/>
  <c r="B352" i="43"/>
  <c r="D352" i="43"/>
  <c r="G352" i="43"/>
  <c r="C353" i="43"/>
  <c r="F352" i="43"/>
  <c r="T353" i="43"/>
  <c r="U352" i="43"/>
  <c r="R353" i="43"/>
  <c r="E353" i="43"/>
  <c r="K353" i="43"/>
  <c r="J352" i="43" l="1"/>
  <c r="H352" i="43"/>
  <c r="I352" i="43" s="1"/>
  <c r="S352" i="43"/>
  <c r="Y352" i="43"/>
  <c r="Z352" i="43" s="1"/>
  <c r="V352" i="43"/>
  <c r="N353" i="43"/>
  <c r="O353" i="43" s="1"/>
  <c r="P353" i="43"/>
  <c r="Q353" i="43" s="1"/>
  <c r="B353" i="43"/>
  <c r="A354" i="43"/>
  <c r="D353" i="43"/>
  <c r="R354" i="43"/>
  <c r="K354" i="43"/>
  <c r="E354" i="43"/>
  <c r="T354" i="43"/>
  <c r="U353" i="43"/>
  <c r="F353" i="43"/>
  <c r="G353" i="43"/>
  <c r="C354" i="43"/>
  <c r="G354" i="43" s="1"/>
  <c r="J353" i="43" l="1"/>
  <c r="H353" i="43"/>
  <c r="I353" i="43" s="1"/>
  <c r="S353" i="43"/>
  <c r="Y353" i="43"/>
  <c r="Z353" i="43" s="1"/>
  <c r="V353" i="43"/>
  <c r="N354" i="43"/>
  <c r="O354" i="43" s="1"/>
  <c r="J354" i="43"/>
  <c r="P354" i="43"/>
  <c r="Q354" i="43" s="1"/>
  <c r="B354" i="43"/>
  <c r="A355" i="43"/>
  <c r="D354" i="43"/>
  <c r="K355" i="43"/>
  <c r="T355" i="43"/>
  <c r="E355" i="43"/>
  <c r="C355" i="43"/>
  <c r="F354" i="43"/>
  <c r="R355" i="43"/>
  <c r="U354" i="43"/>
  <c r="H354" i="43" l="1"/>
  <c r="I354" i="43" s="1"/>
  <c r="S354" i="43"/>
  <c r="Y354" i="43"/>
  <c r="Z354" i="43" s="1"/>
  <c r="V354" i="43"/>
  <c r="N355" i="43"/>
  <c r="O355" i="43" s="1"/>
  <c r="P355" i="43"/>
  <c r="Q355" i="43" s="1"/>
  <c r="B355" i="43"/>
  <c r="A356" i="43"/>
  <c r="D355" i="43"/>
  <c r="F355" i="43"/>
  <c r="T356" i="43"/>
  <c r="U355" i="43"/>
  <c r="C356" i="43"/>
  <c r="R356" i="43"/>
  <c r="K356" i="43"/>
  <c r="G355" i="43"/>
  <c r="E356" i="43"/>
  <c r="J355" i="43" l="1"/>
  <c r="H355" i="43"/>
  <c r="I355" i="43" s="1"/>
  <c r="S355" i="43"/>
  <c r="Y355" i="43"/>
  <c r="Z355" i="43" s="1"/>
  <c r="V355" i="43"/>
  <c r="N356" i="43"/>
  <c r="O356" i="43" s="1"/>
  <c r="P356" i="43"/>
  <c r="Q356" i="43" s="1"/>
  <c r="A357" i="43"/>
  <c r="B356" i="43"/>
  <c r="D356" i="43"/>
  <c r="K357" i="43"/>
  <c r="F356" i="43"/>
  <c r="E357" i="43"/>
  <c r="C357" i="43"/>
  <c r="T357" i="43"/>
  <c r="R357" i="43"/>
  <c r="G356" i="43"/>
  <c r="U356" i="43"/>
  <c r="J356" i="43" l="1"/>
  <c r="H356" i="43"/>
  <c r="I356" i="43" s="1"/>
  <c r="S356" i="43"/>
  <c r="Y356" i="43"/>
  <c r="Z356" i="43" s="1"/>
  <c r="V356" i="43"/>
  <c r="N357" i="43"/>
  <c r="O357" i="43" s="1"/>
  <c r="P357" i="43"/>
  <c r="Q357" i="43" s="1"/>
  <c r="B357" i="43"/>
  <c r="A358" i="43"/>
  <c r="D357" i="43"/>
  <c r="K358" i="43"/>
  <c r="E358" i="43"/>
  <c r="T358" i="43"/>
  <c r="C358" i="43"/>
  <c r="F357" i="43"/>
  <c r="R358" i="43"/>
  <c r="U357" i="43"/>
  <c r="G357" i="43"/>
  <c r="J357" i="43" l="1"/>
  <c r="H357" i="43"/>
  <c r="I357" i="43" s="1"/>
  <c r="S357" i="43"/>
  <c r="Y357" i="43"/>
  <c r="Z357" i="43" s="1"/>
  <c r="V357" i="43"/>
  <c r="N358" i="43"/>
  <c r="O358" i="43" s="1"/>
  <c r="P358" i="43"/>
  <c r="Q358" i="43" s="1"/>
  <c r="A359" i="43"/>
  <c r="B358" i="43"/>
  <c r="D358" i="43"/>
  <c r="R359" i="43"/>
  <c r="T359" i="43"/>
  <c r="F358" i="43"/>
  <c r="U358" i="43"/>
  <c r="G358" i="43"/>
  <c r="E359" i="43"/>
  <c r="C359" i="43"/>
  <c r="K359" i="43"/>
  <c r="H358" i="43" l="1"/>
  <c r="I358" i="43" s="1"/>
  <c r="J358" i="43"/>
  <c r="S358" i="43"/>
  <c r="Y358" i="43"/>
  <c r="Z358" i="43" s="1"/>
  <c r="V358" i="43"/>
  <c r="N359" i="43"/>
  <c r="O359" i="43" s="1"/>
  <c r="P359" i="43"/>
  <c r="Q359" i="43" s="1"/>
  <c r="B359" i="43"/>
  <c r="A360" i="43"/>
  <c r="D359" i="43"/>
  <c r="U359" i="43"/>
  <c r="F359" i="43"/>
  <c r="G359" i="43"/>
  <c r="R360" i="43"/>
  <c r="E360" i="43"/>
  <c r="T360" i="43"/>
  <c r="C360" i="43"/>
  <c r="K360" i="43"/>
  <c r="H359" i="43" l="1"/>
  <c r="I359" i="43" s="1"/>
  <c r="J359" i="43"/>
  <c r="S359" i="43"/>
  <c r="Y359" i="43"/>
  <c r="Z359" i="43" s="1"/>
  <c r="V359" i="43"/>
  <c r="N360" i="43"/>
  <c r="O360" i="43" s="1"/>
  <c r="P360" i="43"/>
  <c r="Q360" i="43" s="1"/>
  <c r="A361" i="43"/>
  <c r="B360" i="43"/>
  <c r="D360" i="43"/>
  <c r="K361" i="43"/>
  <c r="G360" i="43"/>
  <c r="C361" i="43"/>
  <c r="U360" i="43"/>
  <c r="E361" i="43"/>
  <c r="F360" i="43"/>
  <c r="R361" i="43"/>
  <c r="T361" i="43"/>
  <c r="F361" i="43"/>
  <c r="G361" i="43"/>
  <c r="J360" i="43" l="1"/>
  <c r="H360" i="43"/>
  <c r="I360" i="43" s="1"/>
  <c r="S360" i="43"/>
  <c r="Y360" i="43"/>
  <c r="Z360" i="43" s="1"/>
  <c r="V360" i="43"/>
  <c r="N361" i="43"/>
  <c r="O361" i="43" s="1"/>
  <c r="H361" i="43"/>
  <c r="I361" i="43" s="1"/>
  <c r="J361" i="43"/>
  <c r="P361" i="43"/>
  <c r="Q361" i="43" s="1"/>
  <c r="B361" i="43"/>
  <c r="A362" i="43"/>
  <c r="D361" i="43"/>
  <c r="U361" i="43"/>
  <c r="K362" i="43"/>
  <c r="T362" i="43"/>
  <c r="E362" i="43"/>
  <c r="C362" i="43"/>
  <c r="G362" i="43" s="1"/>
  <c r="S361" i="43" l="1"/>
  <c r="Y361" i="43"/>
  <c r="Z361" i="43" s="1"/>
  <c r="V361" i="43"/>
  <c r="N362" i="43"/>
  <c r="O362" i="43" s="1"/>
  <c r="J362" i="43"/>
  <c r="P362" i="43"/>
  <c r="Q362" i="43" s="1"/>
  <c r="A363" i="43"/>
  <c r="B362" i="43"/>
  <c r="D362" i="43"/>
  <c r="F362" i="43"/>
  <c r="K363" i="43"/>
  <c r="E363" i="43"/>
  <c r="T363" i="43"/>
  <c r="R363" i="43"/>
  <c r="C363" i="43"/>
  <c r="R362" i="43"/>
  <c r="U362" i="43"/>
  <c r="H362" i="43" l="1"/>
  <c r="I362" i="43" s="1"/>
  <c r="S362" i="43"/>
  <c r="Y362" i="43"/>
  <c r="Z362" i="43" s="1"/>
  <c r="V362" i="43"/>
  <c r="N363" i="43"/>
  <c r="O363" i="43" s="1"/>
  <c r="P363" i="43"/>
  <c r="Q363" i="43" s="1"/>
  <c r="A364" i="43"/>
  <c r="B363" i="43"/>
  <c r="D363" i="43"/>
  <c r="K364" i="43"/>
  <c r="C364" i="43"/>
  <c r="F363" i="43"/>
  <c r="R364" i="43"/>
  <c r="T364" i="43"/>
  <c r="G363" i="43"/>
  <c r="U363" i="43"/>
  <c r="E364" i="43"/>
  <c r="J363" i="43" l="1"/>
  <c r="H363" i="43"/>
  <c r="I363" i="43" s="1"/>
  <c r="S363" i="43"/>
  <c r="Y363" i="43"/>
  <c r="Z363" i="43" s="1"/>
  <c r="V363" i="43"/>
  <c r="N364" i="43"/>
  <c r="O364" i="43" s="1"/>
  <c r="P364" i="43"/>
  <c r="Q364" i="43" s="1"/>
  <c r="A365" i="43"/>
  <c r="B364" i="43"/>
  <c r="D364" i="43"/>
  <c r="E365" i="43"/>
  <c r="R365" i="43"/>
  <c r="G364" i="43"/>
  <c r="F364" i="43"/>
  <c r="K365" i="43"/>
  <c r="T365" i="43"/>
  <c r="U364" i="43"/>
  <c r="C365" i="43"/>
  <c r="H364" i="43" l="1"/>
  <c r="I364" i="43" s="1"/>
  <c r="J364" i="43"/>
  <c r="S364" i="43"/>
  <c r="Y364" i="43"/>
  <c r="Z364" i="43" s="1"/>
  <c r="V364" i="43"/>
  <c r="N365" i="43"/>
  <c r="O365" i="43" s="1"/>
  <c r="P365" i="43"/>
  <c r="Q365" i="43" s="1"/>
  <c r="B365" i="43"/>
  <c r="A366" i="43"/>
  <c r="D365" i="43"/>
  <c r="C366" i="43"/>
  <c r="T366" i="43"/>
  <c r="K366" i="43"/>
  <c r="R366" i="43"/>
  <c r="F365" i="43"/>
  <c r="G365" i="43"/>
  <c r="U365" i="43"/>
  <c r="E366" i="43"/>
  <c r="J365" i="43" l="1"/>
  <c r="H365" i="43"/>
  <c r="I365" i="43" s="1"/>
  <c r="S365" i="43"/>
  <c r="Y365" i="43"/>
  <c r="Z365" i="43" s="1"/>
  <c r="V365" i="43"/>
  <c r="N366" i="43"/>
  <c r="O366" i="43" s="1"/>
  <c r="P366" i="43"/>
  <c r="Q366" i="43" s="1"/>
  <c r="B366" i="43"/>
  <c r="A367" i="43"/>
  <c r="D366" i="43"/>
  <c r="G366" i="43"/>
  <c r="C367" i="43"/>
  <c r="R367" i="43"/>
  <c r="E367" i="43"/>
  <c r="K367" i="43"/>
  <c r="U366" i="43"/>
  <c r="F366" i="43"/>
  <c r="T367" i="43"/>
  <c r="J366" i="43" l="1"/>
  <c r="H366" i="43"/>
  <c r="I366" i="43" s="1"/>
  <c r="S366" i="43"/>
  <c r="Y366" i="43"/>
  <c r="Z366" i="43" s="1"/>
  <c r="V366" i="43"/>
  <c r="N367" i="43"/>
  <c r="O367" i="43" s="1"/>
  <c r="P367" i="43"/>
  <c r="Q367" i="43" s="1"/>
  <c r="A368" i="43"/>
  <c r="B367" i="43"/>
  <c r="D367" i="43"/>
  <c r="U367" i="43"/>
  <c r="G367" i="43"/>
  <c r="T368" i="43"/>
  <c r="E368" i="43"/>
  <c r="K368" i="43"/>
  <c r="C368" i="43"/>
  <c r="R368" i="43"/>
  <c r="F367" i="43"/>
  <c r="J367" i="43" l="1"/>
  <c r="H367" i="43"/>
  <c r="I367" i="43" s="1"/>
  <c r="S367" i="43"/>
  <c r="Y367" i="43"/>
  <c r="Z367" i="43" s="1"/>
  <c r="V367" i="43"/>
  <c r="N368" i="43"/>
  <c r="O368" i="43" s="1"/>
  <c r="P368" i="43"/>
  <c r="Q368" i="43" s="1"/>
  <c r="B368" i="43"/>
  <c r="A369" i="43"/>
  <c r="D368" i="43"/>
  <c r="R369" i="43"/>
  <c r="F368" i="43"/>
  <c r="E369" i="43"/>
  <c r="T369" i="43"/>
  <c r="C369" i="43"/>
  <c r="G368" i="43"/>
  <c r="K369" i="43"/>
  <c r="U368" i="43"/>
  <c r="J368" i="43" l="1"/>
  <c r="H368" i="43"/>
  <c r="I368" i="43" s="1"/>
  <c r="S368" i="43"/>
  <c r="Y368" i="43"/>
  <c r="Z368" i="43" s="1"/>
  <c r="V368" i="43"/>
  <c r="N369" i="43"/>
  <c r="O369" i="43" s="1"/>
  <c r="P369" i="43"/>
  <c r="Q369" i="43" s="1"/>
  <c r="B369" i="43"/>
  <c r="A370" i="43"/>
  <c r="D369" i="43"/>
  <c r="C370" i="43"/>
  <c r="K370" i="43"/>
  <c r="E370" i="43"/>
  <c r="G369" i="43"/>
  <c r="T370" i="43"/>
  <c r="F369" i="43"/>
  <c r="R370" i="43"/>
  <c r="U369" i="43"/>
  <c r="H369" i="43" l="1"/>
  <c r="I369" i="43" s="1"/>
  <c r="J369" i="43"/>
  <c r="S369" i="43"/>
  <c r="Y369" i="43"/>
  <c r="Z369" i="43" s="1"/>
  <c r="V369" i="43"/>
  <c r="N370" i="43"/>
  <c r="O370" i="43" s="1"/>
  <c r="P370" i="43"/>
  <c r="Q370" i="43" s="1"/>
  <c r="B370" i="43"/>
  <c r="A371" i="43"/>
  <c r="D370" i="43"/>
  <c r="F370" i="43"/>
  <c r="G370" i="43"/>
  <c r="R371" i="43"/>
  <c r="U370" i="43"/>
  <c r="T371" i="43"/>
  <c r="C371" i="43"/>
  <c r="K371" i="43"/>
  <c r="E371" i="43"/>
  <c r="J370" i="43" l="1"/>
  <c r="H370" i="43"/>
  <c r="I370" i="43" s="1"/>
  <c r="S370" i="43"/>
  <c r="Y370" i="43"/>
  <c r="Z370" i="43" s="1"/>
  <c r="V370" i="43"/>
  <c r="N371" i="43"/>
  <c r="O371" i="43" s="1"/>
  <c r="P371" i="43"/>
  <c r="Q371" i="43" s="1"/>
  <c r="B371" i="43"/>
  <c r="A372" i="43"/>
  <c r="D371" i="43"/>
  <c r="E372" i="43"/>
  <c r="F371" i="43"/>
  <c r="R372" i="43"/>
  <c r="T372" i="43"/>
  <c r="G371" i="43"/>
  <c r="C372" i="43"/>
  <c r="K372" i="43"/>
  <c r="U371" i="43"/>
  <c r="H371" i="43" l="1"/>
  <c r="I371" i="43" s="1"/>
  <c r="J371" i="43"/>
  <c r="S371" i="43"/>
  <c r="Y371" i="43"/>
  <c r="Z371" i="43" s="1"/>
  <c r="V371" i="43"/>
  <c r="N372" i="43"/>
  <c r="O372" i="43" s="1"/>
  <c r="P372" i="43"/>
  <c r="Q372" i="43" s="1"/>
  <c r="B372" i="43"/>
  <c r="A373" i="43"/>
  <c r="D372" i="43"/>
  <c r="U372" i="43"/>
  <c r="C373" i="43"/>
  <c r="G372" i="43"/>
  <c r="F372" i="43"/>
  <c r="E373" i="43"/>
  <c r="T373" i="43"/>
  <c r="R373" i="43"/>
  <c r="K373" i="43"/>
  <c r="J372" i="43" l="1"/>
  <c r="H372" i="43"/>
  <c r="I372" i="43" s="1"/>
  <c r="S372" i="43"/>
  <c r="Y372" i="43"/>
  <c r="Z372" i="43" s="1"/>
  <c r="V372" i="43"/>
  <c r="N373" i="43"/>
  <c r="O373" i="43" s="1"/>
  <c r="P373" i="43"/>
  <c r="Q373" i="43" s="1"/>
  <c r="B373" i="43"/>
  <c r="A374" i="43"/>
  <c r="D373" i="43"/>
  <c r="R374" i="43"/>
  <c r="K374" i="43"/>
  <c r="G373" i="43"/>
  <c r="E374" i="43"/>
  <c r="F373" i="43"/>
  <c r="C374" i="43"/>
  <c r="G374" i="43" s="1"/>
  <c r="U373" i="43"/>
  <c r="T374" i="43"/>
  <c r="H373" i="43" l="1"/>
  <c r="I373" i="43" s="1"/>
  <c r="J373" i="43"/>
  <c r="S373" i="43"/>
  <c r="Y373" i="43"/>
  <c r="Z373" i="43" s="1"/>
  <c r="V373" i="43"/>
  <c r="N374" i="43"/>
  <c r="O374" i="43" s="1"/>
  <c r="J374" i="43"/>
  <c r="P374" i="43"/>
  <c r="Q374" i="43" s="1"/>
  <c r="A375" i="43"/>
  <c r="B374" i="43"/>
  <c r="D374" i="43"/>
  <c r="E375" i="43"/>
  <c r="R375" i="43"/>
  <c r="U374" i="43"/>
  <c r="F374" i="43"/>
  <c r="C375" i="43"/>
  <c r="K375" i="43"/>
  <c r="T375" i="43"/>
  <c r="H374" i="43" l="1"/>
  <c r="I374" i="43" s="1"/>
  <c r="S374" i="43"/>
  <c r="Y374" i="43"/>
  <c r="Z374" i="43" s="1"/>
  <c r="V374" i="43"/>
  <c r="N375" i="43"/>
  <c r="O375" i="43" s="1"/>
  <c r="P375" i="43"/>
  <c r="Q375" i="43" s="1"/>
  <c r="B375" i="43"/>
  <c r="A376" i="43"/>
  <c r="D375" i="43"/>
  <c r="U375" i="43"/>
  <c r="R376" i="43"/>
  <c r="C376" i="43"/>
  <c r="K376" i="43"/>
  <c r="T376" i="43"/>
  <c r="F375" i="43"/>
  <c r="G375" i="43"/>
  <c r="E376" i="43"/>
  <c r="J375" i="43" l="1"/>
  <c r="H375" i="43"/>
  <c r="I375" i="43" s="1"/>
  <c r="S375" i="43"/>
  <c r="Y375" i="43"/>
  <c r="Z375" i="43" s="1"/>
  <c r="V375" i="43"/>
  <c r="N376" i="43"/>
  <c r="O376" i="43" s="1"/>
  <c r="P376" i="43"/>
  <c r="Q376" i="43" s="1"/>
  <c r="A377" i="43"/>
  <c r="B376" i="43"/>
  <c r="D376" i="43"/>
  <c r="R377" i="43"/>
  <c r="K377" i="43"/>
  <c r="U376" i="43"/>
  <c r="T377" i="43"/>
  <c r="E377" i="43"/>
  <c r="F376" i="43"/>
  <c r="C377" i="43"/>
  <c r="G376" i="43"/>
  <c r="J376" i="43" l="1"/>
  <c r="H376" i="43"/>
  <c r="I376" i="43" s="1"/>
  <c r="S376" i="43"/>
  <c r="Y376" i="43"/>
  <c r="Z376" i="43" s="1"/>
  <c r="V376" i="43"/>
  <c r="N377" i="43"/>
  <c r="O377" i="43" s="1"/>
  <c r="P377" i="43"/>
  <c r="Q377" i="43" s="1"/>
  <c r="B377" i="43"/>
  <c r="A378" i="43"/>
  <c r="D377" i="43"/>
  <c r="C378" i="43"/>
  <c r="E378" i="43"/>
  <c r="F377" i="43"/>
  <c r="T378" i="43"/>
  <c r="G377" i="43"/>
  <c r="U377" i="43"/>
  <c r="K378" i="43"/>
  <c r="R378" i="43"/>
  <c r="J377" i="43" l="1"/>
  <c r="H377" i="43"/>
  <c r="I377" i="43" s="1"/>
  <c r="S377" i="43"/>
  <c r="Y377" i="43"/>
  <c r="Z377" i="43" s="1"/>
  <c r="V377" i="43"/>
  <c r="N378" i="43"/>
  <c r="O378" i="43" s="1"/>
  <c r="P378" i="43"/>
  <c r="Q378" i="43" s="1"/>
  <c r="A379" i="43"/>
  <c r="B378" i="43"/>
  <c r="D378" i="43"/>
  <c r="T379" i="43"/>
  <c r="C379" i="43"/>
  <c r="R379" i="43"/>
  <c r="F378" i="43"/>
  <c r="G379" i="43"/>
  <c r="U378" i="43"/>
  <c r="K379" i="43"/>
  <c r="G378" i="43"/>
  <c r="E379" i="43"/>
  <c r="J378" i="43" l="1"/>
  <c r="H378" i="43"/>
  <c r="I378" i="43" s="1"/>
  <c r="S378" i="43"/>
  <c r="Y378" i="43"/>
  <c r="Z378" i="43" s="1"/>
  <c r="V378" i="43"/>
  <c r="N379" i="43"/>
  <c r="O379" i="43" s="1"/>
  <c r="J379" i="43"/>
  <c r="P379" i="43"/>
  <c r="Q379" i="43" s="1"/>
  <c r="A380" i="43"/>
  <c r="B379" i="43"/>
  <c r="D379" i="43"/>
  <c r="E380" i="43"/>
  <c r="C380" i="43"/>
  <c r="T380" i="43"/>
  <c r="R380" i="43"/>
  <c r="K380" i="43"/>
  <c r="F379" i="43"/>
  <c r="U379" i="43"/>
  <c r="G380" i="43"/>
  <c r="H379" i="43" l="1"/>
  <c r="I379" i="43" s="1"/>
  <c r="S379" i="43"/>
  <c r="Y379" i="43"/>
  <c r="Z379" i="43" s="1"/>
  <c r="V379" i="43"/>
  <c r="N380" i="43"/>
  <c r="O380" i="43" s="1"/>
  <c r="J380" i="43"/>
  <c r="P380" i="43"/>
  <c r="Q380" i="43" s="1"/>
  <c r="B380" i="43"/>
  <c r="A381" i="43"/>
  <c r="D380" i="43"/>
  <c r="C381" i="43"/>
  <c r="F380" i="43"/>
  <c r="R381" i="43"/>
  <c r="U380" i="43"/>
  <c r="E381" i="43"/>
  <c r="T381" i="43"/>
  <c r="K381" i="43"/>
  <c r="H380" i="43" l="1"/>
  <c r="I380" i="43" s="1"/>
  <c r="S380" i="43"/>
  <c r="Y380" i="43"/>
  <c r="Z380" i="43" s="1"/>
  <c r="V380" i="43"/>
  <c r="N381" i="43"/>
  <c r="O381" i="43" s="1"/>
  <c r="P381" i="43"/>
  <c r="Q381" i="43" s="1"/>
  <c r="B381" i="43"/>
  <c r="A382" i="43"/>
  <c r="D381" i="43"/>
  <c r="C382" i="43"/>
  <c r="G381" i="43"/>
  <c r="F381" i="43"/>
  <c r="E382" i="43"/>
  <c r="K382" i="43"/>
  <c r="U381" i="43"/>
  <c r="T382" i="43"/>
  <c r="R382" i="43"/>
  <c r="H381" i="43" l="1"/>
  <c r="I381" i="43" s="1"/>
  <c r="J381" i="43"/>
  <c r="S381" i="43"/>
  <c r="Y381" i="43"/>
  <c r="Z381" i="43" s="1"/>
  <c r="V381" i="43"/>
  <c r="N382" i="43"/>
  <c r="O382" i="43" s="1"/>
  <c r="P382" i="43"/>
  <c r="Q382" i="43" s="1"/>
  <c r="A383" i="43"/>
  <c r="B382" i="43"/>
  <c r="D382" i="43"/>
  <c r="C383" i="43"/>
  <c r="F382" i="43"/>
  <c r="E383" i="43"/>
  <c r="R383" i="43"/>
  <c r="G382" i="43"/>
  <c r="U382" i="43"/>
  <c r="T383" i="43"/>
  <c r="K383" i="43"/>
  <c r="J382" i="43" l="1"/>
  <c r="H382" i="43"/>
  <c r="I382" i="43" s="1"/>
  <c r="S382" i="43"/>
  <c r="Y382" i="43"/>
  <c r="Z382" i="43" s="1"/>
  <c r="V382" i="43"/>
  <c r="N383" i="43"/>
  <c r="O383" i="43" s="1"/>
  <c r="P383" i="43"/>
  <c r="Q383" i="43" s="1"/>
  <c r="A384" i="43"/>
  <c r="B383" i="43"/>
  <c r="D383" i="43"/>
  <c r="F383" i="43"/>
  <c r="U383" i="43"/>
  <c r="K384" i="43"/>
  <c r="G383" i="43"/>
  <c r="R384" i="43"/>
  <c r="E384" i="43"/>
  <c r="C384" i="43"/>
  <c r="J383" i="43" l="1"/>
  <c r="H383" i="43"/>
  <c r="I383" i="43" s="1"/>
  <c r="S383" i="43"/>
  <c r="Y383" i="43"/>
  <c r="Z383" i="43" s="1"/>
  <c r="V383" i="43"/>
  <c r="N384" i="43"/>
  <c r="O384" i="43" s="1"/>
  <c r="P384" i="43"/>
  <c r="Q384" i="43" s="1"/>
  <c r="B384" i="43"/>
  <c r="A385" i="43"/>
  <c r="D384" i="43"/>
  <c r="R385" i="43"/>
  <c r="U384" i="43"/>
  <c r="T385" i="43"/>
  <c r="T384" i="43"/>
  <c r="G384" i="43"/>
  <c r="F384" i="43"/>
  <c r="C385" i="43"/>
  <c r="E385" i="43"/>
  <c r="G385" i="43"/>
  <c r="K385" i="43"/>
  <c r="J384" i="43" l="1"/>
  <c r="H384" i="43"/>
  <c r="I384" i="43" s="1"/>
  <c r="S384" i="43"/>
  <c r="Y384" i="43"/>
  <c r="Z384" i="43" s="1"/>
  <c r="V384" i="43"/>
  <c r="N385" i="43"/>
  <c r="O385" i="43" s="1"/>
  <c r="J385" i="43"/>
  <c r="P385" i="43"/>
  <c r="Q385" i="43" s="1"/>
  <c r="B385" i="43"/>
  <c r="A386" i="43"/>
  <c r="D385" i="43"/>
  <c r="T386" i="43"/>
  <c r="K386" i="43"/>
  <c r="R386" i="43"/>
  <c r="E386" i="43"/>
  <c r="C386" i="43"/>
  <c r="F385" i="43"/>
  <c r="U385" i="43"/>
  <c r="H385" i="43" l="1"/>
  <c r="I385" i="43" s="1"/>
  <c r="S385" i="43"/>
  <c r="Y385" i="43"/>
  <c r="Z385" i="43" s="1"/>
  <c r="V385" i="43"/>
  <c r="N386" i="43"/>
  <c r="O386" i="43" s="1"/>
  <c r="P386" i="43"/>
  <c r="Q386" i="43" s="1"/>
  <c r="A387" i="43"/>
  <c r="B386" i="43"/>
  <c r="D386" i="43"/>
  <c r="K387" i="43"/>
  <c r="U386" i="43"/>
  <c r="G386" i="43"/>
  <c r="E387" i="43"/>
  <c r="T387" i="43"/>
  <c r="C387" i="43"/>
  <c r="R387" i="43"/>
  <c r="F386" i="43"/>
  <c r="J386" i="43" l="1"/>
  <c r="H386" i="43"/>
  <c r="I386" i="43" s="1"/>
  <c r="S386" i="43"/>
  <c r="Y386" i="43"/>
  <c r="Z386" i="43" s="1"/>
  <c r="V386" i="43"/>
  <c r="N387" i="43"/>
  <c r="O387" i="43" s="1"/>
  <c r="P387" i="43"/>
  <c r="Q387" i="43" s="1"/>
  <c r="B387" i="43"/>
  <c r="A388" i="43"/>
  <c r="D387" i="43"/>
  <c r="K388" i="43"/>
  <c r="U387" i="43"/>
  <c r="T388" i="43"/>
  <c r="C388" i="43"/>
  <c r="E388" i="43"/>
  <c r="F387" i="43"/>
  <c r="R388" i="43"/>
  <c r="G387" i="43"/>
  <c r="G388" i="43"/>
  <c r="F388" i="43"/>
  <c r="J387" i="43" l="1"/>
  <c r="H387" i="43"/>
  <c r="I387" i="43" s="1"/>
  <c r="S387" i="43"/>
  <c r="Y387" i="43"/>
  <c r="Z387" i="43" s="1"/>
  <c r="V387" i="43"/>
  <c r="N388" i="43"/>
  <c r="O388" i="43" s="1"/>
  <c r="H388" i="43"/>
  <c r="I388" i="43" s="1"/>
  <c r="J388" i="43"/>
  <c r="P388" i="43"/>
  <c r="Q388" i="43" s="1"/>
  <c r="B388" i="43"/>
  <c r="A389" i="43"/>
  <c r="D388" i="43"/>
  <c r="R389" i="43"/>
  <c r="U388" i="43"/>
  <c r="C389" i="43"/>
  <c r="G389" i="43"/>
  <c r="T389" i="43"/>
  <c r="E389" i="43"/>
  <c r="K389" i="43"/>
  <c r="S388" i="43" l="1"/>
  <c r="Y388" i="43"/>
  <c r="Z388" i="43" s="1"/>
  <c r="V388" i="43"/>
  <c r="N389" i="43"/>
  <c r="O389" i="43" s="1"/>
  <c r="J389" i="43"/>
  <c r="P389" i="43"/>
  <c r="Q389" i="43" s="1"/>
  <c r="B389" i="43"/>
  <c r="A390" i="43"/>
  <c r="D389" i="43"/>
  <c r="K390" i="43"/>
  <c r="F389" i="43"/>
  <c r="U389" i="43"/>
  <c r="R390" i="43"/>
  <c r="T390" i="43"/>
  <c r="C390" i="43"/>
  <c r="E390" i="43"/>
  <c r="H389" i="43" l="1"/>
  <c r="I389" i="43" s="1"/>
  <c r="S389" i="43"/>
  <c r="Y389" i="43"/>
  <c r="Z389" i="43" s="1"/>
  <c r="V389" i="43"/>
  <c r="N390" i="43"/>
  <c r="O390" i="43" s="1"/>
  <c r="P390" i="43"/>
  <c r="Q390" i="43" s="1"/>
  <c r="B390" i="43"/>
  <c r="A391" i="43"/>
  <c r="D390" i="43"/>
  <c r="C391" i="43"/>
  <c r="G390" i="43"/>
  <c r="U390" i="43"/>
  <c r="E391" i="43"/>
  <c r="K391" i="43"/>
  <c r="F390" i="43"/>
  <c r="T391" i="43"/>
  <c r="R391" i="43"/>
  <c r="J390" i="43" l="1"/>
  <c r="H390" i="43"/>
  <c r="I390" i="43" s="1"/>
  <c r="S390" i="43"/>
  <c r="Y390" i="43"/>
  <c r="Z390" i="43" s="1"/>
  <c r="V390" i="43"/>
  <c r="N391" i="43"/>
  <c r="O391" i="43" s="1"/>
  <c r="P391" i="43"/>
  <c r="Q391" i="43" s="1"/>
  <c r="B391" i="43"/>
  <c r="A392" i="43"/>
  <c r="D391" i="43"/>
  <c r="F391" i="43"/>
  <c r="U391" i="43"/>
  <c r="G391" i="43"/>
  <c r="E392" i="43"/>
  <c r="T392" i="43"/>
  <c r="K392" i="43"/>
  <c r="R392" i="43"/>
  <c r="C392" i="43"/>
  <c r="J391" i="43" l="1"/>
  <c r="H391" i="43"/>
  <c r="I391" i="43" s="1"/>
  <c r="S391" i="43"/>
  <c r="Y391" i="43"/>
  <c r="Z391" i="43" s="1"/>
  <c r="V391" i="43"/>
  <c r="N392" i="43"/>
  <c r="O392" i="43" s="1"/>
  <c r="P392" i="43"/>
  <c r="Q392" i="43" s="1"/>
  <c r="A393" i="43"/>
  <c r="B392" i="43"/>
  <c r="D392" i="43"/>
  <c r="F392" i="43"/>
  <c r="E393" i="43"/>
  <c r="U392" i="43"/>
  <c r="R393" i="43"/>
  <c r="C393" i="43"/>
  <c r="T393" i="43"/>
  <c r="K393" i="43"/>
  <c r="G392" i="43"/>
  <c r="J392" i="43" l="1"/>
  <c r="H392" i="43"/>
  <c r="I392" i="43" s="1"/>
  <c r="S392" i="43"/>
  <c r="Y392" i="43"/>
  <c r="Z392" i="43" s="1"/>
  <c r="V392" i="43"/>
  <c r="N393" i="43"/>
  <c r="O393" i="43" s="1"/>
  <c r="P393" i="43"/>
  <c r="Q393" i="43" s="1"/>
  <c r="B393" i="43"/>
  <c r="A394" i="43"/>
  <c r="D393" i="43"/>
  <c r="E394" i="43"/>
  <c r="U393" i="43"/>
  <c r="R394" i="43"/>
  <c r="K394" i="43"/>
  <c r="F393" i="43"/>
  <c r="G393" i="43"/>
  <c r="C394" i="43"/>
  <c r="T394" i="43"/>
  <c r="J393" i="43" l="1"/>
  <c r="H393" i="43"/>
  <c r="I393" i="43" s="1"/>
  <c r="S393" i="43"/>
  <c r="Y393" i="43"/>
  <c r="Z393" i="43" s="1"/>
  <c r="V393" i="43"/>
  <c r="N394" i="43"/>
  <c r="O394" i="43" s="1"/>
  <c r="P394" i="43"/>
  <c r="Q394" i="43" s="1"/>
  <c r="B394" i="43"/>
  <c r="A395" i="43"/>
  <c r="D394" i="43"/>
  <c r="F394" i="43"/>
  <c r="T395" i="43"/>
  <c r="R395" i="43"/>
  <c r="G394" i="43"/>
  <c r="C395" i="43"/>
  <c r="K395" i="43"/>
  <c r="U394" i="43"/>
  <c r="E395" i="43"/>
  <c r="J394" i="43" l="1"/>
  <c r="H394" i="43"/>
  <c r="I394" i="43" s="1"/>
  <c r="S394" i="43"/>
  <c r="Y394" i="43"/>
  <c r="Z394" i="43" s="1"/>
  <c r="V394" i="43"/>
  <c r="N395" i="43"/>
  <c r="O395" i="43" s="1"/>
  <c r="P395" i="43"/>
  <c r="Q395" i="43" s="1"/>
  <c r="B395" i="43"/>
  <c r="A396" i="43"/>
  <c r="D395" i="43"/>
  <c r="R396" i="43"/>
  <c r="T396" i="43"/>
  <c r="G395" i="43"/>
  <c r="C396" i="43"/>
  <c r="E396" i="43"/>
  <c r="F395" i="43"/>
  <c r="K396" i="43"/>
  <c r="U395" i="43"/>
  <c r="H395" i="43" l="1"/>
  <c r="I395" i="43" s="1"/>
  <c r="J395" i="43"/>
  <c r="S395" i="43"/>
  <c r="Y395" i="43"/>
  <c r="Z395" i="43" s="1"/>
  <c r="V395" i="43"/>
  <c r="N396" i="43"/>
  <c r="O396" i="43" s="1"/>
  <c r="P396" i="43"/>
  <c r="Q396" i="43" s="1"/>
  <c r="A397" i="43"/>
  <c r="B396" i="43"/>
  <c r="D396" i="43"/>
  <c r="C397" i="43"/>
  <c r="R397" i="43"/>
  <c r="K397" i="43"/>
  <c r="T397" i="43"/>
  <c r="U396" i="43"/>
  <c r="F397" i="43"/>
  <c r="F396" i="43"/>
  <c r="G396" i="43"/>
  <c r="E397" i="43"/>
  <c r="H396" i="43" l="1"/>
  <c r="I396" i="43" s="1"/>
  <c r="J396" i="43"/>
  <c r="S396" i="43"/>
  <c r="Y396" i="43"/>
  <c r="Z396" i="43" s="1"/>
  <c r="V396" i="43"/>
  <c r="N397" i="43"/>
  <c r="O397" i="43" s="1"/>
  <c r="H397" i="43"/>
  <c r="I397" i="43" s="1"/>
  <c r="P397" i="43"/>
  <c r="Q397" i="43" s="1"/>
  <c r="B397" i="43"/>
  <c r="A398" i="43"/>
  <c r="D397" i="43"/>
  <c r="G397" i="43"/>
  <c r="E398" i="43"/>
  <c r="U397" i="43"/>
  <c r="T398" i="43"/>
  <c r="K398" i="43"/>
  <c r="C398" i="43"/>
  <c r="F398" i="43" s="1"/>
  <c r="G398" i="43"/>
  <c r="J397" i="43" l="1"/>
  <c r="S397" i="43"/>
  <c r="Y397" i="43"/>
  <c r="Z397" i="43" s="1"/>
  <c r="V397" i="43"/>
  <c r="N398" i="43"/>
  <c r="O398" i="43" s="1"/>
  <c r="H398" i="43"/>
  <c r="I398" i="43" s="1"/>
  <c r="J398" i="43"/>
  <c r="P398" i="43"/>
  <c r="Q398" i="43" s="1"/>
  <c r="B398" i="43"/>
  <c r="A399" i="43"/>
  <c r="D398" i="43"/>
  <c r="R399" i="43"/>
  <c r="T399" i="43"/>
  <c r="U398" i="43"/>
  <c r="K399" i="43"/>
  <c r="R398" i="43"/>
  <c r="C399" i="43"/>
  <c r="E399" i="43"/>
  <c r="S398" i="43" l="1"/>
  <c r="Y398" i="43"/>
  <c r="Z398" i="43" s="1"/>
  <c r="V398" i="43"/>
  <c r="N399" i="43"/>
  <c r="O399" i="43" s="1"/>
  <c r="P399" i="43"/>
  <c r="Q399" i="43" s="1"/>
  <c r="A400" i="43"/>
  <c r="B399" i="43"/>
  <c r="D399" i="43"/>
  <c r="T400" i="43"/>
  <c r="R400" i="43"/>
  <c r="E400" i="43"/>
  <c r="G399" i="43"/>
  <c r="K400" i="43"/>
  <c r="F399" i="43"/>
  <c r="C400" i="43"/>
  <c r="U399" i="43"/>
  <c r="H399" i="43" l="1"/>
  <c r="I399" i="43" s="1"/>
  <c r="J399" i="43"/>
  <c r="S399" i="43"/>
  <c r="Y399" i="43"/>
  <c r="Z399" i="43" s="1"/>
  <c r="V399" i="43"/>
  <c r="N400" i="43"/>
  <c r="O400" i="43" s="1"/>
  <c r="P400" i="43"/>
  <c r="Q400" i="43" s="1"/>
  <c r="B400" i="43"/>
  <c r="A401" i="43"/>
  <c r="D400" i="43"/>
  <c r="G400" i="43"/>
  <c r="T401" i="43"/>
  <c r="R401" i="43"/>
  <c r="E401" i="43"/>
  <c r="C401" i="43"/>
  <c r="U400" i="43"/>
  <c r="F400" i="43"/>
  <c r="K401" i="43"/>
  <c r="H400" i="43" l="1"/>
  <c r="I400" i="43" s="1"/>
  <c r="J400" i="43"/>
  <c r="S400" i="43"/>
  <c r="Y400" i="43"/>
  <c r="Z400" i="43" s="1"/>
  <c r="V400" i="43"/>
  <c r="N401" i="43"/>
  <c r="O401" i="43" s="1"/>
  <c r="P401" i="43"/>
  <c r="Q401" i="43" s="1"/>
  <c r="B401" i="43"/>
  <c r="A402" i="43"/>
  <c r="D401" i="43"/>
  <c r="R402" i="43"/>
  <c r="C402" i="43"/>
  <c r="G401" i="43"/>
  <c r="T402" i="43"/>
  <c r="K402" i="43"/>
  <c r="F401" i="43"/>
  <c r="E402" i="43"/>
  <c r="U401" i="43"/>
  <c r="H401" i="43" l="1"/>
  <c r="I401" i="43" s="1"/>
  <c r="J401" i="43"/>
  <c r="S401" i="43"/>
  <c r="Y401" i="43"/>
  <c r="Z401" i="43" s="1"/>
  <c r="V401" i="43"/>
  <c r="N402" i="43"/>
  <c r="O402" i="43" s="1"/>
  <c r="P402" i="43"/>
  <c r="Q402" i="43" s="1"/>
  <c r="A403" i="43"/>
  <c r="B402" i="43"/>
  <c r="D402" i="43"/>
  <c r="U402" i="43"/>
  <c r="T403" i="43"/>
  <c r="R403" i="43"/>
  <c r="K403" i="43"/>
  <c r="G402" i="43"/>
  <c r="F402" i="43"/>
  <c r="C403" i="43"/>
  <c r="E403" i="43"/>
  <c r="H402" i="43" l="1"/>
  <c r="I402" i="43" s="1"/>
  <c r="J402" i="43"/>
  <c r="S402" i="43"/>
  <c r="Y402" i="43"/>
  <c r="Z402" i="43" s="1"/>
  <c r="V402" i="43"/>
  <c r="N403" i="43"/>
  <c r="O403" i="43" s="1"/>
  <c r="P403" i="43"/>
  <c r="Q403" i="43" s="1"/>
  <c r="B403" i="43"/>
  <c r="A404" i="43"/>
  <c r="D403" i="43"/>
  <c r="C404" i="43"/>
  <c r="G403" i="43"/>
  <c r="R404" i="43"/>
  <c r="K404" i="43"/>
  <c r="E404" i="43"/>
  <c r="F403" i="43"/>
  <c r="T404" i="43"/>
  <c r="U403" i="43"/>
  <c r="J403" i="43" l="1"/>
  <c r="H403" i="43"/>
  <c r="I403" i="43" s="1"/>
  <c r="S403" i="43"/>
  <c r="Y403" i="43"/>
  <c r="Z403" i="43" s="1"/>
  <c r="V403" i="43"/>
  <c r="N404" i="43"/>
  <c r="O404" i="43" s="1"/>
  <c r="P404" i="43"/>
  <c r="Q404" i="43" s="1"/>
  <c r="A405" i="43"/>
  <c r="B404" i="43"/>
  <c r="D404" i="43"/>
  <c r="F404" i="43"/>
  <c r="E405" i="43"/>
  <c r="C405" i="43"/>
  <c r="K405" i="43"/>
  <c r="U404" i="43"/>
  <c r="G404" i="43"/>
  <c r="T405" i="43"/>
  <c r="R405" i="43"/>
  <c r="J404" i="43" l="1"/>
  <c r="H404" i="43"/>
  <c r="I404" i="43" s="1"/>
  <c r="S404" i="43"/>
  <c r="Y404" i="43"/>
  <c r="Z404" i="43" s="1"/>
  <c r="V404" i="43"/>
  <c r="N405" i="43"/>
  <c r="O405" i="43" s="1"/>
  <c r="P405" i="43"/>
  <c r="Q405" i="43" s="1"/>
  <c r="B405" i="43"/>
  <c r="A406" i="43"/>
  <c r="D405" i="43"/>
  <c r="C406" i="43"/>
  <c r="K406" i="43"/>
  <c r="T406" i="43"/>
  <c r="F405" i="43"/>
  <c r="U405" i="43"/>
  <c r="R406" i="43"/>
  <c r="G405" i="43"/>
  <c r="F406" i="43"/>
  <c r="E406" i="43"/>
  <c r="H405" i="43" l="1"/>
  <c r="I405" i="43" s="1"/>
  <c r="J405" i="43"/>
  <c r="S405" i="43"/>
  <c r="Y405" i="43"/>
  <c r="Z405" i="43" s="1"/>
  <c r="V405" i="43"/>
  <c r="N406" i="43"/>
  <c r="O406" i="43" s="1"/>
  <c r="H406" i="43"/>
  <c r="I406" i="43" s="1"/>
  <c r="P406" i="43"/>
  <c r="Q406" i="43" s="1"/>
  <c r="B406" i="43"/>
  <c r="A407" i="43"/>
  <c r="D406" i="43"/>
  <c r="C407" i="43"/>
  <c r="U406" i="43"/>
  <c r="K407" i="43"/>
  <c r="E407" i="43"/>
  <c r="T407" i="43"/>
  <c r="G406" i="43"/>
  <c r="J406" i="43" l="1"/>
  <c r="S406" i="43"/>
  <c r="Y406" i="43"/>
  <c r="Z406" i="43" s="1"/>
  <c r="V406" i="43"/>
  <c r="N407" i="43"/>
  <c r="O407" i="43" s="1"/>
  <c r="P407" i="43"/>
  <c r="Q407" i="43" s="1"/>
  <c r="A408" i="43"/>
  <c r="B407" i="43"/>
  <c r="D407" i="43"/>
  <c r="K408" i="43"/>
  <c r="G407" i="43"/>
  <c r="T408" i="43"/>
  <c r="R408" i="43"/>
  <c r="E408" i="43"/>
  <c r="C408" i="43"/>
  <c r="F407" i="43"/>
  <c r="U407" i="43"/>
  <c r="R407" i="43"/>
  <c r="J407" i="43" l="1"/>
  <c r="H407" i="43"/>
  <c r="I407" i="43" s="1"/>
  <c r="S407" i="43"/>
  <c r="Y407" i="43"/>
  <c r="Z407" i="43" s="1"/>
  <c r="V407" i="43"/>
  <c r="N408" i="43"/>
  <c r="O408" i="43" s="1"/>
  <c r="P408" i="43"/>
  <c r="Q408" i="43" s="1"/>
  <c r="A409" i="43"/>
  <c r="B408" i="43"/>
  <c r="D408" i="43"/>
  <c r="R409" i="43"/>
  <c r="U408" i="43"/>
  <c r="T409" i="43"/>
  <c r="E409" i="43"/>
  <c r="G408" i="43"/>
  <c r="C409" i="43"/>
  <c r="K409" i="43"/>
  <c r="F408" i="43"/>
  <c r="J408" i="43" l="1"/>
  <c r="H408" i="43"/>
  <c r="I408" i="43" s="1"/>
  <c r="S408" i="43"/>
  <c r="Y408" i="43"/>
  <c r="Z408" i="43" s="1"/>
  <c r="V408" i="43"/>
  <c r="N409" i="43"/>
  <c r="O409" i="43" s="1"/>
  <c r="P409" i="43"/>
  <c r="Q409" i="43" s="1"/>
  <c r="B409" i="43"/>
  <c r="A410" i="43"/>
  <c r="D409" i="43"/>
  <c r="E410" i="43"/>
  <c r="C410" i="43"/>
  <c r="F409" i="43"/>
  <c r="U409" i="43"/>
  <c r="G409" i="43"/>
  <c r="T410" i="43"/>
  <c r="R410" i="43"/>
  <c r="K410" i="43"/>
  <c r="J409" i="43" l="1"/>
  <c r="H409" i="43"/>
  <c r="I409" i="43" s="1"/>
  <c r="S409" i="43"/>
  <c r="Y409" i="43"/>
  <c r="Z409" i="43" s="1"/>
  <c r="V409" i="43"/>
  <c r="N410" i="43"/>
  <c r="O410" i="43" s="1"/>
  <c r="P410" i="43"/>
  <c r="Q410" i="43" s="1"/>
  <c r="S410" i="43" s="1"/>
  <c r="B410" i="43"/>
  <c r="A411" i="43"/>
  <c r="D410" i="43"/>
  <c r="R411" i="43"/>
  <c r="F410" i="43"/>
  <c r="E411" i="43"/>
  <c r="C411" i="43"/>
  <c r="K411" i="43"/>
  <c r="G410" i="43"/>
  <c r="U410" i="43"/>
  <c r="T411" i="43"/>
  <c r="J410" i="43" l="1"/>
  <c r="H410" i="43"/>
  <c r="I410" i="43" s="1"/>
  <c r="Y410" i="43"/>
  <c r="Z410" i="43" s="1"/>
  <c r="V410" i="43"/>
  <c r="N411" i="43"/>
  <c r="O411" i="43" s="1"/>
  <c r="P411" i="43"/>
  <c r="Q411" i="43" s="1"/>
  <c r="S411" i="43" s="1"/>
  <c r="B411" i="43"/>
  <c r="A412" i="43"/>
  <c r="D411" i="43"/>
  <c r="F411" i="43"/>
  <c r="R412" i="43"/>
  <c r="T412" i="43"/>
  <c r="G411" i="43"/>
  <c r="E412" i="43"/>
  <c r="K412" i="43"/>
  <c r="C412" i="43"/>
  <c r="U411" i="43"/>
  <c r="H411" i="43" l="1"/>
  <c r="I411" i="43" s="1"/>
  <c r="J411" i="43"/>
  <c r="Y411" i="43"/>
  <c r="Z411" i="43" s="1"/>
  <c r="V411" i="43"/>
  <c r="N412" i="43"/>
  <c r="O412" i="43" s="1"/>
  <c r="P412" i="43"/>
  <c r="Q412" i="43" s="1"/>
  <c r="A413" i="43"/>
  <c r="B412" i="43"/>
  <c r="D412" i="43"/>
  <c r="K413" i="43"/>
  <c r="E413" i="43"/>
  <c r="C413" i="43"/>
  <c r="F412" i="43"/>
  <c r="T413" i="43"/>
  <c r="U412" i="43"/>
  <c r="G413" i="43"/>
  <c r="R413" i="43"/>
  <c r="G412" i="43"/>
  <c r="J412" i="43" l="1"/>
  <c r="H412" i="43"/>
  <c r="I412" i="43" s="1"/>
  <c r="S412" i="43"/>
  <c r="Y412" i="43"/>
  <c r="Z412" i="43" s="1"/>
  <c r="V412" i="43"/>
  <c r="N413" i="43"/>
  <c r="O413" i="43" s="1"/>
  <c r="J413" i="43"/>
  <c r="P413" i="43"/>
  <c r="Q413" i="43" s="1"/>
  <c r="B413" i="43"/>
  <c r="A414" i="43"/>
  <c r="D413" i="43"/>
  <c r="E414" i="43"/>
  <c r="K414" i="43"/>
  <c r="F413" i="43"/>
  <c r="T414" i="43"/>
  <c r="C414" i="43"/>
  <c r="U413" i="43"/>
  <c r="H413" i="43" l="1"/>
  <c r="I413" i="43" s="1"/>
  <c r="S413" i="43"/>
  <c r="Y413" i="43"/>
  <c r="Z413" i="43" s="1"/>
  <c r="V413" i="43"/>
  <c r="N414" i="43"/>
  <c r="O414" i="43" s="1"/>
  <c r="P414" i="43"/>
  <c r="Q414" i="43" s="1"/>
  <c r="A415" i="43"/>
  <c r="B414" i="43"/>
  <c r="D414" i="43"/>
  <c r="T415" i="43"/>
  <c r="K415" i="43"/>
  <c r="R414" i="43"/>
  <c r="U414" i="43"/>
  <c r="G414" i="43"/>
  <c r="R415" i="43"/>
  <c r="E415" i="43"/>
  <c r="F414" i="43"/>
  <c r="C415" i="43"/>
  <c r="F415" i="43"/>
  <c r="J414" i="43" l="1"/>
  <c r="H414" i="43"/>
  <c r="I414" i="43" s="1"/>
  <c r="S414" i="43"/>
  <c r="Y414" i="43"/>
  <c r="Z414" i="43" s="1"/>
  <c r="V414" i="43"/>
  <c r="N415" i="43"/>
  <c r="O415" i="43" s="1"/>
  <c r="H415" i="43"/>
  <c r="I415" i="43" s="1"/>
  <c r="P415" i="43"/>
  <c r="Q415" i="43" s="1"/>
  <c r="B415" i="43"/>
  <c r="A416" i="43"/>
  <c r="D415" i="43"/>
  <c r="T416" i="43"/>
  <c r="R416" i="43"/>
  <c r="G415" i="43"/>
  <c r="E416" i="43"/>
  <c r="K416" i="43"/>
  <c r="C416" i="43"/>
  <c r="U415" i="43"/>
  <c r="J415" i="43" l="1"/>
  <c r="S415" i="43"/>
  <c r="Y415" i="43"/>
  <c r="Z415" i="43" s="1"/>
  <c r="V415" i="43"/>
  <c r="N416" i="43"/>
  <c r="O416" i="43" s="1"/>
  <c r="P416" i="43"/>
  <c r="Q416" i="43" s="1"/>
  <c r="A417" i="43"/>
  <c r="B416" i="43"/>
  <c r="D416" i="43"/>
  <c r="U416" i="43"/>
  <c r="F416" i="43"/>
  <c r="E417" i="43"/>
  <c r="C417" i="43"/>
  <c r="G416" i="43"/>
  <c r="K417" i="43"/>
  <c r="T417" i="43"/>
  <c r="J416" i="43" l="1"/>
  <c r="H416" i="43"/>
  <c r="I416" i="43" s="1"/>
  <c r="S416" i="43"/>
  <c r="Y416" i="43"/>
  <c r="Z416" i="43" s="1"/>
  <c r="V416" i="43"/>
  <c r="N417" i="43"/>
  <c r="O417" i="43" s="1"/>
  <c r="P417" i="43"/>
  <c r="Q417" i="43" s="1"/>
  <c r="B417" i="43"/>
  <c r="A418" i="43"/>
  <c r="D417" i="43"/>
  <c r="E418" i="43"/>
  <c r="U417" i="43"/>
  <c r="K418" i="43"/>
  <c r="T418" i="43"/>
  <c r="G417" i="43"/>
  <c r="R417" i="43"/>
  <c r="F417" i="43"/>
  <c r="C418" i="43"/>
  <c r="H417" i="43" l="1"/>
  <c r="I417" i="43" s="1"/>
  <c r="J417" i="43"/>
  <c r="S417" i="43"/>
  <c r="Y417" i="43"/>
  <c r="Z417" i="43" s="1"/>
  <c r="V417" i="43"/>
  <c r="N418" i="43"/>
  <c r="O418" i="43" s="1"/>
  <c r="P418" i="43"/>
  <c r="Q418" i="43" s="1"/>
  <c r="A419" i="43"/>
  <c r="B418" i="43"/>
  <c r="D418" i="43"/>
  <c r="K419" i="43"/>
  <c r="E419" i="43"/>
  <c r="F418" i="43"/>
  <c r="T419" i="43"/>
  <c r="U418" i="43"/>
  <c r="G418" i="43"/>
  <c r="R418" i="43"/>
  <c r="R419" i="43"/>
  <c r="C419" i="43"/>
  <c r="J418" i="43" l="1"/>
  <c r="H418" i="43"/>
  <c r="I418" i="43" s="1"/>
  <c r="S418" i="43"/>
  <c r="Y418" i="43"/>
  <c r="Z418" i="43" s="1"/>
  <c r="V418" i="43"/>
  <c r="N419" i="43"/>
  <c r="O419" i="43" s="1"/>
  <c r="P419" i="43"/>
  <c r="Q419" i="43" s="1"/>
  <c r="B419" i="43"/>
  <c r="A420" i="43"/>
  <c r="D419" i="43"/>
  <c r="U419" i="43"/>
  <c r="G419" i="43"/>
  <c r="F419" i="43"/>
  <c r="E420" i="43"/>
  <c r="C420" i="43"/>
  <c r="K420" i="43"/>
  <c r="R420" i="43"/>
  <c r="T420" i="43"/>
  <c r="J419" i="43" l="1"/>
  <c r="H419" i="43"/>
  <c r="I419" i="43" s="1"/>
  <c r="S419" i="43"/>
  <c r="Y419" i="43"/>
  <c r="Z419" i="43" s="1"/>
  <c r="V419" i="43"/>
  <c r="N420" i="43"/>
  <c r="O420" i="43" s="1"/>
  <c r="P420" i="43"/>
  <c r="Q420" i="43" s="1"/>
  <c r="A421" i="43"/>
  <c r="B420" i="43"/>
  <c r="D420" i="43"/>
  <c r="E421" i="43"/>
  <c r="F420" i="43"/>
  <c r="G420" i="43"/>
  <c r="K421" i="43"/>
  <c r="R421" i="43"/>
  <c r="T421" i="43"/>
  <c r="C421" i="43"/>
  <c r="U420" i="43"/>
  <c r="J420" i="43" l="1"/>
  <c r="H420" i="43"/>
  <c r="I420" i="43" s="1"/>
  <c r="S420" i="43"/>
  <c r="Y420" i="43"/>
  <c r="Z420" i="43" s="1"/>
  <c r="V420" i="43"/>
  <c r="N421" i="43"/>
  <c r="O421" i="43" s="1"/>
  <c r="P421" i="43"/>
  <c r="Q421" i="43" s="1"/>
  <c r="B421" i="43"/>
  <c r="A422" i="43"/>
  <c r="D421" i="43"/>
  <c r="K422" i="43"/>
  <c r="U421" i="43"/>
  <c r="T422" i="43"/>
  <c r="E422" i="43"/>
  <c r="R422" i="43"/>
  <c r="C422" i="43"/>
  <c r="F421" i="43"/>
  <c r="G421" i="43"/>
  <c r="J421" i="43" l="1"/>
  <c r="H421" i="43"/>
  <c r="I421" i="43" s="1"/>
  <c r="S421" i="43"/>
  <c r="Y421" i="43"/>
  <c r="Z421" i="43" s="1"/>
  <c r="V421" i="43"/>
  <c r="N422" i="43"/>
  <c r="O422" i="43" s="1"/>
  <c r="P422" i="43"/>
  <c r="Q422" i="43" s="1"/>
  <c r="B422" i="43"/>
  <c r="A423" i="43"/>
  <c r="D422" i="43"/>
  <c r="U422" i="43"/>
  <c r="T423" i="43"/>
  <c r="G422" i="43"/>
  <c r="C423" i="43"/>
  <c r="F423" i="43" s="1"/>
  <c r="E423" i="43"/>
  <c r="F422" i="43"/>
  <c r="K423" i="43"/>
  <c r="R423" i="43"/>
  <c r="J422" i="43" l="1"/>
  <c r="H422" i="43"/>
  <c r="I422" i="43" s="1"/>
  <c r="S422" i="43"/>
  <c r="Y422" i="43"/>
  <c r="Z422" i="43" s="1"/>
  <c r="V422" i="43"/>
  <c r="N423" i="43"/>
  <c r="O423" i="43" s="1"/>
  <c r="H423" i="43"/>
  <c r="I423" i="43" s="1"/>
  <c r="P423" i="43"/>
  <c r="Q423" i="43" s="1"/>
  <c r="B423" i="43"/>
  <c r="A424" i="43"/>
  <c r="D423" i="43"/>
  <c r="T424" i="43"/>
  <c r="K424" i="43"/>
  <c r="E424" i="43"/>
  <c r="U423" i="43"/>
  <c r="G423" i="43"/>
  <c r="C424" i="43"/>
  <c r="R424" i="43"/>
  <c r="J423" i="43" l="1"/>
  <c r="S423" i="43"/>
  <c r="Y423" i="43"/>
  <c r="Z423" i="43" s="1"/>
  <c r="V423" i="43"/>
  <c r="N424" i="43"/>
  <c r="O424" i="43" s="1"/>
  <c r="P424" i="43"/>
  <c r="Q424" i="43" s="1"/>
  <c r="A425" i="43"/>
  <c r="B424" i="43"/>
  <c r="D424" i="43"/>
  <c r="R425" i="43"/>
  <c r="F424" i="43"/>
  <c r="E425" i="43"/>
  <c r="T425" i="43"/>
  <c r="K425" i="43"/>
  <c r="U424" i="43"/>
  <c r="C425" i="43"/>
  <c r="G424" i="43"/>
  <c r="F425" i="43"/>
  <c r="G425" i="43"/>
  <c r="H424" i="43" l="1"/>
  <c r="I424" i="43" s="1"/>
  <c r="J424" i="43"/>
  <c r="S424" i="43"/>
  <c r="Y424" i="43"/>
  <c r="Z424" i="43" s="1"/>
  <c r="V424" i="43"/>
  <c r="N425" i="43"/>
  <c r="O425" i="43" s="1"/>
  <c r="H425" i="43"/>
  <c r="I425" i="43" s="1"/>
  <c r="J425" i="43"/>
  <c r="P425" i="43"/>
  <c r="Q425" i="43" s="1"/>
  <c r="B425" i="43"/>
  <c r="A426" i="43"/>
  <c r="D425" i="43"/>
  <c r="C426" i="43"/>
  <c r="F426" i="43"/>
  <c r="R426" i="43"/>
  <c r="E426" i="43"/>
  <c r="T426" i="43"/>
  <c r="K426" i="43"/>
  <c r="U425" i="43"/>
  <c r="S425" i="43" l="1"/>
  <c r="Y425" i="43"/>
  <c r="Z425" i="43" s="1"/>
  <c r="V425" i="43"/>
  <c r="N426" i="43"/>
  <c r="O426" i="43" s="1"/>
  <c r="H426" i="43"/>
  <c r="I426" i="43" s="1"/>
  <c r="P426" i="43"/>
  <c r="Q426" i="43" s="1"/>
  <c r="A427" i="43"/>
  <c r="B426" i="43"/>
  <c r="D426" i="43"/>
  <c r="U426" i="43"/>
  <c r="R427" i="43"/>
  <c r="G426" i="43"/>
  <c r="K427" i="43"/>
  <c r="C427" i="43"/>
  <c r="T427" i="43"/>
  <c r="E427" i="43"/>
  <c r="J426" i="43" l="1"/>
  <c r="S426" i="43"/>
  <c r="Y426" i="43"/>
  <c r="Z426" i="43" s="1"/>
  <c r="V426" i="43"/>
  <c r="N427" i="43"/>
  <c r="O427" i="43" s="1"/>
  <c r="P427" i="43"/>
  <c r="Q427" i="43" s="1"/>
  <c r="B427" i="43"/>
  <c r="A428" i="43"/>
  <c r="D427" i="43"/>
  <c r="U427" i="43"/>
  <c r="K428" i="43"/>
  <c r="E428" i="43"/>
  <c r="R428" i="43"/>
  <c r="C428" i="43"/>
  <c r="F427" i="43"/>
  <c r="G427" i="43"/>
  <c r="H427" i="43" l="1"/>
  <c r="I427" i="43" s="1"/>
  <c r="J427" i="43"/>
  <c r="S427" i="43"/>
  <c r="Y427" i="43"/>
  <c r="Z427" i="43" s="1"/>
  <c r="V427" i="43"/>
  <c r="N428" i="43"/>
  <c r="O428" i="43" s="1"/>
  <c r="P428" i="43"/>
  <c r="Q428" i="43" s="1"/>
  <c r="A429" i="43"/>
  <c r="B428" i="43"/>
  <c r="D428" i="43"/>
  <c r="K429" i="43"/>
  <c r="T429" i="43"/>
  <c r="U428" i="43"/>
  <c r="R429" i="43"/>
  <c r="E429" i="43"/>
  <c r="C429" i="43"/>
  <c r="G428" i="43"/>
  <c r="F428" i="43"/>
  <c r="T428" i="43"/>
  <c r="J428" i="43" l="1"/>
  <c r="H428" i="43"/>
  <c r="I428" i="43" s="1"/>
  <c r="S428" i="43"/>
  <c r="Y428" i="43"/>
  <c r="Z428" i="43" s="1"/>
  <c r="V428" i="43"/>
  <c r="N429" i="43"/>
  <c r="O429" i="43" s="1"/>
  <c r="P429" i="43"/>
  <c r="Q429" i="43" s="1"/>
  <c r="B429" i="43"/>
  <c r="A430" i="43"/>
  <c r="D429" i="43"/>
  <c r="E430" i="43"/>
  <c r="T430" i="43"/>
  <c r="C430" i="43"/>
  <c r="F429" i="43"/>
  <c r="G429" i="43"/>
  <c r="K430" i="43"/>
  <c r="U429" i="43"/>
  <c r="R430" i="43"/>
  <c r="J429" i="43" l="1"/>
  <c r="H429" i="43"/>
  <c r="I429" i="43" s="1"/>
  <c r="S429" i="43"/>
  <c r="Y429" i="43"/>
  <c r="Z429" i="43" s="1"/>
  <c r="V429" i="43"/>
  <c r="N430" i="43"/>
  <c r="O430" i="43" s="1"/>
  <c r="P430" i="43"/>
  <c r="Q430" i="43" s="1"/>
  <c r="B430" i="43"/>
  <c r="A431" i="43"/>
  <c r="D430" i="43"/>
  <c r="T431" i="43"/>
  <c r="E431" i="43"/>
  <c r="C431" i="43"/>
  <c r="R431" i="43"/>
  <c r="G430" i="43"/>
  <c r="F430" i="43"/>
  <c r="U430" i="43"/>
  <c r="K431" i="43"/>
  <c r="J430" i="43" l="1"/>
  <c r="H430" i="43"/>
  <c r="I430" i="43" s="1"/>
  <c r="S430" i="43"/>
  <c r="Y430" i="43"/>
  <c r="Z430" i="43" s="1"/>
  <c r="V430" i="43"/>
  <c r="N431" i="43"/>
  <c r="O431" i="43" s="1"/>
  <c r="P431" i="43"/>
  <c r="Q431" i="43" s="1"/>
  <c r="A432" i="43"/>
  <c r="B431" i="43"/>
  <c r="D431" i="43"/>
  <c r="R432" i="43"/>
  <c r="K432" i="43"/>
  <c r="F431" i="43"/>
  <c r="U431" i="43"/>
  <c r="E432" i="43"/>
  <c r="G431" i="43"/>
  <c r="T432" i="43"/>
  <c r="C432" i="43"/>
  <c r="G432" i="43" s="1"/>
  <c r="J431" i="43" l="1"/>
  <c r="H431" i="43"/>
  <c r="I431" i="43" s="1"/>
  <c r="S431" i="43"/>
  <c r="Y431" i="43"/>
  <c r="Z431" i="43" s="1"/>
  <c r="V431" i="43"/>
  <c r="N432" i="43"/>
  <c r="O432" i="43" s="1"/>
  <c r="J432" i="43"/>
  <c r="P432" i="43"/>
  <c r="Q432" i="43" s="1"/>
  <c r="A433" i="43"/>
  <c r="B432" i="43"/>
  <c r="D432" i="43"/>
  <c r="E433" i="43"/>
  <c r="U432" i="43"/>
  <c r="T433" i="43"/>
  <c r="R433" i="43"/>
  <c r="C433" i="43"/>
  <c r="K433" i="43"/>
  <c r="F432" i="43"/>
  <c r="H432" i="43" l="1"/>
  <c r="I432" i="43" s="1"/>
  <c r="S432" i="43"/>
  <c r="Y432" i="43"/>
  <c r="Z432" i="43" s="1"/>
  <c r="V432" i="43"/>
  <c r="N433" i="43"/>
  <c r="O433" i="43" s="1"/>
  <c r="P433" i="43"/>
  <c r="Q433" i="43" s="1"/>
  <c r="A434" i="43"/>
  <c r="B433" i="43"/>
  <c r="D433" i="43"/>
  <c r="T434" i="43"/>
  <c r="E434" i="43"/>
  <c r="R434" i="43"/>
  <c r="F433" i="43"/>
  <c r="K434" i="43"/>
  <c r="C434" i="43"/>
  <c r="G433" i="43"/>
  <c r="U433" i="43"/>
  <c r="J433" i="43" l="1"/>
  <c r="H433" i="43"/>
  <c r="I433" i="43" s="1"/>
  <c r="S433" i="43"/>
  <c r="Y433" i="43"/>
  <c r="Z433" i="43" s="1"/>
  <c r="V433" i="43"/>
  <c r="N434" i="43"/>
  <c r="O434" i="43" s="1"/>
  <c r="P434" i="43"/>
  <c r="Q434" i="43" s="1"/>
  <c r="A435" i="43"/>
  <c r="B434" i="43"/>
  <c r="D434" i="43"/>
  <c r="T435" i="43"/>
  <c r="F434" i="43"/>
  <c r="G434" i="43"/>
  <c r="R435" i="43"/>
  <c r="U434" i="43"/>
  <c r="C435" i="43"/>
  <c r="E435" i="43"/>
  <c r="K435" i="43"/>
  <c r="F435" i="43"/>
  <c r="G435" i="43"/>
  <c r="H434" i="43" l="1"/>
  <c r="I434" i="43" s="1"/>
  <c r="J434" i="43"/>
  <c r="S434" i="43"/>
  <c r="Y434" i="43"/>
  <c r="Z434" i="43" s="1"/>
  <c r="V434" i="43"/>
  <c r="N435" i="43"/>
  <c r="O435" i="43" s="1"/>
  <c r="H435" i="43"/>
  <c r="I435" i="43" s="1"/>
  <c r="J435" i="43"/>
  <c r="P435" i="43"/>
  <c r="Q435" i="43" s="1"/>
  <c r="A436" i="43"/>
  <c r="B435" i="43"/>
  <c r="D435" i="43"/>
  <c r="R436" i="43"/>
  <c r="U435" i="43"/>
  <c r="E436" i="43"/>
  <c r="K436" i="43"/>
  <c r="C436" i="43"/>
  <c r="G436" i="43" s="1"/>
  <c r="T436" i="43"/>
  <c r="S435" i="43" l="1"/>
  <c r="Y435" i="43"/>
  <c r="Z435" i="43" s="1"/>
  <c r="V435" i="43"/>
  <c r="N436" i="43"/>
  <c r="O436" i="43" s="1"/>
  <c r="J436" i="43"/>
  <c r="P436" i="43"/>
  <c r="Q436" i="43" s="1"/>
  <c r="A437" i="43"/>
  <c r="B436" i="43"/>
  <c r="D436" i="43"/>
  <c r="C437" i="43"/>
  <c r="F437" i="43"/>
  <c r="U436" i="43"/>
  <c r="R437" i="43"/>
  <c r="K437" i="43"/>
  <c r="F436" i="43"/>
  <c r="T437" i="43"/>
  <c r="E437" i="43"/>
  <c r="H436" i="43" l="1"/>
  <c r="I436" i="43" s="1"/>
  <c r="S436" i="43"/>
  <c r="Y436" i="43"/>
  <c r="Z436" i="43" s="1"/>
  <c r="V436" i="43"/>
  <c r="N437" i="43"/>
  <c r="O437" i="43" s="1"/>
  <c r="H437" i="43"/>
  <c r="I437" i="43" s="1"/>
  <c r="P437" i="43"/>
  <c r="Q437" i="43" s="1"/>
  <c r="B437" i="43"/>
  <c r="A438" i="43"/>
  <c r="D437" i="43"/>
  <c r="R438" i="43"/>
  <c r="U437" i="43"/>
  <c r="C438" i="43"/>
  <c r="E438" i="43"/>
  <c r="G437" i="43"/>
  <c r="T438" i="43"/>
  <c r="K438" i="43"/>
  <c r="J437" i="43" l="1"/>
  <c r="S437" i="43"/>
  <c r="Y437" i="43"/>
  <c r="Z437" i="43" s="1"/>
  <c r="V437" i="43"/>
  <c r="N438" i="43"/>
  <c r="O438" i="43" s="1"/>
  <c r="P438" i="43"/>
  <c r="Q438" i="43" s="1"/>
  <c r="A439" i="43"/>
  <c r="B438" i="43"/>
  <c r="D438" i="43"/>
  <c r="G438" i="43"/>
  <c r="C439" i="43"/>
  <c r="K439" i="43"/>
  <c r="F438" i="43"/>
  <c r="U438" i="43"/>
  <c r="E439" i="43"/>
  <c r="R439" i="43"/>
  <c r="H438" i="43" l="1"/>
  <c r="I438" i="43" s="1"/>
  <c r="J438" i="43"/>
  <c r="S438" i="43"/>
  <c r="Y438" i="43"/>
  <c r="Z438" i="43" s="1"/>
  <c r="V438" i="43"/>
  <c r="N439" i="43"/>
  <c r="O439" i="43" s="1"/>
  <c r="P439" i="43"/>
  <c r="Q439" i="43" s="1"/>
  <c r="B439" i="43"/>
  <c r="A440" i="43"/>
  <c r="D439" i="43"/>
  <c r="F439" i="43"/>
  <c r="C440" i="43"/>
  <c r="G439" i="43"/>
  <c r="T439" i="43"/>
  <c r="K440" i="43"/>
  <c r="R440" i="43"/>
  <c r="E440" i="43"/>
  <c r="U439" i="43"/>
  <c r="J439" i="43" l="1"/>
  <c r="H439" i="43"/>
  <c r="I439" i="43" s="1"/>
  <c r="S439" i="43"/>
  <c r="Y439" i="43"/>
  <c r="Z439" i="43" s="1"/>
  <c r="V439" i="43"/>
  <c r="N440" i="43"/>
  <c r="O440" i="43" s="1"/>
  <c r="P440" i="43"/>
  <c r="Q440" i="43" s="1"/>
  <c r="A441" i="43"/>
  <c r="B440" i="43"/>
  <c r="D440" i="43"/>
  <c r="K441" i="43"/>
  <c r="F440" i="43"/>
  <c r="T440" i="43"/>
  <c r="C441" i="43"/>
  <c r="R441" i="43"/>
  <c r="U440" i="43"/>
  <c r="T441" i="43"/>
  <c r="E441" i="43"/>
  <c r="G440" i="43"/>
  <c r="J440" i="43" l="1"/>
  <c r="H440" i="43"/>
  <c r="I440" i="43" s="1"/>
  <c r="S440" i="43"/>
  <c r="Y440" i="43"/>
  <c r="Z440" i="43" s="1"/>
  <c r="V440" i="43"/>
  <c r="N441" i="43"/>
  <c r="O441" i="43" s="1"/>
  <c r="P441" i="43"/>
  <c r="Q441" i="43" s="1"/>
  <c r="A442" i="43"/>
  <c r="B441" i="43"/>
  <c r="D441" i="43"/>
  <c r="T442" i="43"/>
  <c r="C442" i="43"/>
  <c r="G442" i="43" s="1"/>
  <c r="F441" i="43"/>
  <c r="R442" i="43"/>
  <c r="K442" i="43"/>
  <c r="U441" i="43"/>
  <c r="G441" i="43"/>
  <c r="E442" i="43"/>
  <c r="J441" i="43" l="1"/>
  <c r="H441" i="43"/>
  <c r="I441" i="43" s="1"/>
  <c r="S441" i="43"/>
  <c r="Y441" i="43"/>
  <c r="Z441" i="43" s="1"/>
  <c r="V441" i="43"/>
  <c r="N442" i="43"/>
  <c r="O442" i="43" s="1"/>
  <c r="J442" i="43"/>
  <c r="P442" i="43"/>
  <c r="Q442" i="43" s="1"/>
  <c r="B442" i="43"/>
  <c r="A443" i="43"/>
  <c r="D442" i="43"/>
  <c r="C443" i="43"/>
  <c r="F442" i="43"/>
  <c r="T443" i="43"/>
  <c r="R443" i="43"/>
  <c r="K443" i="43"/>
  <c r="E443" i="43"/>
  <c r="U442" i="43"/>
  <c r="H442" i="43" l="1"/>
  <c r="I442" i="43" s="1"/>
  <c r="S442" i="43"/>
  <c r="Y442" i="43"/>
  <c r="Z442" i="43" s="1"/>
  <c r="V442" i="43"/>
  <c r="N443" i="43"/>
  <c r="O443" i="43" s="1"/>
  <c r="P443" i="43"/>
  <c r="Q443" i="43" s="1"/>
  <c r="A444" i="43"/>
  <c r="B443" i="43"/>
  <c r="D443" i="43"/>
  <c r="E444" i="43"/>
  <c r="K444" i="43"/>
  <c r="U443" i="43"/>
  <c r="F443" i="43"/>
  <c r="C444" i="43"/>
  <c r="T444" i="43"/>
  <c r="G443" i="43"/>
  <c r="R444" i="43"/>
  <c r="J443" i="43" l="1"/>
  <c r="H443" i="43"/>
  <c r="I443" i="43" s="1"/>
  <c r="S443" i="43"/>
  <c r="Y443" i="43"/>
  <c r="Z443" i="43" s="1"/>
  <c r="V443" i="43"/>
  <c r="N444" i="43"/>
  <c r="O444" i="43" s="1"/>
  <c r="P444" i="43"/>
  <c r="Q444" i="43" s="1"/>
  <c r="A445" i="43"/>
  <c r="B444" i="43"/>
  <c r="D444" i="43"/>
  <c r="T445" i="43"/>
  <c r="G444" i="43"/>
  <c r="C445" i="43"/>
  <c r="R445" i="43"/>
  <c r="U444" i="43"/>
  <c r="F444" i="43"/>
  <c r="E445" i="43"/>
  <c r="G445" i="43"/>
  <c r="K445" i="43"/>
  <c r="J444" i="43" l="1"/>
  <c r="H444" i="43"/>
  <c r="I444" i="43" s="1"/>
  <c r="S444" i="43"/>
  <c r="Y444" i="43"/>
  <c r="Z444" i="43" s="1"/>
  <c r="V444" i="43"/>
  <c r="N445" i="43"/>
  <c r="O445" i="43" s="1"/>
  <c r="J445" i="43"/>
  <c r="P445" i="43"/>
  <c r="Q445" i="43" s="1"/>
  <c r="B445" i="43"/>
  <c r="A446" i="43"/>
  <c r="D445" i="43"/>
  <c r="E446" i="43"/>
  <c r="R446" i="43"/>
  <c r="T446" i="43"/>
  <c r="F445" i="43"/>
  <c r="C446" i="43"/>
  <c r="U445" i="43"/>
  <c r="K446" i="43"/>
  <c r="H445" i="43" l="1"/>
  <c r="I445" i="43" s="1"/>
  <c r="S445" i="43"/>
  <c r="Y445" i="43"/>
  <c r="Z445" i="43" s="1"/>
  <c r="V445" i="43"/>
  <c r="N446" i="43"/>
  <c r="O446" i="43" s="1"/>
  <c r="P446" i="43"/>
  <c r="Q446" i="43" s="1"/>
  <c r="A447" i="43"/>
  <c r="B446" i="43"/>
  <c r="D446" i="43"/>
  <c r="K447" i="43"/>
  <c r="C447" i="43"/>
  <c r="F447" i="43"/>
  <c r="E447" i="43"/>
  <c r="U446" i="43"/>
  <c r="G446" i="43"/>
  <c r="F446" i="43"/>
  <c r="T447" i="43"/>
  <c r="R447" i="43"/>
  <c r="J446" i="43" l="1"/>
  <c r="H446" i="43"/>
  <c r="I446" i="43" s="1"/>
  <c r="S446" i="43"/>
  <c r="Y446" i="43"/>
  <c r="Z446" i="43" s="1"/>
  <c r="V446" i="43"/>
  <c r="N447" i="43"/>
  <c r="O447" i="43" s="1"/>
  <c r="H447" i="43"/>
  <c r="I447" i="43" s="1"/>
  <c r="P447" i="43"/>
  <c r="Q447" i="43" s="1"/>
  <c r="A448" i="43"/>
  <c r="B447" i="43"/>
  <c r="D447" i="43"/>
  <c r="G447" i="43"/>
  <c r="U447" i="43"/>
  <c r="R448" i="43"/>
  <c r="E448" i="43"/>
  <c r="T448" i="43"/>
  <c r="C448" i="43"/>
  <c r="K448" i="43"/>
  <c r="J447" i="43" l="1"/>
  <c r="S447" i="43"/>
  <c r="Y447" i="43"/>
  <c r="Z447" i="43" s="1"/>
  <c r="V447" i="43"/>
  <c r="N448" i="43"/>
  <c r="O448" i="43" s="1"/>
  <c r="P448" i="43"/>
  <c r="Q448" i="43" s="1"/>
  <c r="A449" i="43"/>
  <c r="B448" i="43"/>
  <c r="D448" i="43"/>
  <c r="T449" i="43"/>
  <c r="C449" i="43"/>
  <c r="G448" i="43"/>
  <c r="R449" i="43"/>
  <c r="F448" i="43"/>
  <c r="K449" i="43"/>
  <c r="U448" i="43"/>
  <c r="E449" i="43"/>
  <c r="J448" i="43" l="1"/>
  <c r="H448" i="43"/>
  <c r="I448" i="43" s="1"/>
  <c r="S448" i="43"/>
  <c r="Y448" i="43"/>
  <c r="Z448" i="43" s="1"/>
  <c r="V448" i="43"/>
  <c r="N449" i="43"/>
  <c r="O449" i="43" s="1"/>
  <c r="P449" i="43"/>
  <c r="Q449" i="43" s="1"/>
  <c r="B449" i="43"/>
  <c r="A450" i="43"/>
  <c r="D449" i="43"/>
  <c r="E450" i="43"/>
  <c r="C450" i="43"/>
  <c r="G449" i="43"/>
  <c r="T450" i="43"/>
  <c r="U449" i="43"/>
  <c r="F449" i="43"/>
  <c r="K450" i="43"/>
  <c r="R450" i="43"/>
  <c r="J449" i="43" l="1"/>
  <c r="H449" i="43"/>
  <c r="I449" i="43" s="1"/>
  <c r="S449" i="43"/>
  <c r="Y449" i="43"/>
  <c r="Z449" i="43" s="1"/>
  <c r="V449" i="43"/>
  <c r="N450" i="43"/>
  <c r="O450" i="43" s="1"/>
  <c r="P450" i="43"/>
  <c r="Q450" i="43" s="1"/>
  <c r="B450" i="43"/>
  <c r="A451" i="43"/>
  <c r="D450" i="43"/>
  <c r="T451" i="43"/>
  <c r="F450" i="43"/>
  <c r="C451" i="43"/>
  <c r="F451" i="43" s="1"/>
  <c r="K451" i="43"/>
  <c r="U450" i="43"/>
  <c r="E451" i="43"/>
  <c r="R451" i="43"/>
  <c r="G451" i="43"/>
  <c r="G450" i="43"/>
  <c r="H450" i="43" l="1"/>
  <c r="I450" i="43" s="1"/>
  <c r="J450" i="43"/>
  <c r="S450" i="43"/>
  <c r="Y450" i="43"/>
  <c r="Z450" i="43" s="1"/>
  <c r="V450" i="43"/>
  <c r="N451" i="43"/>
  <c r="O451" i="43" s="1"/>
  <c r="H451" i="43"/>
  <c r="I451" i="43" s="1"/>
  <c r="J451" i="43"/>
  <c r="P451" i="43"/>
  <c r="Q451" i="43" s="1"/>
  <c r="B451" i="43"/>
  <c r="A452" i="43"/>
  <c r="D451" i="43"/>
  <c r="T452" i="43"/>
  <c r="K452" i="43"/>
  <c r="U451" i="43"/>
  <c r="E452" i="43"/>
  <c r="R452" i="43"/>
  <c r="C452" i="43"/>
  <c r="S451" i="43" l="1"/>
  <c r="Y451" i="43"/>
  <c r="Z451" i="43" s="1"/>
  <c r="V451" i="43"/>
  <c r="N452" i="43"/>
  <c r="O452" i="43" s="1"/>
  <c r="P452" i="43"/>
  <c r="Q452" i="43" s="1"/>
  <c r="A453" i="43"/>
  <c r="B452" i="43"/>
  <c r="D452" i="43"/>
  <c r="K453" i="43"/>
  <c r="C453" i="43"/>
  <c r="G452" i="43"/>
  <c r="E453" i="43"/>
  <c r="U452" i="43"/>
  <c r="R453" i="43"/>
  <c r="F452" i="43"/>
  <c r="J452" i="43" l="1"/>
  <c r="H452" i="43"/>
  <c r="I452" i="43" s="1"/>
  <c r="S452" i="43"/>
  <c r="Y452" i="43"/>
  <c r="Z452" i="43" s="1"/>
  <c r="V452" i="43"/>
  <c r="N453" i="43"/>
  <c r="O453" i="43" s="1"/>
  <c r="P453" i="43"/>
  <c r="Q453" i="43" s="1"/>
  <c r="B453" i="43"/>
  <c r="A454" i="43"/>
  <c r="D453" i="43"/>
  <c r="T454" i="43"/>
  <c r="T453" i="43"/>
  <c r="E454" i="43"/>
  <c r="K454" i="43"/>
  <c r="G453" i="43"/>
  <c r="C454" i="43"/>
  <c r="F453" i="43"/>
  <c r="R454" i="43"/>
  <c r="U453" i="43"/>
  <c r="J453" i="43" l="1"/>
  <c r="H453" i="43"/>
  <c r="I453" i="43" s="1"/>
  <c r="S453" i="43"/>
  <c r="Y453" i="43"/>
  <c r="Z453" i="43" s="1"/>
  <c r="V453" i="43"/>
  <c r="N454" i="43"/>
  <c r="O454" i="43" s="1"/>
  <c r="P454" i="43"/>
  <c r="Q454" i="43" s="1"/>
  <c r="A455" i="43"/>
  <c r="B454" i="43"/>
  <c r="D454" i="43"/>
  <c r="R455" i="43"/>
  <c r="T455" i="43"/>
  <c r="E455" i="43"/>
  <c r="C455" i="43"/>
  <c r="U454" i="43"/>
  <c r="K455" i="43"/>
  <c r="F454" i="43"/>
  <c r="G454" i="43"/>
  <c r="J454" i="43" l="1"/>
  <c r="H454" i="43"/>
  <c r="I454" i="43" s="1"/>
  <c r="S454" i="43"/>
  <c r="Y454" i="43"/>
  <c r="Z454" i="43" s="1"/>
  <c r="V454" i="43"/>
  <c r="N455" i="43"/>
  <c r="O455" i="43" s="1"/>
  <c r="P455" i="43"/>
  <c r="Q455" i="43" s="1"/>
  <c r="A456" i="43"/>
  <c r="B455" i="43"/>
  <c r="D455" i="43"/>
  <c r="F455" i="43"/>
  <c r="R456" i="43"/>
  <c r="G455" i="43"/>
  <c r="U455" i="43"/>
  <c r="K456" i="43"/>
  <c r="C456" i="43"/>
  <c r="E456" i="43"/>
  <c r="T456" i="43"/>
  <c r="J455" i="43" l="1"/>
  <c r="H455" i="43"/>
  <c r="I455" i="43" s="1"/>
  <c r="S455" i="43"/>
  <c r="Y455" i="43"/>
  <c r="Z455" i="43" s="1"/>
  <c r="V455" i="43"/>
  <c r="N456" i="43"/>
  <c r="O456" i="43" s="1"/>
  <c r="P456" i="43"/>
  <c r="Q456" i="43" s="1"/>
  <c r="A457" i="43"/>
  <c r="B456" i="43"/>
  <c r="D456" i="43"/>
  <c r="T457" i="43"/>
  <c r="E457" i="43"/>
  <c r="C457" i="43"/>
  <c r="U456" i="43"/>
  <c r="F456" i="43"/>
  <c r="K457" i="43"/>
  <c r="R457" i="43"/>
  <c r="G456" i="43"/>
  <c r="J456" i="43" l="1"/>
  <c r="H456" i="43"/>
  <c r="I456" i="43" s="1"/>
  <c r="S456" i="43"/>
  <c r="Y456" i="43"/>
  <c r="Z456" i="43" s="1"/>
  <c r="V456" i="43"/>
  <c r="N457" i="43"/>
  <c r="O457" i="43" s="1"/>
  <c r="P457" i="43"/>
  <c r="Q457" i="43" s="1"/>
  <c r="B457" i="43"/>
  <c r="A458" i="43"/>
  <c r="D457" i="43"/>
  <c r="R458" i="43"/>
  <c r="K458" i="43"/>
  <c r="U457" i="43"/>
  <c r="T458" i="43"/>
  <c r="C458" i="43"/>
  <c r="E458" i="43"/>
  <c r="F457" i="43"/>
  <c r="G457" i="43"/>
  <c r="H457" i="43" l="1"/>
  <c r="I457" i="43" s="1"/>
  <c r="J457" i="43"/>
  <c r="S457" i="43"/>
  <c r="Y457" i="43"/>
  <c r="Z457" i="43" s="1"/>
  <c r="V457" i="43"/>
  <c r="N458" i="43"/>
  <c r="O458" i="43" s="1"/>
  <c r="P458" i="43"/>
  <c r="Q458" i="43" s="1"/>
  <c r="A459" i="43"/>
  <c r="B458" i="43"/>
  <c r="D458" i="43"/>
  <c r="G458" i="43"/>
  <c r="F458" i="43"/>
  <c r="R459" i="43"/>
  <c r="T459" i="43"/>
  <c r="K459" i="43"/>
  <c r="E459" i="43"/>
  <c r="C459" i="43"/>
  <c r="U458" i="43"/>
  <c r="J458" i="43" l="1"/>
  <c r="H458" i="43"/>
  <c r="I458" i="43" s="1"/>
  <c r="S458" i="43"/>
  <c r="Y458" i="43"/>
  <c r="Z458" i="43" s="1"/>
  <c r="V458" i="43"/>
  <c r="N459" i="43"/>
  <c r="O459" i="43" s="1"/>
  <c r="P459" i="43"/>
  <c r="Q459" i="43" s="1"/>
  <c r="B459" i="43"/>
  <c r="A460" i="43"/>
  <c r="D459" i="43"/>
  <c r="F459" i="43"/>
  <c r="E460" i="43"/>
  <c r="C460" i="43"/>
  <c r="U459" i="43"/>
  <c r="R460" i="43"/>
  <c r="G459" i="43"/>
  <c r="K460" i="43"/>
  <c r="G460" i="43"/>
  <c r="J459" i="43" l="1"/>
  <c r="H459" i="43"/>
  <c r="I459" i="43" s="1"/>
  <c r="S459" i="43"/>
  <c r="Y459" i="43"/>
  <c r="Z459" i="43" s="1"/>
  <c r="V459" i="43"/>
  <c r="N460" i="43"/>
  <c r="O460" i="43" s="1"/>
  <c r="J460" i="43"/>
  <c r="P460" i="43"/>
  <c r="Q460" i="43" s="1"/>
  <c r="A461" i="43"/>
  <c r="B460" i="43"/>
  <c r="D460" i="43"/>
  <c r="T460" i="43"/>
  <c r="T461" i="43"/>
  <c r="R461" i="43"/>
  <c r="E461" i="43"/>
  <c r="U460" i="43"/>
  <c r="F460" i="43"/>
  <c r="K461" i="43"/>
  <c r="C461" i="43"/>
  <c r="H460" i="43" l="1"/>
  <c r="I460" i="43" s="1"/>
  <c r="S460" i="43"/>
  <c r="Y460" i="43"/>
  <c r="Z460" i="43" s="1"/>
  <c r="V460" i="43"/>
  <c r="N461" i="43"/>
  <c r="O461" i="43" s="1"/>
  <c r="P461" i="43"/>
  <c r="Q461" i="43" s="1"/>
  <c r="B461" i="43"/>
  <c r="A462" i="43"/>
  <c r="D461" i="43"/>
  <c r="C462" i="43"/>
  <c r="F461" i="43"/>
  <c r="E462" i="43"/>
  <c r="K462" i="43"/>
  <c r="U461" i="43"/>
  <c r="T462" i="43"/>
  <c r="G461" i="43"/>
  <c r="R462" i="43"/>
  <c r="J461" i="43" l="1"/>
  <c r="H461" i="43"/>
  <c r="I461" i="43" s="1"/>
  <c r="S461" i="43"/>
  <c r="Y461" i="43"/>
  <c r="Z461" i="43" s="1"/>
  <c r="V461" i="43"/>
  <c r="N462" i="43"/>
  <c r="O462" i="43" s="1"/>
  <c r="P462" i="43"/>
  <c r="Q462" i="43" s="1"/>
  <c r="A463" i="43"/>
  <c r="B462" i="43"/>
  <c r="D462" i="43"/>
  <c r="R463" i="43"/>
  <c r="K463" i="43"/>
  <c r="U462" i="43"/>
  <c r="G462" i="43"/>
  <c r="E463" i="43"/>
  <c r="F462" i="43"/>
  <c r="C463" i="43"/>
  <c r="T463" i="43"/>
  <c r="H462" i="43" l="1"/>
  <c r="I462" i="43" s="1"/>
  <c r="J462" i="43"/>
  <c r="S462" i="43"/>
  <c r="Y462" i="43"/>
  <c r="Z462" i="43" s="1"/>
  <c r="V462" i="43"/>
  <c r="N463" i="43"/>
  <c r="O463" i="43" s="1"/>
  <c r="P463" i="43"/>
  <c r="Q463" i="43" s="1"/>
  <c r="A464" i="43"/>
  <c r="B463" i="43"/>
  <c r="D463" i="43"/>
  <c r="K464" i="43"/>
  <c r="G463" i="43"/>
  <c r="F463" i="43"/>
  <c r="U463" i="43"/>
  <c r="C464" i="43"/>
  <c r="F464" i="43"/>
  <c r="E464" i="43"/>
  <c r="R464" i="43"/>
  <c r="T464" i="43"/>
  <c r="J463" i="43" l="1"/>
  <c r="H463" i="43"/>
  <c r="I463" i="43" s="1"/>
  <c r="S463" i="43"/>
  <c r="Y463" i="43"/>
  <c r="Z463" i="43" s="1"/>
  <c r="V463" i="43"/>
  <c r="N464" i="43"/>
  <c r="O464" i="43" s="1"/>
  <c r="H464" i="43"/>
  <c r="I464" i="43" s="1"/>
  <c r="P464" i="43"/>
  <c r="Q464" i="43" s="1"/>
  <c r="A465" i="43"/>
  <c r="B464" i="43"/>
  <c r="D464" i="43"/>
  <c r="R465" i="43"/>
  <c r="T465" i="43"/>
  <c r="G464" i="43"/>
  <c r="U464" i="43"/>
  <c r="C465" i="43"/>
  <c r="K465" i="43"/>
  <c r="E465" i="43"/>
  <c r="J464" i="43" l="1"/>
  <c r="S464" i="43"/>
  <c r="Y464" i="43"/>
  <c r="Z464" i="43" s="1"/>
  <c r="V464" i="43"/>
  <c r="N465" i="43"/>
  <c r="O465" i="43" s="1"/>
  <c r="P465" i="43"/>
  <c r="Q465" i="43" s="1"/>
  <c r="A466" i="43"/>
  <c r="B465" i="43"/>
  <c r="D465" i="43"/>
  <c r="F465" i="43"/>
  <c r="E466" i="43"/>
  <c r="T466" i="43"/>
  <c r="K466" i="43"/>
  <c r="U465" i="43"/>
  <c r="G465" i="43"/>
  <c r="C466" i="43"/>
  <c r="J465" i="43" l="1"/>
  <c r="H465" i="43"/>
  <c r="I465" i="43" s="1"/>
  <c r="S465" i="43"/>
  <c r="Y465" i="43"/>
  <c r="Z465" i="43" s="1"/>
  <c r="V465" i="43"/>
  <c r="N466" i="43"/>
  <c r="O466" i="43" s="1"/>
  <c r="P466" i="43"/>
  <c r="Q466" i="43" s="1"/>
  <c r="A467" i="43"/>
  <c r="B466" i="43"/>
  <c r="D466" i="43"/>
  <c r="F466" i="43"/>
  <c r="C467" i="43"/>
  <c r="G466" i="43"/>
  <c r="R467" i="43"/>
  <c r="U466" i="43"/>
  <c r="E467" i="43"/>
  <c r="K467" i="43"/>
  <c r="R466" i="43"/>
  <c r="T467" i="43"/>
  <c r="J466" i="43" l="1"/>
  <c r="H466" i="43"/>
  <c r="I466" i="43" s="1"/>
  <c r="S466" i="43"/>
  <c r="Y466" i="43"/>
  <c r="Z466" i="43" s="1"/>
  <c r="V466" i="43"/>
  <c r="N467" i="43"/>
  <c r="O467" i="43" s="1"/>
  <c r="P467" i="43"/>
  <c r="Q467" i="43" s="1"/>
  <c r="A468" i="43"/>
  <c r="B467" i="43"/>
  <c r="D467" i="43"/>
  <c r="K468" i="43"/>
  <c r="C468" i="43"/>
  <c r="T468" i="43"/>
  <c r="E468" i="43"/>
  <c r="G467" i="43"/>
  <c r="F467" i="43"/>
  <c r="U467" i="43"/>
  <c r="R468" i="43"/>
  <c r="J467" i="43" l="1"/>
  <c r="H467" i="43"/>
  <c r="I467" i="43" s="1"/>
  <c r="S467" i="43"/>
  <c r="Y467" i="43"/>
  <c r="Z467" i="43" s="1"/>
  <c r="V467" i="43"/>
  <c r="N468" i="43"/>
  <c r="O468" i="43" s="1"/>
  <c r="P468" i="43"/>
  <c r="Q468" i="43" s="1"/>
  <c r="A469" i="43"/>
  <c r="B468" i="43"/>
  <c r="D468" i="43"/>
  <c r="C469" i="43"/>
  <c r="G469" i="43"/>
  <c r="R469" i="43"/>
  <c r="F468" i="43"/>
  <c r="G468" i="43"/>
  <c r="T469" i="43"/>
  <c r="F469" i="43"/>
  <c r="K469" i="43"/>
  <c r="U468" i="43"/>
  <c r="E469" i="43"/>
  <c r="H468" i="43" l="1"/>
  <c r="I468" i="43" s="1"/>
  <c r="J468" i="43"/>
  <c r="S468" i="43"/>
  <c r="Y468" i="43"/>
  <c r="Z468" i="43" s="1"/>
  <c r="V468" i="43"/>
  <c r="N469" i="43"/>
  <c r="O469" i="43" s="1"/>
  <c r="H469" i="43"/>
  <c r="I469" i="43" s="1"/>
  <c r="J469" i="43"/>
  <c r="P469" i="43"/>
  <c r="Q469" i="43" s="1"/>
  <c r="B469" i="43"/>
  <c r="A470" i="43"/>
  <c r="D469" i="43"/>
  <c r="U469" i="43"/>
  <c r="C470" i="43"/>
  <c r="E470" i="43"/>
  <c r="K470" i="43"/>
  <c r="R470" i="43"/>
  <c r="S469" i="43" l="1"/>
  <c r="Y469" i="43"/>
  <c r="Z469" i="43" s="1"/>
  <c r="V469" i="43"/>
  <c r="N470" i="43"/>
  <c r="O470" i="43" s="1"/>
  <c r="P470" i="43"/>
  <c r="Q470" i="43" s="1"/>
  <c r="A471" i="43"/>
  <c r="B470" i="43"/>
  <c r="D470" i="43"/>
  <c r="T471" i="43"/>
  <c r="R471" i="43"/>
  <c r="F470" i="43"/>
  <c r="C471" i="43"/>
  <c r="G470" i="43"/>
  <c r="U470" i="43"/>
  <c r="K471" i="43"/>
  <c r="T470" i="43"/>
  <c r="F471" i="43"/>
  <c r="E471" i="43"/>
  <c r="H470" i="43" l="1"/>
  <c r="I470" i="43" s="1"/>
  <c r="J470" i="43"/>
  <c r="S470" i="43"/>
  <c r="Y470" i="43"/>
  <c r="Z470" i="43" s="1"/>
  <c r="V470" i="43"/>
  <c r="N471" i="43"/>
  <c r="O471" i="43" s="1"/>
  <c r="H471" i="43"/>
  <c r="I471" i="43" s="1"/>
  <c r="P471" i="43"/>
  <c r="Q471" i="43" s="1"/>
  <c r="A472" i="43"/>
  <c r="B471" i="43"/>
  <c r="D471" i="43"/>
  <c r="U471" i="43"/>
  <c r="T472" i="43"/>
  <c r="G471" i="43"/>
  <c r="C472" i="43"/>
  <c r="E472" i="43"/>
  <c r="R472" i="43"/>
  <c r="K472" i="43"/>
  <c r="J471" i="43" l="1"/>
  <c r="S471" i="43"/>
  <c r="Y471" i="43"/>
  <c r="Z471" i="43" s="1"/>
  <c r="V471" i="43"/>
  <c r="N472" i="43"/>
  <c r="O472" i="43" s="1"/>
  <c r="P472" i="43"/>
  <c r="Q472" i="43" s="1"/>
  <c r="A473" i="43"/>
  <c r="B472" i="43"/>
  <c r="D472" i="43"/>
  <c r="U472" i="43"/>
  <c r="C473" i="43"/>
  <c r="F473" i="43" s="1"/>
  <c r="R473" i="43"/>
  <c r="K473" i="43"/>
  <c r="F472" i="43"/>
  <c r="T473" i="43"/>
  <c r="E473" i="43"/>
  <c r="G472" i="43"/>
  <c r="G473" i="43"/>
  <c r="J472" i="43" l="1"/>
  <c r="H472" i="43"/>
  <c r="I472" i="43" s="1"/>
  <c r="S472" i="43"/>
  <c r="Y472" i="43"/>
  <c r="Z472" i="43" s="1"/>
  <c r="V472" i="43"/>
  <c r="N473" i="43"/>
  <c r="O473" i="43" s="1"/>
  <c r="H473" i="43"/>
  <c r="I473" i="43" s="1"/>
  <c r="J473" i="43"/>
  <c r="P473" i="43"/>
  <c r="Q473" i="43" s="1"/>
  <c r="B473" i="43"/>
  <c r="A474" i="43"/>
  <c r="D473" i="43"/>
  <c r="K474" i="43"/>
  <c r="U473" i="43"/>
  <c r="C474" i="43"/>
  <c r="E474" i="43"/>
  <c r="R474" i="43"/>
  <c r="G474" i="43"/>
  <c r="S473" i="43" l="1"/>
  <c r="Y473" i="43"/>
  <c r="Z473" i="43" s="1"/>
  <c r="V473" i="43"/>
  <c r="N474" i="43"/>
  <c r="O474" i="43" s="1"/>
  <c r="J474" i="43"/>
  <c r="P474" i="43"/>
  <c r="Q474" i="43" s="1"/>
  <c r="B474" i="43"/>
  <c r="A475" i="43"/>
  <c r="D474" i="43"/>
  <c r="E475" i="43"/>
  <c r="C475" i="43"/>
  <c r="U474" i="43"/>
  <c r="R475" i="43"/>
  <c r="K475" i="43"/>
  <c r="F474" i="43"/>
  <c r="T474" i="43"/>
  <c r="T475" i="43"/>
  <c r="H474" i="43" l="1"/>
  <c r="I474" i="43" s="1"/>
  <c r="S474" i="43"/>
  <c r="Y474" i="43"/>
  <c r="Z474" i="43" s="1"/>
  <c r="V474" i="43"/>
  <c r="N475" i="43"/>
  <c r="O475" i="43" s="1"/>
  <c r="P475" i="43"/>
  <c r="Q475" i="43" s="1"/>
  <c r="B475" i="43"/>
  <c r="A476" i="43"/>
  <c r="D475" i="43"/>
  <c r="E476" i="43"/>
  <c r="T476" i="43"/>
  <c r="G475" i="43"/>
  <c r="C476" i="43"/>
  <c r="F475" i="43"/>
  <c r="R476" i="43"/>
  <c r="K476" i="43"/>
  <c r="U475" i="43"/>
  <c r="J475" i="43" l="1"/>
  <c r="H475" i="43"/>
  <c r="I475" i="43" s="1"/>
  <c r="S475" i="43"/>
  <c r="Y475" i="43"/>
  <c r="Z475" i="43" s="1"/>
  <c r="V475" i="43"/>
  <c r="N476" i="43"/>
  <c r="O476" i="43" s="1"/>
  <c r="P476" i="43"/>
  <c r="Q476" i="43" s="1"/>
  <c r="A477" i="43"/>
  <c r="B476" i="43"/>
  <c r="D476" i="43"/>
  <c r="T477" i="43"/>
  <c r="G476" i="43"/>
  <c r="K477" i="43"/>
  <c r="U476" i="43"/>
  <c r="C477" i="43"/>
  <c r="R477" i="43"/>
  <c r="E477" i="43"/>
  <c r="F477" i="43"/>
  <c r="F476" i="43"/>
  <c r="H476" i="43" l="1"/>
  <c r="I476" i="43" s="1"/>
  <c r="J476" i="43"/>
  <c r="S476" i="43"/>
  <c r="Y476" i="43"/>
  <c r="Z476" i="43" s="1"/>
  <c r="V476" i="43"/>
  <c r="N477" i="43"/>
  <c r="O477" i="43" s="1"/>
  <c r="H477" i="43"/>
  <c r="I477" i="43" s="1"/>
  <c r="P477" i="43"/>
  <c r="Q477" i="43" s="1"/>
  <c r="B477" i="43"/>
  <c r="A478" i="43"/>
  <c r="D477" i="43"/>
  <c r="G477" i="43"/>
  <c r="K478" i="43"/>
  <c r="T478" i="43"/>
  <c r="C478" i="43"/>
  <c r="G478" i="43" s="1"/>
  <c r="U477" i="43"/>
  <c r="E478" i="43"/>
  <c r="R478" i="43"/>
  <c r="F478" i="43"/>
  <c r="J477" i="43" l="1"/>
  <c r="S477" i="43"/>
  <c r="Y477" i="43"/>
  <c r="Z477" i="43" s="1"/>
  <c r="V477" i="43"/>
  <c r="N478" i="43"/>
  <c r="O478" i="43" s="1"/>
  <c r="H478" i="43"/>
  <c r="I478" i="43" s="1"/>
  <c r="J478" i="43"/>
  <c r="P478" i="43"/>
  <c r="Q478" i="43" s="1"/>
  <c r="A479" i="43"/>
  <c r="B478" i="43"/>
  <c r="D478" i="43"/>
  <c r="U478" i="43"/>
  <c r="K479" i="43"/>
  <c r="T479" i="43"/>
  <c r="E479" i="43"/>
  <c r="C479" i="43"/>
  <c r="R479" i="43"/>
  <c r="S478" i="43" l="1"/>
  <c r="Y478" i="43"/>
  <c r="Z478" i="43" s="1"/>
  <c r="V478" i="43"/>
  <c r="N479" i="43"/>
  <c r="O479" i="43" s="1"/>
  <c r="P479" i="43"/>
  <c r="Q479" i="43" s="1"/>
  <c r="A480" i="43"/>
  <c r="B479" i="43"/>
  <c r="D479" i="43"/>
  <c r="F479" i="43"/>
  <c r="T480" i="43"/>
  <c r="C480" i="43"/>
  <c r="K480" i="43"/>
  <c r="U479" i="43"/>
  <c r="G479" i="43"/>
  <c r="E480" i="43"/>
  <c r="J479" i="43" l="1"/>
  <c r="H479" i="43"/>
  <c r="I479" i="43" s="1"/>
  <c r="S479" i="43"/>
  <c r="Y479" i="43"/>
  <c r="Z479" i="43" s="1"/>
  <c r="V479" i="43"/>
  <c r="N480" i="43"/>
  <c r="O480" i="43" s="1"/>
  <c r="P480" i="43"/>
  <c r="Q480" i="43" s="1"/>
  <c r="A481" i="43"/>
  <c r="B480" i="43"/>
  <c r="D480" i="43"/>
  <c r="F480" i="43"/>
  <c r="C481" i="43"/>
  <c r="U480" i="43"/>
  <c r="E481" i="43"/>
  <c r="K481" i="43"/>
  <c r="T481" i="43"/>
  <c r="R480" i="43"/>
  <c r="G480" i="43"/>
  <c r="J480" i="43" l="1"/>
  <c r="H480" i="43"/>
  <c r="I480" i="43" s="1"/>
  <c r="S480" i="43"/>
  <c r="Y480" i="43"/>
  <c r="Z480" i="43" s="1"/>
  <c r="V480" i="43"/>
  <c r="N481" i="43"/>
  <c r="O481" i="43" s="1"/>
  <c r="P481" i="43"/>
  <c r="Q481" i="43" s="1"/>
  <c r="A482" i="43"/>
  <c r="B481" i="43"/>
  <c r="D481" i="43"/>
  <c r="F481" i="43"/>
  <c r="T482" i="43"/>
  <c r="C482" i="43"/>
  <c r="R482" i="43"/>
  <c r="G481" i="43"/>
  <c r="K482" i="43"/>
  <c r="U481" i="43"/>
  <c r="R481" i="43"/>
  <c r="E482" i="43"/>
  <c r="J481" i="43" l="1"/>
  <c r="H481" i="43"/>
  <c r="I481" i="43" s="1"/>
  <c r="S481" i="43"/>
  <c r="Y481" i="43"/>
  <c r="Z481" i="43" s="1"/>
  <c r="V481" i="43"/>
  <c r="N482" i="43"/>
  <c r="O482" i="43" s="1"/>
  <c r="P482" i="43"/>
  <c r="Q482" i="43" s="1"/>
  <c r="B482" i="43"/>
  <c r="A483" i="43"/>
  <c r="D482" i="43"/>
  <c r="E483" i="43"/>
  <c r="T483" i="43"/>
  <c r="F482" i="43"/>
  <c r="G482" i="43"/>
  <c r="K483" i="43"/>
  <c r="C483" i="43"/>
  <c r="U482" i="43"/>
  <c r="H482" i="43" l="1"/>
  <c r="I482" i="43" s="1"/>
  <c r="J482" i="43"/>
  <c r="S482" i="43"/>
  <c r="Y482" i="43"/>
  <c r="Z482" i="43" s="1"/>
  <c r="V482" i="43"/>
  <c r="N483" i="43"/>
  <c r="O483" i="43" s="1"/>
  <c r="P483" i="43"/>
  <c r="Q483" i="43" s="1"/>
  <c r="A484" i="43"/>
  <c r="B483" i="43"/>
  <c r="D483" i="43"/>
  <c r="F483" i="43"/>
  <c r="K484" i="43"/>
  <c r="E484" i="43"/>
  <c r="U483" i="43"/>
  <c r="G483" i="43"/>
  <c r="R484" i="43"/>
  <c r="R483" i="43"/>
  <c r="C484" i="43"/>
  <c r="F484" i="43"/>
  <c r="T484" i="43"/>
  <c r="J483" i="43" l="1"/>
  <c r="H483" i="43"/>
  <c r="I483" i="43" s="1"/>
  <c r="S483" i="43"/>
  <c r="Y483" i="43"/>
  <c r="Z483" i="43" s="1"/>
  <c r="V483" i="43"/>
  <c r="N484" i="43"/>
  <c r="O484" i="43" s="1"/>
  <c r="H484" i="43"/>
  <c r="I484" i="43" s="1"/>
  <c r="P484" i="43"/>
  <c r="Q484" i="43" s="1"/>
  <c r="B484" i="43"/>
  <c r="A485" i="43"/>
  <c r="D484" i="43"/>
  <c r="E485" i="43"/>
  <c r="C485" i="43"/>
  <c r="K485" i="43"/>
  <c r="T485" i="43"/>
  <c r="G485" i="43"/>
  <c r="U484" i="43"/>
  <c r="G484" i="43"/>
  <c r="J484" i="43" l="1"/>
  <c r="S484" i="43"/>
  <c r="Y484" i="43"/>
  <c r="Z484" i="43" s="1"/>
  <c r="V484" i="43"/>
  <c r="N485" i="43"/>
  <c r="O485" i="43" s="1"/>
  <c r="J485" i="43"/>
  <c r="P485" i="43"/>
  <c r="Q485" i="43" s="1"/>
  <c r="A486" i="43"/>
  <c r="B485" i="43"/>
  <c r="D485" i="43"/>
  <c r="C486" i="43"/>
  <c r="U485" i="43"/>
  <c r="T486" i="43"/>
  <c r="R486" i="43"/>
  <c r="F485" i="43"/>
  <c r="K486" i="43"/>
  <c r="R485" i="43"/>
  <c r="E486" i="43"/>
  <c r="H485" i="43" l="1"/>
  <c r="I485" i="43" s="1"/>
  <c r="S485" i="43"/>
  <c r="Y485" i="43"/>
  <c r="Z485" i="43" s="1"/>
  <c r="V485" i="43"/>
  <c r="N486" i="43"/>
  <c r="O486" i="43" s="1"/>
  <c r="P486" i="43"/>
  <c r="Q486" i="43" s="1"/>
  <c r="A487" i="43"/>
  <c r="B486" i="43"/>
  <c r="D486" i="43"/>
  <c r="C487" i="43"/>
  <c r="U486" i="43"/>
  <c r="R487" i="43"/>
  <c r="E487" i="43"/>
  <c r="K487" i="43"/>
  <c r="T487" i="43"/>
  <c r="G486" i="43"/>
  <c r="F486" i="43"/>
  <c r="J486" i="43" l="1"/>
  <c r="H486" i="43"/>
  <c r="I486" i="43" s="1"/>
  <c r="S486" i="43"/>
  <c r="Y486" i="43"/>
  <c r="Z486" i="43" s="1"/>
  <c r="V486" i="43"/>
  <c r="N487" i="43"/>
  <c r="O487" i="43" s="1"/>
  <c r="P487" i="43"/>
  <c r="Q487" i="43" s="1"/>
  <c r="A488" i="43"/>
  <c r="B487" i="43"/>
  <c r="D487" i="43"/>
  <c r="F487" i="43"/>
  <c r="G487" i="43"/>
  <c r="C488" i="43"/>
  <c r="E488" i="43"/>
  <c r="T488" i="43"/>
  <c r="K488" i="43"/>
  <c r="U487" i="43"/>
  <c r="R488" i="43"/>
  <c r="H487" i="43" l="1"/>
  <c r="I487" i="43" s="1"/>
  <c r="J487" i="43"/>
  <c r="S487" i="43"/>
  <c r="Y487" i="43"/>
  <c r="Z487" i="43" s="1"/>
  <c r="V487" i="43"/>
  <c r="N488" i="43"/>
  <c r="O488" i="43" s="1"/>
  <c r="P488" i="43"/>
  <c r="Q488" i="43" s="1"/>
  <c r="B488" i="43"/>
  <c r="A489" i="43"/>
  <c r="D488" i="43"/>
  <c r="K489" i="43"/>
  <c r="F488" i="43"/>
  <c r="G488" i="43"/>
  <c r="R489" i="43"/>
  <c r="E489" i="43"/>
  <c r="C489" i="43"/>
  <c r="U488" i="43"/>
  <c r="T489" i="43"/>
  <c r="J488" i="43" l="1"/>
  <c r="H488" i="43"/>
  <c r="I488" i="43" s="1"/>
  <c r="S488" i="43"/>
  <c r="Y488" i="43"/>
  <c r="Z488" i="43" s="1"/>
  <c r="V488" i="43"/>
  <c r="N489" i="43"/>
  <c r="O489" i="43" s="1"/>
  <c r="P489" i="43"/>
  <c r="Q489" i="43" s="1"/>
  <c r="A490" i="43"/>
  <c r="B489" i="43"/>
  <c r="D489" i="43"/>
  <c r="T490" i="43"/>
  <c r="E490" i="43"/>
  <c r="U489" i="43"/>
  <c r="F489" i="43"/>
  <c r="K490" i="43"/>
  <c r="R490" i="43"/>
  <c r="G489" i="43"/>
  <c r="C490" i="43"/>
  <c r="J489" i="43" l="1"/>
  <c r="H489" i="43"/>
  <c r="I489" i="43" s="1"/>
  <c r="S489" i="43"/>
  <c r="Y489" i="43"/>
  <c r="Z489" i="43" s="1"/>
  <c r="V489" i="43"/>
  <c r="N490" i="43"/>
  <c r="O490" i="43" s="1"/>
  <c r="P490" i="43"/>
  <c r="Q490" i="43" s="1"/>
  <c r="B490" i="43"/>
  <c r="A491" i="43"/>
  <c r="D490" i="43"/>
  <c r="U490" i="43"/>
  <c r="F490" i="43"/>
  <c r="G490" i="43"/>
  <c r="C491" i="43"/>
  <c r="K491" i="43"/>
  <c r="R491" i="43"/>
  <c r="T491" i="43"/>
  <c r="E491" i="43"/>
  <c r="J490" i="43" l="1"/>
  <c r="H490" i="43"/>
  <c r="I490" i="43" s="1"/>
  <c r="S490" i="43"/>
  <c r="Y490" i="43"/>
  <c r="Z490" i="43" s="1"/>
  <c r="V490" i="43"/>
  <c r="N491" i="43"/>
  <c r="O491" i="43" s="1"/>
  <c r="P491" i="43"/>
  <c r="Q491" i="43" s="1"/>
  <c r="B491" i="43"/>
  <c r="A492" i="43"/>
  <c r="D491" i="43"/>
  <c r="F491" i="43"/>
  <c r="K492" i="43"/>
  <c r="U491" i="43"/>
  <c r="T492" i="43"/>
  <c r="C492" i="43"/>
  <c r="G491" i="43"/>
  <c r="E492" i="43"/>
  <c r="R492" i="43"/>
  <c r="H491" i="43" l="1"/>
  <c r="I491" i="43" s="1"/>
  <c r="J491" i="43"/>
  <c r="S491" i="43"/>
  <c r="Y491" i="43"/>
  <c r="Z491" i="43" s="1"/>
  <c r="V491" i="43"/>
  <c r="N492" i="43"/>
  <c r="O492" i="43" s="1"/>
  <c r="P492" i="43"/>
  <c r="Q492" i="43" s="1"/>
  <c r="A493" i="43"/>
  <c r="B492" i="43"/>
  <c r="D492" i="43"/>
  <c r="G492" i="43"/>
  <c r="K493" i="43"/>
  <c r="F492" i="43"/>
  <c r="C493" i="43"/>
  <c r="T493" i="43"/>
  <c r="E493" i="43"/>
  <c r="U492" i="43"/>
  <c r="R493" i="43"/>
  <c r="J492" i="43" l="1"/>
  <c r="H492" i="43"/>
  <c r="I492" i="43" s="1"/>
  <c r="S492" i="43"/>
  <c r="Y492" i="43"/>
  <c r="Z492" i="43" s="1"/>
  <c r="V492" i="43"/>
  <c r="N493" i="43"/>
  <c r="O493" i="43" s="1"/>
  <c r="P493" i="43"/>
  <c r="Q493" i="43" s="1"/>
  <c r="A494" i="43"/>
  <c r="B493" i="43"/>
  <c r="D493" i="43"/>
  <c r="F493" i="43"/>
  <c r="C494" i="43"/>
  <c r="T494" i="43"/>
  <c r="G493" i="43"/>
  <c r="E494" i="43"/>
  <c r="R494" i="43"/>
  <c r="U493" i="43"/>
  <c r="K494" i="43"/>
  <c r="J493" i="43" l="1"/>
  <c r="H493" i="43"/>
  <c r="I493" i="43" s="1"/>
  <c r="S493" i="43"/>
  <c r="Y493" i="43"/>
  <c r="Z493" i="43" s="1"/>
  <c r="V493" i="43"/>
  <c r="N494" i="43"/>
  <c r="O494" i="43" s="1"/>
  <c r="P494" i="43"/>
  <c r="Q494" i="43" s="1"/>
  <c r="A495" i="43"/>
  <c r="B494" i="43"/>
  <c r="D494" i="43"/>
  <c r="K495" i="43"/>
  <c r="T495" i="43"/>
  <c r="G494" i="43"/>
  <c r="C495" i="43"/>
  <c r="F494" i="43"/>
  <c r="U494" i="43"/>
  <c r="E495" i="43"/>
  <c r="R495" i="43"/>
  <c r="J494" i="43" l="1"/>
  <c r="H494" i="43"/>
  <c r="I494" i="43" s="1"/>
  <c r="S494" i="43"/>
  <c r="Y494" i="43"/>
  <c r="Z494" i="43" s="1"/>
  <c r="V494" i="43"/>
  <c r="N495" i="43"/>
  <c r="O495" i="43" s="1"/>
  <c r="P495" i="43"/>
  <c r="Q495" i="43" s="1"/>
  <c r="A496" i="43"/>
  <c r="B495" i="43"/>
  <c r="D495" i="43"/>
  <c r="T496" i="43"/>
  <c r="U495" i="43"/>
  <c r="E496" i="43"/>
  <c r="C496" i="43"/>
  <c r="F495" i="43"/>
  <c r="R496" i="43"/>
  <c r="K496" i="43"/>
  <c r="G495" i="43"/>
  <c r="J495" i="43" l="1"/>
  <c r="H495" i="43"/>
  <c r="I495" i="43" s="1"/>
  <c r="S495" i="43"/>
  <c r="Y495" i="43"/>
  <c r="Z495" i="43" s="1"/>
  <c r="V495" i="43"/>
  <c r="N496" i="43"/>
  <c r="O496" i="43" s="1"/>
  <c r="P496" i="43"/>
  <c r="Q496" i="43" s="1"/>
  <c r="A497" i="43"/>
  <c r="B496" i="43"/>
  <c r="D496" i="43"/>
  <c r="G496" i="43"/>
  <c r="T497" i="43"/>
  <c r="U496" i="43"/>
  <c r="K497" i="43"/>
  <c r="R497" i="43"/>
  <c r="F496" i="43"/>
  <c r="C497" i="43"/>
  <c r="E497" i="43"/>
  <c r="J496" i="43" l="1"/>
  <c r="H496" i="43"/>
  <c r="I496" i="43" s="1"/>
  <c r="S496" i="43"/>
  <c r="Y496" i="43"/>
  <c r="Z496" i="43" s="1"/>
  <c r="V496" i="43"/>
  <c r="N497" i="43"/>
  <c r="O497" i="43" s="1"/>
  <c r="P497" i="43"/>
  <c r="Q497" i="43" s="1"/>
  <c r="B497" i="43"/>
  <c r="A498" i="43"/>
  <c r="D497" i="43"/>
  <c r="U497" i="43"/>
  <c r="R498" i="43"/>
  <c r="F497" i="43"/>
  <c r="G497" i="43"/>
  <c r="E498" i="43"/>
  <c r="T498" i="43"/>
  <c r="K498" i="43"/>
  <c r="C498" i="43"/>
  <c r="H497" i="43" l="1"/>
  <c r="I497" i="43" s="1"/>
  <c r="J497" i="43"/>
  <c r="S497" i="43"/>
  <c r="Y497" i="43"/>
  <c r="Z497" i="43" s="1"/>
  <c r="V497" i="43"/>
  <c r="N498" i="43"/>
  <c r="O498" i="43" s="1"/>
  <c r="P498" i="43"/>
  <c r="Q498" i="43" s="1"/>
  <c r="B498" i="43"/>
  <c r="A499" i="43"/>
  <c r="D498" i="43"/>
  <c r="E499" i="43"/>
  <c r="U498" i="43"/>
  <c r="F498" i="43"/>
  <c r="C499" i="43"/>
  <c r="K499" i="43"/>
  <c r="G498" i="43"/>
  <c r="T499" i="43"/>
  <c r="R499" i="43"/>
  <c r="H498" i="43" l="1"/>
  <c r="I498" i="43" s="1"/>
  <c r="J498" i="43"/>
  <c r="S498" i="43"/>
  <c r="Y498" i="43"/>
  <c r="Z498" i="43" s="1"/>
  <c r="V498" i="43"/>
  <c r="N499" i="43"/>
  <c r="O499" i="43" s="1"/>
  <c r="P499" i="43"/>
  <c r="Q499" i="43" s="1"/>
  <c r="B499" i="43"/>
  <c r="A500" i="43"/>
  <c r="D499" i="43"/>
  <c r="F499" i="43"/>
  <c r="R500" i="43"/>
  <c r="G499" i="43"/>
  <c r="T500" i="43"/>
  <c r="K500" i="43"/>
  <c r="C500" i="43"/>
  <c r="U499" i="43"/>
  <c r="E500" i="43"/>
  <c r="J499" i="43" l="1"/>
  <c r="H499" i="43"/>
  <c r="I499" i="43" s="1"/>
  <c r="S499" i="43"/>
  <c r="Y499" i="43"/>
  <c r="Z499" i="43" s="1"/>
  <c r="V499" i="43"/>
  <c r="N500" i="43"/>
  <c r="O500" i="43" s="1"/>
  <c r="P500" i="43"/>
  <c r="Q500" i="43" s="1"/>
  <c r="A501" i="43"/>
  <c r="B500" i="43"/>
  <c r="D500" i="43"/>
  <c r="U500" i="43"/>
  <c r="T501" i="43"/>
  <c r="F500" i="43"/>
  <c r="G500" i="43"/>
  <c r="C501" i="43"/>
  <c r="E501" i="43"/>
  <c r="K501" i="43"/>
  <c r="R501" i="43"/>
  <c r="H500" i="43" l="1"/>
  <c r="I500" i="43" s="1"/>
  <c r="J500" i="43"/>
  <c r="S500" i="43"/>
  <c r="Y500" i="43"/>
  <c r="Z500" i="43" s="1"/>
  <c r="V500" i="43"/>
  <c r="N501" i="43"/>
  <c r="O501" i="43" s="1"/>
  <c r="P501" i="43"/>
  <c r="Q501" i="43" s="1"/>
  <c r="B501" i="43"/>
  <c r="A502" i="43"/>
  <c r="D501" i="43"/>
  <c r="F501" i="43"/>
  <c r="C502" i="43"/>
  <c r="E502" i="43"/>
  <c r="G502" i="43"/>
  <c r="T502" i="43"/>
  <c r="G501" i="43"/>
  <c r="F502" i="43"/>
  <c r="K502" i="43"/>
  <c r="R502" i="43"/>
  <c r="U501" i="43"/>
  <c r="H501" i="43" l="1"/>
  <c r="I501" i="43" s="1"/>
  <c r="J501" i="43"/>
  <c r="S501" i="43"/>
  <c r="Y501" i="43"/>
  <c r="Z501" i="43" s="1"/>
  <c r="V501" i="43"/>
  <c r="N502" i="43"/>
  <c r="O502" i="43" s="1"/>
  <c r="H502" i="43"/>
  <c r="I502" i="43" s="1"/>
  <c r="J502" i="43"/>
  <c r="P502" i="43"/>
  <c r="Q502" i="43" s="1"/>
  <c r="A503" i="43"/>
  <c r="B502" i="43"/>
  <c r="D502" i="43"/>
  <c r="U502" i="43"/>
  <c r="E503" i="43"/>
  <c r="R503" i="43"/>
  <c r="C503" i="43"/>
  <c r="K503" i="43"/>
  <c r="T503" i="43"/>
  <c r="S502" i="43" l="1"/>
  <c r="Y502" i="43"/>
  <c r="Z502" i="43" s="1"/>
  <c r="V502" i="43"/>
  <c r="N503" i="43"/>
  <c r="O503" i="43" s="1"/>
  <c r="P503" i="43"/>
  <c r="Q503" i="43" s="1"/>
  <c r="B503" i="43"/>
  <c r="A504" i="43"/>
  <c r="D503" i="43"/>
  <c r="E504" i="43"/>
  <c r="C504" i="43"/>
  <c r="G503" i="43"/>
  <c r="F503" i="43"/>
  <c r="T504" i="43"/>
  <c r="U503" i="43"/>
  <c r="K504" i="43"/>
  <c r="R504" i="43"/>
  <c r="J503" i="43" l="1"/>
  <c r="H503" i="43"/>
  <c r="I503" i="43" s="1"/>
  <c r="S503" i="43"/>
  <c r="Y503" i="43"/>
  <c r="Z503" i="43" s="1"/>
  <c r="V503" i="43"/>
  <c r="N504" i="43"/>
  <c r="O504" i="43" s="1"/>
  <c r="P504" i="43"/>
  <c r="Q504" i="43" s="1"/>
  <c r="A505" i="43"/>
  <c r="B504" i="43"/>
  <c r="D504" i="43"/>
  <c r="E505" i="43"/>
  <c r="U504" i="43"/>
  <c r="F504" i="43"/>
  <c r="K505" i="43"/>
  <c r="R505" i="43"/>
  <c r="G504" i="43"/>
  <c r="C505" i="43"/>
  <c r="T505" i="43"/>
  <c r="J504" i="43" l="1"/>
  <c r="H504" i="43"/>
  <c r="I504" i="43" s="1"/>
  <c r="S504" i="43"/>
  <c r="Y504" i="43"/>
  <c r="Z504" i="43" s="1"/>
  <c r="V504" i="43"/>
  <c r="N505" i="43"/>
  <c r="O505" i="43" s="1"/>
  <c r="P505" i="43"/>
  <c r="Q505" i="43" s="1"/>
  <c r="A506" i="43"/>
  <c r="B505" i="43"/>
  <c r="D505" i="43"/>
  <c r="T506" i="43"/>
  <c r="U505" i="43"/>
  <c r="E506" i="43"/>
  <c r="F505" i="43"/>
  <c r="G505" i="43"/>
  <c r="K506" i="43"/>
  <c r="R506" i="43"/>
  <c r="C506" i="43"/>
  <c r="G506" i="43"/>
  <c r="F506" i="43"/>
  <c r="J505" i="43" l="1"/>
  <c r="H505" i="43"/>
  <c r="I505" i="43" s="1"/>
  <c r="S505" i="43"/>
  <c r="Y505" i="43"/>
  <c r="Z505" i="43" s="1"/>
  <c r="V505" i="43"/>
  <c r="N506" i="43"/>
  <c r="O506" i="43" s="1"/>
  <c r="H506" i="43"/>
  <c r="I506" i="43" s="1"/>
  <c r="J506" i="43"/>
  <c r="P506" i="43"/>
  <c r="Q506" i="43" s="1"/>
  <c r="A507" i="43"/>
  <c r="B506" i="43"/>
  <c r="D506" i="43"/>
  <c r="T507" i="43"/>
  <c r="U506" i="43"/>
  <c r="C507" i="43"/>
  <c r="G507" i="43" s="1"/>
  <c r="E507" i="43"/>
  <c r="F507" i="43"/>
  <c r="K507" i="43"/>
  <c r="R507" i="43"/>
  <c r="S506" i="43" l="1"/>
  <c r="Y506" i="43"/>
  <c r="Z506" i="43" s="1"/>
  <c r="V506" i="43"/>
  <c r="N507" i="43"/>
  <c r="O507" i="43" s="1"/>
  <c r="H507" i="43"/>
  <c r="I507" i="43" s="1"/>
  <c r="J507" i="43"/>
  <c r="P507" i="43"/>
  <c r="Q507" i="43" s="1"/>
  <c r="B507" i="43"/>
  <c r="A508" i="43"/>
  <c r="D507" i="43"/>
  <c r="U507" i="43"/>
  <c r="T508" i="43"/>
  <c r="K508" i="43"/>
  <c r="R508" i="43"/>
  <c r="C508" i="43"/>
  <c r="E508" i="43"/>
  <c r="S507" i="43" l="1"/>
  <c r="Y507" i="43"/>
  <c r="Z507" i="43" s="1"/>
  <c r="V507" i="43"/>
  <c r="N508" i="43"/>
  <c r="O508" i="43" s="1"/>
  <c r="P508" i="43"/>
  <c r="Q508" i="43" s="1"/>
  <c r="A509" i="43"/>
  <c r="B508" i="43"/>
  <c r="D508" i="43"/>
  <c r="U508" i="43"/>
  <c r="K509" i="43"/>
  <c r="R509" i="43"/>
  <c r="F508" i="43"/>
  <c r="C509" i="43"/>
  <c r="G508" i="43"/>
  <c r="E509" i="43"/>
  <c r="J508" i="43" l="1"/>
  <c r="H508" i="43"/>
  <c r="I508" i="43" s="1"/>
  <c r="S508" i="43"/>
  <c r="Y508" i="43"/>
  <c r="Z508" i="43" s="1"/>
  <c r="V508" i="43"/>
  <c r="N509" i="43"/>
  <c r="O509" i="43" s="1"/>
  <c r="P509" i="43"/>
  <c r="Q509" i="43" s="1"/>
  <c r="B509" i="43"/>
  <c r="A510" i="43"/>
  <c r="D509" i="43"/>
  <c r="U509" i="43"/>
  <c r="G509" i="43"/>
  <c r="C510" i="43"/>
  <c r="K510" i="43"/>
  <c r="E510" i="43"/>
  <c r="F509" i="43"/>
  <c r="T510" i="43"/>
  <c r="R510" i="43"/>
  <c r="T509" i="43"/>
  <c r="J509" i="43" l="1"/>
  <c r="H509" i="43"/>
  <c r="I509" i="43" s="1"/>
  <c r="S509" i="43"/>
  <c r="Y509" i="43"/>
  <c r="Z509" i="43" s="1"/>
  <c r="V509" i="43"/>
  <c r="N510" i="43"/>
  <c r="O510" i="43" s="1"/>
  <c r="P510" i="43"/>
  <c r="Q510" i="43" s="1"/>
  <c r="S510" i="43" s="1"/>
  <c r="A511" i="43"/>
  <c r="B510" i="43"/>
  <c r="D510" i="43"/>
  <c r="C511" i="43"/>
  <c r="K511" i="43"/>
  <c r="E511" i="43"/>
  <c r="R511" i="43"/>
  <c r="G510" i="43"/>
  <c r="U510" i="43"/>
  <c r="T511" i="43"/>
  <c r="F510" i="43"/>
  <c r="J510" i="43" l="1"/>
  <c r="H510" i="43"/>
  <c r="I510" i="43" s="1"/>
  <c r="Y510" i="43"/>
  <c r="Z510" i="43" s="1"/>
  <c r="V510" i="43"/>
  <c r="N511" i="43"/>
  <c r="O511" i="43" s="1"/>
  <c r="P511" i="43"/>
  <c r="Q511" i="43" s="1"/>
  <c r="B511" i="43"/>
  <c r="A512" i="43"/>
  <c r="D511" i="43"/>
  <c r="C512" i="43"/>
  <c r="G511" i="43"/>
  <c r="K512" i="43"/>
  <c r="R512" i="43"/>
  <c r="E512" i="43"/>
  <c r="U511" i="43"/>
  <c r="T512" i="43"/>
  <c r="F511" i="43"/>
  <c r="J511" i="43" l="1"/>
  <c r="H511" i="43"/>
  <c r="I511" i="43" s="1"/>
  <c r="Y511" i="43"/>
  <c r="Z511" i="43" s="1"/>
  <c r="V511" i="43"/>
  <c r="S511" i="43"/>
  <c r="N512" i="43"/>
  <c r="O512" i="43" s="1"/>
  <c r="P512" i="43"/>
  <c r="Q512" i="43" s="1"/>
  <c r="A513" i="43"/>
  <c r="B512" i="43"/>
  <c r="D512" i="43"/>
  <c r="T513" i="43"/>
  <c r="F512" i="43"/>
  <c r="R513" i="43"/>
  <c r="C513" i="43"/>
  <c r="U512" i="43"/>
  <c r="E513" i="43"/>
  <c r="K513" i="43"/>
  <c r="G513" i="43"/>
  <c r="G512" i="43"/>
  <c r="H512" i="43" l="1"/>
  <c r="I512" i="43" s="1"/>
  <c r="J512" i="43"/>
  <c r="S512" i="43"/>
  <c r="Y512" i="43"/>
  <c r="Z512" i="43" s="1"/>
  <c r="V512" i="43"/>
  <c r="N513" i="43"/>
  <c r="O513" i="43" s="1"/>
  <c r="J513" i="43"/>
  <c r="P513" i="43"/>
  <c r="Q513" i="43" s="1"/>
  <c r="A514" i="43"/>
  <c r="B513" i="43"/>
  <c r="D513" i="43"/>
  <c r="F513" i="43"/>
  <c r="E514" i="43"/>
  <c r="C514" i="43"/>
  <c r="F514" i="43" s="1"/>
  <c r="U513" i="43"/>
  <c r="G514" i="43"/>
  <c r="T514" i="43"/>
  <c r="K514" i="43"/>
  <c r="R514" i="43"/>
  <c r="H513" i="43" l="1"/>
  <c r="I513" i="43" s="1"/>
  <c r="S513" i="43"/>
  <c r="Y513" i="43"/>
  <c r="Z513" i="43" s="1"/>
  <c r="V513" i="43"/>
  <c r="N514" i="43"/>
  <c r="O514" i="43" s="1"/>
  <c r="H514" i="43"/>
  <c r="I514" i="43" s="1"/>
  <c r="J514" i="43"/>
  <c r="P514" i="43"/>
  <c r="Q514" i="43" s="1"/>
  <c r="B514" i="43"/>
  <c r="A515" i="43"/>
  <c r="D514" i="43"/>
  <c r="K515" i="43"/>
  <c r="U514" i="43"/>
  <c r="C515" i="43"/>
  <c r="T515" i="43"/>
  <c r="R515" i="43"/>
  <c r="E515" i="43"/>
  <c r="G515" i="43"/>
  <c r="S514" i="43" l="1"/>
  <c r="Y514" i="43"/>
  <c r="Z514" i="43" s="1"/>
  <c r="V514" i="43"/>
  <c r="N515" i="43"/>
  <c r="O515" i="43" s="1"/>
  <c r="J515" i="43"/>
  <c r="P515" i="43"/>
  <c r="Q515" i="43" s="1"/>
  <c r="A516" i="43"/>
  <c r="B515" i="43"/>
  <c r="D515" i="43"/>
  <c r="T516" i="43"/>
  <c r="K516" i="43"/>
  <c r="R516" i="43"/>
  <c r="C516" i="43"/>
  <c r="E516" i="43"/>
  <c r="F515" i="43"/>
  <c r="U515" i="43"/>
  <c r="G516" i="43"/>
  <c r="H515" i="43" l="1"/>
  <c r="I515" i="43" s="1"/>
  <c r="S515" i="43"/>
  <c r="Y515" i="43"/>
  <c r="Z515" i="43" s="1"/>
  <c r="V515" i="43"/>
  <c r="N516" i="43"/>
  <c r="O516" i="43" s="1"/>
  <c r="J516" i="43"/>
  <c r="P516" i="43"/>
  <c r="Q516" i="43" s="1"/>
  <c r="B516" i="43"/>
  <c r="A517" i="43"/>
  <c r="D516" i="43"/>
  <c r="F516" i="43"/>
  <c r="U516" i="43"/>
  <c r="T517" i="43"/>
  <c r="K517" i="43"/>
  <c r="E517" i="43"/>
  <c r="R517" i="43"/>
  <c r="C517" i="43"/>
  <c r="G517" i="43" s="1"/>
  <c r="H516" i="43" l="1"/>
  <c r="I516" i="43" s="1"/>
  <c r="S516" i="43"/>
  <c r="Y516" i="43"/>
  <c r="Z516" i="43" s="1"/>
  <c r="V516" i="43"/>
  <c r="N517" i="43"/>
  <c r="O517" i="43" s="1"/>
  <c r="J517" i="43"/>
  <c r="P517" i="43"/>
  <c r="Q517" i="43" s="1"/>
  <c r="B517" i="43"/>
  <c r="A518" i="43"/>
  <c r="D517" i="43"/>
  <c r="K518" i="43"/>
  <c r="F517" i="43"/>
  <c r="U517" i="43"/>
  <c r="T518" i="43"/>
  <c r="C518" i="43"/>
  <c r="E518" i="43"/>
  <c r="R518" i="43"/>
  <c r="H517" i="43" l="1"/>
  <c r="I517" i="43" s="1"/>
  <c r="S517" i="43"/>
  <c r="Y517" i="43"/>
  <c r="Z517" i="43" s="1"/>
  <c r="V517" i="43"/>
  <c r="N518" i="43"/>
  <c r="O518" i="43" s="1"/>
  <c r="P518" i="43"/>
  <c r="Q518" i="43" s="1"/>
  <c r="A519" i="43"/>
  <c r="B518" i="43"/>
  <c r="D518" i="43"/>
  <c r="R519" i="43"/>
  <c r="U518" i="43"/>
  <c r="T519" i="43"/>
  <c r="K519" i="43"/>
  <c r="G518" i="43"/>
  <c r="E519" i="43"/>
  <c r="F518" i="43"/>
  <c r="C519" i="43"/>
  <c r="H518" i="43" l="1"/>
  <c r="I518" i="43" s="1"/>
  <c r="J518" i="43"/>
  <c r="S518" i="43"/>
  <c r="Y518" i="43"/>
  <c r="Z518" i="43" s="1"/>
  <c r="V518" i="43"/>
  <c r="N519" i="43"/>
  <c r="O519" i="43" s="1"/>
  <c r="P519" i="43"/>
  <c r="Q519" i="43" s="1"/>
  <c r="A520" i="43"/>
  <c r="B519" i="43"/>
  <c r="D519" i="43"/>
  <c r="K520" i="43"/>
  <c r="U519" i="43"/>
  <c r="R520" i="43"/>
  <c r="E520" i="43"/>
  <c r="T520" i="43"/>
  <c r="F519" i="43"/>
  <c r="C520" i="43"/>
  <c r="G519" i="43"/>
  <c r="J519" i="43" l="1"/>
  <c r="H519" i="43"/>
  <c r="I519" i="43" s="1"/>
  <c r="S519" i="43"/>
  <c r="Y519" i="43"/>
  <c r="Z519" i="43" s="1"/>
  <c r="V519" i="43"/>
  <c r="N520" i="43"/>
  <c r="O520" i="43" s="1"/>
  <c r="P520" i="43"/>
  <c r="Q520" i="43" s="1"/>
  <c r="B520" i="43"/>
  <c r="A521" i="43"/>
  <c r="D520" i="43"/>
  <c r="K521" i="43"/>
  <c r="U520" i="43"/>
  <c r="F520" i="43"/>
  <c r="R521" i="43"/>
  <c r="C521" i="43"/>
  <c r="E521" i="43"/>
  <c r="G520" i="43"/>
  <c r="T521" i="43"/>
  <c r="J520" i="43" l="1"/>
  <c r="H520" i="43"/>
  <c r="I520" i="43" s="1"/>
  <c r="S520" i="43"/>
  <c r="Y520" i="43"/>
  <c r="Z520" i="43" s="1"/>
  <c r="V520" i="43"/>
  <c r="N521" i="43"/>
  <c r="O521" i="43" s="1"/>
  <c r="P521" i="43"/>
  <c r="Q521" i="43" s="1"/>
  <c r="B521" i="43"/>
  <c r="A522" i="43"/>
  <c r="D521" i="43"/>
  <c r="G521" i="43"/>
  <c r="C522" i="43"/>
  <c r="F521" i="43"/>
  <c r="U521" i="43"/>
  <c r="R522" i="43"/>
  <c r="T522" i="43"/>
  <c r="K522" i="43"/>
  <c r="E522" i="43"/>
  <c r="J521" i="43" l="1"/>
  <c r="H521" i="43"/>
  <c r="I521" i="43" s="1"/>
  <c r="S521" i="43"/>
  <c r="Y521" i="43"/>
  <c r="Z521" i="43" s="1"/>
  <c r="V521" i="43"/>
  <c r="N522" i="43"/>
  <c r="O522" i="43" s="1"/>
  <c r="P522" i="43"/>
  <c r="Q522" i="43" s="1"/>
  <c r="B522" i="43"/>
  <c r="A523" i="43"/>
  <c r="D522" i="43"/>
  <c r="G522" i="43"/>
  <c r="C523" i="43"/>
  <c r="E523" i="43"/>
  <c r="T523" i="43"/>
  <c r="R523" i="43"/>
  <c r="U522" i="43"/>
  <c r="F522" i="43"/>
  <c r="K523" i="43"/>
  <c r="G523" i="43"/>
  <c r="F523" i="43"/>
  <c r="H522" i="43" l="1"/>
  <c r="I522" i="43" s="1"/>
  <c r="J522" i="43"/>
  <c r="S522" i="43"/>
  <c r="Y522" i="43"/>
  <c r="Z522" i="43" s="1"/>
  <c r="V522" i="43"/>
  <c r="N523" i="43"/>
  <c r="O523" i="43" s="1"/>
  <c r="H523" i="43"/>
  <c r="I523" i="43" s="1"/>
  <c r="J523" i="43"/>
  <c r="P523" i="43"/>
  <c r="Q523" i="43" s="1"/>
  <c r="A524" i="43"/>
  <c r="B523" i="43"/>
  <c r="D523" i="43"/>
  <c r="C524" i="43"/>
  <c r="T524" i="43"/>
  <c r="R524" i="43"/>
  <c r="K524" i="43"/>
  <c r="U523" i="43"/>
  <c r="E524" i="43"/>
  <c r="S523" i="43" l="1"/>
  <c r="Y523" i="43"/>
  <c r="Z523" i="43" s="1"/>
  <c r="V523" i="43"/>
  <c r="N524" i="43"/>
  <c r="O524" i="43" s="1"/>
  <c r="P524" i="43"/>
  <c r="Q524" i="43" s="1"/>
  <c r="B524" i="43"/>
  <c r="A525" i="43"/>
  <c r="D524" i="43"/>
  <c r="U524" i="43"/>
  <c r="K525" i="43"/>
  <c r="R525" i="43"/>
  <c r="C525" i="43"/>
  <c r="G524" i="43"/>
  <c r="E525" i="43"/>
  <c r="T525" i="43"/>
  <c r="F524" i="43"/>
  <c r="J524" i="43" l="1"/>
  <c r="H524" i="43"/>
  <c r="I524" i="43" s="1"/>
  <c r="S524" i="43"/>
  <c r="Y524" i="43"/>
  <c r="Z524" i="43" s="1"/>
  <c r="V524" i="43"/>
  <c r="N525" i="43"/>
  <c r="O525" i="43" s="1"/>
  <c r="P525" i="43"/>
  <c r="Q525" i="43" s="1"/>
  <c r="A526" i="43"/>
  <c r="B525" i="43"/>
  <c r="D525" i="43"/>
  <c r="C526" i="43"/>
  <c r="T526" i="43"/>
  <c r="E526" i="43"/>
  <c r="K526" i="43"/>
  <c r="R526" i="43"/>
  <c r="F525" i="43"/>
  <c r="U525" i="43"/>
  <c r="G525" i="43"/>
  <c r="J525" i="43" l="1"/>
  <c r="H525" i="43"/>
  <c r="I525" i="43" s="1"/>
  <c r="S525" i="43"/>
  <c r="Y525" i="43"/>
  <c r="Z525" i="43" s="1"/>
  <c r="V525" i="43"/>
  <c r="N526" i="43"/>
  <c r="O526" i="43" s="1"/>
  <c r="P526" i="43"/>
  <c r="Q526" i="43" s="1"/>
  <c r="A527" i="43"/>
  <c r="B526" i="43"/>
  <c r="D526" i="43"/>
  <c r="E527" i="43"/>
  <c r="R527" i="43"/>
  <c r="F526" i="43"/>
  <c r="T527" i="43"/>
  <c r="K527" i="43"/>
  <c r="C527" i="43"/>
  <c r="G526" i="43"/>
  <c r="U526" i="43"/>
  <c r="J526" i="43" l="1"/>
  <c r="H526" i="43"/>
  <c r="I526" i="43" s="1"/>
  <c r="S526" i="43"/>
  <c r="Y526" i="43"/>
  <c r="Z526" i="43" s="1"/>
  <c r="V526" i="43"/>
  <c r="N527" i="43"/>
  <c r="O527" i="43" s="1"/>
  <c r="P527" i="43"/>
  <c r="Q527" i="43" s="1"/>
  <c r="B527" i="43"/>
  <c r="A528" i="43"/>
  <c r="D527" i="43"/>
  <c r="U527" i="43"/>
  <c r="R528" i="43"/>
  <c r="F527" i="43"/>
  <c r="E528" i="43"/>
  <c r="K528" i="43"/>
  <c r="C528" i="43"/>
  <c r="T528" i="43"/>
  <c r="G527" i="43"/>
  <c r="J527" i="43" l="1"/>
  <c r="H527" i="43"/>
  <c r="I527" i="43" s="1"/>
  <c r="S527" i="43"/>
  <c r="Y527" i="43"/>
  <c r="Z527" i="43" s="1"/>
  <c r="V527" i="43"/>
  <c r="N528" i="43"/>
  <c r="O528" i="43" s="1"/>
  <c r="P528" i="43"/>
  <c r="Q528" i="43" s="1"/>
  <c r="A529" i="43"/>
  <c r="B528" i="43"/>
  <c r="D528" i="43"/>
  <c r="G528" i="43"/>
  <c r="T529" i="43"/>
  <c r="K529" i="43"/>
  <c r="U528" i="43"/>
  <c r="R529" i="43"/>
  <c r="F528" i="43"/>
  <c r="E529" i="43"/>
  <c r="C529" i="43"/>
  <c r="J528" i="43" l="1"/>
  <c r="H528" i="43"/>
  <c r="I528" i="43" s="1"/>
  <c r="S528" i="43"/>
  <c r="Y528" i="43"/>
  <c r="Z528" i="43" s="1"/>
  <c r="V528" i="43"/>
  <c r="N529" i="43"/>
  <c r="O529" i="43" s="1"/>
  <c r="P529" i="43"/>
  <c r="Q529" i="43" s="1"/>
  <c r="A530" i="43"/>
  <c r="B529" i="43"/>
  <c r="D529" i="43"/>
  <c r="K530" i="43"/>
  <c r="T530" i="43"/>
  <c r="G529" i="43"/>
  <c r="C530" i="43"/>
  <c r="U529" i="43"/>
  <c r="R530" i="43"/>
  <c r="F529" i="43"/>
  <c r="E530" i="43"/>
  <c r="J529" i="43" l="1"/>
  <c r="H529" i="43"/>
  <c r="I529" i="43" s="1"/>
  <c r="S529" i="43"/>
  <c r="Y529" i="43"/>
  <c r="Z529" i="43" s="1"/>
  <c r="V529" i="43"/>
  <c r="N530" i="43"/>
  <c r="O530" i="43" s="1"/>
  <c r="P530" i="43"/>
  <c r="Q530" i="43" s="1"/>
  <c r="A531" i="43"/>
  <c r="B530" i="43"/>
  <c r="D530" i="43"/>
  <c r="U530" i="43"/>
  <c r="T531" i="43"/>
  <c r="C531" i="43"/>
  <c r="F530" i="43"/>
  <c r="G531" i="43"/>
  <c r="R531" i="43"/>
  <c r="G530" i="43"/>
  <c r="E531" i="43"/>
  <c r="K531" i="43"/>
  <c r="J530" i="43" l="1"/>
  <c r="H530" i="43"/>
  <c r="I530" i="43" s="1"/>
  <c r="S530" i="43"/>
  <c r="Y530" i="43"/>
  <c r="Z530" i="43" s="1"/>
  <c r="V530" i="43"/>
  <c r="N531" i="43"/>
  <c r="O531" i="43" s="1"/>
  <c r="J531" i="43"/>
  <c r="P531" i="43"/>
  <c r="Q531" i="43" s="1"/>
  <c r="A532" i="43"/>
  <c r="B531" i="43"/>
  <c r="D531" i="43"/>
  <c r="U531" i="43"/>
  <c r="C532" i="43"/>
  <c r="K532" i="43"/>
  <c r="E532" i="43"/>
  <c r="F531" i="43"/>
  <c r="R532" i="43"/>
  <c r="T532" i="43"/>
  <c r="H531" i="43" l="1"/>
  <c r="I531" i="43" s="1"/>
  <c r="S531" i="43"/>
  <c r="Y531" i="43"/>
  <c r="Z531" i="43" s="1"/>
  <c r="V531" i="43"/>
  <c r="N532" i="43"/>
  <c r="O532" i="43" s="1"/>
  <c r="P532" i="43"/>
  <c r="Q532" i="43" s="1"/>
  <c r="B532" i="43"/>
  <c r="A533" i="43"/>
  <c r="D532" i="43"/>
  <c r="F532" i="43"/>
  <c r="T533" i="43"/>
  <c r="C533" i="43"/>
  <c r="U532" i="43"/>
  <c r="G532" i="43"/>
  <c r="K533" i="43"/>
  <c r="E533" i="43"/>
  <c r="R533" i="43"/>
  <c r="H532" i="43" l="1"/>
  <c r="I532" i="43" s="1"/>
  <c r="J532" i="43"/>
  <c r="S532" i="43"/>
  <c r="Y532" i="43"/>
  <c r="Z532" i="43" s="1"/>
  <c r="V532" i="43"/>
  <c r="N533" i="43"/>
  <c r="O533" i="43" s="1"/>
  <c r="P533" i="43"/>
  <c r="Q533" i="43" s="1"/>
  <c r="A534" i="43"/>
  <c r="B533" i="43"/>
  <c r="D533" i="43"/>
  <c r="F533" i="43"/>
  <c r="E534" i="43"/>
  <c r="U533" i="43"/>
  <c r="T534" i="43"/>
  <c r="C534" i="43"/>
  <c r="R534" i="43"/>
  <c r="G533" i="43"/>
  <c r="K534" i="43"/>
  <c r="J533" i="43" l="1"/>
  <c r="H533" i="43"/>
  <c r="I533" i="43" s="1"/>
  <c r="S533" i="43"/>
  <c r="Y533" i="43"/>
  <c r="Z533" i="43" s="1"/>
  <c r="V533" i="43"/>
  <c r="N534" i="43"/>
  <c r="O534" i="43" s="1"/>
  <c r="P534" i="43"/>
  <c r="Q534" i="43" s="1"/>
  <c r="A535" i="43"/>
  <c r="B534" i="43"/>
  <c r="D534" i="43"/>
  <c r="G534" i="43"/>
  <c r="E535" i="43"/>
  <c r="T535" i="43"/>
  <c r="C535" i="43"/>
  <c r="K535" i="43"/>
  <c r="F534" i="43"/>
  <c r="R535" i="43"/>
  <c r="U534" i="43"/>
  <c r="J534" i="43" l="1"/>
  <c r="H534" i="43"/>
  <c r="I534" i="43" s="1"/>
  <c r="S534" i="43"/>
  <c r="Y534" i="43"/>
  <c r="Z534" i="43" s="1"/>
  <c r="V534" i="43"/>
  <c r="N535" i="43"/>
  <c r="O535" i="43" s="1"/>
  <c r="P535" i="43"/>
  <c r="Q535" i="43" s="1"/>
  <c r="B535" i="43"/>
  <c r="A536" i="43"/>
  <c r="D535" i="43"/>
  <c r="U535" i="43"/>
  <c r="E536" i="43"/>
  <c r="K536" i="43"/>
  <c r="G535" i="43"/>
  <c r="F535" i="43"/>
  <c r="T536" i="43"/>
  <c r="C536" i="43"/>
  <c r="G536" i="43" s="1"/>
  <c r="R536" i="43"/>
  <c r="J535" i="43" l="1"/>
  <c r="H535" i="43"/>
  <c r="I535" i="43" s="1"/>
  <c r="S535" i="43"/>
  <c r="Y535" i="43"/>
  <c r="Z535" i="43" s="1"/>
  <c r="V535" i="43"/>
  <c r="N536" i="43"/>
  <c r="O536" i="43" s="1"/>
  <c r="J536" i="43"/>
  <c r="P536" i="43"/>
  <c r="Q536" i="43" s="1"/>
  <c r="A537" i="43"/>
  <c r="B536" i="43"/>
  <c r="D536" i="43"/>
  <c r="K537" i="43"/>
  <c r="T537" i="43"/>
  <c r="E537" i="43"/>
  <c r="F536" i="43"/>
  <c r="C537" i="43"/>
  <c r="R537" i="43"/>
  <c r="U536" i="43"/>
  <c r="H536" i="43" l="1"/>
  <c r="I536" i="43" s="1"/>
  <c r="S536" i="43"/>
  <c r="Y536" i="43"/>
  <c r="Z536" i="43" s="1"/>
  <c r="V536" i="43"/>
  <c r="N537" i="43"/>
  <c r="O537" i="43" s="1"/>
  <c r="P537" i="43"/>
  <c r="Q537" i="43" s="1"/>
  <c r="B537" i="43"/>
  <c r="A538" i="43"/>
  <c r="D537" i="43"/>
  <c r="U537" i="43"/>
  <c r="C538" i="43"/>
  <c r="T538" i="43"/>
  <c r="K538" i="43"/>
  <c r="F537" i="43"/>
  <c r="R538" i="43"/>
  <c r="E538" i="43"/>
  <c r="G537" i="43"/>
  <c r="H537" i="43" l="1"/>
  <c r="I537" i="43" s="1"/>
  <c r="J537" i="43"/>
  <c r="S537" i="43"/>
  <c r="Y537" i="43"/>
  <c r="Z537" i="43" s="1"/>
  <c r="V537" i="43"/>
  <c r="N538" i="43"/>
  <c r="O538" i="43" s="1"/>
  <c r="P538" i="43"/>
  <c r="Q538" i="43" s="1"/>
  <c r="A539" i="43"/>
  <c r="B538" i="43"/>
  <c r="D538" i="43"/>
  <c r="F538" i="43"/>
  <c r="T539" i="43"/>
  <c r="G538" i="43"/>
  <c r="E539" i="43"/>
  <c r="R539" i="43"/>
  <c r="U538" i="43"/>
  <c r="K539" i="43"/>
  <c r="C539" i="43"/>
  <c r="H538" i="43" l="1"/>
  <c r="I538" i="43" s="1"/>
  <c r="J538" i="43"/>
  <c r="S538" i="43"/>
  <c r="Y538" i="43"/>
  <c r="Z538" i="43" s="1"/>
  <c r="V538" i="43"/>
  <c r="N539" i="43"/>
  <c r="O539" i="43" s="1"/>
  <c r="P539" i="43"/>
  <c r="Q539" i="43" s="1"/>
  <c r="B539" i="43"/>
  <c r="A540" i="43"/>
  <c r="D539" i="43"/>
  <c r="T540" i="43"/>
  <c r="F539" i="43"/>
  <c r="U539" i="43"/>
  <c r="G539" i="43"/>
  <c r="E540" i="43"/>
  <c r="R540" i="43"/>
  <c r="K540" i="43"/>
  <c r="C540" i="43"/>
  <c r="J539" i="43" l="1"/>
  <c r="H539" i="43"/>
  <c r="I539" i="43" s="1"/>
  <c r="S539" i="43"/>
  <c r="Y539" i="43"/>
  <c r="Z539" i="43" s="1"/>
  <c r="V539" i="43"/>
  <c r="N540" i="43"/>
  <c r="O540" i="43" s="1"/>
  <c r="P540" i="43"/>
  <c r="Q540" i="43" s="1"/>
  <c r="A541" i="43"/>
  <c r="B540" i="43"/>
  <c r="D540" i="43"/>
  <c r="U540" i="43"/>
  <c r="G540" i="43"/>
  <c r="R541" i="43"/>
  <c r="C541" i="43"/>
  <c r="E541" i="43"/>
  <c r="T541" i="43"/>
  <c r="K541" i="43"/>
  <c r="F540" i="43"/>
  <c r="J540" i="43" l="1"/>
  <c r="H540" i="43"/>
  <c r="I540" i="43" s="1"/>
  <c r="S540" i="43"/>
  <c r="Y540" i="43"/>
  <c r="Z540" i="43" s="1"/>
  <c r="V540" i="43"/>
  <c r="N541" i="43"/>
  <c r="O541" i="43" s="1"/>
  <c r="P541" i="43"/>
  <c r="Q541" i="43" s="1"/>
  <c r="A542" i="43"/>
  <c r="B541" i="43"/>
  <c r="D541" i="43"/>
  <c r="F541" i="43"/>
  <c r="G541" i="43"/>
  <c r="T542" i="43"/>
  <c r="K542" i="43"/>
  <c r="R542" i="43"/>
  <c r="E542" i="43"/>
  <c r="C542" i="43"/>
  <c r="U541" i="43"/>
  <c r="J541" i="43" l="1"/>
  <c r="H541" i="43"/>
  <c r="I541" i="43" s="1"/>
  <c r="S541" i="43"/>
  <c r="Y541" i="43"/>
  <c r="Z541" i="43" s="1"/>
  <c r="V541" i="43"/>
  <c r="N542" i="43"/>
  <c r="O542" i="43" s="1"/>
  <c r="P542" i="43"/>
  <c r="Q542" i="43" s="1"/>
  <c r="A543" i="43"/>
  <c r="B542" i="43"/>
  <c r="D542" i="43"/>
  <c r="C543" i="43"/>
  <c r="E543" i="43"/>
  <c r="K543" i="43"/>
  <c r="T543" i="43"/>
  <c r="F542" i="43"/>
  <c r="U542" i="43"/>
  <c r="R543" i="43"/>
  <c r="G542" i="43"/>
  <c r="H542" i="43" l="1"/>
  <c r="I542" i="43" s="1"/>
  <c r="J542" i="43"/>
  <c r="S542" i="43"/>
  <c r="Y542" i="43"/>
  <c r="Z542" i="43" s="1"/>
  <c r="V542" i="43"/>
  <c r="N543" i="43"/>
  <c r="O543" i="43" s="1"/>
  <c r="P543" i="43"/>
  <c r="Q543" i="43" s="1"/>
  <c r="B543" i="43"/>
  <c r="A544" i="43"/>
  <c r="D543" i="43"/>
  <c r="E544" i="43"/>
  <c r="G543" i="43"/>
  <c r="U543" i="43"/>
  <c r="K544" i="43"/>
  <c r="R544" i="43"/>
  <c r="C544" i="43"/>
  <c r="T544" i="43"/>
  <c r="F543" i="43"/>
  <c r="J543" i="43" l="1"/>
  <c r="H543" i="43"/>
  <c r="I543" i="43" s="1"/>
  <c r="S543" i="43"/>
  <c r="Y543" i="43"/>
  <c r="Z543" i="43" s="1"/>
  <c r="V543" i="43"/>
  <c r="N544" i="43"/>
  <c r="O544" i="43" s="1"/>
  <c r="P544" i="43"/>
  <c r="Q544" i="43" s="1"/>
  <c r="B544" i="43"/>
  <c r="A545" i="43"/>
  <c r="D544" i="43"/>
  <c r="G544" i="43"/>
  <c r="C545" i="43"/>
  <c r="U544" i="43"/>
  <c r="E545" i="43"/>
  <c r="R545" i="43"/>
  <c r="T545" i="43"/>
  <c r="F544" i="43"/>
  <c r="K545" i="43"/>
  <c r="H544" i="43" l="1"/>
  <c r="I544" i="43" s="1"/>
  <c r="J544" i="43"/>
  <c r="S544" i="43"/>
  <c r="Y544" i="43"/>
  <c r="Z544" i="43" s="1"/>
  <c r="V544" i="43"/>
  <c r="N545" i="43"/>
  <c r="O545" i="43" s="1"/>
  <c r="P545" i="43"/>
  <c r="Q545" i="43" s="1"/>
  <c r="B545" i="43"/>
  <c r="A546" i="43"/>
  <c r="D545" i="43"/>
  <c r="G545" i="43"/>
  <c r="C546" i="43"/>
  <c r="K546" i="43"/>
  <c r="T546" i="43"/>
  <c r="R546" i="43"/>
  <c r="U545" i="43"/>
  <c r="F545" i="43"/>
  <c r="E546" i="43"/>
  <c r="J545" i="43" l="1"/>
  <c r="H545" i="43"/>
  <c r="I545" i="43" s="1"/>
  <c r="S545" i="43"/>
  <c r="Y545" i="43"/>
  <c r="Z545" i="43" s="1"/>
  <c r="V545" i="43"/>
  <c r="N546" i="43"/>
  <c r="O546" i="43" s="1"/>
  <c r="P546" i="43"/>
  <c r="Q546" i="43" s="1"/>
  <c r="B546" i="43"/>
  <c r="A547" i="43"/>
  <c r="D546" i="43"/>
  <c r="R547" i="43"/>
  <c r="G546" i="43"/>
  <c r="U546" i="43"/>
  <c r="F546" i="43"/>
  <c r="C547" i="43"/>
  <c r="E547" i="43"/>
  <c r="K547" i="43"/>
  <c r="T547" i="43"/>
  <c r="J546" i="43" l="1"/>
  <c r="H546" i="43"/>
  <c r="I546" i="43" s="1"/>
  <c r="S546" i="43"/>
  <c r="Y546" i="43"/>
  <c r="Z546" i="43" s="1"/>
  <c r="V546" i="43"/>
  <c r="N547" i="43"/>
  <c r="O547" i="43" s="1"/>
  <c r="P547" i="43"/>
  <c r="Q547" i="43" s="1"/>
  <c r="B547" i="43"/>
  <c r="A548" i="43"/>
  <c r="D547" i="43"/>
  <c r="G547" i="43"/>
  <c r="R548" i="43"/>
  <c r="F547" i="43"/>
  <c r="E548" i="43"/>
  <c r="T548" i="43"/>
  <c r="C548" i="43"/>
  <c r="K548" i="43"/>
  <c r="U547" i="43"/>
  <c r="G548" i="43"/>
  <c r="F548" i="43"/>
  <c r="J547" i="43" l="1"/>
  <c r="H547" i="43"/>
  <c r="I547" i="43" s="1"/>
  <c r="S547" i="43"/>
  <c r="Y547" i="43"/>
  <c r="Z547" i="43" s="1"/>
  <c r="V547" i="43"/>
  <c r="N548" i="43"/>
  <c r="O548" i="43" s="1"/>
  <c r="H548" i="43"/>
  <c r="I548" i="43" s="1"/>
  <c r="J548" i="43"/>
  <c r="P548" i="43"/>
  <c r="Q548" i="43" s="1"/>
  <c r="B548" i="43"/>
  <c r="A549" i="43"/>
  <c r="D548" i="43"/>
  <c r="K549" i="43"/>
  <c r="U548" i="43"/>
  <c r="R549" i="43"/>
  <c r="C549" i="43"/>
  <c r="E549" i="43"/>
  <c r="T549" i="43"/>
  <c r="S548" i="43" l="1"/>
  <c r="Y548" i="43"/>
  <c r="Z548" i="43" s="1"/>
  <c r="V548" i="43"/>
  <c r="N549" i="43"/>
  <c r="O549" i="43" s="1"/>
  <c r="P549" i="43"/>
  <c r="Q549" i="43" s="1"/>
  <c r="B549" i="43"/>
  <c r="A550" i="43"/>
  <c r="D549" i="43"/>
  <c r="F549" i="43"/>
  <c r="R550" i="43"/>
  <c r="E550" i="43"/>
  <c r="C550" i="43"/>
  <c r="K550" i="43"/>
  <c r="U549" i="43"/>
  <c r="T550" i="43"/>
  <c r="G549" i="43"/>
  <c r="J549" i="43" l="1"/>
  <c r="H549" i="43"/>
  <c r="I549" i="43" s="1"/>
  <c r="S549" i="43"/>
  <c r="Y549" i="43"/>
  <c r="Z549" i="43" s="1"/>
  <c r="V549" i="43"/>
  <c r="N550" i="43"/>
  <c r="O550" i="43" s="1"/>
  <c r="P550" i="43"/>
  <c r="Q550" i="43" s="1"/>
  <c r="A551" i="43"/>
  <c r="B550" i="43"/>
  <c r="D550" i="43"/>
  <c r="R551" i="43"/>
  <c r="K551" i="43"/>
  <c r="C551" i="43"/>
  <c r="F550" i="43"/>
  <c r="U550" i="43"/>
  <c r="T551" i="43"/>
  <c r="E551" i="43"/>
  <c r="G550" i="43"/>
  <c r="J550" i="43" l="1"/>
  <c r="H550" i="43"/>
  <c r="I550" i="43" s="1"/>
  <c r="S550" i="43"/>
  <c r="Y550" i="43"/>
  <c r="Z550" i="43" s="1"/>
  <c r="V550" i="43"/>
  <c r="N551" i="43"/>
  <c r="O551" i="43" s="1"/>
  <c r="P551" i="43"/>
  <c r="Q551" i="43" s="1"/>
  <c r="B551" i="43"/>
  <c r="A552" i="43"/>
  <c r="D551" i="43"/>
  <c r="F551" i="43"/>
  <c r="E552" i="43"/>
  <c r="R552" i="43"/>
  <c r="K552" i="43"/>
  <c r="G551" i="43"/>
  <c r="U551" i="43"/>
  <c r="C552" i="43"/>
  <c r="H551" i="43" l="1"/>
  <c r="I551" i="43" s="1"/>
  <c r="J551" i="43"/>
  <c r="S551" i="43"/>
  <c r="Y551" i="43"/>
  <c r="Z551" i="43" s="1"/>
  <c r="V551" i="43"/>
  <c r="N552" i="43"/>
  <c r="O552" i="43" s="1"/>
  <c r="P552" i="43"/>
  <c r="Q552" i="43" s="1"/>
  <c r="B552" i="43"/>
  <c r="A553" i="43"/>
  <c r="D552" i="43"/>
  <c r="G552" i="43"/>
  <c r="C553" i="43"/>
  <c r="F552" i="43"/>
  <c r="E553" i="43"/>
  <c r="R553" i="43"/>
  <c r="T553" i="43"/>
  <c r="U552" i="43"/>
  <c r="T552" i="43"/>
  <c r="K553" i="43"/>
  <c r="J552" i="43" l="1"/>
  <c r="H552" i="43"/>
  <c r="I552" i="43" s="1"/>
  <c r="S552" i="43"/>
  <c r="Y552" i="43"/>
  <c r="Z552" i="43" s="1"/>
  <c r="V552" i="43"/>
  <c r="N553" i="43"/>
  <c r="O553" i="43" s="1"/>
  <c r="P553" i="43"/>
  <c r="Q553" i="43" s="1"/>
  <c r="A554" i="43"/>
  <c r="B553" i="43"/>
  <c r="D553" i="43"/>
  <c r="K554" i="43"/>
  <c r="E554" i="43"/>
  <c r="T554" i="43"/>
  <c r="F553" i="43"/>
  <c r="R554" i="43"/>
  <c r="G553" i="43"/>
  <c r="C554" i="43"/>
  <c r="U553" i="43"/>
  <c r="J553" i="43" l="1"/>
  <c r="H553" i="43"/>
  <c r="I553" i="43" s="1"/>
  <c r="S553" i="43"/>
  <c r="Y553" i="43"/>
  <c r="Z553" i="43" s="1"/>
  <c r="V553" i="43"/>
  <c r="N554" i="43"/>
  <c r="O554" i="43" s="1"/>
  <c r="P554" i="43"/>
  <c r="Q554" i="43" s="1"/>
  <c r="B554" i="43"/>
  <c r="A555" i="43"/>
  <c r="D554" i="43"/>
  <c r="C555" i="43"/>
  <c r="F554" i="43"/>
  <c r="R555" i="43"/>
  <c r="K555" i="43"/>
  <c r="G554" i="43"/>
  <c r="U554" i="43"/>
  <c r="E555" i="43"/>
  <c r="T555" i="43"/>
  <c r="H554" i="43" l="1"/>
  <c r="I554" i="43" s="1"/>
  <c r="J554" i="43"/>
  <c r="S554" i="43"/>
  <c r="Y554" i="43"/>
  <c r="Z554" i="43" s="1"/>
  <c r="V554" i="43"/>
  <c r="N555" i="43"/>
  <c r="O555" i="43" s="1"/>
  <c r="P555" i="43"/>
  <c r="Q555" i="43" s="1"/>
  <c r="A556" i="43"/>
  <c r="B555" i="43"/>
  <c r="D555" i="43"/>
  <c r="K556" i="43"/>
  <c r="U555" i="43"/>
  <c r="C556" i="43"/>
  <c r="F555" i="43"/>
  <c r="G555" i="43"/>
  <c r="R556" i="43"/>
  <c r="E556" i="43"/>
  <c r="T556" i="43"/>
  <c r="H555" i="43" l="1"/>
  <c r="I555" i="43" s="1"/>
  <c r="J555" i="43"/>
  <c r="S555" i="43"/>
  <c r="Y555" i="43"/>
  <c r="Z555" i="43" s="1"/>
  <c r="V555" i="43"/>
  <c r="N556" i="43"/>
  <c r="O556" i="43" s="1"/>
  <c r="P556" i="43"/>
  <c r="Q556" i="43" s="1"/>
  <c r="A557" i="43"/>
  <c r="B556" i="43"/>
  <c r="D556" i="43"/>
  <c r="K557" i="43"/>
  <c r="C557" i="43"/>
  <c r="F557" i="43" s="1"/>
  <c r="G556" i="43"/>
  <c r="F556" i="43"/>
  <c r="T557" i="43"/>
  <c r="U556" i="43"/>
  <c r="E557" i="43"/>
  <c r="R557" i="43"/>
  <c r="J556" i="43" l="1"/>
  <c r="H556" i="43"/>
  <c r="I556" i="43" s="1"/>
  <c r="S556" i="43"/>
  <c r="Y556" i="43"/>
  <c r="Z556" i="43" s="1"/>
  <c r="V556" i="43"/>
  <c r="N557" i="43"/>
  <c r="O557" i="43" s="1"/>
  <c r="H557" i="43"/>
  <c r="I557" i="43" s="1"/>
  <c r="P557" i="43"/>
  <c r="Q557" i="43" s="1"/>
  <c r="B557" i="43"/>
  <c r="A558" i="43"/>
  <c r="D557" i="43"/>
  <c r="G557" i="43"/>
  <c r="T558" i="43"/>
  <c r="E558" i="43"/>
  <c r="K558" i="43"/>
  <c r="C558" i="43"/>
  <c r="R558" i="43"/>
  <c r="U557" i="43"/>
  <c r="J557" i="43" l="1"/>
  <c r="S557" i="43"/>
  <c r="Y557" i="43"/>
  <c r="Z557" i="43" s="1"/>
  <c r="V557" i="43"/>
  <c r="N558" i="43"/>
  <c r="O558" i="43" s="1"/>
  <c r="P558" i="43"/>
  <c r="Q558" i="43" s="1"/>
  <c r="B558" i="43"/>
  <c r="A559" i="43"/>
  <c r="D558" i="43"/>
  <c r="F558" i="43"/>
  <c r="R559" i="43"/>
  <c r="K559" i="43"/>
  <c r="T559" i="43"/>
  <c r="E559" i="43"/>
  <c r="G558" i="43"/>
  <c r="C559" i="43"/>
  <c r="U558" i="43"/>
  <c r="F559" i="43"/>
  <c r="G559" i="43"/>
  <c r="H558" i="43" l="1"/>
  <c r="I558" i="43" s="1"/>
  <c r="J558" i="43"/>
  <c r="S558" i="43"/>
  <c r="Y558" i="43"/>
  <c r="Z558" i="43" s="1"/>
  <c r="V558" i="43"/>
  <c r="N559" i="43"/>
  <c r="O559" i="43" s="1"/>
  <c r="H559" i="43"/>
  <c r="I559" i="43" s="1"/>
  <c r="J559" i="43"/>
  <c r="P559" i="43"/>
  <c r="Q559" i="43" s="1"/>
  <c r="B559" i="43"/>
  <c r="A560" i="43"/>
  <c r="D559" i="43"/>
  <c r="U559" i="43"/>
  <c r="K560" i="43"/>
  <c r="R560" i="43"/>
  <c r="E560" i="43"/>
  <c r="C560" i="43"/>
  <c r="F560" i="43"/>
  <c r="T560" i="43"/>
  <c r="S559" i="43" l="1"/>
  <c r="Y559" i="43"/>
  <c r="Z559" i="43" s="1"/>
  <c r="V559" i="43"/>
  <c r="N560" i="43"/>
  <c r="O560" i="43" s="1"/>
  <c r="H560" i="43"/>
  <c r="I560" i="43" s="1"/>
  <c r="P560" i="43"/>
  <c r="Q560" i="43" s="1"/>
  <c r="A561" i="43"/>
  <c r="B560" i="43"/>
  <c r="D560" i="43"/>
  <c r="R561" i="43"/>
  <c r="C561" i="43"/>
  <c r="U560" i="43"/>
  <c r="K561" i="43"/>
  <c r="T561" i="43"/>
  <c r="G560" i="43"/>
  <c r="F561" i="43"/>
  <c r="E561" i="43"/>
  <c r="G561" i="43"/>
  <c r="J560" i="43" l="1"/>
  <c r="S560" i="43"/>
  <c r="Y560" i="43"/>
  <c r="Z560" i="43" s="1"/>
  <c r="V560" i="43"/>
  <c r="N561" i="43"/>
  <c r="O561" i="43" s="1"/>
  <c r="H561" i="43"/>
  <c r="I561" i="43" s="1"/>
  <c r="J561" i="43"/>
  <c r="P561" i="43"/>
  <c r="Q561" i="43" s="1"/>
  <c r="A562" i="43"/>
  <c r="B561" i="43"/>
  <c r="D561" i="43"/>
  <c r="U561" i="43"/>
  <c r="R562" i="43"/>
  <c r="K562" i="43"/>
  <c r="C562" i="43"/>
  <c r="G562" i="43"/>
  <c r="T562" i="43"/>
  <c r="E562" i="43"/>
  <c r="S561" i="43" l="1"/>
  <c r="Y561" i="43"/>
  <c r="Z561" i="43" s="1"/>
  <c r="V561" i="43"/>
  <c r="N562" i="43"/>
  <c r="O562" i="43" s="1"/>
  <c r="J562" i="43"/>
  <c r="P562" i="43"/>
  <c r="Q562" i="43" s="1"/>
  <c r="B562" i="43"/>
  <c r="A563" i="43"/>
  <c r="D562" i="43"/>
  <c r="R563" i="43"/>
  <c r="K563" i="43"/>
  <c r="T563" i="43"/>
  <c r="U562" i="43"/>
  <c r="F562" i="43"/>
  <c r="C563" i="43"/>
  <c r="E563" i="43"/>
  <c r="H562" i="43" l="1"/>
  <c r="I562" i="43" s="1"/>
  <c r="S562" i="43"/>
  <c r="Y562" i="43"/>
  <c r="Z562" i="43" s="1"/>
  <c r="V562" i="43"/>
  <c r="N563" i="43"/>
  <c r="O563" i="43" s="1"/>
  <c r="P563" i="43"/>
  <c r="Q563" i="43" s="1"/>
  <c r="A564" i="43"/>
  <c r="B563" i="43"/>
  <c r="D563" i="43"/>
  <c r="G563" i="43"/>
  <c r="F563" i="43"/>
  <c r="K564" i="43"/>
  <c r="R564" i="43"/>
  <c r="C564" i="43"/>
  <c r="U563" i="43"/>
  <c r="T564" i="43"/>
  <c r="E564" i="43"/>
  <c r="J563" i="43" l="1"/>
  <c r="H563" i="43"/>
  <c r="I563" i="43" s="1"/>
  <c r="S563" i="43"/>
  <c r="Y563" i="43"/>
  <c r="Z563" i="43" s="1"/>
  <c r="V563" i="43"/>
  <c r="N564" i="43"/>
  <c r="O564" i="43" s="1"/>
  <c r="P564" i="43"/>
  <c r="Q564" i="43" s="1"/>
  <c r="A565" i="43"/>
  <c r="B564" i="43"/>
  <c r="D564" i="43"/>
  <c r="U564" i="43"/>
  <c r="R565" i="43"/>
  <c r="K565" i="43"/>
  <c r="E565" i="43"/>
  <c r="C565" i="43"/>
  <c r="G565" i="43" s="1"/>
  <c r="F564" i="43"/>
  <c r="T565" i="43"/>
  <c r="G564" i="43"/>
  <c r="J564" i="43" l="1"/>
  <c r="H564" i="43"/>
  <c r="I564" i="43" s="1"/>
  <c r="S564" i="43"/>
  <c r="Y564" i="43"/>
  <c r="Z564" i="43" s="1"/>
  <c r="V564" i="43"/>
  <c r="N565" i="43"/>
  <c r="O565" i="43" s="1"/>
  <c r="J565" i="43"/>
  <c r="P565" i="43"/>
  <c r="Q565" i="43" s="1"/>
  <c r="A566" i="43"/>
  <c r="B565" i="43"/>
  <c r="D565" i="43"/>
  <c r="T566" i="43"/>
  <c r="U565" i="43"/>
  <c r="F565" i="43"/>
  <c r="E566" i="43"/>
  <c r="R566" i="43"/>
  <c r="C566" i="43"/>
  <c r="K566" i="43"/>
  <c r="H565" i="43" l="1"/>
  <c r="I565" i="43" s="1"/>
  <c r="S565" i="43"/>
  <c r="Y565" i="43"/>
  <c r="Z565" i="43" s="1"/>
  <c r="V565" i="43"/>
  <c r="N566" i="43"/>
  <c r="O566" i="43" s="1"/>
  <c r="P566" i="43"/>
  <c r="Q566" i="43" s="1"/>
  <c r="B566" i="43"/>
  <c r="A567" i="43"/>
  <c r="D566" i="43"/>
  <c r="C567" i="43"/>
  <c r="K567" i="43"/>
  <c r="R567" i="43"/>
  <c r="T567" i="43"/>
  <c r="U566" i="43"/>
  <c r="G566" i="43"/>
  <c r="E567" i="43"/>
  <c r="F566" i="43"/>
  <c r="J566" i="43" l="1"/>
  <c r="H566" i="43"/>
  <c r="I566" i="43" s="1"/>
  <c r="S566" i="43"/>
  <c r="Y566" i="43"/>
  <c r="Z566" i="43" s="1"/>
  <c r="V566" i="43"/>
  <c r="N567" i="43"/>
  <c r="O567" i="43" s="1"/>
  <c r="P567" i="43"/>
  <c r="Q567" i="43" s="1"/>
  <c r="A568" i="43"/>
  <c r="B567" i="43"/>
  <c r="D567" i="43"/>
  <c r="G567" i="43"/>
  <c r="E568" i="43"/>
  <c r="R568" i="43"/>
  <c r="F567" i="43"/>
  <c r="K568" i="43"/>
  <c r="C568" i="43"/>
  <c r="U567" i="43"/>
  <c r="G568" i="43"/>
  <c r="T568" i="43"/>
  <c r="J567" i="43" l="1"/>
  <c r="H567" i="43"/>
  <c r="I567" i="43" s="1"/>
  <c r="S567" i="43"/>
  <c r="Y567" i="43"/>
  <c r="Z567" i="43" s="1"/>
  <c r="V567" i="43"/>
  <c r="N568" i="43"/>
  <c r="O568" i="43" s="1"/>
  <c r="J568" i="43"/>
  <c r="P568" i="43"/>
  <c r="Q568" i="43" s="1"/>
  <c r="A569" i="43"/>
  <c r="B568" i="43"/>
  <c r="D568" i="43"/>
  <c r="U568" i="43"/>
  <c r="T569" i="43"/>
  <c r="K569" i="43"/>
  <c r="F568" i="43"/>
  <c r="R569" i="43"/>
  <c r="C569" i="43"/>
  <c r="E569" i="43"/>
  <c r="G569" i="43"/>
  <c r="F569" i="43"/>
  <c r="H568" i="43" l="1"/>
  <c r="I568" i="43" s="1"/>
  <c r="S568" i="43"/>
  <c r="Y568" i="43"/>
  <c r="Z568" i="43" s="1"/>
  <c r="V568" i="43"/>
  <c r="N569" i="43"/>
  <c r="O569" i="43" s="1"/>
  <c r="H569" i="43"/>
  <c r="I569" i="43" s="1"/>
  <c r="J569" i="43"/>
  <c r="P569" i="43"/>
  <c r="Q569" i="43" s="1"/>
  <c r="A570" i="43"/>
  <c r="B569" i="43"/>
  <c r="D569" i="43"/>
  <c r="T570" i="43"/>
  <c r="E570" i="43"/>
  <c r="U569" i="43"/>
  <c r="K570" i="43"/>
  <c r="C570" i="43"/>
  <c r="G570" i="43" s="1"/>
  <c r="R570" i="43"/>
  <c r="F570" i="43"/>
  <c r="S569" i="43" l="1"/>
  <c r="Y569" i="43"/>
  <c r="Z569" i="43" s="1"/>
  <c r="V569" i="43"/>
  <c r="N570" i="43"/>
  <c r="O570" i="43" s="1"/>
  <c r="H570" i="43"/>
  <c r="I570" i="43" s="1"/>
  <c r="J570" i="43"/>
  <c r="P570" i="43"/>
  <c r="Q570" i="43" s="1"/>
  <c r="A571" i="43"/>
  <c r="B570" i="43"/>
  <c r="D570" i="43"/>
  <c r="K571" i="43"/>
  <c r="T571" i="43"/>
  <c r="E571" i="43"/>
  <c r="C571" i="43"/>
  <c r="U570" i="43"/>
  <c r="S570" i="43" l="1"/>
  <c r="Y570" i="43"/>
  <c r="Z570" i="43" s="1"/>
  <c r="V570" i="43"/>
  <c r="N571" i="43"/>
  <c r="O571" i="43" s="1"/>
  <c r="P571" i="43"/>
  <c r="Q571" i="43" s="1"/>
  <c r="A572" i="43"/>
  <c r="B571" i="43"/>
  <c r="D571" i="43"/>
  <c r="K572" i="43"/>
  <c r="C572" i="43"/>
  <c r="T572" i="43"/>
  <c r="G571" i="43"/>
  <c r="G572" i="43"/>
  <c r="R572" i="43"/>
  <c r="E572" i="43"/>
  <c r="R571" i="43"/>
  <c r="U571" i="43"/>
  <c r="F571" i="43"/>
  <c r="J571" i="43" l="1"/>
  <c r="H571" i="43"/>
  <c r="I571" i="43" s="1"/>
  <c r="S571" i="43"/>
  <c r="Y571" i="43"/>
  <c r="Z571" i="43" s="1"/>
  <c r="V571" i="43"/>
  <c r="N572" i="43"/>
  <c r="O572" i="43" s="1"/>
  <c r="J572" i="43"/>
  <c r="P572" i="43"/>
  <c r="Q572" i="43" s="1"/>
  <c r="A573" i="43"/>
  <c r="B572" i="43"/>
  <c r="D572" i="43"/>
  <c r="C573" i="43"/>
  <c r="T573" i="43"/>
  <c r="R573" i="43"/>
  <c r="U572" i="43"/>
  <c r="K573" i="43"/>
  <c r="E573" i="43"/>
  <c r="F572" i="43"/>
  <c r="H572" i="43" l="1"/>
  <c r="I572" i="43" s="1"/>
  <c r="S572" i="43"/>
  <c r="Y572" i="43"/>
  <c r="Z572" i="43" s="1"/>
  <c r="V572" i="43"/>
  <c r="N573" i="43"/>
  <c r="O573" i="43" s="1"/>
  <c r="P573" i="43"/>
  <c r="Q573" i="43" s="1"/>
  <c r="A574" i="43"/>
  <c r="B573" i="43"/>
  <c r="D573" i="43"/>
  <c r="F573" i="43"/>
  <c r="U573" i="43"/>
  <c r="C574" i="43"/>
  <c r="G573" i="43"/>
  <c r="R574" i="43"/>
  <c r="K574" i="43"/>
  <c r="T574" i="43"/>
  <c r="E574" i="43"/>
  <c r="H573" i="43" l="1"/>
  <c r="I573" i="43" s="1"/>
  <c r="J573" i="43"/>
  <c r="S573" i="43"/>
  <c r="Y573" i="43"/>
  <c r="Z573" i="43" s="1"/>
  <c r="V573" i="43"/>
  <c r="N574" i="43"/>
  <c r="O574" i="43" s="1"/>
  <c r="P574" i="43"/>
  <c r="Q574" i="43" s="1"/>
  <c r="A575" i="43"/>
  <c r="B574" i="43"/>
  <c r="D574" i="43"/>
  <c r="T575" i="43"/>
  <c r="R575" i="43"/>
  <c r="C575" i="43"/>
  <c r="F574" i="43"/>
  <c r="U574" i="43"/>
  <c r="E575" i="43"/>
  <c r="K575" i="43"/>
  <c r="G574" i="43"/>
  <c r="H574" i="43" l="1"/>
  <c r="I574" i="43" s="1"/>
  <c r="J574" i="43"/>
  <c r="S574" i="43"/>
  <c r="Y574" i="43"/>
  <c r="Z574" i="43" s="1"/>
  <c r="V574" i="43"/>
  <c r="N575" i="43"/>
  <c r="O575" i="43" s="1"/>
  <c r="P575" i="43"/>
  <c r="Q575" i="43" s="1"/>
  <c r="B575" i="43"/>
  <c r="A576" i="43"/>
  <c r="D575" i="43"/>
  <c r="K576" i="43"/>
  <c r="E576" i="43"/>
  <c r="U575" i="43"/>
  <c r="C576" i="43"/>
  <c r="R576" i="43"/>
  <c r="G575" i="43"/>
  <c r="F575" i="43"/>
  <c r="T576" i="43"/>
  <c r="J575" i="43" l="1"/>
  <c r="H575" i="43"/>
  <c r="I575" i="43" s="1"/>
  <c r="S575" i="43"/>
  <c r="Y575" i="43"/>
  <c r="Z575" i="43" s="1"/>
  <c r="V575" i="43"/>
  <c r="N576" i="43"/>
  <c r="O576" i="43" s="1"/>
  <c r="P576" i="43"/>
  <c r="Q576" i="43" s="1"/>
  <c r="B576" i="43"/>
  <c r="A577" i="43"/>
  <c r="D576" i="43"/>
  <c r="T577" i="43"/>
  <c r="R577" i="43"/>
  <c r="G576" i="43"/>
  <c r="U576" i="43"/>
  <c r="E577" i="43"/>
  <c r="K577" i="43"/>
  <c r="F576" i="43"/>
  <c r="C577" i="43"/>
  <c r="H576" i="43" l="1"/>
  <c r="I576" i="43" s="1"/>
  <c r="J576" i="43"/>
  <c r="S576" i="43"/>
  <c r="Y576" i="43"/>
  <c r="Z576" i="43" s="1"/>
  <c r="V576" i="43"/>
  <c r="N577" i="43"/>
  <c r="O577" i="43" s="1"/>
  <c r="P577" i="43"/>
  <c r="Q577" i="43" s="1"/>
  <c r="B577" i="43"/>
  <c r="A578" i="43"/>
  <c r="D577" i="43"/>
  <c r="U577" i="43"/>
  <c r="R578" i="43"/>
  <c r="K578" i="43"/>
  <c r="F577" i="43"/>
  <c r="T578" i="43"/>
  <c r="C578" i="43"/>
  <c r="E578" i="43"/>
  <c r="G577" i="43"/>
  <c r="J577" i="43" l="1"/>
  <c r="H577" i="43"/>
  <c r="I577" i="43" s="1"/>
  <c r="S577" i="43"/>
  <c r="Y577" i="43"/>
  <c r="Z577" i="43" s="1"/>
  <c r="V577" i="43"/>
  <c r="N578" i="43"/>
  <c r="O578" i="43" s="1"/>
  <c r="P578" i="43"/>
  <c r="Q578" i="43" s="1"/>
  <c r="B578" i="43"/>
  <c r="A579" i="43"/>
  <c r="D578" i="43"/>
  <c r="F578" i="43"/>
  <c r="U578" i="43"/>
  <c r="R579" i="43"/>
  <c r="C579" i="43"/>
  <c r="E579" i="43"/>
  <c r="G578" i="43"/>
  <c r="K579" i="43"/>
  <c r="T579" i="43"/>
  <c r="J578" i="43" l="1"/>
  <c r="H578" i="43"/>
  <c r="I578" i="43" s="1"/>
  <c r="S578" i="43"/>
  <c r="Y578" i="43"/>
  <c r="Z578" i="43" s="1"/>
  <c r="V578" i="43"/>
  <c r="N579" i="43"/>
  <c r="O579" i="43" s="1"/>
  <c r="P579" i="43"/>
  <c r="Q579" i="43" s="1"/>
  <c r="B579" i="43"/>
  <c r="A580" i="43"/>
  <c r="D579" i="43"/>
  <c r="T580" i="43"/>
  <c r="F579" i="43"/>
  <c r="E580" i="43"/>
  <c r="K580" i="43"/>
  <c r="G579" i="43"/>
  <c r="U579" i="43"/>
  <c r="C580" i="43"/>
  <c r="J579" i="43" l="1"/>
  <c r="H579" i="43"/>
  <c r="I579" i="43" s="1"/>
  <c r="S579" i="43"/>
  <c r="Y579" i="43"/>
  <c r="Z579" i="43" s="1"/>
  <c r="V579" i="43"/>
  <c r="N580" i="43"/>
  <c r="O580" i="43" s="1"/>
  <c r="P580" i="43"/>
  <c r="Q580" i="43" s="1"/>
  <c r="A581" i="43"/>
  <c r="B580" i="43"/>
  <c r="D580" i="43"/>
  <c r="R580" i="43"/>
  <c r="R581" i="43"/>
  <c r="T581" i="43"/>
  <c r="F580" i="43"/>
  <c r="C581" i="43"/>
  <c r="G580" i="43"/>
  <c r="K581" i="43"/>
  <c r="U580" i="43"/>
  <c r="E581" i="43"/>
  <c r="H580" i="43" l="1"/>
  <c r="I580" i="43" s="1"/>
  <c r="J580" i="43"/>
  <c r="S580" i="43"/>
  <c r="Y580" i="43"/>
  <c r="Z580" i="43" s="1"/>
  <c r="V580" i="43"/>
  <c r="N581" i="43"/>
  <c r="O581" i="43" s="1"/>
  <c r="P581" i="43"/>
  <c r="Q581" i="43" s="1"/>
  <c r="B581" i="43"/>
  <c r="A582" i="43"/>
  <c r="D581" i="43"/>
  <c r="T582" i="43"/>
  <c r="C582" i="43"/>
  <c r="U581" i="43"/>
  <c r="G581" i="43"/>
  <c r="E582" i="43"/>
  <c r="R582" i="43"/>
  <c r="F581" i="43"/>
  <c r="K582" i="43"/>
  <c r="J581" i="43" l="1"/>
  <c r="H581" i="43"/>
  <c r="I581" i="43" s="1"/>
  <c r="S581" i="43"/>
  <c r="Y581" i="43"/>
  <c r="Z581" i="43" s="1"/>
  <c r="V581" i="43"/>
  <c r="N582" i="43"/>
  <c r="O582" i="43" s="1"/>
  <c r="P582" i="43"/>
  <c r="Q582" i="43" s="1"/>
  <c r="A583" i="43"/>
  <c r="B582" i="43"/>
  <c r="D582" i="43"/>
  <c r="G582" i="43"/>
  <c r="F582" i="43"/>
  <c r="K583" i="43"/>
  <c r="R583" i="43"/>
  <c r="U582" i="43"/>
  <c r="T583" i="43"/>
  <c r="E583" i="43"/>
  <c r="C583" i="43"/>
  <c r="J582" i="43" l="1"/>
  <c r="H582" i="43"/>
  <c r="I582" i="43" s="1"/>
  <c r="S582" i="43"/>
  <c r="Y582" i="43"/>
  <c r="Z582" i="43" s="1"/>
  <c r="V582" i="43"/>
  <c r="N583" i="43"/>
  <c r="O583" i="43" s="1"/>
  <c r="P583" i="43"/>
  <c r="Q583" i="43" s="1"/>
  <c r="B583" i="43"/>
  <c r="A584" i="43"/>
  <c r="D583" i="43"/>
  <c r="G583" i="43"/>
  <c r="C584" i="43"/>
  <c r="E584" i="43"/>
  <c r="U583" i="43"/>
  <c r="K584" i="43"/>
  <c r="R584" i="43"/>
  <c r="F583" i="43"/>
  <c r="T584" i="43"/>
  <c r="J583" i="43" l="1"/>
  <c r="H583" i="43"/>
  <c r="I583" i="43" s="1"/>
  <c r="S583" i="43"/>
  <c r="Y583" i="43"/>
  <c r="Z583" i="43" s="1"/>
  <c r="V583" i="43"/>
  <c r="N584" i="43"/>
  <c r="O584" i="43" s="1"/>
  <c r="P584" i="43"/>
  <c r="Q584" i="43" s="1"/>
  <c r="A585" i="43"/>
  <c r="B584" i="43"/>
  <c r="D584" i="43"/>
  <c r="G584" i="43"/>
  <c r="E585" i="43"/>
  <c r="T585" i="43"/>
  <c r="F584" i="43"/>
  <c r="U584" i="43"/>
  <c r="C585" i="43"/>
  <c r="R585" i="43"/>
  <c r="K585" i="43"/>
  <c r="J584" i="43" l="1"/>
  <c r="H584" i="43"/>
  <c r="I584" i="43" s="1"/>
  <c r="S584" i="43"/>
  <c r="Y584" i="43"/>
  <c r="Z584" i="43" s="1"/>
  <c r="V584" i="43"/>
  <c r="N585" i="43"/>
  <c r="O585" i="43" s="1"/>
  <c r="P585" i="43"/>
  <c r="Q585" i="43" s="1"/>
  <c r="A586" i="43"/>
  <c r="B585" i="43"/>
  <c r="D585" i="43"/>
  <c r="U585" i="43"/>
  <c r="E586" i="43"/>
  <c r="F585" i="43"/>
  <c r="R586" i="43"/>
  <c r="C586" i="43"/>
  <c r="F586" i="43" s="1"/>
  <c r="G585" i="43"/>
  <c r="T586" i="43"/>
  <c r="K586" i="43"/>
  <c r="J585" i="43" l="1"/>
  <c r="H585" i="43"/>
  <c r="I585" i="43" s="1"/>
  <c r="S585" i="43"/>
  <c r="Y585" i="43"/>
  <c r="Z585" i="43" s="1"/>
  <c r="V585" i="43"/>
  <c r="N586" i="43"/>
  <c r="O586" i="43" s="1"/>
  <c r="H586" i="43"/>
  <c r="I586" i="43" s="1"/>
  <c r="P586" i="43"/>
  <c r="Q586" i="43" s="1"/>
  <c r="B586" i="43"/>
  <c r="A587" i="43"/>
  <c r="D586" i="43"/>
  <c r="C587" i="43"/>
  <c r="F587" i="43"/>
  <c r="G587" i="43"/>
  <c r="T587" i="43"/>
  <c r="U586" i="43"/>
  <c r="G586" i="43"/>
  <c r="E587" i="43"/>
  <c r="R587" i="43"/>
  <c r="K587" i="43"/>
  <c r="J586" i="43" l="1"/>
  <c r="S586" i="43"/>
  <c r="Y586" i="43"/>
  <c r="Z586" i="43" s="1"/>
  <c r="V586" i="43"/>
  <c r="N587" i="43"/>
  <c r="O587" i="43" s="1"/>
  <c r="H587" i="43"/>
  <c r="I587" i="43" s="1"/>
  <c r="J587" i="43"/>
  <c r="P587" i="43"/>
  <c r="Q587" i="43" s="1"/>
  <c r="A588" i="43"/>
  <c r="B587" i="43"/>
  <c r="D587" i="43"/>
  <c r="E588" i="43"/>
  <c r="U587" i="43"/>
  <c r="C588" i="43"/>
  <c r="K588" i="43"/>
  <c r="T588" i="43"/>
  <c r="S587" i="43" l="1"/>
  <c r="Y587" i="43"/>
  <c r="Z587" i="43" s="1"/>
  <c r="V587" i="43"/>
  <c r="N588" i="43"/>
  <c r="O588" i="43" s="1"/>
  <c r="P588" i="43"/>
  <c r="Q588" i="43" s="1"/>
  <c r="B588" i="43"/>
  <c r="A589" i="43"/>
  <c r="D588" i="43"/>
  <c r="K589" i="43"/>
  <c r="R589" i="43"/>
  <c r="T589" i="43"/>
  <c r="C589" i="43"/>
  <c r="U588" i="43"/>
  <c r="G588" i="43"/>
  <c r="R588" i="43"/>
  <c r="E589" i="43"/>
  <c r="F588" i="43"/>
  <c r="J588" i="43" l="1"/>
  <c r="H588" i="43"/>
  <c r="I588" i="43" s="1"/>
  <c r="S588" i="43"/>
  <c r="Y588" i="43"/>
  <c r="Z588" i="43" s="1"/>
  <c r="V588" i="43"/>
  <c r="N589" i="43"/>
  <c r="O589" i="43" s="1"/>
  <c r="P589" i="43"/>
  <c r="Q589" i="43" s="1"/>
  <c r="A590" i="43"/>
  <c r="B589" i="43"/>
  <c r="D589" i="43"/>
  <c r="G589" i="43"/>
  <c r="R590" i="43"/>
  <c r="T590" i="43"/>
  <c r="U589" i="43"/>
  <c r="C590" i="43"/>
  <c r="K590" i="43"/>
  <c r="E590" i="43"/>
  <c r="F589" i="43"/>
  <c r="J589" i="43" l="1"/>
  <c r="H589" i="43"/>
  <c r="I589" i="43" s="1"/>
  <c r="S589" i="43"/>
  <c r="Y589" i="43"/>
  <c r="Z589" i="43" s="1"/>
  <c r="V589" i="43"/>
  <c r="N590" i="43"/>
  <c r="O590" i="43" s="1"/>
  <c r="P590" i="43"/>
  <c r="Q590" i="43" s="1"/>
  <c r="A591" i="43"/>
  <c r="B590" i="43"/>
  <c r="D590" i="43"/>
  <c r="U590" i="43"/>
  <c r="R591" i="43"/>
  <c r="F590" i="43"/>
  <c r="T591" i="43"/>
  <c r="E591" i="43"/>
  <c r="K591" i="43"/>
  <c r="C591" i="43"/>
  <c r="G590" i="43"/>
  <c r="H590" i="43" l="1"/>
  <c r="I590" i="43" s="1"/>
  <c r="J590" i="43"/>
  <c r="S590" i="43"/>
  <c r="Y590" i="43"/>
  <c r="Z590" i="43" s="1"/>
  <c r="V590" i="43"/>
  <c r="N591" i="43"/>
  <c r="O591" i="43" s="1"/>
  <c r="P591" i="43"/>
  <c r="Q591" i="43" s="1"/>
  <c r="B591" i="43"/>
  <c r="A592" i="43"/>
  <c r="D591" i="43"/>
  <c r="E592" i="43"/>
  <c r="K592" i="43"/>
  <c r="U591" i="43"/>
  <c r="R592" i="43"/>
  <c r="T592" i="43"/>
  <c r="G591" i="43"/>
  <c r="F591" i="43"/>
  <c r="C592" i="43"/>
  <c r="G592" i="43"/>
  <c r="F592" i="43"/>
  <c r="H591" i="43" l="1"/>
  <c r="I591" i="43" s="1"/>
  <c r="J591" i="43"/>
  <c r="S591" i="43"/>
  <c r="Y591" i="43"/>
  <c r="Z591" i="43" s="1"/>
  <c r="V591" i="43"/>
  <c r="N592" i="43"/>
  <c r="O592" i="43" s="1"/>
  <c r="H592" i="43"/>
  <c r="I592" i="43" s="1"/>
  <c r="J592" i="43"/>
  <c r="P592" i="43"/>
  <c r="Q592" i="43" s="1"/>
  <c r="B592" i="43"/>
  <c r="A593" i="43"/>
  <c r="D592" i="43"/>
  <c r="T593" i="43"/>
  <c r="K593" i="43"/>
  <c r="E593" i="43"/>
  <c r="C593" i="43"/>
  <c r="F593" i="43" s="1"/>
  <c r="R593" i="43"/>
  <c r="U592" i="43"/>
  <c r="S592" i="43" l="1"/>
  <c r="Y592" i="43"/>
  <c r="Z592" i="43" s="1"/>
  <c r="V592" i="43"/>
  <c r="N593" i="43"/>
  <c r="O593" i="43" s="1"/>
  <c r="H593" i="43"/>
  <c r="I593" i="43" s="1"/>
  <c r="P593" i="43"/>
  <c r="Q593" i="43" s="1"/>
  <c r="A594" i="43"/>
  <c r="B593" i="43"/>
  <c r="D593" i="43"/>
  <c r="R594" i="43"/>
  <c r="C594" i="43"/>
  <c r="G593" i="43"/>
  <c r="K594" i="43"/>
  <c r="U593" i="43"/>
  <c r="E594" i="43"/>
  <c r="T594" i="43"/>
  <c r="J593" i="43" l="1"/>
  <c r="S593" i="43"/>
  <c r="Y593" i="43"/>
  <c r="Z593" i="43" s="1"/>
  <c r="V593" i="43"/>
  <c r="N594" i="43"/>
  <c r="O594" i="43" s="1"/>
  <c r="P594" i="43"/>
  <c r="Q594" i="43" s="1"/>
  <c r="A595" i="43"/>
  <c r="B594" i="43"/>
  <c r="D594" i="43"/>
  <c r="E595" i="43"/>
  <c r="C595" i="43"/>
  <c r="F594" i="43"/>
  <c r="U594" i="43"/>
  <c r="T595" i="43"/>
  <c r="R595" i="43"/>
  <c r="G594" i="43"/>
  <c r="K595" i="43"/>
  <c r="J594" i="43" l="1"/>
  <c r="H594" i="43"/>
  <c r="I594" i="43" s="1"/>
  <c r="S594" i="43"/>
  <c r="Y594" i="43"/>
  <c r="Z594" i="43" s="1"/>
  <c r="V594" i="43"/>
  <c r="N595" i="43"/>
  <c r="O595" i="43" s="1"/>
  <c r="P595" i="43"/>
  <c r="Q595" i="43" s="1"/>
  <c r="A596" i="43"/>
  <c r="B595" i="43"/>
  <c r="D595" i="43"/>
  <c r="U595" i="43"/>
  <c r="T596" i="43"/>
  <c r="G595" i="43"/>
  <c r="E596" i="43"/>
  <c r="F595" i="43"/>
  <c r="K596" i="43"/>
  <c r="C596" i="43"/>
  <c r="H595" i="43" l="1"/>
  <c r="I595" i="43" s="1"/>
  <c r="J595" i="43"/>
  <c r="S595" i="43"/>
  <c r="Y595" i="43"/>
  <c r="Z595" i="43" s="1"/>
  <c r="V595" i="43"/>
  <c r="N596" i="43"/>
  <c r="O596" i="43" s="1"/>
  <c r="P596" i="43"/>
  <c r="Q596" i="43" s="1"/>
  <c r="A597" i="43"/>
  <c r="B596" i="43"/>
  <c r="D596" i="43"/>
  <c r="G596" i="43"/>
  <c r="E597" i="43"/>
  <c r="K597" i="43"/>
  <c r="F596" i="43"/>
  <c r="T597" i="43"/>
  <c r="U596" i="43"/>
  <c r="R597" i="43"/>
  <c r="C597" i="43"/>
  <c r="R596" i="43"/>
  <c r="J596" i="43" l="1"/>
  <c r="H596" i="43"/>
  <c r="I596" i="43" s="1"/>
  <c r="S596" i="43"/>
  <c r="Y596" i="43"/>
  <c r="Z596" i="43" s="1"/>
  <c r="V596" i="43"/>
  <c r="N597" i="43"/>
  <c r="O597" i="43" s="1"/>
  <c r="P597" i="43"/>
  <c r="Q597" i="43" s="1"/>
  <c r="B597" i="43"/>
  <c r="A598" i="43"/>
  <c r="D597" i="43"/>
  <c r="K598" i="43"/>
  <c r="R598" i="43"/>
  <c r="G597" i="43"/>
  <c r="E598" i="43"/>
  <c r="C598" i="43"/>
  <c r="F597" i="43"/>
  <c r="T598" i="43"/>
  <c r="G598" i="43"/>
  <c r="U597" i="43"/>
  <c r="J597" i="43" l="1"/>
  <c r="H597" i="43"/>
  <c r="I597" i="43" s="1"/>
  <c r="S597" i="43"/>
  <c r="Y597" i="43"/>
  <c r="Z597" i="43" s="1"/>
  <c r="V597" i="43"/>
  <c r="N598" i="43"/>
  <c r="O598" i="43" s="1"/>
  <c r="J598" i="43"/>
  <c r="P598" i="43"/>
  <c r="Q598" i="43" s="1"/>
  <c r="A599" i="43"/>
  <c r="B598" i="43"/>
  <c r="D598" i="43"/>
  <c r="R599" i="43"/>
  <c r="T599" i="43"/>
  <c r="F598" i="43"/>
  <c r="C599" i="43"/>
  <c r="U598" i="43"/>
  <c r="E599" i="43"/>
  <c r="K599" i="43"/>
  <c r="H598" i="43" l="1"/>
  <c r="I598" i="43" s="1"/>
  <c r="S598" i="43"/>
  <c r="Y598" i="43"/>
  <c r="Z598" i="43" s="1"/>
  <c r="V598" i="43"/>
  <c r="N599" i="43"/>
  <c r="O599" i="43" s="1"/>
  <c r="P599" i="43"/>
  <c r="Q599" i="43" s="1"/>
  <c r="B599" i="43"/>
  <c r="A600" i="43"/>
  <c r="D599" i="43"/>
  <c r="K600" i="43"/>
  <c r="E600" i="43"/>
  <c r="F599" i="43"/>
  <c r="R600" i="43"/>
  <c r="U599" i="43"/>
  <c r="G599" i="43"/>
  <c r="C600" i="43"/>
  <c r="T600" i="43"/>
  <c r="G600" i="43"/>
  <c r="H599" i="43" l="1"/>
  <c r="I599" i="43" s="1"/>
  <c r="J599" i="43"/>
  <c r="S599" i="43"/>
  <c r="Y599" i="43"/>
  <c r="Z599" i="43" s="1"/>
  <c r="V599" i="43"/>
  <c r="N600" i="43"/>
  <c r="O600" i="43" s="1"/>
  <c r="J600" i="43"/>
  <c r="P600" i="43"/>
  <c r="Q600" i="43" s="1"/>
  <c r="A601" i="43"/>
  <c r="B600" i="43"/>
  <c r="D600" i="43"/>
  <c r="E601" i="43"/>
  <c r="K601" i="43"/>
  <c r="C601" i="43"/>
  <c r="U600" i="43"/>
  <c r="R601" i="43"/>
  <c r="F600" i="43"/>
  <c r="H600" i="43" l="1"/>
  <c r="I600" i="43" s="1"/>
  <c r="S600" i="43"/>
  <c r="Y600" i="43"/>
  <c r="Z600" i="43" s="1"/>
  <c r="V600" i="43"/>
  <c r="N601" i="43"/>
  <c r="O601" i="43" s="1"/>
  <c r="P601" i="43"/>
  <c r="Q601" i="43" s="1"/>
  <c r="B601" i="43"/>
  <c r="A602" i="43"/>
  <c r="D601" i="43"/>
  <c r="F601" i="43"/>
  <c r="C602" i="43"/>
  <c r="K602" i="43"/>
  <c r="T601" i="43"/>
  <c r="T602" i="43"/>
  <c r="E602" i="43"/>
  <c r="U601" i="43"/>
  <c r="G601" i="43"/>
  <c r="R602" i="43"/>
  <c r="H601" i="43" l="1"/>
  <c r="I601" i="43" s="1"/>
  <c r="J601" i="43"/>
  <c r="S601" i="43"/>
  <c r="Y601" i="43"/>
  <c r="Z601" i="43" s="1"/>
  <c r="V601" i="43"/>
  <c r="N602" i="43"/>
  <c r="O602" i="43" s="1"/>
  <c r="P602" i="43"/>
  <c r="Q602" i="43" s="1"/>
  <c r="A603" i="43"/>
  <c r="B602" i="43"/>
  <c r="D602" i="43"/>
  <c r="U602" i="43"/>
  <c r="F602" i="43"/>
  <c r="K603" i="43"/>
  <c r="G602" i="43"/>
  <c r="T603" i="43"/>
  <c r="E603" i="43"/>
  <c r="R603" i="43"/>
  <c r="C603" i="43"/>
  <c r="J602" i="43" l="1"/>
  <c r="H602" i="43"/>
  <c r="I602" i="43" s="1"/>
  <c r="S602" i="43"/>
  <c r="Y602" i="43"/>
  <c r="Z602" i="43" s="1"/>
  <c r="V602" i="43"/>
  <c r="N603" i="43"/>
  <c r="O603" i="43" s="1"/>
  <c r="P603" i="43"/>
  <c r="Q603" i="43" s="1"/>
  <c r="B603" i="43"/>
  <c r="A604" i="43"/>
  <c r="D603" i="43"/>
  <c r="E604" i="43"/>
  <c r="R604" i="43"/>
  <c r="F603" i="43"/>
  <c r="C604" i="43"/>
  <c r="U603" i="43"/>
  <c r="K604" i="43"/>
  <c r="T604" i="43"/>
  <c r="G603" i="43"/>
  <c r="J603" i="43" l="1"/>
  <c r="H603" i="43"/>
  <c r="I603" i="43" s="1"/>
  <c r="S603" i="43"/>
  <c r="Y603" i="43"/>
  <c r="Z603" i="43" s="1"/>
  <c r="V603" i="43"/>
  <c r="N604" i="43"/>
  <c r="O604" i="43" s="1"/>
  <c r="P604" i="43"/>
  <c r="Q604" i="43" s="1"/>
  <c r="A605" i="43"/>
  <c r="B604" i="43"/>
  <c r="D604" i="43"/>
  <c r="T605" i="43"/>
  <c r="C605" i="43"/>
  <c r="E605" i="43"/>
  <c r="G604" i="43"/>
  <c r="K605" i="43"/>
  <c r="F604" i="43"/>
  <c r="U604" i="43"/>
  <c r="R605" i="43"/>
  <c r="J604" i="43" l="1"/>
  <c r="H604" i="43"/>
  <c r="I604" i="43" s="1"/>
  <c r="S604" i="43"/>
  <c r="Y604" i="43"/>
  <c r="Z604" i="43" s="1"/>
  <c r="V604" i="43"/>
  <c r="N605" i="43"/>
  <c r="O605" i="43" s="1"/>
  <c r="P605" i="43"/>
  <c r="Q605" i="43" s="1"/>
  <c r="A606" i="43"/>
  <c r="B605" i="43"/>
  <c r="D605" i="43"/>
  <c r="K606" i="43"/>
  <c r="E606" i="43"/>
  <c r="T606" i="43"/>
  <c r="G605" i="43"/>
  <c r="R606" i="43"/>
  <c r="U605" i="43"/>
  <c r="C606" i="43"/>
  <c r="F605" i="43"/>
  <c r="H605" i="43" l="1"/>
  <c r="I605" i="43" s="1"/>
  <c r="J605" i="43"/>
  <c r="S605" i="43"/>
  <c r="Y605" i="43"/>
  <c r="Z605" i="43" s="1"/>
  <c r="V605" i="43"/>
  <c r="N606" i="43"/>
  <c r="O606" i="43" s="1"/>
  <c r="P606" i="43"/>
  <c r="Q606" i="43" s="1"/>
  <c r="A607" i="43"/>
  <c r="B606" i="43"/>
  <c r="D606" i="43"/>
  <c r="F606" i="43"/>
  <c r="C607" i="43"/>
  <c r="R607" i="43"/>
  <c r="G606" i="43"/>
  <c r="G607" i="43"/>
  <c r="E607" i="43"/>
  <c r="K607" i="43"/>
  <c r="T607" i="43"/>
  <c r="U606" i="43"/>
  <c r="F607" i="43"/>
  <c r="H606" i="43" l="1"/>
  <c r="I606" i="43" s="1"/>
  <c r="J606" i="43"/>
  <c r="S606" i="43"/>
  <c r="Y606" i="43"/>
  <c r="Z606" i="43" s="1"/>
  <c r="V606" i="43"/>
  <c r="N607" i="43"/>
  <c r="O607" i="43" s="1"/>
  <c r="H607" i="43"/>
  <c r="I607" i="43" s="1"/>
  <c r="J607" i="43"/>
  <c r="P607" i="43"/>
  <c r="Q607" i="43" s="1"/>
  <c r="B607" i="43"/>
  <c r="A608" i="43"/>
  <c r="D607" i="43"/>
  <c r="E608" i="43"/>
  <c r="K608" i="43"/>
  <c r="U607" i="43"/>
  <c r="C608" i="43"/>
  <c r="R608" i="43"/>
  <c r="S607" i="43" l="1"/>
  <c r="Y607" i="43"/>
  <c r="Z607" i="43" s="1"/>
  <c r="V607" i="43"/>
  <c r="N608" i="43"/>
  <c r="O608" i="43" s="1"/>
  <c r="P608" i="43"/>
  <c r="Q608" i="43" s="1"/>
  <c r="B608" i="43"/>
  <c r="A609" i="43"/>
  <c r="D608" i="43"/>
  <c r="R609" i="43"/>
  <c r="T608" i="43"/>
  <c r="C609" i="43"/>
  <c r="F609" i="43"/>
  <c r="K609" i="43"/>
  <c r="F608" i="43"/>
  <c r="U608" i="43"/>
  <c r="T609" i="43"/>
  <c r="G608" i="43"/>
  <c r="E609" i="43"/>
  <c r="J608" i="43" l="1"/>
  <c r="H608" i="43"/>
  <c r="I608" i="43" s="1"/>
  <c r="S608" i="43"/>
  <c r="Y608" i="43"/>
  <c r="Z608" i="43" s="1"/>
  <c r="V608" i="43"/>
  <c r="N609" i="43"/>
  <c r="O609" i="43" s="1"/>
  <c r="H609" i="43"/>
  <c r="I609" i="43" s="1"/>
  <c r="P609" i="43"/>
  <c r="Q609" i="43" s="1"/>
  <c r="A610" i="43"/>
  <c r="B609" i="43"/>
  <c r="D609" i="43"/>
  <c r="K610" i="43"/>
  <c r="R610" i="43"/>
  <c r="U609" i="43"/>
  <c r="C610" i="43"/>
  <c r="G609" i="43"/>
  <c r="T610" i="43"/>
  <c r="E610" i="43"/>
  <c r="J609" i="43" l="1"/>
  <c r="S609" i="43"/>
  <c r="Y609" i="43"/>
  <c r="Z609" i="43" s="1"/>
  <c r="V609" i="43"/>
  <c r="N610" i="43"/>
  <c r="O610" i="43" s="1"/>
  <c r="P610" i="43"/>
  <c r="Q610" i="43" s="1"/>
  <c r="S610" i="43" s="1"/>
  <c r="B610" i="43"/>
  <c r="A611" i="43"/>
  <c r="D610" i="43"/>
  <c r="F610" i="43"/>
  <c r="E611" i="43"/>
  <c r="R611" i="43"/>
  <c r="C611" i="43"/>
  <c r="T611" i="43"/>
  <c r="U610" i="43"/>
  <c r="K611" i="43"/>
  <c r="G610" i="43"/>
  <c r="J610" i="43" l="1"/>
  <c r="H610" i="43"/>
  <c r="Y610" i="43"/>
  <c r="Z610" i="43" s="1"/>
  <c r="V610" i="43"/>
  <c r="N611" i="43"/>
  <c r="O611" i="43" s="1"/>
  <c r="P611" i="43"/>
  <c r="Q611" i="43" s="1"/>
  <c r="B611" i="43"/>
  <c r="A612" i="43"/>
  <c r="D611" i="43"/>
  <c r="K612" i="43"/>
  <c r="C612" i="43"/>
  <c r="E612" i="43"/>
  <c r="T612" i="43"/>
  <c r="G611" i="43"/>
  <c r="U611" i="43"/>
  <c r="R612" i="43"/>
  <c r="F611" i="43"/>
  <c r="H611" i="43" l="1"/>
  <c r="I611" i="43" s="1"/>
  <c r="J611" i="43"/>
  <c r="I610" i="43"/>
  <c r="S611" i="43"/>
  <c r="Y611" i="43"/>
  <c r="Z611" i="43" s="1"/>
  <c r="V611" i="43"/>
  <c r="N612" i="43"/>
  <c r="O612" i="43" s="1"/>
  <c r="P612" i="43"/>
  <c r="Q612" i="43" s="1"/>
  <c r="B612" i="43"/>
  <c r="A613" i="43"/>
  <c r="D612" i="43"/>
  <c r="F612" i="43"/>
  <c r="R613" i="43"/>
  <c r="C613" i="43"/>
  <c r="K613" i="43"/>
  <c r="T613" i="43"/>
  <c r="U612" i="43"/>
  <c r="G612" i="43"/>
  <c r="E613" i="43"/>
  <c r="J612" i="43" l="1"/>
  <c r="H612" i="43"/>
  <c r="I612" i="43" s="1"/>
  <c r="S612" i="43"/>
  <c r="Y612" i="43"/>
  <c r="Z612" i="43" s="1"/>
  <c r="V612" i="43"/>
  <c r="N613" i="43"/>
  <c r="O613" i="43" s="1"/>
  <c r="P613" i="43"/>
  <c r="Q613" i="43" s="1"/>
  <c r="A614" i="43"/>
  <c r="B613" i="43"/>
  <c r="D613" i="43"/>
  <c r="U613" i="43"/>
  <c r="K614" i="43"/>
  <c r="E614" i="43"/>
  <c r="G613" i="43"/>
  <c r="F613" i="43"/>
  <c r="R614" i="43"/>
  <c r="C614" i="43"/>
  <c r="T614" i="43"/>
  <c r="J613" i="43" l="1"/>
  <c r="H613" i="43"/>
  <c r="I613" i="43" s="1"/>
  <c r="S613" i="43"/>
  <c r="Y613" i="43"/>
  <c r="Z613" i="43" s="1"/>
  <c r="V613" i="43"/>
  <c r="N614" i="43"/>
  <c r="O614" i="43" s="1"/>
  <c r="P614" i="43"/>
  <c r="Q614" i="43" s="1"/>
  <c r="A615" i="43"/>
  <c r="B614" i="43"/>
  <c r="D614" i="43"/>
  <c r="F614" i="43"/>
  <c r="G614" i="43"/>
  <c r="R615" i="43"/>
  <c r="K615" i="43"/>
  <c r="C615" i="43"/>
  <c r="T615" i="43"/>
  <c r="E615" i="43"/>
  <c r="U614" i="43"/>
  <c r="J614" i="43" l="1"/>
  <c r="H614" i="43"/>
  <c r="I614" i="43" s="1"/>
  <c r="S614" i="43"/>
  <c r="Y614" i="43"/>
  <c r="Z614" i="43" s="1"/>
  <c r="V614" i="43"/>
  <c r="N615" i="43"/>
  <c r="O615" i="43" s="1"/>
  <c r="P615" i="43"/>
  <c r="Q615" i="43" s="1"/>
  <c r="B615" i="43"/>
  <c r="A616" i="43"/>
  <c r="D615" i="43"/>
  <c r="T616" i="43"/>
  <c r="G615" i="43"/>
  <c r="R616" i="43"/>
  <c r="K616" i="43"/>
  <c r="E616" i="43"/>
  <c r="U615" i="43"/>
  <c r="C616" i="43"/>
  <c r="F615" i="43"/>
  <c r="J615" i="43" l="1"/>
  <c r="H615" i="43"/>
  <c r="I615" i="43" s="1"/>
  <c r="S615" i="43"/>
  <c r="Y615" i="43"/>
  <c r="Z615" i="43" s="1"/>
  <c r="V615" i="43"/>
  <c r="N616" i="43"/>
  <c r="O616" i="43" s="1"/>
  <c r="P616" i="43"/>
  <c r="Q616" i="43" s="1"/>
  <c r="A617" i="43"/>
  <c r="B616" i="43"/>
  <c r="D616" i="43"/>
  <c r="F616" i="43"/>
  <c r="K617" i="43"/>
  <c r="U616" i="43"/>
  <c r="E617" i="43"/>
  <c r="G616" i="43"/>
  <c r="T617" i="43"/>
  <c r="C617" i="43"/>
  <c r="R617" i="43"/>
  <c r="J616" i="43" l="1"/>
  <c r="H616" i="43"/>
  <c r="I616" i="43" s="1"/>
  <c r="S616" i="43"/>
  <c r="Y616" i="43"/>
  <c r="Z616" i="43" s="1"/>
  <c r="V616" i="43"/>
  <c r="N617" i="43"/>
  <c r="O617" i="43" s="1"/>
  <c r="P617" i="43"/>
  <c r="Q617" i="43" s="1"/>
  <c r="B617" i="43"/>
  <c r="A618" i="43"/>
  <c r="D617" i="43"/>
  <c r="K618" i="43"/>
  <c r="F617" i="43"/>
  <c r="C618" i="43"/>
  <c r="T618" i="43"/>
  <c r="E618" i="43"/>
  <c r="U617" i="43"/>
  <c r="R618" i="43"/>
  <c r="G617" i="43"/>
  <c r="J617" i="43" l="1"/>
  <c r="H617" i="43"/>
  <c r="I617" i="43" s="1"/>
  <c r="S617" i="43"/>
  <c r="Y617" i="43"/>
  <c r="Z617" i="43" s="1"/>
  <c r="V617" i="43"/>
  <c r="N618" i="43"/>
  <c r="O618" i="43" s="1"/>
  <c r="P618" i="43"/>
  <c r="Q618" i="43" s="1"/>
  <c r="B618" i="43"/>
  <c r="A619" i="43"/>
  <c r="D618" i="43"/>
  <c r="U618" i="43"/>
  <c r="E619" i="43"/>
  <c r="R619" i="43"/>
  <c r="G618" i="43"/>
  <c r="F618" i="43"/>
  <c r="K619" i="43"/>
  <c r="T619" i="43"/>
  <c r="C619" i="43"/>
  <c r="J618" i="43" l="1"/>
  <c r="H618" i="43"/>
  <c r="I618" i="43" s="1"/>
  <c r="S618" i="43"/>
  <c r="Y618" i="43"/>
  <c r="Z618" i="43" s="1"/>
  <c r="V618" i="43"/>
  <c r="N619" i="43"/>
  <c r="O619" i="43" s="1"/>
  <c r="P619" i="43"/>
  <c r="Q619" i="43" s="1"/>
  <c r="A620" i="43"/>
  <c r="B619" i="43"/>
  <c r="D619" i="43"/>
  <c r="K620" i="43"/>
  <c r="R620" i="43"/>
  <c r="F619" i="43"/>
  <c r="U619" i="43"/>
  <c r="G619" i="43"/>
  <c r="C620" i="43"/>
  <c r="E620" i="43"/>
  <c r="J619" i="43" l="1"/>
  <c r="H619" i="43"/>
  <c r="I619" i="43" s="1"/>
  <c r="S619" i="43"/>
  <c r="Y619" i="43"/>
  <c r="Z619" i="43" s="1"/>
  <c r="V619" i="43"/>
  <c r="N620" i="43"/>
  <c r="O620" i="43" s="1"/>
  <c r="P620" i="43"/>
  <c r="Q620" i="43" s="1"/>
  <c r="A621" i="43"/>
  <c r="B620" i="43"/>
  <c r="D620" i="43"/>
  <c r="F620" i="43"/>
  <c r="U620" i="43"/>
  <c r="R621" i="43"/>
  <c r="T621" i="43"/>
  <c r="T620" i="43"/>
  <c r="C621" i="43"/>
  <c r="K621" i="43"/>
  <c r="G620" i="43"/>
  <c r="E621" i="43"/>
  <c r="H620" i="43" l="1"/>
  <c r="I620" i="43" s="1"/>
  <c r="J620" i="43"/>
  <c r="S620" i="43"/>
  <c r="Y620" i="43"/>
  <c r="Z620" i="43" s="1"/>
  <c r="V620" i="43"/>
  <c r="N621" i="43"/>
  <c r="O621" i="43" s="1"/>
  <c r="P621" i="43"/>
  <c r="Q621" i="43" s="1"/>
  <c r="B621" i="43"/>
  <c r="A622" i="43"/>
  <c r="D621" i="43"/>
  <c r="K622" i="43"/>
  <c r="E622" i="43"/>
  <c r="U621" i="43"/>
  <c r="T622" i="43"/>
  <c r="F621" i="43"/>
  <c r="C622" i="43"/>
  <c r="R622" i="43"/>
  <c r="G621" i="43"/>
  <c r="H621" i="43" l="1"/>
  <c r="I621" i="43" s="1"/>
  <c r="J621" i="43"/>
  <c r="S621" i="43"/>
  <c r="Y621" i="43"/>
  <c r="Z621" i="43" s="1"/>
  <c r="V621" i="43"/>
  <c r="N622" i="43"/>
  <c r="O622" i="43" s="1"/>
  <c r="P622" i="43"/>
  <c r="Q622" i="43" s="1"/>
  <c r="B622" i="43"/>
  <c r="A623" i="43"/>
  <c r="D622" i="43"/>
  <c r="R623" i="43"/>
  <c r="G622" i="43"/>
  <c r="T623" i="43"/>
  <c r="E623" i="43"/>
  <c r="F622" i="43"/>
  <c r="K623" i="43"/>
  <c r="U622" i="43"/>
  <c r="C623" i="43"/>
  <c r="J622" i="43" l="1"/>
  <c r="H622" i="43"/>
  <c r="I622" i="43" s="1"/>
  <c r="S622" i="43"/>
  <c r="Y622" i="43"/>
  <c r="Z622" i="43" s="1"/>
  <c r="V622" i="43"/>
  <c r="N623" i="43"/>
  <c r="O623" i="43" s="1"/>
  <c r="P623" i="43"/>
  <c r="Q623" i="43" s="1"/>
  <c r="B623" i="43"/>
  <c r="A624" i="43"/>
  <c r="D623" i="43"/>
  <c r="K624" i="43"/>
  <c r="G623" i="43"/>
  <c r="F623" i="43"/>
  <c r="C624" i="43"/>
  <c r="E624" i="43"/>
  <c r="T624" i="43"/>
  <c r="U623" i="43"/>
  <c r="R624" i="43"/>
  <c r="J623" i="43" l="1"/>
  <c r="H623" i="43"/>
  <c r="I623" i="43" s="1"/>
  <c r="S623" i="43"/>
  <c r="Y623" i="43"/>
  <c r="Z623" i="43" s="1"/>
  <c r="V623" i="43"/>
  <c r="N624" i="43"/>
  <c r="O624" i="43" s="1"/>
  <c r="P624" i="43"/>
  <c r="Q624" i="43" s="1"/>
  <c r="B624" i="43"/>
  <c r="A625" i="43"/>
  <c r="D624" i="43"/>
  <c r="F624" i="43"/>
  <c r="K625" i="43"/>
  <c r="R625" i="43"/>
  <c r="T625" i="43"/>
  <c r="E625" i="43"/>
  <c r="C625" i="43"/>
  <c r="U624" i="43"/>
  <c r="G624" i="43"/>
  <c r="F625" i="43"/>
  <c r="G625" i="43"/>
  <c r="J624" i="43" l="1"/>
  <c r="H624" i="43"/>
  <c r="I624" i="43" s="1"/>
  <c r="S624" i="43"/>
  <c r="Y624" i="43"/>
  <c r="Z624" i="43" s="1"/>
  <c r="V624" i="43"/>
  <c r="N625" i="43"/>
  <c r="O625" i="43" s="1"/>
  <c r="H625" i="43"/>
  <c r="I625" i="43" s="1"/>
  <c r="J625" i="43"/>
  <c r="P625" i="43"/>
  <c r="Q625" i="43" s="1"/>
  <c r="A626" i="43"/>
  <c r="B625" i="43"/>
  <c r="D625" i="43"/>
  <c r="U625" i="43"/>
  <c r="R626" i="43"/>
  <c r="E626" i="43"/>
  <c r="K626" i="43"/>
  <c r="T626" i="43"/>
  <c r="C626" i="43"/>
  <c r="S625" i="43" l="1"/>
  <c r="Y625" i="43"/>
  <c r="Z625" i="43" s="1"/>
  <c r="V625" i="43"/>
  <c r="N626" i="43"/>
  <c r="O626" i="43" s="1"/>
  <c r="P626" i="43"/>
  <c r="Q626" i="43" s="1"/>
  <c r="A627" i="43"/>
  <c r="B626" i="43"/>
  <c r="D626" i="43"/>
  <c r="R627" i="43"/>
  <c r="K627" i="43"/>
  <c r="G626" i="43"/>
  <c r="E627" i="43"/>
  <c r="U626" i="43"/>
  <c r="T627" i="43"/>
  <c r="F626" i="43"/>
  <c r="C627" i="43"/>
  <c r="F627" i="43" s="1"/>
  <c r="J626" i="43" l="1"/>
  <c r="H626" i="43"/>
  <c r="I626" i="43" s="1"/>
  <c r="S626" i="43"/>
  <c r="Y626" i="43"/>
  <c r="Z626" i="43" s="1"/>
  <c r="V626" i="43"/>
  <c r="N627" i="43"/>
  <c r="O627" i="43" s="1"/>
  <c r="H627" i="43"/>
  <c r="I627" i="43" s="1"/>
  <c r="P627" i="43"/>
  <c r="Q627" i="43" s="1"/>
  <c r="A628" i="43"/>
  <c r="B627" i="43"/>
  <c r="D627" i="43"/>
  <c r="K628" i="43"/>
  <c r="R628" i="43"/>
  <c r="C628" i="43"/>
  <c r="E628" i="43"/>
  <c r="G627" i="43"/>
  <c r="U627" i="43"/>
  <c r="T628" i="43"/>
  <c r="J627" i="43" l="1"/>
  <c r="S627" i="43"/>
  <c r="Y627" i="43"/>
  <c r="Z627" i="43" s="1"/>
  <c r="V627" i="43"/>
  <c r="N628" i="43"/>
  <c r="O628" i="43" s="1"/>
  <c r="P628" i="43"/>
  <c r="Q628" i="43" s="1"/>
  <c r="A629" i="43"/>
  <c r="B628" i="43"/>
  <c r="D628" i="43"/>
  <c r="F628" i="43"/>
  <c r="U628" i="43"/>
  <c r="R629" i="43"/>
  <c r="T629" i="43"/>
  <c r="G628" i="43"/>
  <c r="C629" i="43"/>
  <c r="G629" i="43" s="1"/>
  <c r="K629" i="43"/>
  <c r="E629" i="43"/>
  <c r="H628" i="43" l="1"/>
  <c r="I628" i="43" s="1"/>
  <c r="J628" i="43"/>
  <c r="S628" i="43"/>
  <c r="Y628" i="43"/>
  <c r="Z628" i="43" s="1"/>
  <c r="V628" i="43"/>
  <c r="N629" i="43"/>
  <c r="O629" i="43" s="1"/>
  <c r="J629" i="43"/>
  <c r="P629" i="43"/>
  <c r="Q629" i="43" s="1"/>
  <c r="B629" i="43"/>
  <c r="A630" i="43"/>
  <c r="D629" i="43"/>
  <c r="R630" i="43"/>
  <c r="E630" i="43"/>
  <c r="C630" i="43"/>
  <c r="U629" i="43"/>
  <c r="K630" i="43"/>
  <c r="F629" i="43"/>
  <c r="T630" i="43"/>
  <c r="H629" i="43" l="1"/>
  <c r="I629" i="43" s="1"/>
  <c r="S629" i="43"/>
  <c r="Y629" i="43"/>
  <c r="Z629" i="43" s="1"/>
  <c r="V629" i="43"/>
  <c r="N630" i="43"/>
  <c r="O630" i="43" s="1"/>
  <c r="P630" i="43"/>
  <c r="Q630" i="43" s="1"/>
  <c r="B630" i="43"/>
  <c r="A631" i="43"/>
  <c r="D630" i="43"/>
  <c r="G630" i="43"/>
  <c r="U630" i="43"/>
  <c r="R631" i="43"/>
  <c r="C631" i="43"/>
  <c r="T631" i="43"/>
  <c r="F630" i="43"/>
  <c r="E631" i="43"/>
  <c r="K631" i="43"/>
  <c r="F631" i="43"/>
  <c r="G631" i="43"/>
  <c r="H630" i="43" l="1"/>
  <c r="I630" i="43" s="1"/>
  <c r="J630" i="43"/>
  <c r="S630" i="43"/>
  <c r="Y630" i="43"/>
  <c r="Z630" i="43" s="1"/>
  <c r="V630" i="43"/>
  <c r="N631" i="43"/>
  <c r="O631" i="43" s="1"/>
  <c r="H631" i="43"/>
  <c r="I631" i="43" s="1"/>
  <c r="J631" i="43"/>
  <c r="P631" i="43"/>
  <c r="Q631" i="43" s="1"/>
  <c r="B631" i="43"/>
  <c r="A632" i="43"/>
  <c r="D631" i="43"/>
  <c r="C632" i="43"/>
  <c r="E632" i="43"/>
  <c r="U631" i="43"/>
  <c r="R632" i="43"/>
  <c r="T632" i="43"/>
  <c r="K632" i="43"/>
  <c r="S631" i="43" l="1"/>
  <c r="Y631" i="43"/>
  <c r="Z631" i="43" s="1"/>
  <c r="V631" i="43"/>
  <c r="N632" i="43"/>
  <c r="O632" i="43" s="1"/>
  <c r="P632" i="43"/>
  <c r="Q632" i="43" s="1"/>
  <c r="A633" i="43"/>
  <c r="B632" i="43"/>
  <c r="D632" i="43"/>
  <c r="U632" i="43"/>
  <c r="R633" i="43"/>
  <c r="E633" i="43"/>
  <c r="G632" i="43"/>
  <c r="C633" i="43"/>
  <c r="F632" i="43"/>
  <c r="K633" i="43"/>
  <c r="T633" i="43"/>
  <c r="H632" i="43" l="1"/>
  <c r="I632" i="43" s="1"/>
  <c r="J632" i="43"/>
  <c r="S632" i="43"/>
  <c r="Y632" i="43"/>
  <c r="Z632" i="43" s="1"/>
  <c r="V632" i="43"/>
  <c r="N633" i="43"/>
  <c r="O633" i="43" s="1"/>
  <c r="P633" i="43"/>
  <c r="Q633" i="43" s="1"/>
  <c r="A634" i="43"/>
  <c r="B633" i="43"/>
  <c r="D633" i="43"/>
  <c r="R634" i="43"/>
  <c r="G633" i="43"/>
  <c r="C634" i="43"/>
  <c r="F633" i="43"/>
  <c r="K634" i="43"/>
  <c r="E634" i="43"/>
  <c r="T634" i="43"/>
  <c r="U633" i="43"/>
  <c r="J633" i="43" l="1"/>
  <c r="H633" i="43"/>
  <c r="I633" i="43" s="1"/>
  <c r="S633" i="43"/>
  <c r="Y633" i="43"/>
  <c r="Z633" i="43" s="1"/>
  <c r="V633" i="43"/>
  <c r="N634" i="43"/>
  <c r="O634" i="43" s="1"/>
  <c r="P634" i="43"/>
  <c r="Q634" i="43" s="1"/>
  <c r="A635" i="43"/>
  <c r="B634" i="43"/>
  <c r="D634" i="43"/>
  <c r="G634" i="43"/>
  <c r="U634" i="43"/>
  <c r="T635" i="43"/>
  <c r="E635" i="43"/>
  <c r="R635" i="43"/>
  <c r="F634" i="43"/>
  <c r="C635" i="43"/>
  <c r="K635" i="43"/>
  <c r="J634" i="43" l="1"/>
  <c r="H634" i="43"/>
  <c r="I634" i="43" s="1"/>
  <c r="S634" i="43"/>
  <c r="Y634" i="43"/>
  <c r="Z634" i="43" s="1"/>
  <c r="V634" i="43"/>
  <c r="N635" i="43"/>
  <c r="O635" i="43" s="1"/>
  <c r="P635" i="43"/>
  <c r="Q635" i="43" s="1"/>
  <c r="B635" i="43"/>
  <c r="A636" i="43"/>
  <c r="D635" i="43"/>
  <c r="E636" i="43"/>
  <c r="T636" i="43"/>
  <c r="G635" i="43"/>
  <c r="U635" i="43"/>
  <c r="K636" i="43"/>
  <c r="F635" i="43"/>
  <c r="R636" i="43"/>
  <c r="C636" i="43"/>
  <c r="H635" i="43" l="1"/>
  <c r="I635" i="43" s="1"/>
  <c r="J635" i="43"/>
  <c r="S635" i="43"/>
  <c r="Y635" i="43"/>
  <c r="Z635" i="43" s="1"/>
  <c r="V635" i="43"/>
  <c r="N636" i="43"/>
  <c r="O636" i="43" s="1"/>
  <c r="P636" i="43"/>
  <c r="Q636" i="43" s="1"/>
  <c r="A637" i="43"/>
  <c r="B636" i="43"/>
  <c r="D636" i="43"/>
  <c r="T637" i="43"/>
  <c r="E637" i="43"/>
  <c r="F636" i="43"/>
  <c r="R637" i="43"/>
  <c r="K637" i="43"/>
  <c r="U636" i="43"/>
  <c r="C637" i="43"/>
  <c r="G636" i="43"/>
  <c r="J636" i="43" l="1"/>
  <c r="H636" i="43"/>
  <c r="I636" i="43" s="1"/>
  <c r="S636" i="43"/>
  <c r="Y636" i="43"/>
  <c r="Z636" i="43" s="1"/>
  <c r="V636" i="43"/>
  <c r="N637" i="43"/>
  <c r="O637" i="43" s="1"/>
  <c r="P637" i="43"/>
  <c r="Q637" i="43" s="1"/>
  <c r="A638" i="43"/>
  <c r="B637" i="43"/>
  <c r="D637" i="43"/>
  <c r="C638" i="43"/>
  <c r="R638" i="43"/>
  <c r="K638" i="43"/>
  <c r="F637" i="43"/>
  <c r="E638" i="43"/>
  <c r="G637" i="43"/>
  <c r="U637" i="43"/>
  <c r="T638" i="43"/>
  <c r="J637" i="43" l="1"/>
  <c r="H637" i="43"/>
  <c r="I637" i="43" s="1"/>
  <c r="S637" i="43"/>
  <c r="Y637" i="43"/>
  <c r="Z637" i="43" s="1"/>
  <c r="V637" i="43"/>
  <c r="N638" i="43"/>
  <c r="O638" i="43" s="1"/>
  <c r="P638" i="43"/>
  <c r="Q638" i="43" s="1"/>
  <c r="A639" i="43"/>
  <c r="B638" i="43"/>
  <c r="D638" i="43"/>
  <c r="G638" i="43"/>
  <c r="K639" i="43"/>
  <c r="E639" i="43"/>
  <c r="U638" i="43"/>
  <c r="F638" i="43"/>
  <c r="C639" i="43"/>
  <c r="R639" i="43"/>
  <c r="T639" i="43"/>
  <c r="J638" i="43" l="1"/>
  <c r="H638" i="43"/>
  <c r="I638" i="43" s="1"/>
  <c r="S638" i="43"/>
  <c r="Y638" i="43"/>
  <c r="Z638" i="43" s="1"/>
  <c r="V638" i="43"/>
  <c r="N639" i="43"/>
  <c r="O639" i="43" s="1"/>
  <c r="P639" i="43"/>
  <c r="Q639" i="43" s="1"/>
  <c r="A640" i="43"/>
  <c r="B639" i="43"/>
  <c r="D639" i="43"/>
  <c r="E640" i="43"/>
  <c r="K640" i="43"/>
  <c r="R640" i="43"/>
  <c r="F639" i="43"/>
  <c r="C640" i="43"/>
  <c r="G640" i="43" s="1"/>
  <c r="T640" i="43"/>
  <c r="G639" i="43"/>
  <c r="U639" i="43"/>
  <c r="J639" i="43" l="1"/>
  <c r="H639" i="43"/>
  <c r="I639" i="43" s="1"/>
  <c r="S639" i="43"/>
  <c r="Y639" i="43"/>
  <c r="Z639" i="43" s="1"/>
  <c r="V639" i="43"/>
  <c r="N640" i="43"/>
  <c r="O640" i="43" s="1"/>
  <c r="J640" i="43"/>
  <c r="P640" i="43"/>
  <c r="Q640" i="43" s="1"/>
  <c r="B640" i="43"/>
  <c r="A641" i="43"/>
  <c r="D640" i="43"/>
  <c r="C641" i="43"/>
  <c r="R641" i="43"/>
  <c r="E641" i="43"/>
  <c r="T641" i="43"/>
  <c r="U640" i="43"/>
  <c r="K641" i="43"/>
  <c r="F640" i="43"/>
  <c r="H640" i="43" l="1"/>
  <c r="I640" i="43" s="1"/>
  <c r="S640" i="43"/>
  <c r="Y640" i="43"/>
  <c r="Z640" i="43" s="1"/>
  <c r="V640" i="43"/>
  <c r="N641" i="43"/>
  <c r="O641" i="43" s="1"/>
  <c r="P641" i="43"/>
  <c r="Q641" i="43" s="1"/>
  <c r="B641" i="43"/>
  <c r="A642" i="43"/>
  <c r="D641" i="43"/>
  <c r="U641" i="43"/>
  <c r="K642" i="43"/>
  <c r="T642" i="43"/>
  <c r="R642" i="43"/>
  <c r="C642" i="43"/>
  <c r="F641" i="43"/>
  <c r="G641" i="43"/>
  <c r="E642" i="43"/>
  <c r="J641" i="43" l="1"/>
  <c r="H641" i="43"/>
  <c r="I641" i="43" s="1"/>
  <c r="S641" i="43"/>
  <c r="Y641" i="43"/>
  <c r="Z641" i="43" s="1"/>
  <c r="V641" i="43"/>
  <c r="N642" i="43"/>
  <c r="O642" i="43" s="1"/>
  <c r="P642" i="43"/>
  <c r="Q642" i="43" s="1"/>
  <c r="B642" i="43"/>
  <c r="A643" i="43"/>
  <c r="D642" i="43"/>
  <c r="K643" i="43"/>
  <c r="R643" i="43"/>
  <c r="U642" i="43"/>
  <c r="F642" i="43"/>
  <c r="C643" i="43"/>
  <c r="E643" i="43"/>
  <c r="G642" i="43"/>
  <c r="T643" i="43"/>
  <c r="J642" i="43" l="1"/>
  <c r="H642" i="43"/>
  <c r="I642" i="43" s="1"/>
  <c r="S642" i="43"/>
  <c r="Y642" i="43"/>
  <c r="Z642" i="43" s="1"/>
  <c r="V642" i="43"/>
  <c r="N643" i="43"/>
  <c r="O643" i="43" s="1"/>
  <c r="P643" i="43"/>
  <c r="Q643" i="43" s="1"/>
  <c r="B643" i="43"/>
  <c r="A644" i="43"/>
  <c r="D643" i="43"/>
  <c r="F643" i="43"/>
  <c r="K644" i="43"/>
  <c r="R644" i="43"/>
  <c r="U643" i="43"/>
  <c r="T644" i="43"/>
  <c r="G643" i="43"/>
  <c r="C644" i="43"/>
  <c r="F644" i="43" s="1"/>
  <c r="E644" i="43"/>
  <c r="J643" i="43" l="1"/>
  <c r="H643" i="43"/>
  <c r="I643" i="43" s="1"/>
  <c r="S643" i="43"/>
  <c r="Y643" i="43"/>
  <c r="Z643" i="43" s="1"/>
  <c r="V643" i="43"/>
  <c r="N644" i="43"/>
  <c r="O644" i="43" s="1"/>
  <c r="H644" i="43"/>
  <c r="I644" i="43" s="1"/>
  <c r="P644" i="43"/>
  <c r="Q644" i="43" s="1"/>
  <c r="A645" i="43"/>
  <c r="B644" i="43"/>
  <c r="D644" i="43"/>
  <c r="G644" i="43"/>
  <c r="K645" i="43"/>
  <c r="U644" i="43"/>
  <c r="C645" i="43"/>
  <c r="E645" i="43"/>
  <c r="T645" i="43"/>
  <c r="R645" i="43"/>
  <c r="J644" i="43" l="1"/>
  <c r="S644" i="43"/>
  <c r="Y644" i="43"/>
  <c r="Z644" i="43" s="1"/>
  <c r="V644" i="43"/>
  <c r="N645" i="43"/>
  <c r="O645" i="43" s="1"/>
  <c r="P645" i="43"/>
  <c r="Q645" i="43" s="1"/>
  <c r="A646" i="43"/>
  <c r="B645" i="43"/>
  <c r="D645" i="43"/>
  <c r="G645" i="43"/>
  <c r="K646" i="43"/>
  <c r="C646" i="43"/>
  <c r="E646" i="43"/>
  <c r="T646" i="43"/>
  <c r="U645" i="43"/>
  <c r="F645" i="43"/>
  <c r="R646" i="43"/>
  <c r="H645" i="43" l="1"/>
  <c r="I645" i="43" s="1"/>
  <c r="J645" i="43"/>
  <c r="S645" i="43"/>
  <c r="Y645" i="43"/>
  <c r="Z645" i="43" s="1"/>
  <c r="V645" i="43"/>
  <c r="N646" i="43"/>
  <c r="O646" i="43" s="1"/>
  <c r="P646" i="43"/>
  <c r="Q646" i="43" s="1"/>
  <c r="A647" i="43"/>
  <c r="B646" i="43"/>
  <c r="D646" i="43"/>
  <c r="R647" i="43"/>
  <c r="T647" i="43"/>
  <c r="G646" i="43"/>
  <c r="E647" i="43"/>
  <c r="U646" i="43"/>
  <c r="C647" i="43"/>
  <c r="F646" i="43"/>
  <c r="K647" i="43"/>
  <c r="J646" i="43" l="1"/>
  <c r="H646" i="43"/>
  <c r="I646" i="43" s="1"/>
  <c r="S646" i="43"/>
  <c r="Y646" i="43"/>
  <c r="Z646" i="43" s="1"/>
  <c r="V646" i="43"/>
  <c r="N647" i="43"/>
  <c r="O647" i="43" s="1"/>
  <c r="P647" i="43"/>
  <c r="Q647" i="43" s="1"/>
  <c r="B647" i="43"/>
  <c r="A648" i="43"/>
  <c r="D647" i="43"/>
  <c r="G647" i="43"/>
  <c r="K648" i="43"/>
  <c r="C648" i="43"/>
  <c r="F647" i="43"/>
  <c r="E648" i="43"/>
  <c r="U647" i="43"/>
  <c r="R648" i="43"/>
  <c r="T648" i="43"/>
  <c r="J647" i="43" l="1"/>
  <c r="H647" i="43"/>
  <c r="I647" i="43" s="1"/>
  <c r="S647" i="43"/>
  <c r="Y647" i="43"/>
  <c r="Z647" i="43" s="1"/>
  <c r="V647" i="43"/>
  <c r="N648" i="43"/>
  <c r="O648" i="43" s="1"/>
  <c r="P648" i="43"/>
  <c r="Q648" i="43" s="1"/>
  <c r="A649" i="43"/>
  <c r="B648" i="43"/>
  <c r="D648" i="43"/>
  <c r="R649" i="43"/>
  <c r="T649" i="43"/>
  <c r="G648" i="43"/>
  <c r="U648" i="43"/>
  <c r="F648" i="43"/>
  <c r="E649" i="43"/>
  <c r="C649" i="43"/>
  <c r="K649" i="43"/>
  <c r="J648" i="43" l="1"/>
  <c r="H648" i="43"/>
  <c r="I648" i="43" s="1"/>
  <c r="S648" i="43"/>
  <c r="Y648" i="43"/>
  <c r="Z648" i="43" s="1"/>
  <c r="V648" i="43"/>
  <c r="N649" i="43"/>
  <c r="O649" i="43" s="1"/>
  <c r="P649" i="43"/>
  <c r="Q649" i="43" s="1"/>
  <c r="A650" i="43"/>
  <c r="B649" i="43"/>
  <c r="D649" i="43"/>
  <c r="F649" i="43"/>
  <c r="U649" i="43"/>
  <c r="K650" i="43"/>
  <c r="R650" i="43"/>
  <c r="E650" i="43"/>
  <c r="C650" i="43"/>
  <c r="G649" i="43"/>
  <c r="T650" i="43"/>
  <c r="H649" i="43" l="1"/>
  <c r="I649" i="43" s="1"/>
  <c r="J649" i="43"/>
  <c r="S649" i="43"/>
  <c r="Y649" i="43"/>
  <c r="Z649" i="43" s="1"/>
  <c r="V649" i="43"/>
  <c r="N650" i="43"/>
  <c r="O650" i="43" s="1"/>
  <c r="P650" i="43"/>
  <c r="Q650" i="43" s="1"/>
  <c r="B650" i="43"/>
  <c r="A651" i="43"/>
  <c r="D650" i="43"/>
  <c r="E651" i="43"/>
  <c r="R651" i="43"/>
  <c r="C651" i="43"/>
  <c r="U650" i="43"/>
  <c r="G650" i="43"/>
  <c r="T651" i="43"/>
  <c r="F650" i="43"/>
  <c r="K651" i="43"/>
  <c r="F651" i="43"/>
  <c r="H650" i="43" l="1"/>
  <c r="I650" i="43" s="1"/>
  <c r="J650" i="43"/>
  <c r="S650" i="43"/>
  <c r="Y650" i="43"/>
  <c r="Z650" i="43" s="1"/>
  <c r="V650" i="43"/>
  <c r="N651" i="43"/>
  <c r="O651" i="43" s="1"/>
  <c r="H651" i="43"/>
  <c r="I651" i="43" s="1"/>
  <c r="P651" i="43"/>
  <c r="Q651" i="43" s="1"/>
  <c r="A652" i="43"/>
  <c r="B651" i="43"/>
  <c r="D651" i="43"/>
  <c r="G651" i="43"/>
  <c r="K652" i="43"/>
  <c r="E652" i="43"/>
  <c r="R652" i="43"/>
  <c r="U651" i="43"/>
  <c r="C652" i="43"/>
  <c r="T652" i="43"/>
  <c r="J651" i="43" l="1"/>
  <c r="S651" i="43"/>
  <c r="Y651" i="43"/>
  <c r="Z651" i="43" s="1"/>
  <c r="V651" i="43"/>
  <c r="N652" i="43"/>
  <c r="O652" i="43" s="1"/>
  <c r="P652" i="43"/>
  <c r="Q652" i="43" s="1"/>
  <c r="B652" i="43"/>
  <c r="A653" i="43"/>
  <c r="D652" i="43"/>
  <c r="C653" i="43"/>
  <c r="F652" i="43"/>
  <c r="T653" i="43"/>
  <c r="R653" i="43"/>
  <c r="U652" i="43"/>
  <c r="E653" i="43"/>
  <c r="K653" i="43"/>
  <c r="G652" i="43"/>
  <c r="J652" i="43" l="1"/>
  <c r="H652" i="43"/>
  <c r="I652" i="43" s="1"/>
  <c r="S652" i="43"/>
  <c r="Y652" i="43"/>
  <c r="Z652" i="43" s="1"/>
  <c r="V652" i="43"/>
  <c r="N653" i="43"/>
  <c r="O653" i="43" s="1"/>
  <c r="P653" i="43"/>
  <c r="Q653" i="43" s="1"/>
  <c r="B653" i="43"/>
  <c r="A654" i="43"/>
  <c r="D653" i="43"/>
  <c r="G653" i="43"/>
  <c r="K654" i="43"/>
  <c r="U653" i="43"/>
  <c r="R654" i="43"/>
  <c r="E654" i="43"/>
  <c r="F653" i="43"/>
  <c r="C654" i="43"/>
  <c r="T654" i="43"/>
  <c r="J653" i="43" l="1"/>
  <c r="H653" i="43"/>
  <c r="I653" i="43" s="1"/>
  <c r="S653" i="43"/>
  <c r="Y653" i="43"/>
  <c r="Z653" i="43" s="1"/>
  <c r="V653" i="43"/>
  <c r="N654" i="43"/>
  <c r="O654" i="43" s="1"/>
  <c r="P654" i="43"/>
  <c r="Q654" i="43" s="1"/>
  <c r="B654" i="43"/>
  <c r="A655" i="43"/>
  <c r="D654" i="43"/>
  <c r="F654" i="43"/>
  <c r="E655" i="43"/>
  <c r="U654" i="43"/>
  <c r="C655" i="43"/>
  <c r="G654" i="43"/>
  <c r="R655" i="43"/>
  <c r="K655" i="43"/>
  <c r="J654" i="43" l="1"/>
  <c r="H654" i="43"/>
  <c r="I654" i="43" s="1"/>
  <c r="S654" i="43"/>
  <c r="Y654" i="43"/>
  <c r="Z654" i="43" s="1"/>
  <c r="V654" i="43"/>
  <c r="N655" i="43"/>
  <c r="O655" i="43" s="1"/>
  <c r="P655" i="43"/>
  <c r="Q655" i="43" s="1"/>
  <c r="B655" i="43"/>
  <c r="A656" i="43"/>
  <c r="D655" i="43"/>
  <c r="U655" i="43"/>
  <c r="G655" i="43"/>
  <c r="K656" i="43"/>
  <c r="T655" i="43"/>
  <c r="F655" i="43"/>
  <c r="C656" i="43"/>
  <c r="R656" i="43"/>
  <c r="T656" i="43"/>
  <c r="E656" i="43"/>
  <c r="H655" i="43" l="1"/>
  <c r="I655" i="43" s="1"/>
  <c r="J655" i="43"/>
  <c r="S655" i="43"/>
  <c r="Y655" i="43"/>
  <c r="Z655" i="43" s="1"/>
  <c r="V655" i="43"/>
  <c r="N656" i="43"/>
  <c r="O656" i="43" s="1"/>
  <c r="P656" i="43"/>
  <c r="Q656" i="43" s="1"/>
  <c r="B656" i="43"/>
  <c r="A657" i="43"/>
  <c r="D656" i="43"/>
  <c r="T657" i="43"/>
  <c r="R657" i="43"/>
  <c r="E657" i="43"/>
  <c r="G656" i="43"/>
  <c r="U656" i="43"/>
  <c r="F656" i="43"/>
  <c r="K657" i="43"/>
  <c r="C657" i="43"/>
  <c r="F657" i="43" s="1"/>
  <c r="H656" i="43" l="1"/>
  <c r="I656" i="43" s="1"/>
  <c r="J656" i="43"/>
  <c r="S656" i="43"/>
  <c r="Y656" i="43"/>
  <c r="Z656" i="43" s="1"/>
  <c r="V656" i="43"/>
  <c r="N657" i="43"/>
  <c r="O657" i="43" s="1"/>
  <c r="H657" i="43"/>
  <c r="I657" i="43" s="1"/>
  <c r="P657" i="43"/>
  <c r="Q657" i="43" s="1"/>
  <c r="A658" i="43"/>
  <c r="B657" i="43"/>
  <c r="D657" i="43"/>
  <c r="R658" i="43"/>
  <c r="G657" i="43"/>
  <c r="C658" i="43"/>
  <c r="G658" i="43" s="1"/>
  <c r="E658" i="43"/>
  <c r="T658" i="43"/>
  <c r="U657" i="43"/>
  <c r="K658" i="43"/>
  <c r="J657" i="43" l="1"/>
  <c r="S657" i="43"/>
  <c r="Y657" i="43"/>
  <c r="Z657" i="43" s="1"/>
  <c r="V657" i="43"/>
  <c r="N658" i="43"/>
  <c r="O658" i="43" s="1"/>
  <c r="J658" i="43"/>
  <c r="P658" i="43"/>
  <c r="Q658" i="43" s="1"/>
  <c r="A659" i="43"/>
  <c r="B658" i="43"/>
  <c r="D658" i="43"/>
  <c r="F658" i="43"/>
  <c r="K659" i="43"/>
  <c r="E659" i="43"/>
  <c r="U658" i="43"/>
  <c r="R659" i="43"/>
  <c r="C659" i="43"/>
  <c r="G659" i="43" s="1"/>
  <c r="T659" i="43"/>
  <c r="H658" i="43" l="1"/>
  <c r="I658" i="43" s="1"/>
  <c r="S658" i="43"/>
  <c r="Y658" i="43"/>
  <c r="Z658" i="43" s="1"/>
  <c r="V658" i="43"/>
  <c r="N659" i="43"/>
  <c r="O659" i="43" s="1"/>
  <c r="J659" i="43"/>
  <c r="P659" i="43"/>
  <c r="Q659" i="43" s="1"/>
  <c r="A660" i="43"/>
  <c r="B659" i="43"/>
  <c r="D659" i="43"/>
  <c r="C660" i="43"/>
  <c r="E660" i="43"/>
  <c r="T660" i="43"/>
  <c r="R660" i="43"/>
  <c r="U659" i="43"/>
  <c r="K660" i="43"/>
  <c r="F659" i="43"/>
  <c r="H659" i="43" l="1"/>
  <c r="I659" i="43" s="1"/>
  <c r="S659" i="43"/>
  <c r="Y659" i="43"/>
  <c r="Z659" i="43" s="1"/>
  <c r="V659" i="43"/>
  <c r="N660" i="43"/>
  <c r="O660" i="43" s="1"/>
  <c r="P660" i="43"/>
  <c r="Q660" i="43" s="1"/>
  <c r="A661" i="43"/>
  <c r="B660" i="43"/>
  <c r="D660" i="43"/>
  <c r="C661" i="43"/>
  <c r="F661" i="43"/>
  <c r="E661" i="43"/>
  <c r="G660" i="43"/>
  <c r="U660" i="43"/>
  <c r="G661" i="43"/>
  <c r="R661" i="43"/>
  <c r="K661" i="43"/>
  <c r="F660" i="43"/>
  <c r="T661" i="43"/>
  <c r="J660" i="43" l="1"/>
  <c r="H660" i="43"/>
  <c r="I660" i="43" s="1"/>
  <c r="S660" i="43"/>
  <c r="Y660" i="43"/>
  <c r="Z660" i="43" s="1"/>
  <c r="V660" i="43"/>
  <c r="N661" i="43"/>
  <c r="O661" i="43" s="1"/>
  <c r="H661" i="43"/>
  <c r="I661" i="43" s="1"/>
  <c r="J661" i="43"/>
  <c r="P661" i="43"/>
  <c r="Q661" i="43" s="1"/>
  <c r="B661" i="43"/>
  <c r="A662" i="43"/>
  <c r="D661" i="43"/>
  <c r="K662" i="43"/>
  <c r="U661" i="43"/>
  <c r="C662" i="43"/>
  <c r="T662" i="43"/>
  <c r="E662" i="43"/>
  <c r="S661" i="43" l="1"/>
  <c r="Y661" i="43"/>
  <c r="Z661" i="43" s="1"/>
  <c r="V661" i="43"/>
  <c r="N662" i="43"/>
  <c r="O662" i="43" s="1"/>
  <c r="P662" i="43"/>
  <c r="Q662" i="43" s="1"/>
  <c r="A663" i="43"/>
  <c r="B662" i="43"/>
  <c r="D662" i="43"/>
  <c r="E663" i="43"/>
  <c r="R662" i="43"/>
  <c r="R663" i="43"/>
  <c r="F662" i="43"/>
  <c r="G662" i="43"/>
  <c r="K663" i="43"/>
  <c r="T663" i="43"/>
  <c r="U662" i="43"/>
  <c r="C663" i="43"/>
  <c r="F663" i="43" s="1"/>
  <c r="J662" i="43" l="1"/>
  <c r="H662" i="43"/>
  <c r="I662" i="43" s="1"/>
  <c r="S662" i="43"/>
  <c r="Y662" i="43"/>
  <c r="Z662" i="43" s="1"/>
  <c r="V662" i="43"/>
  <c r="N663" i="43"/>
  <c r="O663" i="43" s="1"/>
  <c r="H663" i="43"/>
  <c r="I663" i="43" s="1"/>
  <c r="P663" i="43"/>
  <c r="Q663" i="43" s="1"/>
  <c r="A664" i="43"/>
  <c r="B663" i="43"/>
  <c r="D663" i="43"/>
  <c r="C664" i="43"/>
  <c r="K664" i="43"/>
  <c r="R664" i="43"/>
  <c r="E664" i="43"/>
  <c r="T664" i="43"/>
  <c r="G663" i="43"/>
  <c r="U663" i="43"/>
  <c r="J663" i="43" l="1"/>
  <c r="S663" i="43"/>
  <c r="Y663" i="43"/>
  <c r="Z663" i="43" s="1"/>
  <c r="V663" i="43"/>
  <c r="N664" i="43"/>
  <c r="O664" i="43" s="1"/>
  <c r="P664" i="43"/>
  <c r="Q664" i="43" s="1"/>
  <c r="A665" i="43"/>
  <c r="B664" i="43"/>
  <c r="D664" i="43"/>
  <c r="G664" i="43"/>
  <c r="R665" i="43"/>
  <c r="C665" i="43"/>
  <c r="F664" i="43"/>
  <c r="K665" i="43"/>
  <c r="E665" i="43"/>
  <c r="T665" i="43"/>
  <c r="U664" i="43"/>
  <c r="J664" i="43" l="1"/>
  <c r="H664" i="43"/>
  <c r="I664" i="43" s="1"/>
  <c r="S664" i="43"/>
  <c r="Y664" i="43"/>
  <c r="Z664" i="43" s="1"/>
  <c r="V664" i="43"/>
  <c r="N665" i="43"/>
  <c r="O665" i="43" s="1"/>
  <c r="P665" i="43"/>
  <c r="Q665" i="43" s="1"/>
  <c r="B665" i="43"/>
  <c r="A666" i="43"/>
  <c r="D665" i="43"/>
  <c r="G665" i="43"/>
  <c r="T666" i="43"/>
  <c r="F665" i="43"/>
  <c r="R666" i="43"/>
  <c r="K666" i="43"/>
  <c r="E666" i="43"/>
  <c r="C666" i="43"/>
  <c r="U665" i="43"/>
  <c r="J665" i="43" l="1"/>
  <c r="H665" i="43"/>
  <c r="I665" i="43" s="1"/>
  <c r="S665" i="43"/>
  <c r="Y665" i="43"/>
  <c r="Z665" i="43" s="1"/>
  <c r="V665" i="43"/>
  <c r="N666" i="43"/>
  <c r="O666" i="43" s="1"/>
  <c r="P666" i="43"/>
  <c r="Q666" i="43" s="1"/>
  <c r="A667" i="43"/>
  <c r="B666" i="43"/>
  <c r="D666" i="43"/>
  <c r="U666" i="43"/>
  <c r="C667" i="43"/>
  <c r="T667" i="43"/>
  <c r="F666" i="43"/>
  <c r="R667" i="43"/>
  <c r="K667" i="43"/>
  <c r="G667" i="43"/>
  <c r="E667" i="43"/>
  <c r="G666" i="43"/>
  <c r="J666" i="43" l="1"/>
  <c r="H666" i="43"/>
  <c r="I666" i="43" s="1"/>
  <c r="S666" i="43"/>
  <c r="Y666" i="43"/>
  <c r="Z666" i="43" s="1"/>
  <c r="V666" i="43"/>
  <c r="N667" i="43"/>
  <c r="O667" i="43" s="1"/>
  <c r="J667" i="43"/>
  <c r="P667" i="43"/>
  <c r="Q667" i="43" s="1"/>
  <c r="B667" i="43"/>
  <c r="A668" i="43"/>
  <c r="D667" i="43"/>
  <c r="C668" i="43"/>
  <c r="G668" i="43"/>
  <c r="T668" i="43"/>
  <c r="K668" i="43"/>
  <c r="U667" i="43"/>
  <c r="F667" i="43"/>
  <c r="E668" i="43"/>
  <c r="H667" i="43" l="1"/>
  <c r="I667" i="43" s="1"/>
  <c r="S667" i="43"/>
  <c r="Y667" i="43"/>
  <c r="Z667" i="43" s="1"/>
  <c r="V667" i="43"/>
  <c r="N668" i="43"/>
  <c r="O668" i="43" s="1"/>
  <c r="J668" i="43"/>
  <c r="P668" i="43"/>
  <c r="Q668" i="43" s="1"/>
  <c r="A669" i="43"/>
  <c r="B668" i="43"/>
  <c r="D668" i="43"/>
  <c r="C669" i="43"/>
  <c r="R668" i="43"/>
  <c r="T669" i="43"/>
  <c r="F668" i="43"/>
  <c r="R669" i="43"/>
  <c r="U668" i="43"/>
  <c r="K669" i="43"/>
  <c r="E669" i="43"/>
  <c r="H668" i="43" l="1"/>
  <c r="I668" i="43" s="1"/>
  <c r="S668" i="43"/>
  <c r="Y668" i="43"/>
  <c r="Z668" i="43" s="1"/>
  <c r="V668" i="43"/>
  <c r="N669" i="43"/>
  <c r="O669" i="43" s="1"/>
  <c r="P669" i="43"/>
  <c r="Q669" i="43" s="1"/>
  <c r="A670" i="43"/>
  <c r="B669" i="43"/>
  <c r="D669" i="43"/>
  <c r="T670" i="43"/>
  <c r="C670" i="43"/>
  <c r="K670" i="43"/>
  <c r="U669" i="43"/>
  <c r="G669" i="43"/>
  <c r="F670" i="43"/>
  <c r="E670" i="43"/>
  <c r="R670" i="43"/>
  <c r="F669" i="43"/>
  <c r="H669" i="43" l="1"/>
  <c r="I669" i="43" s="1"/>
  <c r="J669" i="43"/>
  <c r="S669" i="43"/>
  <c r="Y669" i="43"/>
  <c r="Z669" i="43" s="1"/>
  <c r="V669" i="43"/>
  <c r="N670" i="43"/>
  <c r="O670" i="43" s="1"/>
  <c r="H670" i="43"/>
  <c r="I670" i="43" s="1"/>
  <c r="P670" i="43"/>
  <c r="Q670" i="43" s="1"/>
  <c r="A671" i="43"/>
  <c r="B670" i="43"/>
  <c r="D670" i="43"/>
  <c r="E671" i="43"/>
  <c r="U670" i="43"/>
  <c r="K671" i="43"/>
  <c r="R671" i="43"/>
  <c r="G670" i="43"/>
  <c r="C671" i="43"/>
  <c r="T671" i="43"/>
  <c r="J670" i="43" l="1"/>
  <c r="S670" i="43"/>
  <c r="Y670" i="43"/>
  <c r="Z670" i="43" s="1"/>
  <c r="V670" i="43"/>
  <c r="N671" i="43"/>
  <c r="O671" i="43" s="1"/>
  <c r="P671" i="43"/>
  <c r="Q671" i="43" s="1"/>
  <c r="A672" i="43"/>
  <c r="B671" i="43"/>
  <c r="D671" i="43"/>
  <c r="G671" i="43"/>
  <c r="U671" i="43"/>
  <c r="T672" i="43"/>
  <c r="K672" i="43"/>
  <c r="C672" i="43"/>
  <c r="F671" i="43"/>
  <c r="R672" i="43"/>
  <c r="E672" i="43"/>
  <c r="J671" i="43" l="1"/>
  <c r="H671" i="43"/>
  <c r="I671" i="43" s="1"/>
  <c r="S671" i="43"/>
  <c r="Y671" i="43"/>
  <c r="Z671" i="43" s="1"/>
  <c r="V671" i="43"/>
  <c r="N672" i="43"/>
  <c r="O672" i="43" s="1"/>
  <c r="P672" i="43"/>
  <c r="Q672" i="43" s="1"/>
  <c r="B672" i="43"/>
  <c r="A673" i="43"/>
  <c r="D672" i="43"/>
  <c r="K673" i="43"/>
  <c r="T673" i="43"/>
  <c r="F672" i="43"/>
  <c r="U672" i="43"/>
  <c r="E673" i="43"/>
  <c r="C673" i="43"/>
  <c r="G672" i="43"/>
  <c r="R673" i="43"/>
  <c r="H672" i="43" l="1"/>
  <c r="I672" i="43" s="1"/>
  <c r="J672" i="43"/>
  <c r="S672" i="43"/>
  <c r="Y672" i="43"/>
  <c r="Z672" i="43" s="1"/>
  <c r="V672" i="43"/>
  <c r="N673" i="43"/>
  <c r="O673" i="43" s="1"/>
  <c r="P673" i="43"/>
  <c r="Q673" i="43" s="1"/>
  <c r="A674" i="43"/>
  <c r="B673" i="43"/>
  <c r="D673" i="43"/>
  <c r="K674" i="43"/>
  <c r="E674" i="43"/>
  <c r="C674" i="43"/>
  <c r="R674" i="43"/>
  <c r="G673" i="43"/>
  <c r="U673" i="43"/>
  <c r="F673" i="43"/>
  <c r="T674" i="43"/>
  <c r="J673" i="43" l="1"/>
  <c r="H673" i="43"/>
  <c r="I673" i="43" s="1"/>
  <c r="S673" i="43"/>
  <c r="Y673" i="43"/>
  <c r="Z673" i="43" s="1"/>
  <c r="V673" i="43"/>
  <c r="N674" i="43"/>
  <c r="O674" i="43" s="1"/>
  <c r="P674" i="43"/>
  <c r="Q674" i="43" s="1"/>
  <c r="B674" i="43"/>
  <c r="A675" i="43"/>
  <c r="D674" i="43"/>
  <c r="K675" i="43"/>
  <c r="F674" i="43"/>
  <c r="C675" i="43"/>
  <c r="U674" i="43"/>
  <c r="E675" i="43"/>
  <c r="R675" i="43"/>
  <c r="G674" i="43"/>
  <c r="T675" i="43"/>
  <c r="J674" i="43" l="1"/>
  <c r="H674" i="43"/>
  <c r="I674" i="43" s="1"/>
  <c r="S674" i="43"/>
  <c r="Y674" i="43"/>
  <c r="Z674" i="43" s="1"/>
  <c r="V674" i="43"/>
  <c r="N675" i="43"/>
  <c r="O675" i="43" s="1"/>
  <c r="P675" i="43"/>
  <c r="Q675" i="43" s="1"/>
  <c r="B675" i="43"/>
  <c r="A676" i="43"/>
  <c r="D675" i="43"/>
  <c r="F675" i="43"/>
  <c r="K676" i="43"/>
  <c r="T676" i="43"/>
  <c r="C676" i="43"/>
  <c r="U675" i="43"/>
  <c r="E676" i="43"/>
  <c r="G675" i="43"/>
  <c r="H675" i="43" l="1"/>
  <c r="I675" i="43" s="1"/>
  <c r="J675" i="43"/>
  <c r="S675" i="43"/>
  <c r="Y675" i="43"/>
  <c r="Z675" i="43" s="1"/>
  <c r="V675" i="43"/>
  <c r="N676" i="43"/>
  <c r="O676" i="43" s="1"/>
  <c r="P676" i="43"/>
  <c r="Q676" i="43" s="1"/>
  <c r="B676" i="43"/>
  <c r="A677" i="43"/>
  <c r="D676" i="43"/>
  <c r="T677" i="43"/>
  <c r="G676" i="43"/>
  <c r="R677" i="43"/>
  <c r="R676" i="43"/>
  <c r="F676" i="43"/>
  <c r="E677" i="43"/>
  <c r="U676" i="43"/>
  <c r="C677" i="43"/>
  <c r="G677" i="43" s="1"/>
  <c r="K677" i="43"/>
  <c r="H676" i="43" l="1"/>
  <c r="I676" i="43" s="1"/>
  <c r="J676" i="43"/>
  <c r="S676" i="43"/>
  <c r="Y676" i="43"/>
  <c r="Z676" i="43" s="1"/>
  <c r="V676" i="43"/>
  <c r="N677" i="43"/>
  <c r="O677" i="43" s="1"/>
  <c r="J677" i="43"/>
  <c r="P677" i="43"/>
  <c r="Q677" i="43" s="1"/>
  <c r="A678" i="43"/>
  <c r="B677" i="43"/>
  <c r="D677" i="43"/>
  <c r="C678" i="43"/>
  <c r="F677" i="43"/>
  <c r="U677" i="43"/>
  <c r="R678" i="43"/>
  <c r="F678" i="43"/>
  <c r="K678" i="43"/>
  <c r="T678" i="43"/>
  <c r="E678" i="43"/>
  <c r="H677" i="43" l="1"/>
  <c r="I677" i="43" s="1"/>
  <c r="S677" i="43"/>
  <c r="Y677" i="43"/>
  <c r="Z677" i="43" s="1"/>
  <c r="V677" i="43"/>
  <c r="N678" i="43"/>
  <c r="O678" i="43" s="1"/>
  <c r="H678" i="43"/>
  <c r="I678" i="43" s="1"/>
  <c r="P678" i="43"/>
  <c r="Q678" i="43" s="1"/>
  <c r="A679" i="43"/>
  <c r="B678" i="43"/>
  <c r="D678" i="43"/>
  <c r="T679" i="43"/>
  <c r="G678" i="43"/>
  <c r="E679" i="43"/>
  <c r="K679" i="43"/>
  <c r="U678" i="43"/>
  <c r="C679" i="43"/>
  <c r="R679" i="43"/>
  <c r="J678" i="43" l="1"/>
  <c r="S678" i="43"/>
  <c r="Y678" i="43"/>
  <c r="Z678" i="43" s="1"/>
  <c r="V678" i="43"/>
  <c r="N679" i="43"/>
  <c r="O679" i="43" s="1"/>
  <c r="P679" i="43"/>
  <c r="Q679" i="43" s="1"/>
  <c r="B679" i="43"/>
  <c r="A680" i="43"/>
  <c r="D679" i="43"/>
  <c r="C680" i="43"/>
  <c r="K680" i="43"/>
  <c r="E680" i="43"/>
  <c r="U679" i="43"/>
  <c r="F679" i="43"/>
  <c r="G679" i="43"/>
  <c r="R680" i="43"/>
  <c r="T680" i="43"/>
  <c r="J679" i="43" l="1"/>
  <c r="H679" i="43"/>
  <c r="I679" i="43" s="1"/>
  <c r="S679" i="43"/>
  <c r="Y679" i="43"/>
  <c r="Z679" i="43" s="1"/>
  <c r="V679" i="43"/>
  <c r="N680" i="43"/>
  <c r="O680" i="43" s="1"/>
  <c r="P680" i="43"/>
  <c r="Q680" i="43" s="1"/>
  <c r="A681" i="43"/>
  <c r="B680" i="43"/>
  <c r="D680" i="43"/>
  <c r="F680" i="43"/>
  <c r="T681" i="43"/>
  <c r="C681" i="43"/>
  <c r="K681" i="43"/>
  <c r="G680" i="43"/>
  <c r="E681" i="43"/>
  <c r="U680" i="43"/>
  <c r="R681" i="43"/>
  <c r="J680" i="43" l="1"/>
  <c r="H680" i="43"/>
  <c r="I680" i="43" s="1"/>
  <c r="S680" i="43"/>
  <c r="Y680" i="43"/>
  <c r="Z680" i="43" s="1"/>
  <c r="V680" i="43"/>
  <c r="N681" i="43"/>
  <c r="O681" i="43" s="1"/>
  <c r="P681" i="43"/>
  <c r="Q681" i="43" s="1"/>
  <c r="A682" i="43"/>
  <c r="B681" i="43"/>
  <c r="D681" i="43"/>
  <c r="G681" i="43"/>
  <c r="E682" i="43"/>
  <c r="C682" i="43"/>
  <c r="F682" i="43"/>
  <c r="T682" i="43"/>
  <c r="F681" i="43"/>
  <c r="K682" i="43"/>
  <c r="U681" i="43"/>
  <c r="R682" i="43"/>
  <c r="J681" i="43" l="1"/>
  <c r="H681" i="43"/>
  <c r="I681" i="43" s="1"/>
  <c r="S681" i="43"/>
  <c r="Y681" i="43"/>
  <c r="Z681" i="43" s="1"/>
  <c r="V681" i="43"/>
  <c r="N682" i="43"/>
  <c r="O682" i="43" s="1"/>
  <c r="H682" i="43"/>
  <c r="I682" i="43" s="1"/>
  <c r="P682" i="43"/>
  <c r="Q682" i="43" s="1"/>
  <c r="B682" i="43"/>
  <c r="A683" i="43"/>
  <c r="D682" i="43"/>
  <c r="E683" i="43"/>
  <c r="U682" i="43"/>
  <c r="R683" i="43"/>
  <c r="K683" i="43"/>
  <c r="T683" i="43"/>
  <c r="C683" i="43"/>
  <c r="G682" i="43"/>
  <c r="J682" i="43" l="1"/>
  <c r="S682" i="43"/>
  <c r="Y682" i="43"/>
  <c r="Z682" i="43" s="1"/>
  <c r="V682" i="43"/>
  <c r="N683" i="43"/>
  <c r="O683" i="43" s="1"/>
  <c r="P683" i="43"/>
  <c r="Q683" i="43" s="1"/>
  <c r="A684" i="43"/>
  <c r="B683" i="43"/>
  <c r="D683" i="43"/>
  <c r="C684" i="43"/>
  <c r="G683" i="43"/>
  <c r="T684" i="43"/>
  <c r="K684" i="43"/>
  <c r="F683" i="43"/>
  <c r="E684" i="43"/>
  <c r="G684" i="43"/>
  <c r="U683" i="43"/>
  <c r="J683" i="43" l="1"/>
  <c r="H683" i="43"/>
  <c r="I683" i="43" s="1"/>
  <c r="S683" i="43"/>
  <c r="Y683" i="43"/>
  <c r="Z683" i="43" s="1"/>
  <c r="V683" i="43"/>
  <c r="N684" i="43"/>
  <c r="O684" i="43" s="1"/>
  <c r="J684" i="43"/>
  <c r="P684" i="43"/>
  <c r="Q684" i="43" s="1"/>
  <c r="A685" i="43"/>
  <c r="B684" i="43"/>
  <c r="D684" i="43"/>
  <c r="F684" i="43"/>
  <c r="T685" i="43"/>
  <c r="R684" i="43"/>
  <c r="K685" i="43"/>
  <c r="E685" i="43"/>
  <c r="C685" i="43"/>
  <c r="U684" i="43"/>
  <c r="G685" i="43"/>
  <c r="F685" i="43"/>
  <c r="H684" i="43" l="1"/>
  <c r="I684" i="43" s="1"/>
  <c r="S684" i="43"/>
  <c r="Y684" i="43"/>
  <c r="Z684" i="43" s="1"/>
  <c r="V684" i="43"/>
  <c r="N685" i="43"/>
  <c r="O685" i="43" s="1"/>
  <c r="H685" i="43"/>
  <c r="I685" i="43" s="1"/>
  <c r="J685" i="43"/>
  <c r="P685" i="43"/>
  <c r="Q685" i="43" s="1"/>
  <c r="B685" i="43"/>
  <c r="A686" i="43"/>
  <c r="D685" i="43"/>
  <c r="U685" i="43"/>
  <c r="E686" i="43"/>
  <c r="R685" i="43"/>
  <c r="R686" i="43"/>
  <c r="C686" i="43"/>
  <c r="K686" i="43"/>
  <c r="T686" i="43"/>
  <c r="S685" i="43" l="1"/>
  <c r="Y685" i="43"/>
  <c r="Z685" i="43" s="1"/>
  <c r="V685" i="43"/>
  <c r="N686" i="43"/>
  <c r="O686" i="43" s="1"/>
  <c r="P686" i="43"/>
  <c r="Q686" i="43" s="1"/>
  <c r="A687" i="43"/>
  <c r="B686" i="43"/>
  <c r="D686" i="43"/>
  <c r="K687" i="43"/>
  <c r="F686" i="43"/>
  <c r="E687" i="43"/>
  <c r="U686" i="43"/>
  <c r="C687" i="43"/>
  <c r="G686" i="43"/>
  <c r="R687" i="43"/>
  <c r="J686" i="43" l="1"/>
  <c r="H686" i="43"/>
  <c r="I686" i="43" s="1"/>
  <c r="S686" i="43"/>
  <c r="Y686" i="43"/>
  <c r="Z686" i="43" s="1"/>
  <c r="V686" i="43"/>
  <c r="N687" i="43"/>
  <c r="O687" i="43" s="1"/>
  <c r="P687" i="43"/>
  <c r="Q687" i="43" s="1"/>
  <c r="B687" i="43"/>
  <c r="A688" i="43"/>
  <c r="D687" i="43"/>
  <c r="G687" i="43"/>
  <c r="C688" i="43"/>
  <c r="K688" i="43"/>
  <c r="E688" i="43"/>
  <c r="U687" i="43"/>
  <c r="R688" i="43"/>
  <c r="T688" i="43"/>
  <c r="F687" i="43"/>
  <c r="T687" i="43"/>
  <c r="H687" i="43" l="1"/>
  <c r="I687" i="43" s="1"/>
  <c r="J687" i="43"/>
  <c r="S687" i="43"/>
  <c r="Y687" i="43"/>
  <c r="Z687" i="43" s="1"/>
  <c r="V687" i="43"/>
  <c r="N688" i="43"/>
  <c r="O688" i="43" s="1"/>
  <c r="P688" i="43"/>
  <c r="Q688" i="43" s="1"/>
  <c r="B688" i="43"/>
  <c r="A689" i="43"/>
  <c r="D688" i="43"/>
  <c r="G688" i="43"/>
  <c r="R689" i="43"/>
  <c r="T689" i="43"/>
  <c r="K689" i="43"/>
  <c r="E689" i="43"/>
  <c r="F688" i="43"/>
  <c r="C689" i="43"/>
  <c r="U688" i="43"/>
  <c r="J688" i="43" l="1"/>
  <c r="H688" i="43"/>
  <c r="I688" i="43" s="1"/>
  <c r="S688" i="43"/>
  <c r="Y688" i="43"/>
  <c r="Z688" i="43" s="1"/>
  <c r="V688" i="43"/>
  <c r="N689" i="43"/>
  <c r="O689" i="43" s="1"/>
  <c r="P689" i="43"/>
  <c r="Q689" i="43" s="1"/>
  <c r="A690" i="43"/>
  <c r="B689" i="43"/>
  <c r="D689" i="43"/>
  <c r="T690" i="43"/>
  <c r="F689" i="43"/>
  <c r="U689" i="43"/>
  <c r="C690" i="43"/>
  <c r="F690" i="43" s="1"/>
  <c r="K690" i="43"/>
  <c r="G689" i="43"/>
  <c r="R690" i="43"/>
  <c r="E690" i="43"/>
  <c r="J689" i="43" l="1"/>
  <c r="H689" i="43"/>
  <c r="I689" i="43" s="1"/>
  <c r="S689" i="43"/>
  <c r="Y689" i="43"/>
  <c r="Z689" i="43" s="1"/>
  <c r="V689" i="43"/>
  <c r="N690" i="43"/>
  <c r="O690" i="43" s="1"/>
  <c r="H690" i="43"/>
  <c r="I690" i="43" s="1"/>
  <c r="P690" i="43"/>
  <c r="Q690" i="43" s="1"/>
  <c r="A691" i="43"/>
  <c r="B690" i="43"/>
  <c r="D690" i="43"/>
  <c r="T691" i="43"/>
  <c r="C691" i="43"/>
  <c r="U690" i="43"/>
  <c r="E691" i="43"/>
  <c r="G690" i="43"/>
  <c r="R691" i="43"/>
  <c r="K691" i="43"/>
  <c r="J690" i="43" l="1"/>
  <c r="S690" i="43"/>
  <c r="Y690" i="43"/>
  <c r="Z690" i="43" s="1"/>
  <c r="V690" i="43"/>
  <c r="N691" i="43"/>
  <c r="O691" i="43" s="1"/>
  <c r="P691" i="43"/>
  <c r="Q691" i="43" s="1"/>
  <c r="A692" i="43"/>
  <c r="B691" i="43"/>
  <c r="D691" i="43"/>
  <c r="G691" i="43"/>
  <c r="E692" i="43"/>
  <c r="U691" i="43"/>
  <c r="R692" i="43"/>
  <c r="C692" i="43"/>
  <c r="K692" i="43"/>
  <c r="T692" i="43"/>
  <c r="F691" i="43"/>
  <c r="J691" i="43" l="1"/>
  <c r="H691" i="43"/>
  <c r="I691" i="43" s="1"/>
  <c r="S691" i="43"/>
  <c r="Y691" i="43"/>
  <c r="Z691" i="43" s="1"/>
  <c r="V691" i="43"/>
  <c r="N692" i="43"/>
  <c r="O692" i="43" s="1"/>
  <c r="P692" i="43"/>
  <c r="Q692" i="43" s="1"/>
  <c r="A693" i="43"/>
  <c r="B692" i="43"/>
  <c r="D692" i="43"/>
  <c r="T693" i="43"/>
  <c r="E693" i="43"/>
  <c r="F692" i="43"/>
  <c r="U692" i="43"/>
  <c r="G692" i="43"/>
  <c r="C693" i="43"/>
  <c r="R693" i="43"/>
  <c r="K693" i="43"/>
  <c r="J692" i="43" l="1"/>
  <c r="H692" i="43"/>
  <c r="I692" i="43" s="1"/>
  <c r="S692" i="43"/>
  <c r="Y692" i="43"/>
  <c r="Z692" i="43" s="1"/>
  <c r="V692" i="43"/>
  <c r="N693" i="43"/>
  <c r="O693" i="43" s="1"/>
  <c r="P693" i="43"/>
  <c r="Q693" i="43" s="1"/>
  <c r="B693" i="43"/>
  <c r="A694" i="43"/>
  <c r="D693" i="43"/>
  <c r="R694" i="43"/>
  <c r="U693" i="43"/>
  <c r="E694" i="43"/>
  <c r="G693" i="43"/>
  <c r="C694" i="43"/>
  <c r="T694" i="43"/>
  <c r="F693" i="43"/>
  <c r="K694" i="43"/>
  <c r="J693" i="43" l="1"/>
  <c r="H693" i="43"/>
  <c r="I693" i="43" s="1"/>
  <c r="S693" i="43"/>
  <c r="Y693" i="43"/>
  <c r="Z693" i="43" s="1"/>
  <c r="V693" i="43"/>
  <c r="N694" i="43"/>
  <c r="O694" i="43" s="1"/>
  <c r="P694" i="43"/>
  <c r="Q694" i="43" s="1"/>
  <c r="A695" i="43"/>
  <c r="B694" i="43"/>
  <c r="D694" i="43"/>
  <c r="R695" i="43"/>
  <c r="T695" i="43"/>
  <c r="K695" i="43"/>
  <c r="G694" i="43"/>
  <c r="U694" i="43"/>
  <c r="C695" i="43"/>
  <c r="E695" i="43"/>
  <c r="F694" i="43"/>
  <c r="G695" i="43"/>
  <c r="F695" i="43"/>
  <c r="J694" i="43" l="1"/>
  <c r="H694" i="43"/>
  <c r="I694" i="43" s="1"/>
  <c r="S694" i="43"/>
  <c r="Y694" i="43"/>
  <c r="Z694" i="43" s="1"/>
  <c r="V694" i="43"/>
  <c r="N695" i="43"/>
  <c r="O695" i="43" s="1"/>
  <c r="H695" i="43"/>
  <c r="I695" i="43" s="1"/>
  <c r="J695" i="43"/>
  <c r="P695" i="43"/>
  <c r="Q695" i="43" s="1"/>
  <c r="B695" i="43"/>
  <c r="A696" i="43"/>
  <c r="D695" i="43"/>
  <c r="U695" i="43"/>
  <c r="C696" i="43"/>
  <c r="R696" i="43"/>
  <c r="E696" i="43"/>
  <c r="K696" i="43"/>
  <c r="S695" i="43" l="1"/>
  <c r="Y695" i="43"/>
  <c r="Z695" i="43" s="1"/>
  <c r="V695" i="43"/>
  <c r="N696" i="43"/>
  <c r="O696" i="43" s="1"/>
  <c r="P696" i="43"/>
  <c r="Q696" i="43" s="1"/>
  <c r="B696" i="43"/>
  <c r="A697" i="43"/>
  <c r="D696" i="43"/>
  <c r="F696" i="43"/>
  <c r="G696" i="43"/>
  <c r="C697" i="43"/>
  <c r="E697" i="43"/>
  <c r="R697" i="43"/>
  <c r="T696" i="43"/>
  <c r="T697" i="43"/>
  <c r="K697" i="43"/>
  <c r="U696" i="43"/>
  <c r="J696" i="43" l="1"/>
  <c r="H696" i="43"/>
  <c r="I696" i="43" s="1"/>
  <c r="S696" i="43"/>
  <c r="Y696" i="43"/>
  <c r="Z696" i="43" s="1"/>
  <c r="V696" i="43"/>
  <c r="N697" i="43"/>
  <c r="O697" i="43" s="1"/>
  <c r="P697" i="43"/>
  <c r="Q697" i="43" s="1"/>
  <c r="A698" i="43"/>
  <c r="B697" i="43"/>
  <c r="D697" i="43"/>
  <c r="U697" i="43"/>
  <c r="C698" i="43"/>
  <c r="T698" i="43"/>
  <c r="K698" i="43"/>
  <c r="F697" i="43"/>
  <c r="E698" i="43"/>
  <c r="G697" i="43"/>
  <c r="R698" i="43"/>
  <c r="J697" i="43" l="1"/>
  <c r="H697" i="43"/>
  <c r="I697" i="43" s="1"/>
  <c r="S697" i="43"/>
  <c r="Y697" i="43"/>
  <c r="Z697" i="43" s="1"/>
  <c r="V697" i="43"/>
  <c r="N698" i="43"/>
  <c r="O698" i="43" s="1"/>
  <c r="P698" i="43"/>
  <c r="Q698" i="43" s="1"/>
  <c r="B698" i="43"/>
  <c r="A699" i="43"/>
  <c r="D698" i="43"/>
  <c r="C699" i="43"/>
  <c r="E699" i="43"/>
  <c r="R699" i="43"/>
  <c r="K699" i="43"/>
  <c r="U698" i="43"/>
  <c r="T699" i="43"/>
  <c r="G698" i="43"/>
  <c r="F698" i="43"/>
  <c r="J698" i="43" l="1"/>
  <c r="H698" i="43"/>
  <c r="I698" i="43" s="1"/>
  <c r="S698" i="43"/>
  <c r="Y698" i="43"/>
  <c r="Z698" i="43" s="1"/>
  <c r="V698" i="43"/>
  <c r="N699" i="43"/>
  <c r="O699" i="43" s="1"/>
  <c r="P699" i="43"/>
  <c r="Q699" i="43" s="1"/>
  <c r="A700" i="43"/>
  <c r="B699" i="43"/>
  <c r="D699" i="43"/>
  <c r="F699" i="43"/>
  <c r="K700" i="43"/>
  <c r="G699" i="43"/>
  <c r="E700" i="43"/>
  <c r="U699" i="43"/>
  <c r="C700" i="43"/>
  <c r="T700" i="43"/>
  <c r="R700" i="43"/>
  <c r="H699" i="43" l="1"/>
  <c r="I699" i="43" s="1"/>
  <c r="J699" i="43"/>
  <c r="S699" i="43"/>
  <c r="Y699" i="43"/>
  <c r="Z699" i="43" s="1"/>
  <c r="V699" i="43"/>
  <c r="N700" i="43"/>
  <c r="O700" i="43" s="1"/>
  <c r="P700" i="43"/>
  <c r="Q700" i="43" s="1"/>
  <c r="B700" i="43"/>
  <c r="A701" i="43"/>
  <c r="D700" i="43"/>
  <c r="U700" i="43"/>
  <c r="E701" i="43"/>
  <c r="F700" i="43"/>
  <c r="R701" i="43"/>
  <c r="C701" i="43"/>
  <c r="G700" i="43"/>
  <c r="K701" i="43"/>
  <c r="T701" i="43"/>
  <c r="J700" i="43" l="1"/>
  <c r="H700" i="43"/>
  <c r="I700" i="43" s="1"/>
  <c r="S700" i="43"/>
  <c r="Y700" i="43"/>
  <c r="Z700" i="43" s="1"/>
  <c r="V700" i="43"/>
  <c r="N701" i="43"/>
  <c r="O701" i="43" s="1"/>
  <c r="P701" i="43"/>
  <c r="Q701" i="43" s="1"/>
  <c r="A702" i="43"/>
  <c r="B701" i="43"/>
  <c r="D701" i="43"/>
  <c r="C702" i="43"/>
  <c r="E702" i="43"/>
  <c r="K702" i="43"/>
  <c r="U701" i="43"/>
  <c r="T702" i="43"/>
  <c r="F701" i="43"/>
  <c r="G701" i="43"/>
  <c r="R702" i="43"/>
  <c r="J701" i="43" l="1"/>
  <c r="H701" i="43"/>
  <c r="I701" i="43" s="1"/>
  <c r="S701" i="43"/>
  <c r="Y701" i="43"/>
  <c r="Z701" i="43" s="1"/>
  <c r="V701" i="43"/>
  <c r="N702" i="43"/>
  <c r="O702" i="43" s="1"/>
  <c r="P702" i="43"/>
  <c r="Q702" i="43" s="1"/>
  <c r="A703" i="43"/>
  <c r="B702" i="43"/>
  <c r="D702" i="43"/>
  <c r="C703" i="43"/>
  <c r="R703" i="43"/>
  <c r="U702" i="43"/>
  <c r="T703" i="43"/>
  <c r="E703" i="43"/>
  <c r="F702" i="43"/>
  <c r="G702" i="43"/>
  <c r="K703" i="43"/>
  <c r="J702" i="43" l="1"/>
  <c r="H702" i="43"/>
  <c r="I702" i="43" s="1"/>
  <c r="S702" i="43"/>
  <c r="Y702" i="43"/>
  <c r="Z702" i="43" s="1"/>
  <c r="V702" i="43"/>
  <c r="N703" i="43"/>
  <c r="O703" i="43" s="1"/>
  <c r="P703" i="43"/>
  <c r="Q703" i="43" s="1"/>
  <c r="A704" i="43"/>
  <c r="B703" i="43"/>
  <c r="D703" i="43"/>
  <c r="F703" i="43"/>
  <c r="K704" i="43"/>
  <c r="E704" i="43"/>
  <c r="R704" i="43"/>
  <c r="U703" i="43"/>
  <c r="C704" i="43"/>
  <c r="G703" i="43"/>
  <c r="T704" i="43"/>
  <c r="J703" i="43" l="1"/>
  <c r="H703" i="43"/>
  <c r="I703" i="43" s="1"/>
  <c r="S703" i="43"/>
  <c r="Y703" i="43"/>
  <c r="Z703" i="43" s="1"/>
  <c r="V703" i="43"/>
  <c r="N704" i="43"/>
  <c r="O704" i="43" s="1"/>
  <c r="P704" i="43"/>
  <c r="Q704" i="43" s="1"/>
  <c r="A705" i="43"/>
  <c r="B704" i="43"/>
  <c r="D704" i="43"/>
  <c r="K705" i="43"/>
  <c r="G704" i="43"/>
  <c r="U704" i="43"/>
  <c r="E705" i="43"/>
  <c r="F704" i="43"/>
  <c r="C705" i="43"/>
  <c r="R705" i="43"/>
  <c r="T705" i="43"/>
  <c r="H704" i="43" l="1"/>
  <c r="I704" i="43" s="1"/>
  <c r="J704" i="43"/>
  <c r="S704" i="43"/>
  <c r="Y704" i="43"/>
  <c r="Z704" i="43" s="1"/>
  <c r="V704" i="43"/>
  <c r="N705" i="43"/>
  <c r="O705" i="43" s="1"/>
  <c r="P705" i="43"/>
  <c r="Q705" i="43" s="1"/>
  <c r="B705" i="43"/>
  <c r="A706" i="43"/>
  <c r="D705" i="43"/>
  <c r="E706" i="43"/>
  <c r="C706" i="43"/>
  <c r="F705" i="43"/>
  <c r="U705" i="43"/>
  <c r="R706" i="43"/>
  <c r="K706" i="43"/>
  <c r="T706" i="43"/>
  <c r="G705" i="43"/>
  <c r="J705" i="43" l="1"/>
  <c r="H705" i="43"/>
  <c r="I705" i="43" s="1"/>
  <c r="S705" i="43"/>
  <c r="Y705" i="43"/>
  <c r="Z705" i="43" s="1"/>
  <c r="V705" i="43"/>
  <c r="N706" i="43"/>
  <c r="O706" i="43" s="1"/>
  <c r="P706" i="43"/>
  <c r="Q706" i="43" s="1"/>
  <c r="A707" i="43"/>
  <c r="B706" i="43"/>
  <c r="D706" i="43"/>
  <c r="U706" i="43"/>
  <c r="T707" i="43"/>
  <c r="G706" i="43"/>
  <c r="K707" i="43"/>
  <c r="F706" i="43"/>
  <c r="E707" i="43"/>
  <c r="C707" i="43"/>
  <c r="R707" i="43"/>
  <c r="J706" i="43" l="1"/>
  <c r="H706" i="43"/>
  <c r="I706" i="43" s="1"/>
  <c r="S706" i="43"/>
  <c r="Y706" i="43"/>
  <c r="Z706" i="43" s="1"/>
  <c r="V706" i="43"/>
  <c r="N707" i="43"/>
  <c r="O707" i="43" s="1"/>
  <c r="P707" i="43"/>
  <c r="Q707" i="43" s="1"/>
  <c r="B707" i="43"/>
  <c r="A708" i="43"/>
  <c r="D707" i="43"/>
  <c r="G707" i="43"/>
  <c r="R708" i="43"/>
  <c r="E708" i="43"/>
  <c r="U707" i="43"/>
  <c r="C708" i="43"/>
  <c r="F707" i="43"/>
  <c r="T708" i="43"/>
  <c r="K708" i="43"/>
  <c r="J707" i="43" l="1"/>
  <c r="H707" i="43"/>
  <c r="I707" i="43" s="1"/>
  <c r="S707" i="43"/>
  <c r="Y707" i="43"/>
  <c r="Z707" i="43" s="1"/>
  <c r="V707" i="43"/>
  <c r="N708" i="43"/>
  <c r="O708" i="43" s="1"/>
  <c r="P708" i="43"/>
  <c r="Q708" i="43" s="1"/>
  <c r="B708" i="43"/>
  <c r="A709" i="43"/>
  <c r="D708" i="43"/>
  <c r="F708" i="43"/>
  <c r="C709" i="43"/>
  <c r="F709" i="43" s="1"/>
  <c r="T709" i="43"/>
  <c r="G709" i="43"/>
  <c r="E709" i="43"/>
  <c r="U708" i="43"/>
  <c r="R709" i="43"/>
  <c r="G708" i="43"/>
  <c r="K709" i="43"/>
  <c r="J708" i="43" l="1"/>
  <c r="H708" i="43"/>
  <c r="I708" i="43" s="1"/>
  <c r="S708" i="43"/>
  <c r="Y708" i="43"/>
  <c r="Z708" i="43" s="1"/>
  <c r="V708" i="43"/>
  <c r="N709" i="43"/>
  <c r="O709" i="43" s="1"/>
  <c r="H709" i="43"/>
  <c r="I709" i="43" s="1"/>
  <c r="J709" i="43"/>
  <c r="P709" i="43"/>
  <c r="Q709" i="43" s="1"/>
  <c r="A710" i="43"/>
  <c r="B709" i="43"/>
  <c r="D709" i="43"/>
  <c r="E710" i="43"/>
  <c r="C710" i="43"/>
  <c r="U709" i="43"/>
  <c r="R710" i="43"/>
  <c r="K710" i="43"/>
  <c r="T710" i="43"/>
  <c r="S709" i="43" l="1"/>
  <c r="Y709" i="43"/>
  <c r="Z709" i="43" s="1"/>
  <c r="V709" i="43"/>
  <c r="N710" i="43"/>
  <c r="O710" i="43" s="1"/>
  <c r="P710" i="43"/>
  <c r="Q710" i="43" s="1"/>
  <c r="S710" i="43" s="1"/>
  <c r="A711" i="43"/>
  <c r="B710" i="43"/>
  <c r="D710" i="43"/>
  <c r="K711" i="43"/>
  <c r="C711" i="43"/>
  <c r="E711" i="43"/>
  <c r="T711" i="43"/>
  <c r="U710" i="43"/>
  <c r="G711" i="43"/>
  <c r="F710" i="43"/>
  <c r="G710" i="43"/>
  <c r="R711" i="43"/>
  <c r="J710" i="43" l="1"/>
  <c r="H710" i="43"/>
  <c r="I710" i="43" s="1"/>
  <c r="Y710" i="43"/>
  <c r="Z710" i="43" s="1"/>
  <c r="V710" i="43"/>
  <c r="N711" i="43"/>
  <c r="O711" i="43" s="1"/>
  <c r="J711" i="43"/>
  <c r="P711" i="43"/>
  <c r="Q711" i="43" s="1"/>
  <c r="B711" i="43"/>
  <c r="A712" i="43"/>
  <c r="D711" i="43"/>
  <c r="F711" i="43"/>
  <c r="R712" i="43"/>
  <c r="E712" i="43"/>
  <c r="K712" i="43"/>
  <c r="U711" i="43"/>
  <c r="T712" i="43"/>
  <c r="C712" i="43"/>
  <c r="G712" i="43" s="1"/>
  <c r="F712" i="43"/>
  <c r="H711" i="43" l="1"/>
  <c r="I711" i="43" s="1"/>
  <c r="Y711" i="43"/>
  <c r="Z711" i="43" s="1"/>
  <c r="V711" i="43"/>
  <c r="S711" i="43"/>
  <c r="N712" i="43"/>
  <c r="O712" i="43" s="1"/>
  <c r="H712" i="43"/>
  <c r="I712" i="43" s="1"/>
  <c r="J712" i="43"/>
  <c r="P712" i="43"/>
  <c r="Q712" i="43" s="1"/>
  <c r="B712" i="43"/>
  <c r="A713" i="43"/>
  <c r="D712" i="43"/>
  <c r="E713" i="43"/>
  <c r="U712" i="43"/>
  <c r="C713" i="43"/>
  <c r="R713" i="43"/>
  <c r="K713" i="43"/>
  <c r="T713" i="43"/>
  <c r="S712" i="43" l="1"/>
  <c r="Y712" i="43"/>
  <c r="Z712" i="43" s="1"/>
  <c r="V712" i="43"/>
  <c r="N713" i="43"/>
  <c r="O713" i="43" s="1"/>
  <c r="P713" i="43"/>
  <c r="Q713" i="43" s="1"/>
  <c r="B713" i="43"/>
  <c r="A714" i="43"/>
  <c r="D713" i="43"/>
  <c r="G713" i="43"/>
  <c r="E714" i="43"/>
  <c r="F713" i="43"/>
  <c r="U713" i="43"/>
  <c r="T714" i="43"/>
  <c r="R714" i="43"/>
  <c r="C714" i="43"/>
  <c r="K714" i="43"/>
  <c r="J713" i="43" l="1"/>
  <c r="H713" i="43"/>
  <c r="I713" i="43" s="1"/>
  <c r="S713" i="43"/>
  <c r="Y713" i="43"/>
  <c r="Z713" i="43" s="1"/>
  <c r="V713" i="43"/>
  <c r="N714" i="43"/>
  <c r="O714" i="43" s="1"/>
  <c r="P714" i="43"/>
  <c r="Q714" i="43" s="1"/>
  <c r="B714" i="43"/>
  <c r="A715" i="43"/>
  <c r="D714" i="43"/>
  <c r="E715" i="43"/>
  <c r="U714" i="43"/>
  <c r="T715" i="43"/>
  <c r="R715" i="43"/>
  <c r="C715" i="43"/>
  <c r="F714" i="43"/>
  <c r="K715" i="43"/>
  <c r="G714" i="43"/>
  <c r="J714" i="43" l="1"/>
  <c r="H714" i="43"/>
  <c r="I714" i="43" s="1"/>
  <c r="S714" i="43"/>
  <c r="Y714" i="43"/>
  <c r="Z714" i="43" s="1"/>
  <c r="V714" i="43"/>
  <c r="N715" i="43"/>
  <c r="O715" i="43" s="1"/>
  <c r="P715" i="43"/>
  <c r="Q715" i="43" s="1"/>
  <c r="B715" i="43"/>
  <c r="A716" i="43"/>
  <c r="D715" i="43"/>
  <c r="G715" i="43"/>
  <c r="C716" i="43"/>
  <c r="F715" i="43"/>
  <c r="U715" i="43"/>
  <c r="K716" i="43"/>
  <c r="E716" i="43"/>
  <c r="T716" i="43"/>
  <c r="J715" i="43" l="1"/>
  <c r="H715" i="43"/>
  <c r="I715" i="43" s="1"/>
  <c r="S715" i="43"/>
  <c r="Y715" i="43"/>
  <c r="Z715" i="43" s="1"/>
  <c r="V715" i="43"/>
  <c r="N716" i="43"/>
  <c r="O716" i="43" s="1"/>
  <c r="P716" i="43"/>
  <c r="Q716" i="43" s="1"/>
  <c r="A717" i="43"/>
  <c r="B716" i="43"/>
  <c r="D716" i="43"/>
  <c r="C717" i="43"/>
  <c r="F717" i="43"/>
  <c r="T717" i="43"/>
  <c r="G717" i="43"/>
  <c r="U716" i="43"/>
  <c r="K717" i="43"/>
  <c r="E717" i="43"/>
  <c r="G716" i="43"/>
  <c r="F716" i="43"/>
  <c r="R716" i="43"/>
  <c r="H716" i="43" l="1"/>
  <c r="I716" i="43" s="1"/>
  <c r="J716" i="43"/>
  <c r="S716" i="43"/>
  <c r="Y716" i="43"/>
  <c r="Z716" i="43" s="1"/>
  <c r="V716" i="43"/>
  <c r="N717" i="43"/>
  <c r="O717" i="43" s="1"/>
  <c r="H717" i="43"/>
  <c r="I717" i="43" s="1"/>
  <c r="J717" i="43"/>
  <c r="P717" i="43"/>
  <c r="Q717" i="43" s="1"/>
  <c r="B717" i="43"/>
  <c r="A718" i="43"/>
  <c r="D717" i="43"/>
  <c r="R717" i="43"/>
  <c r="E718" i="43"/>
  <c r="C718" i="43"/>
  <c r="T718" i="43"/>
  <c r="K718" i="43"/>
  <c r="R718" i="43"/>
  <c r="U717" i="43"/>
  <c r="S717" i="43" l="1"/>
  <c r="Y717" i="43"/>
  <c r="Z717" i="43" s="1"/>
  <c r="V717" i="43"/>
  <c r="N718" i="43"/>
  <c r="O718" i="43" s="1"/>
  <c r="P718" i="43"/>
  <c r="Q718" i="43" s="1"/>
  <c r="B718" i="43"/>
  <c r="A719" i="43"/>
  <c r="D718" i="43"/>
  <c r="K719" i="43"/>
  <c r="G718" i="43"/>
  <c r="C719" i="43"/>
  <c r="U718" i="43"/>
  <c r="R719" i="43"/>
  <c r="F719" i="43"/>
  <c r="T719" i="43"/>
  <c r="F718" i="43"/>
  <c r="E719" i="43"/>
  <c r="J718" i="43" l="1"/>
  <c r="H718" i="43"/>
  <c r="I718" i="43" s="1"/>
  <c r="S718" i="43"/>
  <c r="Y718" i="43"/>
  <c r="Z718" i="43" s="1"/>
  <c r="V718" i="43"/>
  <c r="N719" i="43"/>
  <c r="O719" i="43" s="1"/>
  <c r="H719" i="43"/>
  <c r="I719" i="43" s="1"/>
  <c r="P719" i="43"/>
  <c r="Q719" i="43" s="1"/>
  <c r="A720" i="43"/>
  <c r="B719" i="43"/>
  <c r="D719" i="43"/>
  <c r="R720" i="43"/>
  <c r="E720" i="43"/>
  <c r="K720" i="43"/>
  <c r="C720" i="43"/>
  <c r="G719" i="43"/>
  <c r="U719" i="43"/>
  <c r="F720" i="43"/>
  <c r="T720" i="43"/>
  <c r="J719" i="43" l="1"/>
  <c r="S719" i="43"/>
  <c r="Y719" i="43"/>
  <c r="Z719" i="43" s="1"/>
  <c r="V719" i="43"/>
  <c r="N720" i="43"/>
  <c r="O720" i="43" s="1"/>
  <c r="H720" i="43"/>
  <c r="I720" i="43" s="1"/>
  <c r="P720" i="43"/>
  <c r="Q720" i="43" s="1"/>
  <c r="B720" i="43"/>
  <c r="A721" i="43"/>
  <c r="D720" i="43"/>
  <c r="G720" i="43"/>
  <c r="R721" i="43"/>
  <c r="U720" i="43"/>
  <c r="T721" i="43"/>
  <c r="K721" i="43"/>
  <c r="C721" i="43"/>
  <c r="G721" i="43" s="1"/>
  <c r="E721" i="43"/>
  <c r="J720" i="43" l="1"/>
  <c r="S720" i="43"/>
  <c r="Y720" i="43"/>
  <c r="Z720" i="43" s="1"/>
  <c r="V720" i="43"/>
  <c r="N721" i="43"/>
  <c r="O721" i="43" s="1"/>
  <c r="J721" i="43"/>
  <c r="P721" i="43"/>
  <c r="Q721" i="43" s="1"/>
  <c r="B721" i="43"/>
  <c r="A722" i="43"/>
  <c r="D721" i="43"/>
  <c r="T722" i="43"/>
  <c r="C722" i="43"/>
  <c r="G722" i="43"/>
  <c r="F721" i="43"/>
  <c r="R722" i="43"/>
  <c r="E722" i="43"/>
  <c r="U721" i="43"/>
  <c r="K722" i="43"/>
  <c r="H721" i="43" l="1"/>
  <c r="I721" i="43" s="1"/>
  <c r="S721" i="43"/>
  <c r="Y721" i="43"/>
  <c r="Z721" i="43" s="1"/>
  <c r="V721" i="43"/>
  <c r="N722" i="43"/>
  <c r="O722" i="43" s="1"/>
  <c r="J722" i="43"/>
  <c r="P722" i="43"/>
  <c r="Q722" i="43" s="1"/>
  <c r="B722" i="43"/>
  <c r="A723" i="43"/>
  <c r="D722" i="43"/>
  <c r="K723" i="43"/>
  <c r="F722" i="43"/>
  <c r="T723" i="43"/>
  <c r="C723" i="43"/>
  <c r="R723" i="43"/>
  <c r="U722" i="43"/>
  <c r="E723" i="43"/>
  <c r="H722" i="43" l="1"/>
  <c r="I722" i="43" s="1"/>
  <c r="S722" i="43"/>
  <c r="Y722" i="43"/>
  <c r="Z722" i="43" s="1"/>
  <c r="V722" i="43"/>
  <c r="N723" i="43"/>
  <c r="O723" i="43" s="1"/>
  <c r="P723" i="43"/>
  <c r="Q723" i="43" s="1"/>
  <c r="B723" i="43"/>
  <c r="A724" i="43"/>
  <c r="D723" i="43"/>
  <c r="U723" i="43"/>
  <c r="K724" i="43"/>
  <c r="F723" i="43"/>
  <c r="E724" i="43"/>
  <c r="C724" i="43"/>
  <c r="R724" i="43"/>
  <c r="T724" i="43"/>
  <c r="G723" i="43"/>
  <c r="F724" i="43"/>
  <c r="J723" i="43" l="1"/>
  <c r="H723" i="43"/>
  <c r="I723" i="43" s="1"/>
  <c r="S723" i="43"/>
  <c r="Y723" i="43"/>
  <c r="Z723" i="43" s="1"/>
  <c r="V723" i="43"/>
  <c r="N724" i="43"/>
  <c r="O724" i="43" s="1"/>
  <c r="H724" i="43"/>
  <c r="I724" i="43" s="1"/>
  <c r="P724" i="43"/>
  <c r="Q724" i="43" s="1"/>
  <c r="B724" i="43"/>
  <c r="A725" i="43"/>
  <c r="D724" i="43"/>
  <c r="R725" i="43"/>
  <c r="E725" i="43"/>
  <c r="C725" i="43"/>
  <c r="U724" i="43"/>
  <c r="K725" i="43"/>
  <c r="T725" i="43"/>
  <c r="G724" i="43"/>
  <c r="J724" i="43" l="1"/>
  <c r="S724" i="43"/>
  <c r="Y724" i="43"/>
  <c r="Z724" i="43" s="1"/>
  <c r="V724" i="43"/>
  <c r="N725" i="43"/>
  <c r="O725" i="43" s="1"/>
  <c r="P725" i="43"/>
  <c r="Q725" i="43" s="1"/>
  <c r="B725" i="43"/>
  <c r="A726" i="43"/>
  <c r="D725" i="43"/>
  <c r="C726" i="43"/>
  <c r="R726" i="43"/>
  <c r="G725" i="43"/>
  <c r="U725" i="43"/>
  <c r="T726" i="43"/>
  <c r="F725" i="43"/>
  <c r="E726" i="43"/>
  <c r="K726" i="43"/>
  <c r="H725" i="43" l="1"/>
  <c r="I725" i="43" s="1"/>
  <c r="J725" i="43"/>
  <c r="S725" i="43"/>
  <c r="Y725" i="43"/>
  <c r="Z725" i="43" s="1"/>
  <c r="V725" i="43"/>
  <c r="N726" i="43"/>
  <c r="O726" i="43" s="1"/>
  <c r="P726" i="43"/>
  <c r="Q726" i="43" s="1"/>
  <c r="B726" i="43"/>
  <c r="A727" i="43"/>
  <c r="D726" i="43"/>
  <c r="T727" i="43"/>
  <c r="R727" i="43"/>
  <c r="G726" i="43"/>
  <c r="C727" i="43"/>
  <c r="F726" i="43"/>
  <c r="U726" i="43"/>
  <c r="E727" i="43"/>
  <c r="K727" i="43"/>
  <c r="H726" i="43" l="1"/>
  <c r="I726" i="43" s="1"/>
  <c r="J726" i="43"/>
  <c r="S726" i="43"/>
  <c r="Y726" i="43"/>
  <c r="Z726" i="43" s="1"/>
  <c r="V726" i="43"/>
  <c r="N727" i="43"/>
  <c r="O727" i="43" s="1"/>
  <c r="P727" i="43"/>
  <c r="Q727" i="43" s="1"/>
  <c r="A728" i="43"/>
  <c r="B727" i="43"/>
  <c r="D727" i="43"/>
  <c r="G727" i="43"/>
  <c r="U727" i="43"/>
  <c r="R728" i="43"/>
  <c r="K728" i="43"/>
  <c r="C728" i="43"/>
  <c r="E728" i="43"/>
  <c r="F727" i="43"/>
  <c r="T728" i="43"/>
  <c r="J727" i="43" l="1"/>
  <c r="H727" i="43"/>
  <c r="I727" i="43" s="1"/>
  <c r="S727" i="43"/>
  <c r="Y727" i="43"/>
  <c r="Z727" i="43" s="1"/>
  <c r="V727" i="43"/>
  <c r="N728" i="43"/>
  <c r="O728" i="43" s="1"/>
  <c r="P728" i="43"/>
  <c r="Q728" i="43" s="1"/>
  <c r="B728" i="43"/>
  <c r="A729" i="43"/>
  <c r="D728" i="43"/>
  <c r="E729" i="43"/>
  <c r="K729" i="43"/>
  <c r="R729" i="43"/>
  <c r="F728" i="43"/>
  <c r="G728" i="43"/>
  <c r="U728" i="43"/>
  <c r="T729" i="43"/>
  <c r="C729" i="43"/>
  <c r="G729" i="43" s="1"/>
  <c r="J728" i="43" l="1"/>
  <c r="H728" i="43"/>
  <c r="I728" i="43" s="1"/>
  <c r="S728" i="43"/>
  <c r="Y728" i="43"/>
  <c r="Z728" i="43" s="1"/>
  <c r="V728" i="43"/>
  <c r="N729" i="43"/>
  <c r="O729" i="43" s="1"/>
  <c r="J729" i="43"/>
  <c r="P729" i="43"/>
  <c r="Q729" i="43" s="1"/>
  <c r="B729" i="43"/>
  <c r="A730" i="43"/>
  <c r="D729" i="43"/>
  <c r="U729" i="43"/>
  <c r="F729" i="43"/>
  <c r="E730" i="43"/>
  <c r="C730" i="43"/>
  <c r="R730" i="43"/>
  <c r="T730" i="43"/>
  <c r="K730" i="43"/>
  <c r="H729" i="43" l="1"/>
  <c r="I729" i="43" s="1"/>
  <c r="S729" i="43"/>
  <c r="Y729" i="43"/>
  <c r="Z729" i="43" s="1"/>
  <c r="V729" i="43"/>
  <c r="N730" i="43"/>
  <c r="O730" i="43" s="1"/>
  <c r="P730" i="43"/>
  <c r="Q730" i="43" s="1"/>
  <c r="A731" i="43"/>
  <c r="B730" i="43"/>
  <c r="D730" i="43"/>
  <c r="U730" i="43"/>
  <c r="G730" i="43"/>
  <c r="T731" i="43"/>
  <c r="K731" i="43"/>
  <c r="R731" i="43"/>
  <c r="E731" i="43"/>
  <c r="F730" i="43"/>
  <c r="C731" i="43"/>
  <c r="H730" i="43" l="1"/>
  <c r="I730" i="43" s="1"/>
  <c r="J730" i="43"/>
  <c r="S730" i="43"/>
  <c r="Y730" i="43"/>
  <c r="Z730" i="43" s="1"/>
  <c r="V730" i="43"/>
  <c r="N731" i="43"/>
  <c r="O731" i="43" s="1"/>
  <c r="P731" i="43"/>
  <c r="Q731" i="43" s="1"/>
  <c r="B731" i="43"/>
  <c r="A732" i="43"/>
  <c r="D731" i="43"/>
  <c r="U731" i="43"/>
  <c r="C732" i="43"/>
  <c r="F731" i="43"/>
  <c r="R732" i="43"/>
  <c r="G731" i="43"/>
  <c r="K732" i="43"/>
  <c r="T732" i="43"/>
  <c r="E732" i="43"/>
  <c r="H731" i="43" l="1"/>
  <c r="I731" i="43" s="1"/>
  <c r="J731" i="43"/>
  <c r="S731" i="43"/>
  <c r="Y731" i="43"/>
  <c r="Z731" i="43" s="1"/>
  <c r="V731" i="43"/>
  <c r="N732" i="43"/>
  <c r="O732" i="43" s="1"/>
  <c r="P732" i="43"/>
  <c r="Q732" i="43" s="1"/>
  <c r="A733" i="43"/>
  <c r="B732" i="43"/>
  <c r="D732" i="43"/>
  <c r="C733" i="43"/>
  <c r="U732" i="43"/>
  <c r="E733" i="43"/>
  <c r="F732" i="43"/>
  <c r="G732" i="43"/>
  <c r="R733" i="43"/>
  <c r="T733" i="43"/>
  <c r="K733" i="43"/>
  <c r="J732" i="43" l="1"/>
  <c r="H732" i="43"/>
  <c r="I732" i="43" s="1"/>
  <c r="S732" i="43"/>
  <c r="Y732" i="43"/>
  <c r="Z732" i="43" s="1"/>
  <c r="V732" i="43"/>
  <c r="N733" i="43"/>
  <c r="O733" i="43" s="1"/>
  <c r="P733" i="43"/>
  <c r="Q733" i="43" s="1"/>
  <c r="B733" i="43"/>
  <c r="A734" i="43"/>
  <c r="D733" i="43"/>
  <c r="R734" i="43"/>
  <c r="E734" i="43"/>
  <c r="T734" i="43"/>
  <c r="K734" i="43"/>
  <c r="F733" i="43"/>
  <c r="C734" i="43"/>
  <c r="U733" i="43"/>
  <c r="G733" i="43"/>
  <c r="H733" i="43" l="1"/>
  <c r="I733" i="43" s="1"/>
  <c r="J733" i="43"/>
  <c r="S733" i="43"/>
  <c r="Y733" i="43"/>
  <c r="Z733" i="43" s="1"/>
  <c r="V733" i="43"/>
  <c r="N734" i="43"/>
  <c r="O734" i="43" s="1"/>
  <c r="P734" i="43"/>
  <c r="Q734" i="43" s="1"/>
  <c r="B734" i="43"/>
  <c r="A735" i="43"/>
  <c r="D734" i="43"/>
  <c r="G734" i="43"/>
  <c r="K735" i="43"/>
  <c r="R735" i="43"/>
  <c r="F734" i="43"/>
  <c r="U734" i="43"/>
  <c r="C735" i="43"/>
  <c r="T735" i="43"/>
  <c r="E735" i="43"/>
  <c r="J734" i="43" l="1"/>
  <c r="H734" i="43"/>
  <c r="I734" i="43" s="1"/>
  <c r="S734" i="43"/>
  <c r="Y734" i="43"/>
  <c r="Z734" i="43" s="1"/>
  <c r="V734" i="43"/>
  <c r="N735" i="43"/>
  <c r="O735" i="43" s="1"/>
  <c r="P735" i="43"/>
  <c r="Q735" i="43" s="1"/>
  <c r="A736" i="43"/>
  <c r="B735" i="43"/>
  <c r="D735" i="43"/>
  <c r="G735" i="43"/>
  <c r="R736" i="43"/>
  <c r="T736" i="43"/>
  <c r="E736" i="43"/>
  <c r="K736" i="43"/>
  <c r="C736" i="43"/>
  <c r="F735" i="43"/>
  <c r="U735" i="43"/>
  <c r="H735" i="43" l="1"/>
  <c r="I735" i="43" s="1"/>
  <c r="J735" i="43"/>
  <c r="S735" i="43"/>
  <c r="Y735" i="43"/>
  <c r="Z735" i="43" s="1"/>
  <c r="V735" i="43"/>
  <c r="N736" i="43"/>
  <c r="O736" i="43" s="1"/>
  <c r="P736" i="43"/>
  <c r="Q736" i="43" s="1"/>
  <c r="B736" i="43"/>
  <c r="A737" i="43"/>
  <c r="D736" i="43"/>
  <c r="T737" i="43"/>
  <c r="F736" i="43"/>
  <c r="C737" i="43"/>
  <c r="R737" i="43"/>
  <c r="K737" i="43"/>
  <c r="G736" i="43"/>
  <c r="E737" i="43"/>
  <c r="U736" i="43"/>
  <c r="J736" i="43" l="1"/>
  <c r="H736" i="43"/>
  <c r="I736" i="43" s="1"/>
  <c r="S736" i="43"/>
  <c r="Y736" i="43"/>
  <c r="Z736" i="43" s="1"/>
  <c r="V736" i="43"/>
  <c r="N737" i="43"/>
  <c r="O737" i="43" s="1"/>
  <c r="P737" i="43"/>
  <c r="Q737" i="43" s="1"/>
  <c r="A738" i="43"/>
  <c r="B737" i="43"/>
  <c r="D737" i="43"/>
  <c r="C738" i="43"/>
  <c r="F737" i="43"/>
  <c r="K738" i="43"/>
  <c r="R738" i="43"/>
  <c r="G737" i="43"/>
  <c r="E738" i="43"/>
  <c r="U737" i="43"/>
  <c r="T738" i="43"/>
  <c r="J737" i="43" l="1"/>
  <c r="H737" i="43"/>
  <c r="I737" i="43" s="1"/>
  <c r="S737" i="43"/>
  <c r="Y737" i="43"/>
  <c r="Z737" i="43" s="1"/>
  <c r="V737" i="43"/>
  <c r="N738" i="43"/>
  <c r="O738" i="43" s="1"/>
  <c r="P738" i="43"/>
  <c r="Q738" i="43" s="1"/>
  <c r="B738" i="43"/>
  <c r="A739" i="43"/>
  <c r="D738" i="43"/>
  <c r="G738" i="43"/>
  <c r="R739" i="43"/>
  <c r="C739" i="43"/>
  <c r="F739" i="43"/>
  <c r="T739" i="43"/>
  <c r="K739" i="43"/>
  <c r="E739" i="43"/>
  <c r="F738" i="43"/>
  <c r="U738" i="43"/>
  <c r="J738" i="43" l="1"/>
  <c r="H738" i="43"/>
  <c r="I738" i="43" s="1"/>
  <c r="S738" i="43"/>
  <c r="Y738" i="43"/>
  <c r="Z738" i="43" s="1"/>
  <c r="V738" i="43"/>
  <c r="N739" i="43"/>
  <c r="O739" i="43" s="1"/>
  <c r="H739" i="43"/>
  <c r="I739" i="43" s="1"/>
  <c r="P739" i="43"/>
  <c r="Q739" i="43" s="1"/>
  <c r="A740" i="43"/>
  <c r="B739" i="43"/>
  <c r="D739" i="43"/>
  <c r="G739" i="43"/>
  <c r="T740" i="43"/>
  <c r="K740" i="43"/>
  <c r="C740" i="43"/>
  <c r="E740" i="43"/>
  <c r="U739" i="43"/>
  <c r="R740" i="43"/>
  <c r="J739" i="43" l="1"/>
  <c r="S739" i="43"/>
  <c r="Y739" i="43"/>
  <c r="Z739" i="43" s="1"/>
  <c r="V739" i="43"/>
  <c r="N740" i="43"/>
  <c r="O740" i="43" s="1"/>
  <c r="P740" i="43"/>
  <c r="Q740" i="43" s="1"/>
  <c r="B740" i="43"/>
  <c r="A741" i="43"/>
  <c r="D740" i="43"/>
  <c r="G740" i="43"/>
  <c r="F740" i="43"/>
  <c r="U740" i="43"/>
  <c r="C741" i="43"/>
  <c r="K741" i="43"/>
  <c r="E741" i="43"/>
  <c r="T741" i="43"/>
  <c r="R741" i="43"/>
  <c r="J740" i="43" l="1"/>
  <c r="H740" i="43"/>
  <c r="I740" i="43" s="1"/>
  <c r="S740" i="43"/>
  <c r="Y740" i="43"/>
  <c r="Z740" i="43" s="1"/>
  <c r="V740" i="43"/>
  <c r="N741" i="43"/>
  <c r="O741" i="43" s="1"/>
  <c r="P741" i="43"/>
  <c r="Q741" i="43" s="1"/>
  <c r="B741" i="43"/>
  <c r="A742" i="43"/>
  <c r="D741" i="43"/>
  <c r="U741" i="43"/>
  <c r="E742" i="43"/>
  <c r="F741" i="43"/>
  <c r="T742" i="43"/>
  <c r="R742" i="43"/>
  <c r="K742" i="43"/>
  <c r="C742" i="43"/>
  <c r="G741" i="43"/>
  <c r="J741" i="43" l="1"/>
  <c r="H741" i="43"/>
  <c r="I741" i="43" s="1"/>
  <c r="S741" i="43"/>
  <c r="Y741" i="43"/>
  <c r="Z741" i="43" s="1"/>
  <c r="V741" i="43"/>
  <c r="N742" i="43"/>
  <c r="O742" i="43" s="1"/>
  <c r="P742" i="43"/>
  <c r="Q742" i="43" s="1"/>
  <c r="B742" i="43"/>
  <c r="A743" i="43"/>
  <c r="D742" i="43"/>
  <c r="G742" i="43"/>
  <c r="F742" i="43"/>
  <c r="R743" i="43"/>
  <c r="K743" i="43"/>
  <c r="T743" i="43"/>
  <c r="E743" i="43"/>
  <c r="C743" i="43"/>
  <c r="U742" i="43"/>
  <c r="J742" i="43" l="1"/>
  <c r="H742" i="43"/>
  <c r="I742" i="43" s="1"/>
  <c r="S742" i="43"/>
  <c r="Y742" i="43"/>
  <c r="Z742" i="43" s="1"/>
  <c r="V742" i="43"/>
  <c r="N743" i="43"/>
  <c r="O743" i="43" s="1"/>
  <c r="P743" i="43"/>
  <c r="Q743" i="43" s="1"/>
  <c r="A744" i="43"/>
  <c r="B743" i="43"/>
  <c r="D743" i="43"/>
  <c r="G743" i="43"/>
  <c r="K744" i="43"/>
  <c r="C744" i="43"/>
  <c r="U743" i="43"/>
  <c r="R744" i="43"/>
  <c r="F743" i="43"/>
  <c r="T744" i="43"/>
  <c r="E744" i="43"/>
  <c r="J743" i="43" l="1"/>
  <c r="H743" i="43"/>
  <c r="I743" i="43" s="1"/>
  <c r="S743" i="43"/>
  <c r="Y743" i="43"/>
  <c r="Z743" i="43" s="1"/>
  <c r="V743" i="43"/>
  <c r="N744" i="43"/>
  <c r="O744" i="43" s="1"/>
  <c r="P744" i="43"/>
  <c r="Q744" i="43" s="1"/>
  <c r="B744" i="43"/>
  <c r="A745" i="43"/>
  <c r="D744" i="43"/>
  <c r="R745" i="43"/>
  <c r="K745" i="43"/>
  <c r="E745" i="43"/>
  <c r="C745" i="43"/>
  <c r="F744" i="43"/>
  <c r="U744" i="43"/>
  <c r="G744" i="43"/>
  <c r="J744" i="43" l="1"/>
  <c r="H744" i="43"/>
  <c r="I744" i="43" s="1"/>
  <c r="S744" i="43"/>
  <c r="Y744" i="43"/>
  <c r="Z744" i="43" s="1"/>
  <c r="V744" i="43"/>
  <c r="N745" i="43"/>
  <c r="O745" i="43" s="1"/>
  <c r="P745" i="43"/>
  <c r="Q745" i="43" s="1"/>
  <c r="B745" i="43"/>
  <c r="A746" i="43"/>
  <c r="D745" i="43"/>
  <c r="G745" i="43"/>
  <c r="T745" i="43"/>
  <c r="T746" i="43"/>
  <c r="U745" i="43"/>
  <c r="K746" i="43"/>
  <c r="R746" i="43"/>
  <c r="F745" i="43"/>
  <c r="C746" i="43"/>
  <c r="G746" i="43" s="1"/>
  <c r="E746" i="43"/>
  <c r="J745" i="43" l="1"/>
  <c r="H745" i="43"/>
  <c r="I745" i="43" s="1"/>
  <c r="S745" i="43"/>
  <c r="Y745" i="43"/>
  <c r="Z745" i="43" s="1"/>
  <c r="V745" i="43"/>
  <c r="N746" i="43"/>
  <c r="O746" i="43" s="1"/>
  <c r="J746" i="43"/>
  <c r="P746" i="43"/>
  <c r="Q746" i="43" s="1"/>
  <c r="B746" i="43"/>
  <c r="A747" i="43"/>
  <c r="D746" i="43"/>
  <c r="C747" i="43"/>
  <c r="K747" i="43"/>
  <c r="R747" i="43"/>
  <c r="F746" i="43"/>
  <c r="T747" i="43"/>
  <c r="U746" i="43"/>
  <c r="E747" i="43"/>
  <c r="H746" i="43" l="1"/>
  <c r="I746" i="43" s="1"/>
  <c r="S746" i="43"/>
  <c r="Y746" i="43"/>
  <c r="Z746" i="43" s="1"/>
  <c r="V746" i="43"/>
  <c r="N747" i="43"/>
  <c r="O747" i="43" s="1"/>
  <c r="P747" i="43"/>
  <c r="Q747" i="43" s="1"/>
  <c r="A748" i="43"/>
  <c r="B747" i="43"/>
  <c r="D747" i="43"/>
  <c r="U747" i="43"/>
  <c r="K748" i="43"/>
  <c r="F747" i="43"/>
  <c r="G747" i="43"/>
  <c r="E748" i="43"/>
  <c r="C748" i="43"/>
  <c r="T748" i="43"/>
  <c r="J747" i="43" l="1"/>
  <c r="H747" i="43"/>
  <c r="I747" i="43" s="1"/>
  <c r="S747" i="43"/>
  <c r="Y747" i="43"/>
  <c r="Z747" i="43" s="1"/>
  <c r="V747" i="43"/>
  <c r="N748" i="43"/>
  <c r="O748" i="43" s="1"/>
  <c r="P748" i="43"/>
  <c r="Q748" i="43" s="1"/>
  <c r="A749" i="43"/>
  <c r="B748" i="43"/>
  <c r="D748" i="43"/>
  <c r="R749" i="43"/>
  <c r="E749" i="43"/>
  <c r="C749" i="43"/>
  <c r="R748" i="43"/>
  <c r="U748" i="43"/>
  <c r="F748" i="43"/>
  <c r="T749" i="43"/>
  <c r="G748" i="43"/>
  <c r="K749" i="43"/>
  <c r="J748" i="43" l="1"/>
  <c r="H748" i="43"/>
  <c r="I748" i="43" s="1"/>
  <c r="S748" i="43"/>
  <c r="Y748" i="43"/>
  <c r="Z748" i="43" s="1"/>
  <c r="V748" i="43"/>
  <c r="N749" i="43"/>
  <c r="O749" i="43" s="1"/>
  <c r="P749" i="43"/>
  <c r="Q749" i="43" s="1"/>
  <c r="A750" i="43"/>
  <c r="B749" i="43"/>
  <c r="D749" i="43"/>
  <c r="E750" i="43"/>
  <c r="T750" i="43"/>
  <c r="K750" i="43"/>
  <c r="R750" i="43"/>
  <c r="C750" i="43"/>
  <c r="G749" i="43"/>
  <c r="U749" i="43"/>
  <c r="G750" i="43"/>
  <c r="F749" i="43"/>
  <c r="J749" i="43" l="1"/>
  <c r="H749" i="43"/>
  <c r="I749" i="43" s="1"/>
  <c r="S749" i="43"/>
  <c r="Y749" i="43"/>
  <c r="Z749" i="43" s="1"/>
  <c r="V749" i="43"/>
  <c r="N750" i="43"/>
  <c r="O750" i="43" s="1"/>
  <c r="J750" i="43"/>
  <c r="P750" i="43"/>
  <c r="Q750" i="43" s="1"/>
  <c r="B750" i="43"/>
  <c r="A751" i="43"/>
  <c r="D750" i="43"/>
  <c r="K751" i="43"/>
  <c r="U750" i="43"/>
  <c r="C751" i="43"/>
  <c r="R751" i="43"/>
  <c r="F750" i="43"/>
  <c r="T751" i="43"/>
  <c r="E751" i="43"/>
  <c r="H750" i="43" l="1"/>
  <c r="I750" i="43" s="1"/>
  <c r="S750" i="43"/>
  <c r="Y750" i="43"/>
  <c r="Z750" i="43" s="1"/>
  <c r="V750" i="43"/>
  <c r="N751" i="43"/>
  <c r="O751" i="43" s="1"/>
  <c r="P751" i="43"/>
  <c r="Q751" i="43" s="1"/>
  <c r="A752" i="43"/>
  <c r="B751" i="43"/>
  <c r="D751" i="43"/>
  <c r="F751" i="43"/>
  <c r="U751" i="43"/>
  <c r="C752" i="43"/>
  <c r="T752" i="43"/>
  <c r="E752" i="43"/>
  <c r="K752" i="43"/>
  <c r="R752" i="43"/>
  <c r="G751" i="43"/>
  <c r="H751" i="43" l="1"/>
  <c r="I751" i="43" s="1"/>
  <c r="J751" i="43"/>
  <c r="S751" i="43"/>
  <c r="Y751" i="43"/>
  <c r="Z751" i="43" s="1"/>
  <c r="V751" i="43"/>
  <c r="N752" i="43"/>
  <c r="O752" i="43" s="1"/>
  <c r="P752" i="43"/>
  <c r="Q752" i="43" s="1"/>
  <c r="B752" i="43"/>
  <c r="A753" i="43"/>
  <c r="D752" i="43"/>
  <c r="G752" i="43"/>
  <c r="K753" i="43"/>
  <c r="E753" i="43"/>
  <c r="U752" i="43"/>
  <c r="R753" i="43"/>
  <c r="F752" i="43"/>
  <c r="C753" i="43"/>
  <c r="T753" i="43"/>
  <c r="G753" i="43"/>
  <c r="J752" i="43" l="1"/>
  <c r="H752" i="43"/>
  <c r="I752" i="43" s="1"/>
  <c r="S752" i="43"/>
  <c r="Y752" i="43"/>
  <c r="Z752" i="43" s="1"/>
  <c r="V752" i="43"/>
  <c r="N753" i="43"/>
  <c r="O753" i="43" s="1"/>
  <c r="J753" i="43"/>
  <c r="P753" i="43"/>
  <c r="Q753" i="43" s="1"/>
  <c r="A754" i="43"/>
  <c r="B753" i="43"/>
  <c r="D753" i="43"/>
  <c r="K754" i="43"/>
  <c r="E754" i="43"/>
  <c r="F753" i="43"/>
  <c r="T754" i="43"/>
  <c r="U753" i="43"/>
  <c r="C754" i="43"/>
  <c r="R754" i="43"/>
  <c r="F754" i="43"/>
  <c r="G754" i="43"/>
  <c r="H753" i="43" l="1"/>
  <c r="I753" i="43" s="1"/>
  <c r="S753" i="43"/>
  <c r="Y753" i="43"/>
  <c r="Z753" i="43" s="1"/>
  <c r="V753" i="43"/>
  <c r="N754" i="43"/>
  <c r="O754" i="43" s="1"/>
  <c r="H754" i="43"/>
  <c r="I754" i="43" s="1"/>
  <c r="J754" i="43"/>
  <c r="P754" i="43"/>
  <c r="Q754" i="43" s="1"/>
  <c r="A755" i="43"/>
  <c r="B754" i="43"/>
  <c r="D754" i="43"/>
  <c r="C755" i="43"/>
  <c r="G755" i="43"/>
  <c r="K755" i="43"/>
  <c r="T755" i="43"/>
  <c r="R755" i="43"/>
  <c r="U754" i="43"/>
  <c r="E755" i="43"/>
  <c r="S754" i="43" l="1"/>
  <c r="Y754" i="43"/>
  <c r="Z754" i="43" s="1"/>
  <c r="V754" i="43"/>
  <c r="N755" i="43"/>
  <c r="O755" i="43" s="1"/>
  <c r="J755" i="43"/>
  <c r="P755" i="43"/>
  <c r="Q755" i="43" s="1"/>
  <c r="B755" i="43"/>
  <c r="A756" i="43"/>
  <c r="D755" i="43"/>
  <c r="F755" i="43"/>
  <c r="T756" i="43"/>
  <c r="K756" i="43"/>
  <c r="C756" i="43"/>
  <c r="E756" i="43"/>
  <c r="R756" i="43"/>
  <c r="U755" i="43"/>
  <c r="H755" i="43" l="1"/>
  <c r="I755" i="43" s="1"/>
  <c r="S755" i="43"/>
  <c r="Y755" i="43"/>
  <c r="Z755" i="43" s="1"/>
  <c r="V755" i="43"/>
  <c r="N756" i="43"/>
  <c r="O756" i="43" s="1"/>
  <c r="P756" i="43"/>
  <c r="Q756" i="43" s="1"/>
  <c r="B756" i="43"/>
  <c r="A757" i="43"/>
  <c r="D756" i="43"/>
  <c r="F756" i="43"/>
  <c r="E757" i="43"/>
  <c r="K757" i="43"/>
  <c r="G756" i="43"/>
  <c r="C757" i="43"/>
  <c r="R757" i="43"/>
  <c r="U756" i="43"/>
  <c r="T757" i="43"/>
  <c r="J756" i="43" l="1"/>
  <c r="H756" i="43"/>
  <c r="I756" i="43" s="1"/>
  <c r="S756" i="43"/>
  <c r="Y756" i="43"/>
  <c r="Z756" i="43" s="1"/>
  <c r="V756" i="43"/>
  <c r="N757" i="43"/>
  <c r="O757" i="43" s="1"/>
  <c r="P757" i="43"/>
  <c r="Q757" i="43" s="1"/>
  <c r="A758" i="43"/>
  <c r="B757" i="43"/>
  <c r="D757" i="43"/>
  <c r="C758" i="43"/>
  <c r="R758" i="43"/>
  <c r="F757" i="43"/>
  <c r="T758" i="43"/>
  <c r="K758" i="43"/>
  <c r="G757" i="43"/>
  <c r="E758" i="43"/>
  <c r="U757" i="43"/>
  <c r="J757" i="43" l="1"/>
  <c r="H757" i="43"/>
  <c r="I757" i="43" s="1"/>
  <c r="S757" i="43"/>
  <c r="Y757" i="43"/>
  <c r="Z757" i="43" s="1"/>
  <c r="V757" i="43"/>
  <c r="N758" i="43"/>
  <c r="O758" i="43" s="1"/>
  <c r="P758" i="43"/>
  <c r="Q758" i="43" s="1"/>
  <c r="A759" i="43"/>
  <c r="B758" i="43"/>
  <c r="D758" i="43"/>
  <c r="R759" i="43"/>
  <c r="C759" i="43"/>
  <c r="U758" i="43"/>
  <c r="K759" i="43"/>
  <c r="E759" i="43"/>
  <c r="F758" i="43"/>
  <c r="G758" i="43"/>
  <c r="T759" i="43"/>
  <c r="J758" i="43" l="1"/>
  <c r="H758" i="43"/>
  <c r="I758" i="43" s="1"/>
  <c r="S758" i="43"/>
  <c r="Y758" i="43"/>
  <c r="Z758" i="43" s="1"/>
  <c r="V758" i="43"/>
  <c r="N759" i="43"/>
  <c r="O759" i="43" s="1"/>
  <c r="P759" i="43"/>
  <c r="Q759" i="43" s="1"/>
  <c r="B759" i="43"/>
  <c r="A760" i="43"/>
  <c r="D759" i="43"/>
  <c r="K760" i="43"/>
  <c r="F759" i="43"/>
  <c r="R760" i="43"/>
  <c r="U759" i="43"/>
  <c r="G759" i="43"/>
  <c r="C760" i="43"/>
  <c r="E760" i="43"/>
  <c r="T760" i="43"/>
  <c r="J759" i="43" l="1"/>
  <c r="H759" i="43"/>
  <c r="I759" i="43" s="1"/>
  <c r="S759" i="43"/>
  <c r="Y759" i="43"/>
  <c r="Z759" i="43" s="1"/>
  <c r="V759" i="43"/>
  <c r="N760" i="43"/>
  <c r="O760" i="43" s="1"/>
  <c r="P760" i="43"/>
  <c r="Q760" i="43" s="1"/>
  <c r="B760" i="43"/>
  <c r="A761" i="43"/>
  <c r="D760" i="43"/>
  <c r="E761" i="43"/>
  <c r="C761" i="43"/>
  <c r="U760" i="43"/>
  <c r="R761" i="43"/>
  <c r="G760" i="43"/>
  <c r="T761" i="43"/>
  <c r="F760" i="43"/>
  <c r="K761" i="43"/>
  <c r="J760" i="43" l="1"/>
  <c r="H760" i="43"/>
  <c r="I760" i="43" s="1"/>
  <c r="S760" i="43"/>
  <c r="Y760" i="43"/>
  <c r="Z760" i="43" s="1"/>
  <c r="V760" i="43"/>
  <c r="N761" i="43"/>
  <c r="O761" i="43" s="1"/>
  <c r="P761" i="43"/>
  <c r="Q761" i="43" s="1"/>
  <c r="B761" i="43"/>
  <c r="A762" i="43"/>
  <c r="D761" i="43"/>
  <c r="K762" i="43"/>
  <c r="R762" i="43"/>
  <c r="F761" i="43"/>
  <c r="G761" i="43"/>
  <c r="C762" i="43"/>
  <c r="E762" i="43"/>
  <c r="T762" i="43"/>
  <c r="U761" i="43"/>
  <c r="F762" i="43"/>
  <c r="G762" i="43"/>
  <c r="J761" i="43" l="1"/>
  <c r="H761" i="43"/>
  <c r="I761" i="43" s="1"/>
  <c r="S761" i="43"/>
  <c r="Y761" i="43"/>
  <c r="Z761" i="43" s="1"/>
  <c r="V761" i="43"/>
  <c r="N762" i="43"/>
  <c r="O762" i="43" s="1"/>
  <c r="H762" i="43"/>
  <c r="I762" i="43" s="1"/>
  <c r="J762" i="43"/>
  <c r="P762" i="43"/>
  <c r="Q762" i="43" s="1"/>
  <c r="B762" i="43"/>
  <c r="A763" i="43"/>
  <c r="D762" i="43"/>
  <c r="T763" i="43"/>
  <c r="C763" i="43"/>
  <c r="U762" i="43"/>
  <c r="K763" i="43"/>
  <c r="R763" i="43"/>
  <c r="E763" i="43"/>
  <c r="S762" i="43" l="1"/>
  <c r="Y762" i="43"/>
  <c r="Z762" i="43" s="1"/>
  <c r="V762" i="43"/>
  <c r="N763" i="43"/>
  <c r="O763" i="43" s="1"/>
  <c r="P763" i="43"/>
  <c r="Q763" i="43" s="1"/>
  <c r="A764" i="43"/>
  <c r="B763" i="43"/>
  <c r="D763" i="43"/>
  <c r="E764" i="43"/>
  <c r="F763" i="43"/>
  <c r="C764" i="43"/>
  <c r="G763" i="43"/>
  <c r="U763" i="43"/>
  <c r="R764" i="43"/>
  <c r="T764" i="43"/>
  <c r="K764" i="43"/>
  <c r="H763" i="43" l="1"/>
  <c r="I763" i="43" s="1"/>
  <c r="J763" i="43"/>
  <c r="S763" i="43"/>
  <c r="Y763" i="43"/>
  <c r="Z763" i="43" s="1"/>
  <c r="V763" i="43"/>
  <c r="N764" i="43"/>
  <c r="O764" i="43" s="1"/>
  <c r="P764" i="43"/>
  <c r="Q764" i="43" s="1"/>
  <c r="B764" i="43"/>
  <c r="A765" i="43"/>
  <c r="D764" i="43"/>
  <c r="C765" i="43"/>
  <c r="F764" i="43"/>
  <c r="E765" i="43"/>
  <c r="U764" i="43"/>
  <c r="K765" i="43"/>
  <c r="G764" i="43"/>
  <c r="T765" i="43"/>
  <c r="F765" i="43"/>
  <c r="R765" i="43"/>
  <c r="H764" i="43" l="1"/>
  <c r="I764" i="43" s="1"/>
  <c r="J764" i="43"/>
  <c r="S764" i="43"/>
  <c r="Y764" i="43"/>
  <c r="Z764" i="43" s="1"/>
  <c r="V764" i="43"/>
  <c r="N765" i="43"/>
  <c r="O765" i="43" s="1"/>
  <c r="H765" i="43"/>
  <c r="I765" i="43" s="1"/>
  <c r="P765" i="43"/>
  <c r="Q765" i="43" s="1"/>
  <c r="A766" i="43"/>
  <c r="B765" i="43"/>
  <c r="D765" i="43"/>
  <c r="G765" i="43"/>
  <c r="U765" i="43"/>
  <c r="K766" i="43"/>
  <c r="R766" i="43"/>
  <c r="C766" i="43"/>
  <c r="E766" i="43"/>
  <c r="F766" i="43"/>
  <c r="J765" i="43" l="1"/>
  <c r="S765" i="43"/>
  <c r="Y765" i="43"/>
  <c r="Z765" i="43" s="1"/>
  <c r="V765" i="43"/>
  <c r="N766" i="43"/>
  <c r="O766" i="43" s="1"/>
  <c r="H766" i="43"/>
  <c r="I766" i="43" s="1"/>
  <c r="P766" i="43"/>
  <c r="Q766" i="43" s="1"/>
  <c r="B766" i="43"/>
  <c r="A767" i="43"/>
  <c r="D766" i="43"/>
  <c r="K767" i="43"/>
  <c r="R767" i="43"/>
  <c r="U766" i="43"/>
  <c r="C767" i="43"/>
  <c r="T767" i="43"/>
  <c r="G766" i="43"/>
  <c r="T766" i="43"/>
  <c r="E767" i="43"/>
  <c r="J766" i="43" l="1"/>
  <c r="S766" i="43"/>
  <c r="Y766" i="43"/>
  <c r="Z766" i="43" s="1"/>
  <c r="V766" i="43"/>
  <c r="N767" i="43"/>
  <c r="O767" i="43" s="1"/>
  <c r="P767" i="43"/>
  <c r="Q767" i="43" s="1"/>
  <c r="A768" i="43"/>
  <c r="B767" i="43"/>
  <c r="D767" i="43"/>
  <c r="U767" i="43"/>
  <c r="T768" i="43"/>
  <c r="G767" i="43"/>
  <c r="E768" i="43"/>
  <c r="F767" i="43"/>
  <c r="K768" i="43"/>
  <c r="C768" i="43"/>
  <c r="R768" i="43"/>
  <c r="J767" i="43" l="1"/>
  <c r="H767" i="43"/>
  <c r="I767" i="43" s="1"/>
  <c r="S767" i="43"/>
  <c r="Y767" i="43"/>
  <c r="Z767" i="43" s="1"/>
  <c r="V767" i="43"/>
  <c r="N768" i="43"/>
  <c r="O768" i="43" s="1"/>
  <c r="P768" i="43"/>
  <c r="Q768" i="43" s="1"/>
  <c r="B768" i="43"/>
  <c r="A769" i="43"/>
  <c r="D768" i="43"/>
  <c r="F768" i="43"/>
  <c r="R769" i="43"/>
  <c r="G768" i="43"/>
  <c r="K769" i="43"/>
  <c r="U768" i="43"/>
  <c r="E769" i="43"/>
  <c r="T769" i="43"/>
  <c r="C769" i="43"/>
  <c r="G769" i="43" s="1"/>
  <c r="H768" i="43" l="1"/>
  <c r="I768" i="43" s="1"/>
  <c r="J768" i="43"/>
  <c r="S768" i="43"/>
  <c r="Y768" i="43"/>
  <c r="Z768" i="43" s="1"/>
  <c r="V768" i="43"/>
  <c r="N769" i="43"/>
  <c r="O769" i="43" s="1"/>
  <c r="J769" i="43"/>
  <c r="P769" i="43"/>
  <c r="Q769" i="43" s="1"/>
  <c r="B769" i="43"/>
  <c r="A770" i="43"/>
  <c r="D769" i="43"/>
  <c r="R770" i="43"/>
  <c r="T770" i="43"/>
  <c r="C770" i="43"/>
  <c r="E770" i="43"/>
  <c r="K770" i="43"/>
  <c r="F769" i="43"/>
  <c r="U769" i="43"/>
  <c r="H769" i="43" l="1"/>
  <c r="I769" i="43" s="1"/>
  <c r="S769" i="43"/>
  <c r="Y769" i="43"/>
  <c r="Z769" i="43" s="1"/>
  <c r="V769" i="43"/>
  <c r="N770" i="43"/>
  <c r="O770" i="43" s="1"/>
  <c r="P770" i="43"/>
  <c r="Q770" i="43" s="1"/>
  <c r="A771" i="43"/>
  <c r="B770" i="43"/>
  <c r="D770" i="43"/>
  <c r="R771" i="43"/>
  <c r="K771" i="43"/>
  <c r="G770" i="43"/>
  <c r="F770" i="43"/>
  <c r="C771" i="43"/>
  <c r="U770" i="43"/>
  <c r="E771" i="43"/>
  <c r="J770" i="43" l="1"/>
  <c r="H770" i="43"/>
  <c r="I770" i="43" s="1"/>
  <c r="S770" i="43"/>
  <c r="Y770" i="43"/>
  <c r="Z770" i="43" s="1"/>
  <c r="V770" i="43"/>
  <c r="N771" i="43"/>
  <c r="O771" i="43" s="1"/>
  <c r="P771" i="43"/>
  <c r="Q771" i="43" s="1"/>
  <c r="B771" i="43"/>
  <c r="A772" i="43"/>
  <c r="D771" i="43"/>
  <c r="C772" i="43"/>
  <c r="G771" i="43"/>
  <c r="T771" i="43"/>
  <c r="E772" i="43"/>
  <c r="F771" i="43"/>
  <c r="T772" i="43"/>
  <c r="K772" i="43"/>
  <c r="G772" i="43"/>
  <c r="R772" i="43"/>
  <c r="U771" i="43"/>
  <c r="H771" i="43" l="1"/>
  <c r="I771" i="43" s="1"/>
  <c r="J771" i="43"/>
  <c r="S771" i="43"/>
  <c r="Y771" i="43"/>
  <c r="Z771" i="43" s="1"/>
  <c r="V771" i="43"/>
  <c r="N772" i="43"/>
  <c r="O772" i="43" s="1"/>
  <c r="J772" i="43"/>
  <c r="P772" i="43"/>
  <c r="Q772" i="43" s="1"/>
  <c r="B772" i="43"/>
  <c r="A773" i="43"/>
  <c r="D772" i="43"/>
  <c r="U772" i="43"/>
  <c r="E773" i="43"/>
  <c r="K773" i="43"/>
  <c r="F772" i="43"/>
  <c r="T773" i="43"/>
  <c r="R773" i="43"/>
  <c r="C773" i="43"/>
  <c r="H772" i="43" l="1"/>
  <c r="I772" i="43" s="1"/>
  <c r="S772" i="43"/>
  <c r="Y772" i="43"/>
  <c r="Z772" i="43" s="1"/>
  <c r="V772" i="43"/>
  <c r="N773" i="43"/>
  <c r="O773" i="43" s="1"/>
  <c r="P773" i="43"/>
  <c r="Q773" i="43" s="1"/>
  <c r="B773" i="43"/>
  <c r="A774" i="43"/>
  <c r="D773" i="43"/>
  <c r="F773" i="43"/>
  <c r="E774" i="43"/>
  <c r="G773" i="43"/>
  <c r="C774" i="43"/>
  <c r="K774" i="43"/>
  <c r="T774" i="43"/>
  <c r="R774" i="43"/>
  <c r="U773" i="43"/>
  <c r="H773" i="43" l="1"/>
  <c r="I773" i="43" s="1"/>
  <c r="J773" i="43"/>
  <c r="S773" i="43"/>
  <c r="Y773" i="43"/>
  <c r="Z773" i="43" s="1"/>
  <c r="V773" i="43"/>
  <c r="N774" i="43"/>
  <c r="O774" i="43" s="1"/>
  <c r="P774" i="43"/>
  <c r="Q774" i="43" s="1"/>
  <c r="B774" i="43"/>
  <c r="A775" i="43"/>
  <c r="D774" i="43"/>
  <c r="C775" i="43"/>
  <c r="G774" i="43"/>
  <c r="U774" i="43"/>
  <c r="F774" i="43"/>
  <c r="R775" i="43"/>
  <c r="K775" i="43"/>
  <c r="E775" i="43"/>
  <c r="T775" i="43"/>
  <c r="J774" i="43" l="1"/>
  <c r="H774" i="43"/>
  <c r="I774" i="43" s="1"/>
  <c r="S774" i="43"/>
  <c r="Y774" i="43"/>
  <c r="Z774" i="43" s="1"/>
  <c r="V774" i="43"/>
  <c r="N775" i="43"/>
  <c r="O775" i="43" s="1"/>
  <c r="P775" i="43"/>
  <c r="Q775" i="43" s="1"/>
  <c r="A776" i="43"/>
  <c r="B775" i="43"/>
  <c r="D775" i="43"/>
  <c r="U775" i="43"/>
  <c r="C776" i="43"/>
  <c r="F775" i="43"/>
  <c r="E776" i="43"/>
  <c r="T776" i="43"/>
  <c r="R776" i="43"/>
  <c r="K776" i="43"/>
  <c r="G775" i="43"/>
  <c r="J775" i="43" l="1"/>
  <c r="H775" i="43"/>
  <c r="I775" i="43" s="1"/>
  <c r="S775" i="43"/>
  <c r="Y775" i="43"/>
  <c r="Z775" i="43" s="1"/>
  <c r="V775" i="43"/>
  <c r="N776" i="43"/>
  <c r="O776" i="43" s="1"/>
  <c r="P776" i="43"/>
  <c r="Q776" i="43" s="1"/>
  <c r="B776" i="43"/>
  <c r="A777" i="43"/>
  <c r="D776" i="43"/>
  <c r="F776" i="43"/>
  <c r="E777" i="43"/>
  <c r="K777" i="43"/>
  <c r="T777" i="43"/>
  <c r="U776" i="43"/>
  <c r="R777" i="43"/>
  <c r="C777" i="43"/>
  <c r="G776" i="43"/>
  <c r="H776" i="43" l="1"/>
  <c r="I776" i="43" s="1"/>
  <c r="J776" i="43"/>
  <c r="S776" i="43"/>
  <c r="Y776" i="43"/>
  <c r="Z776" i="43" s="1"/>
  <c r="V776" i="43"/>
  <c r="N777" i="43"/>
  <c r="O777" i="43" s="1"/>
  <c r="P777" i="43"/>
  <c r="Q777" i="43" s="1"/>
  <c r="A778" i="43"/>
  <c r="B777" i="43"/>
  <c r="D777" i="43"/>
  <c r="F777" i="43"/>
  <c r="E778" i="43"/>
  <c r="R778" i="43"/>
  <c r="K778" i="43"/>
  <c r="G777" i="43"/>
  <c r="C778" i="43"/>
  <c r="F778" i="43" s="1"/>
  <c r="U777" i="43"/>
  <c r="T778" i="43"/>
  <c r="J777" i="43" l="1"/>
  <c r="H777" i="43"/>
  <c r="I777" i="43" s="1"/>
  <c r="S777" i="43"/>
  <c r="Y777" i="43"/>
  <c r="Z777" i="43" s="1"/>
  <c r="V777" i="43"/>
  <c r="N778" i="43"/>
  <c r="O778" i="43" s="1"/>
  <c r="H778" i="43"/>
  <c r="I778" i="43" s="1"/>
  <c r="P778" i="43"/>
  <c r="Q778" i="43" s="1"/>
  <c r="A779" i="43"/>
  <c r="B778" i="43"/>
  <c r="D778" i="43"/>
  <c r="R779" i="43"/>
  <c r="K779" i="43"/>
  <c r="T779" i="43"/>
  <c r="E779" i="43"/>
  <c r="C779" i="43"/>
  <c r="U778" i="43"/>
  <c r="G778" i="43"/>
  <c r="J778" i="43" l="1"/>
  <c r="S778" i="43"/>
  <c r="Y778" i="43"/>
  <c r="Z778" i="43" s="1"/>
  <c r="V778" i="43"/>
  <c r="N779" i="43"/>
  <c r="O779" i="43" s="1"/>
  <c r="P779" i="43"/>
  <c r="Q779" i="43" s="1"/>
  <c r="A780" i="43"/>
  <c r="B779" i="43"/>
  <c r="D779" i="43"/>
  <c r="G779" i="43"/>
  <c r="U779" i="43"/>
  <c r="F779" i="43"/>
  <c r="E780" i="43"/>
  <c r="K780" i="43"/>
  <c r="T780" i="43"/>
  <c r="C780" i="43"/>
  <c r="R780" i="43"/>
  <c r="H779" i="43" l="1"/>
  <c r="I779" i="43" s="1"/>
  <c r="J779" i="43"/>
  <c r="S779" i="43"/>
  <c r="Y779" i="43"/>
  <c r="Z779" i="43" s="1"/>
  <c r="V779" i="43"/>
  <c r="N780" i="43"/>
  <c r="O780" i="43" s="1"/>
  <c r="P780" i="43"/>
  <c r="Q780" i="43" s="1"/>
  <c r="B780" i="43"/>
  <c r="A781" i="43"/>
  <c r="D780" i="43"/>
  <c r="F780" i="43"/>
  <c r="C781" i="43"/>
  <c r="K781" i="43"/>
  <c r="T781" i="43"/>
  <c r="E781" i="43"/>
  <c r="U780" i="43"/>
  <c r="G780" i="43"/>
  <c r="G781" i="43"/>
  <c r="J780" i="43" l="1"/>
  <c r="H780" i="43"/>
  <c r="I780" i="43" s="1"/>
  <c r="S780" i="43"/>
  <c r="Y780" i="43"/>
  <c r="Z780" i="43" s="1"/>
  <c r="V780" i="43"/>
  <c r="N781" i="43"/>
  <c r="O781" i="43" s="1"/>
  <c r="J781" i="43"/>
  <c r="P781" i="43"/>
  <c r="Q781" i="43" s="1"/>
  <c r="A782" i="43"/>
  <c r="B781" i="43"/>
  <c r="D781" i="43"/>
  <c r="U781" i="43"/>
  <c r="K782" i="43"/>
  <c r="T782" i="43"/>
  <c r="C782" i="43"/>
  <c r="E782" i="43"/>
  <c r="R781" i="43"/>
  <c r="F781" i="43"/>
  <c r="R782" i="43"/>
  <c r="H781" i="43" l="1"/>
  <c r="I781" i="43" s="1"/>
  <c r="S781" i="43"/>
  <c r="Y781" i="43"/>
  <c r="Z781" i="43" s="1"/>
  <c r="V781" i="43"/>
  <c r="N782" i="43"/>
  <c r="O782" i="43" s="1"/>
  <c r="P782" i="43"/>
  <c r="Q782" i="43" s="1"/>
  <c r="A783" i="43"/>
  <c r="B782" i="43"/>
  <c r="D782" i="43"/>
  <c r="U782" i="43"/>
  <c r="C783" i="43"/>
  <c r="G782" i="43"/>
  <c r="R783" i="43"/>
  <c r="K783" i="43"/>
  <c r="T783" i="43"/>
  <c r="E783" i="43"/>
  <c r="F782" i="43"/>
  <c r="J782" i="43" l="1"/>
  <c r="H782" i="43"/>
  <c r="I782" i="43" s="1"/>
  <c r="S782" i="43"/>
  <c r="Y782" i="43"/>
  <c r="Z782" i="43" s="1"/>
  <c r="V782" i="43"/>
  <c r="N783" i="43"/>
  <c r="O783" i="43" s="1"/>
  <c r="P783" i="43"/>
  <c r="Q783" i="43" s="1"/>
  <c r="B783" i="43"/>
  <c r="A784" i="43"/>
  <c r="D783" i="43"/>
  <c r="G783" i="43"/>
  <c r="E784" i="43"/>
  <c r="C784" i="43"/>
  <c r="U783" i="43"/>
  <c r="R784" i="43"/>
  <c r="F783" i="43"/>
  <c r="T784" i="43"/>
  <c r="K784" i="43"/>
  <c r="J783" i="43" l="1"/>
  <c r="H783" i="43"/>
  <c r="I783" i="43" s="1"/>
  <c r="S783" i="43"/>
  <c r="Y783" i="43"/>
  <c r="Z783" i="43" s="1"/>
  <c r="V783" i="43"/>
  <c r="N784" i="43"/>
  <c r="O784" i="43" s="1"/>
  <c r="P784" i="43"/>
  <c r="Q784" i="43" s="1"/>
  <c r="B784" i="43"/>
  <c r="A785" i="43"/>
  <c r="D784" i="43"/>
  <c r="K785" i="43"/>
  <c r="F784" i="43"/>
  <c r="C785" i="43"/>
  <c r="R785" i="43"/>
  <c r="G784" i="43"/>
  <c r="U784" i="43"/>
  <c r="T785" i="43"/>
  <c r="E785" i="43"/>
  <c r="J784" i="43" l="1"/>
  <c r="H784" i="43"/>
  <c r="I784" i="43" s="1"/>
  <c r="S784" i="43"/>
  <c r="Y784" i="43"/>
  <c r="Z784" i="43" s="1"/>
  <c r="V784" i="43"/>
  <c r="N785" i="43"/>
  <c r="O785" i="43" s="1"/>
  <c r="P785" i="43"/>
  <c r="Q785" i="43" s="1"/>
  <c r="A786" i="43"/>
  <c r="B785" i="43"/>
  <c r="D785" i="43"/>
  <c r="C786" i="43"/>
  <c r="T786" i="43"/>
  <c r="F785" i="43"/>
  <c r="G785" i="43"/>
  <c r="U785" i="43"/>
  <c r="R786" i="43"/>
  <c r="K786" i="43"/>
  <c r="E786" i="43"/>
  <c r="H785" i="43" l="1"/>
  <c r="I785" i="43" s="1"/>
  <c r="J785" i="43"/>
  <c r="S785" i="43"/>
  <c r="Y785" i="43"/>
  <c r="Z785" i="43" s="1"/>
  <c r="V785" i="43"/>
  <c r="N786" i="43"/>
  <c r="O786" i="43" s="1"/>
  <c r="P786" i="43"/>
  <c r="Q786" i="43" s="1"/>
  <c r="B786" i="43"/>
  <c r="A787" i="43"/>
  <c r="D786" i="43"/>
  <c r="T787" i="43"/>
  <c r="F786" i="43"/>
  <c r="U786" i="43"/>
  <c r="E787" i="43"/>
  <c r="R787" i="43"/>
  <c r="G786" i="43"/>
  <c r="K787" i="43"/>
  <c r="C787" i="43"/>
  <c r="J786" i="43" l="1"/>
  <c r="H786" i="43"/>
  <c r="I786" i="43" s="1"/>
  <c r="S786" i="43"/>
  <c r="Y786" i="43"/>
  <c r="Z786" i="43" s="1"/>
  <c r="V786" i="43"/>
  <c r="N787" i="43"/>
  <c r="O787" i="43" s="1"/>
  <c r="P787" i="43"/>
  <c r="Q787" i="43" s="1"/>
  <c r="A788" i="43"/>
  <c r="B787" i="43"/>
  <c r="D787" i="43"/>
  <c r="T788" i="43"/>
  <c r="K788" i="43"/>
  <c r="U787" i="43"/>
  <c r="R788" i="43"/>
  <c r="C788" i="43"/>
  <c r="E788" i="43"/>
  <c r="G787" i="43"/>
  <c r="F787" i="43"/>
  <c r="J787" i="43" l="1"/>
  <c r="H787" i="43"/>
  <c r="I787" i="43" s="1"/>
  <c r="S787" i="43"/>
  <c r="Y787" i="43"/>
  <c r="Z787" i="43" s="1"/>
  <c r="V787" i="43"/>
  <c r="N788" i="43"/>
  <c r="O788" i="43" s="1"/>
  <c r="P788" i="43"/>
  <c r="Q788" i="43" s="1"/>
  <c r="B788" i="43"/>
  <c r="A789" i="43"/>
  <c r="D788" i="43"/>
  <c r="R789" i="43"/>
  <c r="G788" i="43"/>
  <c r="C789" i="43"/>
  <c r="T789" i="43"/>
  <c r="U788" i="43"/>
  <c r="F788" i="43"/>
  <c r="K789" i="43"/>
  <c r="E789" i="43"/>
  <c r="H788" i="43" l="1"/>
  <c r="I788" i="43" s="1"/>
  <c r="J788" i="43"/>
  <c r="S788" i="43"/>
  <c r="Y788" i="43"/>
  <c r="Z788" i="43" s="1"/>
  <c r="V788" i="43"/>
  <c r="N789" i="43"/>
  <c r="O789" i="43" s="1"/>
  <c r="P789" i="43"/>
  <c r="Q789" i="43" s="1"/>
  <c r="A790" i="43"/>
  <c r="B789" i="43"/>
  <c r="D789" i="43"/>
  <c r="C790" i="43"/>
  <c r="F789" i="43"/>
  <c r="F790" i="43"/>
  <c r="T790" i="43"/>
  <c r="G789" i="43"/>
  <c r="G790" i="43"/>
  <c r="K790" i="43"/>
  <c r="E790" i="43"/>
  <c r="U789" i="43"/>
  <c r="R790" i="43"/>
  <c r="J789" i="43" l="1"/>
  <c r="H789" i="43"/>
  <c r="I789" i="43" s="1"/>
  <c r="S789" i="43"/>
  <c r="Y789" i="43"/>
  <c r="Z789" i="43" s="1"/>
  <c r="V789" i="43"/>
  <c r="N790" i="43"/>
  <c r="O790" i="43" s="1"/>
  <c r="H790" i="43"/>
  <c r="I790" i="43" s="1"/>
  <c r="J790" i="43"/>
  <c r="P790" i="43"/>
  <c r="Q790" i="43" s="1"/>
  <c r="B790" i="43"/>
  <c r="A791" i="43"/>
  <c r="D790" i="43"/>
  <c r="C791" i="43"/>
  <c r="T791" i="43"/>
  <c r="K791" i="43"/>
  <c r="R791" i="43"/>
  <c r="G791" i="43"/>
  <c r="E791" i="43"/>
  <c r="U790" i="43"/>
  <c r="S790" i="43" l="1"/>
  <c r="Y790" i="43"/>
  <c r="Z790" i="43" s="1"/>
  <c r="V790" i="43"/>
  <c r="N791" i="43"/>
  <c r="O791" i="43" s="1"/>
  <c r="J791" i="43"/>
  <c r="P791" i="43"/>
  <c r="Q791" i="43" s="1"/>
  <c r="B791" i="43"/>
  <c r="A792" i="43"/>
  <c r="D791" i="43"/>
  <c r="R792" i="43"/>
  <c r="U791" i="43"/>
  <c r="E792" i="43"/>
  <c r="K792" i="43"/>
  <c r="F791" i="43"/>
  <c r="T792" i="43"/>
  <c r="C792" i="43"/>
  <c r="H791" i="43" l="1"/>
  <c r="I791" i="43" s="1"/>
  <c r="S791" i="43"/>
  <c r="Y791" i="43"/>
  <c r="Z791" i="43" s="1"/>
  <c r="V791" i="43"/>
  <c r="N792" i="43"/>
  <c r="O792" i="43" s="1"/>
  <c r="P792" i="43"/>
  <c r="Q792" i="43" s="1"/>
  <c r="B792" i="43"/>
  <c r="A793" i="43"/>
  <c r="D792" i="43"/>
  <c r="R793" i="43"/>
  <c r="T793" i="43"/>
  <c r="K793" i="43"/>
  <c r="G792" i="43"/>
  <c r="E793" i="43"/>
  <c r="F792" i="43"/>
  <c r="C793" i="43"/>
  <c r="U792" i="43"/>
  <c r="J792" i="43" l="1"/>
  <c r="H792" i="43"/>
  <c r="I792" i="43" s="1"/>
  <c r="S792" i="43"/>
  <c r="Y792" i="43"/>
  <c r="Z792" i="43" s="1"/>
  <c r="V792" i="43"/>
  <c r="N793" i="43"/>
  <c r="O793" i="43" s="1"/>
  <c r="P793" i="43"/>
  <c r="Q793" i="43" s="1"/>
  <c r="B793" i="43"/>
  <c r="A794" i="43"/>
  <c r="D793" i="43"/>
  <c r="G793" i="43"/>
  <c r="R794" i="43"/>
  <c r="K794" i="43"/>
  <c r="U793" i="43"/>
  <c r="C794" i="43"/>
  <c r="F793" i="43"/>
  <c r="T794" i="43"/>
  <c r="E794" i="43"/>
  <c r="J793" i="43" l="1"/>
  <c r="H793" i="43"/>
  <c r="I793" i="43" s="1"/>
  <c r="S793" i="43"/>
  <c r="Y793" i="43"/>
  <c r="Z793" i="43" s="1"/>
  <c r="V793" i="43"/>
  <c r="N794" i="43"/>
  <c r="O794" i="43" s="1"/>
  <c r="P794" i="43"/>
  <c r="Q794" i="43" s="1"/>
  <c r="A795" i="43"/>
  <c r="B794" i="43"/>
  <c r="D794" i="43"/>
  <c r="F794" i="43"/>
  <c r="C795" i="43"/>
  <c r="G794" i="43"/>
  <c r="U794" i="43"/>
  <c r="T795" i="43"/>
  <c r="E795" i="43"/>
  <c r="K795" i="43"/>
  <c r="R795" i="43"/>
  <c r="J794" i="43" l="1"/>
  <c r="H794" i="43"/>
  <c r="I794" i="43" s="1"/>
  <c r="S794" i="43"/>
  <c r="Y794" i="43"/>
  <c r="Z794" i="43" s="1"/>
  <c r="V794" i="43"/>
  <c r="N795" i="43"/>
  <c r="O795" i="43" s="1"/>
  <c r="P795" i="43"/>
  <c r="Q795" i="43" s="1"/>
  <c r="B795" i="43"/>
  <c r="A796" i="43"/>
  <c r="D795" i="43"/>
  <c r="K796" i="43"/>
  <c r="E796" i="43"/>
  <c r="F795" i="43"/>
  <c r="T796" i="43"/>
  <c r="C796" i="43"/>
  <c r="G795" i="43"/>
  <c r="U795" i="43"/>
  <c r="R796" i="43"/>
  <c r="J795" i="43" l="1"/>
  <c r="H795" i="43"/>
  <c r="I795" i="43" s="1"/>
  <c r="S795" i="43"/>
  <c r="Y795" i="43"/>
  <c r="Z795" i="43" s="1"/>
  <c r="V795" i="43"/>
  <c r="N796" i="43"/>
  <c r="O796" i="43" s="1"/>
  <c r="P796" i="43"/>
  <c r="Q796" i="43" s="1"/>
  <c r="B796" i="43"/>
  <c r="A797" i="43"/>
  <c r="D796" i="43"/>
  <c r="R797" i="43"/>
  <c r="G796" i="43"/>
  <c r="K797" i="43"/>
  <c r="T797" i="43"/>
  <c r="F796" i="43"/>
  <c r="C797" i="43"/>
  <c r="E797" i="43"/>
  <c r="U796" i="43"/>
  <c r="J796" i="43" l="1"/>
  <c r="H796" i="43"/>
  <c r="I796" i="43" s="1"/>
  <c r="S796" i="43"/>
  <c r="Y796" i="43"/>
  <c r="Z796" i="43" s="1"/>
  <c r="V796" i="43"/>
  <c r="N797" i="43"/>
  <c r="O797" i="43" s="1"/>
  <c r="P797" i="43"/>
  <c r="Q797" i="43" s="1"/>
  <c r="A798" i="43"/>
  <c r="B797" i="43"/>
  <c r="D797" i="43"/>
  <c r="F797" i="43"/>
  <c r="U797" i="43"/>
  <c r="G797" i="43"/>
  <c r="T798" i="43"/>
  <c r="C798" i="43"/>
  <c r="G798" i="43" s="1"/>
  <c r="R798" i="43"/>
  <c r="E798" i="43"/>
  <c r="K798" i="43"/>
  <c r="F798" i="43"/>
  <c r="J797" i="43" l="1"/>
  <c r="H797" i="43"/>
  <c r="I797" i="43" s="1"/>
  <c r="S797" i="43"/>
  <c r="Y797" i="43"/>
  <c r="Z797" i="43" s="1"/>
  <c r="V797" i="43"/>
  <c r="N798" i="43"/>
  <c r="O798" i="43" s="1"/>
  <c r="H798" i="43"/>
  <c r="I798" i="43" s="1"/>
  <c r="J798" i="43"/>
  <c r="P798" i="43"/>
  <c r="Q798" i="43" s="1"/>
  <c r="B798" i="43"/>
  <c r="A799" i="43"/>
  <c r="D798" i="43"/>
  <c r="U798" i="43"/>
  <c r="T799" i="43"/>
  <c r="E799" i="43"/>
  <c r="R799" i="43"/>
  <c r="K799" i="43"/>
  <c r="C799" i="43"/>
  <c r="S798" i="43" l="1"/>
  <c r="Y798" i="43"/>
  <c r="Z798" i="43" s="1"/>
  <c r="V798" i="43"/>
  <c r="N799" i="43"/>
  <c r="O799" i="43" s="1"/>
  <c r="P799" i="43"/>
  <c r="Q799" i="43" s="1"/>
  <c r="B799" i="43"/>
  <c r="A800" i="43"/>
  <c r="D799" i="43"/>
  <c r="C800" i="43"/>
  <c r="R800" i="43"/>
  <c r="G799" i="43"/>
  <c r="K800" i="43"/>
  <c r="T800" i="43"/>
  <c r="U799" i="43"/>
  <c r="F799" i="43"/>
  <c r="E800" i="43"/>
  <c r="J799" i="43" l="1"/>
  <c r="H799" i="43"/>
  <c r="I799" i="43" s="1"/>
  <c r="S799" i="43"/>
  <c r="Y799" i="43"/>
  <c r="Z799" i="43" s="1"/>
  <c r="V799" i="43"/>
  <c r="N800" i="43"/>
  <c r="O800" i="43" s="1"/>
  <c r="P800" i="43"/>
  <c r="Q800" i="43" s="1"/>
  <c r="B800" i="43"/>
  <c r="A801" i="43"/>
  <c r="D800" i="43"/>
  <c r="G800" i="43"/>
  <c r="R801" i="43"/>
  <c r="F800" i="43"/>
  <c r="E801" i="43"/>
  <c r="T801" i="43"/>
  <c r="K801" i="43"/>
  <c r="U800" i="43"/>
  <c r="C801" i="43"/>
  <c r="J800" i="43" l="1"/>
  <c r="H800" i="43"/>
  <c r="I800" i="43" s="1"/>
  <c r="S800" i="43"/>
  <c r="Y800" i="43"/>
  <c r="Z800" i="43" s="1"/>
  <c r="V800" i="43"/>
  <c r="N801" i="43"/>
  <c r="O801" i="43" s="1"/>
  <c r="P801" i="43"/>
  <c r="Q801" i="43" s="1"/>
  <c r="B801" i="43"/>
  <c r="A802" i="43"/>
  <c r="D801" i="43"/>
  <c r="C802" i="43"/>
  <c r="K802" i="43"/>
  <c r="U801" i="43"/>
  <c r="F801" i="43"/>
  <c r="G801" i="43"/>
  <c r="T802" i="43"/>
  <c r="R802" i="43"/>
  <c r="E802" i="43"/>
  <c r="J801" i="43" l="1"/>
  <c r="H801" i="43"/>
  <c r="I801" i="43" s="1"/>
  <c r="S801" i="43"/>
  <c r="Y801" i="43"/>
  <c r="Z801" i="43" s="1"/>
  <c r="V801" i="43"/>
  <c r="N802" i="43"/>
  <c r="O802" i="43" s="1"/>
  <c r="P802" i="43"/>
  <c r="Q802" i="43" s="1"/>
  <c r="B802" i="43"/>
  <c r="A803" i="43"/>
  <c r="D802" i="43"/>
  <c r="K803" i="43"/>
  <c r="F802" i="43"/>
  <c r="E803" i="43"/>
  <c r="C803" i="43"/>
  <c r="R803" i="43"/>
  <c r="G802" i="43"/>
  <c r="U802" i="43"/>
  <c r="J802" i="43" l="1"/>
  <c r="H802" i="43"/>
  <c r="I802" i="43" s="1"/>
  <c r="S802" i="43"/>
  <c r="Y802" i="43"/>
  <c r="Z802" i="43" s="1"/>
  <c r="V802" i="43"/>
  <c r="N803" i="43"/>
  <c r="O803" i="43" s="1"/>
  <c r="P803" i="43"/>
  <c r="Q803" i="43" s="1"/>
  <c r="A804" i="43"/>
  <c r="B803" i="43"/>
  <c r="D803" i="43"/>
  <c r="C804" i="43"/>
  <c r="K804" i="43"/>
  <c r="T804" i="43"/>
  <c r="U803" i="43"/>
  <c r="G803" i="43"/>
  <c r="E804" i="43"/>
  <c r="F803" i="43"/>
  <c r="R804" i="43"/>
  <c r="T803" i="43"/>
  <c r="J803" i="43" l="1"/>
  <c r="H803" i="43"/>
  <c r="I803" i="43" s="1"/>
  <c r="S803" i="43"/>
  <c r="Y803" i="43"/>
  <c r="Z803" i="43" s="1"/>
  <c r="V803" i="43"/>
  <c r="N804" i="43"/>
  <c r="O804" i="43" s="1"/>
  <c r="P804" i="43"/>
  <c r="Q804" i="43" s="1"/>
  <c r="B804" i="43"/>
  <c r="A805" i="43"/>
  <c r="D804" i="43"/>
  <c r="C805" i="43"/>
  <c r="K805" i="43"/>
  <c r="T805" i="43"/>
  <c r="E805" i="43"/>
  <c r="F804" i="43"/>
  <c r="G804" i="43"/>
  <c r="U804" i="43"/>
  <c r="R805" i="43"/>
  <c r="J804" i="43" l="1"/>
  <c r="H804" i="43"/>
  <c r="I804" i="43" s="1"/>
  <c r="S804" i="43"/>
  <c r="Y804" i="43"/>
  <c r="Z804" i="43" s="1"/>
  <c r="V804" i="43"/>
  <c r="N805" i="43"/>
  <c r="O805" i="43" s="1"/>
  <c r="P805" i="43"/>
  <c r="Q805" i="43" s="1"/>
  <c r="B805" i="43"/>
  <c r="A806" i="43"/>
  <c r="D805" i="43"/>
  <c r="U805" i="43"/>
  <c r="F805" i="43"/>
  <c r="C806" i="43"/>
  <c r="E806" i="43"/>
  <c r="T806" i="43"/>
  <c r="K806" i="43"/>
  <c r="R806" i="43"/>
  <c r="G805" i="43"/>
  <c r="J805" i="43" l="1"/>
  <c r="H805" i="43"/>
  <c r="I805" i="43" s="1"/>
  <c r="S805" i="43"/>
  <c r="Y805" i="43"/>
  <c r="Z805" i="43" s="1"/>
  <c r="V805" i="43"/>
  <c r="N806" i="43"/>
  <c r="O806" i="43" s="1"/>
  <c r="P806" i="43"/>
  <c r="Q806" i="43" s="1"/>
  <c r="B806" i="43"/>
  <c r="A807" i="43"/>
  <c r="D806" i="43"/>
  <c r="G806" i="43"/>
  <c r="E807" i="43"/>
  <c r="K807" i="43"/>
  <c r="U806" i="43"/>
  <c r="T807" i="43"/>
  <c r="F806" i="43"/>
  <c r="R807" i="43"/>
  <c r="C807" i="43"/>
  <c r="G807" i="43" s="1"/>
  <c r="J806" i="43" l="1"/>
  <c r="H806" i="43"/>
  <c r="I806" i="43" s="1"/>
  <c r="S806" i="43"/>
  <c r="Y806" i="43"/>
  <c r="Z806" i="43" s="1"/>
  <c r="V806" i="43"/>
  <c r="N807" i="43"/>
  <c r="O807" i="43" s="1"/>
  <c r="J807" i="43"/>
  <c r="P807" i="43"/>
  <c r="Q807" i="43" s="1"/>
  <c r="B807" i="43"/>
  <c r="A808" i="43"/>
  <c r="D807" i="43"/>
  <c r="U807" i="43"/>
  <c r="K808" i="43"/>
  <c r="E808" i="43"/>
  <c r="T808" i="43"/>
  <c r="C808" i="43"/>
  <c r="F807" i="43"/>
  <c r="H807" i="43" l="1"/>
  <c r="I807" i="43" s="1"/>
  <c r="S807" i="43"/>
  <c r="Y807" i="43"/>
  <c r="Z807" i="43" s="1"/>
  <c r="V807" i="43"/>
  <c r="N808" i="43"/>
  <c r="O808" i="43" s="1"/>
  <c r="P808" i="43"/>
  <c r="Q808" i="43" s="1"/>
  <c r="B808" i="43"/>
  <c r="A809" i="43"/>
  <c r="D808" i="43"/>
  <c r="U808" i="43"/>
  <c r="C809" i="43"/>
  <c r="G808" i="43"/>
  <c r="R808" i="43"/>
  <c r="K809" i="43"/>
  <c r="F808" i="43"/>
  <c r="E809" i="43"/>
  <c r="T809" i="43"/>
  <c r="R809" i="43"/>
  <c r="J808" i="43" l="1"/>
  <c r="H808" i="43"/>
  <c r="I808" i="43" s="1"/>
  <c r="S808" i="43"/>
  <c r="Y808" i="43"/>
  <c r="Z808" i="43" s="1"/>
  <c r="V808" i="43"/>
  <c r="N809" i="43"/>
  <c r="O809" i="43" s="1"/>
  <c r="P809" i="43"/>
  <c r="Q809" i="43" s="1"/>
  <c r="A810" i="43"/>
  <c r="B809" i="43"/>
  <c r="D809" i="43"/>
  <c r="U809" i="43"/>
  <c r="R810" i="43"/>
  <c r="E810" i="43"/>
  <c r="K810" i="43"/>
  <c r="G809" i="43"/>
  <c r="T810" i="43"/>
  <c r="F809" i="43"/>
  <c r="C810" i="43"/>
  <c r="H809" i="43" l="1"/>
  <c r="I809" i="43" s="1"/>
  <c r="J809" i="43"/>
  <c r="S809" i="43"/>
  <c r="Y809" i="43"/>
  <c r="Z809" i="43" s="1"/>
  <c r="V809" i="43"/>
  <c r="N810" i="43"/>
  <c r="O810" i="43" s="1"/>
  <c r="P810" i="43"/>
  <c r="Q810" i="43" s="1"/>
  <c r="B810" i="43"/>
  <c r="A811" i="43"/>
  <c r="D810" i="43"/>
  <c r="U810" i="43"/>
  <c r="T811" i="43"/>
  <c r="E811" i="43"/>
  <c r="F810" i="43"/>
  <c r="G810" i="43"/>
  <c r="R811" i="43"/>
  <c r="K811" i="43"/>
  <c r="C811" i="43"/>
  <c r="J810" i="43" l="1"/>
  <c r="H810" i="43"/>
  <c r="I810" i="43" s="1"/>
  <c r="Y810" i="43"/>
  <c r="Z810" i="43" s="1"/>
  <c r="V810" i="43"/>
  <c r="S810" i="43"/>
  <c r="N811" i="43"/>
  <c r="O811" i="43" s="1"/>
  <c r="P811" i="43"/>
  <c r="Q811" i="43" s="1"/>
  <c r="S811" i="43" s="1"/>
  <c r="A812" i="43"/>
  <c r="B811" i="43"/>
  <c r="D811" i="43"/>
  <c r="C812" i="43"/>
  <c r="F811" i="43"/>
  <c r="E812" i="43"/>
  <c r="K812" i="43"/>
  <c r="G811" i="43"/>
  <c r="F812" i="43"/>
  <c r="R812" i="43"/>
  <c r="U811" i="43"/>
  <c r="T812" i="43"/>
  <c r="J811" i="43" l="1"/>
  <c r="H811" i="43"/>
  <c r="I811" i="43" s="1"/>
  <c r="Y811" i="43"/>
  <c r="Z811" i="43" s="1"/>
  <c r="V811" i="43"/>
  <c r="N812" i="43"/>
  <c r="O812" i="43" s="1"/>
  <c r="H812" i="43"/>
  <c r="I812" i="43" s="1"/>
  <c r="P812" i="43"/>
  <c r="Q812" i="43" s="1"/>
  <c r="B812" i="43"/>
  <c r="A813" i="43"/>
  <c r="D812" i="43"/>
  <c r="E813" i="43"/>
  <c r="G812" i="43"/>
  <c r="R813" i="43"/>
  <c r="U812" i="43"/>
  <c r="K813" i="43"/>
  <c r="C813" i="43"/>
  <c r="T813" i="43"/>
  <c r="J812" i="43" l="1"/>
  <c r="S812" i="43"/>
  <c r="Y812" i="43"/>
  <c r="Z812" i="43" s="1"/>
  <c r="V812" i="43"/>
  <c r="N813" i="43"/>
  <c r="O813" i="43" s="1"/>
  <c r="P813" i="43"/>
  <c r="Q813" i="43" s="1"/>
  <c r="A814" i="43"/>
  <c r="B813" i="43"/>
  <c r="D813" i="43"/>
  <c r="G813" i="43"/>
  <c r="F813" i="43"/>
  <c r="K814" i="43"/>
  <c r="E814" i="43"/>
  <c r="R814" i="43"/>
  <c r="U813" i="43"/>
  <c r="C814" i="43"/>
  <c r="T814" i="43"/>
  <c r="H813" i="43" l="1"/>
  <c r="I813" i="43" s="1"/>
  <c r="J813" i="43"/>
  <c r="S813" i="43"/>
  <c r="Y813" i="43"/>
  <c r="Z813" i="43" s="1"/>
  <c r="V813" i="43"/>
  <c r="N814" i="43"/>
  <c r="O814" i="43" s="1"/>
  <c r="P814" i="43"/>
  <c r="Q814" i="43" s="1"/>
  <c r="B814" i="43"/>
  <c r="A815" i="43"/>
  <c r="D814" i="43"/>
  <c r="G814" i="43"/>
  <c r="T815" i="43"/>
  <c r="F814" i="43"/>
  <c r="C815" i="43"/>
  <c r="U814" i="43"/>
  <c r="E815" i="43"/>
  <c r="R815" i="43"/>
  <c r="K815" i="43"/>
  <c r="H814" i="43" l="1"/>
  <c r="I814" i="43" s="1"/>
  <c r="J814" i="43"/>
  <c r="S814" i="43"/>
  <c r="Y814" i="43"/>
  <c r="Z814" i="43" s="1"/>
  <c r="V814" i="43"/>
  <c r="N815" i="43"/>
  <c r="O815" i="43" s="1"/>
  <c r="P815" i="43"/>
  <c r="Q815" i="43" s="1"/>
  <c r="B815" i="43"/>
  <c r="A816" i="43"/>
  <c r="D815" i="43"/>
  <c r="G815" i="43"/>
  <c r="T816" i="43"/>
  <c r="F815" i="43"/>
  <c r="U815" i="43"/>
  <c r="R816" i="43"/>
  <c r="K816" i="43"/>
  <c r="E816" i="43"/>
  <c r="C816" i="43"/>
  <c r="F816" i="43" s="1"/>
  <c r="J815" i="43" l="1"/>
  <c r="H815" i="43"/>
  <c r="I815" i="43" s="1"/>
  <c r="S815" i="43"/>
  <c r="Y815" i="43"/>
  <c r="Z815" i="43" s="1"/>
  <c r="V815" i="43"/>
  <c r="N816" i="43"/>
  <c r="O816" i="43" s="1"/>
  <c r="H816" i="43"/>
  <c r="I816" i="43" s="1"/>
  <c r="P816" i="43"/>
  <c r="Q816" i="43" s="1"/>
  <c r="B816" i="43"/>
  <c r="A817" i="43"/>
  <c r="D816" i="43"/>
  <c r="E817" i="43"/>
  <c r="U816" i="43"/>
  <c r="K817" i="43"/>
  <c r="R817" i="43"/>
  <c r="C817" i="43"/>
  <c r="G816" i="43"/>
  <c r="T817" i="43"/>
  <c r="J816" i="43" l="1"/>
  <c r="S816" i="43"/>
  <c r="Y816" i="43"/>
  <c r="Z816" i="43" s="1"/>
  <c r="V816" i="43"/>
  <c r="N817" i="43"/>
  <c r="O817" i="43" s="1"/>
  <c r="P817" i="43"/>
  <c r="Q817" i="43" s="1"/>
  <c r="A818" i="43"/>
  <c r="B817" i="43"/>
  <c r="D817" i="43"/>
  <c r="C818" i="43"/>
  <c r="F817" i="43"/>
  <c r="G817" i="43"/>
  <c r="R818" i="43"/>
  <c r="K818" i="43"/>
  <c r="T818" i="43"/>
  <c r="E818" i="43"/>
  <c r="U817" i="43"/>
  <c r="J817" i="43" l="1"/>
  <c r="H817" i="43"/>
  <c r="I817" i="43" s="1"/>
  <c r="S817" i="43"/>
  <c r="Y817" i="43"/>
  <c r="Z817" i="43" s="1"/>
  <c r="V817" i="43"/>
  <c r="N818" i="43"/>
  <c r="O818" i="43" s="1"/>
  <c r="P818" i="43"/>
  <c r="Q818" i="43" s="1"/>
  <c r="B818" i="43"/>
  <c r="A819" i="43"/>
  <c r="D818" i="43"/>
  <c r="G818" i="43"/>
  <c r="U818" i="43"/>
  <c r="E819" i="43"/>
  <c r="R819" i="43"/>
  <c r="F818" i="43"/>
  <c r="T819" i="43"/>
  <c r="K819" i="43"/>
  <c r="C819" i="43"/>
  <c r="G819" i="43"/>
  <c r="J818" i="43" l="1"/>
  <c r="H818" i="43"/>
  <c r="I818" i="43" s="1"/>
  <c r="S818" i="43"/>
  <c r="Y818" i="43"/>
  <c r="Z818" i="43" s="1"/>
  <c r="V818" i="43"/>
  <c r="N819" i="43"/>
  <c r="O819" i="43" s="1"/>
  <c r="J819" i="43"/>
  <c r="P819" i="43"/>
  <c r="Q819" i="43" s="1"/>
  <c r="A820" i="43"/>
  <c r="B819" i="43"/>
  <c r="D819" i="43"/>
  <c r="T820" i="43"/>
  <c r="C820" i="43"/>
  <c r="K820" i="43"/>
  <c r="U819" i="43"/>
  <c r="E820" i="43"/>
  <c r="F820" i="43"/>
  <c r="F819" i="43"/>
  <c r="H819" i="43" l="1"/>
  <c r="I819" i="43" s="1"/>
  <c r="S819" i="43"/>
  <c r="Y819" i="43"/>
  <c r="Z819" i="43" s="1"/>
  <c r="V819" i="43"/>
  <c r="N820" i="43"/>
  <c r="O820" i="43" s="1"/>
  <c r="H820" i="43"/>
  <c r="I820" i="43" s="1"/>
  <c r="P820" i="43"/>
  <c r="Q820" i="43" s="1"/>
  <c r="A821" i="43"/>
  <c r="B820" i="43"/>
  <c r="D820" i="43"/>
  <c r="T821" i="43"/>
  <c r="R820" i="43"/>
  <c r="C821" i="43"/>
  <c r="U820" i="43"/>
  <c r="K821" i="43"/>
  <c r="R821" i="43"/>
  <c r="E821" i="43"/>
  <c r="G820" i="43"/>
  <c r="F821" i="43"/>
  <c r="J820" i="43" l="1"/>
  <c r="S820" i="43"/>
  <c r="Y820" i="43"/>
  <c r="Z820" i="43" s="1"/>
  <c r="V820" i="43"/>
  <c r="N821" i="43"/>
  <c r="O821" i="43" s="1"/>
  <c r="H821" i="43"/>
  <c r="I821" i="43" s="1"/>
  <c r="P821" i="43"/>
  <c r="Q821" i="43" s="1"/>
  <c r="B821" i="43"/>
  <c r="A822" i="43"/>
  <c r="D821" i="43"/>
  <c r="G821" i="43"/>
  <c r="T822" i="43"/>
  <c r="K822" i="43"/>
  <c r="R822" i="43"/>
  <c r="C822" i="43"/>
  <c r="U821" i="43"/>
  <c r="E822" i="43"/>
  <c r="J821" i="43" l="1"/>
  <c r="S821" i="43"/>
  <c r="Y821" i="43"/>
  <c r="Z821" i="43" s="1"/>
  <c r="V821" i="43"/>
  <c r="N822" i="43"/>
  <c r="O822" i="43" s="1"/>
  <c r="P822" i="43"/>
  <c r="Q822" i="43" s="1"/>
  <c r="B822" i="43"/>
  <c r="A823" i="43"/>
  <c r="D822" i="43"/>
  <c r="U822" i="43"/>
  <c r="K823" i="43"/>
  <c r="G822" i="43"/>
  <c r="E823" i="43"/>
  <c r="C823" i="43"/>
  <c r="R823" i="43"/>
  <c r="F822" i="43"/>
  <c r="T823" i="43"/>
  <c r="G823" i="43"/>
  <c r="F823" i="43"/>
  <c r="J822" i="43" l="1"/>
  <c r="H822" i="43"/>
  <c r="I822" i="43" s="1"/>
  <c r="S822" i="43"/>
  <c r="Y822" i="43"/>
  <c r="Z822" i="43" s="1"/>
  <c r="V822" i="43"/>
  <c r="N823" i="43"/>
  <c r="O823" i="43" s="1"/>
  <c r="H823" i="43"/>
  <c r="I823" i="43" s="1"/>
  <c r="J823" i="43"/>
  <c r="P823" i="43"/>
  <c r="Q823" i="43" s="1"/>
  <c r="A824" i="43"/>
  <c r="B823" i="43"/>
  <c r="D823" i="43"/>
  <c r="U823" i="43"/>
  <c r="K824" i="43"/>
  <c r="C824" i="43"/>
  <c r="E824" i="43"/>
  <c r="T824" i="43"/>
  <c r="F824" i="43"/>
  <c r="S823" i="43" l="1"/>
  <c r="Y823" i="43"/>
  <c r="Z823" i="43" s="1"/>
  <c r="V823" i="43"/>
  <c r="N824" i="43"/>
  <c r="O824" i="43" s="1"/>
  <c r="H824" i="43"/>
  <c r="I824" i="43" s="1"/>
  <c r="P824" i="43"/>
  <c r="Q824" i="43" s="1"/>
  <c r="A825" i="43"/>
  <c r="B824" i="43"/>
  <c r="D824" i="43"/>
  <c r="G824" i="43"/>
  <c r="K825" i="43"/>
  <c r="E825" i="43"/>
  <c r="T825" i="43"/>
  <c r="R825" i="43"/>
  <c r="R824" i="43"/>
  <c r="C825" i="43"/>
  <c r="U824" i="43"/>
  <c r="J824" i="43" l="1"/>
  <c r="S824" i="43"/>
  <c r="Y824" i="43"/>
  <c r="Z824" i="43" s="1"/>
  <c r="V824" i="43"/>
  <c r="N825" i="43"/>
  <c r="O825" i="43" s="1"/>
  <c r="P825" i="43"/>
  <c r="Q825" i="43" s="1"/>
  <c r="A826" i="43"/>
  <c r="B825" i="43"/>
  <c r="D825" i="43"/>
  <c r="F825" i="43"/>
  <c r="G825" i="43"/>
  <c r="E826" i="43"/>
  <c r="K826" i="43"/>
  <c r="U825" i="43"/>
  <c r="C826" i="43"/>
  <c r="T826" i="43"/>
  <c r="H825" i="43" l="1"/>
  <c r="I825" i="43" s="1"/>
  <c r="J825" i="43"/>
  <c r="S825" i="43"/>
  <c r="Y825" i="43"/>
  <c r="Z825" i="43" s="1"/>
  <c r="V825" i="43"/>
  <c r="N826" i="43"/>
  <c r="O826" i="43" s="1"/>
  <c r="P826" i="43"/>
  <c r="Q826" i="43" s="1"/>
  <c r="B826" i="43"/>
  <c r="A827" i="43"/>
  <c r="D826" i="43"/>
  <c r="U826" i="43"/>
  <c r="E827" i="43"/>
  <c r="G826" i="43"/>
  <c r="F826" i="43"/>
  <c r="C827" i="43"/>
  <c r="R827" i="43"/>
  <c r="R826" i="43"/>
  <c r="K827" i="43"/>
  <c r="J826" i="43" l="1"/>
  <c r="H826" i="43"/>
  <c r="I826" i="43" s="1"/>
  <c r="S826" i="43"/>
  <c r="Y826" i="43"/>
  <c r="Z826" i="43" s="1"/>
  <c r="V826" i="43"/>
  <c r="N827" i="43"/>
  <c r="O827" i="43" s="1"/>
  <c r="P827" i="43"/>
  <c r="Q827" i="43" s="1"/>
  <c r="B827" i="43"/>
  <c r="A828" i="43"/>
  <c r="D827" i="43"/>
  <c r="U827" i="43"/>
  <c r="F827" i="43"/>
  <c r="K828" i="43"/>
  <c r="E828" i="43"/>
  <c r="C828" i="43"/>
  <c r="G827" i="43"/>
  <c r="T827" i="43"/>
  <c r="R828" i="43"/>
  <c r="J827" i="43" l="1"/>
  <c r="H827" i="43"/>
  <c r="I827" i="43" s="1"/>
  <c r="S827" i="43"/>
  <c r="Y827" i="43"/>
  <c r="Z827" i="43" s="1"/>
  <c r="V827" i="43"/>
  <c r="N828" i="43"/>
  <c r="O828" i="43" s="1"/>
  <c r="P828" i="43"/>
  <c r="Q828" i="43" s="1"/>
  <c r="A829" i="43"/>
  <c r="B828" i="43"/>
  <c r="D828" i="43"/>
  <c r="K829" i="43"/>
  <c r="C829" i="43"/>
  <c r="F828" i="43"/>
  <c r="U828" i="43"/>
  <c r="T829" i="43"/>
  <c r="T828" i="43"/>
  <c r="R829" i="43"/>
  <c r="E829" i="43"/>
  <c r="G828" i="43"/>
  <c r="J828" i="43" l="1"/>
  <c r="H828" i="43"/>
  <c r="I828" i="43" s="1"/>
  <c r="S828" i="43"/>
  <c r="Y828" i="43"/>
  <c r="Z828" i="43" s="1"/>
  <c r="V828" i="43"/>
  <c r="N829" i="43"/>
  <c r="O829" i="43" s="1"/>
  <c r="P829" i="43"/>
  <c r="Q829" i="43" s="1"/>
  <c r="A830" i="43"/>
  <c r="B829" i="43"/>
  <c r="D829" i="43"/>
  <c r="U829" i="43"/>
  <c r="R830" i="43"/>
  <c r="G829" i="43"/>
  <c r="E830" i="43"/>
  <c r="F829" i="43"/>
  <c r="K830" i="43"/>
  <c r="T830" i="43"/>
  <c r="C830" i="43"/>
  <c r="G830" i="43" s="1"/>
  <c r="J829" i="43" l="1"/>
  <c r="H829" i="43"/>
  <c r="I829" i="43" s="1"/>
  <c r="S829" i="43"/>
  <c r="Y829" i="43"/>
  <c r="Z829" i="43" s="1"/>
  <c r="V829" i="43"/>
  <c r="N830" i="43"/>
  <c r="O830" i="43" s="1"/>
  <c r="J830" i="43"/>
  <c r="P830" i="43"/>
  <c r="Q830" i="43" s="1"/>
  <c r="B830" i="43"/>
  <c r="A831" i="43"/>
  <c r="D830" i="43"/>
  <c r="U830" i="43"/>
  <c r="F830" i="43"/>
  <c r="E831" i="43"/>
  <c r="K831" i="43"/>
  <c r="T831" i="43"/>
  <c r="R831" i="43"/>
  <c r="C831" i="43"/>
  <c r="H830" i="43" l="1"/>
  <c r="I830" i="43" s="1"/>
  <c r="S830" i="43"/>
  <c r="Y830" i="43"/>
  <c r="Z830" i="43" s="1"/>
  <c r="V830" i="43"/>
  <c r="N831" i="43"/>
  <c r="O831" i="43" s="1"/>
  <c r="P831" i="43"/>
  <c r="Q831" i="43" s="1"/>
  <c r="A832" i="43"/>
  <c r="B831" i="43"/>
  <c r="D831" i="43"/>
  <c r="G831" i="43"/>
  <c r="U831" i="43"/>
  <c r="E832" i="43"/>
  <c r="K832" i="43"/>
  <c r="C832" i="43"/>
  <c r="T832" i="43"/>
  <c r="R832" i="43"/>
  <c r="F831" i="43"/>
  <c r="J831" i="43" l="1"/>
  <c r="H831" i="43"/>
  <c r="I831" i="43" s="1"/>
  <c r="S831" i="43"/>
  <c r="Y831" i="43"/>
  <c r="Z831" i="43" s="1"/>
  <c r="V831" i="43"/>
  <c r="N832" i="43"/>
  <c r="O832" i="43" s="1"/>
  <c r="P832" i="43"/>
  <c r="Q832" i="43" s="1"/>
  <c r="A833" i="43"/>
  <c r="B832" i="43"/>
  <c r="D832" i="43"/>
  <c r="U832" i="43"/>
  <c r="K833" i="43"/>
  <c r="R833" i="43"/>
  <c r="F832" i="43"/>
  <c r="E833" i="43"/>
  <c r="T833" i="43"/>
  <c r="C833" i="43"/>
  <c r="G832" i="43"/>
  <c r="H832" i="43" l="1"/>
  <c r="I832" i="43" s="1"/>
  <c r="J832" i="43"/>
  <c r="S832" i="43"/>
  <c r="Y832" i="43"/>
  <c r="Z832" i="43" s="1"/>
  <c r="V832" i="43"/>
  <c r="N833" i="43"/>
  <c r="O833" i="43" s="1"/>
  <c r="P833" i="43"/>
  <c r="Q833" i="43" s="1"/>
  <c r="A834" i="43"/>
  <c r="B833" i="43"/>
  <c r="D833" i="43"/>
  <c r="K834" i="43"/>
  <c r="E834" i="43"/>
  <c r="U833" i="43"/>
  <c r="T834" i="43"/>
  <c r="C834" i="43"/>
  <c r="F833" i="43"/>
  <c r="R834" i="43"/>
  <c r="G833" i="43"/>
  <c r="H833" i="43" l="1"/>
  <c r="I833" i="43" s="1"/>
  <c r="J833" i="43"/>
  <c r="S833" i="43"/>
  <c r="Y833" i="43"/>
  <c r="Z833" i="43" s="1"/>
  <c r="V833" i="43"/>
  <c r="N834" i="43"/>
  <c r="O834" i="43" s="1"/>
  <c r="P834" i="43"/>
  <c r="Q834" i="43" s="1"/>
  <c r="B834" i="43"/>
  <c r="A835" i="43"/>
  <c r="D834" i="43"/>
  <c r="U834" i="43"/>
  <c r="T835" i="43"/>
  <c r="K835" i="43"/>
  <c r="E835" i="43"/>
  <c r="F834" i="43"/>
  <c r="G834" i="43"/>
  <c r="R835" i="43"/>
  <c r="C835" i="43"/>
  <c r="G835" i="43" s="1"/>
  <c r="H834" i="43" l="1"/>
  <c r="I834" i="43" s="1"/>
  <c r="J834" i="43"/>
  <c r="S834" i="43"/>
  <c r="Y834" i="43"/>
  <c r="Z834" i="43" s="1"/>
  <c r="V834" i="43"/>
  <c r="N835" i="43"/>
  <c r="O835" i="43" s="1"/>
  <c r="J835" i="43"/>
  <c r="P835" i="43"/>
  <c r="Q835" i="43" s="1"/>
  <c r="B835" i="43"/>
  <c r="A836" i="43"/>
  <c r="D835" i="43"/>
  <c r="E836" i="43"/>
  <c r="U835" i="43"/>
  <c r="K836" i="43"/>
  <c r="F835" i="43"/>
  <c r="C836" i="43"/>
  <c r="R836" i="43"/>
  <c r="H835" i="43" l="1"/>
  <c r="I835" i="43" s="1"/>
  <c r="S835" i="43"/>
  <c r="Y835" i="43"/>
  <c r="Z835" i="43" s="1"/>
  <c r="V835" i="43"/>
  <c r="N836" i="43"/>
  <c r="O836" i="43" s="1"/>
  <c r="P836" i="43"/>
  <c r="Q836" i="43" s="1"/>
  <c r="A837" i="43"/>
  <c r="B836" i="43"/>
  <c r="D836" i="43"/>
  <c r="G836" i="43"/>
  <c r="E837" i="43"/>
  <c r="T837" i="43"/>
  <c r="T836" i="43"/>
  <c r="C837" i="43"/>
  <c r="K837" i="43"/>
  <c r="F836" i="43"/>
  <c r="R837" i="43"/>
  <c r="U836" i="43"/>
  <c r="H836" i="43" l="1"/>
  <c r="I836" i="43" s="1"/>
  <c r="J836" i="43"/>
  <c r="S836" i="43"/>
  <c r="Y836" i="43"/>
  <c r="Z836" i="43" s="1"/>
  <c r="V836" i="43"/>
  <c r="N837" i="43"/>
  <c r="O837" i="43" s="1"/>
  <c r="P837" i="43"/>
  <c r="Q837" i="43" s="1"/>
  <c r="B837" i="43"/>
  <c r="A838" i="43"/>
  <c r="D837" i="43"/>
  <c r="F837" i="43"/>
  <c r="R838" i="43"/>
  <c r="C838" i="43"/>
  <c r="F838" i="43" s="1"/>
  <c r="K838" i="43"/>
  <c r="G837" i="43"/>
  <c r="G838" i="43"/>
  <c r="U837" i="43"/>
  <c r="E838" i="43"/>
  <c r="J837" i="43" l="1"/>
  <c r="H837" i="43"/>
  <c r="I837" i="43" s="1"/>
  <c r="S837" i="43"/>
  <c r="Y837" i="43"/>
  <c r="Z837" i="43" s="1"/>
  <c r="V837" i="43"/>
  <c r="N838" i="43"/>
  <c r="O838" i="43" s="1"/>
  <c r="H838" i="43"/>
  <c r="I838" i="43" s="1"/>
  <c r="J838" i="43"/>
  <c r="P838" i="43"/>
  <c r="Q838" i="43" s="1"/>
  <c r="B838" i="43"/>
  <c r="A839" i="43"/>
  <c r="D838" i="43"/>
  <c r="T838" i="43"/>
  <c r="C839" i="43"/>
  <c r="R839" i="43"/>
  <c r="F839" i="43"/>
  <c r="E839" i="43"/>
  <c r="T839" i="43"/>
  <c r="U838" i="43"/>
  <c r="K839" i="43"/>
  <c r="S838" i="43" l="1"/>
  <c r="Y838" i="43"/>
  <c r="Z838" i="43" s="1"/>
  <c r="V838" i="43"/>
  <c r="N839" i="43"/>
  <c r="O839" i="43" s="1"/>
  <c r="H839" i="43"/>
  <c r="I839" i="43" s="1"/>
  <c r="P839" i="43"/>
  <c r="Q839" i="43" s="1"/>
  <c r="A840" i="43"/>
  <c r="B839" i="43"/>
  <c r="D839" i="43"/>
  <c r="K840" i="43"/>
  <c r="U839" i="43"/>
  <c r="C840" i="43"/>
  <c r="T840" i="43"/>
  <c r="R840" i="43"/>
  <c r="G839" i="43"/>
  <c r="E840" i="43"/>
  <c r="J839" i="43" l="1"/>
  <c r="S839" i="43"/>
  <c r="Y839" i="43"/>
  <c r="Z839" i="43" s="1"/>
  <c r="V839" i="43"/>
  <c r="N840" i="43"/>
  <c r="O840" i="43" s="1"/>
  <c r="P840" i="43"/>
  <c r="Q840" i="43" s="1"/>
  <c r="A841" i="43"/>
  <c r="B840" i="43"/>
  <c r="D840" i="43"/>
  <c r="G840" i="43"/>
  <c r="R841" i="43"/>
  <c r="T841" i="43"/>
  <c r="U840" i="43"/>
  <c r="K841" i="43"/>
  <c r="E841" i="43"/>
  <c r="C841" i="43"/>
  <c r="G841" i="43" s="1"/>
  <c r="F840" i="43"/>
  <c r="J840" i="43" l="1"/>
  <c r="H840" i="43"/>
  <c r="I840" i="43" s="1"/>
  <c r="S840" i="43"/>
  <c r="Y840" i="43"/>
  <c r="Z840" i="43" s="1"/>
  <c r="V840" i="43"/>
  <c r="N841" i="43"/>
  <c r="O841" i="43" s="1"/>
  <c r="J841" i="43"/>
  <c r="P841" i="43"/>
  <c r="Q841" i="43" s="1"/>
  <c r="A842" i="43"/>
  <c r="B841" i="43"/>
  <c r="D841" i="43"/>
  <c r="U841" i="43"/>
  <c r="F841" i="43"/>
  <c r="T842" i="43"/>
  <c r="E842" i="43"/>
  <c r="R842" i="43"/>
  <c r="K842" i="43"/>
  <c r="C842" i="43"/>
  <c r="H841" i="43" l="1"/>
  <c r="I841" i="43" s="1"/>
  <c r="S841" i="43"/>
  <c r="Y841" i="43"/>
  <c r="Z841" i="43" s="1"/>
  <c r="V841" i="43"/>
  <c r="N842" i="43"/>
  <c r="O842" i="43" s="1"/>
  <c r="P842" i="43"/>
  <c r="Q842" i="43" s="1"/>
  <c r="B842" i="43"/>
  <c r="A843" i="43"/>
  <c r="D842" i="43"/>
  <c r="G842" i="43"/>
  <c r="U842" i="43"/>
  <c r="R843" i="43"/>
  <c r="F842" i="43"/>
  <c r="K843" i="43"/>
  <c r="T843" i="43"/>
  <c r="E843" i="43"/>
  <c r="C843" i="43"/>
  <c r="J842" i="43" l="1"/>
  <c r="H842" i="43"/>
  <c r="I842" i="43" s="1"/>
  <c r="S842" i="43"/>
  <c r="Y842" i="43"/>
  <c r="Z842" i="43" s="1"/>
  <c r="V842" i="43"/>
  <c r="N843" i="43"/>
  <c r="O843" i="43" s="1"/>
  <c r="P843" i="43"/>
  <c r="Q843" i="43" s="1"/>
  <c r="B843" i="43"/>
  <c r="A844" i="43"/>
  <c r="D843" i="43"/>
  <c r="T844" i="43"/>
  <c r="E844" i="43"/>
  <c r="R844" i="43"/>
  <c r="K844" i="43"/>
  <c r="U843" i="43"/>
  <c r="F843" i="43"/>
  <c r="C844" i="43"/>
  <c r="G843" i="43"/>
  <c r="J843" i="43" l="1"/>
  <c r="H843" i="43"/>
  <c r="I843" i="43" s="1"/>
  <c r="S843" i="43"/>
  <c r="Y843" i="43"/>
  <c r="Z843" i="43" s="1"/>
  <c r="V843" i="43"/>
  <c r="N844" i="43"/>
  <c r="O844" i="43" s="1"/>
  <c r="P844" i="43"/>
  <c r="Q844" i="43" s="1"/>
  <c r="B844" i="43"/>
  <c r="A845" i="43"/>
  <c r="D844" i="43"/>
  <c r="C845" i="43"/>
  <c r="K845" i="43"/>
  <c r="U844" i="43"/>
  <c r="R845" i="43"/>
  <c r="E845" i="43"/>
  <c r="T845" i="43"/>
  <c r="G844" i="43"/>
  <c r="F844" i="43"/>
  <c r="J844" i="43" l="1"/>
  <c r="H844" i="43"/>
  <c r="I844" i="43" s="1"/>
  <c r="S844" i="43"/>
  <c r="Y844" i="43"/>
  <c r="Z844" i="43" s="1"/>
  <c r="V844" i="43"/>
  <c r="N845" i="43"/>
  <c r="O845" i="43" s="1"/>
  <c r="P845" i="43"/>
  <c r="Q845" i="43" s="1"/>
  <c r="A846" i="43"/>
  <c r="B845" i="43"/>
  <c r="D845" i="43"/>
  <c r="G845" i="43"/>
  <c r="U845" i="43"/>
  <c r="C846" i="43"/>
  <c r="K846" i="43"/>
  <c r="R846" i="43"/>
  <c r="E846" i="43"/>
  <c r="F845" i="43"/>
  <c r="H845" i="43" l="1"/>
  <c r="I845" i="43" s="1"/>
  <c r="J845" i="43"/>
  <c r="S845" i="43"/>
  <c r="Y845" i="43"/>
  <c r="Z845" i="43" s="1"/>
  <c r="V845" i="43"/>
  <c r="N846" i="43"/>
  <c r="O846" i="43" s="1"/>
  <c r="P846" i="43"/>
  <c r="Q846" i="43" s="1"/>
  <c r="B846" i="43"/>
  <c r="A847" i="43"/>
  <c r="D846" i="43"/>
  <c r="F846" i="43"/>
  <c r="E847" i="43"/>
  <c r="C847" i="43"/>
  <c r="U846" i="43"/>
  <c r="G846" i="43"/>
  <c r="R847" i="43"/>
  <c r="K847" i="43"/>
  <c r="T846" i="43"/>
  <c r="H846" i="43" l="1"/>
  <c r="I846" i="43" s="1"/>
  <c r="J846" i="43"/>
  <c r="S846" i="43"/>
  <c r="Y846" i="43"/>
  <c r="Z846" i="43" s="1"/>
  <c r="V846" i="43"/>
  <c r="N847" i="43"/>
  <c r="O847" i="43" s="1"/>
  <c r="P847" i="43"/>
  <c r="Q847" i="43" s="1"/>
  <c r="A848" i="43"/>
  <c r="B847" i="43"/>
  <c r="D847" i="43"/>
  <c r="G847" i="43"/>
  <c r="C848" i="43"/>
  <c r="T848" i="43"/>
  <c r="E848" i="43"/>
  <c r="K848" i="43"/>
  <c r="R848" i="43"/>
  <c r="F847" i="43"/>
  <c r="U847" i="43"/>
  <c r="T847" i="43"/>
  <c r="J847" i="43" l="1"/>
  <c r="H847" i="43"/>
  <c r="I847" i="43" s="1"/>
  <c r="S847" i="43"/>
  <c r="Y847" i="43"/>
  <c r="Z847" i="43" s="1"/>
  <c r="V847" i="43"/>
  <c r="N848" i="43"/>
  <c r="O848" i="43" s="1"/>
  <c r="P848" i="43"/>
  <c r="Q848" i="43" s="1"/>
  <c r="A849" i="43"/>
  <c r="B848" i="43"/>
  <c r="D848" i="43"/>
  <c r="C849" i="43"/>
  <c r="F848" i="43"/>
  <c r="R849" i="43"/>
  <c r="U848" i="43"/>
  <c r="E849" i="43"/>
  <c r="G848" i="43"/>
  <c r="K849" i="43"/>
  <c r="T849" i="43"/>
  <c r="J848" i="43" l="1"/>
  <c r="H848" i="43"/>
  <c r="I848" i="43" s="1"/>
  <c r="S848" i="43"/>
  <c r="Y848" i="43"/>
  <c r="Z848" i="43" s="1"/>
  <c r="V848" i="43"/>
  <c r="N849" i="43"/>
  <c r="O849" i="43" s="1"/>
  <c r="P849" i="43"/>
  <c r="Q849" i="43" s="1"/>
  <c r="A850" i="43"/>
  <c r="B849" i="43"/>
  <c r="D849" i="43"/>
  <c r="K850" i="43"/>
  <c r="T850" i="43"/>
  <c r="R850" i="43"/>
  <c r="F849" i="43"/>
  <c r="C850" i="43"/>
  <c r="E850" i="43"/>
  <c r="U849" i="43"/>
  <c r="G849" i="43"/>
  <c r="H849" i="43" l="1"/>
  <c r="I849" i="43" s="1"/>
  <c r="J849" i="43"/>
  <c r="S849" i="43"/>
  <c r="Y849" i="43"/>
  <c r="Z849" i="43" s="1"/>
  <c r="V849" i="43"/>
  <c r="N850" i="43"/>
  <c r="O850" i="43" s="1"/>
  <c r="P850" i="43"/>
  <c r="Q850" i="43" s="1"/>
  <c r="B850" i="43"/>
  <c r="A851" i="43"/>
  <c r="D850" i="43"/>
  <c r="T851" i="43"/>
  <c r="K851" i="43"/>
  <c r="C851" i="43"/>
  <c r="U850" i="43"/>
  <c r="F850" i="43"/>
  <c r="R851" i="43"/>
  <c r="E851" i="43"/>
  <c r="G850" i="43"/>
  <c r="H850" i="43" l="1"/>
  <c r="I850" i="43" s="1"/>
  <c r="J850" i="43"/>
  <c r="S850" i="43"/>
  <c r="Y850" i="43"/>
  <c r="Z850" i="43" s="1"/>
  <c r="V850" i="43"/>
  <c r="N851" i="43"/>
  <c r="O851" i="43" s="1"/>
  <c r="P851" i="43"/>
  <c r="Q851" i="43" s="1"/>
  <c r="B851" i="43"/>
  <c r="A852" i="43"/>
  <c r="D851" i="43"/>
  <c r="F851" i="43"/>
  <c r="T852" i="43"/>
  <c r="K852" i="43"/>
  <c r="U851" i="43"/>
  <c r="G851" i="43"/>
  <c r="C852" i="43"/>
  <c r="E852" i="43"/>
  <c r="R852" i="43"/>
  <c r="H851" i="43" l="1"/>
  <c r="I851" i="43" s="1"/>
  <c r="J851" i="43"/>
  <c r="S851" i="43"/>
  <c r="Y851" i="43"/>
  <c r="Z851" i="43" s="1"/>
  <c r="V851" i="43"/>
  <c r="N852" i="43"/>
  <c r="O852" i="43" s="1"/>
  <c r="P852" i="43"/>
  <c r="Q852" i="43" s="1"/>
  <c r="B852" i="43"/>
  <c r="A853" i="43"/>
  <c r="D852" i="43"/>
  <c r="F852" i="43"/>
  <c r="G852" i="43"/>
  <c r="E853" i="43"/>
  <c r="U852" i="43"/>
  <c r="K853" i="43"/>
  <c r="T853" i="43"/>
  <c r="R853" i="43"/>
  <c r="C853" i="43"/>
  <c r="H852" i="43" l="1"/>
  <c r="I852" i="43" s="1"/>
  <c r="J852" i="43"/>
  <c r="S852" i="43"/>
  <c r="Y852" i="43"/>
  <c r="Z852" i="43" s="1"/>
  <c r="V852" i="43"/>
  <c r="N853" i="43"/>
  <c r="O853" i="43" s="1"/>
  <c r="P853" i="43"/>
  <c r="Q853" i="43" s="1"/>
  <c r="B853" i="43"/>
  <c r="A854" i="43"/>
  <c r="D853" i="43"/>
  <c r="G853" i="43"/>
  <c r="E854" i="43"/>
  <c r="K854" i="43"/>
  <c r="R854" i="43"/>
  <c r="T854" i="43"/>
  <c r="F853" i="43"/>
  <c r="U853" i="43"/>
  <c r="C854" i="43"/>
  <c r="J853" i="43" l="1"/>
  <c r="H853" i="43"/>
  <c r="I853" i="43" s="1"/>
  <c r="S853" i="43"/>
  <c r="Y853" i="43"/>
  <c r="Z853" i="43" s="1"/>
  <c r="V853" i="43"/>
  <c r="N854" i="43"/>
  <c r="O854" i="43" s="1"/>
  <c r="P854" i="43"/>
  <c r="Q854" i="43" s="1"/>
  <c r="B854" i="43"/>
  <c r="A855" i="43"/>
  <c r="D854" i="43"/>
  <c r="E855" i="43"/>
  <c r="F854" i="43"/>
  <c r="K855" i="43"/>
  <c r="U854" i="43"/>
  <c r="C855" i="43"/>
  <c r="T855" i="43"/>
  <c r="R855" i="43"/>
  <c r="G854" i="43"/>
  <c r="J854" i="43" l="1"/>
  <c r="H854" i="43"/>
  <c r="I854" i="43" s="1"/>
  <c r="S854" i="43"/>
  <c r="Y854" i="43"/>
  <c r="Z854" i="43" s="1"/>
  <c r="V854" i="43"/>
  <c r="N855" i="43"/>
  <c r="O855" i="43" s="1"/>
  <c r="P855" i="43"/>
  <c r="Q855" i="43" s="1"/>
  <c r="A856" i="43"/>
  <c r="B855" i="43"/>
  <c r="D855" i="43"/>
  <c r="G855" i="43"/>
  <c r="E856" i="43"/>
  <c r="C856" i="43"/>
  <c r="F855" i="43"/>
  <c r="F856" i="43"/>
  <c r="U855" i="43"/>
  <c r="G856" i="43"/>
  <c r="K856" i="43"/>
  <c r="R856" i="43"/>
  <c r="T856" i="43"/>
  <c r="J855" i="43" l="1"/>
  <c r="H855" i="43"/>
  <c r="I855" i="43" s="1"/>
  <c r="S855" i="43"/>
  <c r="Y855" i="43"/>
  <c r="Z855" i="43" s="1"/>
  <c r="V855" i="43"/>
  <c r="N856" i="43"/>
  <c r="O856" i="43" s="1"/>
  <c r="H856" i="43"/>
  <c r="I856" i="43" s="1"/>
  <c r="J856" i="43"/>
  <c r="P856" i="43"/>
  <c r="Q856" i="43" s="1"/>
  <c r="A857" i="43"/>
  <c r="B856" i="43"/>
  <c r="D856" i="43"/>
  <c r="T857" i="43"/>
  <c r="K857" i="43"/>
  <c r="E857" i="43"/>
  <c r="R857" i="43"/>
  <c r="U856" i="43"/>
  <c r="C857" i="43"/>
  <c r="S856" i="43" l="1"/>
  <c r="Y856" i="43"/>
  <c r="Z856" i="43" s="1"/>
  <c r="V856" i="43"/>
  <c r="N857" i="43"/>
  <c r="O857" i="43" s="1"/>
  <c r="P857" i="43"/>
  <c r="Q857" i="43" s="1"/>
  <c r="B857" i="43"/>
  <c r="A858" i="43"/>
  <c r="D857" i="43"/>
  <c r="R858" i="43"/>
  <c r="F857" i="43"/>
  <c r="G857" i="43"/>
  <c r="K858" i="43"/>
  <c r="C858" i="43"/>
  <c r="E858" i="43"/>
  <c r="T858" i="43"/>
  <c r="U857" i="43"/>
  <c r="G858" i="43"/>
  <c r="H857" i="43" l="1"/>
  <c r="I857" i="43" s="1"/>
  <c r="J857" i="43"/>
  <c r="S857" i="43"/>
  <c r="Y857" i="43"/>
  <c r="Z857" i="43" s="1"/>
  <c r="V857" i="43"/>
  <c r="N858" i="43"/>
  <c r="O858" i="43" s="1"/>
  <c r="J858" i="43"/>
  <c r="P858" i="43"/>
  <c r="Q858" i="43" s="1"/>
  <c r="B858" i="43"/>
  <c r="A859" i="43"/>
  <c r="D858" i="43"/>
  <c r="F858" i="43"/>
  <c r="R859" i="43"/>
  <c r="K859" i="43"/>
  <c r="E859" i="43"/>
  <c r="C859" i="43"/>
  <c r="G859" i="43" s="1"/>
  <c r="T859" i="43"/>
  <c r="U858" i="43"/>
  <c r="H858" i="43" l="1"/>
  <c r="I858" i="43" s="1"/>
  <c r="S858" i="43"/>
  <c r="Y858" i="43"/>
  <c r="Z858" i="43" s="1"/>
  <c r="V858" i="43"/>
  <c r="N859" i="43"/>
  <c r="O859" i="43" s="1"/>
  <c r="J859" i="43"/>
  <c r="P859" i="43"/>
  <c r="Q859" i="43" s="1"/>
  <c r="A860" i="43"/>
  <c r="B859" i="43"/>
  <c r="D859" i="43"/>
  <c r="T860" i="43"/>
  <c r="K860" i="43"/>
  <c r="F859" i="43"/>
  <c r="U859" i="43"/>
  <c r="E860" i="43"/>
  <c r="R860" i="43"/>
  <c r="C860" i="43"/>
  <c r="H859" i="43" l="1"/>
  <c r="I859" i="43" s="1"/>
  <c r="S859" i="43"/>
  <c r="Y859" i="43"/>
  <c r="Z859" i="43" s="1"/>
  <c r="V859" i="43"/>
  <c r="N860" i="43"/>
  <c r="O860" i="43" s="1"/>
  <c r="P860" i="43"/>
  <c r="Q860" i="43" s="1"/>
  <c r="B860" i="43"/>
  <c r="A861" i="43"/>
  <c r="D860" i="43"/>
  <c r="F860" i="43"/>
  <c r="T861" i="43"/>
  <c r="K861" i="43"/>
  <c r="U860" i="43"/>
  <c r="E861" i="43"/>
  <c r="C861" i="43"/>
  <c r="G860" i="43"/>
  <c r="R861" i="43"/>
  <c r="J860" i="43" l="1"/>
  <c r="H860" i="43"/>
  <c r="I860" i="43" s="1"/>
  <c r="S860" i="43"/>
  <c r="Y860" i="43"/>
  <c r="Z860" i="43" s="1"/>
  <c r="V860" i="43"/>
  <c r="N861" i="43"/>
  <c r="O861" i="43" s="1"/>
  <c r="P861" i="43"/>
  <c r="Q861" i="43" s="1"/>
  <c r="A862" i="43"/>
  <c r="B861" i="43"/>
  <c r="D861" i="43"/>
  <c r="K862" i="43"/>
  <c r="G861" i="43"/>
  <c r="R862" i="43"/>
  <c r="T862" i="43"/>
  <c r="F861" i="43"/>
  <c r="U861" i="43"/>
  <c r="E862" i="43"/>
  <c r="C862" i="43"/>
  <c r="G862" i="43" s="1"/>
  <c r="J861" i="43" l="1"/>
  <c r="H861" i="43"/>
  <c r="I861" i="43" s="1"/>
  <c r="S861" i="43"/>
  <c r="Y861" i="43"/>
  <c r="Z861" i="43" s="1"/>
  <c r="V861" i="43"/>
  <c r="N862" i="43"/>
  <c r="O862" i="43" s="1"/>
  <c r="J862" i="43"/>
  <c r="P862" i="43"/>
  <c r="Q862" i="43" s="1"/>
  <c r="B862" i="43"/>
  <c r="A863" i="43"/>
  <c r="D862" i="43"/>
  <c r="F862" i="43"/>
  <c r="K863" i="43"/>
  <c r="E863" i="43"/>
  <c r="C863" i="43"/>
  <c r="U862" i="43"/>
  <c r="R863" i="43"/>
  <c r="T863" i="43"/>
  <c r="H862" i="43" l="1"/>
  <c r="I862" i="43" s="1"/>
  <c r="S862" i="43"/>
  <c r="Y862" i="43"/>
  <c r="Z862" i="43" s="1"/>
  <c r="V862" i="43"/>
  <c r="N863" i="43"/>
  <c r="O863" i="43" s="1"/>
  <c r="P863" i="43"/>
  <c r="Q863" i="43" s="1"/>
  <c r="A864" i="43"/>
  <c r="B863" i="43"/>
  <c r="D863" i="43"/>
  <c r="T864" i="43"/>
  <c r="F863" i="43"/>
  <c r="R864" i="43"/>
  <c r="E864" i="43"/>
  <c r="U863" i="43"/>
  <c r="C864" i="43"/>
  <c r="K864" i="43"/>
  <c r="F864" i="43"/>
  <c r="G863" i="43"/>
  <c r="H863" i="43" l="1"/>
  <c r="I863" i="43" s="1"/>
  <c r="J863" i="43"/>
  <c r="S863" i="43"/>
  <c r="Y863" i="43"/>
  <c r="Z863" i="43" s="1"/>
  <c r="V863" i="43"/>
  <c r="N864" i="43"/>
  <c r="O864" i="43" s="1"/>
  <c r="H864" i="43"/>
  <c r="I864" i="43" s="1"/>
  <c r="P864" i="43"/>
  <c r="Q864" i="43" s="1"/>
  <c r="A865" i="43"/>
  <c r="B864" i="43"/>
  <c r="D864" i="43"/>
  <c r="K865" i="43"/>
  <c r="C865" i="43"/>
  <c r="R865" i="43"/>
  <c r="T865" i="43"/>
  <c r="E865" i="43"/>
  <c r="U864" i="43"/>
  <c r="G864" i="43"/>
  <c r="J864" i="43" l="1"/>
  <c r="S864" i="43"/>
  <c r="Y864" i="43"/>
  <c r="Z864" i="43" s="1"/>
  <c r="V864" i="43"/>
  <c r="N865" i="43"/>
  <c r="O865" i="43" s="1"/>
  <c r="P865" i="43"/>
  <c r="Q865" i="43" s="1"/>
  <c r="B865" i="43"/>
  <c r="A866" i="43"/>
  <c r="D865" i="43"/>
  <c r="E866" i="43"/>
  <c r="U865" i="43"/>
  <c r="C866" i="43"/>
  <c r="R866" i="43"/>
  <c r="T866" i="43"/>
  <c r="G865" i="43"/>
  <c r="F865" i="43"/>
  <c r="K866" i="43"/>
  <c r="J865" i="43" l="1"/>
  <c r="H865" i="43"/>
  <c r="I865" i="43" s="1"/>
  <c r="S865" i="43"/>
  <c r="Y865" i="43"/>
  <c r="Z865" i="43" s="1"/>
  <c r="V865" i="43"/>
  <c r="N866" i="43"/>
  <c r="O866" i="43" s="1"/>
  <c r="P866" i="43"/>
  <c r="Q866" i="43" s="1"/>
  <c r="B866" i="43"/>
  <c r="A867" i="43"/>
  <c r="D866" i="43"/>
  <c r="G866" i="43"/>
  <c r="K867" i="43"/>
  <c r="F866" i="43"/>
  <c r="C867" i="43"/>
  <c r="E867" i="43"/>
  <c r="U866" i="43"/>
  <c r="R867" i="43"/>
  <c r="T867" i="43"/>
  <c r="J866" i="43" l="1"/>
  <c r="H866" i="43"/>
  <c r="I866" i="43" s="1"/>
  <c r="S866" i="43"/>
  <c r="Y866" i="43"/>
  <c r="Z866" i="43" s="1"/>
  <c r="V866" i="43"/>
  <c r="N867" i="43"/>
  <c r="O867" i="43" s="1"/>
  <c r="P867" i="43"/>
  <c r="Q867" i="43" s="1"/>
  <c r="A868" i="43"/>
  <c r="B867" i="43"/>
  <c r="D867" i="43"/>
  <c r="R868" i="43"/>
  <c r="C868" i="43"/>
  <c r="E868" i="43"/>
  <c r="G867" i="43"/>
  <c r="G868" i="43"/>
  <c r="K868" i="43"/>
  <c r="U867" i="43"/>
  <c r="F867" i="43"/>
  <c r="T868" i="43"/>
  <c r="J867" i="43" l="1"/>
  <c r="H867" i="43"/>
  <c r="I867" i="43" s="1"/>
  <c r="S867" i="43"/>
  <c r="Y867" i="43"/>
  <c r="Z867" i="43" s="1"/>
  <c r="V867" i="43"/>
  <c r="N868" i="43"/>
  <c r="O868" i="43" s="1"/>
  <c r="J868" i="43"/>
  <c r="P868" i="43"/>
  <c r="Q868" i="43" s="1"/>
  <c r="A869" i="43"/>
  <c r="B868" i="43"/>
  <c r="D868" i="43"/>
  <c r="C869" i="43"/>
  <c r="F868" i="43"/>
  <c r="U868" i="43"/>
  <c r="K869" i="43"/>
  <c r="R869" i="43"/>
  <c r="E869" i="43"/>
  <c r="T869" i="43"/>
  <c r="F869" i="43"/>
  <c r="H868" i="43" l="1"/>
  <c r="I868" i="43" s="1"/>
  <c r="S868" i="43"/>
  <c r="Y868" i="43"/>
  <c r="Z868" i="43" s="1"/>
  <c r="V868" i="43"/>
  <c r="N869" i="43"/>
  <c r="O869" i="43" s="1"/>
  <c r="H869" i="43"/>
  <c r="I869" i="43" s="1"/>
  <c r="P869" i="43"/>
  <c r="Q869" i="43" s="1"/>
  <c r="A870" i="43"/>
  <c r="B869" i="43"/>
  <c r="D869" i="43"/>
  <c r="T870" i="43"/>
  <c r="E870" i="43"/>
  <c r="G869" i="43"/>
  <c r="R870" i="43"/>
  <c r="K870" i="43"/>
  <c r="C870" i="43"/>
  <c r="U869" i="43"/>
  <c r="J869" i="43" l="1"/>
  <c r="S869" i="43"/>
  <c r="Y869" i="43"/>
  <c r="Z869" i="43" s="1"/>
  <c r="V869" i="43"/>
  <c r="N870" i="43"/>
  <c r="O870" i="43" s="1"/>
  <c r="P870" i="43"/>
  <c r="Q870" i="43" s="1"/>
  <c r="B870" i="43"/>
  <c r="A871" i="43"/>
  <c r="D870" i="43"/>
  <c r="F870" i="43"/>
  <c r="T871" i="43"/>
  <c r="G870" i="43"/>
  <c r="U870" i="43"/>
  <c r="K871" i="43"/>
  <c r="R871" i="43"/>
  <c r="E871" i="43"/>
  <c r="C871" i="43"/>
  <c r="G871" i="43"/>
  <c r="J870" i="43" l="1"/>
  <c r="H870" i="43"/>
  <c r="I870" i="43" s="1"/>
  <c r="S870" i="43"/>
  <c r="Y870" i="43"/>
  <c r="Z870" i="43" s="1"/>
  <c r="V870" i="43"/>
  <c r="N871" i="43"/>
  <c r="O871" i="43" s="1"/>
  <c r="J871" i="43"/>
  <c r="P871" i="43"/>
  <c r="Q871" i="43" s="1"/>
  <c r="A872" i="43"/>
  <c r="B871" i="43"/>
  <c r="D871" i="43"/>
  <c r="C872" i="43"/>
  <c r="R872" i="43"/>
  <c r="K872" i="43"/>
  <c r="F871" i="43"/>
  <c r="T872" i="43"/>
  <c r="U871" i="43"/>
  <c r="E872" i="43"/>
  <c r="H871" i="43" l="1"/>
  <c r="I871" i="43" s="1"/>
  <c r="S871" i="43"/>
  <c r="Y871" i="43"/>
  <c r="Z871" i="43" s="1"/>
  <c r="V871" i="43"/>
  <c r="N872" i="43"/>
  <c r="O872" i="43" s="1"/>
  <c r="P872" i="43"/>
  <c r="Q872" i="43" s="1"/>
  <c r="A873" i="43"/>
  <c r="B872" i="43"/>
  <c r="D872" i="43"/>
  <c r="F872" i="43"/>
  <c r="C873" i="43"/>
  <c r="F873" i="43" s="1"/>
  <c r="U872" i="43"/>
  <c r="G872" i="43"/>
  <c r="T873" i="43"/>
  <c r="K873" i="43"/>
  <c r="R873" i="43"/>
  <c r="E873" i="43"/>
  <c r="J872" i="43" l="1"/>
  <c r="H872" i="43"/>
  <c r="I872" i="43" s="1"/>
  <c r="S872" i="43"/>
  <c r="Y872" i="43"/>
  <c r="Z872" i="43" s="1"/>
  <c r="V872" i="43"/>
  <c r="N873" i="43"/>
  <c r="O873" i="43" s="1"/>
  <c r="H873" i="43"/>
  <c r="I873" i="43" s="1"/>
  <c r="P873" i="43"/>
  <c r="Q873" i="43" s="1"/>
  <c r="B873" i="43"/>
  <c r="A874" i="43"/>
  <c r="D873" i="43"/>
  <c r="E874" i="43"/>
  <c r="R874" i="43"/>
  <c r="K874" i="43"/>
  <c r="U873" i="43"/>
  <c r="C874" i="43"/>
  <c r="G873" i="43"/>
  <c r="J873" i="43" l="1"/>
  <c r="S873" i="43"/>
  <c r="Y873" i="43"/>
  <c r="Z873" i="43" s="1"/>
  <c r="V873" i="43"/>
  <c r="N874" i="43"/>
  <c r="O874" i="43" s="1"/>
  <c r="P874" i="43"/>
  <c r="Q874" i="43" s="1"/>
  <c r="B874" i="43"/>
  <c r="A875" i="43"/>
  <c r="D874" i="43"/>
  <c r="T875" i="43"/>
  <c r="R875" i="43"/>
  <c r="F874" i="43"/>
  <c r="K875" i="43"/>
  <c r="T874" i="43"/>
  <c r="G874" i="43"/>
  <c r="E875" i="43"/>
  <c r="U874" i="43"/>
  <c r="C875" i="43"/>
  <c r="G875" i="43"/>
  <c r="F875" i="43"/>
  <c r="J874" i="43" l="1"/>
  <c r="H874" i="43"/>
  <c r="I874" i="43" s="1"/>
  <c r="S874" i="43"/>
  <c r="Y874" i="43"/>
  <c r="Z874" i="43" s="1"/>
  <c r="V874" i="43"/>
  <c r="N875" i="43"/>
  <c r="O875" i="43" s="1"/>
  <c r="H875" i="43"/>
  <c r="I875" i="43" s="1"/>
  <c r="J875" i="43"/>
  <c r="P875" i="43"/>
  <c r="Q875" i="43" s="1"/>
  <c r="B875" i="43"/>
  <c r="A876" i="43"/>
  <c r="D875" i="43"/>
  <c r="T876" i="43"/>
  <c r="K876" i="43"/>
  <c r="U875" i="43"/>
  <c r="E876" i="43"/>
  <c r="C876" i="43"/>
  <c r="R876" i="43"/>
  <c r="S875" i="43" l="1"/>
  <c r="Y875" i="43"/>
  <c r="Z875" i="43" s="1"/>
  <c r="V875" i="43"/>
  <c r="N876" i="43"/>
  <c r="O876" i="43" s="1"/>
  <c r="P876" i="43"/>
  <c r="Q876" i="43" s="1"/>
  <c r="A877" i="43"/>
  <c r="B876" i="43"/>
  <c r="D876" i="43"/>
  <c r="U876" i="43"/>
  <c r="R877" i="43"/>
  <c r="F876" i="43"/>
  <c r="C877" i="43"/>
  <c r="K877" i="43"/>
  <c r="E877" i="43"/>
  <c r="G876" i="43"/>
  <c r="H876" i="43" l="1"/>
  <c r="I876" i="43" s="1"/>
  <c r="J876" i="43"/>
  <c r="S876" i="43"/>
  <c r="Y876" i="43"/>
  <c r="Z876" i="43" s="1"/>
  <c r="V876" i="43"/>
  <c r="N877" i="43"/>
  <c r="O877" i="43" s="1"/>
  <c r="P877" i="43"/>
  <c r="Q877" i="43" s="1"/>
  <c r="B877" i="43"/>
  <c r="A878" i="43"/>
  <c r="D877" i="43"/>
  <c r="E878" i="43"/>
  <c r="R878" i="43"/>
  <c r="C878" i="43"/>
  <c r="T877" i="43"/>
  <c r="T878" i="43"/>
  <c r="U877" i="43"/>
  <c r="K878" i="43"/>
  <c r="G877" i="43"/>
  <c r="F877" i="43"/>
  <c r="H877" i="43" l="1"/>
  <c r="I877" i="43" s="1"/>
  <c r="J877" i="43"/>
  <c r="S877" i="43"/>
  <c r="Y877" i="43"/>
  <c r="Z877" i="43" s="1"/>
  <c r="V877" i="43"/>
  <c r="N878" i="43"/>
  <c r="O878" i="43" s="1"/>
  <c r="P878" i="43"/>
  <c r="Q878" i="43" s="1"/>
  <c r="B878" i="43"/>
  <c r="A879" i="43"/>
  <c r="D878" i="43"/>
  <c r="E879" i="43"/>
  <c r="U878" i="43"/>
  <c r="K879" i="43"/>
  <c r="R879" i="43"/>
  <c r="G878" i="43"/>
  <c r="F878" i="43"/>
  <c r="C879" i="43"/>
  <c r="T879" i="43"/>
  <c r="J878" i="43" l="1"/>
  <c r="H878" i="43"/>
  <c r="I878" i="43" s="1"/>
  <c r="S878" i="43"/>
  <c r="Y878" i="43"/>
  <c r="Z878" i="43" s="1"/>
  <c r="V878" i="43"/>
  <c r="N879" i="43"/>
  <c r="O879" i="43" s="1"/>
  <c r="P879" i="43"/>
  <c r="Q879" i="43" s="1"/>
  <c r="A880" i="43"/>
  <c r="B879" i="43"/>
  <c r="D879" i="43"/>
  <c r="K880" i="43"/>
  <c r="G879" i="43"/>
  <c r="E880" i="43"/>
  <c r="R880" i="43"/>
  <c r="F879" i="43"/>
  <c r="T880" i="43"/>
  <c r="C880" i="43"/>
  <c r="U879" i="43"/>
  <c r="J879" i="43" l="1"/>
  <c r="H879" i="43"/>
  <c r="I879" i="43" s="1"/>
  <c r="S879" i="43"/>
  <c r="Y879" i="43"/>
  <c r="Z879" i="43" s="1"/>
  <c r="V879" i="43"/>
  <c r="N880" i="43"/>
  <c r="O880" i="43" s="1"/>
  <c r="P880" i="43"/>
  <c r="Q880" i="43" s="1"/>
  <c r="A881" i="43"/>
  <c r="B880" i="43"/>
  <c r="D880" i="43"/>
  <c r="G880" i="43"/>
  <c r="K881" i="43"/>
  <c r="C881" i="43"/>
  <c r="E881" i="43"/>
  <c r="R881" i="43"/>
  <c r="F880" i="43"/>
  <c r="T881" i="43"/>
  <c r="U880" i="43"/>
  <c r="J880" i="43" l="1"/>
  <c r="H880" i="43"/>
  <c r="I880" i="43" s="1"/>
  <c r="S880" i="43"/>
  <c r="Y880" i="43"/>
  <c r="Z880" i="43" s="1"/>
  <c r="V880" i="43"/>
  <c r="N881" i="43"/>
  <c r="O881" i="43" s="1"/>
  <c r="P881" i="43"/>
  <c r="Q881" i="43" s="1"/>
  <c r="A882" i="43"/>
  <c r="B881" i="43"/>
  <c r="D881" i="43"/>
  <c r="E882" i="43"/>
  <c r="T882" i="43"/>
  <c r="K882" i="43"/>
  <c r="C882" i="43"/>
  <c r="G881" i="43"/>
  <c r="U881" i="43"/>
  <c r="F881" i="43"/>
  <c r="R882" i="43"/>
  <c r="J881" i="43" l="1"/>
  <c r="H881" i="43"/>
  <c r="I881" i="43" s="1"/>
  <c r="S881" i="43"/>
  <c r="Y881" i="43"/>
  <c r="Z881" i="43" s="1"/>
  <c r="V881" i="43"/>
  <c r="N882" i="43"/>
  <c r="O882" i="43" s="1"/>
  <c r="P882" i="43"/>
  <c r="Q882" i="43" s="1"/>
  <c r="B882" i="43"/>
  <c r="A883" i="43"/>
  <c r="D882" i="43"/>
  <c r="K883" i="43"/>
  <c r="G882" i="43"/>
  <c r="F882" i="43"/>
  <c r="R883" i="43"/>
  <c r="E883" i="43"/>
  <c r="C883" i="43"/>
  <c r="T883" i="43"/>
  <c r="F883" i="43"/>
  <c r="U882" i="43"/>
  <c r="J882" i="43" l="1"/>
  <c r="H882" i="43"/>
  <c r="I882" i="43" s="1"/>
  <c r="S882" i="43"/>
  <c r="Y882" i="43"/>
  <c r="Z882" i="43" s="1"/>
  <c r="V882" i="43"/>
  <c r="N883" i="43"/>
  <c r="O883" i="43" s="1"/>
  <c r="H883" i="43"/>
  <c r="I883" i="43" s="1"/>
  <c r="P883" i="43"/>
  <c r="Q883" i="43" s="1"/>
  <c r="B883" i="43"/>
  <c r="A884" i="43"/>
  <c r="D883" i="43"/>
  <c r="E884" i="43"/>
  <c r="U883" i="43"/>
  <c r="K884" i="43"/>
  <c r="C884" i="43"/>
  <c r="T884" i="43"/>
  <c r="R884" i="43"/>
  <c r="G883" i="43"/>
  <c r="G884" i="43"/>
  <c r="F884" i="43"/>
  <c r="J883" i="43" l="1"/>
  <c r="S883" i="43"/>
  <c r="Y883" i="43"/>
  <c r="Z883" i="43" s="1"/>
  <c r="V883" i="43"/>
  <c r="N884" i="43"/>
  <c r="O884" i="43" s="1"/>
  <c r="H884" i="43"/>
  <c r="I884" i="43" s="1"/>
  <c r="J884" i="43"/>
  <c r="P884" i="43"/>
  <c r="Q884" i="43" s="1"/>
  <c r="B884" i="43"/>
  <c r="A885" i="43"/>
  <c r="D884" i="43"/>
  <c r="R885" i="43"/>
  <c r="U884" i="43"/>
  <c r="K885" i="43"/>
  <c r="T885" i="43"/>
  <c r="E885" i="43"/>
  <c r="C885" i="43"/>
  <c r="S884" i="43" l="1"/>
  <c r="Y884" i="43"/>
  <c r="Z884" i="43" s="1"/>
  <c r="V884" i="43"/>
  <c r="N885" i="43"/>
  <c r="O885" i="43" s="1"/>
  <c r="P885" i="43"/>
  <c r="Q885" i="43" s="1"/>
  <c r="B885" i="43"/>
  <c r="A886" i="43"/>
  <c r="D885" i="43"/>
  <c r="U885" i="43"/>
  <c r="E886" i="43"/>
  <c r="F885" i="43"/>
  <c r="K886" i="43"/>
  <c r="G885" i="43"/>
  <c r="R886" i="43"/>
  <c r="C886" i="43"/>
  <c r="T886" i="43"/>
  <c r="J885" i="43" l="1"/>
  <c r="H885" i="43"/>
  <c r="I885" i="43" s="1"/>
  <c r="S885" i="43"/>
  <c r="Y885" i="43"/>
  <c r="Z885" i="43" s="1"/>
  <c r="V885" i="43"/>
  <c r="N886" i="43"/>
  <c r="O886" i="43" s="1"/>
  <c r="P886" i="43"/>
  <c r="Q886" i="43" s="1"/>
  <c r="B886" i="43"/>
  <c r="A887" i="43"/>
  <c r="D886" i="43"/>
  <c r="R887" i="43"/>
  <c r="K887" i="43"/>
  <c r="C887" i="43"/>
  <c r="E887" i="43"/>
  <c r="T887" i="43"/>
  <c r="G886" i="43"/>
  <c r="U886" i="43"/>
  <c r="F886" i="43"/>
  <c r="J886" i="43" l="1"/>
  <c r="H886" i="43"/>
  <c r="I886" i="43" s="1"/>
  <c r="S886" i="43"/>
  <c r="Y886" i="43"/>
  <c r="Z886" i="43" s="1"/>
  <c r="V886" i="43"/>
  <c r="N887" i="43"/>
  <c r="O887" i="43" s="1"/>
  <c r="P887" i="43"/>
  <c r="Q887" i="43" s="1"/>
  <c r="A888" i="43"/>
  <c r="B887" i="43"/>
  <c r="D887" i="43"/>
  <c r="C888" i="43"/>
  <c r="U887" i="43"/>
  <c r="G887" i="43"/>
  <c r="F887" i="43"/>
  <c r="E888" i="43"/>
  <c r="R888" i="43"/>
  <c r="T888" i="43"/>
  <c r="K888" i="43"/>
  <c r="J887" i="43" l="1"/>
  <c r="H887" i="43"/>
  <c r="I887" i="43" s="1"/>
  <c r="S887" i="43"/>
  <c r="Y887" i="43"/>
  <c r="Z887" i="43" s="1"/>
  <c r="V887" i="43"/>
  <c r="N888" i="43"/>
  <c r="O888" i="43" s="1"/>
  <c r="P888" i="43"/>
  <c r="Q888" i="43" s="1"/>
  <c r="A889" i="43"/>
  <c r="B888" i="43"/>
  <c r="D888" i="43"/>
  <c r="F888" i="43"/>
  <c r="E889" i="43"/>
  <c r="K889" i="43"/>
  <c r="G888" i="43"/>
  <c r="U888" i="43"/>
  <c r="R889" i="43"/>
  <c r="C889" i="43"/>
  <c r="F889" i="43"/>
  <c r="T889" i="43"/>
  <c r="G889" i="43"/>
  <c r="J888" i="43" l="1"/>
  <c r="H888" i="43"/>
  <c r="I888" i="43" s="1"/>
  <c r="S888" i="43"/>
  <c r="Y888" i="43"/>
  <c r="Z888" i="43" s="1"/>
  <c r="V888" i="43"/>
  <c r="N889" i="43"/>
  <c r="O889" i="43" s="1"/>
  <c r="H889" i="43"/>
  <c r="I889" i="43" s="1"/>
  <c r="J889" i="43"/>
  <c r="P889" i="43"/>
  <c r="Q889" i="43" s="1"/>
  <c r="B889" i="43"/>
  <c r="A890" i="43"/>
  <c r="D889" i="43"/>
  <c r="U889" i="43"/>
  <c r="C890" i="43"/>
  <c r="K890" i="43"/>
  <c r="E890" i="43"/>
  <c r="R890" i="43"/>
  <c r="T890" i="43"/>
  <c r="S889" i="43" l="1"/>
  <c r="Y889" i="43"/>
  <c r="Z889" i="43" s="1"/>
  <c r="V889" i="43"/>
  <c r="N890" i="43"/>
  <c r="O890" i="43" s="1"/>
  <c r="P890" i="43"/>
  <c r="Q890" i="43" s="1"/>
  <c r="B890" i="43"/>
  <c r="A891" i="43"/>
  <c r="D890" i="43"/>
  <c r="T891" i="43"/>
  <c r="G890" i="43"/>
  <c r="U890" i="43"/>
  <c r="K891" i="43"/>
  <c r="F890" i="43"/>
  <c r="R891" i="43"/>
  <c r="C891" i="43"/>
  <c r="F891" i="43" s="1"/>
  <c r="E891" i="43"/>
  <c r="J890" i="43" l="1"/>
  <c r="H890" i="43"/>
  <c r="I890" i="43" s="1"/>
  <c r="S890" i="43"/>
  <c r="Y890" i="43"/>
  <c r="Z890" i="43" s="1"/>
  <c r="V890" i="43"/>
  <c r="N891" i="43"/>
  <c r="O891" i="43" s="1"/>
  <c r="H891" i="43"/>
  <c r="I891" i="43" s="1"/>
  <c r="P891" i="43"/>
  <c r="Q891" i="43" s="1"/>
  <c r="B891" i="43"/>
  <c r="A892" i="43"/>
  <c r="D891" i="43"/>
  <c r="E892" i="43"/>
  <c r="R892" i="43"/>
  <c r="T892" i="43"/>
  <c r="G891" i="43"/>
  <c r="C892" i="43"/>
  <c r="U891" i="43"/>
  <c r="K892" i="43"/>
  <c r="J891" i="43" l="1"/>
  <c r="S891" i="43"/>
  <c r="Y891" i="43"/>
  <c r="Z891" i="43" s="1"/>
  <c r="V891" i="43"/>
  <c r="N892" i="43"/>
  <c r="O892" i="43" s="1"/>
  <c r="P892" i="43"/>
  <c r="Q892" i="43" s="1"/>
  <c r="B892" i="43"/>
  <c r="A893" i="43"/>
  <c r="D892" i="43"/>
  <c r="E893" i="43"/>
  <c r="F892" i="43"/>
  <c r="T893" i="43"/>
  <c r="K893" i="43"/>
  <c r="U892" i="43"/>
  <c r="C893" i="43"/>
  <c r="G893" i="43" s="1"/>
  <c r="G892" i="43"/>
  <c r="R893" i="43"/>
  <c r="J892" i="43" l="1"/>
  <c r="H892" i="43"/>
  <c r="I892" i="43" s="1"/>
  <c r="S892" i="43"/>
  <c r="Y892" i="43"/>
  <c r="Z892" i="43" s="1"/>
  <c r="V892" i="43"/>
  <c r="N893" i="43"/>
  <c r="O893" i="43" s="1"/>
  <c r="J893" i="43"/>
  <c r="P893" i="43"/>
  <c r="Q893" i="43" s="1"/>
  <c r="A894" i="43"/>
  <c r="B893" i="43"/>
  <c r="D893" i="43"/>
  <c r="R894" i="43"/>
  <c r="E894" i="43"/>
  <c r="U893" i="43"/>
  <c r="K894" i="43"/>
  <c r="C894" i="43"/>
  <c r="F893" i="43"/>
  <c r="T894" i="43"/>
  <c r="H893" i="43" l="1"/>
  <c r="I893" i="43" s="1"/>
  <c r="S893" i="43"/>
  <c r="Y893" i="43"/>
  <c r="Z893" i="43" s="1"/>
  <c r="V893" i="43"/>
  <c r="N894" i="43"/>
  <c r="O894" i="43" s="1"/>
  <c r="P894" i="43"/>
  <c r="Q894" i="43" s="1"/>
  <c r="B894" i="43"/>
  <c r="A895" i="43"/>
  <c r="D894" i="43"/>
  <c r="U894" i="43"/>
  <c r="G894" i="43"/>
  <c r="R895" i="43"/>
  <c r="E895" i="43"/>
  <c r="C895" i="43"/>
  <c r="G895" i="43" s="1"/>
  <c r="T895" i="43"/>
  <c r="K895" i="43"/>
  <c r="F894" i="43"/>
  <c r="J894" i="43" l="1"/>
  <c r="H894" i="43"/>
  <c r="I894" i="43" s="1"/>
  <c r="S894" i="43"/>
  <c r="Y894" i="43"/>
  <c r="Z894" i="43" s="1"/>
  <c r="V894" i="43"/>
  <c r="N895" i="43"/>
  <c r="O895" i="43" s="1"/>
  <c r="J895" i="43"/>
  <c r="P895" i="43"/>
  <c r="Q895" i="43" s="1"/>
  <c r="B895" i="43"/>
  <c r="A896" i="43"/>
  <c r="D895" i="43"/>
  <c r="U895" i="43"/>
  <c r="K896" i="43"/>
  <c r="C896" i="43"/>
  <c r="G896" i="43" s="1"/>
  <c r="E896" i="43"/>
  <c r="F895" i="43"/>
  <c r="R896" i="43"/>
  <c r="H895" i="43" l="1"/>
  <c r="I895" i="43" s="1"/>
  <c r="S895" i="43"/>
  <c r="Y895" i="43"/>
  <c r="Z895" i="43" s="1"/>
  <c r="V895" i="43"/>
  <c r="N896" i="43"/>
  <c r="O896" i="43" s="1"/>
  <c r="J896" i="43"/>
  <c r="P896" i="43"/>
  <c r="Q896" i="43" s="1"/>
  <c r="B896" i="43"/>
  <c r="A897" i="43"/>
  <c r="D896" i="43"/>
  <c r="K897" i="43"/>
  <c r="E897" i="43"/>
  <c r="R897" i="43"/>
  <c r="F896" i="43"/>
  <c r="C897" i="43"/>
  <c r="T897" i="43"/>
  <c r="U896" i="43"/>
  <c r="T896" i="43"/>
  <c r="H896" i="43" l="1"/>
  <c r="I896" i="43" s="1"/>
  <c r="S896" i="43"/>
  <c r="Y896" i="43"/>
  <c r="Z896" i="43" s="1"/>
  <c r="V896" i="43"/>
  <c r="N897" i="43"/>
  <c r="O897" i="43" s="1"/>
  <c r="P897" i="43"/>
  <c r="Q897" i="43" s="1"/>
  <c r="A898" i="43"/>
  <c r="B897" i="43"/>
  <c r="D897" i="43"/>
  <c r="F897" i="43"/>
  <c r="U897" i="43"/>
  <c r="R898" i="43"/>
  <c r="E898" i="43"/>
  <c r="K898" i="43"/>
  <c r="C898" i="43"/>
  <c r="G897" i="43"/>
  <c r="H897" i="43" l="1"/>
  <c r="I897" i="43" s="1"/>
  <c r="J897" i="43"/>
  <c r="S897" i="43"/>
  <c r="Y897" i="43"/>
  <c r="Z897" i="43" s="1"/>
  <c r="V897" i="43"/>
  <c r="N898" i="43"/>
  <c r="O898" i="43" s="1"/>
  <c r="P898" i="43"/>
  <c r="Q898" i="43" s="1"/>
  <c r="B898" i="43"/>
  <c r="A899" i="43"/>
  <c r="D898" i="43"/>
  <c r="T899" i="43"/>
  <c r="U898" i="43"/>
  <c r="T898" i="43"/>
  <c r="K899" i="43"/>
  <c r="G898" i="43"/>
  <c r="F898" i="43"/>
  <c r="R899" i="43"/>
  <c r="E899" i="43"/>
  <c r="C899" i="43"/>
  <c r="J898" i="43" l="1"/>
  <c r="H898" i="43"/>
  <c r="I898" i="43" s="1"/>
  <c r="S898" i="43"/>
  <c r="Y898" i="43"/>
  <c r="Z898" i="43" s="1"/>
  <c r="V898" i="43"/>
  <c r="N899" i="43"/>
  <c r="O899" i="43" s="1"/>
  <c r="P899" i="43"/>
  <c r="Q899" i="43" s="1"/>
  <c r="A900" i="43"/>
  <c r="B899" i="43"/>
  <c r="D899" i="43"/>
  <c r="R900" i="43"/>
  <c r="K900" i="43"/>
  <c r="T900" i="43"/>
  <c r="E900" i="43"/>
  <c r="U899" i="43"/>
  <c r="G899" i="43"/>
  <c r="C900" i="43"/>
  <c r="F899" i="43"/>
  <c r="J899" i="43" l="1"/>
  <c r="H899" i="43"/>
  <c r="I899" i="43" s="1"/>
  <c r="S899" i="43"/>
  <c r="Y899" i="43"/>
  <c r="Z899" i="43" s="1"/>
  <c r="V899" i="43"/>
  <c r="N900" i="43"/>
  <c r="O900" i="43" s="1"/>
  <c r="P900" i="43"/>
  <c r="Q900" i="43" s="1"/>
  <c r="A901" i="43"/>
  <c r="B900" i="43"/>
  <c r="D900" i="43"/>
  <c r="G900" i="43"/>
  <c r="U900" i="43"/>
  <c r="K901" i="43"/>
  <c r="R901" i="43"/>
  <c r="T901" i="43"/>
  <c r="C901" i="43"/>
  <c r="E901" i="43"/>
  <c r="F900" i="43"/>
  <c r="J900" i="43" l="1"/>
  <c r="H900" i="43"/>
  <c r="I900" i="43" s="1"/>
  <c r="S900" i="43"/>
  <c r="Y900" i="43"/>
  <c r="Z900" i="43" s="1"/>
  <c r="V900" i="43"/>
  <c r="N901" i="43"/>
  <c r="O901" i="43" s="1"/>
  <c r="P901" i="43"/>
  <c r="Q901" i="43" s="1"/>
  <c r="A902" i="43"/>
  <c r="B901" i="43"/>
  <c r="D901" i="43"/>
  <c r="G901" i="43"/>
  <c r="R902" i="43"/>
  <c r="C902" i="43"/>
  <c r="T902" i="43"/>
  <c r="U901" i="43"/>
  <c r="E902" i="43"/>
  <c r="F901" i="43"/>
  <c r="K902" i="43"/>
  <c r="H901" i="43" l="1"/>
  <c r="I901" i="43" s="1"/>
  <c r="J901" i="43"/>
  <c r="S901" i="43"/>
  <c r="Y901" i="43"/>
  <c r="Z901" i="43" s="1"/>
  <c r="V901" i="43"/>
  <c r="N902" i="43"/>
  <c r="O902" i="43" s="1"/>
  <c r="P902" i="43"/>
  <c r="Q902" i="43" s="1"/>
  <c r="B902" i="43"/>
  <c r="A903" i="43"/>
  <c r="D902" i="43"/>
  <c r="U902" i="43"/>
  <c r="E903" i="43"/>
  <c r="G902" i="43"/>
  <c r="T903" i="43"/>
  <c r="C903" i="43"/>
  <c r="G903" i="43" s="1"/>
  <c r="K903" i="43"/>
  <c r="F902" i="43"/>
  <c r="R903" i="43"/>
  <c r="J902" i="43" l="1"/>
  <c r="H902" i="43"/>
  <c r="I902" i="43" s="1"/>
  <c r="S902" i="43"/>
  <c r="Y902" i="43"/>
  <c r="Z902" i="43" s="1"/>
  <c r="V902" i="43"/>
  <c r="N903" i="43"/>
  <c r="O903" i="43" s="1"/>
  <c r="J903" i="43"/>
  <c r="P903" i="43"/>
  <c r="Q903" i="43" s="1"/>
  <c r="A904" i="43"/>
  <c r="B903" i="43"/>
  <c r="D903" i="43"/>
  <c r="T904" i="43"/>
  <c r="R904" i="43"/>
  <c r="E904" i="43"/>
  <c r="K904" i="43"/>
  <c r="U903" i="43"/>
  <c r="C904" i="43"/>
  <c r="F903" i="43"/>
  <c r="H903" i="43" l="1"/>
  <c r="I903" i="43" s="1"/>
  <c r="S903" i="43"/>
  <c r="Y903" i="43"/>
  <c r="Z903" i="43" s="1"/>
  <c r="V903" i="43"/>
  <c r="N904" i="43"/>
  <c r="O904" i="43" s="1"/>
  <c r="P904" i="43"/>
  <c r="Q904" i="43" s="1"/>
  <c r="B904" i="43"/>
  <c r="A905" i="43"/>
  <c r="D904" i="43"/>
  <c r="U904" i="43"/>
  <c r="F904" i="43"/>
  <c r="K905" i="43"/>
  <c r="C905" i="43"/>
  <c r="G905" i="43"/>
  <c r="E905" i="43"/>
  <c r="G904" i="43"/>
  <c r="F905" i="43"/>
  <c r="T905" i="43"/>
  <c r="R905" i="43"/>
  <c r="H904" i="43" l="1"/>
  <c r="I904" i="43" s="1"/>
  <c r="J904" i="43"/>
  <c r="S904" i="43"/>
  <c r="Y904" i="43"/>
  <c r="Z904" i="43" s="1"/>
  <c r="V904" i="43"/>
  <c r="N905" i="43"/>
  <c r="O905" i="43" s="1"/>
  <c r="H905" i="43"/>
  <c r="I905" i="43" s="1"/>
  <c r="J905" i="43"/>
  <c r="P905" i="43"/>
  <c r="Q905" i="43" s="1"/>
  <c r="A906" i="43"/>
  <c r="B905" i="43"/>
  <c r="D905" i="43"/>
  <c r="U905" i="43"/>
  <c r="T906" i="43"/>
  <c r="C906" i="43"/>
  <c r="E906" i="43"/>
  <c r="R906" i="43"/>
  <c r="K906" i="43"/>
  <c r="S905" i="43" l="1"/>
  <c r="Y905" i="43"/>
  <c r="Z905" i="43" s="1"/>
  <c r="V905" i="43"/>
  <c r="N906" i="43"/>
  <c r="O906" i="43" s="1"/>
  <c r="P906" i="43"/>
  <c r="Q906" i="43" s="1"/>
  <c r="B906" i="43"/>
  <c r="A907" i="43"/>
  <c r="D906" i="43"/>
  <c r="K907" i="43"/>
  <c r="F906" i="43"/>
  <c r="G906" i="43"/>
  <c r="T907" i="43"/>
  <c r="C907" i="43"/>
  <c r="E907" i="43"/>
  <c r="U906" i="43"/>
  <c r="R907" i="43"/>
  <c r="H906" i="43" l="1"/>
  <c r="I906" i="43" s="1"/>
  <c r="J906" i="43"/>
  <c r="S906" i="43"/>
  <c r="Y906" i="43"/>
  <c r="Z906" i="43" s="1"/>
  <c r="V906" i="43"/>
  <c r="N907" i="43"/>
  <c r="O907" i="43" s="1"/>
  <c r="P907" i="43"/>
  <c r="Q907" i="43" s="1"/>
  <c r="B907" i="43"/>
  <c r="A908" i="43"/>
  <c r="D907" i="43"/>
  <c r="G907" i="43"/>
  <c r="T908" i="43"/>
  <c r="F907" i="43"/>
  <c r="K908" i="43"/>
  <c r="E908" i="43"/>
  <c r="R908" i="43"/>
  <c r="C908" i="43"/>
  <c r="G908" i="43" s="1"/>
  <c r="U907" i="43"/>
  <c r="J907" i="43" l="1"/>
  <c r="H907" i="43"/>
  <c r="I907" i="43" s="1"/>
  <c r="S907" i="43"/>
  <c r="Y907" i="43"/>
  <c r="Z907" i="43" s="1"/>
  <c r="V907" i="43"/>
  <c r="N908" i="43"/>
  <c r="O908" i="43" s="1"/>
  <c r="J908" i="43"/>
  <c r="P908" i="43"/>
  <c r="Q908" i="43" s="1"/>
  <c r="A909" i="43"/>
  <c r="B908" i="43"/>
  <c r="D908" i="43"/>
  <c r="E909" i="43"/>
  <c r="U908" i="43"/>
  <c r="F908" i="43"/>
  <c r="C909" i="43"/>
  <c r="R909" i="43"/>
  <c r="T909" i="43"/>
  <c r="K909" i="43"/>
  <c r="H908" i="43" l="1"/>
  <c r="I908" i="43" s="1"/>
  <c r="S908" i="43"/>
  <c r="Y908" i="43"/>
  <c r="Z908" i="43" s="1"/>
  <c r="V908" i="43"/>
  <c r="N909" i="43"/>
  <c r="O909" i="43" s="1"/>
  <c r="P909" i="43"/>
  <c r="Q909" i="43" s="1"/>
  <c r="A910" i="43"/>
  <c r="B909" i="43"/>
  <c r="D909" i="43"/>
  <c r="E910" i="43"/>
  <c r="U909" i="43"/>
  <c r="C910" i="43"/>
  <c r="G909" i="43"/>
  <c r="F909" i="43"/>
  <c r="K910" i="43"/>
  <c r="T910" i="43"/>
  <c r="J909" i="43" l="1"/>
  <c r="H909" i="43"/>
  <c r="I909" i="43" s="1"/>
  <c r="S909" i="43"/>
  <c r="Y909" i="43"/>
  <c r="Z909" i="43" s="1"/>
  <c r="V909" i="43"/>
  <c r="N910" i="43"/>
  <c r="O910" i="43" s="1"/>
  <c r="P910" i="43"/>
  <c r="Q910" i="43" s="1"/>
  <c r="B910" i="43"/>
  <c r="A911" i="43"/>
  <c r="D910" i="43"/>
  <c r="T911" i="43"/>
  <c r="R910" i="43"/>
  <c r="R911" i="43"/>
  <c r="K911" i="43"/>
  <c r="C911" i="43"/>
  <c r="E911" i="43"/>
  <c r="U910" i="43"/>
  <c r="G910" i="43"/>
  <c r="F910" i="43"/>
  <c r="S910" i="43" l="1"/>
  <c r="H910" i="43"/>
  <c r="I910" i="43" s="1"/>
  <c r="J910" i="43"/>
  <c r="Y910" i="43"/>
  <c r="Z910" i="43" s="1"/>
  <c r="V910" i="43"/>
  <c r="N911" i="43"/>
  <c r="O911" i="43" s="1"/>
  <c r="P911" i="43"/>
  <c r="Q911" i="43" s="1"/>
  <c r="A912" i="43"/>
  <c r="B911" i="43"/>
  <c r="D911" i="43"/>
  <c r="G911" i="43"/>
  <c r="U911" i="43"/>
  <c r="T912" i="43"/>
  <c r="R912" i="43"/>
  <c r="F911" i="43"/>
  <c r="E912" i="43"/>
  <c r="K912" i="43"/>
  <c r="C912" i="43"/>
  <c r="J911" i="43" l="1"/>
  <c r="H911" i="43"/>
  <c r="I911" i="43" s="1"/>
  <c r="S911" i="43"/>
  <c r="Y911" i="43"/>
  <c r="Z911" i="43" s="1"/>
  <c r="V911" i="43"/>
  <c r="N912" i="43"/>
  <c r="O912" i="43" s="1"/>
  <c r="P912" i="43"/>
  <c r="Q912" i="43" s="1"/>
  <c r="A913" i="43"/>
  <c r="B912" i="43"/>
  <c r="D912" i="43"/>
  <c r="R913" i="43"/>
  <c r="G912" i="43"/>
  <c r="C913" i="43"/>
  <c r="U912" i="43"/>
  <c r="T913" i="43"/>
  <c r="F912" i="43"/>
  <c r="K913" i="43"/>
  <c r="E913" i="43"/>
  <c r="H912" i="43" l="1"/>
  <c r="I912" i="43" s="1"/>
  <c r="J912" i="43"/>
  <c r="S912" i="43"/>
  <c r="Y912" i="43"/>
  <c r="Z912" i="43" s="1"/>
  <c r="V912" i="43"/>
  <c r="N913" i="43"/>
  <c r="O913" i="43" s="1"/>
  <c r="P913" i="43"/>
  <c r="Q913" i="43" s="1"/>
  <c r="A914" i="43"/>
  <c r="B913" i="43"/>
  <c r="D913" i="43"/>
  <c r="K914" i="43"/>
  <c r="U913" i="43"/>
  <c r="C914" i="43"/>
  <c r="E914" i="43"/>
  <c r="R914" i="43"/>
  <c r="G913" i="43"/>
  <c r="T914" i="43"/>
  <c r="F913" i="43"/>
  <c r="H913" i="43" l="1"/>
  <c r="I913" i="43" s="1"/>
  <c r="J913" i="43"/>
  <c r="S913" i="43"/>
  <c r="Y913" i="43"/>
  <c r="Z913" i="43" s="1"/>
  <c r="V913" i="43"/>
  <c r="N914" i="43"/>
  <c r="O914" i="43" s="1"/>
  <c r="P914" i="43"/>
  <c r="Q914" i="43" s="1"/>
  <c r="B914" i="43"/>
  <c r="A915" i="43"/>
  <c r="D914" i="43"/>
  <c r="G914" i="43"/>
  <c r="C915" i="43"/>
  <c r="G915" i="43" s="1"/>
  <c r="U914" i="43"/>
  <c r="E915" i="43"/>
  <c r="F914" i="43"/>
  <c r="K915" i="43"/>
  <c r="F915" i="43"/>
  <c r="R915" i="43"/>
  <c r="J914" i="43" l="1"/>
  <c r="H914" i="43"/>
  <c r="I914" i="43" s="1"/>
  <c r="S914" i="43"/>
  <c r="Y914" i="43"/>
  <c r="Z914" i="43" s="1"/>
  <c r="V914" i="43"/>
  <c r="N915" i="43"/>
  <c r="O915" i="43" s="1"/>
  <c r="H915" i="43"/>
  <c r="I915" i="43" s="1"/>
  <c r="J915" i="43"/>
  <c r="P915" i="43"/>
  <c r="Q915" i="43" s="1"/>
  <c r="B915" i="43"/>
  <c r="A916" i="43"/>
  <c r="D915" i="43"/>
  <c r="K916" i="43"/>
  <c r="T915" i="43"/>
  <c r="T916" i="43"/>
  <c r="U915" i="43"/>
  <c r="E916" i="43"/>
  <c r="C916" i="43"/>
  <c r="G916" i="43" s="1"/>
  <c r="S915" i="43" l="1"/>
  <c r="Y915" i="43"/>
  <c r="Z915" i="43" s="1"/>
  <c r="V915" i="43"/>
  <c r="N916" i="43"/>
  <c r="O916" i="43" s="1"/>
  <c r="J916" i="43"/>
  <c r="P916" i="43"/>
  <c r="Q916" i="43" s="1"/>
  <c r="B916" i="43"/>
  <c r="A917" i="43"/>
  <c r="D916" i="43"/>
  <c r="C917" i="43"/>
  <c r="R916" i="43"/>
  <c r="E917" i="43"/>
  <c r="R917" i="43"/>
  <c r="U916" i="43"/>
  <c r="T917" i="43"/>
  <c r="F916" i="43"/>
  <c r="K917" i="43"/>
  <c r="H916" i="43" l="1"/>
  <c r="I916" i="43" s="1"/>
  <c r="S916" i="43"/>
  <c r="Y916" i="43"/>
  <c r="Z916" i="43" s="1"/>
  <c r="V916" i="43"/>
  <c r="N917" i="43"/>
  <c r="O917" i="43" s="1"/>
  <c r="P917" i="43"/>
  <c r="Q917" i="43" s="1"/>
  <c r="B917" i="43"/>
  <c r="A918" i="43"/>
  <c r="D917" i="43"/>
  <c r="R918" i="43"/>
  <c r="G917" i="43"/>
  <c r="T918" i="43"/>
  <c r="C918" i="43"/>
  <c r="E918" i="43"/>
  <c r="K918" i="43"/>
  <c r="U917" i="43"/>
  <c r="F917" i="43"/>
  <c r="H917" i="43" l="1"/>
  <c r="I917" i="43" s="1"/>
  <c r="J917" i="43"/>
  <c r="S917" i="43"/>
  <c r="Y917" i="43"/>
  <c r="Z917" i="43" s="1"/>
  <c r="V917" i="43"/>
  <c r="N918" i="43"/>
  <c r="O918" i="43" s="1"/>
  <c r="P918" i="43"/>
  <c r="Q918" i="43" s="1"/>
  <c r="B918" i="43"/>
  <c r="A919" i="43"/>
  <c r="D918" i="43"/>
  <c r="T919" i="43"/>
  <c r="R919" i="43"/>
  <c r="G918" i="43"/>
  <c r="F918" i="43"/>
  <c r="K919" i="43"/>
  <c r="U918" i="43"/>
  <c r="E919" i="43"/>
  <c r="C919" i="43"/>
  <c r="G919" i="43"/>
  <c r="F919" i="43"/>
  <c r="J918" i="43" l="1"/>
  <c r="H918" i="43"/>
  <c r="I918" i="43" s="1"/>
  <c r="S918" i="43"/>
  <c r="Y918" i="43"/>
  <c r="Z918" i="43" s="1"/>
  <c r="V918" i="43"/>
  <c r="N919" i="43"/>
  <c r="O919" i="43" s="1"/>
  <c r="H919" i="43"/>
  <c r="I919" i="43" s="1"/>
  <c r="J919" i="43"/>
  <c r="P919" i="43"/>
  <c r="Q919" i="43" s="1"/>
  <c r="B919" i="43"/>
  <c r="A920" i="43"/>
  <c r="D919" i="43"/>
  <c r="K920" i="43"/>
  <c r="T920" i="43"/>
  <c r="U919" i="43"/>
  <c r="C920" i="43"/>
  <c r="E920" i="43"/>
  <c r="F920" i="43"/>
  <c r="S919" i="43" l="1"/>
  <c r="Y919" i="43"/>
  <c r="Z919" i="43" s="1"/>
  <c r="V919" i="43"/>
  <c r="N920" i="43"/>
  <c r="O920" i="43" s="1"/>
  <c r="H920" i="43"/>
  <c r="I920" i="43" s="1"/>
  <c r="P920" i="43"/>
  <c r="Q920" i="43" s="1"/>
  <c r="A921" i="43"/>
  <c r="B920" i="43"/>
  <c r="D920" i="43"/>
  <c r="R921" i="43"/>
  <c r="U920" i="43"/>
  <c r="C921" i="43"/>
  <c r="T921" i="43"/>
  <c r="R920" i="43"/>
  <c r="E921" i="43"/>
  <c r="K921" i="43"/>
  <c r="G920" i="43"/>
  <c r="J920" i="43" l="1"/>
  <c r="S920" i="43"/>
  <c r="Y920" i="43"/>
  <c r="Z920" i="43" s="1"/>
  <c r="V920" i="43"/>
  <c r="N921" i="43"/>
  <c r="O921" i="43" s="1"/>
  <c r="P921" i="43"/>
  <c r="Q921" i="43" s="1"/>
  <c r="B921" i="43"/>
  <c r="A922" i="43"/>
  <c r="D921" i="43"/>
  <c r="T922" i="43"/>
  <c r="C922" i="43"/>
  <c r="R922" i="43"/>
  <c r="K922" i="43"/>
  <c r="U921" i="43"/>
  <c r="E922" i="43"/>
  <c r="F921" i="43"/>
  <c r="G921" i="43"/>
  <c r="H921" i="43" l="1"/>
  <c r="I921" i="43" s="1"/>
  <c r="J921" i="43"/>
  <c r="S921" i="43"/>
  <c r="Y921" i="43"/>
  <c r="Z921" i="43" s="1"/>
  <c r="V921" i="43"/>
  <c r="N922" i="43"/>
  <c r="O922" i="43" s="1"/>
  <c r="P922" i="43"/>
  <c r="Q922" i="43" s="1"/>
  <c r="B922" i="43"/>
  <c r="A923" i="43"/>
  <c r="D922" i="43"/>
  <c r="G922" i="43"/>
  <c r="R923" i="43"/>
  <c r="K923" i="43"/>
  <c r="C923" i="43"/>
  <c r="U922" i="43"/>
  <c r="E923" i="43"/>
  <c r="T923" i="43"/>
  <c r="F922" i="43"/>
  <c r="J922" i="43" l="1"/>
  <c r="H922" i="43"/>
  <c r="I922" i="43" s="1"/>
  <c r="S922" i="43"/>
  <c r="Y922" i="43"/>
  <c r="Z922" i="43" s="1"/>
  <c r="V922" i="43"/>
  <c r="N923" i="43"/>
  <c r="O923" i="43" s="1"/>
  <c r="P923" i="43"/>
  <c r="Q923" i="43" s="1"/>
  <c r="A924" i="43"/>
  <c r="B923" i="43"/>
  <c r="D923" i="43"/>
  <c r="F923" i="43"/>
  <c r="E924" i="43"/>
  <c r="U923" i="43"/>
  <c r="R924" i="43"/>
  <c r="K924" i="43"/>
  <c r="C924" i="43"/>
  <c r="G923" i="43"/>
  <c r="H923" i="43" l="1"/>
  <c r="I923" i="43" s="1"/>
  <c r="J923" i="43"/>
  <c r="S923" i="43"/>
  <c r="Y923" i="43"/>
  <c r="Z923" i="43" s="1"/>
  <c r="V923" i="43"/>
  <c r="N924" i="43"/>
  <c r="O924" i="43" s="1"/>
  <c r="P924" i="43"/>
  <c r="Q924" i="43" s="1"/>
  <c r="B924" i="43"/>
  <c r="A925" i="43"/>
  <c r="D924" i="43"/>
  <c r="G924" i="43"/>
  <c r="T924" i="43"/>
  <c r="C925" i="43"/>
  <c r="R925" i="43"/>
  <c r="F924" i="43"/>
  <c r="T925" i="43"/>
  <c r="E925" i="43"/>
  <c r="K925" i="43"/>
  <c r="U924" i="43"/>
  <c r="H924" i="43" l="1"/>
  <c r="I924" i="43" s="1"/>
  <c r="J924" i="43"/>
  <c r="S924" i="43"/>
  <c r="Y924" i="43"/>
  <c r="Z924" i="43" s="1"/>
  <c r="V924" i="43"/>
  <c r="N925" i="43"/>
  <c r="O925" i="43" s="1"/>
  <c r="P925" i="43"/>
  <c r="Q925" i="43" s="1"/>
  <c r="A926" i="43"/>
  <c r="B925" i="43"/>
  <c r="D925" i="43"/>
  <c r="G925" i="43"/>
  <c r="U925" i="43"/>
  <c r="R926" i="43"/>
  <c r="K926" i="43"/>
  <c r="F925" i="43"/>
  <c r="T926" i="43"/>
  <c r="C926" i="43"/>
  <c r="G926" i="43" s="1"/>
  <c r="E926" i="43"/>
  <c r="F926" i="43"/>
  <c r="J925" i="43" l="1"/>
  <c r="H925" i="43"/>
  <c r="I925" i="43" s="1"/>
  <c r="S925" i="43"/>
  <c r="Y925" i="43"/>
  <c r="Z925" i="43" s="1"/>
  <c r="V925" i="43"/>
  <c r="N926" i="43"/>
  <c r="O926" i="43" s="1"/>
  <c r="H926" i="43"/>
  <c r="I926" i="43" s="1"/>
  <c r="J926" i="43"/>
  <c r="P926" i="43"/>
  <c r="Q926" i="43" s="1"/>
  <c r="B926" i="43"/>
  <c r="A927" i="43"/>
  <c r="D926" i="43"/>
  <c r="C927" i="43"/>
  <c r="U926" i="43"/>
  <c r="R927" i="43"/>
  <c r="K927" i="43"/>
  <c r="E927" i="43"/>
  <c r="T927" i="43"/>
  <c r="S926" i="43" l="1"/>
  <c r="Y926" i="43"/>
  <c r="Z926" i="43" s="1"/>
  <c r="V926" i="43"/>
  <c r="N927" i="43"/>
  <c r="O927" i="43" s="1"/>
  <c r="P927" i="43"/>
  <c r="Q927" i="43" s="1"/>
  <c r="B927" i="43"/>
  <c r="A928" i="43"/>
  <c r="D927" i="43"/>
  <c r="R928" i="43"/>
  <c r="K928" i="43"/>
  <c r="E928" i="43"/>
  <c r="T928" i="43"/>
  <c r="F927" i="43"/>
  <c r="C928" i="43"/>
  <c r="G927" i="43"/>
  <c r="U927" i="43"/>
  <c r="J927" i="43" l="1"/>
  <c r="H927" i="43"/>
  <c r="I927" i="43" s="1"/>
  <c r="S927" i="43"/>
  <c r="Y927" i="43"/>
  <c r="Z927" i="43" s="1"/>
  <c r="V927" i="43"/>
  <c r="N928" i="43"/>
  <c r="O928" i="43" s="1"/>
  <c r="P928" i="43"/>
  <c r="Q928" i="43" s="1"/>
  <c r="A929" i="43"/>
  <c r="B928" i="43"/>
  <c r="D928" i="43"/>
  <c r="G928" i="43"/>
  <c r="T929" i="43"/>
  <c r="K929" i="43"/>
  <c r="C929" i="43"/>
  <c r="U928" i="43"/>
  <c r="E929" i="43"/>
  <c r="R929" i="43"/>
  <c r="F928" i="43"/>
  <c r="J928" i="43" l="1"/>
  <c r="H928" i="43"/>
  <c r="I928" i="43" s="1"/>
  <c r="S928" i="43"/>
  <c r="Y928" i="43"/>
  <c r="Z928" i="43" s="1"/>
  <c r="V928" i="43"/>
  <c r="N929" i="43"/>
  <c r="O929" i="43" s="1"/>
  <c r="P929" i="43"/>
  <c r="Q929" i="43" s="1"/>
  <c r="B929" i="43"/>
  <c r="A930" i="43"/>
  <c r="D929" i="43"/>
  <c r="E930" i="43"/>
  <c r="T930" i="43"/>
  <c r="C930" i="43"/>
  <c r="U929" i="43"/>
  <c r="R930" i="43"/>
  <c r="G929" i="43"/>
  <c r="F929" i="43"/>
  <c r="K930" i="43"/>
  <c r="G930" i="43"/>
  <c r="F930" i="43"/>
  <c r="J929" i="43" l="1"/>
  <c r="H929" i="43"/>
  <c r="I929" i="43" s="1"/>
  <c r="S929" i="43"/>
  <c r="Y929" i="43"/>
  <c r="Z929" i="43" s="1"/>
  <c r="V929" i="43"/>
  <c r="N930" i="43"/>
  <c r="O930" i="43" s="1"/>
  <c r="H930" i="43"/>
  <c r="I930" i="43" s="1"/>
  <c r="J930" i="43"/>
  <c r="P930" i="43"/>
  <c r="Q930" i="43" s="1"/>
  <c r="B930" i="43"/>
  <c r="A931" i="43"/>
  <c r="D930" i="43"/>
  <c r="E931" i="43"/>
  <c r="C931" i="43"/>
  <c r="K931" i="43"/>
  <c r="R931" i="43"/>
  <c r="T931" i="43"/>
  <c r="U930" i="43"/>
  <c r="S930" i="43" l="1"/>
  <c r="Y930" i="43"/>
  <c r="Z930" i="43" s="1"/>
  <c r="V930" i="43"/>
  <c r="N931" i="43"/>
  <c r="O931" i="43" s="1"/>
  <c r="P931" i="43"/>
  <c r="Q931" i="43" s="1"/>
  <c r="A932" i="43"/>
  <c r="B931" i="43"/>
  <c r="D931" i="43"/>
  <c r="F931" i="43"/>
  <c r="G931" i="43"/>
  <c r="R932" i="43"/>
  <c r="C932" i="43"/>
  <c r="E932" i="43"/>
  <c r="U931" i="43"/>
  <c r="K932" i="43"/>
  <c r="J931" i="43" l="1"/>
  <c r="H931" i="43"/>
  <c r="I931" i="43" s="1"/>
  <c r="S931" i="43"/>
  <c r="Y931" i="43"/>
  <c r="Z931" i="43" s="1"/>
  <c r="V931" i="43"/>
  <c r="N932" i="43"/>
  <c r="O932" i="43" s="1"/>
  <c r="P932" i="43"/>
  <c r="Q932" i="43" s="1"/>
  <c r="A933" i="43"/>
  <c r="B932" i="43"/>
  <c r="D932" i="43"/>
  <c r="G932" i="43"/>
  <c r="T932" i="43"/>
  <c r="C933" i="43"/>
  <c r="E933" i="43"/>
  <c r="U932" i="43"/>
  <c r="R933" i="43"/>
  <c r="K933" i="43"/>
  <c r="F932" i="43"/>
  <c r="J932" i="43" l="1"/>
  <c r="H932" i="43"/>
  <c r="I932" i="43" s="1"/>
  <c r="S932" i="43"/>
  <c r="Y932" i="43"/>
  <c r="Z932" i="43" s="1"/>
  <c r="V932" i="43"/>
  <c r="N933" i="43"/>
  <c r="O933" i="43" s="1"/>
  <c r="P933" i="43"/>
  <c r="Q933" i="43" s="1"/>
  <c r="A934" i="43"/>
  <c r="B933" i="43"/>
  <c r="D933" i="43"/>
  <c r="F933" i="43"/>
  <c r="T934" i="43"/>
  <c r="U933" i="43"/>
  <c r="G933" i="43"/>
  <c r="R934" i="43"/>
  <c r="K934" i="43"/>
  <c r="C934" i="43"/>
  <c r="T933" i="43"/>
  <c r="E934" i="43"/>
  <c r="H933" i="43" l="1"/>
  <c r="I933" i="43" s="1"/>
  <c r="J933" i="43"/>
  <c r="S933" i="43"/>
  <c r="Y933" i="43"/>
  <c r="Z933" i="43" s="1"/>
  <c r="V933" i="43"/>
  <c r="N934" i="43"/>
  <c r="O934" i="43" s="1"/>
  <c r="P934" i="43"/>
  <c r="Q934" i="43" s="1"/>
  <c r="B934" i="43"/>
  <c r="A935" i="43"/>
  <c r="D934" i="43"/>
  <c r="G934" i="43"/>
  <c r="C935" i="43"/>
  <c r="F934" i="43"/>
  <c r="R935" i="43"/>
  <c r="E935" i="43"/>
  <c r="T935" i="43"/>
  <c r="K935" i="43"/>
  <c r="U934" i="43"/>
  <c r="J934" i="43" l="1"/>
  <c r="H934" i="43"/>
  <c r="I934" i="43" s="1"/>
  <c r="S934" i="43"/>
  <c r="Y934" i="43"/>
  <c r="Z934" i="43" s="1"/>
  <c r="V934" i="43"/>
  <c r="N935" i="43"/>
  <c r="O935" i="43" s="1"/>
  <c r="P935" i="43"/>
  <c r="Q935" i="43" s="1"/>
  <c r="A936" i="43"/>
  <c r="B935" i="43"/>
  <c r="D935" i="43"/>
  <c r="K936" i="43"/>
  <c r="T936" i="43"/>
  <c r="G935" i="43"/>
  <c r="C936" i="43"/>
  <c r="E936" i="43"/>
  <c r="U935" i="43"/>
  <c r="F935" i="43"/>
  <c r="J935" i="43" l="1"/>
  <c r="H935" i="43"/>
  <c r="I935" i="43" s="1"/>
  <c r="S935" i="43"/>
  <c r="Y935" i="43"/>
  <c r="Z935" i="43" s="1"/>
  <c r="V935" i="43"/>
  <c r="N936" i="43"/>
  <c r="O936" i="43" s="1"/>
  <c r="P936" i="43"/>
  <c r="Q936" i="43" s="1"/>
  <c r="B936" i="43"/>
  <c r="A937" i="43"/>
  <c r="D936" i="43"/>
  <c r="F936" i="43"/>
  <c r="U936" i="43"/>
  <c r="K937" i="43"/>
  <c r="R937" i="43"/>
  <c r="C937" i="43"/>
  <c r="T937" i="43"/>
  <c r="G936" i="43"/>
  <c r="E937" i="43"/>
  <c r="R936" i="43"/>
  <c r="H936" i="43" l="1"/>
  <c r="I936" i="43" s="1"/>
  <c r="J936" i="43"/>
  <c r="S936" i="43"/>
  <c r="Y936" i="43"/>
  <c r="Z936" i="43" s="1"/>
  <c r="V936" i="43"/>
  <c r="N937" i="43"/>
  <c r="O937" i="43" s="1"/>
  <c r="P937" i="43"/>
  <c r="Q937" i="43" s="1"/>
  <c r="A938" i="43"/>
  <c r="B937" i="43"/>
  <c r="D937" i="43"/>
  <c r="C938" i="43"/>
  <c r="F938" i="43"/>
  <c r="U937" i="43"/>
  <c r="G937" i="43"/>
  <c r="K938" i="43"/>
  <c r="R938" i="43"/>
  <c r="T938" i="43"/>
  <c r="F937" i="43"/>
  <c r="E938" i="43"/>
  <c r="J937" i="43" l="1"/>
  <c r="H937" i="43"/>
  <c r="I937" i="43" s="1"/>
  <c r="S937" i="43"/>
  <c r="Y937" i="43"/>
  <c r="Z937" i="43" s="1"/>
  <c r="V937" i="43"/>
  <c r="N938" i="43"/>
  <c r="O938" i="43" s="1"/>
  <c r="H938" i="43"/>
  <c r="I938" i="43" s="1"/>
  <c r="P938" i="43"/>
  <c r="Q938" i="43" s="1"/>
  <c r="B938" i="43"/>
  <c r="A939" i="43"/>
  <c r="D938" i="43"/>
  <c r="T939" i="43"/>
  <c r="C939" i="43"/>
  <c r="U938" i="43"/>
  <c r="R939" i="43"/>
  <c r="K939" i="43"/>
  <c r="G938" i="43"/>
  <c r="E939" i="43"/>
  <c r="J938" i="43" l="1"/>
  <c r="S938" i="43"/>
  <c r="Y938" i="43"/>
  <c r="Z938" i="43" s="1"/>
  <c r="V938" i="43"/>
  <c r="N939" i="43"/>
  <c r="O939" i="43" s="1"/>
  <c r="P939" i="43"/>
  <c r="Q939" i="43" s="1"/>
  <c r="B939" i="43"/>
  <c r="A940" i="43"/>
  <c r="D939" i="43"/>
  <c r="T940" i="43"/>
  <c r="K940" i="43"/>
  <c r="E940" i="43"/>
  <c r="G939" i="43"/>
  <c r="U939" i="43"/>
  <c r="C940" i="43"/>
  <c r="F940" i="43" s="1"/>
  <c r="F939" i="43"/>
  <c r="R940" i="43"/>
  <c r="J939" i="43" l="1"/>
  <c r="H939" i="43"/>
  <c r="I939" i="43" s="1"/>
  <c r="S939" i="43"/>
  <c r="Y939" i="43"/>
  <c r="Z939" i="43" s="1"/>
  <c r="V939" i="43"/>
  <c r="N940" i="43"/>
  <c r="O940" i="43" s="1"/>
  <c r="H940" i="43"/>
  <c r="I940" i="43" s="1"/>
  <c r="P940" i="43"/>
  <c r="Q940" i="43" s="1"/>
  <c r="A941" i="43"/>
  <c r="B940" i="43"/>
  <c r="D940" i="43"/>
  <c r="R941" i="43"/>
  <c r="K941" i="43"/>
  <c r="E941" i="43"/>
  <c r="C941" i="43"/>
  <c r="G941" i="43"/>
  <c r="U940" i="43"/>
  <c r="G940" i="43"/>
  <c r="T941" i="43"/>
  <c r="J940" i="43" l="1"/>
  <c r="S940" i="43"/>
  <c r="Y940" i="43"/>
  <c r="Z940" i="43" s="1"/>
  <c r="V940" i="43"/>
  <c r="N941" i="43"/>
  <c r="O941" i="43" s="1"/>
  <c r="J941" i="43"/>
  <c r="P941" i="43"/>
  <c r="Q941" i="43" s="1"/>
  <c r="B941" i="43"/>
  <c r="A942" i="43"/>
  <c r="D941" i="43"/>
  <c r="F941" i="43"/>
  <c r="K942" i="43"/>
  <c r="T942" i="43"/>
  <c r="E942" i="43"/>
  <c r="U941" i="43"/>
  <c r="R942" i="43"/>
  <c r="C942" i="43"/>
  <c r="H941" i="43" l="1"/>
  <c r="I941" i="43" s="1"/>
  <c r="S941" i="43"/>
  <c r="Y941" i="43"/>
  <c r="Z941" i="43" s="1"/>
  <c r="V941" i="43"/>
  <c r="N942" i="43"/>
  <c r="O942" i="43" s="1"/>
  <c r="P942" i="43"/>
  <c r="Q942" i="43" s="1"/>
  <c r="B942" i="43"/>
  <c r="A943" i="43"/>
  <c r="D942" i="43"/>
  <c r="F942" i="43"/>
  <c r="C943" i="43"/>
  <c r="U942" i="43"/>
  <c r="K943" i="43"/>
  <c r="T943" i="43"/>
  <c r="E943" i="43"/>
  <c r="R943" i="43"/>
  <c r="G942" i="43"/>
  <c r="H942" i="43" l="1"/>
  <c r="I942" i="43" s="1"/>
  <c r="J942" i="43"/>
  <c r="S942" i="43"/>
  <c r="Y942" i="43"/>
  <c r="Z942" i="43" s="1"/>
  <c r="V942" i="43"/>
  <c r="N943" i="43"/>
  <c r="O943" i="43" s="1"/>
  <c r="P943" i="43"/>
  <c r="Q943" i="43" s="1"/>
  <c r="A944" i="43"/>
  <c r="B943" i="43"/>
  <c r="D943" i="43"/>
  <c r="E944" i="43"/>
  <c r="U943" i="43"/>
  <c r="R944" i="43"/>
  <c r="F943" i="43"/>
  <c r="K944" i="43"/>
  <c r="T944" i="43"/>
  <c r="G943" i="43"/>
  <c r="C944" i="43"/>
  <c r="G944" i="43" s="1"/>
  <c r="H943" i="43" l="1"/>
  <c r="I943" i="43" s="1"/>
  <c r="J943" i="43"/>
  <c r="S943" i="43"/>
  <c r="Y943" i="43"/>
  <c r="Z943" i="43" s="1"/>
  <c r="V943" i="43"/>
  <c r="N944" i="43"/>
  <c r="O944" i="43" s="1"/>
  <c r="J944" i="43"/>
  <c r="P944" i="43"/>
  <c r="Q944" i="43" s="1"/>
  <c r="B944" i="43"/>
  <c r="A945" i="43"/>
  <c r="D944" i="43"/>
  <c r="R945" i="43"/>
  <c r="F944" i="43"/>
  <c r="T945" i="43"/>
  <c r="K945" i="43"/>
  <c r="E945" i="43"/>
  <c r="C945" i="43"/>
  <c r="U944" i="43"/>
  <c r="H944" i="43" l="1"/>
  <c r="I944" i="43" s="1"/>
  <c r="S944" i="43"/>
  <c r="Y944" i="43"/>
  <c r="Z944" i="43" s="1"/>
  <c r="V944" i="43"/>
  <c r="N945" i="43"/>
  <c r="O945" i="43" s="1"/>
  <c r="P945" i="43"/>
  <c r="Q945" i="43" s="1"/>
  <c r="B945" i="43"/>
  <c r="A946" i="43"/>
  <c r="D945" i="43"/>
  <c r="C946" i="43"/>
  <c r="T946" i="43"/>
  <c r="U945" i="43"/>
  <c r="F945" i="43"/>
  <c r="E946" i="43"/>
  <c r="G945" i="43"/>
  <c r="R946" i="43"/>
  <c r="K946" i="43"/>
  <c r="J945" i="43" l="1"/>
  <c r="H945" i="43"/>
  <c r="I945" i="43" s="1"/>
  <c r="S945" i="43"/>
  <c r="Y945" i="43"/>
  <c r="Z945" i="43" s="1"/>
  <c r="V945" i="43"/>
  <c r="N946" i="43"/>
  <c r="O946" i="43" s="1"/>
  <c r="P946" i="43"/>
  <c r="Q946" i="43" s="1"/>
  <c r="B946" i="43"/>
  <c r="A947" i="43"/>
  <c r="D946" i="43"/>
  <c r="F946" i="43"/>
  <c r="T947" i="43"/>
  <c r="K947" i="43"/>
  <c r="U946" i="43"/>
  <c r="G946" i="43"/>
  <c r="E947" i="43"/>
  <c r="C947" i="43"/>
  <c r="R947" i="43"/>
  <c r="F947" i="43"/>
  <c r="G947" i="43"/>
  <c r="J946" i="43" l="1"/>
  <c r="H946" i="43"/>
  <c r="I946" i="43" s="1"/>
  <c r="S946" i="43"/>
  <c r="Y946" i="43"/>
  <c r="Z946" i="43" s="1"/>
  <c r="V946" i="43"/>
  <c r="N947" i="43"/>
  <c r="O947" i="43" s="1"/>
  <c r="H947" i="43"/>
  <c r="I947" i="43" s="1"/>
  <c r="J947" i="43"/>
  <c r="P947" i="43"/>
  <c r="Q947" i="43" s="1"/>
  <c r="B947" i="43"/>
  <c r="A948" i="43"/>
  <c r="D947" i="43"/>
  <c r="K948" i="43"/>
  <c r="U947" i="43"/>
  <c r="R948" i="43"/>
  <c r="E948" i="43"/>
  <c r="T948" i="43"/>
  <c r="C948" i="43"/>
  <c r="F948" i="43" s="1"/>
  <c r="S947" i="43" l="1"/>
  <c r="Y947" i="43"/>
  <c r="Z947" i="43" s="1"/>
  <c r="V947" i="43"/>
  <c r="N948" i="43"/>
  <c r="O948" i="43" s="1"/>
  <c r="H948" i="43"/>
  <c r="I948" i="43" s="1"/>
  <c r="P948" i="43"/>
  <c r="Q948" i="43" s="1"/>
  <c r="B948" i="43"/>
  <c r="A949" i="43"/>
  <c r="D948" i="43"/>
  <c r="E949" i="43"/>
  <c r="G948" i="43"/>
  <c r="T949" i="43"/>
  <c r="R949" i="43"/>
  <c r="U948" i="43"/>
  <c r="K949" i="43"/>
  <c r="C949" i="43"/>
  <c r="F949" i="43" s="1"/>
  <c r="J948" i="43" l="1"/>
  <c r="S948" i="43"/>
  <c r="Y948" i="43"/>
  <c r="Z948" i="43" s="1"/>
  <c r="V948" i="43"/>
  <c r="N949" i="43"/>
  <c r="O949" i="43" s="1"/>
  <c r="H949" i="43"/>
  <c r="I949" i="43" s="1"/>
  <c r="P949" i="43"/>
  <c r="Q949" i="43" s="1"/>
  <c r="B949" i="43"/>
  <c r="A950" i="43"/>
  <c r="D949" i="43"/>
  <c r="K950" i="43"/>
  <c r="T950" i="43"/>
  <c r="U949" i="43"/>
  <c r="R950" i="43"/>
  <c r="C950" i="43"/>
  <c r="E950" i="43"/>
  <c r="G949" i="43"/>
  <c r="J949" i="43" l="1"/>
  <c r="S949" i="43"/>
  <c r="Y949" i="43"/>
  <c r="Z949" i="43" s="1"/>
  <c r="V949" i="43"/>
  <c r="N950" i="43"/>
  <c r="O950" i="43" s="1"/>
  <c r="P950" i="43"/>
  <c r="Q950" i="43" s="1"/>
  <c r="B950" i="43"/>
  <c r="A951" i="43"/>
  <c r="D950" i="43"/>
  <c r="E951" i="43"/>
  <c r="T951" i="43"/>
  <c r="F950" i="43"/>
  <c r="G950" i="43"/>
  <c r="K951" i="43"/>
  <c r="C951" i="43"/>
  <c r="U950" i="43"/>
  <c r="R951" i="43"/>
  <c r="J950" i="43" l="1"/>
  <c r="H950" i="43"/>
  <c r="I950" i="43" s="1"/>
  <c r="S950" i="43"/>
  <c r="Y950" i="43"/>
  <c r="Z950" i="43" s="1"/>
  <c r="V950" i="43"/>
  <c r="N951" i="43"/>
  <c r="O951" i="43" s="1"/>
  <c r="P951" i="43"/>
  <c r="Q951" i="43" s="1"/>
  <c r="B951" i="43"/>
  <c r="A952" i="43"/>
  <c r="D951" i="43"/>
  <c r="K952" i="43"/>
  <c r="U951" i="43"/>
  <c r="T952" i="43"/>
  <c r="E952" i="43"/>
  <c r="C952" i="43"/>
  <c r="F952" i="43" s="1"/>
  <c r="G951" i="43"/>
  <c r="F951" i="43"/>
  <c r="R952" i="43"/>
  <c r="J951" i="43" l="1"/>
  <c r="H951" i="43"/>
  <c r="I951" i="43" s="1"/>
  <c r="S951" i="43"/>
  <c r="Y951" i="43"/>
  <c r="Z951" i="43" s="1"/>
  <c r="V951" i="43"/>
  <c r="N952" i="43"/>
  <c r="O952" i="43" s="1"/>
  <c r="H952" i="43"/>
  <c r="I952" i="43" s="1"/>
  <c r="P952" i="43"/>
  <c r="Q952" i="43" s="1"/>
  <c r="A953" i="43"/>
  <c r="B952" i="43"/>
  <c r="D952" i="43"/>
  <c r="K953" i="43"/>
  <c r="C953" i="43"/>
  <c r="U952" i="43"/>
  <c r="G952" i="43"/>
  <c r="R953" i="43"/>
  <c r="T953" i="43"/>
  <c r="E953" i="43"/>
  <c r="J952" i="43" l="1"/>
  <c r="S952" i="43"/>
  <c r="Y952" i="43"/>
  <c r="Z952" i="43" s="1"/>
  <c r="V952" i="43"/>
  <c r="N953" i="43"/>
  <c r="O953" i="43" s="1"/>
  <c r="P953" i="43"/>
  <c r="Q953" i="43" s="1"/>
  <c r="A954" i="43"/>
  <c r="B953" i="43"/>
  <c r="D953" i="43"/>
  <c r="E954" i="43"/>
  <c r="K954" i="43"/>
  <c r="T954" i="43"/>
  <c r="C954" i="43"/>
  <c r="R954" i="43"/>
  <c r="G953" i="43"/>
  <c r="U953" i="43"/>
  <c r="F953" i="43"/>
  <c r="J953" i="43" l="1"/>
  <c r="H953" i="43"/>
  <c r="I953" i="43" s="1"/>
  <c r="S953" i="43"/>
  <c r="Y953" i="43"/>
  <c r="Z953" i="43" s="1"/>
  <c r="V953" i="43"/>
  <c r="N954" i="43"/>
  <c r="O954" i="43" s="1"/>
  <c r="P954" i="43"/>
  <c r="Q954" i="43" s="1"/>
  <c r="B954" i="43"/>
  <c r="A955" i="43"/>
  <c r="D954" i="43"/>
  <c r="G954" i="43"/>
  <c r="C955" i="43"/>
  <c r="K955" i="43"/>
  <c r="R955" i="43"/>
  <c r="F954" i="43"/>
  <c r="E955" i="43"/>
  <c r="T955" i="43"/>
  <c r="U954" i="43"/>
  <c r="H954" i="43" l="1"/>
  <c r="I954" i="43" s="1"/>
  <c r="J954" i="43"/>
  <c r="S954" i="43"/>
  <c r="Y954" i="43"/>
  <c r="Z954" i="43" s="1"/>
  <c r="V954" i="43"/>
  <c r="N955" i="43"/>
  <c r="O955" i="43" s="1"/>
  <c r="P955" i="43"/>
  <c r="Q955" i="43" s="1"/>
  <c r="A956" i="43"/>
  <c r="B955" i="43"/>
  <c r="D955" i="43"/>
  <c r="U955" i="43"/>
  <c r="E956" i="43"/>
  <c r="C956" i="43"/>
  <c r="K956" i="43"/>
  <c r="F955" i="43"/>
  <c r="G955" i="43"/>
  <c r="T956" i="43"/>
  <c r="R956" i="43"/>
  <c r="J955" i="43" l="1"/>
  <c r="H955" i="43"/>
  <c r="I955" i="43" s="1"/>
  <c r="S955" i="43"/>
  <c r="Y955" i="43"/>
  <c r="Z955" i="43" s="1"/>
  <c r="V955" i="43"/>
  <c r="N956" i="43"/>
  <c r="O956" i="43" s="1"/>
  <c r="P956" i="43"/>
  <c r="Q956" i="43" s="1"/>
  <c r="B956" i="43"/>
  <c r="A957" i="43"/>
  <c r="D956" i="43"/>
  <c r="F956" i="43"/>
  <c r="K957" i="43"/>
  <c r="G956" i="43"/>
  <c r="R957" i="43"/>
  <c r="E957" i="43"/>
  <c r="T957" i="43"/>
  <c r="C957" i="43"/>
  <c r="U956" i="43"/>
  <c r="J956" i="43" l="1"/>
  <c r="H956" i="43"/>
  <c r="I956" i="43" s="1"/>
  <c r="S956" i="43"/>
  <c r="Y956" i="43"/>
  <c r="Z956" i="43" s="1"/>
  <c r="V956" i="43"/>
  <c r="N957" i="43"/>
  <c r="O957" i="43" s="1"/>
  <c r="P957" i="43"/>
  <c r="Q957" i="43" s="1"/>
  <c r="A958" i="43"/>
  <c r="B957" i="43"/>
  <c r="D957" i="43"/>
  <c r="G957" i="43"/>
  <c r="U957" i="43"/>
  <c r="E958" i="43"/>
  <c r="C958" i="43"/>
  <c r="F957" i="43"/>
  <c r="K958" i="43"/>
  <c r="T958" i="43"/>
  <c r="R958" i="43"/>
  <c r="J957" i="43" l="1"/>
  <c r="H957" i="43"/>
  <c r="I957" i="43" s="1"/>
  <c r="S957" i="43"/>
  <c r="Y957" i="43"/>
  <c r="Z957" i="43" s="1"/>
  <c r="V957" i="43"/>
  <c r="N958" i="43"/>
  <c r="O958" i="43" s="1"/>
  <c r="P958" i="43"/>
  <c r="Q958" i="43" s="1"/>
  <c r="B958" i="43"/>
  <c r="A959" i="43"/>
  <c r="D958" i="43"/>
  <c r="R959" i="43"/>
  <c r="U958" i="43"/>
  <c r="K959" i="43"/>
  <c r="E959" i="43"/>
  <c r="C959" i="43"/>
  <c r="F958" i="43"/>
  <c r="G958" i="43"/>
  <c r="T959" i="43"/>
  <c r="J958" i="43" l="1"/>
  <c r="H958" i="43"/>
  <c r="I958" i="43" s="1"/>
  <c r="S958" i="43"/>
  <c r="Y958" i="43"/>
  <c r="Z958" i="43" s="1"/>
  <c r="V958" i="43"/>
  <c r="N959" i="43"/>
  <c r="O959" i="43" s="1"/>
  <c r="P959" i="43"/>
  <c r="Q959" i="43" s="1"/>
  <c r="A960" i="43"/>
  <c r="B959" i="43"/>
  <c r="D959" i="43"/>
  <c r="T960" i="43"/>
  <c r="G959" i="43"/>
  <c r="K960" i="43"/>
  <c r="E960" i="43"/>
  <c r="R960" i="43"/>
  <c r="C960" i="43"/>
  <c r="F959" i="43"/>
  <c r="U959" i="43"/>
  <c r="H959" i="43" l="1"/>
  <c r="I959" i="43" s="1"/>
  <c r="J959" i="43"/>
  <c r="S959" i="43"/>
  <c r="Y959" i="43"/>
  <c r="Z959" i="43" s="1"/>
  <c r="V959" i="43"/>
  <c r="N960" i="43"/>
  <c r="O960" i="43" s="1"/>
  <c r="P960" i="43"/>
  <c r="Q960" i="43" s="1"/>
  <c r="B960" i="43"/>
  <c r="A961" i="43"/>
  <c r="D960" i="43"/>
  <c r="U960" i="43"/>
  <c r="F960" i="43"/>
  <c r="K961" i="43"/>
  <c r="E961" i="43"/>
  <c r="G960" i="43"/>
  <c r="R961" i="43"/>
  <c r="C961" i="43"/>
  <c r="T961" i="43"/>
  <c r="J960" i="43" l="1"/>
  <c r="H960" i="43"/>
  <c r="I960" i="43" s="1"/>
  <c r="S960" i="43"/>
  <c r="Y960" i="43"/>
  <c r="Z960" i="43" s="1"/>
  <c r="V960" i="43"/>
  <c r="N961" i="43"/>
  <c r="O961" i="43" s="1"/>
  <c r="P961" i="43"/>
  <c r="Q961" i="43" s="1"/>
  <c r="A962" i="43"/>
  <c r="B961" i="43"/>
  <c r="D961" i="43"/>
  <c r="F961" i="43"/>
  <c r="G961" i="43"/>
  <c r="C962" i="43"/>
  <c r="R962" i="43"/>
  <c r="T962" i="43"/>
  <c r="E962" i="43"/>
  <c r="K962" i="43"/>
  <c r="U961" i="43"/>
  <c r="J961" i="43" l="1"/>
  <c r="H961" i="43"/>
  <c r="I961" i="43" s="1"/>
  <c r="S961" i="43"/>
  <c r="Y961" i="43"/>
  <c r="Z961" i="43" s="1"/>
  <c r="V961" i="43"/>
  <c r="N962" i="43"/>
  <c r="O962" i="43" s="1"/>
  <c r="P962" i="43"/>
  <c r="Q962" i="43" s="1"/>
  <c r="A963" i="43"/>
  <c r="B962" i="43"/>
  <c r="D962" i="43"/>
  <c r="G962" i="43"/>
  <c r="U962" i="43"/>
  <c r="C963" i="43"/>
  <c r="F962" i="43"/>
  <c r="K963" i="43"/>
  <c r="T963" i="43"/>
  <c r="E963" i="43"/>
  <c r="R963" i="43"/>
  <c r="J962" i="43" l="1"/>
  <c r="H962" i="43"/>
  <c r="I962" i="43" s="1"/>
  <c r="S962" i="43"/>
  <c r="Y962" i="43"/>
  <c r="Z962" i="43" s="1"/>
  <c r="V962" i="43"/>
  <c r="N963" i="43"/>
  <c r="O963" i="43" s="1"/>
  <c r="P963" i="43"/>
  <c r="Q963" i="43" s="1"/>
  <c r="B963" i="43"/>
  <c r="A964" i="43"/>
  <c r="D963" i="43"/>
  <c r="T964" i="43"/>
  <c r="F963" i="43"/>
  <c r="C964" i="43"/>
  <c r="E964" i="43"/>
  <c r="U963" i="43"/>
  <c r="R964" i="43"/>
  <c r="G963" i="43"/>
  <c r="K964" i="43"/>
  <c r="J963" i="43" l="1"/>
  <c r="H963" i="43"/>
  <c r="I963" i="43" s="1"/>
  <c r="S963" i="43"/>
  <c r="Y963" i="43"/>
  <c r="Z963" i="43" s="1"/>
  <c r="V963" i="43"/>
  <c r="N964" i="43"/>
  <c r="O964" i="43" s="1"/>
  <c r="P964" i="43"/>
  <c r="Q964" i="43" s="1"/>
  <c r="A965" i="43"/>
  <c r="B964" i="43"/>
  <c r="D964" i="43"/>
  <c r="F964" i="43"/>
  <c r="G964" i="43"/>
  <c r="K965" i="43"/>
  <c r="E965" i="43"/>
  <c r="U964" i="43"/>
  <c r="R965" i="43"/>
  <c r="T965" i="43"/>
  <c r="C965" i="43"/>
  <c r="G965" i="43" s="1"/>
  <c r="J964" i="43" l="1"/>
  <c r="H964" i="43"/>
  <c r="I964" i="43" s="1"/>
  <c r="S964" i="43"/>
  <c r="Y964" i="43"/>
  <c r="Z964" i="43" s="1"/>
  <c r="V964" i="43"/>
  <c r="N965" i="43"/>
  <c r="O965" i="43" s="1"/>
  <c r="J965" i="43"/>
  <c r="P965" i="43"/>
  <c r="Q965" i="43" s="1"/>
  <c r="B965" i="43"/>
  <c r="A966" i="43"/>
  <c r="D965" i="43"/>
  <c r="T966" i="43"/>
  <c r="E966" i="43"/>
  <c r="U965" i="43"/>
  <c r="K966" i="43"/>
  <c r="C966" i="43"/>
  <c r="F965" i="43"/>
  <c r="H965" i="43" l="1"/>
  <c r="I965" i="43" s="1"/>
  <c r="S965" i="43"/>
  <c r="Y965" i="43"/>
  <c r="Z965" i="43" s="1"/>
  <c r="V965" i="43"/>
  <c r="N966" i="43"/>
  <c r="O966" i="43" s="1"/>
  <c r="P966" i="43"/>
  <c r="Q966" i="43" s="1"/>
  <c r="A967" i="43"/>
  <c r="B966" i="43"/>
  <c r="D966" i="43"/>
  <c r="U966" i="43"/>
  <c r="F966" i="43"/>
  <c r="R967" i="43"/>
  <c r="G966" i="43"/>
  <c r="T967" i="43"/>
  <c r="K967" i="43"/>
  <c r="C967" i="43"/>
  <c r="R966" i="43"/>
  <c r="E967" i="43"/>
  <c r="J966" i="43" l="1"/>
  <c r="H966" i="43"/>
  <c r="I966" i="43" s="1"/>
  <c r="S966" i="43"/>
  <c r="Y966" i="43"/>
  <c r="Z966" i="43" s="1"/>
  <c r="V966" i="43"/>
  <c r="N967" i="43"/>
  <c r="O967" i="43" s="1"/>
  <c r="P967" i="43"/>
  <c r="Q967" i="43" s="1"/>
  <c r="A968" i="43"/>
  <c r="B967" i="43"/>
  <c r="D967" i="43"/>
  <c r="R968" i="43"/>
  <c r="E968" i="43"/>
  <c r="F967" i="43"/>
  <c r="G967" i="43"/>
  <c r="C968" i="43"/>
  <c r="K968" i="43"/>
  <c r="G968" i="43"/>
  <c r="T968" i="43"/>
  <c r="U967" i="43"/>
  <c r="J967" i="43" l="1"/>
  <c r="H967" i="43"/>
  <c r="I967" i="43" s="1"/>
  <c r="S967" i="43"/>
  <c r="Y967" i="43"/>
  <c r="Z967" i="43" s="1"/>
  <c r="V967" i="43"/>
  <c r="N968" i="43"/>
  <c r="O968" i="43" s="1"/>
  <c r="J968" i="43"/>
  <c r="P968" i="43"/>
  <c r="Q968" i="43" s="1"/>
  <c r="B968" i="43"/>
  <c r="A969" i="43"/>
  <c r="D968" i="43"/>
  <c r="R969" i="43"/>
  <c r="F968" i="43"/>
  <c r="T969" i="43"/>
  <c r="C969" i="43"/>
  <c r="U968" i="43"/>
  <c r="E969" i="43"/>
  <c r="K969" i="43"/>
  <c r="G969" i="43"/>
  <c r="H968" i="43" l="1"/>
  <c r="I968" i="43" s="1"/>
  <c r="S968" i="43"/>
  <c r="Y968" i="43"/>
  <c r="Z968" i="43" s="1"/>
  <c r="V968" i="43"/>
  <c r="N969" i="43"/>
  <c r="O969" i="43" s="1"/>
  <c r="J969" i="43"/>
  <c r="P969" i="43"/>
  <c r="Q969" i="43" s="1"/>
  <c r="B969" i="43"/>
  <c r="A970" i="43"/>
  <c r="D969" i="43"/>
  <c r="E970" i="43"/>
  <c r="C970" i="43"/>
  <c r="F970" i="43" s="1"/>
  <c r="F969" i="43"/>
  <c r="K970" i="43"/>
  <c r="T970" i="43"/>
  <c r="R970" i="43"/>
  <c r="G970" i="43"/>
  <c r="U969" i="43"/>
  <c r="H969" i="43" l="1"/>
  <c r="I969" i="43" s="1"/>
  <c r="S969" i="43"/>
  <c r="Y969" i="43"/>
  <c r="Z969" i="43" s="1"/>
  <c r="V969" i="43"/>
  <c r="N970" i="43"/>
  <c r="O970" i="43" s="1"/>
  <c r="H970" i="43"/>
  <c r="I970" i="43" s="1"/>
  <c r="J970" i="43"/>
  <c r="P970" i="43"/>
  <c r="Q970" i="43" s="1"/>
  <c r="A971" i="43"/>
  <c r="B970" i="43"/>
  <c r="D970" i="43"/>
  <c r="C971" i="43"/>
  <c r="G971" i="43"/>
  <c r="K971" i="43"/>
  <c r="F971" i="43"/>
  <c r="T971" i="43"/>
  <c r="U970" i="43"/>
  <c r="E971" i="43"/>
  <c r="R971" i="43"/>
  <c r="S970" i="43" l="1"/>
  <c r="Y970" i="43"/>
  <c r="Z970" i="43" s="1"/>
  <c r="V970" i="43"/>
  <c r="N971" i="43"/>
  <c r="O971" i="43" s="1"/>
  <c r="H971" i="43"/>
  <c r="I971" i="43" s="1"/>
  <c r="J971" i="43"/>
  <c r="P971" i="43"/>
  <c r="Q971" i="43" s="1"/>
  <c r="B971" i="43"/>
  <c r="A972" i="43"/>
  <c r="D971" i="43"/>
  <c r="U971" i="43"/>
  <c r="E972" i="43"/>
  <c r="T972" i="43"/>
  <c r="K972" i="43"/>
  <c r="C972" i="43"/>
  <c r="R972" i="43"/>
  <c r="S971" i="43" l="1"/>
  <c r="Y971" i="43"/>
  <c r="Z971" i="43" s="1"/>
  <c r="V971" i="43"/>
  <c r="N972" i="43"/>
  <c r="O972" i="43" s="1"/>
  <c r="P972" i="43"/>
  <c r="Q972" i="43" s="1"/>
  <c r="A973" i="43"/>
  <c r="B972" i="43"/>
  <c r="D972" i="43"/>
  <c r="F972" i="43"/>
  <c r="K973" i="43"/>
  <c r="G972" i="43"/>
  <c r="T973" i="43"/>
  <c r="C973" i="43"/>
  <c r="E973" i="43"/>
  <c r="U972" i="43"/>
  <c r="J972" i="43" l="1"/>
  <c r="H972" i="43"/>
  <c r="I972" i="43" s="1"/>
  <c r="S972" i="43"/>
  <c r="Y972" i="43"/>
  <c r="Z972" i="43" s="1"/>
  <c r="V972" i="43"/>
  <c r="N973" i="43"/>
  <c r="O973" i="43" s="1"/>
  <c r="P973" i="43"/>
  <c r="Q973" i="43" s="1"/>
  <c r="A974" i="43"/>
  <c r="B973" i="43"/>
  <c r="D973" i="43"/>
  <c r="R973" i="43"/>
  <c r="G973" i="43"/>
  <c r="E974" i="43"/>
  <c r="U973" i="43"/>
  <c r="K974" i="43"/>
  <c r="F973" i="43"/>
  <c r="T974" i="43"/>
  <c r="R974" i="43"/>
  <c r="C974" i="43"/>
  <c r="J973" i="43" l="1"/>
  <c r="H973" i="43"/>
  <c r="I973" i="43" s="1"/>
  <c r="S973" i="43"/>
  <c r="Y973" i="43"/>
  <c r="Z973" i="43" s="1"/>
  <c r="V973" i="43"/>
  <c r="N974" i="43"/>
  <c r="O974" i="43" s="1"/>
  <c r="P974" i="43"/>
  <c r="Q974" i="43" s="1"/>
  <c r="A975" i="43"/>
  <c r="B974" i="43"/>
  <c r="D974" i="43"/>
  <c r="G974" i="43"/>
  <c r="R975" i="43"/>
  <c r="F974" i="43"/>
  <c r="E975" i="43"/>
  <c r="C975" i="43"/>
  <c r="K975" i="43"/>
  <c r="U974" i="43"/>
  <c r="T975" i="43"/>
  <c r="F975" i="43"/>
  <c r="G975" i="43"/>
  <c r="H974" i="43" l="1"/>
  <c r="I974" i="43" s="1"/>
  <c r="J974" i="43"/>
  <c r="S974" i="43"/>
  <c r="Y974" i="43"/>
  <c r="Z974" i="43" s="1"/>
  <c r="V974" i="43"/>
  <c r="N975" i="43"/>
  <c r="O975" i="43" s="1"/>
  <c r="H975" i="43"/>
  <c r="I975" i="43" s="1"/>
  <c r="J975" i="43"/>
  <c r="P975" i="43"/>
  <c r="Q975" i="43" s="1"/>
  <c r="B975" i="43"/>
  <c r="A976" i="43"/>
  <c r="D975" i="43"/>
  <c r="U975" i="43"/>
  <c r="C976" i="43"/>
  <c r="E976" i="43"/>
  <c r="K976" i="43"/>
  <c r="T976" i="43"/>
  <c r="S975" i="43" l="1"/>
  <c r="Y975" i="43"/>
  <c r="Z975" i="43" s="1"/>
  <c r="V975" i="43"/>
  <c r="N976" i="43"/>
  <c r="O976" i="43" s="1"/>
  <c r="P976" i="43"/>
  <c r="Q976" i="43" s="1"/>
  <c r="B976" i="43"/>
  <c r="A977" i="43"/>
  <c r="D976" i="43"/>
  <c r="T977" i="43"/>
  <c r="R977" i="43"/>
  <c r="G976" i="43"/>
  <c r="C977" i="43"/>
  <c r="E977" i="43"/>
  <c r="K977" i="43"/>
  <c r="F976" i="43"/>
  <c r="R976" i="43"/>
  <c r="U976" i="43"/>
  <c r="J976" i="43" l="1"/>
  <c r="H976" i="43"/>
  <c r="I976" i="43" s="1"/>
  <c r="S976" i="43"/>
  <c r="Y976" i="43"/>
  <c r="Z976" i="43" s="1"/>
  <c r="V976" i="43"/>
  <c r="N977" i="43"/>
  <c r="O977" i="43" s="1"/>
  <c r="P977" i="43"/>
  <c r="Q977" i="43" s="1"/>
  <c r="A978" i="43"/>
  <c r="B977" i="43"/>
  <c r="D977" i="43"/>
  <c r="K978" i="43"/>
  <c r="R978" i="43"/>
  <c r="T978" i="43"/>
  <c r="U977" i="43"/>
  <c r="G977" i="43"/>
  <c r="C978" i="43"/>
  <c r="F977" i="43"/>
  <c r="E978" i="43"/>
  <c r="J977" i="43" l="1"/>
  <c r="H977" i="43"/>
  <c r="I977" i="43" s="1"/>
  <c r="S977" i="43"/>
  <c r="Y977" i="43"/>
  <c r="Z977" i="43" s="1"/>
  <c r="V977" i="43"/>
  <c r="N978" i="43"/>
  <c r="O978" i="43" s="1"/>
  <c r="P978" i="43"/>
  <c r="Q978" i="43" s="1"/>
  <c r="A979" i="43"/>
  <c r="B978" i="43"/>
  <c r="D978" i="43"/>
  <c r="C979" i="43"/>
  <c r="R979" i="43"/>
  <c r="F978" i="43"/>
  <c r="E979" i="43"/>
  <c r="K979" i="43"/>
  <c r="U978" i="43"/>
  <c r="G978" i="43"/>
  <c r="J978" i="43" l="1"/>
  <c r="H978" i="43"/>
  <c r="I978" i="43" s="1"/>
  <c r="S978" i="43"/>
  <c r="Y978" i="43"/>
  <c r="Z978" i="43" s="1"/>
  <c r="V978" i="43"/>
  <c r="N979" i="43"/>
  <c r="O979" i="43" s="1"/>
  <c r="P979" i="43"/>
  <c r="Q979" i="43" s="1"/>
  <c r="A980" i="43"/>
  <c r="B979" i="43"/>
  <c r="D979" i="43"/>
  <c r="C980" i="43"/>
  <c r="R980" i="43"/>
  <c r="F979" i="43"/>
  <c r="T979" i="43"/>
  <c r="K980" i="43"/>
  <c r="U979" i="43"/>
  <c r="E980" i="43"/>
  <c r="G979" i="43"/>
  <c r="H979" i="43" l="1"/>
  <c r="I979" i="43" s="1"/>
  <c r="J979" i="43"/>
  <c r="S979" i="43"/>
  <c r="Y979" i="43"/>
  <c r="Z979" i="43" s="1"/>
  <c r="V979" i="43"/>
  <c r="N980" i="43"/>
  <c r="O980" i="43" s="1"/>
  <c r="P980" i="43"/>
  <c r="Q980" i="43" s="1"/>
  <c r="B980" i="43"/>
  <c r="A981" i="43"/>
  <c r="D980" i="43"/>
  <c r="G980" i="43"/>
  <c r="K981" i="43"/>
  <c r="U980" i="43"/>
  <c r="R981" i="43"/>
  <c r="F980" i="43"/>
  <c r="E981" i="43"/>
  <c r="C981" i="43"/>
  <c r="G981" i="43" s="1"/>
  <c r="T980" i="43"/>
  <c r="J980" i="43" l="1"/>
  <c r="H980" i="43"/>
  <c r="I980" i="43" s="1"/>
  <c r="S980" i="43"/>
  <c r="Y980" i="43"/>
  <c r="Z980" i="43" s="1"/>
  <c r="V980" i="43"/>
  <c r="N981" i="43"/>
  <c r="O981" i="43" s="1"/>
  <c r="J981" i="43"/>
  <c r="P981" i="43"/>
  <c r="Q981" i="43" s="1"/>
  <c r="A982" i="43"/>
  <c r="B981" i="43"/>
  <c r="D981" i="43"/>
  <c r="K982" i="43"/>
  <c r="R982" i="43"/>
  <c r="T981" i="43"/>
  <c r="T982" i="43"/>
  <c r="U981" i="43"/>
  <c r="C982" i="43"/>
  <c r="G982" i="43" s="1"/>
  <c r="F981" i="43"/>
  <c r="E982" i="43"/>
  <c r="H981" i="43" l="1"/>
  <c r="I981" i="43" s="1"/>
  <c r="S981" i="43"/>
  <c r="Y981" i="43"/>
  <c r="Z981" i="43" s="1"/>
  <c r="V981" i="43"/>
  <c r="N982" i="43"/>
  <c r="O982" i="43" s="1"/>
  <c r="J982" i="43"/>
  <c r="P982" i="43"/>
  <c r="Q982" i="43" s="1"/>
  <c r="A983" i="43"/>
  <c r="B982" i="43"/>
  <c r="D982" i="43"/>
  <c r="U982" i="43"/>
  <c r="F982" i="43"/>
  <c r="R983" i="43"/>
  <c r="C983" i="43"/>
  <c r="E983" i="43"/>
  <c r="K983" i="43"/>
  <c r="T983" i="43"/>
  <c r="H982" i="43" l="1"/>
  <c r="I982" i="43" s="1"/>
  <c r="S982" i="43"/>
  <c r="Y982" i="43"/>
  <c r="Z982" i="43" s="1"/>
  <c r="V982" i="43"/>
  <c r="N983" i="43"/>
  <c r="O983" i="43" s="1"/>
  <c r="P983" i="43"/>
  <c r="Q983" i="43" s="1"/>
  <c r="B983" i="43"/>
  <c r="A984" i="43"/>
  <c r="D983" i="43"/>
  <c r="C984" i="43"/>
  <c r="K984" i="43"/>
  <c r="F983" i="43"/>
  <c r="E984" i="43"/>
  <c r="T984" i="43"/>
  <c r="U983" i="43"/>
  <c r="R984" i="43"/>
  <c r="G983" i="43"/>
  <c r="J983" i="43" l="1"/>
  <c r="H983" i="43"/>
  <c r="I983" i="43" s="1"/>
  <c r="S983" i="43"/>
  <c r="Y983" i="43"/>
  <c r="Z983" i="43" s="1"/>
  <c r="V983" i="43"/>
  <c r="N984" i="43"/>
  <c r="O984" i="43" s="1"/>
  <c r="P984" i="43"/>
  <c r="Q984" i="43" s="1"/>
  <c r="A985" i="43"/>
  <c r="B984" i="43"/>
  <c r="D984" i="43"/>
  <c r="F984" i="43"/>
  <c r="R985" i="43"/>
  <c r="C985" i="43"/>
  <c r="K985" i="43"/>
  <c r="U984" i="43"/>
  <c r="E985" i="43"/>
  <c r="G984" i="43"/>
  <c r="T985" i="43"/>
  <c r="J984" i="43" l="1"/>
  <c r="H984" i="43"/>
  <c r="I984" i="43" s="1"/>
  <c r="S984" i="43"/>
  <c r="Y984" i="43"/>
  <c r="Z984" i="43" s="1"/>
  <c r="V984" i="43"/>
  <c r="N985" i="43"/>
  <c r="O985" i="43" s="1"/>
  <c r="P985" i="43"/>
  <c r="Q985" i="43" s="1"/>
  <c r="A986" i="43"/>
  <c r="B985" i="43"/>
  <c r="D985" i="43"/>
  <c r="E986" i="43"/>
  <c r="T986" i="43"/>
  <c r="C986" i="43"/>
  <c r="K986" i="43"/>
  <c r="F985" i="43"/>
  <c r="U985" i="43"/>
  <c r="G985" i="43"/>
  <c r="J985" i="43" l="1"/>
  <c r="H985" i="43"/>
  <c r="I985" i="43" s="1"/>
  <c r="S985" i="43"/>
  <c r="Y985" i="43"/>
  <c r="Z985" i="43" s="1"/>
  <c r="V985" i="43"/>
  <c r="N986" i="43"/>
  <c r="O986" i="43" s="1"/>
  <c r="P986" i="43"/>
  <c r="Q986" i="43" s="1"/>
  <c r="A987" i="43"/>
  <c r="B986" i="43"/>
  <c r="D986" i="43"/>
  <c r="R987" i="43"/>
  <c r="T987" i="43"/>
  <c r="R986" i="43"/>
  <c r="U986" i="43"/>
  <c r="K987" i="43"/>
  <c r="E987" i="43"/>
  <c r="F986" i="43"/>
  <c r="C987" i="43"/>
  <c r="G986" i="43"/>
  <c r="J986" i="43" l="1"/>
  <c r="H986" i="43"/>
  <c r="I986" i="43" s="1"/>
  <c r="S986" i="43"/>
  <c r="Y986" i="43"/>
  <c r="Z986" i="43" s="1"/>
  <c r="V986" i="43"/>
  <c r="N987" i="43"/>
  <c r="O987" i="43" s="1"/>
  <c r="P987" i="43"/>
  <c r="Q987" i="43" s="1"/>
  <c r="B987" i="43"/>
  <c r="A988" i="43"/>
  <c r="D987" i="43"/>
  <c r="G987" i="43"/>
  <c r="F987" i="43"/>
  <c r="K988" i="43"/>
  <c r="R988" i="43"/>
  <c r="C988" i="43"/>
  <c r="E988" i="43"/>
  <c r="T988" i="43"/>
  <c r="U987" i="43"/>
  <c r="J987" i="43" l="1"/>
  <c r="H987" i="43"/>
  <c r="I987" i="43" s="1"/>
  <c r="S987" i="43"/>
  <c r="Y987" i="43"/>
  <c r="Z987" i="43" s="1"/>
  <c r="V987" i="43"/>
  <c r="N988" i="43"/>
  <c r="O988" i="43" s="1"/>
  <c r="P988" i="43"/>
  <c r="Q988" i="43" s="1"/>
  <c r="B988" i="43"/>
  <c r="A989" i="43"/>
  <c r="D988" i="43"/>
  <c r="K989" i="43"/>
  <c r="T989" i="43"/>
  <c r="G988" i="43"/>
  <c r="C989" i="43"/>
  <c r="R989" i="43"/>
  <c r="E989" i="43"/>
  <c r="U988" i="43"/>
  <c r="F988" i="43"/>
  <c r="J988" i="43" l="1"/>
  <c r="H988" i="43"/>
  <c r="I988" i="43" s="1"/>
  <c r="S988" i="43"/>
  <c r="Y988" i="43"/>
  <c r="Z988" i="43" s="1"/>
  <c r="V988" i="43"/>
  <c r="N989" i="43"/>
  <c r="O989" i="43" s="1"/>
  <c r="P989" i="43"/>
  <c r="Q989" i="43" s="1"/>
  <c r="B989" i="43"/>
  <c r="A990" i="43"/>
  <c r="D989" i="43"/>
  <c r="R990" i="43"/>
  <c r="K990" i="43"/>
  <c r="E990" i="43"/>
  <c r="T990" i="43"/>
  <c r="C990" i="43"/>
  <c r="G989" i="43"/>
  <c r="F989" i="43"/>
  <c r="U989" i="43"/>
  <c r="J989" i="43" l="1"/>
  <c r="H989" i="43"/>
  <c r="I989" i="43" s="1"/>
  <c r="S989" i="43"/>
  <c r="Y989" i="43"/>
  <c r="Z989" i="43" s="1"/>
  <c r="V989" i="43"/>
  <c r="N990" i="43"/>
  <c r="O990" i="43" s="1"/>
  <c r="P990" i="43"/>
  <c r="Q990" i="43" s="1"/>
  <c r="A991" i="43"/>
  <c r="B990" i="43"/>
  <c r="D990" i="43"/>
  <c r="F990" i="43"/>
  <c r="C991" i="43"/>
  <c r="U990" i="43"/>
  <c r="T991" i="43"/>
  <c r="R991" i="43"/>
  <c r="E991" i="43"/>
  <c r="G990" i="43"/>
  <c r="K991" i="43"/>
  <c r="J990" i="43" l="1"/>
  <c r="H990" i="43"/>
  <c r="I990" i="43" s="1"/>
  <c r="S990" i="43"/>
  <c r="Y990" i="43"/>
  <c r="Z990" i="43" s="1"/>
  <c r="V990" i="43"/>
  <c r="N991" i="43"/>
  <c r="O991" i="43" s="1"/>
  <c r="P991" i="43"/>
  <c r="Q991" i="43" s="1"/>
  <c r="A992" i="43"/>
  <c r="B991" i="43"/>
  <c r="D991" i="43"/>
  <c r="F991" i="43"/>
  <c r="R992" i="43"/>
  <c r="G991" i="43"/>
  <c r="K992" i="43"/>
  <c r="T992" i="43"/>
  <c r="E992" i="43"/>
  <c r="C992" i="43"/>
  <c r="U991" i="43"/>
  <c r="H991" i="43" l="1"/>
  <c r="I991" i="43" s="1"/>
  <c r="J991" i="43"/>
  <c r="S991" i="43"/>
  <c r="Y991" i="43"/>
  <c r="Z991" i="43" s="1"/>
  <c r="V991" i="43"/>
  <c r="N992" i="43"/>
  <c r="O992" i="43" s="1"/>
  <c r="P992" i="43"/>
  <c r="Q992" i="43" s="1"/>
  <c r="B992" i="43"/>
  <c r="A993" i="43"/>
  <c r="D992" i="43"/>
  <c r="G992" i="43"/>
  <c r="C993" i="43"/>
  <c r="E993" i="43"/>
  <c r="T993" i="43"/>
  <c r="K993" i="43"/>
  <c r="U992" i="43"/>
  <c r="R993" i="43"/>
  <c r="F992" i="43"/>
  <c r="J992" i="43" l="1"/>
  <c r="H992" i="43"/>
  <c r="I992" i="43" s="1"/>
  <c r="S992" i="43"/>
  <c r="Y992" i="43"/>
  <c r="Z992" i="43" s="1"/>
  <c r="V992" i="43"/>
  <c r="N993" i="43"/>
  <c r="O993" i="43" s="1"/>
  <c r="P993" i="43"/>
  <c r="Q993" i="43" s="1"/>
  <c r="A994" i="43"/>
  <c r="B993" i="43"/>
  <c r="D993" i="43"/>
  <c r="K994" i="43"/>
  <c r="T994" i="43"/>
  <c r="F993" i="43"/>
  <c r="G993" i="43"/>
  <c r="R994" i="43"/>
  <c r="U993" i="43"/>
  <c r="C994" i="43"/>
  <c r="E994" i="43"/>
  <c r="J993" i="43" l="1"/>
  <c r="H993" i="43"/>
  <c r="I993" i="43" s="1"/>
  <c r="S993" i="43"/>
  <c r="Y993" i="43"/>
  <c r="Z993" i="43" s="1"/>
  <c r="V993" i="43"/>
  <c r="N994" i="43"/>
  <c r="O994" i="43" s="1"/>
  <c r="P994" i="43"/>
  <c r="Q994" i="43" s="1"/>
  <c r="A995" i="43"/>
  <c r="B994" i="43"/>
  <c r="D994" i="43"/>
  <c r="U994" i="43"/>
  <c r="F994" i="43"/>
  <c r="E995" i="43"/>
  <c r="K995" i="43"/>
  <c r="R995" i="43"/>
  <c r="T995" i="43"/>
  <c r="G994" i="43"/>
  <c r="C995" i="43"/>
  <c r="J994" i="43" l="1"/>
  <c r="H994" i="43"/>
  <c r="I994" i="43" s="1"/>
  <c r="S994" i="43"/>
  <c r="Y994" i="43"/>
  <c r="Z994" i="43" s="1"/>
  <c r="V994" i="43"/>
  <c r="N995" i="43"/>
  <c r="O995" i="43" s="1"/>
  <c r="P995" i="43"/>
  <c r="Q995" i="43" s="1"/>
  <c r="B995" i="43"/>
  <c r="A996" i="43"/>
  <c r="D995" i="43"/>
  <c r="C996" i="43"/>
  <c r="R996" i="43"/>
  <c r="E996" i="43"/>
  <c r="G995" i="43"/>
  <c r="K996" i="43"/>
  <c r="G996" i="43"/>
  <c r="F995" i="43"/>
  <c r="T996" i="43"/>
  <c r="U995" i="43"/>
  <c r="J995" i="43" l="1"/>
  <c r="H995" i="43"/>
  <c r="I995" i="43" s="1"/>
  <c r="S995" i="43"/>
  <c r="Y995" i="43"/>
  <c r="Z995" i="43" s="1"/>
  <c r="V995" i="43"/>
  <c r="N996" i="43"/>
  <c r="O996" i="43" s="1"/>
  <c r="J996" i="43"/>
  <c r="P996" i="43"/>
  <c r="Q996" i="43" s="1"/>
  <c r="A997" i="43"/>
  <c r="B996" i="43"/>
  <c r="D996" i="43"/>
  <c r="K997" i="43"/>
  <c r="T997" i="43"/>
  <c r="R997" i="43"/>
  <c r="C997" i="43"/>
  <c r="U996" i="43"/>
  <c r="F996" i="43"/>
  <c r="E997" i="43"/>
  <c r="H996" i="43" l="1"/>
  <c r="I996" i="43" s="1"/>
  <c r="S996" i="43"/>
  <c r="Y996" i="43"/>
  <c r="Z996" i="43" s="1"/>
  <c r="V996" i="43"/>
  <c r="N997" i="43"/>
  <c r="O997" i="43" s="1"/>
  <c r="P997" i="43"/>
  <c r="Q997" i="43" s="1"/>
  <c r="B997" i="43"/>
  <c r="A998" i="43"/>
  <c r="D997" i="43"/>
  <c r="R998" i="43"/>
  <c r="E998" i="43"/>
  <c r="U997" i="43"/>
  <c r="F997" i="43"/>
  <c r="C998" i="43"/>
  <c r="G998" i="43" s="1"/>
  <c r="G997" i="43"/>
  <c r="T998" i="43"/>
  <c r="K998" i="43"/>
  <c r="H997" i="43" l="1"/>
  <c r="I997" i="43" s="1"/>
  <c r="J997" i="43"/>
  <c r="S997" i="43"/>
  <c r="Y997" i="43"/>
  <c r="Z997" i="43" s="1"/>
  <c r="V997" i="43"/>
  <c r="N998" i="43"/>
  <c r="O998" i="43" s="1"/>
  <c r="J998" i="43"/>
  <c r="P998" i="43"/>
  <c r="Q998" i="43" s="1"/>
  <c r="A999" i="43"/>
  <c r="B998" i="43"/>
  <c r="D998" i="43"/>
  <c r="R999" i="43"/>
  <c r="C999" i="43"/>
  <c r="T999" i="43"/>
  <c r="E999" i="43"/>
  <c r="K999" i="43"/>
  <c r="U998" i="43"/>
  <c r="F998" i="43"/>
  <c r="H998" i="43" l="1"/>
  <c r="I998" i="43" s="1"/>
  <c r="S998" i="43"/>
  <c r="Y998" i="43"/>
  <c r="Z998" i="43" s="1"/>
  <c r="V998" i="43"/>
  <c r="N999" i="43"/>
  <c r="O999" i="43" s="1"/>
  <c r="P999" i="43"/>
  <c r="Q999" i="43" s="1"/>
  <c r="A1000" i="43"/>
  <c r="B999" i="43"/>
  <c r="D999" i="43"/>
  <c r="E1000" i="43"/>
  <c r="U999" i="43"/>
  <c r="K1000" i="43"/>
  <c r="R1000" i="43"/>
  <c r="C1000" i="43"/>
  <c r="F999" i="43"/>
  <c r="T1000" i="43"/>
  <c r="G999" i="43"/>
  <c r="J999" i="43" l="1"/>
  <c r="H999" i="43"/>
  <c r="I999" i="43" s="1"/>
  <c r="S999" i="43"/>
  <c r="Y999" i="43"/>
  <c r="Z999" i="43" s="1"/>
  <c r="V999" i="43"/>
  <c r="N1000" i="43"/>
  <c r="O1000" i="43" s="1"/>
  <c r="P1000" i="43"/>
  <c r="Q1000" i="43" s="1"/>
  <c r="B1000" i="43"/>
  <c r="A1001" i="43"/>
  <c r="D1000" i="43"/>
  <c r="R1001" i="43"/>
  <c r="K1001" i="43"/>
  <c r="T1001" i="43"/>
  <c r="G1000" i="43"/>
  <c r="U1000" i="43"/>
  <c r="E1001" i="43"/>
  <c r="C1001" i="43"/>
  <c r="F1000" i="43"/>
  <c r="F1001" i="43"/>
  <c r="J1000" i="43" l="1"/>
  <c r="H1000" i="43"/>
  <c r="I1000" i="43" s="1"/>
  <c r="S1000" i="43"/>
  <c r="Y1000" i="43"/>
  <c r="Z1000" i="43" s="1"/>
  <c r="V1000" i="43"/>
  <c r="N1001" i="43"/>
  <c r="O1001" i="43" s="1"/>
  <c r="H1001" i="43"/>
  <c r="I1001" i="43" s="1"/>
  <c r="P1001" i="43"/>
  <c r="Q1001" i="43" s="1"/>
  <c r="A1002" i="43"/>
  <c r="B1001" i="43"/>
  <c r="D1001" i="43"/>
  <c r="G1001" i="43"/>
  <c r="R1002" i="43"/>
  <c r="C1002" i="43"/>
  <c r="E1002" i="43"/>
  <c r="U1001" i="43"/>
  <c r="K1002" i="43"/>
  <c r="T1002" i="43"/>
  <c r="J1001" i="43" l="1"/>
  <c r="S1001" i="43"/>
  <c r="Y1001" i="43"/>
  <c r="Z1001" i="43" s="1"/>
  <c r="V1001" i="43"/>
  <c r="N1002" i="43"/>
  <c r="O1002" i="43" s="1"/>
  <c r="P1002" i="43"/>
  <c r="Q1002" i="43" s="1"/>
  <c r="A1003" i="43"/>
  <c r="B1002" i="43"/>
  <c r="D1002" i="43"/>
  <c r="T1003" i="43"/>
  <c r="K1003" i="43"/>
  <c r="E1003" i="43"/>
  <c r="C1003" i="43"/>
  <c r="F1002" i="43"/>
  <c r="G1002" i="43"/>
  <c r="U1002" i="43"/>
  <c r="R1003" i="43"/>
  <c r="J1002" i="43" l="1"/>
  <c r="H1002" i="43"/>
  <c r="I1002" i="43" s="1"/>
  <c r="S1002" i="43"/>
  <c r="Y1002" i="43"/>
  <c r="Z1002" i="43" s="1"/>
  <c r="V1002" i="43"/>
  <c r="N1003" i="43"/>
  <c r="O1003" i="43" s="1"/>
  <c r="P1003" i="43"/>
  <c r="Q1003" i="43" s="1"/>
  <c r="A1004" i="43"/>
  <c r="B1003" i="43"/>
  <c r="D1003" i="43"/>
  <c r="G1003" i="43"/>
  <c r="F1003" i="43"/>
  <c r="U1003" i="43"/>
  <c r="K1004" i="43"/>
  <c r="T1004" i="43"/>
  <c r="C1004" i="43"/>
  <c r="F1004" i="43" s="1"/>
  <c r="R1004" i="43"/>
  <c r="E1004" i="43"/>
  <c r="G1004" i="43"/>
  <c r="J1003" i="43" l="1"/>
  <c r="H1003" i="43"/>
  <c r="I1003" i="43" s="1"/>
  <c r="S1003" i="43"/>
  <c r="Y1003" i="43"/>
  <c r="Z1003" i="43" s="1"/>
  <c r="V1003" i="43"/>
  <c r="N1004" i="43"/>
  <c r="O1004" i="43" s="1"/>
  <c r="H1004" i="43"/>
  <c r="I1004" i="43" s="1"/>
  <c r="J1004" i="43"/>
  <c r="P1004" i="43"/>
  <c r="Q1004" i="43" s="1"/>
  <c r="A1005" i="43"/>
  <c r="B1004" i="43"/>
  <c r="D1004" i="43"/>
  <c r="T1005" i="43"/>
  <c r="U1004" i="43"/>
  <c r="C1005" i="43"/>
  <c r="E1005" i="43"/>
  <c r="R1005" i="43"/>
  <c r="K1005" i="43"/>
  <c r="S1004" i="43" l="1"/>
  <c r="Y1004" i="43"/>
  <c r="Z1004" i="43" s="1"/>
  <c r="V1004" i="43"/>
  <c r="N1005" i="43"/>
  <c r="O1005" i="43" s="1"/>
  <c r="P1005" i="43"/>
  <c r="Q1005" i="43" s="1"/>
  <c r="A1006" i="43"/>
  <c r="B1005" i="43"/>
  <c r="D1005" i="43"/>
  <c r="T1006" i="43"/>
  <c r="G1005" i="43"/>
  <c r="E1006" i="43"/>
  <c r="F1005" i="43"/>
  <c r="U1005" i="43"/>
  <c r="C1006" i="43"/>
  <c r="K1006" i="43"/>
  <c r="R1006" i="43"/>
  <c r="H1005" i="43" l="1"/>
  <c r="I1005" i="43" s="1"/>
  <c r="J1005" i="43"/>
  <c r="S1005" i="43"/>
  <c r="Y1005" i="43"/>
  <c r="Z1005" i="43" s="1"/>
  <c r="V1005" i="43"/>
  <c r="N1006" i="43"/>
  <c r="O1006" i="43" s="1"/>
  <c r="P1006" i="43"/>
  <c r="Q1006" i="43" s="1"/>
  <c r="A1007" i="43"/>
  <c r="B1006" i="43"/>
  <c r="D1006" i="43"/>
  <c r="R1007" i="43"/>
  <c r="G1006" i="43"/>
  <c r="F1006" i="43"/>
  <c r="K1007" i="43"/>
  <c r="C1007" i="43"/>
  <c r="E1007" i="43"/>
  <c r="T1007" i="43"/>
  <c r="U1006" i="43"/>
  <c r="J1006" i="43" l="1"/>
  <c r="H1006" i="43"/>
  <c r="I1006" i="43" s="1"/>
  <c r="S1006" i="43"/>
  <c r="Y1006" i="43"/>
  <c r="Z1006" i="43" s="1"/>
  <c r="V1006" i="43"/>
  <c r="N1007" i="43"/>
  <c r="O1007" i="43" s="1"/>
  <c r="P1007" i="43"/>
  <c r="Q1007" i="43" s="1"/>
  <c r="B1007" i="43"/>
  <c r="A1008" i="43"/>
  <c r="D1007" i="43"/>
  <c r="G1007" i="43"/>
  <c r="U1007" i="43"/>
  <c r="C1008" i="43"/>
  <c r="K1008" i="43"/>
  <c r="R1008" i="43"/>
  <c r="F1007" i="43"/>
  <c r="T1008" i="43"/>
  <c r="E1008" i="43"/>
  <c r="J1007" i="43" l="1"/>
  <c r="H1007" i="43"/>
  <c r="I1007" i="43" s="1"/>
  <c r="S1007" i="43"/>
  <c r="Y1007" i="43"/>
  <c r="Z1007" i="43" s="1"/>
  <c r="V1007" i="43"/>
  <c r="N1008" i="43"/>
  <c r="O1008" i="43" s="1"/>
  <c r="P1008" i="43"/>
  <c r="Q1008" i="43" s="1"/>
  <c r="B1008" i="43"/>
  <c r="A1009" i="43"/>
  <c r="D1008" i="43"/>
  <c r="E1009" i="43"/>
  <c r="U1008" i="43"/>
  <c r="F1008" i="43"/>
  <c r="T1009" i="43"/>
  <c r="G1008" i="43"/>
  <c r="R1009" i="43"/>
  <c r="C1009" i="43"/>
  <c r="K1009" i="43"/>
  <c r="J1008" i="43" l="1"/>
  <c r="H1008" i="43"/>
  <c r="I1008" i="43" s="1"/>
  <c r="S1008" i="43"/>
  <c r="Y1008" i="43"/>
  <c r="Z1008" i="43" s="1"/>
  <c r="V1008" i="43"/>
  <c r="N1009" i="43"/>
  <c r="O1009" i="43" s="1"/>
  <c r="P1009" i="43"/>
  <c r="Q1009" i="43" s="1"/>
  <c r="B1009" i="43"/>
  <c r="A1010" i="43"/>
  <c r="D1009" i="43"/>
  <c r="F1009" i="43"/>
  <c r="U1009" i="43"/>
  <c r="T1010" i="43"/>
  <c r="E1010" i="43"/>
  <c r="C1010" i="43"/>
  <c r="R1010" i="43"/>
  <c r="K1010" i="43"/>
  <c r="G1009" i="43"/>
  <c r="H1009" i="43" l="1"/>
  <c r="I1009" i="43" s="1"/>
  <c r="J1009" i="43"/>
  <c r="S1009" i="43"/>
  <c r="Y1009" i="43"/>
  <c r="Z1009" i="43" s="1"/>
  <c r="V1009" i="43"/>
  <c r="N1010" i="43"/>
  <c r="O1010" i="43" s="1"/>
  <c r="P1010" i="43"/>
  <c r="Q1010" i="43" s="1"/>
  <c r="S1010" i="43" s="1"/>
  <c r="A1011" i="43"/>
  <c r="B1010" i="43"/>
  <c r="D1010" i="43"/>
  <c r="F1010" i="43"/>
  <c r="E1011" i="43"/>
  <c r="G1010" i="43"/>
  <c r="U1010" i="43"/>
  <c r="R1011" i="43"/>
  <c r="K1011" i="43"/>
  <c r="C1011" i="43"/>
  <c r="T1011" i="43"/>
  <c r="H1010" i="43" l="1"/>
  <c r="J1010" i="43"/>
  <c r="Y1010" i="43"/>
  <c r="Z1010" i="43" s="1"/>
  <c r="V1010" i="43"/>
  <c r="N1011" i="43"/>
  <c r="O1011" i="43" s="1"/>
  <c r="I1010" i="43"/>
  <c r="P1011" i="43"/>
  <c r="Q1011" i="43" s="1"/>
  <c r="A1012" i="43"/>
  <c r="B1011" i="43"/>
  <c r="D1011" i="43"/>
  <c r="U1011" i="43"/>
  <c r="E1012" i="43"/>
  <c r="T1012" i="43"/>
  <c r="G1011" i="43"/>
  <c r="F1011" i="43"/>
  <c r="R1012" i="43"/>
  <c r="C1012" i="43"/>
  <c r="K1012" i="43"/>
  <c r="J1011" i="43" l="1"/>
  <c r="H1011" i="43"/>
  <c r="I1011" i="43" s="1"/>
  <c r="Y1011" i="43"/>
  <c r="Z1011" i="43" s="1"/>
  <c r="V1011" i="43"/>
  <c r="S1011" i="43"/>
  <c r="N1012" i="43"/>
  <c r="O1012" i="43" s="1"/>
  <c r="P1012" i="43"/>
  <c r="Q1012" i="43" s="1"/>
  <c r="B1012" i="43"/>
  <c r="A1013" i="43"/>
  <c r="D1012" i="43"/>
  <c r="T1013" i="43"/>
  <c r="K1013" i="43"/>
  <c r="C1013" i="43"/>
  <c r="G1013" i="43" s="1"/>
  <c r="U1012" i="43"/>
  <c r="G1012" i="43"/>
  <c r="F1012" i="43"/>
  <c r="R1013" i="43"/>
  <c r="E1013" i="43"/>
  <c r="J1012" i="43" l="1"/>
  <c r="H1012" i="43"/>
  <c r="I1012" i="43" s="1"/>
  <c r="S1012" i="43"/>
  <c r="Y1012" i="43"/>
  <c r="Z1012" i="43" s="1"/>
  <c r="V1012" i="43"/>
  <c r="N1013" i="43"/>
  <c r="O1013" i="43" s="1"/>
  <c r="J1013" i="43"/>
  <c r="P1013" i="43"/>
  <c r="Q1013" i="43" s="1"/>
  <c r="A1014" i="43"/>
  <c r="B1013" i="43"/>
  <c r="D1013" i="43"/>
  <c r="R1014" i="43"/>
  <c r="C1014" i="43"/>
  <c r="K1014" i="43"/>
  <c r="E1014" i="43"/>
  <c r="U1013" i="43"/>
  <c r="F1013" i="43"/>
  <c r="T1014" i="43"/>
  <c r="H1013" i="43" l="1"/>
  <c r="I1013" i="43" s="1"/>
  <c r="S1013" i="43"/>
  <c r="Y1013" i="43"/>
  <c r="Z1013" i="43" s="1"/>
  <c r="V1013" i="43"/>
  <c r="N1014" i="43"/>
  <c r="O1014" i="43" s="1"/>
  <c r="P1014" i="43"/>
  <c r="Q1014" i="43" s="1"/>
  <c r="A1015" i="43"/>
  <c r="B1014" i="43"/>
  <c r="D1014" i="43"/>
  <c r="T1015" i="43"/>
  <c r="F1014" i="43"/>
  <c r="U1014" i="43"/>
  <c r="C1015" i="43"/>
  <c r="K1015" i="43"/>
  <c r="R1015" i="43"/>
  <c r="F1015" i="43"/>
  <c r="G1014" i="43"/>
  <c r="E1015" i="43"/>
  <c r="J1014" i="43" l="1"/>
  <c r="H1014" i="43"/>
  <c r="I1014" i="43" s="1"/>
  <c r="S1014" i="43"/>
  <c r="Y1014" i="43"/>
  <c r="Z1014" i="43" s="1"/>
  <c r="V1014" i="43"/>
  <c r="N1015" i="43"/>
  <c r="O1015" i="43" s="1"/>
  <c r="H1015" i="43"/>
  <c r="I1015" i="43" s="1"/>
  <c r="P1015" i="43"/>
  <c r="Q1015" i="43" s="1"/>
  <c r="A1016" i="43"/>
  <c r="B1015" i="43"/>
  <c r="D1015" i="43"/>
  <c r="U1015" i="43"/>
  <c r="E1016" i="43"/>
  <c r="G1015" i="43"/>
  <c r="C1016" i="43"/>
  <c r="G1016" i="43" s="1"/>
  <c r="K1016" i="43"/>
  <c r="R1016" i="43"/>
  <c r="T1016" i="43"/>
  <c r="J1015" i="43" l="1"/>
  <c r="S1015" i="43"/>
  <c r="Y1015" i="43"/>
  <c r="Z1015" i="43" s="1"/>
  <c r="V1015" i="43"/>
  <c r="N1016" i="43"/>
  <c r="O1016" i="43" s="1"/>
  <c r="J1016" i="43"/>
  <c r="P1016" i="43"/>
  <c r="Q1016" i="43" s="1"/>
  <c r="A1017" i="43"/>
  <c r="B1016" i="43"/>
  <c r="D1016" i="43"/>
  <c r="C1017" i="43"/>
  <c r="U1016" i="43"/>
  <c r="K1017" i="43"/>
  <c r="R1017" i="43"/>
  <c r="F1016" i="43"/>
  <c r="F1017" i="43"/>
  <c r="T1017" i="43"/>
  <c r="E1017" i="43"/>
  <c r="H1016" i="43" l="1"/>
  <c r="I1016" i="43" s="1"/>
  <c r="S1016" i="43"/>
  <c r="Y1016" i="43"/>
  <c r="Z1016" i="43" s="1"/>
  <c r="V1016" i="43"/>
  <c r="N1017" i="43"/>
  <c r="O1017" i="43" s="1"/>
  <c r="H1017" i="43"/>
  <c r="I1017" i="43" s="1"/>
  <c r="P1017" i="43"/>
  <c r="Q1017" i="43" s="1"/>
  <c r="A1018" i="43"/>
  <c r="B1017" i="43"/>
  <c r="D1017" i="43"/>
  <c r="R1018" i="43"/>
  <c r="C1018" i="43"/>
  <c r="K1018" i="43"/>
  <c r="T1018" i="43"/>
  <c r="G1017" i="43"/>
  <c r="E1018" i="43"/>
  <c r="U1017" i="43"/>
  <c r="J1017" i="43" l="1"/>
  <c r="S1017" i="43"/>
  <c r="Y1017" i="43"/>
  <c r="Z1017" i="43" s="1"/>
  <c r="V1017" i="43"/>
  <c r="N1018" i="43"/>
  <c r="O1018" i="43" s="1"/>
  <c r="P1018" i="43"/>
  <c r="Q1018" i="43" s="1"/>
  <c r="A1019" i="43"/>
  <c r="B1018" i="43"/>
  <c r="D1018" i="43"/>
  <c r="F1018" i="43"/>
  <c r="U1018" i="43"/>
  <c r="C1019" i="43"/>
  <c r="G1018" i="43"/>
  <c r="K1019" i="43"/>
  <c r="E1019" i="43"/>
  <c r="T1019" i="43"/>
  <c r="R1019" i="43"/>
  <c r="H1018" i="43" l="1"/>
  <c r="I1018" i="43" s="1"/>
  <c r="J1018" i="43"/>
  <c r="S1018" i="43"/>
  <c r="Y1018" i="43"/>
  <c r="Z1018" i="43" s="1"/>
  <c r="V1018" i="43"/>
  <c r="N1019" i="43"/>
  <c r="O1019" i="43" s="1"/>
  <c r="P1019" i="43"/>
  <c r="Q1019" i="43" s="1"/>
  <c r="B1019" i="43"/>
  <c r="A1020" i="43"/>
  <c r="D1019" i="43"/>
  <c r="T1020" i="43"/>
  <c r="K1020" i="43"/>
  <c r="U1019" i="43"/>
  <c r="R1020" i="43"/>
  <c r="G1019" i="43"/>
  <c r="F1019" i="43"/>
  <c r="E1020" i="43"/>
  <c r="C1020" i="43"/>
  <c r="G1020" i="43" s="1"/>
  <c r="J1019" i="43" l="1"/>
  <c r="H1019" i="43"/>
  <c r="I1019" i="43" s="1"/>
  <c r="S1019" i="43"/>
  <c r="Y1019" i="43"/>
  <c r="Z1019" i="43" s="1"/>
  <c r="V1019" i="43"/>
  <c r="N1020" i="43"/>
  <c r="O1020" i="43" s="1"/>
  <c r="J1020" i="43"/>
  <c r="P1020" i="43"/>
  <c r="Q1020" i="43" s="1"/>
  <c r="B1020" i="43"/>
  <c r="A1021" i="43"/>
  <c r="D1020" i="43"/>
  <c r="E1021" i="43"/>
  <c r="F1020" i="43"/>
  <c r="C1021" i="43"/>
  <c r="K1021" i="43"/>
  <c r="U1020" i="43"/>
  <c r="R1021" i="43"/>
  <c r="T1021" i="43"/>
  <c r="H1020" i="43" l="1"/>
  <c r="I1020" i="43" s="1"/>
  <c r="S1020" i="43"/>
  <c r="Y1020" i="43"/>
  <c r="Z1020" i="43" s="1"/>
  <c r="V1020" i="43"/>
  <c r="N1021" i="43"/>
  <c r="O1021" i="43" s="1"/>
  <c r="P1021" i="43"/>
  <c r="Q1021" i="43" s="1"/>
  <c r="A1022" i="43"/>
  <c r="B1021" i="43"/>
  <c r="D1021" i="43"/>
  <c r="U1021" i="43"/>
  <c r="F1021" i="43"/>
  <c r="G1021" i="43"/>
  <c r="T1022" i="43"/>
  <c r="C1022" i="43"/>
  <c r="E1022" i="43"/>
  <c r="R1022" i="43"/>
  <c r="K1022" i="43"/>
  <c r="J1021" i="43" l="1"/>
  <c r="H1021" i="43"/>
  <c r="I1021" i="43" s="1"/>
  <c r="S1021" i="43"/>
  <c r="Y1021" i="43"/>
  <c r="Z1021" i="43" s="1"/>
  <c r="V1021" i="43"/>
  <c r="N1022" i="43"/>
  <c r="O1022" i="43" s="1"/>
  <c r="P1022" i="43"/>
  <c r="Q1022" i="43" s="1"/>
  <c r="A1023" i="43"/>
  <c r="B1022" i="43"/>
  <c r="D1022" i="43"/>
  <c r="U1022" i="43"/>
  <c r="K1023" i="43"/>
  <c r="F1022" i="43"/>
  <c r="G1022" i="43"/>
  <c r="R1023" i="43"/>
  <c r="E1023" i="43"/>
  <c r="T1023" i="43"/>
  <c r="C1023" i="43"/>
  <c r="J1022" i="43" l="1"/>
  <c r="H1022" i="43"/>
  <c r="I1022" i="43" s="1"/>
  <c r="S1022" i="43"/>
  <c r="Y1022" i="43"/>
  <c r="Z1022" i="43" s="1"/>
  <c r="V1022" i="43"/>
  <c r="N1023" i="43"/>
  <c r="O1023" i="43" s="1"/>
  <c r="P1023" i="43"/>
  <c r="Q1023" i="43" s="1"/>
  <c r="A1024" i="43"/>
  <c r="B1023" i="43"/>
  <c r="D1023" i="43"/>
  <c r="R1024" i="43"/>
  <c r="C1024" i="43"/>
  <c r="F1023" i="43"/>
  <c r="G1023" i="43"/>
  <c r="U1023" i="43"/>
  <c r="T1024" i="43"/>
  <c r="K1024" i="43"/>
  <c r="E1024" i="43"/>
  <c r="H1023" i="43" l="1"/>
  <c r="I1023" i="43" s="1"/>
  <c r="J1023" i="43"/>
  <c r="S1023" i="43"/>
  <c r="Y1023" i="43"/>
  <c r="Z1023" i="43" s="1"/>
  <c r="V1023" i="43"/>
  <c r="N1024" i="43"/>
  <c r="O1024" i="43" s="1"/>
  <c r="P1024" i="43"/>
  <c r="Q1024" i="43" s="1"/>
  <c r="B1024" i="43"/>
  <c r="A1025" i="43"/>
  <c r="D1024" i="43"/>
  <c r="F1024" i="43"/>
  <c r="U1024" i="43"/>
  <c r="E1025" i="43"/>
  <c r="R1025" i="43"/>
  <c r="T1025" i="43"/>
  <c r="C1025" i="43"/>
  <c r="G1024" i="43"/>
  <c r="K1025" i="43"/>
  <c r="H1024" i="43" l="1"/>
  <c r="I1024" i="43" s="1"/>
  <c r="J1024" i="43"/>
  <c r="S1024" i="43"/>
  <c r="Y1024" i="43"/>
  <c r="Z1024" i="43" s="1"/>
  <c r="V1024" i="43"/>
  <c r="N1025" i="43"/>
  <c r="O1025" i="43" s="1"/>
  <c r="P1025" i="43"/>
  <c r="Q1025" i="43" s="1"/>
  <c r="A1026" i="43"/>
  <c r="B1025" i="43"/>
  <c r="D1025" i="43"/>
  <c r="G1025" i="43"/>
  <c r="T1026" i="43"/>
  <c r="C1026" i="43"/>
  <c r="R1026" i="43"/>
  <c r="E1026" i="43"/>
  <c r="G1026" i="43"/>
  <c r="F1025" i="43"/>
  <c r="K1026" i="43"/>
  <c r="F1026" i="43"/>
  <c r="U1025" i="43"/>
  <c r="J1025" i="43" l="1"/>
  <c r="H1025" i="43"/>
  <c r="I1025" i="43" s="1"/>
  <c r="S1025" i="43"/>
  <c r="Y1025" i="43"/>
  <c r="Z1025" i="43" s="1"/>
  <c r="V1025" i="43"/>
  <c r="N1026" i="43"/>
  <c r="O1026" i="43" s="1"/>
  <c r="H1026" i="43"/>
  <c r="I1026" i="43" s="1"/>
  <c r="J1026" i="43"/>
  <c r="P1026" i="43"/>
  <c r="Q1026" i="43" s="1"/>
  <c r="A1027" i="43"/>
  <c r="B1026" i="43"/>
  <c r="D1026" i="43"/>
  <c r="T1027" i="43"/>
  <c r="U1026" i="43"/>
  <c r="C1027" i="43"/>
  <c r="R1027" i="43"/>
  <c r="K1027" i="43"/>
  <c r="E1027" i="43"/>
  <c r="S1026" i="43" l="1"/>
  <c r="Y1026" i="43"/>
  <c r="Z1026" i="43" s="1"/>
  <c r="V1026" i="43"/>
  <c r="N1027" i="43"/>
  <c r="O1027" i="43" s="1"/>
  <c r="P1027" i="43"/>
  <c r="Q1027" i="43" s="1"/>
  <c r="B1027" i="43"/>
  <c r="A1028" i="43"/>
  <c r="D1027" i="43"/>
  <c r="G1027" i="43"/>
  <c r="C1028" i="43"/>
  <c r="T1028" i="43"/>
  <c r="E1028" i="43"/>
  <c r="R1028" i="43"/>
  <c r="U1027" i="43"/>
  <c r="F1027" i="43"/>
  <c r="K1028" i="43"/>
  <c r="J1027" i="43" l="1"/>
  <c r="H1027" i="43"/>
  <c r="I1027" i="43" s="1"/>
  <c r="S1027" i="43"/>
  <c r="Y1027" i="43"/>
  <c r="Z1027" i="43" s="1"/>
  <c r="V1027" i="43"/>
  <c r="N1028" i="43"/>
  <c r="O1028" i="43" s="1"/>
  <c r="P1028" i="43"/>
  <c r="Q1028" i="43" s="1"/>
  <c r="A1029" i="43"/>
  <c r="B1028" i="43"/>
  <c r="D1028" i="43"/>
  <c r="K1029" i="43"/>
  <c r="E1029" i="43"/>
  <c r="F1028" i="43"/>
  <c r="G1028" i="43"/>
  <c r="R1029" i="43"/>
  <c r="C1029" i="43"/>
  <c r="U1028" i="43"/>
  <c r="J1028" i="43" l="1"/>
  <c r="H1028" i="43"/>
  <c r="I1028" i="43" s="1"/>
  <c r="S1028" i="43"/>
  <c r="Y1028" i="43"/>
  <c r="Z1028" i="43" s="1"/>
  <c r="V1028" i="43"/>
  <c r="N1029" i="43"/>
  <c r="O1029" i="43" s="1"/>
  <c r="P1029" i="43"/>
  <c r="Q1029" i="43" s="1"/>
  <c r="B1029" i="43"/>
  <c r="A1030" i="43"/>
  <c r="D1029" i="43"/>
  <c r="U1029" i="43"/>
  <c r="C1030" i="43"/>
  <c r="G1029" i="43"/>
  <c r="K1030" i="43"/>
  <c r="F1029" i="43"/>
  <c r="T1029" i="43"/>
  <c r="E1030" i="43"/>
  <c r="T1030" i="43"/>
  <c r="R1030" i="43"/>
  <c r="J1029" i="43" l="1"/>
  <c r="H1029" i="43"/>
  <c r="I1029" i="43" s="1"/>
  <c r="S1029" i="43"/>
  <c r="Y1029" i="43"/>
  <c r="Z1029" i="43" s="1"/>
  <c r="V1029" i="43"/>
  <c r="N1030" i="43"/>
  <c r="O1030" i="43" s="1"/>
  <c r="P1030" i="43"/>
  <c r="Q1030" i="43" s="1"/>
  <c r="A1031" i="43"/>
  <c r="B1030" i="43"/>
  <c r="D1030" i="43"/>
  <c r="K1031" i="43"/>
  <c r="U1030" i="43"/>
  <c r="E1031" i="43"/>
  <c r="G1030" i="43"/>
  <c r="C1031" i="43"/>
  <c r="T1031" i="43"/>
  <c r="F1030" i="43"/>
  <c r="R1031" i="43"/>
  <c r="J1030" i="43" l="1"/>
  <c r="H1030" i="43"/>
  <c r="I1030" i="43" s="1"/>
  <c r="S1030" i="43"/>
  <c r="Y1030" i="43"/>
  <c r="Z1030" i="43" s="1"/>
  <c r="V1030" i="43"/>
  <c r="N1031" i="43"/>
  <c r="O1031" i="43" s="1"/>
  <c r="P1031" i="43"/>
  <c r="Q1031" i="43" s="1"/>
  <c r="A1032" i="43"/>
  <c r="B1031" i="43"/>
  <c r="D1031" i="43"/>
  <c r="T1032" i="43"/>
  <c r="F1031" i="43"/>
  <c r="R1032" i="43"/>
  <c r="G1031" i="43"/>
  <c r="U1031" i="43"/>
  <c r="C1032" i="43"/>
  <c r="E1032" i="43"/>
  <c r="K1032" i="43"/>
  <c r="J1031" i="43" l="1"/>
  <c r="H1031" i="43"/>
  <c r="I1031" i="43" s="1"/>
  <c r="S1031" i="43"/>
  <c r="Y1031" i="43"/>
  <c r="Z1031" i="43" s="1"/>
  <c r="V1031" i="43"/>
  <c r="N1032" i="43"/>
  <c r="O1032" i="43" s="1"/>
  <c r="P1032" i="43"/>
  <c r="Q1032" i="43" s="1"/>
  <c r="A1033" i="43"/>
  <c r="B1032" i="43"/>
  <c r="D1032" i="43"/>
  <c r="C1033" i="43"/>
  <c r="R1033" i="43"/>
  <c r="E1033" i="43"/>
  <c r="G1032" i="43"/>
  <c r="F1032" i="43"/>
  <c r="T1033" i="43"/>
  <c r="U1032" i="43"/>
  <c r="K1033" i="43"/>
  <c r="H1032" i="43" l="1"/>
  <c r="I1032" i="43" s="1"/>
  <c r="J1032" i="43"/>
  <c r="S1032" i="43"/>
  <c r="Y1032" i="43"/>
  <c r="Z1032" i="43" s="1"/>
  <c r="V1032" i="43"/>
  <c r="N1033" i="43"/>
  <c r="O1033" i="43" s="1"/>
  <c r="P1033" i="43"/>
  <c r="Q1033" i="43" s="1"/>
  <c r="B1033" i="43"/>
  <c r="A1034" i="43"/>
  <c r="D1033" i="43"/>
  <c r="E1034" i="43"/>
  <c r="T1034" i="43"/>
  <c r="U1033" i="43"/>
  <c r="R1034" i="43"/>
  <c r="F1033" i="43"/>
  <c r="G1033" i="43"/>
  <c r="K1034" i="43"/>
  <c r="C1034" i="43"/>
  <c r="J1033" i="43" l="1"/>
  <c r="H1033" i="43"/>
  <c r="I1033" i="43" s="1"/>
  <c r="S1033" i="43"/>
  <c r="Y1033" i="43"/>
  <c r="Z1033" i="43" s="1"/>
  <c r="V1033" i="43"/>
  <c r="N1034" i="43"/>
  <c r="O1034" i="43" s="1"/>
  <c r="P1034" i="43"/>
  <c r="Q1034" i="43" s="1"/>
  <c r="A1035" i="43"/>
  <c r="B1034" i="43"/>
  <c r="D1034" i="43"/>
  <c r="G1034" i="43"/>
  <c r="K1035" i="43"/>
  <c r="F1034" i="43"/>
  <c r="U1034" i="43"/>
  <c r="T1035" i="43"/>
  <c r="E1035" i="43"/>
  <c r="C1035" i="43"/>
  <c r="R1035" i="43"/>
  <c r="H1034" i="43" l="1"/>
  <c r="I1034" i="43" s="1"/>
  <c r="J1034" i="43"/>
  <c r="S1034" i="43"/>
  <c r="Y1034" i="43"/>
  <c r="Z1034" i="43" s="1"/>
  <c r="V1034" i="43"/>
  <c r="N1035" i="43"/>
  <c r="O1035" i="43" s="1"/>
  <c r="P1035" i="43"/>
  <c r="Q1035" i="43" s="1"/>
  <c r="A1036" i="43"/>
  <c r="B1035" i="43"/>
  <c r="D1035" i="43"/>
  <c r="R1036" i="43"/>
  <c r="F1035" i="43"/>
  <c r="C1036" i="43"/>
  <c r="K1036" i="43"/>
  <c r="T1036" i="43"/>
  <c r="E1036" i="43"/>
  <c r="G1035" i="43"/>
  <c r="U1035" i="43"/>
  <c r="J1035" i="43" l="1"/>
  <c r="H1035" i="43"/>
  <c r="I1035" i="43" s="1"/>
  <c r="S1035" i="43"/>
  <c r="Y1035" i="43"/>
  <c r="Z1035" i="43" s="1"/>
  <c r="V1035" i="43"/>
  <c r="N1036" i="43"/>
  <c r="O1036" i="43" s="1"/>
  <c r="P1036" i="43"/>
  <c r="Q1036" i="43" s="1"/>
  <c r="A1037" i="43"/>
  <c r="B1036" i="43"/>
  <c r="D1036" i="43"/>
  <c r="E1037" i="43"/>
  <c r="G1036" i="43"/>
  <c r="F1036" i="43"/>
  <c r="R1037" i="43"/>
  <c r="C1037" i="43"/>
  <c r="U1036" i="43"/>
  <c r="K1037" i="43"/>
  <c r="T1037" i="43"/>
  <c r="J1036" i="43" l="1"/>
  <c r="H1036" i="43"/>
  <c r="I1036" i="43" s="1"/>
  <c r="S1036" i="43"/>
  <c r="Y1036" i="43"/>
  <c r="Z1036" i="43" s="1"/>
  <c r="V1036" i="43"/>
  <c r="N1037" i="43"/>
  <c r="O1037" i="43" s="1"/>
  <c r="P1037" i="43"/>
  <c r="Q1037" i="43" s="1"/>
  <c r="A1038" i="43"/>
  <c r="B1037" i="43"/>
  <c r="D1037" i="43"/>
  <c r="E1038" i="43"/>
  <c r="K1038" i="43"/>
  <c r="R1038" i="43"/>
  <c r="G1037" i="43"/>
  <c r="U1037" i="43"/>
  <c r="F1037" i="43"/>
  <c r="T1038" i="43"/>
  <c r="C1038" i="43"/>
  <c r="J1037" i="43" l="1"/>
  <c r="H1037" i="43"/>
  <c r="I1037" i="43" s="1"/>
  <c r="S1037" i="43"/>
  <c r="Y1037" i="43"/>
  <c r="Z1037" i="43" s="1"/>
  <c r="V1037" i="43"/>
  <c r="N1038" i="43"/>
  <c r="O1038" i="43" s="1"/>
  <c r="P1038" i="43"/>
  <c r="Q1038" i="43" s="1"/>
  <c r="A1039" i="43"/>
  <c r="B1038" i="43"/>
  <c r="D1038" i="43"/>
  <c r="U1038" i="43"/>
  <c r="K1039" i="43"/>
  <c r="C1039" i="43"/>
  <c r="R1039" i="43"/>
  <c r="G1038" i="43"/>
  <c r="E1039" i="43"/>
  <c r="F1038" i="43"/>
  <c r="T1039" i="43"/>
  <c r="H1038" i="43" l="1"/>
  <c r="I1038" i="43" s="1"/>
  <c r="J1038" i="43"/>
  <c r="S1038" i="43"/>
  <c r="Y1038" i="43"/>
  <c r="Z1038" i="43" s="1"/>
  <c r="V1038" i="43"/>
  <c r="N1039" i="43"/>
  <c r="O1039" i="43" s="1"/>
  <c r="P1039" i="43"/>
  <c r="Q1039" i="43" s="1"/>
  <c r="B1039" i="43"/>
  <c r="A1040" i="43"/>
  <c r="D1039" i="43"/>
  <c r="E1040" i="43"/>
  <c r="K1040" i="43"/>
  <c r="T1040" i="43"/>
  <c r="U1039" i="43"/>
  <c r="G1039" i="43"/>
  <c r="R1040" i="43"/>
  <c r="F1039" i="43"/>
  <c r="C1040" i="43"/>
  <c r="G1040" i="43"/>
  <c r="H1039" i="43" l="1"/>
  <c r="I1039" i="43" s="1"/>
  <c r="J1039" i="43"/>
  <c r="S1039" i="43"/>
  <c r="Y1039" i="43"/>
  <c r="Z1039" i="43" s="1"/>
  <c r="V1039" i="43"/>
  <c r="N1040" i="43"/>
  <c r="O1040" i="43" s="1"/>
  <c r="J1040" i="43"/>
  <c r="P1040" i="43"/>
  <c r="Q1040" i="43" s="1"/>
  <c r="B1040" i="43"/>
  <c r="A1041" i="43"/>
  <c r="D1040" i="43"/>
  <c r="C1041" i="43"/>
  <c r="F1040" i="43"/>
  <c r="T1041" i="43"/>
  <c r="K1041" i="43"/>
  <c r="E1041" i="43"/>
  <c r="R1041" i="43"/>
  <c r="U1040" i="43"/>
  <c r="H1040" i="43" l="1"/>
  <c r="I1040" i="43" s="1"/>
  <c r="S1040" i="43"/>
  <c r="Y1040" i="43"/>
  <c r="Z1040" i="43" s="1"/>
  <c r="V1040" i="43"/>
  <c r="N1041" i="43"/>
  <c r="O1041" i="43" s="1"/>
  <c r="P1041" i="43"/>
  <c r="Q1041" i="43" s="1"/>
  <c r="B1041" i="43"/>
  <c r="A1042" i="43"/>
  <c r="D1041" i="43"/>
  <c r="K1042" i="43"/>
  <c r="C1042" i="43"/>
  <c r="U1041" i="43"/>
  <c r="G1041" i="43"/>
  <c r="F1041" i="43"/>
  <c r="E1042" i="43"/>
  <c r="R1042" i="43"/>
  <c r="T1042" i="43"/>
  <c r="H1041" i="43" l="1"/>
  <c r="I1041" i="43" s="1"/>
  <c r="J1041" i="43"/>
  <c r="S1041" i="43"/>
  <c r="Y1041" i="43"/>
  <c r="Z1041" i="43" s="1"/>
  <c r="V1041" i="43"/>
  <c r="N1042" i="43"/>
  <c r="O1042" i="43" s="1"/>
  <c r="P1042" i="43"/>
  <c r="Q1042" i="43" s="1"/>
  <c r="A1043" i="43"/>
  <c r="B1042" i="43"/>
  <c r="D1042" i="43"/>
  <c r="G1042" i="43"/>
  <c r="K1043" i="43"/>
  <c r="T1043" i="43"/>
  <c r="R1043" i="43"/>
  <c r="E1043" i="43"/>
  <c r="C1043" i="43"/>
  <c r="U1042" i="43"/>
  <c r="F1042" i="43"/>
  <c r="J1042" i="43" l="1"/>
  <c r="H1042" i="43"/>
  <c r="I1042" i="43" s="1"/>
  <c r="S1042" i="43"/>
  <c r="Y1042" i="43"/>
  <c r="Z1042" i="43" s="1"/>
  <c r="V1042" i="43"/>
  <c r="N1043" i="43"/>
  <c r="O1043" i="43" s="1"/>
  <c r="P1043" i="43"/>
  <c r="Q1043" i="43" s="1"/>
  <c r="A1044" i="43"/>
  <c r="B1043" i="43"/>
  <c r="D1043" i="43"/>
  <c r="R1044" i="43"/>
  <c r="F1043" i="43"/>
  <c r="C1044" i="43"/>
  <c r="E1044" i="43"/>
  <c r="U1043" i="43"/>
  <c r="K1044" i="43"/>
  <c r="T1044" i="43"/>
  <c r="G1043" i="43"/>
  <c r="J1043" i="43" l="1"/>
  <c r="H1043" i="43"/>
  <c r="I1043" i="43" s="1"/>
  <c r="S1043" i="43"/>
  <c r="Y1043" i="43"/>
  <c r="Z1043" i="43" s="1"/>
  <c r="V1043" i="43"/>
  <c r="N1044" i="43"/>
  <c r="O1044" i="43" s="1"/>
  <c r="P1044" i="43"/>
  <c r="Q1044" i="43" s="1"/>
  <c r="A1045" i="43"/>
  <c r="B1044" i="43"/>
  <c r="D1044" i="43"/>
  <c r="E1045" i="43"/>
  <c r="U1044" i="43"/>
  <c r="K1045" i="43"/>
  <c r="T1045" i="43"/>
  <c r="R1045" i="43"/>
  <c r="F1044" i="43"/>
  <c r="C1045" i="43"/>
  <c r="G1044" i="43"/>
  <c r="H1044" i="43" l="1"/>
  <c r="I1044" i="43" s="1"/>
  <c r="J1044" i="43"/>
  <c r="S1044" i="43"/>
  <c r="Y1044" i="43"/>
  <c r="Z1044" i="43" s="1"/>
  <c r="V1044" i="43"/>
  <c r="N1045" i="43"/>
  <c r="O1045" i="43" s="1"/>
  <c r="P1045" i="43"/>
  <c r="Q1045" i="43" s="1"/>
  <c r="A1046" i="43"/>
  <c r="B1045" i="43"/>
  <c r="D1045" i="43"/>
  <c r="E1046" i="43"/>
  <c r="R1046" i="43"/>
  <c r="F1045" i="43"/>
  <c r="G1045" i="43"/>
  <c r="T1046" i="43"/>
  <c r="U1045" i="43"/>
  <c r="C1046" i="43"/>
  <c r="K1046" i="43"/>
  <c r="H1045" i="43" l="1"/>
  <c r="I1045" i="43" s="1"/>
  <c r="J1045" i="43"/>
  <c r="S1045" i="43"/>
  <c r="Y1045" i="43"/>
  <c r="Z1045" i="43" s="1"/>
  <c r="V1045" i="43"/>
  <c r="N1046" i="43"/>
  <c r="O1046" i="43" s="1"/>
  <c r="P1046" i="43"/>
  <c r="Q1046" i="43" s="1"/>
  <c r="A1047" i="43"/>
  <c r="B1046" i="43"/>
  <c r="D1046" i="43"/>
  <c r="F1046" i="43"/>
  <c r="E1047" i="43"/>
  <c r="K1047" i="43"/>
  <c r="G1046" i="43"/>
  <c r="T1047" i="43"/>
  <c r="U1046" i="43"/>
  <c r="C1047" i="43"/>
  <c r="R1047" i="43"/>
  <c r="J1046" i="43" l="1"/>
  <c r="H1046" i="43"/>
  <c r="I1046" i="43" s="1"/>
  <c r="S1046" i="43"/>
  <c r="Y1046" i="43"/>
  <c r="Z1046" i="43" s="1"/>
  <c r="V1046" i="43"/>
  <c r="N1047" i="43"/>
  <c r="O1047" i="43" s="1"/>
  <c r="P1047" i="43"/>
  <c r="Q1047" i="43" s="1"/>
  <c r="A1048" i="43"/>
  <c r="B1047" i="43"/>
  <c r="D1047" i="43"/>
  <c r="F1047" i="43"/>
  <c r="C1048" i="43"/>
  <c r="G1047" i="43"/>
  <c r="U1047" i="43"/>
  <c r="R1048" i="43"/>
  <c r="T1048" i="43"/>
  <c r="E1048" i="43"/>
  <c r="K1048" i="43"/>
  <c r="J1047" i="43" l="1"/>
  <c r="H1047" i="43"/>
  <c r="I1047" i="43" s="1"/>
  <c r="S1047" i="43"/>
  <c r="Y1047" i="43"/>
  <c r="Z1047" i="43" s="1"/>
  <c r="V1047" i="43"/>
  <c r="N1048" i="43"/>
  <c r="O1048" i="43" s="1"/>
  <c r="P1048" i="43"/>
  <c r="Q1048" i="43" s="1"/>
  <c r="A1049" i="43"/>
  <c r="B1048" i="43"/>
  <c r="D1048" i="43"/>
  <c r="U1048" i="43"/>
  <c r="C1049" i="43"/>
  <c r="T1049" i="43"/>
  <c r="E1049" i="43"/>
  <c r="F1048" i="43"/>
  <c r="G1048" i="43"/>
  <c r="R1049" i="43"/>
  <c r="K1049" i="43"/>
  <c r="J1048" i="43" l="1"/>
  <c r="H1048" i="43"/>
  <c r="I1048" i="43" s="1"/>
  <c r="S1048" i="43"/>
  <c r="Y1048" i="43"/>
  <c r="Z1048" i="43" s="1"/>
  <c r="V1048" i="43"/>
  <c r="N1049" i="43"/>
  <c r="O1049" i="43" s="1"/>
  <c r="P1049" i="43"/>
  <c r="Q1049" i="43" s="1"/>
  <c r="A1050" i="43"/>
  <c r="B1049" i="43"/>
  <c r="D1049" i="43"/>
  <c r="G1049" i="43"/>
  <c r="K1050" i="43"/>
  <c r="E1050" i="43"/>
  <c r="C1050" i="43"/>
  <c r="G1050" i="43"/>
  <c r="R1050" i="43"/>
  <c r="F1049" i="43"/>
  <c r="U1049" i="43"/>
  <c r="J1049" i="43" l="1"/>
  <c r="H1049" i="43"/>
  <c r="I1049" i="43" s="1"/>
  <c r="S1049" i="43"/>
  <c r="Y1049" i="43"/>
  <c r="Z1049" i="43" s="1"/>
  <c r="V1049" i="43"/>
  <c r="N1050" i="43"/>
  <c r="O1050" i="43" s="1"/>
  <c r="J1050" i="43"/>
  <c r="P1050" i="43"/>
  <c r="Q1050" i="43" s="1"/>
  <c r="A1051" i="43"/>
  <c r="B1050" i="43"/>
  <c r="D1050" i="43"/>
  <c r="F1050" i="43"/>
  <c r="T1050" i="43"/>
  <c r="R1051" i="43"/>
  <c r="E1051" i="43"/>
  <c r="T1051" i="43"/>
  <c r="K1051" i="43"/>
  <c r="U1050" i="43"/>
  <c r="C1051" i="43"/>
  <c r="H1050" i="43" l="1"/>
  <c r="I1050" i="43" s="1"/>
  <c r="S1050" i="43"/>
  <c r="Y1050" i="43"/>
  <c r="Z1050" i="43" s="1"/>
  <c r="V1050" i="43"/>
  <c r="N1051" i="43"/>
  <c r="O1051" i="43" s="1"/>
  <c r="P1051" i="43"/>
  <c r="Q1051" i="43" s="1"/>
  <c r="B1051" i="43"/>
  <c r="A1052" i="43"/>
  <c r="D1051" i="43"/>
  <c r="G1051" i="43"/>
  <c r="U1051" i="43"/>
  <c r="T1052" i="43"/>
  <c r="K1052" i="43"/>
  <c r="E1052" i="43"/>
  <c r="C1052" i="43"/>
  <c r="F1051" i="43"/>
  <c r="R1052" i="43"/>
  <c r="J1051" i="43" l="1"/>
  <c r="H1051" i="43"/>
  <c r="I1051" i="43" s="1"/>
  <c r="S1051" i="43"/>
  <c r="Y1051" i="43"/>
  <c r="Z1051" i="43" s="1"/>
  <c r="V1051" i="43"/>
  <c r="N1052" i="43"/>
  <c r="O1052" i="43" s="1"/>
  <c r="P1052" i="43"/>
  <c r="Q1052" i="43" s="1"/>
  <c r="B1052" i="43"/>
  <c r="A1053" i="43"/>
  <c r="D1052" i="43"/>
  <c r="F1052" i="43"/>
  <c r="R1053" i="43"/>
  <c r="C1053" i="43"/>
  <c r="G1053" i="43" s="1"/>
  <c r="E1053" i="43"/>
  <c r="T1053" i="43"/>
  <c r="K1053" i="43"/>
  <c r="G1052" i="43"/>
  <c r="U1052" i="43"/>
  <c r="J1052" i="43" l="1"/>
  <c r="H1052" i="43"/>
  <c r="I1052" i="43" s="1"/>
  <c r="S1052" i="43"/>
  <c r="Y1052" i="43"/>
  <c r="Z1052" i="43" s="1"/>
  <c r="V1052" i="43"/>
  <c r="N1053" i="43"/>
  <c r="O1053" i="43" s="1"/>
  <c r="J1053" i="43"/>
  <c r="P1053" i="43"/>
  <c r="Q1053" i="43" s="1"/>
  <c r="A1054" i="43"/>
  <c r="B1053" i="43"/>
  <c r="D1053" i="43"/>
  <c r="E1054" i="43"/>
  <c r="R1054" i="43"/>
  <c r="T1054" i="43"/>
  <c r="K1054" i="43"/>
  <c r="C1054" i="43"/>
  <c r="U1053" i="43"/>
  <c r="F1053" i="43"/>
  <c r="H1053" i="43" l="1"/>
  <c r="I1053" i="43" s="1"/>
  <c r="S1053" i="43"/>
  <c r="Y1053" i="43"/>
  <c r="Z1053" i="43" s="1"/>
  <c r="V1053" i="43"/>
  <c r="N1054" i="43"/>
  <c r="O1054" i="43" s="1"/>
  <c r="P1054" i="43"/>
  <c r="Q1054" i="43" s="1"/>
  <c r="A1055" i="43"/>
  <c r="B1054" i="43"/>
  <c r="D1054" i="43"/>
  <c r="T1055" i="43"/>
  <c r="G1054" i="43"/>
  <c r="C1055" i="43"/>
  <c r="K1055" i="43"/>
  <c r="F1054" i="43"/>
  <c r="E1055" i="43"/>
  <c r="U1054" i="43"/>
  <c r="H1054" i="43" l="1"/>
  <c r="I1054" i="43" s="1"/>
  <c r="J1054" i="43"/>
  <c r="S1054" i="43"/>
  <c r="Y1054" i="43"/>
  <c r="Z1054" i="43" s="1"/>
  <c r="V1054" i="43"/>
  <c r="N1055" i="43"/>
  <c r="O1055" i="43" s="1"/>
  <c r="P1055" i="43"/>
  <c r="Q1055" i="43" s="1"/>
  <c r="A1056" i="43"/>
  <c r="B1055" i="43"/>
  <c r="D1055" i="43"/>
  <c r="U1055" i="43"/>
  <c r="T1056" i="43"/>
  <c r="G1055" i="43"/>
  <c r="R1056" i="43"/>
  <c r="E1056" i="43"/>
  <c r="K1056" i="43"/>
  <c r="F1055" i="43"/>
  <c r="C1056" i="43"/>
  <c r="R1055" i="43"/>
  <c r="G1056" i="43"/>
  <c r="F1056" i="43"/>
  <c r="J1055" i="43" l="1"/>
  <c r="H1055" i="43"/>
  <c r="I1055" i="43" s="1"/>
  <c r="S1055" i="43"/>
  <c r="Y1055" i="43"/>
  <c r="Z1055" i="43" s="1"/>
  <c r="V1055" i="43"/>
  <c r="N1056" i="43"/>
  <c r="O1056" i="43" s="1"/>
  <c r="H1056" i="43"/>
  <c r="I1056" i="43" s="1"/>
  <c r="J1056" i="43"/>
  <c r="P1056" i="43"/>
  <c r="Q1056" i="43" s="1"/>
  <c r="A1057" i="43"/>
  <c r="B1056" i="43"/>
  <c r="D1056" i="43"/>
  <c r="E1057" i="43"/>
  <c r="R1057" i="43"/>
  <c r="C1057" i="43"/>
  <c r="U1056" i="43"/>
  <c r="K1057" i="43"/>
  <c r="T1057" i="43"/>
  <c r="S1056" i="43" l="1"/>
  <c r="Y1056" i="43"/>
  <c r="Z1056" i="43" s="1"/>
  <c r="V1056" i="43"/>
  <c r="N1057" i="43"/>
  <c r="O1057" i="43" s="1"/>
  <c r="P1057" i="43"/>
  <c r="Q1057" i="43" s="1"/>
  <c r="B1057" i="43"/>
  <c r="A1058" i="43"/>
  <c r="D1057" i="43"/>
  <c r="T1058" i="43"/>
  <c r="K1058" i="43"/>
  <c r="E1058" i="43"/>
  <c r="U1057" i="43"/>
  <c r="F1057" i="43"/>
  <c r="R1058" i="43"/>
  <c r="C1058" i="43"/>
  <c r="G1057" i="43"/>
  <c r="F1058" i="43"/>
  <c r="G1058" i="43"/>
  <c r="J1057" i="43" l="1"/>
  <c r="H1057" i="43"/>
  <c r="I1057" i="43" s="1"/>
  <c r="S1057" i="43"/>
  <c r="Y1057" i="43"/>
  <c r="Z1057" i="43" s="1"/>
  <c r="V1057" i="43"/>
  <c r="N1058" i="43"/>
  <c r="O1058" i="43" s="1"/>
  <c r="H1058" i="43"/>
  <c r="I1058" i="43" s="1"/>
  <c r="J1058" i="43"/>
  <c r="P1058" i="43"/>
  <c r="Q1058" i="43" s="1"/>
  <c r="A1059" i="43"/>
  <c r="B1058" i="43"/>
  <c r="D1058" i="43"/>
  <c r="E1059" i="43"/>
  <c r="R1059" i="43"/>
  <c r="K1059" i="43"/>
  <c r="C1059" i="43"/>
  <c r="U1058" i="43"/>
  <c r="S1058" i="43" l="1"/>
  <c r="Y1058" i="43"/>
  <c r="Z1058" i="43" s="1"/>
  <c r="V1058" i="43"/>
  <c r="N1059" i="43"/>
  <c r="O1059" i="43" s="1"/>
  <c r="P1059" i="43"/>
  <c r="Q1059" i="43" s="1"/>
  <c r="B1059" i="43"/>
  <c r="A1060" i="43"/>
  <c r="D1059" i="43"/>
  <c r="K1060" i="43"/>
  <c r="G1059" i="43"/>
  <c r="T1060" i="43"/>
  <c r="R1060" i="43"/>
  <c r="C1060" i="43"/>
  <c r="F1059" i="43"/>
  <c r="U1059" i="43"/>
  <c r="T1059" i="43"/>
  <c r="E1060" i="43"/>
  <c r="H1059" i="43" l="1"/>
  <c r="I1059" i="43" s="1"/>
  <c r="J1059" i="43"/>
  <c r="S1059" i="43"/>
  <c r="Y1059" i="43"/>
  <c r="Z1059" i="43" s="1"/>
  <c r="V1059" i="43"/>
  <c r="N1060" i="43"/>
  <c r="O1060" i="43" s="1"/>
  <c r="P1060" i="43"/>
  <c r="Q1060" i="43" s="1"/>
  <c r="A1061" i="43"/>
  <c r="B1060" i="43"/>
  <c r="D1060" i="43"/>
  <c r="T1061" i="43"/>
  <c r="C1061" i="43"/>
  <c r="G1060" i="43"/>
  <c r="F1060" i="43"/>
  <c r="R1061" i="43"/>
  <c r="K1061" i="43"/>
  <c r="E1061" i="43"/>
  <c r="G1061" i="43"/>
  <c r="U1060" i="43"/>
  <c r="H1060" i="43" l="1"/>
  <c r="I1060" i="43" s="1"/>
  <c r="J1060" i="43"/>
  <c r="S1060" i="43"/>
  <c r="Y1060" i="43"/>
  <c r="Z1060" i="43" s="1"/>
  <c r="V1060" i="43"/>
  <c r="N1061" i="43"/>
  <c r="O1061" i="43" s="1"/>
  <c r="J1061" i="43"/>
  <c r="P1061" i="43"/>
  <c r="Q1061" i="43" s="1"/>
  <c r="B1061" i="43"/>
  <c r="A1062" i="43"/>
  <c r="D1061" i="43"/>
  <c r="E1062" i="43"/>
  <c r="U1061" i="43"/>
  <c r="T1062" i="43"/>
  <c r="R1062" i="43"/>
  <c r="C1062" i="43"/>
  <c r="K1062" i="43"/>
  <c r="F1061" i="43"/>
  <c r="H1061" i="43" l="1"/>
  <c r="I1061" i="43" s="1"/>
  <c r="S1061" i="43"/>
  <c r="Y1061" i="43"/>
  <c r="Z1061" i="43" s="1"/>
  <c r="V1061" i="43"/>
  <c r="N1062" i="43"/>
  <c r="O1062" i="43" s="1"/>
  <c r="P1062" i="43"/>
  <c r="Q1062" i="43" s="1"/>
  <c r="B1062" i="43"/>
  <c r="A1063" i="43"/>
  <c r="D1062" i="43"/>
  <c r="R1063" i="43"/>
  <c r="F1062" i="43"/>
  <c r="U1062" i="43"/>
  <c r="K1063" i="43"/>
  <c r="E1063" i="43"/>
  <c r="G1062" i="43"/>
  <c r="T1063" i="43"/>
  <c r="C1063" i="43"/>
  <c r="J1062" i="43" l="1"/>
  <c r="H1062" i="43"/>
  <c r="I1062" i="43" s="1"/>
  <c r="S1062" i="43"/>
  <c r="Y1062" i="43"/>
  <c r="Z1062" i="43" s="1"/>
  <c r="V1062" i="43"/>
  <c r="N1063" i="43"/>
  <c r="O1063" i="43" s="1"/>
  <c r="P1063" i="43"/>
  <c r="Q1063" i="43" s="1"/>
  <c r="A1064" i="43"/>
  <c r="B1063" i="43"/>
  <c r="D1063" i="43"/>
  <c r="E1064" i="43"/>
  <c r="T1064" i="43"/>
  <c r="K1064" i="43"/>
  <c r="F1063" i="43"/>
  <c r="R1064" i="43"/>
  <c r="C1064" i="43"/>
  <c r="U1063" i="43"/>
  <c r="G1063" i="43"/>
  <c r="J1063" i="43" l="1"/>
  <c r="H1063" i="43"/>
  <c r="I1063" i="43" s="1"/>
  <c r="S1063" i="43"/>
  <c r="Y1063" i="43"/>
  <c r="Z1063" i="43" s="1"/>
  <c r="V1063" i="43"/>
  <c r="N1064" i="43"/>
  <c r="O1064" i="43" s="1"/>
  <c r="P1064" i="43"/>
  <c r="Q1064" i="43" s="1"/>
  <c r="B1064" i="43"/>
  <c r="A1065" i="43"/>
  <c r="D1064" i="43"/>
  <c r="T1065" i="43"/>
  <c r="G1064" i="43"/>
  <c r="E1065" i="43"/>
  <c r="R1065" i="43"/>
  <c r="C1065" i="43"/>
  <c r="K1065" i="43"/>
  <c r="U1064" i="43"/>
  <c r="F1064" i="43"/>
  <c r="J1064" i="43" l="1"/>
  <c r="H1064" i="43"/>
  <c r="I1064" i="43" s="1"/>
  <c r="S1064" i="43"/>
  <c r="Y1064" i="43"/>
  <c r="Z1064" i="43" s="1"/>
  <c r="V1064" i="43"/>
  <c r="N1065" i="43"/>
  <c r="O1065" i="43" s="1"/>
  <c r="P1065" i="43"/>
  <c r="Q1065" i="43" s="1"/>
  <c r="A1066" i="43"/>
  <c r="B1065" i="43"/>
  <c r="D1065" i="43"/>
  <c r="C1066" i="43"/>
  <c r="G1065" i="43"/>
  <c r="T1066" i="43"/>
  <c r="F1065" i="43"/>
  <c r="R1066" i="43"/>
  <c r="K1066" i="43"/>
  <c r="E1066" i="43"/>
  <c r="U1065" i="43"/>
  <c r="H1065" i="43" l="1"/>
  <c r="I1065" i="43" s="1"/>
  <c r="J1065" i="43"/>
  <c r="S1065" i="43"/>
  <c r="Y1065" i="43"/>
  <c r="Z1065" i="43" s="1"/>
  <c r="V1065" i="43"/>
  <c r="N1066" i="43"/>
  <c r="O1066" i="43" s="1"/>
  <c r="P1066" i="43"/>
  <c r="Q1066" i="43" s="1"/>
  <c r="B1066" i="43"/>
  <c r="A1067" i="43"/>
  <c r="D1066" i="43"/>
  <c r="E1067" i="43"/>
  <c r="C1067" i="43"/>
  <c r="T1067" i="43"/>
  <c r="R1067" i="43"/>
  <c r="U1066" i="43"/>
  <c r="F1066" i="43"/>
  <c r="G1066" i="43"/>
  <c r="K1067" i="43"/>
  <c r="J1066" i="43" l="1"/>
  <c r="H1066" i="43"/>
  <c r="I1066" i="43" s="1"/>
  <c r="S1066" i="43"/>
  <c r="Y1066" i="43"/>
  <c r="Z1066" i="43" s="1"/>
  <c r="V1066" i="43"/>
  <c r="N1067" i="43"/>
  <c r="O1067" i="43" s="1"/>
  <c r="P1067" i="43"/>
  <c r="Q1067" i="43" s="1"/>
  <c r="A1068" i="43"/>
  <c r="B1067" i="43"/>
  <c r="D1067" i="43"/>
  <c r="G1067" i="43"/>
  <c r="R1068" i="43"/>
  <c r="U1067" i="43"/>
  <c r="F1067" i="43"/>
  <c r="T1068" i="43"/>
  <c r="C1068" i="43"/>
  <c r="K1068" i="43"/>
  <c r="E1068" i="43"/>
  <c r="J1067" i="43" l="1"/>
  <c r="H1067" i="43"/>
  <c r="I1067" i="43" s="1"/>
  <c r="S1067" i="43"/>
  <c r="Y1067" i="43"/>
  <c r="Z1067" i="43" s="1"/>
  <c r="V1067" i="43"/>
  <c r="N1068" i="43"/>
  <c r="O1068" i="43" s="1"/>
  <c r="P1068" i="43"/>
  <c r="Q1068" i="43" s="1"/>
  <c r="A1069" i="43"/>
  <c r="B1068" i="43"/>
  <c r="D1068" i="43"/>
  <c r="T1069" i="43"/>
  <c r="C1069" i="43"/>
  <c r="G1069" i="43" s="1"/>
  <c r="R1069" i="43"/>
  <c r="F1068" i="43"/>
  <c r="E1069" i="43"/>
  <c r="K1069" i="43"/>
  <c r="G1068" i="43"/>
  <c r="U1068" i="43"/>
  <c r="J1068" i="43" l="1"/>
  <c r="H1068" i="43"/>
  <c r="I1068" i="43" s="1"/>
  <c r="S1068" i="43"/>
  <c r="Y1068" i="43"/>
  <c r="Z1068" i="43" s="1"/>
  <c r="V1068" i="43"/>
  <c r="N1069" i="43"/>
  <c r="O1069" i="43" s="1"/>
  <c r="J1069" i="43"/>
  <c r="P1069" i="43"/>
  <c r="Q1069" i="43" s="1"/>
  <c r="B1069" i="43"/>
  <c r="A1070" i="43"/>
  <c r="D1069" i="43"/>
  <c r="U1069" i="43"/>
  <c r="K1070" i="43"/>
  <c r="T1070" i="43"/>
  <c r="R1070" i="43"/>
  <c r="F1069" i="43"/>
  <c r="E1070" i="43"/>
  <c r="C1070" i="43"/>
  <c r="H1069" i="43" l="1"/>
  <c r="I1069" i="43" s="1"/>
  <c r="S1069" i="43"/>
  <c r="Y1069" i="43"/>
  <c r="Z1069" i="43" s="1"/>
  <c r="V1069" i="43"/>
  <c r="N1070" i="43"/>
  <c r="O1070" i="43" s="1"/>
  <c r="P1070" i="43"/>
  <c r="Q1070" i="43" s="1"/>
  <c r="A1071" i="43"/>
  <c r="B1070" i="43"/>
  <c r="D1070" i="43"/>
  <c r="G1070" i="43"/>
  <c r="U1070" i="43"/>
  <c r="F1070" i="43"/>
  <c r="C1071" i="43"/>
  <c r="R1071" i="43"/>
  <c r="E1071" i="43"/>
  <c r="K1071" i="43"/>
  <c r="T1071" i="43"/>
  <c r="J1070" i="43" l="1"/>
  <c r="H1070" i="43"/>
  <c r="I1070" i="43" s="1"/>
  <c r="S1070" i="43"/>
  <c r="Y1070" i="43"/>
  <c r="Z1070" i="43" s="1"/>
  <c r="V1070" i="43"/>
  <c r="N1071" i="43"/>
  <c r="O1071" i="43" s="1"/>
  <c r="P1071" i="43"/>
  <c r="Q1071" i="43" s="1"/>
  <c r="B1071" i="43"/>
  <c r="A1072" i="43"/>
  <c r="D1071" i="43"/>
  <c r="T1072" i="43"/>
  <c r="E1072" i="43"/>
  <c r="U1071" i="43"/>
  <c r="K1072" i="43"/>
  <c r="F1071" i="43"/>
  <c r="C1072" i="43"/>
  <c r="G1071" i="43"/>
  <c r="G1072" i="43"/>
  <c r="H1071" i="43" l="1"/>
  <c r="I1071" i="43" s="1"/>
  <c r="J1071" i="43"/>
  <c r="S1071" i="43"/>
  <c r="Y1071" i="43"/>
  <c r="Z1071" i="43" s="1"/>
  <c r="V1071" i="43"/>
  <c r="N1072" i="43"/>
  <c r="O1072" i="43" s="1"/>
  <c r="J1072" i="43"/>
  <c r="P1072" i="43"/>
  <c r="Q1072" i="43" s="1"/>
  <c r="B1072" i="43"/>
  <c r="A1073" i="43"/>
  <c r="D1072" i="43"/>
  <c r="F1072" i="43"/>
  <c r="R1073" i="43"/>
  <c r="R1072" i="43"/>
  <c r="T1073" i="43"/>
  <c r="U1072" i="43"/>
  <c r="E1073" i="43"/>
  <c r="C1073" i="43"/>
  <c r="K1073" i="43"/>
  <c r="H1072" i="43" l="1"/>
  <c r="I1072" i="43" s="1"/>
  <c r="S1072" i="43"/>
  <c r="Y1072" i="43"/>
  <c r="Z1072" i="43" s="1"/>
  <c r="V1072" i="43"/>
  <c r="N1073" i="43"/>
  <c r="O1073" i="43" s="1"/>
  <c r="P1073" i="43"/>
  <c r="Q1073" i="43" s="1"/>
  <c r="B1073" i="43"/>
  <c r="A1074" i="43"/>
  <c r="D1073" i="43"/>
  <c r="F1073" i="43"/>
  <c r="K1074" i="43"/>
  <c r="R1074" i="43"/>
  <c r="C1074" i="43"/>
  <c r="G1073" i="43"/>
  <c r="E1074" i="43"/>
  <c r="U1073" i="43"/>
  <c r="T1074" i="43"/>
  <c r="G1074" i="43"/>
  <c r="J1073" i="43" l="1"/>
  <c r="H1073" i="43"/>
  <c r="I1073" i="43" s="1"/>
  <c r="S1073" i="43"/>
  <c r="Y1073" i="43"/>
  <c r="Z1073" i="43" s="1"/>
  <c r="V1073" i="43"/>
  <c r="N1074" i="43"/>
  <c r="O1074" i="43" s="1"/>
  <c r="J1074" i="43"/>
  <c r="P1074" i="43"/>
  <c r="Q1074" i="43" s="1"/>
  <c r="A1075" i="43"/>
  <c r="B1074" i="43"/>
  <c r="D1074" i="43"/>
  <c r="E1075" i="43"/>
  <c r="C1075" i="43"/>
  <c r="T1075" i="43"/>
  <c r="F1074" i="43"/>
  <c r="R1075" i="43"/>
  <c r="K1075" i="43"/>
  <c r="U1074" i="43"/>
  <c r="H1074" i="43" l="1"/>
  <c r="I1074" i="43" s="1"/>
  <c r="S1074" i="43"/>
  <c r="Y1074" i="43"/>
  <c r="Z1074" i="43" s="1"/>
  <c r="V1074" i="43"/>
  <c r="N1075" i="43"/>
  <c r="O1075" i="43" s="1"/>
  <c r="P1075" i="43"/>
  <c r="Q1075" i="43" s="1"/>
  <c r="A1076" i="43"/>
  <c r="B1075" i="43"/>
  <c r="D1075" i="43"/>
  <c r="E1076" i="43"/>
  <c r="C1076" i="43"/>
  <c r="G1076" i="43" s="1"/>
  <c r="K1076" i="43"/>
  <c r="R1076" i="43"/>
  <c r="T1076" i="43"/>
  <c r="F1075" i="43"/>
  <c r="G1075" i="43"/>
  <c r="F1076" i="43"/>
  <c r="U1075" i="43"/>
  <c r="J1075" i="43" l="1"/>
  <c r="H1075" i="43"/>
  <c r="I1075" i="43" s="1"/>
  <c r="S1075" i="43"/>
  <c r="Y1075" i="43"/>
  <c r="Z1075" i="43" s="1"/>
  <c r="V1075" i="43"/>
  <c r="N1076" i="43"/>
  <c r="O1076" i="43" s="1"/>
  <c r="H1076" i="43"/>
  <c r="I1076" i="43" s="1"/>
  <c r="J1076" i="43"/>
  <c r="P1076" i="43"/>
  <c r="Q1076" i="43" s="1"/>
  <c r="B1076" i="43"/>
  <c r="A1077" i="43"/>
  <c r="D1076" i="43"/>
  <c r="C1077" i="43"/>
  <c r="T1077" i="43"/>
  <c r="K1077" i="43"/>
  <c r="U1076" i="43"/>
  <c r="E1077" i="43"/>
  <c r="S1076" i="43" l="1"/>
  <c r="Y1076" i="43"/>
  <c r="Z1076" i="43" s="1"/>
  <c r="V1076" i="43"/>
  <c r="N1077" i="43"/>
  <c r="O1077" i="43" s="1"/>
  <c r="P1077" i="43"/>
  <c r="Q1077" i="43" s="1"/>
  <c r="A1078" i="43"/>
  <c r="B1077" i="43"/>
  <c r="D1077" i="43"/>
  <c r="U1077" i="43"/>
  <c r="R1078" i="43"/>
  <c r="G1077" i="43"/>
  <c r="T1078" i="43"/>
  <c r="C1078" i="43"/>
  <c r="E1078" i="43"/>
  <c r="K1078" i="43"/>
  <c r="R1077" i="43"/>
  <c r="F1077" i="43"/>
  <c r="J1077" i="43" l="1"/>
  <c r="H1077" i="43"/>
  <c r="I1077" i="43" s="1"/>
  <c r="S1077" i="43"/>
  <c r="Y1077" i="43"/>
  <c r="Z1077" i="43" s="1"/>
  <c r="V1077" i="43"/>
  <c r="N1078" i="43"/>
  <c r="O1078" i="43" s="1"/>
  <c r="P1078" i="43"/>
  <c r="Q1078" i="43" s="1"/>
  <c r="B1078" i="43"/>
  <c r="A1079" i="43"/>
  <c r="D1078" i="43"/>
  <c r="G1078" i="43"/>
  <c r="K1079" i="43"/>
  <c r="F1078" i="43"/>
  <c r="U1078" i="43"/>
  <c r="E1079" i="43"/>
  <c r="T1079" i="43"/>
  <c r="R1079" i="43"/>
  <c r="C1079" i="43"/>
  <c r="J1078" i="43" l="1"/>
  <c r="H1078" i="43"/>
  <c r="I1078" i="43" s="1"/>
  <c r="S1078" i="43"/>
  <c r="Y1078" i="43"/>
  <c r="Z1078" i="43" s="1"/>
  <c r="V1078" i="43"/>
  <c r="N1079" i="43"/>
  <c r="O1079" i="43" s="1"/>
  <c r="P1079" i="43"/>
  <c r="Q1079" i="43" s="1"/>
  <c r="A1080" i="43"/>
  <c r="B1079" i="43"/>
  <c r="D1079" i="43"/>
  <c r="T1080" i="43"/>
  <c r="G1079" i="43"/>
  <c r="K1080" i="43"/>
  <c r="E1080" i="43"/>
  <c r="R1080" i="43"/>
  <c r="F1079" i="43"/>
  <c r="U1079" i="43"/>
  <c r="C1080" i="43"/>
  <c r="J1079" i="43" l="1"/>
  <c r="H1079" i="43"/>
  <c r="I1079" i="43" s="1"/>
  <c r="S1079" i="43"/>
  <c r="Y1079" i="43"/>
  <c r="Z1079" i="43" s="1"/>
  <c r="V1079" i="43"/>
  <c r="N1080" i="43"/>
  <c r="O1080" i="43" s="1"/>
  <c r="P1080" i="43"/>
  <c r="Q1080" i="43" s="1"/>
  <c r="A1081" i="43"/>
  <c r="B1080" i="43"/>
  <c r="D1080" i="43"/>
  <c r="R1081" i="43"/>
  <c r="C1081" i="43"/>
  <c r="K1081" i="43"/>
  <c r="T1081" i="43"/>
  <c r="U1080" i="43"/>
  <c r="G1080" i="43"/>
  <c r="F1080" i="43"/>
  <c r="E1081" i="43"/>
  <c r="J1080" i="43" l="1"/>
  <c r="H1080" i="43"/>
  <c r="I1080" i="43" s="1"/>
  <c r="S1080" i="43"/>
  <c r="Y1080" i="43"/>
  <c r="Z1080" i="43" s="1"/>
  <c r="V1080" i="43"/>
  <c r="N1081" i="43"/>
  <c r="O1081" i="43" s="1"/>
  <c r="P1081" i="43"/>
  <c r="Q1081" i="43" s="1"/>
  <c r="A1082" i="43"/>
  <c r="B1081" i="43"/>
  <c r="D1081" i="43"/>
  <c r="U1081" i="43"/>
  <c r="E1082" i="43"/>
  <c r="K1082" i="43"/>
  <c r="T1082" i="43"/>
  <c r="C1082" i="43"/>
  <c r="G1081" i="43"/>
  <c r="R1082" i="43"/>
  <c r="F1081" i="43"/>
  <c r="J1081" i="43" l="1"/>
  <c r="H1081" i="43"/>
  <c r="I1081" i="43" s="1"/>
  <c r="S1081" i="43"/>
  <c r="Y1081" i="43"/>
  <c r="Z1081" i="43" s="1"/>
  <c r="V1081" i="43"/>
  <c r="N1082" i="43"/>
  <c r="O1082" i="43" s="1"/>
  <c r="P1082" i="43"/>
  <c r="Q1082" i="43" s="1"/>
  <c r="B1082" i="43"/>
  <c r="A1083" i="43"/>
  <c r="D1082" i="43"/>
  <c r="R1083" i="43"/>
  <c r="U1082" i="43"/>
  <c r="G1082" i="43"/>
  <c r="F1082" i="43"/>
  <c r="E1083" i="43"/>
  <c r="K1083" i="43"/>
  <c r="T1083" i="43"/>
  <c r="C1083" i="43"/>
  <c r="J1082" i="43" l="1"/>
  <c r="H1082" i="43"/>
  <c r="I1082" i="43" s="1"/>
  <c r="S1082" i="43"/>
  <c r="Y1082" i="43"/>
  <c r="Z1082" i="43" s="1"/>
  <c r="V1082" i="43"/>
  <c r="N1083" i="43"/>
  <c r="O1083" i="43" s="1"/>
  <c r="P1083" i="43"/>
  <c r="Q1083" i="43" s="1"/>
  <c r="B1083" i="43"/>
  <c r="A1084" i="43"/>
  <c r="D1083" i="43"/>
  <c r="G1083" i="43"/>
  <c r="K1084" i="43"/>
  <c r="T1084" i="43"/>
  <c r="U1083" i="43"/>
  <c r="F1083" i="43"/>
  <c r="R1084" i="43"/>
  <c r="C1084" i="43"/>
  <c r="E1084" i="43"/>
  <c r="J1083" i="43" l="1"/>
  <c r="H1083" i="43"/>
  <c r="I1083" i="43" s="1"/>
  <c r="S1083" i="43"/>
  <c r="Y1083" i="43"/>
  <c r="Z1083" i="43" s="1"/>
  <c r="V1083" i="43"/>
  <c r="N1084" i="43"/>
  <c r="O1084" i="43" s="1"/>
  <c r="P1084" i="43"/>
  <c r="Q1084" i="43" s="1"/>
  <c r="B1084" i="43"/>
  <c r="A1085" i="43"/>
  <c r="D1084" i="43"/>
  <c r="E1085" i="43"/>
  <c r="T1085" i="43"/>
  <c r="C1085" i="43"/>
  <c r="G1084" i="43"/>
  <c r="U1084" i="43"/>
  <c r="G1085" i="43"/>
  <c r="F1084" i="43"/>
  <c r="R1085" i="43"/>
  <c r="K1085" i="43"/>
  <c r="J1084" i="43" l="1"/>
  <c r="H1084" i="43"/>
  <c r="I1084" i="43" s="1"/>
  <c r="S1084" i="43"/>
  <c r="Y1084" i="43"/>
  <c r="Z1084" i="43" s="1"/>
  <c r="V1084" i="43"/>
  <c r="N1085" i="43"/>
  <c r="O1085" i="43" s="1"/>
  <c r="J1085" i="43"/>
  <c r="P1085" i="43"/>
  <c r="Q1085" i="43" s="1"/>
  <c r="A1086" i="43"/>
  <c r="B1085" i="43"/>
  <c r="D1085" i="43"/>
  <c r="K1086" i="43"/>
  <c r="F1085" i="43"/>
  <c r="C1086" i="43"/>
  <c r="T1086" i="43"/>
  <c r="U1085" i="43"/>
  <c r="R1086" i="43"/>
  <c r="E1086" i="43"/>
  <c r="H1085" i="43" l="1"/>
  <c r="I1085" i="43" s="1"/>
  <c r="S1085" i="43"/>
  <c r="Y1085" i="43"/>
  <c r="Z1085" i="43" s="1"/>
  <c r="V1085" i="43"/>
  <c r="N1086" i="43"/>
  <c r="O1086" i="43" s="1"/>
  <c r="P1086" i="43"/>
  <c r="Q1086" i="43" s="1"/>
  <c r="A1087" i="43"/>
  <c r="B1086" i="43"/>
  <c r="D1086" i="43"/>
  <c r="T1087" i="43"/>
  <c r="C1087" i="43"/>
  <c r="U1086" i="43"/>
  <c r="K1087" i="43"/>
  <c r="R1087" i="43"/>
  <c r="E1087" i="43"/>
  <c r="F1086" i="43"/>
  <c r="G1086" i="43"/>
  <c r="J1086" i="43" l="1"/>
  <c r="H1086" i="43"/>
  <c r="I1086" i="43" s="1"/>
  <c r="S1086" i="43"/>
  <c r="Y1086" i="43"/>
  <c r="Z1086" i="43" s="1"/>
  <c r="V1086" i="43"/>
  <c r="N1087" i="43"/>
  <c r="O1087" i="43" s="1"/>
  <c r="P1087" i="43"/>
  <c r="Q1087" i="43" s="1"/>
  <c r="B1087" i="43"/>
  <c r="A1088" i="43"/>
  <c r="D1087" i="43"/>
  <c r="T1088" i="43"/>
  <c r="U1087" i="43"/>
  <c r="R1088" i="43"/>
  <c r="E1088" i="43"/>
  <c r="F1087" i="43"/>
  <c r="G1087" i="43"/>
  <c r="K1088" i="43"/>
  <c r="C1088" i="43"/>
  <c r="J1087" i="43" l="1"/>
  <c r="H1087" i="43"/>
  <c r="I1087" i="43" s="1"/>
  <c r="S1087" i="43"/>
  <c r="Y1087" i="43"/>
  <c r="Z1087" i="43" s="1"/>
  <c r="V1087" i="43"/>
  <c r="N1088" i="43"/>
  <c r="O1088" i="43" s="1"/>
  <c r="P1088" i="43"/>
  <c r="Q1088" i="43" s="1"/>
  <c r="B1088" i="43"/>
  <c r="A1089" i="43"/>
  <c r="D1088" i="43"/>
  <c r="T1089" i="43"/>
  <c r="R1089" i="43"/>
  <c r="E1089" i="43"/>
  <c r="K1089" i="43"/>
  <c r="G1088" i="43"/>
  <c r="F1088" i="43"/>
  <c r="U1088" i="43"/>
  <c r="C1089" i="43"/>
  <c r="J1088" i="43" l="1"/>
  <c r="H1088" i="43"/>
  <c r="I1088" i="43" s="1"/>
  <c r="S1088" i="43"/>
  <c r="Y1088" i="43"/>
  <c r="Z1088" i="43" s="1"/>
  <c r="V1088" i="43"/>
  <c r="N1089" i="43"/>
  <c r="O1089" i="43" s="1"/>
  <c r="P1089" i="43"/>
  <c r="Q1089" i="43" s="1"/>
  <c r="A1090" i="43"/>
  <c r="B1089" i="43"/>
  <c r="D1089" i="43"/>
  <c r="F1089" i="43"/>
  <c r="E1090" i="43"/>
  <c r="R1090" i="43"/>
  <c r="G1089" i="43"/>
  <c r="T1090" i="43"/>
  <c r="C1090" i="43"/>
  <c r="K1090" i="43"/>
  <c r="U1089" i="43"/>
  <c r="G1090" i="43"/>
  <c r="H1089" i="43" l="1"/>
  <c r="I1089" i="43" s="1"/>
  <c r="J1089" i="43"/>
  <c r="S1089" i="43"/>
  <c r="Y1089" i="43"/>
  <c r="Z1089" i="43" s="1"/>
  <c r="V1089" i="43"/>
  <c r="N1090" i="43"/>
  <c r="O1090" i="43" s="1"/>
  <c r="J1090" i="43"/>
  <c r="P1090" i="43"/>
  <c r="Q1090" i="43" s="1"/>
  <c r="A1091" i="43"/>
  <c r="B1090" i="43"/>
  <c r="D1090" i="43"/>
  <c r="F1090" i="43"/>
  <c r="U1090" i="43"/>
  <c r="R1091" i="43"/>
  <c r="K1091" i="43"/>
  <c r="E1091" i="43"/>
  <c r="C1091" i="43"/>
  <c r="T1091" i="43"/>
  <c r="H1090" i="43" l="1"/>
  <c r="I1090" i="43" s="1"/>
  <c r="S1090" i="43"/>
  <c r="Y1090" i="43"/>
  <c r="Z1090" i="43" s="1"/>
  <c r="V1090" i="43"/>
  <c r="N1091" i="43"/>
  <c r="O1091" i="43" s="1"/>
  <c r="P1091" i="43"/>
  <c r="Q1091" i="43" s="1"/>
  <c r="B1091" i="43"/>
  <c r="A1092" i="43"/>
  <c r="D1091" i="43"/>
  <c r="F1091" i="43"/>
  <c r="G1091" i="43"/>
  <c r="C1092" i="43"/>
  <c r="U1091" i="43"/>
  <c r="E1092" i="43"/>
  <c r="K1092" i="43"/>
  <c r="T1092" i="43"/>
  <c r="R1092" i="43"/>
  <c r="H1091" i="43" l="1"/>
  <c r="I1091" i="43" s="1"/>
  <c r="J1091" i="43"/>
  <c r="S1091" i="43"/>
  <c r="Y1091" i="43"/>
  <c r="Z1091" i="43" s="1"/>
  <c r="V1091" i="43"/>
  <c r="N1092" i="43"/>
  <c r="O1092" i="43" s="1"/>
  <c r="P1092" i="43"/>
  <c r="Q1092" i="43" s="1"/>
  <c r="B1092" i="43"/>
  <c r="A1093" i="43"/>
  <c r="D1092" i="43"/>
  <c r="E1093" i="43"/>
  <c r="R1093" i="43"/>
  <c r="C1093" i="43"/>
  <c r="G1092" i="43"/>
  <c r="F1092" i="43"/>
  <c r="U1092" i="43"/>
  <c r="T1093" i="43"/>
  <c r="K1093" i="43"/>
  <c r="J1092" i="43" l="1"/>
  <c r="H1092" i="43"/>
  <c r="I1092" i="43" s="1"/>
  <c r="S1092" i="43"/>
  <c r="Y1092" i="43"/>
  <c r="Z1092" i="43" s="1"/>
  <c r="V1092" i="43"/>
  <c r="N1093" i="43"/>
  <c r="O1093" i="43" s="1"/>
  <c r="P1093" i="43"/>
  <c r="Q1093" i="43" s="1"/>
  <c r="B1093" i="43"/>
  <c r="A1094" i="43"/>
  <c r="D1093" i="43"/>
  <c r="T1094" i="43"/>
  <c r="C1094" i="43"/>
  <c r="F1093" i="43"/>
  <c r="E1094" i="43"/>
  <c r="G1093" i="43"/>
  <c r="U1093" i="43"/>
  <c r="K1094" i="43"/>
  <c r="R1094" i="43"/>
  <c r="J1093" i="43" l="1"/>
  <c r="H1093" i="43"/>
  <c r="I1093" i="43" s="1"/>
  <c r="S1093" i="43"/>
  <c r="Y1093" i="43"/>
  <c r="Z1093" i="43" s="1"/>
  <c r="V1093" i="43"/>
  <c r="N1094" i="43"/>
  <c r="O1094" i="43" s="1"/>
  <c r="P1094" i="43"/>
  <c r="Q1094" i="43" s="1"/>
  <c r="B1094" i="43"/>
  <c r="A1095" i="43"/>
  <c r="D1094" i="43"/>
  <c r="C1095" i="43"/>
  <c r="R1095" i="43"/>
  <c r="G1094" i="43"/>
  <c r="K1095" i="43"/>
  <c r="F1094" i="43"/>
  <c r="E1095" i="43"/>
  <c r="U1094" i="43"/>
  <c r="T1095" i="43"/>
  <c r="J1094" i="43" l="1"/>
  <c r="H1094" i="43"/>
  <c r="I1094" i="43" s="1"/>
  <c r="S1094" i="43"/>
  <c r="Y1094" i="43"/>
  <c r="Z1094" i="43" s="1"/>
  <c r="V1094" i="43"/>
  <c r="N1095" i="43"/>
  <c r="O1095" i="43" s="1"/>
  <c r="P1095" i="43"/>
  <c r="Q1095" i="43" s="1"/>
  <c r="A1096" i="43"/>
  <c r="B1095" i="43"/>
  <c r="D1095" i="43"/>
  <c r="G1095" i="43"/>
  <c r="K1096" i="43"/>
  <c r="F1095" i="43"/>
  <c r="U1095" i="43"/>
  <c r="E1096" i="43"/>
  <c r="T1096" i="43"/>
  <c r="C1096" i="43"/>
  <c r="R1096" i="43"/>
  <c r="H1095" i="43" l="1"/>
  <c r="I1095" i="43" s="1"/>
  <c r="J1095" i="43"/>
  <c r="S1095" i="43"/>
  <c r="Y1095" i="43"/>
  <c r="Z1095" i="43" s="1"/>
  <c r="V1095" i="43"/>
  <c r="N1096" i="43"/>
  <c r="O1096" i="43" s="1"/>
  <c r="P1096" i="43"/>
  <c r="Q1096" i="43" s="1"/>
  <c r="B1096" i="43"/>
  <c r="A1097" i="43"/>
  <c r="D1096" i="43"/>
  <c r="U1096" i="43"/>
  <c r="E1097" i="43"/>
  <c r="F1096" i="43"/>
  <c r="R1097" i="43"/>
  <c r="C1097" i="43"/>
  <c r="G1096" i="43"/>
  <c r="T1097" i="43"/>
  <c r="K1097" i="43"/>
  <c r="G1097" i="43"/>
  <c r="F1097" i="43"/>
  <c r="J1096" i="43" l="1"/>
  <c r="H1096" i="43"/>
  <c r="I1096" i="43" s="1"/>
  <c r="S1096" i="43"/>
  <c r="Y1096" i="43"/>
  <c r="Z1096" i="43" s="1"/>
  <c r="V1096" i="43"/>
  <c r="N1097" i="43"/>
  <c r="O1097" i="43" s="1"/>
  <c r="H1097" i="43"/>
  <c r="I1097" i="43" s="1"/>
  <c r="J1097" i="43"/>
  <c r="P1097" i="43"/>
  <c r="Q1097" i="43" s="1"/>
  <c r="B1097" i="43"/>
  <c r="A1098" i="43"/>
  <c r="D1097" i="43"/>
  <c r="E1098" i="43"/>
  <c r="C1098" i="43"/>
  <c r="K1098" i="43"/>
  <c r="F1098" i="43"/>
  <c r="U1097" i="43"/>
  <c r="T1098" i="43"/>
  <c r="S1097" i="43" l="1"/>
  <c r="Y1097" i="43"/>
  <c r="Z1097" i="43" s="1"/>
  <c r="V1097" i="43"/>
  <c r="N1098" i="43"/>
  <c r="O1098" i="43" s="1"/>
  <c r="H1098" i="43"/>
  <c r="I1098" i="43" s="1"/>
  <c r="P1098" i="43"/>
  <c r="Q1098" i="43" s="1"/>
  <c r="B1098" i="43"/>
  <c r="A1099" i="43"/>
  <c r="D1098" i="43"/>
  <c r="U1098" i="43"/>
  <c r="R1098" i="43"/>
  <c r="T1099" i="43"/>
  <c r="R1099" i="43"/>
  <c r="E1099" i="43"/>
  <c r="C1099" i="43"/>
  <c r="K1099" i="43"/>
  <c r="G1098" i="43"/>
  <c r="J1098" i="43" l="1"/>
  <c r="S1098" i="43"/>
  <c r="Y1098" i="43"/>
  <c r="Z1098" i="43" s="1"/>
  <c r="V1098" i="43"/>
  <c r="N1099" i="43"/>
  <c r="O1099" i="43" s="1"/>
  <c r="P1099" i="43"/>
  <c r="Q1099" i="43" s="1"/>
  <c r="B1099" i="43"/>
  <c r="A1100" i="43"/>
  <c r="D1099" i="43"/>
  <c r="E1100" i="43"/>
  <c r="K1100" i="43"/>
  <c r="C1100" i="43"/>
  <c r="G1100" i="43" s="1"/>
  <c r="R1100" i="43"/>
  <c r="F1099" i="43"/>
  <c r="U1099" i="43"/>
  <c r="T1100" i="43"/>
  <c r="G1099" i="43"/>
  <c r="H1099" i="43" l="1"/>
  <c r="I1099" i="43" s="1"/>
  <c r="J1099" i="43"/>
  <c r="S1099" i="43"/>
  <c r="Y1099" i="43"/>
  <c r="Z1099" i="43" s="1"/>
  <c r="V1099" i="43"/>
  <c r="N1100" i="43"/>
  <c r="O1100" i="43" s="1"/>
  <c r="J1100" i="43"/>
  <c r="P1100" i="43"/>
  <c r="Q1100" i="43" s="1"/>
  <c r="A1101" i="43"/>
  <c r="B1100" i="43"/>
  <c r="D1100" i="43"/>
  <c r="T1101" i="43"/>
  <c r="E1101" i="43"/>
  <c r="K1101" i="43"/>
  <c r="R1101" i="43"/>
  <c r="C1101" i="43"/>
  <c r="U1100" i="43"/>
  <c r="G1101" i="43"/>
  <c r="F1100" i="43"/>
  <c r="H1100" i="43" l="1"/>
  <c r="I1100" i="43" s="1"/>
  <c r="S1100" i="43"/>
  <c r="Y1100" i="43"/>
  <c r="Z1100" i="43" s="1"/>
  <c r="V1100" i="43"/>
  <c r="N1101" i="43"/>
  <c r="O1101" i="43" s="1"/>
  <c r="J1101" i="43"/>
  <c r="P1101" i="43"/>
  <c r="Q1101" i="43" s="1"/>
  <c r="A1102" i="43"/>
  <c r="B1101" i="43"/>
  <c r="D1101" i="43"/>
  <c r="K1102" i="43"/>
  <c r="C1102" i="43"/>
  <c r="F1101" i="43"/>
  <c r="T1102" i="43"/>
  <c r="E1102" i="43"/>
  <c r="U1101" i="43"/>
  <c r="R1102" i="43"/>
  <c r="H1101" i="43" l="1"/>
  <c r="I1101" i="43" s="1"/>
  <c r="S1101" i="43"/>
  <c r="Y1101" i="43"/>
  <c r="Z1101" i="43" s="1"/>
  <c r="V1101" i="43"/>
  <c r="N1102" i="43"/>
  <c r="O1102" i="43" s="1"/>
  <c r="P1102" i="43"/>
  <c r="Q1102" i="43" s="1"/>
  <c r="A1103" i="43"/>
  <c r="B1102" i="43"/>
  <c r="D1102" i="43"/>
  <c r="G1102" i="43"/>
  <c r="R1103" i="43"/>
  <c r="F1102" i="43"/>
  <c r="T1103" i="43"/>
  <c r="U1102" i="43"/>
  <c r="E1103" i="43"/>
  <c r="C1103" i="43"/>
  <c r="K1103" i="43"/>
  <c r="J1102" i="43" l="1"/>
  <c r="H1102" i="43"/>
  <c r="I1102" i="43" s="1"/>
  <c r="S1102" i="43"/>
  <c r="Y1102" i="43"/>
  <c r="Z1102" i="43" s="1"/>
  <c r="V1102" i="43"/>
  <c r="N1103" i="43"/>
  <c r="O1103" i="43" s="1"/>
  <c r="P1103" i="43"/>
  <c r="Q1103" i="43" s="1"/>
  <c r="B1103" i="43"/>
  <c r="A1104" i="43"/>
  <c r="D1103" i="43"/>
  <c r="F1103" i="43"/>
  <c r="T1104" i="43"/>
  <c r="K1104" i="43"/>
  <c r="U1103" i="43"/>
  <c r="R1104" i="43"/>
  <c r="C1104" i="43"/>
  <c r="G1103" i="43"/>
  <c r="E1104" i="43"/>
  <c r="J1103" i="43" l="1"/>
  <c r="H1103" i="43"/>
  <c r="I1103" i="43" s="1"/>
  <c r="S1103" i="43"/>
  <c r="Y1103" i="43"/>
  <c r="Z1103" i="43" s="1"/>
  <c r="V1103" i="43"/>
  <c r="N1104" i="43"/>
  <c r="O1104" i="43" s="1"/>
  <c r="P1104" i="43"/>
  <c r="Q1104" i="43" s="1"/>
  <c r="B1104" i="43"/>
  <c r="A1105" i="43"/>
  <c r="D1104" i="43"/>
  <c r="E1105" i="43"/>
  <c r="R1105" i="43"/>
  <c r="K1105" i="43"/>
  <c r="G1104" i="43"/>
  <c r="U1104" i="43"/>
  <c r="F1104" i="43"/>
  <c r="C1105" i="43"/>
  <c r="G1105" i="43" s="1"/>
  <c r="T1105" i="43"/>
  <c r="J1104" i="43" l="1"/>
  <c r="H1104" i="43"/>
  <c r="I1104" i="43" s="1"/>
  <c r="S1104" i="43"/>
  <c r="Y1104" i="43"/>
  <c r="Z1104" i="43" s="1"/>
  <c r="V1104" i="43"/>
  <c r="N1105" i="43"/>
  <c r="O1105" i="43" s="1"/>
  <c r="J1105" i="43"/>
  <c r="P1105" i="43"/>
  <c r="Q1105" i="43" s="1"/>
  <c r="A1106" i="43"/>
  <c r="B1105" i="43"/>
  <c r="D1105" i="43"/>
  <c r="T1106" i="43"/>
  <c r="F1105" i="43"/>
  <c r="K1106" i="43"/>
  <c r="C1106" i="43"/>
  <c r="U1105" i="43"/>
  <c r="E1106" i="43"/>
  <c r="G1106" i="43"/>
  <c r="R1106" i="43"/>
  <c r="H1105" i="43" l="1"/>
  <c r="I1105" i="43" s="1"/>
  <c r="S1105" i="43"/>
  <c r="Y1105" i="43"/>
  <c r="Z1105" i="43" s="1"/>
  <c r="V1105" i="43"/>
  <c r="N1106" i="43"/>
  <c r="O1106" i="43" s="1"/>
  <c r="J1106" i="43"/>
  <c r="P1106" i="43"/>
  <c r="Q1106" i="43" s="1"/>
  <c r="B1106" i="43"/>
  <c r="A1107" i="43"/>
  <c r="D1106" i="43"/>
  <c r="E1107" i="43"/>
  <c r="F1106" i="43"/>
  <c r="R1107" i="43"/>
  <c r="T1107" i="43"/>
  <c r="U1106" i="43"/>
  <c r="C1107" i="43"/>
  <c r="K1107" i="43"/>
  <c r="H1106" i="43" l="1"/>
  <c r="I1106" i="43" s="1"/>
  <c r="S1106" i="43"/>
  <c r="Y1106" i="43"/>
  <c r="Z1106" i="43" s="1"/>
  <c r="V1106" i="43"/>
  <c r="N1107" i="43"/>
  <c r="O1107" i="43" s="1"/>
  <c r="P1107" i="43"/>
  <c r="Q1107" i="43" s="1"/>
  <c r="A1108" i="43"/>
  <c r="B1107" i="43"/>
  <c r="D1107" i="43"/>
  <c r="U1107" i="43"/>
  <c r="T1108" i="43"/>
  <c r="C1108" i="43"/>
  <c r="G1107" i="43"/>
  <c r="K1108" i="43"/>
  <c r="F1107" i="43"/>
  <c r="R1108" i="43"/>
  <c r="E1108" i="43"/>
  <c r="J1107" i="43" l="1"/>
  <c r="H1107" i="43"/>
  <c r="I1107" i="43" s="1"/>
  <c r="S1107" i="43"/>
  <c r="Y1107" i="43"/>
  <c r="Z1107" i="43" s="1"/>
  <c r="V1107" i="43"/>
  <c r="N1108" i="43"/>
  <c r="O1108" i="43" s="1"/>
  <c r="P1108" i="43"/>
  <c r="Q1108" i="43" s="1"/>
  <c r="B1108" i="43"/>
  <c r="A1109" i="43"/>
  <c r="D1108" i="43"/>
  <c r="C1109" i="43"/>
  <c r="K1109" i="43"/>
  <c r="T1109" i="43"/>
  <c r="U1108" i="43"/>
  <c r="G1108" i="43"/>
  <c r="F1108" i="43"/>
  <c r="E1109" i="43"/>
  <c r="R1109" i="43"/>
  <c r="J1108" i="43" l="1"/>
  <c r="H1108" i="43"/>
  <c r="I1108" i="43" s="1"/>
  <c r="S1108" i="43"/>
  <c r="Y1108" i="43"/>
  <c r="Z1108" i="43" s="1"/>
  <c r="V1108" i="43"/>
  <c r="N1109" i="43"/>
  <c r="O1109" i="43" s="1"/>
  <c r="P1109" i="43"/>
  <c r="Q1109" i="43" s="1"/>
  <c r="A1110" i="43"/>
  <c r="B1109" i="43"/>
  <c r="D1109" i="43"/>
  <c r="E1110" i="43"/>
  <c r="K1110" i="43"/>
  <c r="T1110" i="43"/>
  <c r="R1110" i="43"/>
  <c r="U1109" i="43"/>
  <c r="F1109" i="43"/>
  <c r="G1109" i="43"/>
  <c r="C1110" i="43"/>
  <c r="F1110" i="43"/>
  <c r="G1110" i="43"/>
  <c r="J1109" i="43" l="1"/>
  <c r="H1109" i="43"/>
  <c r="I1109" i="43" s="1"/>
  <c r="S1109" i="43"/>
  <c r="Y1109" i="43"/>
  <c r="Z1109" i="43" s="1"/>
  <c r="V1109" i="43"/>
  <c r="N1110" i="43"/>
  <c r="O1110" i="43" s="1"/>
  <c r="H1110" i="43"/>
  <c r="J1110" i="43"/>
  <c r="P1110" i="43"/>
  <c r="Q1110" i="43" s="1"/>
  <c r="S1110" i="43" s="1"/>
  <c r="B1110" i="43"/>
  <c r="A1111" i="43"/>
  <c r="D1110" i="43"/>
  <c r="E1111" i="43"/>
  <c r="K1111" i="43"/>
  <c r="U1110" i="43"/>
  <c r="C1111" i="43"/>
  <c r="F1111" i="43" s="1"/>
  <c r="G1111" i="43"/>
  <c r="T1111" i="43"/>
  <c r="I1110" i="43" l="1"/>
  <c r="Y1110" i="43"/>
  <c r="Z1110" i="43" s="1"/>
  <c r="V1110" i="43"/>
  <c r="N1111" i="43"/>
  <c r="O1111" i="43" s="1"/>
  <c r="H1111" i="43"/>
  <c r="I1111" i="43" s="1"/>
  <c r="J1111" i="43"/>
  <c r="P1111" i="43"/>
  <c r="Q1111" i="43" s="1"/>
  <c r="B1111" i="43"/>
  <c r="A1112" i="43"/>
  <c r="D1111" i="43"/>
  <c r="U1111" i="43"/>
  <c r="E1112" i="43"/>
  <c r="C1112" i="43"/>
  <c r="K1112" i="43"/>
  <c r="R1111" i="43"/>
  <c r="T1112" i="43"/>
  <c r="S1111" i="43" l="1"/>
  <c r="Y1111" i="43"/>
  <c r="Z1111" i="43" s="1"/>
  <c r="V1111" i="43"/>
  <c r="N1112" i="43"/>
  <c r="O1112" i="43" s="1"/>
  <c r="P1112" i="43"/>
  <c r="Q1112" i="43" s="1"/>
  <c r="A1113" i="43"/>
  <c r="B1112" i="43"/>
  <c r="D1112" i="43"/>
  <c r="U1112" i="43"/>
  <c r="F1112" i="43"/>
  <c r="E1113" i="43"/>
  <c r="T1113" i="43"/>
  <c r="R1113" i="43"/>
  <c r="K1113" i="43"/>
  <c r="G1112" i="43"/>
  <c r="C1113" i="43"/>
  <c r="R1112" i="43"/>
  <c r="J1112" i="43" l="1"/>
  <c r="H1112" i="43"/>
  <c r="I1112" i="43" s="1"/>
  <c r="S1112" i="43"/>
  <c r="Y1112" i="43"/>
  <c r="Z1112" i="43" s="1"/>
  <c r="V1112" i="43"/>
  <c r="N1113" i="43"/>
  <c r="O1113" i="43" s="1"/>
  <c r="P1113" i="43"/>
  <c r="Q1113" i="43" s="1"/>
  <c r="A1114" i="43"/>
  <c r="B1113" i="43"/>
  <c r="D1113" i="43"/>
  <c r="G1113" i="43"/>
  <c r="R1114" i="43"/>
  <c r="T1114" i="43"/>
  <c r="K1114" i="43"/>
  <c r="C1114" i="43"/>
  <c r="F1113" i="43"/>
  <c r="U1113" i="43"/>
  <c r="E1114" i="43"/>
  <c r="F1114" i="43"/>
  <c r="J1113" i="43" l="1"/>
  <c r="H1113" i="43"/>
  <c r="I1113" i="43" s="1"/>
  <c r="S1113" i="43"/>
  <c r="Y1113" i="43"/>
  <c r="Z1113" i="43" s="1"/>
  <c r="V1113" i="43"/>
  <c r="N1114" i="43"/>
  <c r="O1114" i="43" s="1"/>
  <c r="H1114" i="43"/>
  <c r="I1114" i="43" s="1"/>
  <c r="P1114" i="43"/>
  <c r="Q1114" i="43" s="1"/>
  <c r="B1114" i="43"/>
  <c r="A1115" i="43"/>
  <c r="D1114" i="43"/>
  <c r="K1115" i="43"/>
  <c r="E1115" i="43"/>
  <c r="G1114" i="43"/>
  <c r="R1115" i="43"/>
  <c r="U1114" i="43"/>
  <c r="T1115" i="43"/>
  <c r="C1115" i="43"/>
  <c r="J1114" i="43" l="1"/>
  <c r="S1114" i="43"/>
  <c r="Y1114" i="43"/>
  <c r="Z1114" i="43" s="1"/>
  <c r="V1114" i="43"/>
  <c r="N1115" i="43"/>
  <c r="O1115" i="43" s="1"/>
  <c r="P1115" i="43"/>
  <c r="Q1115" i="43" s="1"/>
  <c r="B1115" i="43"/>
  <c r="A1116" i="43"/>
  <c r="D1115" i="43"/>
  <c r="C1116" i="43"/>
  <c r="E1116" i="43"/>
  <c r="G1115" i="43"/>
  <c r="K1116" i="43"/>
  <c r="T1116" i="43"/>
  <c r="U1115" i="43"/>
  <c r="R1116" i="43"/>
  <c r="F1115" i="43"/>
  <c r="J1115" i="43" l="1"/>
  <c r="H1115" i="43"/>
  <c r="I1115" i="43" s="1"/>
  <c r="S1115" i="43"/>
  <c r="Y1115" i="43"/>
  <c r="Z1115" i="43" s="1"/>
  <c r="V1115" i="43"/>
  <c r="N1116" i="43"/>
  <c r="O1116" i="43" s="1"/>
  <c r="P1116" i="43"/>
  <c r="Q1116" i="43" s="1"/>
  <c r="B1116" i="43"/>
  <c r="A1117" i="43"/>
  <c r="D1116" i="43"/>
  <c r="F1116" i="43"/>
  <c r="E1117" i="43"/>
  <c r="G1116" i="43"/>
  <c r="R1117" i="43"/>
  <c r="U1116" i="43"/>
  <c r="C1117" i="43"/>
  <c r="T1117" i="43"/>
  <c r="K1117" i="43"/>
  <c r="H1116" i="43" l="1"/>
  <c r="I1116" i="43" s="1"/>
  <c r="J1116" i="43"/>
  <c r="S1116" i="43"/>
  <c r="Y1116" i="43"/>
  <c r="Z1116" i="43" s="1"/>
  <c r="V1116" i="43"/>
  <c r="N1117" i="43"/>
  <c r="O1117" i="43" s="1"/>
  <c r="P1117" i="43"/>
  <c r="Q1117" i="43" s="1"/>
  <c r="B1117" i="43"/>
  <c r="A1118" i="43"/>
  <c r="D1117" i="43"/>
  <c r="F1117" i="43"/>
  <c r="G1117" i="43"/>
  <c r="K1118" i="43"/>
  <c r="T1118" i="43"/>
  <c r="R1118" i="43"/>
  <c r="U1117" i="43"/>
  <c r="E1118" i="43"/>
  <c r="C1118" i="43"/>
  <c r="F1118" i="43" s="1"/>
  <c r="J1117" i="43" l="1"/>
  <c r="H1117" i="43"/>
  <c r="I1117" i="43" s="1"/>
  <c r="S1117" i="43"/>
  <c r="Y1117" i="43"/>
  <c r="Z1117" i="43" s="1"/>
  <c r="V1117" i="43"/>
  <c r="N1118" i="43"/>
  <c r="O1118" i="43" s="1"/>
  <c r="H1118" i="43"/>
  <c r="I1118" i="43" s="1"/>
  <c r="P1118" i="43"/>
  <c r="Q1118" i="43" s="1"/>
  <c r="A1119" i="43"/>
  <c r="B1118" i="43"/>
  <c r="D1118" i="43"/>
  <c r="R1119" i="43"/>
  <c r="G1118" i="43"/>
  <c r="C1119" i="43"/>
  <c r="E1119" i="43"/>
  <c r="U1118" i="43"/>
  <c r="T1119" i="43"/>
  <c r="K1119" i="43"/>
  <c r="J1118" i="43" l="1"/>
  <c r="S1118" i="43"/>
  <c r="Y1118" i="43"/>
  <c r="Z1118" i="43" s="1"/>
  <c r="V1118" i="43"/>
  <c r="N1119" i="43"/>
  <c r="O1119" i="43" s="1"/>
  <c r="P1119" i="43"/>
  <c r="Q1119" i="43" s="1"/>
  <c r="A1120" i="43"/>
  <c r="B1119" i="43"/>
  <c r="D1119" i="43"/>
  <c r="G1119" i="43"/>
  <c r="E1120" i="43"/>
  <c r="T1120" i="43"/>
  <c r="R1120" i="43"/>
  <c r="C1120" i="43"/>
  <c r="F1120" i="43" s="1"/>
  <c r="U1119" i="43"/>
  <c r="K1120" i="43"/>
  <c r="F1119" i="43"/>
  <c r="G1120" i="43"/>
  <c r="J1119" i="43" l="1"/>
  <c r="H1119" i="43"/>
  <c r="I1119" i="43" s="1"/>
  <c r="S1119" i="43"/>
  <c r="Y1119" i="43"/>
  <c r="Z1119" i="43" s="1"/>
  <c r="V1119" i="43"/>
  <c r="N1120" i="43"/>
  <c r="O1120" i="43" s="1"/>
  <c r="H1120" i="43"/>
  <c r="I1120" i="43" s="1"/>
  <c r="J1120" i="43"/>
  <c r="P1120" i="43"/>
  <c r="Q1120" i="43" s="1"/>
  <c r="B1120" i="43"/>
  <c r="A1121" i="43"/>
  <c r="D1120" i="43"/>
  <c r="R1121" i="43"/>
  <c r="E1121" i="43"/>
  <c r="K1121" i="43"/>
  <c r="T1121" i="43"/>
  <c r="U1120" i="43"/>
  <c r="C1121" i="43"/>
  <c r="S1120" i="43" l="1"/>
  <c r="Y1120" i="43"/>
  <c r="Z1120" i="43" s="1"/>
  <c r="V1120" i="43"/>
  <c r="N1121" i="43"/>
  <c r="O1121" i="43" s="1"/>
  <c r="P1121" i="43"/>
  <c r="Q1121" i="43" s="1"/>
  <c r="A1122" i="43"/>
  <c r="B1121" i="43"/>
  <c r="D1121" i="43"/>
  <c r="K1122" i="43"/>
  <c r="G1121" i="43"/>
  <c r="U1121" i="43"/>
  <c r="T1122" i="43"/>
  <c r="F1121" i="43"/>
  <c r="C1122" i="43"/>
  <c r="E1122" i="43"/>
  <c r="J1121" i="43" l="1"/>
  <c r="H1121" i="43"/>
  <c r="I1121" i="43" s="1"/>
  <c r="S1121" i="43"/>
  <c r="Y1121" i="43"/>
  <c r="Z1121" i="43" s="1"/>
  <c r="V1121" i="43"/>
  <c r="N1122" i="43"/>
  <c r="O1122" i="43" s="1"/>
  <c r="P1122" i="43"/>
  <c r="Q1122" i="43" s="1"/>
  <c r="A1123" i="43"/>
  <c r="B1122" i="43"/>
  <c r="D1122" i="43"/>
  <c r="F1122" i="43"/>
  <c r="T1123" i="43"/>
  <c r="E1123" i="43"/>
  <c r="R1123" i="43"/>
  <c r="K1123" i="43"/>
  <c r="G1122" i="43"/>
  <c r="R1122" i="43"/>
  <c r="C1123" i="43"/>
  <c r="U1122" i="43"/>
  <c r="G1123" i="43"/>
  <c r="F1123" i="43"/>
  <c r="J1122" i="43" l="1"/>
  <c r="H1122" i="43"/>
  <c r="I1122" i="43" s="1"/>
  <c r="S1122" i="43"/>
  <c r="Y1122" i="43"/>
  <c r="Z1122" i="43" s="1"/>
  <c r="V1122" i="43"/>
  <c r="N1123" i="43"/>
  <c r="O1123" i="43" s="1"/>
  <c r="H1123" i="43"/>
  <c r="I1123" i="43" s="1"/>
  <c r="J1123" i="43"/>
  <c r="P1123" i="43"/>
  <c r="Q1123" i="43" s="1"/>
  <c r="B1123" i="43"/>
  <c r="A1124" i="43"/>
  <c r="D1123" i="43"/>
  <c r="E1124" i="43"/>
  <c r="U1123" i="43"/>
  <c r="R1124" i="43"/>
  <c r="K1124" i="43"/>
  <c r="C1124" i="43"/>
  <c r="S1123" i="43" l="1"/>
  <c r="Y1123" i="43"/>
  <c r="Z1123" i="43" s="1"/>
  <c r="V1123" i="43"/>
  <c r="N1124" i="43"/>
  <c r="O1124" i="43" s="1"/>
  <c r="P1124" i="43"/>
  <c r="Q1124" i="43" s="1"/>
  <c r="A1125" i="43"/>
  <c r="B1124" i="43"/>
  <c r="D1124" i="43"/>
  <c r="R1125" i="43"/>
  <c r="T1125" i="43"/>
  <c r="G1124" i="43"/>
  <c r="C1125" i="43"/>
  <c r="F1124" i="43"/>
  <c r="K1125" i="43"/>
  <c r="E1125" i="43"/>
  <c r="T1124" i="43"/>
  <c r="U1124" i="43"/>
  <c r="J1124" i="43" l="1"/>
  <c r="H1124" i="43"/>
  <c r="I1124" i="43" s="1"/>
  <c r="S1124" i="43"/>
  <c r="Y1124" i="43"/>
  <c r="Z1124" i="43" s="1"/>
  <c r="V1124" i="43"/>
  <c r="N1125" i="43"/>
  <c r="O1125" i="43" s="1"/>
  <c r="P1125" i="43"/>
  <c r="Q1125" i="43" s="1"/>
  <c r="B1125" i="43"/>
  <c r="A1126" i="43"/>
  <c r="D1125" i="43"/>
  <c r="G1125" i="43"/>
  <c r="E1126" i="43"/>
  <c r="K1126" i="43"/>
  <c r="R1126" i="43"/>
  <c r="C1126" i="43"/>
  <c r="F1125" i="43"/>
  <c r="T1126" i="43"/>
  <c r="U1125" i="43"/>
  <c r="J1125" i="43" l="1"/>
  <c r="H1125" i="43"/>
  <c r="I1125" i="43" s="1"/>
  <c r="S1125" i="43"/>
  <c r="Y1125" i="43"/>
  <c r="Z1125" i="43" s="1"/>
  <c r="V1125" i="43"/>
  <c r="N1126" i="43"/>
  <c r="O1126" i="43" s="1"/>
  <c r="P1126" i="43"/>
  <c r="Q1126" i="43" s="1"/>
  <c r="B1126" i="43"/>
  <c r="A1127" i="43"/>
  <c r="D1126" i="43"/>
  <c r="T1127" i="43"/>
  <c r="C1127" i="43"/>
  <c r="F1126" i="43"/>
  <c r="R1127" i="43"/>
  <c r="U1126" i="43"/>
  <c r="K1127" i="43"/>
  <c r="G1126" i="43"/>
  <c r="E1127" i="43"/>
  <c r="J1126" i="43" l="1"/>
  <c r="H1126" i="43"/>
  <c r="I1126" i="43" s="1"/>
  <c r="S1126" i="43"/>
  <c r="Y1126" i="43"/>
  <c r="Z1126" i="43" s="1"/>
  <c r="V1126" i="43"/>
  <c r="N1127" i="43"/>
  <c r="O1127" i="43" s="1"/>
  <c r="P1127" i="43"/>
  <c r="Q1127" i="43" s="1"/>
  <c r="A1128" i="43"/>
  <c r="B1127" i="43"/>
  <c r="D1127" i="43"/>
  <c r="T1128" i="43"/>
  <c r="C1128" i="43"/>
  <c r="F1127" i="43"/>
  <c r="R1128" i="43"/>
  <c r="U1127" i="43"/>
  <c r="G1127" i="43"/>
  <c r="K1128" i="43"/>
  <c r="E1128" i="43"/>
  <c r="H1127" i="43" l="1"/>
  <c r="I1127" i="43" s="1"/>
  <c r="J1127" i="43"/>
  <c r="S1127" i="43"/>
  <c r="Y1127" i="43"/>
  <c r="Z1127" i="43" s="1"/>
  <c r="V1127" i="43"/>
  <c r="N1128" i="43"/>
  <c r="O1128" i="43" s="1"/>
  <c r="P1128" i="43"/>
  <c r="Q1128" i="43" s="1"/>
  <c r="A1129" i="43"/>
  <c r="B1128" i="43"/>
  <c r="D1128" i="43"/>
  <c r="U1128" i="43"/>
  <c r="G1128" i="43"/>
  <c r="K1129" i="43"/>
  <c r="E1129" i="43"/>
  <c r="T1129" i="43"/>
  <c r="C1129" i="43"/>
  <c r="F1129" i="43" s="1"/>
  <c r="F1128" i="43"/>
  <c r="R1129" i="43"/>
  <c r="J1128" i="43" l="1"/>
  <c r="H1128" i="43"/>
  <c r="I1128" i="43" s="1"/>
  <c r="S1128" i="43"/>
  <c r="Y1128" i="43"/>
  <c r="Z1128" i="43" s="1"/>
  <c r="V1128" i="43"/>
  <c r="N1129" i="43"/>
  <c r="O1129" i="43" s="1"/>
  <c r="H1129" i="43"/>
  <c r="I1129" i="43" s="1"/>
  <c r="P1129" i="43"/>
  <c r="Q1129" i="43" s="1"/>
  <c r="B1129" i="43"/>
  <c r="A1130" i="43"/>
  <c r="D1129" i="43"/>
  <c r="T1130" i="43"/>
  <c r="U1129" i="43"/>
  <c r="K1130" i="43"/>
  <c r="E1130" i="43"/>
  <c r="G1129" i="43"/>
  <c r="R1130" i="43"/>
  <c r="C1130" i="43"/>
  <c r="J1129" i="43" l="1"/>
  <c r="S1129" i="43"/>
  <c r="Y1129" i="43"/>
  <c r="Z1129" i="43" s="1"/>
  <c r="V1129" i="43"/>
  <c r="N1130" i="43"/>
  <c r="O1130" i="43" s="1"/>
  <c r="P1130" i="43"/>
  <c r="Q1130" i="43" s="1"/>
  <c r="B1130" i="43"/>
  <c r="A1131" i="43"/>
  <c r="D1130" i="43"/>
  <c r="C1131" i="43"/>
  <c r="F1130" i="43"/>
  <c r="K1131" i="43"/>
  <c r="E1131" i="43"/>
  <c r="T1131" i="43"/>
  <c r="G1130" i="43"/>
  <c r="R1131" i="43"/>
  <c r="U1130" i="43"/>
  <c r="J1130" i="43" l="1"/>
  <c r="H1130" i="43"/>
  <c r="I1130" i="43" s="1"/>
  <c r="S1130" i="43"/>
  <c r="Y1130" i="43"/>
  <c r="Z1130" i="43" s="1"/>
  <c r="V1130" i="43"/>
  <c r="N1131" i="43"/>
  <c r="O1131" i="43" s="1"/>
  <c r="P1131" i="43"/>
  <c r="Q1131" i="43" s="1"/>
  <c r="A1132" i="43"/>
  <c r="B1131" i="43"/>
  <c r="D1131" i="43"/>
  <c r="E1132" i="43"/>
  <c r="R1132" i="43"/>
  <c r="T1132" i="43"/>
  <c r="C1132" i="43"/>
  <c r="G1131" i="43"/>
  <c r="U1131" i="43"/>
  <c r="G1132" i="43"/>
  <c r="K1132" i="43"/>
  <c r="F1131" i="43"/>
  <c r="J1131" i="43" l="1"/>
  <c r="H1131" i="43"/>
  <c r="I1131" i="43" s="1"/>
  <c r="S1131" i="43"/>
  <c r="Y1131" i="43"/>
  <c r="Z1131" i="43" s="1"/>
  <c r="V1131" i="43"/>
  <c r="N1132" i="43"/>
  <c r="O1132" i="43" s="1"/>
  <c r="J1132" i="43"/>
  <c r="P1132" i="43"/>
  <c r="Q1132" i="43" s="1"/>
  <c r="A1133" i="43"/>
  <c r="B1132" i="43"/>
  <c r="D1132" i="43"/>
  <c r="F1132" i="43"/>
  <c r="E1133" i="43"/>
  <c r="T1133" i="43"/>
  <c r="R1133" i="43"/>
  <c r="K1133" i="43"/>
  <c r="C1133" i="43"/>
  <c r="U1132" i="43"/>
  <c r="H1132" i="43" l="1"/>
  <c r="I1132" i="43" s="1"/>
  <c r="S1132" i="43"/>
  <c r="Y1132" i="43"/>
  <c r="Z1132" i="43" s="1"/>
  <c r="V1132" i="43"/>
  <c r="N1133" i="43"/>
  <c r="O1133" i="43" s="1"/>
  <c r="P1133" i="43"/>
  <c r="Q1133" i="43" s="1"/>
  <c r="A1134" i="43"/>
  <c r="B1133" i="43"/>
  <c r="D1133" i="43"/>
  <c r="U1133" i="43"/>
  <c r="E1134" i="43"/>
  <c r="K1134" i="43"/>
  <c r="F1133" i="43"/>
  <c r="R1134" i="43"/>
  <c r="C1134" i="43"/>
  <c r="F1134" i="43" s="1"/>
  <c r="G1133" i="43"/>
  <c r="T1134" i="43"/>
  <c r="J1133" i="43" l="1"/>
  <c r="H1133" i="43"/>
  <c r="I1133" i="43" s="1"/>
  <c r="S1133" i="43"/>
  <c r="Y1133" i="43"/>
  <c r="Z1133" i="43" s="1"/>
  <c r="V1133" i="43"/>
  <c r="N1134" i="43"/>
  <c r="O1134" i="43" s="1"/>
  <c r="H1134" i="43"/>
  <c r="I1134" i="43" s="1"/>
  <c r="P1134" i="43"/>
  <c r="Q1134" i="43" s="1"/>
  <c r="B1134" i="43"/>
  <c r="A1135" i="43"/>
  <c r="D1134" i="43"/>
  <c r="C1135" i="43"/>
  <c r="E1135" i="43"/>
  <c r="T1135" i="43"/>
  <c r="R1135" i="43"/>
  <c r="K1135" i="43"/>
  <c r="G1134" i="43"/>
  <c r="U1134" i="43"/>
  <c r="J1134" i="43" l="1"/>
  <c r="S1134" i="43"/>
  <c r="Y1134" i="43"/>
  <c r="Z1134" i="43" s="1"/>
  <c r="V1134" i="43"/>
  <c r="N1135" i="43"/>
  <c r="O1135" i="43" s="1"/>
  <c r="P1135" i="43"/>
  <c r="Q1135" i="43" s="1"/>
  <c r="B1135" i="43"/>
  <c r="A1136" i="43"/>
  <c r="D1135" i="43"/>
  <c r="U1135" i="43"/>
  <c r="G1135" i="43"/>
  <c r="E1136" i="43"/>
  <c r="C1136" i="43"/>
  <c r="T1136" i="43"/>
  <c r="R1136" i="43"/>
  <c r="F1135" i="43"/>
  <c r="K1136" i="43"/>
  <c r="G1136" i="43"/>
  <c r="F1136" i="43"/>
  <c r="J1135" i="43" l="1"/>
  <c r="H1135" i="43"/>
  <c r="I1135" i="43" s="1"/>
  <c r="S1135" i="43"/>
  <c r="Y1135" i="43"/>
  <c r="Z1135" i="43" s="1"/>
  <c r="V1135" i="43"/>
  <c r="N1136" i="43"/>
  <c r="O1136" i="43" s="1"/>
  <c r="H1136" i="43"/>
  <c r="I1136" i="43" s="1"/>
  <c r="J1136" i="43"/>
  <c r="P1136" i="43"/>
  <c r="Q1136" i="43" s="1"/>
  <c r="A1137" i="43"/>
  <c r="B1136" i="43"/>
  <c r="D1136" i="43"/>
  <c r="E1137" i="43"/>
  <c r="U1136" i="43"/>
  <c r="R1137" i="43"/>
  <c r="C1137" i="43"/>
  <c r="G1137" i="43" s="1"/>
  <c r="T1137" i="43"/>
  <c r="K1137" i="43"/>
  <c r="S1136" i="43" l="1"/>
  <c r="Y1136" i="43"/>
  <c r="Z1136" i="43" s="1"/>
  <c r="V1136" i="43"/>
  <c r="N1137" i="43"/>
  <c r="O1137" i="43" s="1"/>
  <c r="J1137" i="43"/>
  <c r="P1137" i="43"/>
  <c r="Q1137" i="43" s="1"/>
  <c r="B1137" i="43"/>
  <c r="A1138" i="43"/>
  <c r="D1137" i="43"/>
  <c r="C1138" i="43"/>
  <c r="E1138" i="43"/>
  <c r="U1137" i="43"/>
  <c r="F1137" i="43"/>
  <c r="K1138" i="43"/>
  <c r="R1138" i="43"/>
  <c r="H1137" i="43" l="1"/>
  <c r="I1137" i="43" s="1"/>
  <c r="S1137" i="43"/>
  <c r="Y1137" i="43"/>
  <c r="Z1137" i="43" s="1"/>
  <c r="V1137" i="43"/>
  <c r="N1138" i="43"/>
  <c r="O1138" i="43" s="1"/>
  <c r="P1138" i="43"/>
  <c r="Q1138" i="43" s="1"/>
  <c r="A1139" i="43"/>
  <c r="B1138" i="43"/>
  <c r="D1138" i="43"/>
  <c r="R1139" i="43"/>
  <c r="F1138" i="43"/>
  <c r="T1138" i="43"/>
  <c r="T1139" i="43"/>
  <c r="U1138" i="43"/>
  <c r="E1139" i="43"/>
  <c r="C1139" i="43"/>
  <c r="G1138" i="43"/>
  <c r="K1139" i="43"/>
  <c r="J1138" i="43" l="1"/>
  <c r="H1138" i="43"/>
  <c r="I1138" i="43" s="1"/>
  <c r="S1138" i="43"/>
  <c r="Y1138" i="43"/>
  <c r="Z1138" i="43" s="1"/>
  <c r="V1138" i="43"/>
  <c r="N1139" i="43"/>
  <c r="O1139" i="43" s="1"/>
  <c r="P1139" i="43"/>
  <c r="Q1139" i="43" s="1"/>
  <c r="B1139" i="43"/>
  <c r="A1140" i="43"/>
  <c r="D1139" i="43"/>
  <c r="F1139" i="43"/>
  <c r="E1140" i="43"/>
  <c r="R1140" i="43"/>
  <c r="K1140" i="43"/>
  <c r="C1140" i="43"/>
  <c r="G1139" i="43"/>
  <c r="U1139" i="43"/>
  <c r="T1140" i="43"/>
  <c r="J1139" i="43" l="1"/>
  <c r="H1139" i="43"/>
  <c r="I1139" i="43" s="1"/>
  <c r="S1139" i="43"/>
  <c r="Y1139" i="43"/>
  <c r="Z1139" i="43" s="1"/>
  <c r="V1139" i="43"/>
  <c r="N1140" i="43"/>
  <c r="O1140" i="43" s="1"/>
  <c r="P1140" i="43"/>
  <c r="Q1140" i="43" s="1"/>
  <c r="A1141" i="43"/>
  <c r="B1140" i="43"/>
  <c r="D1140" i="43"/>
  <c r="R1141" i="43"/>
  <c r="U1140" i="43"/>
  <c r="T1141" i="43"/>
  <c r="C1141" i="43"/>
  <c r="K1141" i="43"/>
  <c r="F1140" i="43"/>
  <c r="G1140" i="43"/>
  <c r="E1141" i="43"/>
  <c r="J1140" i="43" l="1"/>
  <c r="H1140" i="43"/>
  <c r="I1140" i="43" s="1"/>
  <c r="S1140" i="43"/>
  <c r="Y1140" i="43"/>
  <c r="Z1140" i="43" s="1"/>
  <c r="V1140" i="43"/>
  <c r="N1141" i="43"/>
  <c r="O1141" i="43" s="1"/>
  <c r="P1141" i="43"/>
  <c r="Q1141" i="43" s="1"/>
  <c r="A1142" i="43"/>
  <c r="B1141" i="43"/>
  <c r="D1141" i="43"/>
  <c r="K1142" i="43"/>
  <c r="E1142" i="43"/>
  <c r="F1141" i="43"/>
  <c r="T1142" i="43"/>
  <c r="R1142" i="43"/>
  <c r="G1141" i="43"/>
  <c r="C1142" i="43"/>
  <c r="U1141" i="43"/>
  <c r="J1141" i="43" l="1"/>
  <c r="H1141" i="43"/>
  <c r="I1141" i="43" s="1"/>
  <c r="S1141" i="43"/>
  <c r="Y1141" i="43"/>
  <c r="Z1141" i="43" s="1"/>
  <c r="V1141" i="43"/>
  <c r="N1142" i="43"/>
  <c r="O1142" i="43" s="1"/>
  <c r="P1142" i="43"/>
  <c r="Q1142" i="43" s="1"/>
  <c r="A1143" i="43"/>
  <c r="B1142" i="43"/>
  <c r="D1142" i="43"/>
  <c r="F1142" i="43"/>
  <c r="G1142" i="43"/>
  <c r="E1143" i="43"/>
  <c r="C1143" i="43"/>
  <c r="T1143" i="43"/>
  <c r="K1143" i="43"/>
  <c r="U1142" i="43"/>
  <c r="R1143" i="43"/>
  <c r="H1142" i="43" l="1"/>
  <c r="I1142" i="43" s="1"/>
  <c r="J1142" i="43"/>
  <c r="S1142" i="43"/>
  <c r="Y1142" i="43"/>
  <c r="Z1142" i="43" s="1"/>
  <c r="V1142" i="43"/>
  <c r="N1143" i="43"/>
  <c r="O1143" i="43" s="1"/>
  <c r="P1143" i="43"/>
  <c r="Q1143" i="43" s="1"/>
  <c r="A1144" i="43"/>
  <c r="B1143" i="43"/>
  <c r="D1143" i="43"/>
  <c r="G1143" i="43"/>
  <c r="T1144" i="43"/>
  <c r="K1144" i="43"/>
  <c r="U1143" i="43"/>
  <c r="F1143" i="43"/>
  <c r="R1144" i="43"/>
  <c r="C1144" i="43"/>
  <c r="E1144" i="43"/>
  <c r="J1143" i="43" l="1"/>
  <c r="H1143" i="43"/>
  <c r="I1143" i="43" s="1"/>
  <c r="S1143" i="43"/>
  <c r="Y1143" i="43"/>
  <c r="Z1143" i="43" s="1"/>
  <c r="V1143" i="43"/>
  <c r="N1144" i="43"/>
  <c r="O1144" i="43" s="1"/>
  <c r="P1144" i="43"/>
  <c r="Q1144" i="43" s="1"/>
  <c r="A1145" i="43"/>
  <c r="B1144" i="43"/>
  <c r="D1144" i="43"/>
  <c r="F1144" i="43"/>
  <c r="T1145" i="43"/>
  <c r="K1145" i="43"/>
  <c r="E1145" i="43"/>
  <c r="U1144" i="43"/>
  <c r="C1145" i="43"/>
  <c r="G1144" i="43"/>
  <c r="R1145" i="43"/>
  <c r="H1144" i="43" l="1"/>
  <c r="I1144" i="43" s="1"/>
  <c r="J1144" i="43"/>
  <c r="S1144" i="43"/>
  <c r="Y1144" i="43"/>
  <c r="Z1144" i="43" s="1"/>
  <c r="V1144" i="43"/>
  <c r="N1145" i="43"/>
  <c r="O1145" i="43" s="1"/>
  <c r="P1145" i="43"/>
  <c r="Q1145" i="43" s="1"/>
  <c r="A1146" i="43"/>
  <c r="B1145" i="43"/>
  <c r="D1145" i="43"/>
  <c r="C1146" i="43"/>
  <c r="U1145" i="43"/>
  <c r="G1145" i="43"/>
  <c r="K1146" i="43"/>
  <c r="F1145" i="43"/>
  <c r="F1146" i="43"/>
  <c r="E1146" i="43"/>
  <c r="R1146" i="43"/>
  <c r="J1145" i="43" l="1"/>
  <c r="H1145" i="43"/>
  <c r="I1145" i="43" s="1"/>
  <c r="S1145" i="43"/>
  <c r="Y1145" i="43"/>
  <c r="Z1145" i="43" s="1"/>
  <c r="V1145" i="43"/>
  <c r="N1146" i="43"/>
  <c r="O1146" i="43" s="1"/>
  <c r="H1146" i="43"/>
  <c r="I1146" i="43" s="1"/>
  <c r="P1146" i="43"/>
  <c r="Q1146" i="43" s="1"/>
  <c r="A1147" i="43"/>
  <c r="B1146" i="43"/>
  <c r="D1146" i="43"/>
  <c r="E1147" i="43"/>
  <c r="T1146" i="43"/>
  <c r="G1146" i="43"/>
  <c r="C1147" i="43"/>
  <c r="U1146" i="43"/>
  <c r="R1147" i="43"/>
  <c r="K1147" i="43"/>
  <c r="J1146" i="43" l="1"/>
  <c r="S1146" i="43"/>
  <c r="Y1146" i="43"/>
  <c r="Z1146" i="43" s="1"/>
  <c r="V1146" i="43"/>
  <c r="N1147" i="43"/>
  <c r="O1147" i="43" s="1"/>
  <c r="P1147" i="43"/>
  <c r="Q1147" i="43" s="1"/>
  <c r="B1147" i="43"/>
  <c r="A1148" i="43"/>
  <c r="D1147" i="43"/>
  <c r="G1147" i="43"/>
  <c r="C1148" i="43"/>
  <c r="F1147" i="43"/>
  <c r="T1148" i="43"/>
  <c r="U1147" i="43"/>
  <c r="T1147" i="43"/>
  <c r="E1148" i="43"/>
  <c r="R1148" i="43"/>
  <c r="K1148" i="43"/>
  <c r="H1147" i="43" l="1"/>
  <c r="I1147" i="43" s="1"/>
  <c r="J1147" i="43"/>
  <c r="S1147" i="43"/>
  <c r="Y1147" i="43"/>
  <c r="Z1147" i="43" s="1"/>
  <c r="V1147" i="43"/>
  <c r="N1148" i="43"/>
  <c r="O1148" i="43" s="1"/>
  <c r="P1148" i="43"/>
  <c r="Q1148" i="43" s="1"/>
  <c r="A1149" i="43"/>
  <c r="B1148" i="43"/>
  <c r="D1148" i="43"/>
  <c r="F1148" i="43"/>
  <c r="K1149" i="43"/>
  <c r="R1149" i="43"/>
  <c r="G1148" i="43"/>
  <c r="C1149" i="43"/>
  <c r="G1149" i="43" s="1"/>
  <c r="U1148" i="43"/>
  <c r="T1149" i="43"/>
  <c r="E1149" i="43"/>
  <c r="H1148" i="43" l="1"/>
  <c r="I1148" i="43" s="1"/>
  <c r="J1148" i="43"/>
  <c r="S1148" i="43"/>
  <c r="Y1148" i="43"/>
  <c r="Z1148" i="43" s="1"/>
  <c r="V1148" i="43"/>
  <c r="N1149" i="43"/>
  <c r="O1149" i="43" s="1"/>
  <c r="J1149" i="43"/>
  <c r="P1149" i="43"/>
  <c r="Q1149" i="43" s="1"/>
  <c r="B1149" i="43"/>
  <c r="A1150" i="43"/>
  <c r="D1149" i="43"/>
  <c r="R1150" i="43"/>
  <c r="F1149" i="43"/>
  <c r="K1150" i="43"/>
  <c r="C1150" i="43"/>
  <c r="U1149" i="43"/>
  <c r="T1150" i="43"/>
  <c r="E1150" i="43"/>
  <c r="H1149" i="43" l="1"/>
  <c r="I1149" i="43" s="1"/>
  <c r="S1149" i="43"/>
  <c r="Y1149" i="43"/>
  <c r="Z1149" i="43" s="1"/>
  <c r="V1149" i="43"/>
  <c r="N1150" i="43"/>
  <c r="O1150" i="43" s="1"/>
  <c r="P1150" i="43"/>
  <c r="Q1150" i="43" s="1"/>
  <c r="B1150" i="43"/>
  <c r="A1151" i="43"/>
  <c r="D1150" i="43"/>
  <c r="R1151" i="43"/>
  <c r="G1150" i="43"/>
  <c r="F1150" i="43"/>
  <c r="K1151" i="43"/>
  <c r="U1150" i="43"/>
  <c r="T1151" i="43"/>
  <c r="C1151" i="43"/>
  <c r="E1151" i="43"/>
  <c r="F1151" i="43"/>
  <c r="G1151" i="43"/>
  <c r="H1150" i="43" l="1"/>
  <c r="I1150" i="43" s="1"/>
  <c r="J1150" i="43"/>
  <c r="S1150" i="43"/>
  <c r="Y1150" i="43"/>
  <c r="Z1150" i="43" s="1"/>
  <c r="V1150" i="43"/>
  <c r="N1151" i="43"/>
  <c r="O1151" i="43" s="1"/>
  <c r="H1151" i="43"/>
  <c r="I1151" i="43" s="1"/>
  <c r="J1151" i="43"/>
  <c r="P1151" i="43"/>
  <c r="Q1151" i="43" s="1"/>
  <c r="B1151" i="43"/>
  <c r="A1152" i="43"/>
  <c r="D1151" i="43"/>
  <c r="E1152" i="43"/>
  <c r="U1151" i="43"/>
  <c r="T1152" i="43"/>
  <c r="C1152" i="43"/>
  <c r="K1152" i="43"/>
  <c r="S1151" i="43" l="1"/>
  <c r="Y1151" i="43"/>
  <c r="Z1151" i="43" s="1"/>
  <c r="V1151" i="43"/>
  <c r="N1152" i="43"/>
  <c r="O1152" i="43" s="1"/>
  <c r="P1152" i="43"/>
  <c r="Q1152" i="43" s="1"/>
  <c r="A1153" i="43"/>
  <c r="B1152" i="43"/>
  <c r="D1152" i="43"/>
  <c r="F1152" i="43"/>
  <c r="T1153" i="43"/>
  <c r="U1152" i="43"/>
  <c r="C1153" i="43"/>
  <c r="R1153" i="43"/>
  <c r="G1152" i="43"/>
  <c r="E1153" i="43"/>
  <c r="R1152" i="43"/>
  <c r="K1153" i="43"/>
  <c r="H1152" i="43" l="1"/>
  <c r="I1152" i="43" s="1"/>
  <c r="J1152" i="43"/>
  <c r="S1152" i="43"/>
  <c r="Y1152" i="43"/>
  <c r="Z1152" i="43" s="1"/>
  <c r="V1152" i="43"/>
  <c r="N1153" i="43"/>
  <c r="O1153" i="43" s="1"/>
  <c r="P1153" i="43"/>
  <c r="Q1153" i="43" s="1"/>
  <c r="A1154" i="43"/>
  <c r="B1153" i="43"/>
  <c r="D1153" i="43"/>
  <c r="F1153" i="43"/>
  <c r="C1154" i="43"/>
  <c r="T1154" i="43"/>
  <c r="G1153" i="43"/>
  <c r="E1154" i="43"/>
  <c r="K1154" i="43"/>
  <c r="U1153" i="43"/>
  <c r="R1154" i="43"/>
  <c r="J1153" i="43" l="1"/>
  <c r="H1153" i="43"/>
  <c r="I1153" i="43" s="1"/>
  <c r="S1153" i="43"/>
  <c r="Y1153" i="43"/>
  <c r="Z1153" i="43" s="1"/>
  <c r="V1153" i="43"/>
  <c r="N1154" i="43"/>
  <c r="O1154" i="43" s="1"/>
  <c r="P1154" i="43"/>
  <c r="Q1154" i="43" s="1"/>
  <c r="B1154" i="43"/>
  <c r="A1155" i="43"/>
  <c r="D1154" i="43"/>
  <c r="U1154" i="43"/>
  <c r="K1155" i="43"/>
  <c r="F1154" i="43"/>
  <c r="E1155" i="43"/>
  <c r="R1155" i="43"/>
  <c r="C1155" i="43"/>
  <c r="G1154" i="43"/>
  <c r="H1154" i="43" l="1"/>
  <c r="I1154" i="43" s="1"/>
  <c r="J1154" i="43"/>
  <c r="S1154" i="43"/>
  <c r="Y1154" i="43"/>
  <c r="Z1154" i="43" s="1"/>
  <c r="V1154" i="43"/>
  <c r="N1155" i="43"/>
  <c r="O1155" i="43" s="1"/>
  <c r="P1155" i="43"/>
  <c r="Q1155" i="43" s="1"/>
  <c r="B1155" i="43"/>
  <c r="A1156" i="43"/>
  <c r="D1155" i="43"/>
  <c r="F1155" i="43"/>
  <c r="T1156" i="43"/>
  <c r="C1156" i="43"/>
  <c r="E1156" i="43"/>
  <c r="K1156" i="43"/>
  <c r="G1155" i="43"/>
  <c r="U1155" i="43"/>
  <c r="T1155" i="43"/>
  <c r="R1156" i="43"/>
  <c r="H1155" i="43" l="1"/>
  <c r="I1155" i="43" s="1"/>
  <c r="J1155" i="43"/>
  <c r="S1155" i="43"/>
  <c r="Y1155" i="43"/>
  <c r="Z1155" i="43" s="1"/>
  <c r="V1155" i="43"/>
  <c r="N1156" i="43"/>
  <c r="O1156" i="43" s="1"/>
  <c r="P1156" i="43"/>
  <c r="Q1156" i="43" s="1"/>
  <c r="A1157" i="43"/>
  <c r="B1156" i="43"/>
  <c r="D1156" i="43"/>
  <c r="R1157" i="43"/>
  <c r="F1156" i="43"/>
  <c r="C1157" i="43"/>
  <c r="T1157" i="43"/>
  <c r="G1156" i="43"/>
  <c r="K1157" i="43"/>
  <c r="E1157" i="43"/>
  <c r="U1156" i="43"/>
  <c r="J1156" i="43" l="1"/>
  <c r="H1156" i="43"/>
  <c r="I1156" i="43" s="1"/>
  <c r="S1156" i="43"/>
  <c r="Y1156" i="43"/>
  <c r="Z1156" i="43" s="1"/>
  <c r="V1156" i="43"/>
  <c r="N1157" i="43"/>
  <c r="O1157" i="43" s="1"/>
  <c r="P1157" i="43"/>
  <c r="Q1157" i="43" s="1"/>
  <c r="A1158" i="43"/>
  <c r="B1157" i="43"/>
  <c r="D1157" i="43"/>
  <c r="C1158" i="43"/>
  <c r="G1158" i="43"/>
  <c r="G1157" i="43"/>
  <c r="F1157" i="43"/>
  <c r="F1158" i="43"/>
  <c r="K1158" i="43"/>
  <c r="U1157" i="43"/>
  <c r="T1158" i="43"/>
  <c r="R1158" i="43"/>
  <c r="E1158" i="43"/>
  <c r="J1157" i="43" l="1"/>
  <c r="H1157" i="43"/>
  <c r="I1157" i="43" s="1"/>
  <c r="S1157" i="43"/>
  <c r="Y1157" i="43"/>
  <c r="Z1157" i="43" s="1"/>
  <c r="V1157" i="43"/>
  <c r="N1158" i="43"/>
  <c r="O1158" i="43" s="1"/>
  <c r="H1158" i="43"/>
  <c r="I1158" i="43" s="1"/>
  <c r="J1158" i="43"/>
  <c r="P1158" i="43"/>
  <c r="Q1158" i="43" s="1"/>
  <c r="A1159" i="43"/>
  <c r="B1158" i="43"/>
  <c r="D1158" i="43"/>
  <c r="U1158" i="43"/>
  <c r="T1159" i="43"/>
  <c r="R1159" i="43"/>
  <c r="K1159" i="43"/>
  <c r="E1159" i="43"/>
  <c r="C1159" i="43"/>
  <c r="S1158" i="43" l="1"/>
  <c r="Y1158" i="43"/>
  <c r="Z1158" i="43" s="1"/>
  <c r="V1158" i="43"/>
  <c r="N1159" i="43"/>
  <c r="O1159" i="43" s="1"/>
  <c r="P1159" i="43"/>
  <c r="Q1159" i="43" s="1"/>
  <c r="A1160" i="43"/>
  <c r="B1159" i="43"/>
  <c r="D1159" i="43"/>
  <c r="E1160" i="43"/>
  <c r="U1159" i="43"/>
  <c r="F1159" i="43"/>
  <c r="R1160" i="43"/>
  <c r="G1159" i="43"/>
  <c r="C1160" i="43"/>
  <c r="K1160" i="43"/>
  <c r="H1159" i="43" l="1"/>
  <c r="I1159" i="43" s="1"/>
  <c r="J1159" i="43"/>
  <c r="S1159" i="43"/>
  <c r="Y1159" i="43"/>
  <c r="Z1159" i="43" s="1"/>
  <c r="V1159" i="43"/>
  <c r="N1160" i="43"/>
  <c r="O1160" i="43" s="1"/>
  <c r="P1160" i="43"/>
  <c r="Q1160" i="43" s="1"/>
  <c r="A1161" i="43"/>
  <c r="B1160" i="43"/>
  <c r="D1160" i="43"/>
  <c r="F1160" i="43"/>
  <c r="T1160" i="43"/>
  <c r="E1161" i="43"/>
  <c r="C1161" i="43"/>
  <c r="G1160" i="43"/>
  <c r="K1161" i="43"/>
  <c r="R1161" i="43"/>
  <c r="U1160" i="43"/>
  <c r="J1160" i="43" l="1"/>
  <c r="H1160" i="43"/>
  <c r="I1160" i="43" s="1"/>
  <c r="S1160" i="43"/>
  <c r="Y1160" i="43"/>
  <c r="Z1160" i="43" s="1"/>
  <c r="V1160" i="43"/>
  <c r="N1161" i="43"/>
  <c r="O1161" i="43" s="1"/>
  <c r="P1161" i="43"/>
  <c r="Q1161" i="43" s="1"/>
  <c r="A1162" i="43"/>
  <c r="B1161" i="43"/>
  <c r="D1161" i="43"/>
  <c r="T1161" i="43"/>
  <c r="E1162" i="43"/>
  <c r="F1161" i="43"/>
  <c r="G1161" i="43"/>
  <c r="C1162" i="43"/>
  <c r="R1162" i="43"/>
  <c r="K1162" i="43"/>
  <c r="T1162" i="43"/>
  <c r="U1161" i="43"/>
  <c r="J1161" i="43" l="1"/>
  <c r="H1161" i="43"/>
  <c r="I1161" i="43" s="1"/>
  <c r="S1161" i="43"/>
  <c r="Y1161" i="43"/>
  <c r="Z1161" i="43" s="1"/>
  <c r="V1161" i="43"/>
  <c r="N1162" i="43"/>
  <c r="O1162" i="43" s="1"/>
  <c r="P1162" i="43"/>
  <c r="Q1162" i="43" s="1"/>
  <c r="A1163" i="43"/>
  <c r="B1162" i="43"/>
  <c r="D1162" i="43"/>
  <c r="E1163" i="43"/>
  <c r="C1163" i="43"/>
  <c r="U1162" i="43"/>
  <c r="K1163" i="43"/>
  <c r="G1162" i="43"/>
  <c r="F1162" i="43"/>
  <c r="T1163" i="43"/>
  <c r="R1163" i="43"/>
  <c r="J1162" i="43" l="1"/>
  <c r="H1162" i="43"/>
  <c r="I1162" i="43" s="1"/>
  <c r="S1162" i="43"/>
  <c r="Y1162" i="43"/>
  <c r="Z1162" i="43" s="1"/>
  <c r="V1162" i="43"/>
  <c r="N1163" i="43"/>
  <c r="O1163" i="43" s="1"/>
  <c r="P1163" i="43"/>
  <c r="Q1163" i="43" s="1"/>
  <c r="A1164" i="43"/>
  <c r="B1163" i="43"/>
  <c r="D1163" i="43"/>
  <c r="U1163" i="43"/>
  <c r="T1164" i="43"/>
  <c r="E1164" i="43"/>
  <c r="K1164" i="43"/>
  <c r="C1164" i="43"/>
  <c r="F1163" i="43"/>
  <c r="R1164" i="43"/>
  <c r="G1163" i="43"/>
  <c r="J1163" i="43" l="1"/>
  <c r="H1163" i="43"/>
  <c r="I1163" i="43" s="1"/>
  <c r="S1163" i="43"/>
  <c r="Y1163" i="43"/>
  <c r="Z1163" i="43" s="1"/>
  <c r="V1163" i="43"/>
  <c r="N1164" i="43"/>
  <c r="O1164" i="43" s="1"/>
  <c r="P1164" i="43"/>
  <c r="Q1164" i="43" s="1"/>
  <c r="A1165" i="43"/>
  <c r="B1164" i="43"/>
  <c r="D1164" i="43"/>
  <c r="F1164" i="43"/>
  <c r="E1165" i="43"/>
  <c r="R1165" i="43"/>
  <c r="U1164" i="43"/>
  <c r="T1165" i="43"/>
  <c r="K1165" i="43"/>
  <c r="G1164" i="43"/>
  <c r="C1165" i="43"/>
  <c r="H1164" i="43" l="1"/>
  <c r="I1164" i="43" s="1"/>
  <c r="J1164" i="43"/>
  <c r="S1164" i="43"/>
  <c r="Y1164" i="43"/>
  <c r="Z1164" i="43" s="1"/>
  <c r="V1164" i="43"/>
  <c r="N1165" i="43"/>
  <c r="O1165" i="43" s="1"/>
  <c r="P1165" i="43"/>
  <c r="Q1165" i="43" s="1"/>
  <c r="A1166" i="43"/>
  <c r="B1165" i="43"/>
  <c r="D1165" i="43"/>
  <c r="R1166" i="43"/>
  <c r="F1165" i="43"/>
  <c r="T1166" i="43"/>
  <c r="E1166" i="43"/>
  <c r="U1165" i="43"/>
  <c r="K1166" i="43"/>
  <c r="G1165" i="43"/>
  <c r="C1166" i="43"/>
  <c r="F1166" i="43" s="1"/>
  <c r="J1165" i="43" l="1"/>
  <c r="H1165" i="43"/>
  <c r="I1165" i="43" s="1"/>
  <c r="S1165" i="43"/>
  <c r="Y1165" i="43"/>
  <c r="Z1165" i="43" s="1"/>
  <c r="V1165" i="43"/>
  <c r="N1166" i="43"/>
  <c r="O1166" i="43" s="1"/>
  <c r="H1166" i="43"/>
  <c r="I1166" i="43" s="1"/>
  <c r="P1166" i="43"/>
  <c r="Q1166" i="43" s="1"/>
  <c r="B1166" i="43"/>
  <c r="A1167" i="43"/>
  <c r="D1166" i="43"/>
  <c r="C1167" i="43"/>
  <c r="K1167" i="43"/>
  <c r="U1166" i="43"/>
  <c r="E1167" i="43"/>
  <c r="G1166" i="43"/>
  <c r="R1167" i="43"/>
  <c r="T1167" i="43"/>
  <c r="J1166" i="43" l="1"/>
  <c r="S1166" i="43"/>
  <c r="Y1166" i="43"/>
  <c r="Z1166" i="43" s="1"/>
  <c r="V1166" i="43"/>
  <c r="N1167" i="43"/>
  <c r="O1167" i="43" s="1"/>
  <c r="P1167" i="43"/>
  <c r="Q1167" i="43" s="1"/>
  <c r="B1167" i="43"/>
  <c r="A1168" i="43"/>
  <c r="D1167" i="43"/>
  <c r="K1168" i="43"/>
  <c r="E1168" i="43"/>
  <c r="U1167" i="43"/>
  <c r="C1168" i="43"/>
  <c r="R1168" i="43"/>
  <c r="F1167" i="43"/>
  <c r="G1167" i="43"/>
  <c r="T1168" i="43"/>
  <c r="J1167" i="43" l="1"/>
  <c r="H1167" i="43"/>
  <c r="I1167" i="43" s="1"/>
  <c r="S1167" i="43"/>
  <c r="Y1167" i="43"/>
  <c r="Z1167" i="43" s="1"/>
  <c r="V1167" i="43"/>
  <c r="N1168" i="43"/>
  <c r="O1168" i="43" s="1"/>
  <c r="P1168" i="43"/>
  <c r="Q1168" i="43" s="1"/>
  <c r="A1169" i="43"/>
  <c r="B1168" i="43"/>
  <c r="D1168" i="43"/>
  <c r="K1169" i="43"/>
  <c r="G1168" i="43"/>
  <c r="U1168" i="43"/>
  <c r="R1169" i="43"/>
  <c r="T1169" i="43"/>
  <c r="F1168" i="43"/>
  <c r="E1169" i="43"/>
  <c r="C1169" i="43"/>
  <c r="F1169" i="43"/>
  <c r="G1169" i="43"/>
  <c r="H1168" i="43" l="1"/>
  <c r="I1168" i="43" s="1"/>
  <c r="J1168" i="43"/>
  <c r="S1168" i="43"/>
  <c r="Y1168" i="43"/>
  <c r="Z1168" i="43" s="1"/>
  <c r="V1168" i="43"/>
  <c r="N1169" i="43"/>
  <c r="O1169" i="43" s="1"/>
  <c r="H1169" i="43"/>
  <c r="I1169" i="43" s="1"/>
  <c r="J1169" i="43"/>
  <c r="P1169" i="43"/>
  <c r="Q1169" i="43" s="1"/>
  <c r="B1169" i="43"/>
  <c r="A1170" i="43"/>
  <c r="D1169" i="43"/>
  <c r="U1169" i="43"/>
  <c r="R1170" i="43"/>
  <c r="E1170" i="43"/>
  <c r="K1170" i="43"/>
  <c r="C1170" i="43"/>
  <c r="T1170" i="43"/>
  <c r="S1169" i="43" l="1"/>
  <c r="Y1169" i="43"/>
  <c r="Z1169" i="43" s="1"/>
  <c r="V1169" i="43"/>
  <c r="N1170" i="43"/>
  <c r="O1170" i="43" s="1"/>
  <c r="P1170" i="43"/>
  <c r="Q1170" i="43" s="1"/>
  <c r="A1171" i="43"/>
  <c r="B1170" i="43"/>
  <c r="D1170" i="43"/>
  <c r="G1170" i="43"/>
  <c r="R1171" i="43"/>
  <c r="E1171" i="43"/>
  <c r="K1171" i="43"/>
  <c r="C1171" i="43"/>
  <c r="U1170" i="43"/>
  <c r="F1170" i="43"/>
  <c r="J1170" i="43" l="1"/>
  <c r="H1170" i="43"/>
  <c r="I1170" i="43" s="1"/>
  <c r="S1170" i="43"/>
  <c r="Y1170" i="43"/>
  <c r="Z1170" i="43" s="1"/>
  <c r="V1170" i="43"/>
  <c r="N1171" i="43"/>
  <c r="O1171" i="43" s="1"/>
  <c r="P1171" i="43"/>
  <c r="Q1171" i="43" s="1"/>
  <c r="B1171" i="43"/>
  <c r="A1172" i="43"/>
  <c r="D1171" i="43"/>
  <c r="G1171" i="43"/>
  <c r="E1172" i="43"/>
  <c r="U1171" i="43"/>
  <c r="C1172" i="43"/>
  <c r="K1172" i="43"/>
  <c r="F1171" i="43"/>
  <c r="T1171" i="43"/>
  <c r="T1172" i="43"/>
  <c r="H1171" i="43" l="1"/>
  <c r="I1171" i="43" s="1"/>
  <c r="J1171" i="43"/>
  <c r="S1171" i="43"/>
  <c r="Y1171" i="43"/>
  <c r="Z1171" i="43" s="1"/>
  <c r="V1171" i="43"/>
  <c r="N1172" i="43"/>
  <c r="O1172" i="43" s="1"/>
  <c r="P1172" i="43"/>
  <c r="Q1172" i="43" s="1"/>
  <c r="A1173" i="43"/>
  <c r="B1172" i="43"/>
  <c r="D1172" i="43"/>
  <c r="C1173" i="43"/>
  <c r="U1172" i="43"/>
  <c r="K1173" i="43"/>
  <c r="R1172" i="43"/>
  <c r="T1173" i="43"/>
  <c r="F1172" i="43"/>
  <c r="G1172" i="43"/>
  <c r="E1173" i="43"/>
  <c r="R1173" i="43"/>
  <c r="J1172" i="43" l="1"/>
  <c r="H1172" i="43"/>
  <c r="I1172" i="43" s="1"/>
  <c r="S1172" i="43"/>
  <c r="Y1172" i="43"/>
  <c r="Z1172" i="43" s="1"/>
  <c r="V1172" i="43"/>
  <c r="N1173" i="43"/>
  <c r="O1173" i="43" s="1"/>
  <c r="P1173" i="43"/>
  <c r="Q1173" i="43" s="1"/>
  <c r="A1174" i="43"/>
  <c r="B1173" i="43"/>
  <c r="D1173" i="43"/>
  <c r="T1174" i="43"/>
  <c r="U1173" i="43"/>
  <c r="K1174" i="43"/>
  <c r="E1174" i="43"/>
  <c r="F1173" i="43"/>
  <c r="C1174" i="43"/>
  <c r="R1174" i="43"/>
  <c r="G1173" i="43"/>
  <c r="J1173" i="43" l="1"/>
  <c r="H1173" i="43"/>
  <c r="I1173" i="43" s="1"/>
  <c r="S1173" i="43"/>
  <c r="Y1173" i="43"/>
  <c r="Z1173" i="43" s="1"/>
  <c r="V1173" i="43"/>
  <c r="N1174" i="43"/>
  <c r="O1174" i="43" s="1"/>
  <c r="P1174" i="43"/>
  <c r="Q1174" i="43" s="1"/>
  <c r="A1175" i="43"/>
  <c r="B1174" i="43"/>
  <c r="D1174" i="43"/>
  <c r="G1174" i="43"/>
  <c r="T1175" i="43"/>
  <c r="C1175" i="43"/>
  <c r="E1175" i="43"/>
  <c r="U1174" i="43"/>
  <c r="K1175" i="43"/>
  <c r="F1174" i="43"/>
  <c r="R1175" i="43"/>
  <c r="H1174" i="43" l="1"/>
  <c r="I1174" i="43" s="1"/>
  <c r="J1174" i="43"/>
  <c r="S1174" i="43"/>
  <c r="Y1174" i="43"/>
  <c r="Z1174" i="43" s="1"/>
  <c r="V1174" i="43"/>
  <c r="N1175" i="43"/>
  <c r="O1175" i="43" s="1"/>
  <c r="P1175" i="43"/>
  <c r="Q1175" i="43" s="1"/>
  <c r="A1176" i="43"/>
  <c r="B1175" i="43"/>
  <c r="D1175" i="43"/>
  <c r="K1176" i="43"/>
  <c r="E1176" i="43"/>
  <c r="R1176" i="43"/>
  <c r="F1175" i="43"/>
  <c r="C1176" i="43"/>
  <c r="T1176" i="43"/>
  <c r="U1175" i="43"/>
  <c r="G1175" i="43"/>
  <c r="J1175" i="43" l="1"/>
  <c r="H1175" i="43"/>
  <c r="I1175" i="43" s="1"/>
  <c r="S1175" i="43"/>
  <c r="Y1175" i="43"/>
  <c r="Z1175" i="43" s="1"/>
  <c r="V1175" i="43"/>
  <c r="N1176" i="43"/>
  <c r="O1176" i="43" s="1"/>
  <c r="P1176" i="43"/>
  <c r="Q1176" i="43" s="1"/>
  <c r="A1177" i="43"/>
  <c r="B1176" i="43"/>
  <c r="D1176" i="43"/>
  <c r="G1176" i="43"/>
  <c r="E1177" i="43"/>
  <c r="R1177" i="43"/>
  <c r="C1177" i="43"/>
  <c r="K1177" i="43"/>
  <c r="U1176" i="43"/>
  <c r="F1176" i="43"/>
  <c r="T1177" i="43"/>
  <c r="G1177" i="43"/>
  <c r="J1176" i="43" l="1"/>
  <c r="H1176" i="43"/>
  <c r="I1176" i="43" s="1"/>
  <c r="S1176" i="43"/>
  <c r="Y1176" i="43"/>
  <c r="Z1176" i="43" s="1"/>
  <c r="V1176" i="43"/>
  <c r="N1177" i="43"/>
  <c r="O1177" i="43" s="1"/>
  <c r="J1177" i="43"/>
  <c r="P1177" i="43"/>
  <c r="Q1177" i="43" s="1"/>
  <c r="A1178" i="43"/>
  <c r="B1177" i="43"/>
  <c r="D1177" i="43"/>
  <c r="F1177" i="43"/>
  <c r="C1178" i="43"/>
  <c r="E1178" i="43"/>
  <c r="U1177" i="43"/>
  <c r="K1178" i="43"/>
  <c r="T1178" i="43"/>
  <c r="H1177" i="43" l="1"/>
  <c r="I1177" i="43" s="1"/>
  <c r="S1177" i="43"/>
  <c r="Y1177" i="43"/>
  <c r="Z1177" i="43" s="1"/>
  <c r="V1177" i="43"/>
  <c r="N1178" i="43"/>
  <c r="O1178" i="43" s="1"/>
  <c r="P1178" i="43"/>
  <c r="Q1178" i="43" s="1"/>
  <c r="A1179" i="43"/>
  <c r="B1178" i="43"/>
  <c r="D1178" i="43"/>
  <c r="K1179" i="43"/>
  <c r="R1179" i="43"/>
  <c r="T1179" i="43"/>
  <c r="G1178" i="43"/>
  <c r="E1179" i="43"/>
  <c r="R1178" i="43"/>
  <c r="F1178" i="43"/>
  <c r="U1178" i="43"/>
  <c r="C1179" i="43"/>
  <c r="H1178" i="43" l="1"/>
  <c r="I1178" i="43" s="1"/>
  <c r="J1178" i="43"/>
  <c r="S1178" i="43"/>
  <c r="Y1178" i="43"/>
  <c r="Z1178" i="43" s="1"/>
  <c r="V1178" i="43"/>
  <c r="N1179" i="43"/>
  <c r="O1179" i="43" s="1"/>
  <c r="P1179" i="43"/>
  <c r="Q1179" i="43" s="1"/>
  <c r="A1180" i="43"/>
  <c r="B1179" i="43"/>
  <c r="D1179" i="43"/>
  <c r="G1179" i="43"/>
  <c r="T1180" i="43"/>
  <c r="E1180" i="43"/>
  <c r="F1179" i="43"/>
  <c r="K1180" i="43"/>
  <c r="C1180" i="43"/>
  <c r="U1179" i="43"/>
  <c r="R1180" i="43"/>
  <c r="J1179" i="43" l="1"/>
  <c r="H1179" i="43"/>
  <c r="I1179" i="43" s="1"/>
  <c r="S1179" i="43"/>
  <c r="Y1179" i="43"/>
  <c r="Z1179" i="43" s="1"/>
  <c r="V1179" i="43"/>
  <c r="N1180" i="43"/>
  <c r="O1180" i="43" s="1"/>
  <c r="P1180" i="43"/>
  <c r="Q1180" i="43" s="1"/>
  <c r="A1181" i="43"/>
  <c r="B1180" i="43"/>
  <c r="D1180" i="43"/>
  <c r="K1181" i="43"/>
  <c r="R1181" i="43"/>
  <c r="G1180" i="43"/>
  <c r="U1180" i="43"/>
  <c r="E1181" i="43"/>
  <c r="F1180" i="43"/>
  <c r="C1181" i="43"/>
  <c r="G1181" i="43" s="1"/>
  <c r="J1180" i="43" l="1"/>
  <c r="H1180" i="43"/>
  <c r="I1180" i="43" s="1"/>
  <c r="S1180" i="43"/>
  <c r="Y1180" i="43"/>
  <c r="Z1180" i="43" s="1"/>
  <c r="V1180" i="43"/>
  <c r="N1181" i="43"/>
  <c r="O1181" i="43" s="1"/>
  <c r="J1181" i="43"/>
  <c r="P1181" i="43"/>
  <c r="Q1181" i="43" s="1"/>
  <c r="A1182" i="43"/>
  <c r="B1181" i="43"/>
  <c r="D1181" i="43"/>
  <c r="F1181" i="43"/>
  <c r="E1182" i="43"/>
  <c r="T1182" i="43"/>
  <c r="T1181" i="43"/>
  <c r="U1181" i="43"/>
  <c r="C1182" i="43"/>
  <c r="G1182" i="43" s="1"/>
  <c r="F1182" i="43"/>
  <c r="K1182" i="43"/>
  <c r="H1181" i="43" l="1"/>
  <c r="I1181" i="43" s="1"/>
  <c r="S1181" i="43"/>
  <c r="Y1181" i="43"/>
  <c r="Z1181" i="43" s="1"/>
  <c r="V1181" i="43"/>
  <c r="N1182" i="43"/>
  <c r="O1182" i="43" s="1"/>
  <c r="H1182" i="43"/>
  <c r="I1182" i="43" s="1"/>
  <c r="J1182" i="43"/>
  <c r="P1182" i="43"/>
  <c r="Q1182" i="43" s="1"/>
  <c r="B1182" i="43"/>
  <c r="A1183" i="43"/>
  <c r="D1182" i="43"/>
  <c r="R1183" i="43"/>
  <c r="T1183" i="43"/>
  <c r="E1183" i="43"/>
  <c r="U1182" i="43"/>
  <c r="R1182" i="43"/>
  <c r="C1183" i="43"/>
  <c r="F1183" i="43" s="1"/>
  <c r="K1183" i="43"/>
  <c r="S1182" i="43" l="1"/>
  <c r="Y1182" i="43"/>
  <c r="Z1182" i="43" s="1"/>
  <c r="V1182" i="43"/>
  <c r="N1183" i="43"/>
  <c r="O1183" i="43" s="1"/>
  <c r="H1183" i="43"/>
  <c r="I1183" i="43" s="1"/>
  <c r="P1183" i="43"/>
  <c r="Q1183" i="43" s="1"/>
  <c r="B1183" i="43"/>
  <c r="A1184" i="43"/>
  <c r="D1183" i="43"/>
  <c r="U1183" i="43"/>
  <c r="K1184" i="43"/>
  <c r="G1183" i="43"/>
  <c r="C1184" i="43"/>
  <c r="T1184" i="43"/>
  <c r="E1184" i="43"/>
  <c r="R1184" i="43"/>
  <c r="J1183" i="43" l="1"/>
  <c r="S1183" i="43"/>
  <c r="Y1183" i="43"/>
  <c r="Z1183" i="43" s="1"/>
  <c r="V1183" i="43"/>
  <c r="N1184" i="43"/>
  <c r="O1184" i="43" s="1"/>
  <c r="P1184" i="43"/>
  <c r="Q1184" i="43" s="1"/>
  <c r="A1185" i="43"/>
  <c r="B1184" i="43"/>
  <c r="D1184" i="43"/>
  <c r="U1184" i="43"/>
  <c r="K1185" i="43"/>
  <c r="C1185" i="43"/>
  <c r="E1185" i="43"/>
  <c r="G1184" i="43"/>
  <c r="T1185" i="43"/>
  <c r="F1184" i="43"/>
  <c r="J1184" i="43" l="1"/>
  <c r="H1184" i="43"/>
  <c r="I1184" i="43" s="1"/>
  <c r="S1184" i="43"/>
  <c r="Y1184" i="43"/>
  <c r="Z1184" i="43" s="1"/>
  <c r="V1184" i="43"/>
  <c r="N1185" i="43"/>
  <c r="O1185" i="43" s="1"/>
  <c r="P1185" i="43"/>
  <c r="Q1185" i="43" s="1"/>
  <c r="A1186" i="43"/>
  <c r="B1185" i="43"/>
  <c r="D1185" i="43"/>
  <c r="T1186" i="43"/>
  <c r="R1185" i="43"/>
  <c r="U1185" i="43"/>
  <c r="K1186" i="43"/>
  <c r="G1185" i="43"/>
  <c r="E1186" i="43"/>
  <c r="C1186" i="43"/>
  <c r="F1185" i="43"/>
  <c r="J1185" i="43" l="1"/>
  <c r="H1185" i="43"/>
  <c r="I1185" i="43" s="1"/>
  <c r="S1185" i="43"/>
  <c r="Y1185" i="43"/>
  <c r="Z1185" i="43" s="1"/>
  <c r="V1185" i="43"/>
  <c r="N1186" i="43"/>
  <c r="O1186" i="43" s="1"/>
  <c r="P1186" i="43"/>
  <c r="Q1186" i="43" s="1"/>
  <c r="A1187" i="43"/>
  <c r="B1186" i="43"/>
  <c r="D1186" i="43"/>
  <c r="F1186" i="43"/>
  <c r="E1187" i="43"/>
  <c r="G1186" i="43"/>
  <c r="U1186" i="43"/>
  <c r="R1186" i="43"/>
  <c r="K1187" i="43"/>
  <c r="T1187" i="43"/>
  <c r="R1187" i="43"/>
  <c r="C1187" i="43"/>
  <c r="J1186" i="43" l="1"/>
  <c r="H1186" i="43"/>
  <c r="I1186" i="43" s="1"/>
  <c r="S1186" i="43"/>
  <c r="Y1186" i="43"/>
  <c r="Z1186" i="43" s="1"/>
  <c r="V1186" i="43"/>
  <c r="N1187" i="43"/>
  <c r="O1187" i="43" s="1"/>
  <c r="P1187" i="43"/>
  <c r="Q1187" i="43" s="1"/>
  <c r="B1187" i="43"/>
  <c r="A1188" i="43"/>
  <c r="D1187" i="43"/>
  <c r="R1188" i="43"/>
  <c r="G1187" i="43"/>
  <c r="U1187" i="43"/>
  <c r="E1188" i="43"/>
  <c r="K1188" i="43"/>
  <c r="T1188" i="43"/>
  <c r="F1187" i="43"/>
  <c r="C1188" i="43"/>
  <c r="J1187" i="43" l="1"/>
  <c r="H1187" i="43"/>
  <c r="I1187" i="43" s="1"/>
  <c r="S1187" i="43"/>
  <c r="Y1187" i="43"/>
  <c r="Z1187" i="43" s="1"/>
  <c r="V1187" i="43"/>
  <c r="N1188" i="43"/>
  <c r="O1188" i="43" s="1"/>
  <c r="P1188" i="43"/>
  <c r="Q1188" i="43" s="1"/>
  <c r="A1189" i="43"/>
  <c r="B1188" i="43"/>
  <c r="D1188" i="43"/>
  <c r="U1188" i="43"/>
  <c r="E1189" i="43"/>
  <c r="T1189" i="43"/>
  <c r="C1189" i="43"/>
  <c r="R1189" i="43"/>
  <c r="K1189" i="43"/>
  <c r="F1188" i="43"/>
  <c r="G1188" i="43"/>
  <c r="J1188" i="43" l="1"/>
  <c r="H1188" i="43"/>
  <c r="I1188" i="43" s="1"/>
  <c r="S1188" i="43"/>
  <c r="Y1188" i="43"/>
  <c r="Z1188" i="43" s="1"/>
  <c r="V1188" i="43"/>
  <c r="N1189" i="43"/>
  <c r="O1189" i="43" s="1"/>
  <c r="P1189" i="43"/>
  <c r="Q1189" i="43" s="1"/>
  <c r="A1190" i="43"/>
  <c r="B1189" i="43"/>
  <c r="D1189" i="43"/>
  <c r="R1190" i="43"/>
  <c r="K1190" i="43"/>
  <c r="C1190" i="43"/>
  <c r="E1190" i="43"/>
  <c r="F1189" i="43"/>
  <c r="T1190" i="43"/>
  <c r="U1189" i="43"/>
  <c r="G1189" i="43"/>
  <c r="J1189" i="43" l="1"/>
  <c r="H1189" i="43"/>
  <c r="I1189" i="43" s="1"/>
  <c r="S1189" i="43"/>
  <c r="Y1189" i="43"/>
  <c r="Z1189" i="43" s="1"/>
  <c r="V1189" i="43"/>
  <c r="N1190" i="43"/>
  <c r="O1190" i="43" s="1"/>
  <c r="P1190" i="43"/>
  <c r="Q1190" i="43" s="1"/>
  <c r="A1191" i="43"/>
  <c r="B1190" i="43"/>
  <c r="D1190" i="43"/>
  <c r="U1190" i="43"/>
  <c r="C1191" i="43"/>
  <c r="R1191" i="43"/>
  <c r="G1190" i="43"/>
  <c r="E1191" i="43"/>
  <c r="F1190" i="43"/>
  <c r="K1191" i="43"/>
  <c r="T1191" i="43"/>
  <c r="J1190" i="43" l="1"/>
  <c r="H1190" i="43"/>
  <c r="I1190" i="43" s="1"/>
  <c r="S1190" i="43"/>
  <c r="Y1190" i="43"/>
  <c r="Z1190" i="43" s="1"/>
  <c r="V1190" i="43"/>
  <c r="N1191" i="43"/>
  <c r="O1191" i="43" s="1"/>
  <c r="P1191" i="43"/>
  <c r="Q1191" i="43" s="1"/>
  <c r="A1192" i="43"/>
  <c r="B1191" i="43"/>
  <c r="D1191" i="43"/>
  <c r="K1192" i="43"/>
  <c r="R1192" i="43"/>
  <c r="T1192" i="43"/>
  <c r="F1191" i="43"/>
  <c r="G1191" i="43"/>
  <c r="U1191" i="43"/>
  <c r="C1192" i="43"/>
  <c r="G1192" i="43" s="1"/>
  <c r="E1192" i="43"/>
  <c r="J1191" i="43" l="1"/>
  <c r="H1191" i="43"/>
  <c r="I1191" i="43" s="1"/>
  <c r="S1191" i="43"/>
  <c r="Y1191" i="43"/>
  <c r="Z1191" i="43" s="1"/>
  <c r="V1191" i="43"/>
  <c r="N1192" i="43"/>
  <c r="O1192" i="43" s="1"/>
  <c r="J1192" i="43"/>
  <c r="P1192" i="43"/>
  <c r="Q1192" i="43" s="1"/>
  <c r="A1193" i="43"/>
  <c r="B1192" i="43"/>
  <c r="D1192" i="43"/>
  <c r="C1193" i="43"/>
  <c r="F1192" i="43"/>
  <c r="U1192" i="43"/>
  <c r="E1193" i="43"/>
  <c r="T1193" i="43"/>
  <c r="K1193" i="43"/>
  <c r="R1193" i="43"/>
  <c r="H1192" i="43" l="1"/>
  <c r="I1192" i="43" s="1"/>
  <c r="S1192" i="43"/>
  <c r="Y1192" i="43"/>
  <c r="Z1192" i="43" s="1"/>
  <c r="V1192" i="43"/>
  <c r="N1193" i="43"/>
  <c r="O1193" i="43" s="1"/>
  <c r="P1193" i="43"/>
  <c r="Q1193" i="43" s="1"/>
  <c r="A1194" i="43"/>
  <c r="B1193" i="43"/>
  <c r="D1193" i="43"/>
  <c r="R1194" i="43"/>
  <c r="C1194" i="43"/>
  <c r="E1194" i="43"/>
  <c r="G1193" i="43"/>
  <c r="T1194" i="43"/>
  <c r="K1194" i="43"/>
  <c r="U1193" i="43"/>
  <c r="F1193" i="43"/>
  <c r="J1193" i="43" l="1"/>
  <c r="H1193" i="43"/>
  <c r="I1193" i="43" s="1"/>
  <c r="S1193" i="43"/>
  <c r="Y1193" i="43"/>
  <c r="Z1193" i="43" s="1"/>
  <c r="V1193" i="43"/>
  <c r="N1194" i="43"/>
  <c r="O1194" i="43" s="1"/>
  <c r="P1194" i="43"/>
  <c r="Q1194" i="43" s="1"/>
  <c r="A1195" i="43"/>
  <c r="B1194" i="43"/>
  <c r="D1194" i="43"/>
  <c r="C1195" i="43"/>
  <c r="E1195" i="43"/>
  <c r="R1195" i="43"/>
  <c r="T1195" i="43"/>
  <c r="F1194" i="43"/>
  <c r="G1194" i="43"/>
  <c r="U1194" i="43"/>
  <c r="K1195" i="43"/>
  <c r="H1194" i="43" l="1"/>
  <c r="I1194" i="43" s="1"/>
  <c r="J1194" i="43"/>
  <c r="S1194" i="43"/>
  <c r="Y1194" i="43"/>
  <c r="Z1194" i="43" s="1"/>
  <c r="V1194" i="43"/>
  <c r="N1195" i="43"/>
  <c r="O1195" i="43" s="1"/>
  <c r="P1195" i="43"/>
  <c r="Q1195" i="43" s="1"/>
  <c r="A1196" i="43"/>
  <c r="B1195" i="43"/>
  <c r="D1195" i="43"/>
  <c r="F1195" i="43"/>
  <c r="E1196" i="43"/>
  <c r="K1196" i="43"/>
  <c r="U1195" i="43"/>
  <c r="T1196" i="43"/>
  <c r="C1196" i="43"/>
  <c r="R1196" i="43"/>
  <c r="G1195" i="43"/>
  <c r="H1195" i="43" l="1"/>
  <c r="I1195" i="43" s="1"/>
  <c r="J1195" i="43"/>
  <c r="S1195" i="43"/>
  <c r="Y1195" i="43"/>
  <c r="Z1195" i="43" s="1"/>
  <c r="V1195" i="43"/>
  <c r="N1196" i="43"/>
  <c r="O1196" i="43" s="1"/>
  <c r="P1196" i="43"/>
  <c r="Q1196" i="43" s="1"/>
  <c r="A1197" i="43"/>
  <c r="B1196" i="43"/>
  <c r="D1196" i="43"/>
  <c r="C1197" i="43"/>
  <c r="F1196" i="43"/>
  <c r="R1197" i="43"/>
  <c r="T1197" i="43"/>
  <c r="U1196" i="43"/>
  <c r="K1197" i="43"/>
  <c r="G1196" i="43"/>
  <c r="E1197" i="43"/>
  <c r="J1196" i="43" l="1"/>
  <c r="H1196" i="43"/>
  <c r="I1196" i="43" s="1"/>
  <c r="S1196" i="43"/>
  <c r="Y1196" i="43"/>
  <c r="Z1196" i="43" s="1"/>
  <c r="V1196" i="43"/>
  <c r="N1197" i="43"/>
  <c r="O1197" i="43" s="1"/>
  <c r="P1197" i="43"/>
  <c r="Q1197" i="43" s="1"/>
  <c r="B1197" i="43"/>
  <c r="A1198" i="43"/>
  <c r="D1197" i="43"/>
  <c r="R1198" i="43"/>
  <c r="T1198" i="43"/>
  <c r="U1197" i="43"/>
  <c r="C1198" i="43"/>
  <c r="G1197" i="43"/>
  <c r="E1198" i="43"/>
  <c r="K1198" i="43"/>
  <c r="F1197" i="43"/>
  <c r="J1197" i="43" l="1"/>
  <c r="H1197" i="43"/>
  <c r="I1197" i="43" s="1"/>
  <c r="S1197" i="43"/>
  <c r="Y1197" i="43"/>
  <c r="Z1197" i="43" s="1"/>
  <c r="V1197" i="43"/>
  <c r="N1198" i="43"/>
  <c r="O1198" i="43" s="1"/>
  <c r="P1198" i="43"/>
  <c r="Q1198" i="43" s="1"/>
  <c r="B1198" i="43"/>
  <c r="A1199" i="43"/>
  <c r="D1198" i="43"/>
  <c r="F1198" i="43"/>
  <c r="U1198" i="43"/>
  <c r="R1199" i="43"/>
  <c r="E1199" i="43"/>
  <c r="K1199" i="43"/>
  <c r="T1199" i="43"/>
  <c r="G1198" i="43"/>
  <c r="C1199" i="43"/>
  <c r="J1198" i="43" l="1"/>
  <c r="H1198" i="43"/>
  <c r="I1198" i="43" s="1"/>
  <c r="S1198" i="43"/>
  <c r="Y1198" i="43"/>
  <c r="Z1198" i="43" s="1"/>
  <c r="V1198" i="43"/>
  <c r="N1199" i="43"/>
  <c r="O1199" i="43" s="1"/>
  <c r="P1199" i="43"/>
  <c r="Q1199" i="43" s="1"/>
  <c r="B1199" i="43"/>
  <c r="A1200" i="43"/>
  <c r="D1199" i="43"/>
  <c r="T1200" i="43"/>
  <c r="F1199" i="43"/>
  <c r="R1200" i="43"/>
  <c r="G1199" i="43"/>
  <c r="E1200" i="43"/>
  <c r="C1200" i="43"/>
  <c r="U1199" i="43"/>
  <c r="K1200" i="43"/>
  <c r="J1199" i="43" l="1"/>
  <c r="H1199" i="43"/>
  <c r="I1199" i="43" s="1"/>
  <c r="S1199" i="43"/>
  <c r="Y1199" i="43"/>
  <c r="Z1199" i="43" s="1"/>
  <c r="V1199" i="43"/>
  <c r="N1200" i="43"/>
  <c r="O1200" i="43" s="1"/>
  <c r="P1200" i="43"/>
  <c r="Q1200" i="43" s="1"/>
  <c r="A1201" i="43"/>
  <c r="B1200" i="43"/>
  <c r="D1200" i="43"/>
  <c r="T1201" i="43"/>
  <c r="G1200" i="43"/>
  <c r="R1201" i="43"/>
  <c r="K1201" i="43"/>
  <c r="C1201" i="43"/>
  <c r="E1201" i="43"/>
  <c r="U1200" i="43"/>
  <c r="F1200" i="43"/>
  <c r="H1200" i="43" l="1"/>
  <c r="I1200" i="43" s="1"/>
  <c r="J1200" i="43"/>
  <c r="S1200" i="43"/>
  <c r="Y1200" i="43"/>
  <c r="Z1200" i="43" s="1"/>
  <c r="V1200" i="43"/>
  <c r="N1201" i="43"/>
  <c r="O1201" i="43" s="1"/>
  <c r="P1201" i="43"/>
  <c r="Q1201" i="43" s="1"/>
  <c r="A1202" i="43"/>
  <c r="B1201" i="43"/>
  <c r="D1201" i="43"/>
  <c r="G1201" i="43"/>
  <c r="U1201" i="43"/>
  <c r="K1202" i="43"/>
  <c r="F1201" i="43"/>
  <c r="T1202" i="43"/>
  <c r="R1202" i="43"/>
  <c r="E1202" i="43"/>
  <c r="C1202" i="43"/>
  <c r="F1202" i="43"/>
  <c r="G1202" i="43"/>
  <c r="J1201" i="43" l="1"/>
  <c r="H1201" i="43"/>
  <c r="I1201" i="43" s="1"/>
  <c r="S1201" i="43"/>
  <c r="Y1201" i="43"/>
  <c r="Z1201" i="43" s="1"/>
  <c r="V1201" i="43"/>
  <c r="N1202" i="43"/>
  <c r="O1202" i="43" s="1"/>
  <c r="H1202" i="43"/>
  <c r="I1202" i="43" s="1"/>
  <c r="J1202" i="43"/>
  <c r="P1202" i="43"/>
  <c r="Q1202" i="43" s="1"/>
  <c r="B1202" i="43"/>
  <c r="A1203" i="43"/>
  <c r="D1202" i="43"/>
  <c r="T1203" i="43"/>
  <c r="K1203" i="43"/>
  <c r="U1202" i="43"/>
  <c r="R1203" i="43"/>
  <c r="C1203" i="43"/>
  <c r="E1203" i="43"/>
  <c r="S1202" i="43" l="1"/>
  <c r="Y1202" i="43"/>
  <c r="Z1202" i="43" s="1"/>
  <c r="V1202" i="43"/>
  <c r="N1203" i="43"/>
  <c r="O1203" i="43" s="1"/>
  <c r="P1203" i="43"/>
  <c r="Q1203" i="43" s="1"/>
  <c r="B1203" i="43"/>
  <c r="A1204" i="43"/>
  <c r="D1203" i="43"/>
  <c r="F1203" i="43"/>
  <c r="G1203" i="43"/>
  <c r="R1204" i="43"/>
  <c r="E1204" i="43"/>
  <c r="C1204" i="43"/>
  <c r="K1204" i="43"/>
  <c r="T1204" i="43"/>
  <c r="U1203" i="43"/>
  <c r="J1203" i="43" l="1"/>
  <c r="H1203" i="43"/>
  <c r="I1203" i="43" s="1"/>
  <c r="S1203" i="43"/>
  <c r="Y1203" i="43"/>
  <c r="Z1203" i="43" s="1"/>
  <c r="V1203" i="43"/>
  <c r="N1204" i="43"/>
  <c r="O1204" i="43" s="1"/>
  <c r="P1204" i="43"/>
  <c r="Q1204" i="43" s="1"/>
  <c r="A1205" i="43"/>
  <c r="B1204" i="43"/>
  <c r="D1204" i="43"/>
  <c r="F1204" i="43"/>
  <c r="E1205" i="43"/>
  <c r="C1205" i="43"/>
  <c r="U1204" i="43"/>
  <c r="K1205" i="43"/>
  <c r="G1204" i="43"/>
  <c r="R1205" i="43"/>
  <c r="J1204" i="43" l="1"/>
  <c r="H1204" i="43"/>
  <c r="I1204" i="43" s="1"/>
  <c r="S1204" i="43"/>
  <c r="Y1204" i="43"/>
  <c r="Z1204" i="43" s="1"/>
  <c r="V1204" i="43"/>
  <c r="N1205" i="43"/>
  <c r="O1205" i="43" s="1"/>
  <c r="P1205" i="43"/>
  <c r="Q1205" i="43" s="1"/>
  <c r="B1205" i="43"/>
  <c r="A1206" i="43"/>
  <c r="D1205" i="43"/>
  <c r="E1206" i="43"/>
  <c r="T1205" i="43"/>
  <c r="F1205" i="43"/>
  <c r="C1206" i="43"/>
  <c r="U1205" i="43"/>
  <c r="T1206" i="43"/>
  <c r="G1205" i="43"/>
  <c r="K1206" i="43"/>
  <c r="H1205" i="43" l="1"/>
  <c r="I1205" i="43" s="1"/>
  <c r="J1205" i="43"/>
  <c r="S1205" i="43"/>
  <c r="Y1205" i="43"/>
  <c r="Z1205" i="43" s="1"/>
  <c r="V1205" i="43"/>
  <c r="N1206" i="43"/>
  <c r="O1206" i="43" s="1"/>
  <c r="P1206" i="43"/>
  <c r="Q1206" i="43" s="1"/>
  <c r="B1206" i="43"/>
  <c r="A1207" i="43"/>
  <c r="D1206" i="43"/>
  <c r="F1206" i="43"/>
  <c r="K1207" i="43"/>
  <c r="R1206" i="43"/>
  <c r="C1207" i="43"/>
  <c r="G1206" i="43"/>
  <c r="T1207" i="43"/>
  <c r="R1207" i="43"/>
  <c r="U1206" i="43"/>
  <c r="E1207" i="43"/>
  <c r="H1206" i="43" l="1"/>
  <c r="I1206" i="43" s="1"/>
  <c r="J1206" i="43"/>
  <c r="S1206" i="43"/>
  <c r="Y1206" i="43"/>
  <c r="Z1206" i="43" s="1"/>
  <c r="V1206" i="43"/>
  <c r="N1207" i="43"/>
  <c r="O1207" i="43" s="1"/>
  <c r="P1207" i="43"/>
  <c r="Q1207" i="43" s="1"/>
  <c r="B1207" i="43"/>
  <c r="A1208" i="43"/>
  <c r="D1207" i="43"/>
  <c r="E1208" i="43"/>
  <c r="K1208" i="43"/>
  <c r="R1208" i="43"/>
  <c r="T1208" i="43"/>
  <c r="F1207" i="43"/>
  <c r="G1207" i="43"/>
  <c r="C1208" i="43"/>
  <c r="F1208" i="43" s="1"/>
  <c r="U1207" i="43"/>
  <c r="H1207" i="43" l="1"/>
  <c r="I1207" i="43" s="1"/>
  <c r="J1207" i="43"/>
  <c r="S1207" i="43"/>
  <c r="Y1207" i="43"/>
  <c r="Z1207" i="43" s="1"/>
  <c r="V1207" i="43"/>
  <c r="N1208" i="43"/>
  <c r="O1208" i="43" s="1"/>
  <c r="H1208" i="43"/>
  <c r="I1208" i="43" s="1"/>
  <c r="P1208" i="43"/>
  <c r="Q1208" i="43" s="1"/>
  <c r="B1208" i="43"/>
  <c r="A1209" i="43"/>
  <c r="D1208" i="43"/>
  <c r="C1209" i="43"/>
  <c r="K1209" i="43"/>
  <c r="R1209" i="43"/>
  <c r="E1209" i="43"/>
  <c r="G1208" i="43"/>
  <c r="T1209" i="43"/>
  <c r="U1208" i="43"/>
  <c r="J1208" i="43" l="1"/>
  <c r="S1208" i="43"/>
  <c r="Y1208" i="43"/>
  <c r="Z1208" i="43" s="1"/>
  <c r="V1208" i="43"/>
  <c r="N1209" i="43"/>
  <c r="O1209" i="43" s="1"/>
  <c r="P1209" i="43"/>
  <c r="Q1209" i="43" s="1"/>
  <c r="A1210" i="43"/>
  <c r="B1209" i="43"/>
  <c r="D1209" i="43"/>
  <c r="F1209" i="43"/>
  <c r="G1209" i="43"/>
  <c r="T1210" i="43"/>
  <c r="R1210" i="43"/>
  <c r="C1210" i="43"/>
  <c r="K1210" i="43"/>
  <c r="F1210" i="43"/>
  <c r="E1210" i="43"/>
  <c r="U1209" i="43"/>
  <c r="J1209" i="43" l="1"/>
  <c r="H1209" i="43"/>
  <c r="I1209" i="43" s="1"/>
  <c r="S1209" i="43"/>
  <c r="Y1209" i="43"/>
  <c r="Z1209" i="43" s="1"/>
  <c r="V1209" i="43"/>
  <c r="N1210" i="43"/>
  <c r="O1210" i="43" s="1"/>
  <c r="H1210" i="43"/>
  <c r="P1210" i="43"/>
  <c r="Q1210" i="43" s="1"/>
  <c r="S1210" i="43" s="1"/>
  <c r="B1210" i="43"/>
  <c r="A1211" i="43"/>
  <c r="D1210" i="43"/>
  <c r="U1210" i="43"/>
  <c r="C1211" i="43"/>
  <c r="E1211" i="43"/>
  <c r="G1210" i="43"/>
  <c r="K1211" i="43"/>
  <c r="T1211" i="43"/>
  <c r="R1211" i="43"/>
  <c r="J1210" i="43" l="1"/>
  <c r="Y1210" i="43"/>
  <c r="Z1210" i="43" s="1"/>
  <c r="V1210" i="43"/>
  <c r="N1211" i="43"/>
  <c r="O1211" i="43" s="1"/>
  <c r="I1210" i="43"/>
  <c r="P1211" i="43"/>
  <c r="Q1211" i="43" s="1"/>
  <c r="A1212" i="43"/>
  <c r="B1211" i="43"/>
  <c r="D1211" i="43"/>
  <c r="G1211" i="43"/>
  <c r="T1212" i="43"/>
  <c r="U1211" i="43"/>
  <c r="R1212" i="43"/>
  <c r="E1212" i="43"/>
  <c r="F1211" i="43"/>
  <c r="K1212" i="43"/>
  <c r="C1212" i="43"/>
  <c r="F1212" i="43"/>
  <c r="G1212" i="43"/>
  <c r="J1211" i="43" l="1"/>
  <c r="H1211" i="43"/>
  <c r="I1211" i="43" s="1"/>
  <c r="Y1211" i="43"/>
  <c r="Z1211" i="43" s="1"/>
  <c r="V1211" i="43"/>
  <c r="S1211" i="43"/>
  <c r="N1212" i="43"/>
  <c r="O1212" i="43" s="1"/>
  <c r="H1212" i="43"/>
  <c r="I1212" i="43" s="1"/>
  <c r="J1212" i="43"/>
  <c r="P1212" i="43"/>
  <c r="Q1212" i="43" s="1"/>
  <c r="B1212" i="43"/>
  <c r="A1213" i="43"/>
  <c r="D1212" i="43"/>
  <c r="E1213" i="43"/>
  <c r="U1212" i="43"/>
  <c r="C1213" i="43"/>
  <c r="R1213" i="43"/>
  <c r="T1213" i="43"/>
  <c r="K1213" i="43"/>
  <c r="S1212" i="43" l="1"/>
  <c r="Y1212" i="43"/>
  <c r="Z1212" i="43" s="1"/>
  <c r="V1212" i="43"/>
  <c r="N1213" i="43"/>
  <c r="O1213" i="43" s="1"/>
  <c r="P1213" i="43"/>
  <c r="Q1213" i="43" s="1"/>
  <c r="A1214" i="43"/>
  <c r="B1213" i="43"/>
  <c r="D1213" i="43"/>
  <c r="C1214" i="43"/>
  <c r="U1213" i="43"/>
  <c r="F1213" i="43"/>
  <c r="G1213" i="43"/>
  <c r="E1214" i="43"/>
  <c r="K1214" i="43"/>
  <c r="R1214" i="43"/>
  <c r="J1213" i="43" l="1"/>
  <c r="H1213" i="43"/>
  <c r="I1213" i="43" s="1"/>
  <c r="S1213" i="43"/>
  <c r="Y1213" i="43"/>
  <c r="Z1213" i="43" s="1"/>
  <c r="V1213" i="43"/>
  <c r="N1214" i="43"/>
  <c r="O1214" i="43" s="1"/>
  <c r="P1214" i="43"/>
  <c r="Q1214" i="43" s="1"/>
  <c r="A1215" i="43"/>
  <c r="B1214" i="43"/>
  <c r="D1214" i="43"/>
  <c r="G1214" i="43"/>
  <c r="F1214" i="43"/>
  <c r="E1215" i="43"/>
  <c r="K1215" i="43"/>
  <c r="T1215" i="43"/>
  <c r="C1215" i="43"/>
  <c r="U1214" i="43"/>
  <c r="T1214" i="43"/>
  <c r="G1215" i="43"/>
  <c r="J1214" i="43" l="1"/>
  <c r="H1214" i="43"/>
  <c r="I1214" i="43" s="1"/>
  <c r="S1214" i="43"/>
  <c r="Y1214" i="43"/>
  <c r="Z1214" i="43" s="1"/>
  <c r="V1214" i="43"/>
  <c r="N1215" i="43"/>
  <c r="O1215" i="43" s="1"/>
  <c r="J1215" i="43"/>
  <c r="P1215" i="43"/>
  <c r="Q1215" i="43" s="1"/>
  <c r="B1215" i="43"/>
  <c r="A1216" i="43"/>
  <c r="D1215" i="43"/>
  <c r="F1215" i="43"/>
  <c r="U1215" i="43"/>
  <c r="R1215" i="43"/>
  <c r="C1216" i="43"/>
  <c r="G1216" i="43" s="1"/>
  <c r="E1216" i="43"/>
  <c r="K1216" i="43"/>
  <c r="T1216" i="43"/>
  <c r="H1215" i="43" l="1"/>
  <c r="I1215" i="43" s="1"/>
  <c r="S1215" i="43"/>
  <c r="Y1215" i="43"/>
  <c r="Z1215" i="43" s="1"/>
  <c r="V1215" i="43"/>
  <c r="N1216" i="43"/>
  <c r="O1216" i="43" s="1"/>
  <c r="J1216" i="43"/>
  <c r="P1216" i="43"/>
  <c r="Q1216" i="43" s="1"/>
  <c r="A1217" i="43"/>
  <c r="B1216" i="43"/>
  <c r="D1216" i="43"/>
  <c r="F1216" i="43"/>
  <c r="R1217" i="43"/>
  <c r="E1217" i="43"/>
  <c r="R1216" i="43"/>
  <c r="K1217" i="43"/>
  <c r="C1217" i="43"/>
  <c r="U1216" i="43"/>
  <c r="T1217" i="43"/>
  <c r="H1216" i="43" l="1"/>
  <c r="I1216" i="43" s="1"/>
  <c r="S1216" i="43"/>
  <c r="Y1216" i="43"/>
  <c r="Z1216" i="43" s="1"/>
  <c r="V1216" i="43"/>
  <c r="N1217" i="43"/>
  <c r="O1217" i="43" s="1"/>
  <c r="P1217" i="43"/>
  <c r="Q1217" i="43" s="1"/>
  <c r="B1217" i="43"/>
  <c r="A1218" i="43"/>
  <c r="D1217" i="43"/>
  <c r="F1217" i="43"/>
  <c r="T1218" i="43"/>
  <c r="R1218" i="43"/>
  <c r="G1217" i="43"/>
  <c r="C1218" i="43"/>
  <c r="U1217" i="43"/>
  <c r="E1218" i="43"/>
  <c r="K1218" i="43"/>
  <c r="J1217" i="43" l="1"/>
  <c r="H1217" i="43"/>
  <c r="I1217" i="43" s="1"/>
  <c r="S1217" i="43"/>
  <c r="Y1217" i="43"/>
  <c r="Z1217" i="43" s="1"/>
  <c r="V1217" i="43"/>
  <c r="N1218" i="43"/>
  <c r="O1218" i="43" s="1"/>
  <c r="P1218" i="43"/>
  <c r="Q1218" i="43" s="1"/>
  <c r="B1218" i="43"/>
  <c r="A1219" i="43"/>
  <c r="D1218" i="43"/>
  <c r="R1219" i="43"/>
  <c r="E1219" i="43"/>
  <c r="C1219" i="43"/>
  <c r="K1219" i="43"/>
  <c r="U1218" i="43"/>
  <c r="G1218" i="43"/>
  <c r="F1218" i="43"/>
  <c r="J1218" i="43" l="1"/>
  <c r="H1218" i="43"/>
  <c r="I1218" i="43" s="1"/>
  <c r="S1218" i="43"/>
  <c r="Y1218" i="43"/>
  <c r="Z1218" i="43" s="1"/>
  <c r="V1218" i="43"/>
  <c r="N1219" i="43"/>
  <c r="O1219" i="43" s="1"/>
  <c r="P1219" i="43"/>
  <c r="Q1219" i="43" s="1"/>
  <c r="A1220" i="43"/>
  <c r="B1219" i="43"/>
  <c r="D1219" i="43"/>
  <c r="T1220" i="43"/>
  <c r="E1220" i="43"/>
  <c r="K1220" i="43"/>
  <c r="T1219" i="43"/>
  <c r="U1219" i="43"/>
  <c r="R1220" i="43"/>
  <c r="F1219" i="43"/>
  <c r="G1219" i="43"/>
  <c r="C1220" i="43"/>
  <c r="J1219" i="43" l="1"/>
  <c r="H1219" i="43"/>
  <c r="I1219" i="43" s="1"/>
  <c r="S1219" i="43"/>
  <c r="Y1219" i="43"/>
  <c r="Z1219" i="43" s="1"/>
  <c r="V1219" i="43"/>
  <c r="N1220" i="43"/>
  <c r="O1220" i="43" s="1"/>
  <c r="P1220" i="43"/>
  <c r="Q1220" i="43" s="1"/>
  <c r="B1220" i="43"/>
  <c r="A1221" i="43"/>
  <c r="D1220" i="43"/>
  <c r="F1220" i="43"/>
  <c r="K1221" i="43"/>
  <c r="G1220" i="43"/>
  <c r="E1221" i="43"/>
  <c r="R1221" i="43"/>
  <c r="U1220" i="43"/>
  <c r="T1221" i="43"/>
  <c r="C1221" i="43"/>
  <c r="H1220" i="43" l="1"/>
  <c r="I1220" i="43" s="1"/>
  <c r="J1220" i="43"/>
  <c r="S1220" i="43"/>
  <c r="Y1220" i="43"/>
  <c r="Z1220" i="43" s="1"/>
  <c r="V1220" i="43"/>
  <c r="N1221" i="43"/>
  <c r="O1221" i="43" s="1"/>
  <c r="P1221" i="43"/>
  <c r="Q1221" i="43" s="1"/>
  <c r="B1221" i="43"/>
  <c r="A1222" i="43"/>
  <c r="D1221" i="43"/>
  <c r="C1222" i="43"/>
  <c r="R1222" i="43"/>
  <c r="F1221" i="43"/>
  <c r="E1222" i="43"/>
  <c r="G1221" i="43"/>
  <c r="U1221" i="43"/>
  <c r="F1222" i="43"/>
  <c r="K1222" i="43"/>
  <c r="J1221" i="43" l="1"/>
  <c r="H1221" i="43"/>
  <c r="I1221" i="43" s="1"/>
  <c r="S1221" i="43"/>
  <c r="Y1221" i="43"/>
  <c r="Z1221" i="43" s="1"/>
  <c r="V1221" i="43"/>
  <c r="N1222" i="43"/>
  <c r="O1222" i="43" s="1"/>
  <c r="H1222" i="43"/>
  <c r="I1222" i="43" s="1"/>
  <c r="P1222" i="43"/>
  <c r="Q1222" i="43" s="1"/>
  <c r="A1223" i="43"/>
  <c r="B1222" i="43"/>
  <c r="D1222" i="43"/>
  <c r="C1223" i="43"/>
  <c r="K1223" i="43"/>
  <c r="U1222" i="43"/>
  <c r="G1222" i="43"/>
  <c r="E1223" i="43"/>
  <c r="T1223" i="43"/>
  <c r="T1222" i="43"/>
  <c r="J1222" i="43" l="1"/>
  <c r="S1222" i="43"/>
  <c r="Y1222" i="43"/>
  <c r="Z1222" i="43" s="1"/>
  <c r="V1222" i="43"/>
  <c r="N1223" i="43"/>
  <c r="O1223" i="43" s="1"/>
  <c r="P1223" i="43"/>
  <c r="Q1223" i="43" s="1"/>
  <c r="A1224" i="43"/>
  <c r="B1223" i="43"/>
  <c r="D1223" i="43"/>
  <c r="R1224" i="43"/>
  <c r="T1224" i="43"/>
  <c r="K1224" i="43"/>
  <c r="E1224" i="43"/>
  <c r="C1224" i="43"/>
  <c r="U1223" i="43"/>
  <c r="F1223" i="43"/>
  <c r="G1223" i="43"/>
  <c r="R1223" i="43"/>
  <c r="J1223" i="43" l="1"/>
  <c r="H1223" i="43"/>
  <c r="I1223" i="43" s="1"/>
  <c r="S1223" i="43"/>
  <c r="Y1223" i="43"/>
  <c r="Z1223" i="43" s="1"/>
  <c r="V1223" i="43"/>
  <c r="N1224" i="43"/>
  <c r="O1224" i="43" s="1"/>
  <c r="P1224" i="43"/>
  <c r="Q1224" i="43" s="1"/>
  <c r="A1225" i="43"/>
  <c r="B1224" i="43"/>
  <c r="D1224" i="43"/>
  <c r="C1225" i="43"/>
  <c r="U1224" i="43"/>
  <c r="R1225" i="43"/>
  <c r="E1225" i="43"/>
  <c r="T1225" i="43"/>
  <c r="K1225" i="43"/>
  <c r="G1224" i="43"/>
  <c r="F1224" i="43"/>
  <c r="H1224" i="43" l="1"/>
  <c r="I1224" i="43" s="1"/>
  <c r="J1224" i="43"/>
  <c r="S1224" i="43"/>
  <c r="Y1224" i="43"/>
  <c r="Z1224" i="43" s="1"/>
  <c r="V1224" i="43"/>
  <c r="N1225" i="43"/>
  <c r="O1225" i="43" s="1"/>
  <c r="P1225" i="43"/>
  <c r="Q1225" i="43" s="1"/>
  <c r="B1225" i="43"/>
  <c r="A1226" i="43"/>
  <c r="D1225" i="43"/>
  <c r="F1225" i="43"/>
  <c r="R1226" i="43"/>
  <c r="C1226" i="43"/>
  <c r="E1226" i="43"/>
  <c r="G1225" i="43"/>
  <c r="U1225" i="43"/>
  <c r="K1226" i="43"/>
  <c r="T1226" i="43"/>
  <c r="J1225" i="43" l="1"/>
  <c r="H1225" i="43"/>
  <c r="I1225" i="43" s="1"/>
  <c r="S1225" i="43"/>
  <c r="Y1225" i="43"/>
  <c r="Z1225" i="43" s="1"/>
  <c r="V1225" i="43"/>
  <c r="N1226" i="43"/>
  <c r="O1226" i="43" s="1"/>
  <c r="P1226" i="43"/>
  <c r="Q1226" i="43" s="1"/>
  <c r="B1226" i="43"/>
  <c r="A1227" i="43"/>
  <c r="D1226" i="43"/>
  <c r="T1227" i="43"/>
  <c r="E1227" i="43"/>
  <c r="R1227" i="43"/>
  <c r="G1226" i="43"/>
  <c r="K1227" i="43"/>
  <c r="F1226" i="43"/>
  <c r="C1227" i="43"/>
  <c r="U1226" i="43"/>
  <c r="J1226" i="43" l="1"/>
  <c r="H1226" i="43"/>
  <c r="I1226" i="43" s="1"/>
  <c r="S1226" i="43"/>
  <c r="Y1226" i="43"/>
  <c r="Z1226" i="43" s="1"/>
  <c r="V1226" i="43"/>
  <c r="N1227" i="43"/>
  <c r="O1227" i="43" s="1"/>
  <c r="P1227" i="43"/>
  <c r="Q1227" i="43" s="1"/>
  <c r="B1227" i="43"/>
  <c r="A1228" i="43"/>
  <c r="D1227" i="43"/>
  <c r="K1228" i="43"/>
  <c r="F1227" i="43"/>
  <c r="E1228" i="43"/>
  <c r="R1228" i="43"/>
  <c r="G1227" i="43"/>
  <c r="C1228" i="43"/>
  <c r="T1228" i="43"/>
  <c r="U1227" i="43"/>
  <c r="J1227" i="43" l="1"/>
  <c r="H1227" i="43"/>
  <c r="I1227" i="43" s="1"/>
  <c r="S1227" i="43"/>
  <c r="Y1227" i="43"/>
  <c r="Z1227" i="43" s="1"/>
  <c r="V1227" i="43"/>
  <c r="N1228" i="43"/>
  <c r="O1228" i="43" s="1"/>
  <c r="P1228" i="43"/>
  <c r="Q1228" i="43" s="1"/>
  <c r="B1228" i="43"/>
  <c r="A1229" i="43"/>
  <c r="D1228" i="43"/>
  <c r="K1229" i="43"/>
  <c r="C1229" i="43"/>
  <c r="F1228" i="43"/>
  <c r="T1229" i="43"/>
  <c r="U1228" i="43"/>
  <c r="E1229" i="43"/>
  <c r="G1228" i="43"/>
  <c r="G1229" i="43"/>
  <c r="H1228" i="43" l="1"/>
  <c r="I1228" i="43" s="1"/>
  <c r="J1228" i="43"/>
  <c r="S1228" i="43"/>
  <c r="Y1228" i="43"/>
  <c r="Z1228" i="43" s="1"/>
  <c r="V1228" i="43"/>
  <c r="N1229" i="43"/>
  <c r="O1229" i="43" s="1"/>
  <c r="J1229" i="43"/>
  <c r="P1229" i="43"/>
  <c r="Q1229" i="43" s="1"/>
  <c r="A1230" i="43"/>
  <c r="B1229" i="43"/>
  <c r="D1229" i="43"/>
  <c r="F1229" i="43"/>
  <c r="R1229" i="43"/>
  <c r="E1230" i="43"/>
  <c r="U1229" i="43"/>
  <c r="R1230" i="43"/>
  <c r="C1230" i="43"/>
  <c r="K1230" i="43"/>
  <c r="H1229" i="43" l="1"/>
  <c r="I1229" i="43" s="1"/>
  <c r="S1229" i="43"/>
  <c r="Y1229" i="43"/>
  <c r="Z1229" i="43" s="1"/>
  <c r="V1229" i="43"/>
  <c r="N1230" i="43"/>
  <c r="O1230" i="43" s="1"/>
  <c r="P1230" i="43"/>
  <c r="Q1230" i="43" s="1"/>
  <c r="A1231" i="43"/>
  <c r="B1230" i="43"/>
  <c r="D1230" i="43"/>
  <c r="T1231" i="43"/>
  <c r="C1231" i="43"/>
  <c r="E1231" i="43"/>
  <c r="R1231" i="43"/>
  <c r="G1230" i="43"/>
  <c r="T1230" i="43"/>
  <c r="U1230" i="43"/>
  <c r="F1230" i="43"/>
  <c r="K1231" i="43"/>
  <c r="J1230" i="43" l="1"/>
  <c r="H1230" i="43"/>
  <c r="I1230" i="43" s="1"/>
  <c r="S1230" i="43"/>
  <c r="Y1230" i="43"/>
  <c r="Z1230" i="43" s="1"/>
  <c r="V1230" i="43"/>
  <c r="N1231" i="43"/>
  <c r="O1231" i="43" s="1"/>
  <c r="P1231" i="43"/>
  <c r="Q1231" i="43" s="1"/>
  <c r="A1232" i="43"/>
  <c r="B1231" i="43"/>
  <c r="D1231" i="43"/>
  <c r="E1232" i="43"/>
  <c r="U1231" i="43"/>
  <c r="F1231" i="43"/>
  <c r="C1232" i="43"/>
  <c r="F1232" i="43" s="1"/>
  <c r="G1232" i="43"/>
  <c r="G1231" i="43"/>
  <c r="K1232" i="43"/>
  <c r="R1232" i="43"/>
  <c r="T1232" i="43"/>
  <c r="J1231" i="43" l="1"/>
  <c r="H1231" i="43"/>
  <c r="I1231" i="43" s="1"/>
  <c r="S1231" i="43"/>
  <c r="Y1231" i="43"/>
  <c r="Z1231" i="43" s="1"/>
  <c r="V1231" i="43"/>
  <c r="N1232" i="43"/>
  <c r="O1232" i="43" s="1"/>
  <c r="H1232" i="43"/>
  <c r="I1232" i="43" s="1"/>
  <c r="J1232" i="43"/>
  <c r="P1232" i="43"/>
  <c r="Q1232" i="43" s="1"/>
  <c r="B1232" i="43"/>
  <c r="A1233" i="43"/>
  <c r="D1232" i="43"/>
  <c r="T1233" i="43"/>
  <c r="C1233" i="43"/>
  <c r="K1233" i="43"/>
  <c r="R1233" i="43"/>
  <c r="U1232" i="43"/>
  <c r="E1233" i="43"/>
  <c r="S1232" i="43" l="1"/>
  <c r="Y1232" i="43"/>
  <c r="Z1232" i="43" s="1"/>
  <c r="V1232" i="43"/>
  <c r="N1233" i="43"/>
  <c r="O1233" i="43" s="1"/>
  <c r="P1233" i="43"/>
  <c r="Q1233" i="43" s="1"/>
  <c r="A1234" i="43"/>
  <c r="B1233" i="43"/>
  <c r="D1233" i="43"/>
  <c r="C1234" i="43"/>
  <c r="U1233" i="43"/>
  <c r="K1234" i="43"/>
  <c r="G1233" i="43"/>
  <c r="R1234" i="43"/>
  <c r="E1234" i="43"/>
  <c r="T1234" i="43"/>
  <c r="F1233" i="43"/>
  <c r="H1233" i="43" l="1"/>
  <c r="I1233" i="43" s="1"/>
  <c r="J1233" i="43"/>
  <c r="S1233" i="43"/>
  <c r="Y1233" i="43"/>
  <c r="Z1233" i="43" s="1"/>
  <c r="V1233" i="43"/>
  <c r="N1234" i="43"/>
  <c r="O1234" i="43" s="1"/>
  <c r="P1234" i="43"/>
  <c r="Q1234" i="43" s="1"/>
  <c r="B1234" i="43"/>
  <c r="A1235" i="43"/>
  <c r="D1234" i="43"/>
  <c r="G1234" i="43"/>
  <c r="F1234" i="43"/>
  <c r="K1235" i="43"/>
  <c r="E1235" i="43"/>
  <c r="U1234" i="43"/>
  <c r="C1235" i="43"/>
  <c r="T1235" i="43"/>
  <c r="R1235" i="43"/>
  <c r="J1234" i="43" l="1"/>
  <c r="H1234" i="43"/>
  <c r="I1234" i="43" s="1"/>
  <c r="S1234" i="43"/>
  <c r="Y1234" i="43"/>
  <c r="Z1234" i="43" s="1"/>
  <c r="V1234" i="43"/>
  <c r="N1235" i="43"/>
  <c r="O1235" i="43" s="1"/>
  <c r="P1235" i="43"/>
  <c r="Q1235" i="43" s="1"/>
  <c r="A1236" i="43"/>
  <c r="B1235" i="43"/>
  <c r="D1235" i="43"/>
  <c r="R1236" i="43"/>
  <c r="C1236" i="43"/>
  <c r="E1236" i="43"/>
  <c r="G1235" i="43"/>
  <c r="T1236" i="43"/>
  <c r="K1236" i="43"/>
  <c r="U1235" i="43"/>
  <c r="F1235" i="43"/>
  <c r="J1235" i="43" l="1"/>
  <c r="H1235" i="43"/>
  <c r="I1235" i="43" s="1"/>
  <c r="S1235" i="43"/>
  <c r="Y1235" i="43"/>
  <c r="Z1235" i="43" s="1"/>
  <c r="V1235" i="43"/>
  <c r="N1236" i="43"/>
  <c r="O1236" i="43" s="1"/>
  <c r="P1236" i="43"/>
  <c r="Q1236" i="43" s="1"/>
  <c r="A1237" i="43"/>
  <c r="B1236" i="43"/>
  <c r="D1236" i="43"/>
  <c r="U1236" i="43"/>
  <c r="K1237" i="43"/>
  <c r="F1236" i="43"/>
  <c r="C1237" i="43"/>
  <c r="R1237" i="43"/>
  <c r="E1237" i="43"/>
  <c r="G1236" i="43"/>
  <c r="T1237" i="43"/>
  <c r="J1236" i="43" l="1"/>
  <c r="H1236" i="43"/>
  <c r="I1236" i="43" s="1"/>
  <c r="S1236" i="43"/>
  <c r="Y1236" i="43"/>
  <c r="Z1236" i="43" s="1"/>
  <c r="V1236" i="43"/>
  <c r="N1237" i="43"/>
  <c r="O1237" i="43" s="1"/>
  <c r="P1237" i="43"/>
  <c r="Q1237" i="43" s="1"/>
  <c r="B1237" i="43"/>
  <c r="A1238" i="43"/>
  <c r="D1237" i="43"/>
  <c r="E1238" i="43"/>
  <c r="R1238" i="43"/>
  <c r="G1237" i="43"/>
  <c r="C1238" i="43"/>
  <c r="F1237" i="43"/>
  <c r="U1237" i="43"/>
  <c r="T1238" i="43"/>
  <c r="K1238" i="43"/>
  <c r="J1237" i="43" l="1"/>
  <c r="H1237" i="43"/>
  <c r="I1237" i="43" s="1"/>
  <c r="S1237" i="43"/>
  <c r="Y1237" i="43"/>
  <c r="Z1237" i="43" s="1"/>
  <c r="V1237" i="43"/>
  <c r="N1238" i="43"/>
  <c r="O1238" i="43" s="1"/>
  <c r="P1238" i="43"/>
  <c r="Q1238" i="43" s="1"/>
  <c r="A1239" i="43"/>
  <c r="B1238" i="43"/>
  <c r="D1238" i="43"/>
  <c r="F1238" i="43"/>
  <c r="T1239" i="43"/>
  <c r="U1238" i="43"/>
  <c r="C1239" i="43"/>
  <c r="E1239" i="43"/>
  <c r="K1239" i="43"/>
  <c r="R1239" i="43"/>
  <c r="G1238" i="43"/>
  <c r="J1238" i="43" l="1"/>
  <c r="H1238" i="43"/>
  <c r="I1238" i="43" s="1"/>
  <c r="S1238" i="43"/>
  <c r="Y1238" i="43"/>
  <c r="Z1238" i="43" s="1"/>
  <c r="V1238" i="43"/>
  <c r="N1239" i="43"/>
  <c r="O1239" i="43" s="1"/>
  <c r="P1239" i="43"/>
  <c r="Q1239" i="43" s="1"/>
  <c r="B1239" i="43"/>
  <c r="A1240" i="43"/>
  <c r="D1239" i="43"/>
  <c r="F1239" i="43"/>
  <c r="C1240" i="43"/>
  <c r="G1239" i="43"/>
  <c r="T1240" i="43"/>
  <c r="E1240" i="43"/>
  <c r="R1240" i="43"/>
  <c r="U1239" i="43"/>
  <c r="K1240" i="43"/>
  <c r="J1239" i="43" l="1"/>
  <c r="H1239" i="43"/>
  <c r="I1239" i="43" s="1"/>
  <c r="S1239" i="43"/>
  <c r="Y1239" i="43"/>
  <c r="Z1239" i="43" s="1"/>
  <c r="V1239" i="43"/>
  <c r="N1240" i="43"/>
  <c r="O1240" i="43" s="1"/>
  <c r="P1240" i="43"/>
  <c r="Q1240" i="43" s="1"/>
  <c r="B1240" i="43"/>
  <c r="A1241" i="43"/>
  <c r="D1240" i="43"/>
  <c r="G1240" i="43"/>
  <c r="F1240" i="43"/>
  <c r="U1240" i="43"/>
  <c r="T1241" i="43"/>
  <c r="E1241" i="43"/>
  <c r="K1241" i="43"/>
  <c r="R1241" i="43"/>
  <c r="C1241" i="43"/>
  <c r="J1240" i="43" l="1"/>
  <c r="H1240" i="43"/>
  <c r="I1240" i="43" s="1"/>
  <c r="S1240" i="43"/>
  <c r="Y1240" i="43"/>
  <c r="Z1240" i="43" s="1"/>
  <c r="V1240" i="43"/>
  <c r="N1241" i="43"/>
  <c r="O1241" i="43" s="1"/>
  <c r="P1241" i="43"/>
  <c r="Q1241" i="43" s="1"/>
  <c r="A1242" i="43"/>
  <c r="B1241" i="43"/>
  <c r="D1241" i="43"/>
  <c r="G1241" i="43"/>
  <c r="K1242" i="43"/>
  <c r="C1242" i="43"/>
  <c r="U1241" i="43"/>
  <c r="R1242" i="43"/>
  <c r="F1241" i="43"/>
  <c r="E1242" i="43"/>
  <c r="T1242" i="43"/>
  <c r="H1241" i="43" l="1"/>
  <c r="I1241" i="43" s="1"/>
  <c r="J1241" i="43"/>
  <c r="S1241" i="43"/>
  <c r="Y1241" i="43"/>
  <c r="Z1241" i="43" s="1"/>
  <c r="V1241" i="43"/>
  <c r="N1242" i="43"/>
  <c r="O1242" i="43" s="1"/>
  <c r="P1242" i="43"/>
  <c r="Q1242" i="43" s="1"/>
  <c r="B1242" i="43"/>
  <c r="A1243" i="43"/>
  <c r="D1242" i="43"/>
  <c r="E1243" i="43"/>
  <c r="U1242" i="43"/>
  <c r="R1243" i="43"/>
  <c r="K1243" i="43"/>
  <c r="G1242" i="43"/>
  <c r="F1242" i="43"/>
  <c r="T1243" i="43"/>
  <c r="C1243" i="43"/>
  <c r="H1242" i="43" l="1"/>
  <c r="I1242" i="43" s="1"/>
  <c r="J1242" i="43"/>
  <c r="S1242" i="43"/>
  <c r="Y1242" i="43"/>
  <c r="Z1242" i="43" s="1"/>
  <c r="V1242" i="43"/>
  <c r="N1243" i="43"/>
  <c r="O1243" i="43" s="1"/>
  <c r="P1243" i="43"/>
  <c r="Q1243" i="43" s="1"/>
  <c r="A1244" i="43"/>
  <c r="B1243" i="43"/>
  <c r="D1243" i="43"/>
  <c r="G1243" i="43"/>
  <c r="E1244" i="43"/>
  <c r="C1244" i="43"/>
  <c r="R1244" i="43"/>
  <c r="T1244" i="43"/>
  <c r="F1243" i="43"/>
  <c r="K1244" i="43"/>
  <c r="G1244" i="43"/>
  <c r="U1243" i="43"/>
  <c r="J1243" i="43" l="1"/>
  <c r="H1243" i="43"/>
  <c r="I1243" i="43" s="1"/>
  <c r="S1243" i="43"/>
  <c r="Y1243" i="43"/>
  <c r="Z1243" i="43" s="1"/>
  <c r="V1243" i="43"/>
  <c r="N1244" i="43"/>
  <c r="O1244" i="43" s="1"/>
  <c r="J1244" i="43"/>
  <c r="P1244" i="43"/>
  <c r="Q1244" i="43" s="1"/>
  <c r="B1244" i="43"/>
  <c r="A1245" i="43"/>
  <c r="D1244" i="43"/>
  <c r="T1245" i="43"/>
  <c r="R1245" i="43"/>
  <c r="K1245" i="43"/>
  <c r="U1244" i="43"/>
  <c r="C1245" i="43"/>
  <c r="G1245" i="43" s="1"/>
  <c r="F1244" i="43"/>
  <c r="E1245" i="43"/>
  <c r="H1244" i="43" l="1"/>
  <c r="I1244" i="43" s="1"/>
  <c r="S1244" i="43"/>
  <c r="Y1244" i="43"/>
  <c r="Z1244" i="43" s="1"/>
  <c r="V1244" i="43"/>
  <c r="N1245" i="43"/>
  <c r="O1245" i="43" s="1"/>
  <c r="J1245" i="43"/>
  <c r="P1245" i="43"/>
  <c r="Q1245" i="43" s="1"/>
  <c r="A1246" i="43"/>
  <c r="B1245" i="43"/>
  <c r="D1245" i="43"/>
  <c r="T1246" i="43"/>
  <c r="R1246" i="43"/>
  <c r="E1246" i="43"/>
  <c r="F1245" i="43"/>
  <c r="C1246" i="43"/>
  <c r="K1246" i="43"/>
  <c r="U1245" i="43"/>
  <c r="G1246" i="43"/>
  <c r="F1246" i="43"/>
  <c r="H1245" i="43" l="1"/>
  <c r="I1245" i="43" s="1"/>
  <c r="S1245" i="43"/>
  <c r="Y1245" i="43"/>
  <c r="Z1245" i="43" s="1"/>
  <c r="V1245" i="43"/>
  <c r="N1246" i="43"/>
  <c r="O1246" i="43" s="1"/>
  <c r="H1246" i="43"/>
  <c r="I1246" i="43" s="1"/>
  <c r="J1246" i="43"/>
  <c r="P1246" i="43"/>
  <c r="Q1246" i="43" s="1"/>
  <c r="A1247" i="43"/>
  <c r="B1246" i="43"/>
  <c r="D1246" i="43"/>
  <c r="T1247" i="43"/>
  <c r="U1246" i="43"/>
  <c r="C1247" i="43"/>
  <c r="E1247" i="43"/>
  <c r="R1247" i="43"/>
  <c r="K1247" i="43"/>
  <c r="S1246" i="43" l="1"/>
  <c r="Y1246" i="43"/>
  <c r="Z1246" i="43" s="1"/>
  <c r="V1246" i="43"/>
  <c r="N1247" i="43"/>
  <c r="O1247" i="43" s="1"/>
  <c r="P1247" i="43"/>
  <c r="Q1247" i="43" s="1"/>
  <c r="A1248" i="43"/>
  <c r="B1247" i="43"/>
  <c r="D1247" i="43"/>
  <c r="C1248" i="43"/>
  <c r="E1248" i="43"/>
  <c r="F1247" i="43"/>
  <c r="G1247" i="43"/>
  <c r="R1248" i="43"/>
  <c r="K1248" i="43"/>
  <c r="U1247" i="43"/>
  <c r="J1247" i="43" l="1"/>
  <c r="H1247" i="43"/>
  <c r="I1247" i="43" s="1"/>
  <c r="S1247" i="43"/>
  <c r="Y1247" i="43"/>
  <c r="Z1247" i="43" s="1"/>
  <c r="V1247" i="43"/>
  <c r="N1248" i="43"/>
  <c r="O1248" i="43" s="1"/>
  <c r="P1248" i="43"/>
  <c r="Q1248" i="43" s="1"/>
  <c r="A1249" i="43"/>
  <c r="B1248" i="43"/>
  <c r="D1248" i="43"/>
  <c r="C1249" i="43"/>
  <c r="R1249" i="43"/>
  <c r="U1248" i="43"/>
  <c r="T1248" i="43"/>
  <c r="K1249" i="43"/>
  <c r="T1249" i="43"/>
  <c r="E1249" i="43"/>
  <c r="F1248" i="43"/>
  <c r="G1248" i="43"/>
  <c r="J1248" i="43" l="1"/>
  <c r="H1248" i="43"/>
  <c r="I1248" i="43" s="1"/>
  <c r="S1248" i="43"/>
  <c r="Y1248" i="43"/>
  <c r="Z1248" i="43" s="1"/>
  <c r="V1248" i="43"/>
  <c r="N1249" i="43"/>
  <c r="O1249" i="43" s="1"/>
  <c r="P1249" i="43"/>
  <c r="Q1249" i="43" s="1"/>
  <c r="A1250" i="43"/>
  <c r="B1249" i="43"/>
  <c r="D1249" i="43"/>
  <c r="C1250" i="43"/>
  <c r="G1249" i="43"/>
  <c r="E1250" i="43"/>
  <c r="K1250" i="43"/>
  <c r="U1249" i="43"/>
  <c r="R1250" i="43"/>
  <c r="T1250" i="43"/>
  <c r="F1249" i="43"/>
  <c r="J1249" i="43" l="1"/>
  <c r="H1249" i="43"/>
  <c r="I1249" i="43" s="1"/>
  <c r="S1249" i="43"/>
  <c r="Y1249" i="43"/>
  <c r="Z1249" i="43" s="1"/>
  <c r="V1249" i="43"/>
  <c r="N1250" i="43"/>
  <c r="O1250" i="43" s="1"/>
  <c r="P1250" i="43"/>
  <c r="Q1250" i="43" s="1"/>
  <c r="A1251" i="43"/>
  <c r="B1250" i="43"/>
  <c r="D1250" i="43"/>
  <c r="K1251" i="43"/>
  <c r="E1251" i="43"/>
  <c r="R1251" i="43"/>
  <c r="G1250" i="43"/>
  <c r="F1250" i="43"/>
  <c r="U1250" i="43"/>
  <c r="T1251" i="43"/>
  <c r="C1251" i="43"/>
  <c r="J1250" i="43" l="1"/>
  <c r="H1250" i="43"/>
  <c r="I1250" i="43" s="1"/>
  <c r="S1250" i="43"/>
  <c r="Y1250" i="43"/>
  <c r="Z1250" i="43" s="1"/>
  <c r="V1250" i="43"/>
  <c r="N1251" i="43"/>
  <c r="O1251" i="43" s="1"/>
  <c r="P1251" i="43"/>
  <c r="Q1251" i="43" s="1"/>
  <c r="A1252" i="43"/>
  <c r="B1251" i="43"/>
  <c r="D1251" i="43"/>
  <c r="R1252" i="43"/>
  <c r="F1251" i="43"/>
  <c r="G1251" i="43"/>
  <c r="T1252" i="43"/>
  <c r="E1252" i="43"/>
  <c r="U1251" i="43"/>
  <c r="C1252" i="43"/>
  <c r="K1252" i="43"/>
  <c r="J1251" i="43" l="1"/>
  <c r="H1251" i="43"/>
  <c r="I1251" i="43" s="1"/>
  <c r="S1251" i="43"/>
  <c r="Y1251" i="43"/>
  <c r="Z1251" i="43" s="1"/>
  <c r="V1251" i="43"/>
  <c r="N1252" i="43"/>
  <c r="O1252" i="43" s="1"/>
  <c r="P1252" i="43"/>
  <c r="Q1252" i="43" s="1"/>
  <c r="B1252" i="43"/>
  <c r="A1253" i="43"/>
  <c r="D1252" i="43"/>
  <c r="C1253" i="43"/>
  <c r="U1252" i="43"/>
  <c r="T1253" i="43"/>
  <c r="E1253" i="43"/>
  <c r="F1252" i="43"/>
  <c r="G1252" i="43"/>
  <c r="K1253" i="43"/>
  <c r="R1253" i="43"/>
  <c r="J1252" i="43" l="1"/>
  <c r="H1252" i="43"/>
  <c r="I1252" i="43" s="1"/>
  <c r="S1252" i="43"/>
  <c r="Y1252" i="43"/>
  <c r="Z1252" i="43" s="1"/>
  <c r="V1252" i="43"/>
  <c r="N1253" i="43"/>
  <c r="O1253" i="43" s="1"/>
  <c r="P1253" i="43"/>
  <c r="Q1253" i="43" s="1"/>
  <c r="B1253" i="43"/>
  <c r="A1254" i="43"/>
  <c r="D1253" i="43"/>
  <c r="F1253" i="43"/>
  <c r="T1254" i="43"/>
  <c r="G1253" i="43"/>
  <c r="U1253" i="43"/>
  <c r="R1254" i="43"/>
  <c r="E1254" i="43"/>
  <c r="C1254" i="43"/>
  <c r="K1254" i="43"/>
  <c r="H1253" i="43" l="1"/>
  <c r="I1253" i="43" s="1"/>
  <c r="J1253" i="43"/>
  <c r="S1253" i="43"/>
  <c r="Y1253" i="43"/>
  <c r="Z1253" i="43" s="1"/>
  <c r="V1253" i="43"/>
  <c r="N1254" i="43"/>
  <c r="O1254" i="43" s="1"/>
  <c r="P1254" i="43"/>
  <c r="Q1254" i="43" s="1"/>
  <c r="A1255" i="43"/>
  <c r="B1254" i="43"/>
  <c r="D1254" i="43"/>
  <c r="C1255" i="43"/>
  <c r="U1254" i="43"/>
  <c r="T1255" i="43"/>
  <c r="R1255" i="43"/>
  <c r="E1255" i="43"/>
  <c r="G1254" i="43"/>
  <c r="K1255" i="43"/>
  <c r="F1254" i="43"/>
  <c r="J1254" i="43" l="1"/>
  <c r="H1254" i="43"/>
  <c r="I1254" i="43" s="1"/>
  <c r="S1254" i="43"/>
  <c r="Y1254" i="43"/>
  <c r="Z1254" i="43" s="1"/>
  <c r="V1254" i="43"/>
  <c r="N1255" i="43"/>
  <c r="O1255" i="43" s="1"/>
  <c r="P1255" i="43"/>
  <c r="Q1255" i="43" s="1"/>
  <c r="A1256" i="43"/>
  <c r="B1255" i="43"/>
  <c r="D1255" i="43"/>
  <c r="T1256" i="43"/>
  <c r="E1256" i="43"/>
  <c r="F1255" i="43"/>
  <c r="U1255" i="43"/>
  <c r="K1256" i="43"/>
  <c r="G1255" i="43"/>
  <c r="C1256" i="43"/>
  <c r="G1256" i="43" s="1"/>
  <c r="R1256" i="43"/>
  <c r="J1255" i="43" l="1"/>
  <c r="H1255" i="43"/>
  <c r="I1255" i="43" s="1"/>
  <c r="S1255" i="43"/>
  <c r="Y1255" i="43"/>
  <c r="Z1255" i="43" s="1"/>
  <c r="V1255" i="43"/>
  <c r="N1256" i="43"/>
  <c r="O1256" i="43" s="1"/>
  <c r="J1256" i="43"/>
  <c r="P1256" i="43"/>
  <c r="Q1256" i="43" s="1"/>
  <c r="A1257" i="43"/>
  <c r="B1256" i="43"/>
  <c r="D1256" i="43"/>
  <c r="R1257" i="43"/>
  <c r="U1256" i="43"/>
  <c r="T1257" i="43"/>
  <c r="E1257" i="43"/>
  <c r="K1257" i="43"/>
  <c r="C1257" i="43"/>
  <c r="F1256" i="43"/>
  <c r="H1256" i="43" l="1"/>
  <c r="I1256" i="43" s="1"/>
  <c r="S1256" i="43"/>
  <c r="Y1256" i="43"/>
  <c r="Z1256" i="43" s="1"/>
  <c r="V1256" i="43"/>
  <c r="N1257" i="43"/>
  <c r="O1257" i="43" s="1"/>
  <c r="P1257" i="43"/>
  <c r="Q1257" i="43" s="1"/>
  <c r="B1257" i="43"/>
  <c r="A1258" i="43"/>
  <c r="D1257" i="43"/>
  <c r="R1258" i="43"/>
  <c r="G1257" i="43"/>
  <c r="E1258" i="43"/>
  <c r="K1258" i="43"/>
  <c r="F1257" i="43"/>
  <c r="T1258" i="43"/>
  <c r="U1257" i="43"/>
  <c r="C1258" i="43"/>
  <c r="J1257" i="43" l="1"/>
  <c r="H1257" i="43"/>
  <c r="I1257" i="43" s="1"/>
  <c r="S1257" i="43"/>
  <c r="Y1257" i="43"/>
  <c r="Z1257" i="43" s="1"/>
  <c r="V1257" i="43"/>
  <c r="N1258" i="43"/>
  <c r="O1258" i="43" s="1"/>
  <c r="P1258" i="43"/>
  <c r="Q1258" i="43" s="1"/>
  <c r="B1258" i="43"/>
  <c r="A1259" i="43"/>
  <c r="D1258" i="43"/>
  <c r="C1259" i="43"/>
  <c r="U1258" i="43"/>
  <c r="F1258" i="43"/>
  <c r="R1259" i="43"/>
  <c r="G1258" i="43"/>
  <c r="T1259" i="43"/>
  <c r="K1259" i="43"/>
  <c r="E1259" i="43"/>
  <c r="J1258" i="43" l="1"/>
  <c r="H1258" i="43"/>
  <c r="I1258" i="43" s="1"/>
  <c r="S1258" i="43"/>
  <c r="Y1258" i="43"/>
  <c r="Z1258" i="43" s="1"/>
  <c r="V1258" i="43"/>
  <c r="N1259" i="43"/>
  <c r="O1259" i="43" s="1"/>
  <c r="P1259" i="43"/>
  <c r="Q1259" i="43" s="1"/>
  <c r="B1259" i="43"/>
  <c r="A1260" i="43"/>
  <c r="D1259" i="43"/>
  <c r="C1260" i="43"/>
  <c r="T1260" i="43"/>
  <c r="U1259" i="43"/>
  <c r="G1259" i="43"/>
  <c r="R1260" i="43"/>
  <c r="K1260" i="43"/>
  <c r="E1260" i="43"/>
  <c r="F1259" i="43"/>
  <c r="J1259" i="43" l="1"/>
  <c r="H1259" i="43"/>
  <c r="I1259" i="43" s="1"/>
  <c r="S1259" i="43"/>
  <c r="Y1259" i="43"/>
  <c r="Z1259" i="43" s="1"/>
  <c r="V1259" i="43"/>
  <c r="N1260" i="43"/>
  <c r="O1260" i="43" s="1"/>
  <c r="P1260" i="43"/>
  <c r="Q1260" i="43" s="1"/>
  <c r="B1260" i="43"/>
  <c r="A1261" i="43"/>
  <c r="D1260" i="43"/>
  <c r="G1260" i="43"/>
  <c r="E1261" i="43"/>
  <c r="U1260" i="43"/>
  <c r="C1261" i="43"/>
  <c r="R1261" i="43"/>
  <c r="F1260" i="43"/>
  <c r="T1261" i="43"/>
  <c r="K1261" i="43"/>
  <c r="J1260" i="43" l="1"/>
  <c r="H1260" i="43"/>
  <c r="I1260" i="43" s="1"/>
  <c r="S1260" i="43"/>
  <c r="Y1260" i="43"/>
  <c r="Z1260" i="43" s="1"/>
  <c r="V1260" i="43"/>
  <c r="N1261" i="43"/>
  <c r="O1261" i="43" s="1"/>
  <c r="P1261" i="43"/>
  <c r="Q1261" i="43" s="1"/>
  <c r="B1261" i="43"/>
  <c r="A1262" i="43"/>
  <c r="D1261" i="43"/>
  <c r="F1261" i="43"/>
  <c r="E1262" i="43"/>
  <c r="G1261" i="43"/>
  <c r="K1262" i="43"/>
  <c r="C1262" i="43"/>
  <c r="F1262" i="43"/>
  <c r="R1262" i="43"/>
  <c r="G1262" i="43"/>
  <c r="U1261" i="43"/>
  <c r="H1261" i="43" l="1"/>
  <c r="I1261" i="43" s="1"/>
  <c r="J1261" i="43"/>
  <c r="S1261" i="43"/>
  <c r="Y1261" i="43"/>
  <c r="Z1261" i="43" s="1"/>
  <c r="V1261" i="43"/>
  <c r="N1262" i="43"/>
  <c r="O1262" i="43" s="1"/>
  <c r="H1262" i="43"/>
  <c r="I1262" i="43" s="1"/>
  <c r="J1262" i="43"/>
  <c r="P1262" i="43"/>
  <c r="Q1262" i="43" s="1"/>
  <c r="B1262" i="43"/>
  <c r="A1263" i="43"/>
  <c r="D1262" i="43"/>
  <c r="E1263" i="43"/>
  <c r="R1263" i="43"/>
  <c r="U1262" i="43"/>
  <c r="T1263" i="43"/>
  <c r="K1263" i="43"/>
  <c r="C1263" i="43"/>
  <c r="T1262" i="43"/>
  <c r="S1262" i="43" l="1"/>
  <c r="Y1262" i="43"/>
  <c r="Z1262" i="43" s="1"/>
  <c r="V1262" i="43"/>
  <c r="N1263" i="43"/>
  <c r="O1263" i="43" s="1"/>
  <c r="P1263" i="43"/>
  <c r="Q1263" i="43" s="1"/>
  <c r="B1263" i="43"/>
  <c r="A1264" i="43"/>
  <c r="D1263" i="43"/>
  <c r="F1263" i="43"/>
  <c r="U1263" i="43"/>
  <c r="T1264" i="43"/>
  <c r="E1264" i="43"/>
  <c r="K1264" i="43"/>
  <c r="G1263" i="43"/>
  <c r="R1264" i="43"/>
  <c r="C1264" i="43"/>
  <c r="H1263" i="43" l="1"/>
  <c r="I1263" i="43" s="1"/>
  <c r="J1263" i="43"/>
  <c r="S1263" i="43"/>
  <c r="Y1263" i="43"/>
  <c r="Z1263" i="43" s="1"/>
  <c r="V1263" i="43"/>
  <c r="N1264" i="43"/>
  <c r="O1264" i="43" s="1"/>
  <c r="P1264" i="43"/>
  <c r="Q1264" i="43" s="1"/>
  <c r="B1264" i="43"/>
  <c r="A1265" i="43"/>
  <c r="D1264" i="43"/>
  <c r="K1265" i="43"/>
  <c r="U1264" i="43"/>
  <c r="T1265" i="43"/>
  <c r="E1265" i="43"/>
  <c r="G1264" i="43"/>
  <c r="F1264" i="43"/>
  <c r="C1265" i="43"/>
  <c r="R1265" i="43"/>
  <c r="H1264" i="43" l="1"/>
  <c r="I1264" i="43" s="1"/>
  <c r="J1264" i="43"/>
  <c r="S1264" i="43"/>
  <c r="Y1264" i="43"/>
  <c r="Z1264" i="43" s="1"/>
  <c r="V1264" i="43"/>
  <c r="N1265" i="43"/>
  <c r="O1265" i="43" s="1"/>
  <c r="P1265" i="43"/>
  <c r="Q1265" i="43" s="1"/>
  <c r="A1266" i="43"/>
  <c r="B1265" i="43"/>
  <c r="D1265" i="43"/>
  <c r="F1265" i="43"/>
  <c r="U1265" i="43"/>
  <c r="E1266" i="43"/>
  <c r="T1266" i="43"/>
  <c r="R1266" i="43"/>
  <c r="C1266" i="43"/>
  <c r="F1266" i="43" s="1"/>
  <c r="G1265" i="43"/>
  <c r="K1266" i="43"/>
  <c r="H1265" i="43" l="1"/>
  <c r="I1265" i="43" s="1"/>
  <c r="J1265" i="43"/>
  <c r="S1265" i="43"/>
  <c r="Y1265" i="43"/>
  <c r="Z1265" i="43" s="1"/>
  <c r="V1265" i="43"/>
  <c r="N1266" i="43"/>
  <c r="O1266" i="43" s="1"/>
  <c r="H1266" i="43"/>
  <c r="I1266" i="43" s="1"/>
  <c r="P1266" i="43"/>
  <c r="Q1266" i="43" s="1"/>
  <c r="B1266" i="43"/>
  <c r="A1267" i="43"/>
  <c r="D1266" i="43"/>
  <c r="R1267" i="43"/>
  <c r="U1266" i="43"/>
  <c r="E1267" i="43"/>
  <c r="C1267" i="43"/>
  <c r="K1267" i="43"/>
  <c r="G1266" i="43"/>
  <c r="J1266" i="43" l="1"/>
  <c r="S1266" i="43"/>
  <c r="Y1266" i="43"/>
  <c r="Z1266" i="43" s="1"/>
  <c r="V1266" i="43"/>
  <c r="N1267" i="43"/>
  <c r="O1267" i="43" s="1"/>
  <c r="P1267" i="43"/>
  <c r="Q1267" i="43" s="1"/>
  <c r="B1267" i="43"/>
  <c r="A1268" i="43"/>
  <c r="D1267" i="43"/>
  <c r="T1267" i="43"/>
  <c r="U1267" i="43"/>
  <c r="R1268" i="43"/>
  <c r="G1267" i="43"/>
  <c r="T1268" i="43"/>
  <c r="E1268" i="43"/>
  <c r="K1268" i="43"/>
  <c r="C1268" i="43"/>
  <c r="F1267" i="43"/>
  <c r="G1268" i="43"/>
  <c r="J1267" i="43" l="1"/>
  <c r="H1267" i="43"/>
  <c r="I1267" i="43" s="1"/>
  <c r="S1267" i="43"/>
  <c r="Y1267" i="43"/>
  <c r="Z1267" i="43" s="1"/>
  <c r="V1267" i="43"/>
  <c r="N1268" i="43"/>
  <c r="O1268" i="43" s="1"/>
  <c r="J1268" i="43"/>
  <c r="P1268" i="43"/>
  <c r="Q1268" i="43" s="1"/>
  <c r="B1268" i="43"/>
  <c r="A1269" i="43"/>
  <c r="D1268" i="43"/>
  <c r="T1269" i="43"/>
  <c r="F1268" i="43"/>
  <c r="K1269" i="43"/>
  <c r="R1269" i="43"/>
  <c r="E1269" i="43"/>
  <c r="U1268" i="43"/>
  <c r="C1269" i="43"/>
  <c r="F1269" i="43"/>
  <c r="G1269" i="43"/>
  <c r="H1268" i="43" l="1"/>
  <c r="I1268" i="43" s="1"/>
  <c r="S1268" i="43"/>
  <c r="Y1268" i="43"/>
  <c r="Z1268" i="43" s="1"/>
  <c r="V1268" i="43"/>
  <c r="N1269" i="43"/>
  <c r="O1269" i="43" s="1"/>
  <c r="H1269" i="43"/>
  <c r="I1269" i="43" s="1"/>
  <c r="J1269" i="43"/>
  <c r="P1269" i="43"/>
  <c r="Q1269" i="43" s="1"/>
  <c r="B1269" i="43"/>
  <c r="A1270" i="43"/>
  <c r="D1269" i="43"/>
  <c r="E1270" i="43"/>
  <c r="R1270" i="43"/>
  <c r="T1270" i="43"/>
  <c r="C1270" i="43"/>
  <c r="U1269" i="43"/>
  <c r="K1270" i="43"/>
  <c r="S1269" i="43" l="1"/>
  <c r="Y1269" i="43"/>
  <c r="Z1269" i="43" s="1"/>
  <c r="V1269" i="43"/>
  <c r="N1270" i="43"/>
  <c r="O1270" i="43" s="1"/>
  <c r="P1270" i="43"/>
  <c r="Q1270" i="43" s="1"/>
  <c r="A1271" i="43"/>
  <c r="B1270" i="43"/>
  <c r="D1270" i="43"/>
  <c r="F1270" i="43"/>
  <c r="U1270" i="43"/>
  <c r="E1271" i="43"/>
  <c r="K1271" i="43"/>
  <c r="T1271" i="43"/>
  <c r="G1270" i="43"/>
  <c r="R1271" i="43"/>
  <c r="C1271" i="43"/>
  <c r="H1270" i="43" l="1"/>
  <c r="I1270" i="43" s="1"/>
  <c r="J1270" i="43"/>
  <c r="S1270" i="43"/>
  <c r="Y1270" i="43"/>
  <c r="Z1270" i="43" s="1"/>
  <c r="V1270" i="43"/>
  <c r="N1271" i="43"/>
  <c r="O1271" i="43" s="1"/>
  <c r="P1271" i="43"/>
  <c r="Q1271" i="43" s="1"/>
  <c r="B1271" i="43"/>
  <c r="A1272" i="43"/>
  <c r="D1271" i="43"/>
  <c r="C1272" i="43"/>
  <c r="G1271" i="43"/>
  <c r="R1272" i="43"/>
  <c r="F1271" i="43"/>
  <c r="U1271" i="43"/>
  <c r="T1272" i="43"/>
  <c r="K1272" i="43"/>
  <c r="E1272" i="43"/>
  <c r="J1271" i="43" l="1"/>
  <c r="H1271" i="43"/>
  <c r="I1271" i="43" s="1"/>
  <c r="S1271" i="43"/>
  <c r="Y1271" i="43"/>
  <c r="Z1271" i="43" s="1"/>
  <c r="V1271" i="43"/>
  <c r="N1272" i="43"/>
  <c r="O1272" i="43" s="1"/>
  <c r="P1272" i="43"/>
  <c r="Q1272" i="43" s="1"/>
  <c r="B1272" i="43"/>
  <c r="A1273" i="43"/>
  <c r="D1272" i="43"/>
  <c r="C1273" i="43"/>
  <c r="G1272" i="43"/>
  <c r="E1273" i="43"/>
  <c r="R1273" i="43"/>
  <c r="F1272" i="43"/>
  <c r="T1273" i="43"/>
  <c r="K1273" i="43"/>
  <c r="U1272" i="43"/>
  <c r="H1272" i="43" l="1"/>
  <c r="I1272" i="43" s="1"/>
  <c r="J1272" i="43"/>
  <c r="S1272" i="43"/>
  <c r="Y1272" i="43"/>
  <c r="Z1272" i="43" s="1"/>
  <c r="V1272" i="43"/>
  <c r="N1273" i="43"/>
  <c r="O1273" i="43" s="1"/>
  <c r="P1273" i="43"/>
  <c r="Q1273" i="43" s="1"/>
  <c r="A1274" i="43"/>
  <c r="B1273" i="43"/>
  <c r="D1273" i="43"/>
  <c r="C1274" i="43"/>
  <c r="K1274" i="43"/>
  <c r="G1273" i="43"/>
  <c r="G1274" i="43"/>
  <c r="T1274" i="43"/>
  <c r="E1274" i="43"/>
  <c r="R1274" i="43"/>
  <c r="F1273" i="43"/>
  <c r="U1273" i="43"/>
  <c r="J1273" i="43" l="1"/>
  <c r="H1273" i="43"/>
  <c r="I1273" i="43" s="1"/>
  <c r="S1273" i="43"/>
  <c r="Y1273" i="43"/>
  <c r="Z1273" i="43" s="1"/>
  <c r="V1273" i="43"/>
  <c r="N1274" i="43"/>
  <c r="O1274" i="43" s="1"/>
  <c r="J1274" i="43"/>
  <c r="P1274" i="43"/>
  <c r="Q1274" i="43" s="1"/>
  <c r="A1275" i="43"/>
  <c r="B1274" i="43"/>
  <c r="D1274" i="43"/>
  <c r="F1274" i="43"/>
  <c r="U1274" i="43"/>
  <c r="C1275" i="43"/>
  <c r="E1275" i="43"/>
  <c r="R1275" i="43"/>
  <c r="K1275" i="43"/>
  <c r="T1275" i="43"/>
  <c r="H1274" i="43" l="1"/>
  <c r="I1274" i="43" s="1"/>
  <c r="S1274" i="43"/>
  <c r="Y1274" i="43"/>
  <c r="Z1274" i="43" s="1"/>
  <c r="V1274" i="43"/>
  <c r="N1275" i="43"/>
  <c r="O1275" i="43" s="1"/>
  <c r="P1275" i="43"/>
  <c r="Q1275" i="43" s="1"/>
  <c r="B1275" i="43"/>
  <c r="A1276" i="43"/>
  <c r="D1275" i="43"/>
  <c r="G1275" i="43"/>
  <c r="T1276" i="43"/>
  <c r="U1275" i="43"/>
  <c r="R1276" i="43"/>
  <c r="E1276" i="43"/>
  <c r="F1275" i="43"/>
  <c r="K1276" i="43"/>
  <c r="C1276" i="43"/>
  <c r="J1275" i="43" l="1"/>
  <c r="H1275" i="43"/>
  <c r="I1275" i="43" s="1"/>
  <c r="S1275" i="43"/>
  <c r="Y1275" i="43"/>
  <c r="Z1275" i="43" s="1"/>
  <c r="V1275" i="43"/>
  <c r="N1276" i="43"/>
  <c r="O1276" i="43" s="1"/>
  <c r="P1276" i="43"/>
  <c r="Q1276" i="43" s="1"/>
  <c r="B1276" i="43"/>
  <c r="A1277" i="43"/>
  <c r="D1276" i="43"/>
  <c r="C1277" i="43"/>
  <c r="K1277" i="43"/>
  <c r="G1276" i="43"/>
  <c r="F1276" i="43"/>
  <c r="F1277" i="43"/>
  <c r="T1277" i="43"/>
  <c r="E1277" i="43"/>
  <c r="R1277" i="43"/>
  <c r="G1277" i="43"/>
  <c r="U1276" i="43"/>
  <c r="H1276" i="43" l="1"/>
  <c r="I1276" i="43" s="1"/>
  <c r="J1276" i="43"/>
  <c r="S1276" i="43"/>
  <c r="Y1276" i="43"/>
  <c r="Z1276" i="43" s="1"/>
  <c r="V1276" i="43"/>
  <c r="N1277" i="43"/>
  <c r="O1277" i="43" s="1"/>
  <c r="H1277" i="43"/>
  <c r="I1277" i="43" s="1"/>
  <c r="J1277" i="43"/>
  <c r="P1277" i="43"/>
  <c r="Q1277" i="43" s="1"/>
  <c r="B1277" i="43"/>
  <c r="A1278" i="43"/>
  <c r="D1277" i="43"/>
  <c r="U1277" i="43"/>
  <c r="R1278" i="43"/>
  <c r="T1278" i="43"/>
  <c r="K1278" i="43"/>
  <c r="C1278" i="43"/>
  <c r="E1278" i="43"/>
  <c r="S1277" i="43" l="1"/>
  <c r="Y1277" i="43"/>
  <c r="Z1277" i="43" s="1"/>
  <c r="V1277" i="43"/>
  <c r="N1278" i="43"/>
  <c r="O1278" i="43" s="1"/>
  <c r="P1278" i="43"/>
  <c r="Q1278" i="43" s="1"/>
  <c r="B1278" i="43"/>
  <c r="A1279" i="43"/>
  <c r="D1278" i="43"/>
  <c r="G1278" i="43"/>
  <c r="E1279" i="43"/>
  <c r="F1278" i="43"/>
  <c r="C1279" i="43"/>
  <c r="U1278" i="43"/>
  <c r="K1279" i="43"/>
  <c r="T1279" i="43"/>
  <c r="J1278" i="43" l="1"/>
  <c r="H1278" i="43"/>
  <c r="I1278" i="43" s="1"/>
  <c r="S1278" i="43"/>
  <c r="Y1278" i="43"/>
  <c r="Z1278" i="43" s="1"/>
  <c r="V1278" i="43"/>
  <c r="N1279" i="43"/>
  <c r="O1279" i="43" s="1"/>
  <c r="P1279" i="43"/>
  <c r="Q1279" i="43" s="1"/>
  <c r="B1279" i="43"/>
  <c r="A1280" i="43"/>
  <c r="D1279" i="43"/>
  <c r="F1279" i="43"/>
  <c r="C1280" i="43"/>
  <c r="U1279" i="43"/>
  <c r="R1279" i="43"/>
  <c r="K1280" i="43"/>
  <c r="E1280" i="43"/>
  <c r="G1279" i="43"/>
  <c r="R1280" i="43"/>
  <c r="T1280" i="43"/>
  <c r="H1279" i="43" l="1"/>
  <c r="I1279" i="43" s="1"/>
  <c r="J1279" i="43"/>
  <c r="S1279" i="43"/>
  <c r="Y1279" i="43"/>
  <c r="Z1279" i="43" s="1"/>
  <c r="V1279" i="43"/>
  <c r="N1280" i="43"/>
  <c r="O1280" i="43" s="1"/>
  <c r="P1280" i="43"/>
  <c r="Q1280" i="43" s="1"/>
  <c r="B1280" i="43"/>
  <c r="A1281" i="43"/>
  <c r="D1280" i="43"/>
  <c r="E1281" i="43"/>
  <c r="K1281" i="43"/>
  <c r="U1280" i="43"/>
  <c r="F1280" i="43"/>
  <c r="T1281" i="43"/>
  <c r="G1280" i="43"/>
  <c r="C1281" i="43"/>
  <c r="R1281" i="43"/>
  <c r="J1280" i="43" l="1"/>
  <c r="H1280" i="43"/>
  <c r="I1280" i="43" s="1"/>
  <c r="S1280" i="43"/>
  <c r="Y1280" i="43"/>
  <c r="Z1280" i="43" s="1"/>
  <c r="V1280" i="43"/>
  <c r="N1281" i="43"/>
  <c r="O1281" i="43" s="1"/>
  <c r="P1281" i="43"/>
  <c r="Q1281" i="43" s="1"/>
  <c r="A1282" i="43"/>
  <c r="B1281" i="43"/>
  <c r="D1281" i="43"/>
  <c r="G1281" i="43"/>
  <c r="C1282" i="43"/>
  <c r="E1282" i="43"/>
  <c r="U1281" i="43"/>
  <c r="R1282" i="43"/>
  <c r="K1282" i="43"/>
  <c r="T1282" i="43"/>
  <c r="F1281" i="43"/>
  <c r="J1281" i="43" l="1"/>
  <c r="H1281" i="43"/>
  <c r="I1281" i="43" s="1"/>
  <c r="S1281" i="43"/>
  <c r="Y1281" i="43"/>
  <c r="Z1281" i="43" s="1"/>
  <c r="V1281" i="43"/>
  <c r="N1282" i="43"/>
  <c r="O1282" i="43" s="1"/>
  <c r="P1282" i="43"/>
  <c r="Q1282" i="43" s="1"/>
  <c r="A1283" i="43"/>
  <c r="B1282" i="43"/>
  <c r="D1282" i="43"/>
  <c r="R1283" i="43"/>
  <c r="C1283" i="43"/>
  <c r="G1282" i="43"/>
  <c r="T1283" i="43"/>
  <c r="F1282" i="43"/>
  <c r="U1282" i="43"/>
  <c r="K1283" i="43"/>
  <c r="E1283" i="43"/>
  <c r="J1282" i="43" l="1"/>
  <c r="H1282" i="43"/>
  <c r="I1282" i="43" s="1"/>
  <c r="S1282" i="43"/>
  <c r="Y1282" i="43"/>
  <c r="Z1282" i="43" s="1"/>
  <c r="V1282" i="43"/>
  <c r="N1283" i="43"/>
  <c r="O1283" i="43" s="1"/>
  <c r="P1283" i="43"/>
  <c r="Q1283" i="43" s="1"/>
  <c r="B1283" i="43"/>
  <c r="A1284" i="43"/>
  <c r="D1283" i="43"/>
  <c r="F1283" i="43"/>
  <c r="C1284" i="43"/>
  <c r="U1283" i="43"/>
  <c r="E1284" i="43"/>
  <c r="G1283" i="43"/>
  <c r="K1284" i="43"/>
  <c r="T1284" i="43"/>
  <c r="R1284" i="43"/>
  <c r="J1283" i="43" l="1"/>
  <c r="H1283" i="43"/>
  <c r="I1283" i="43" s="1"/>
  <c r="S1283" i="43"/>
  <c r="Y1283" i="43"/>
  <c r="Z1283" i="43" s="1"/>
  <c r="V1283" i="43"/>
  <c r="N1284" i="43"/>
  <c r="O1284" i="43" s="1"/>
  <c r="P1284" i="43"/>
  <c r="Q1284" i="43" s="1"/>
  <c r="B1284" i="43"/>
  <c r="A1285" i="43"/>
  <c r="D1284" i="43"/>
  <c r="T1285" i="43"/>
  <c r="C1285" i="43"/>
  <c r="E1285" i="43"/>
  <c r="R1285" i="43"/>
  <c r="K1285" i="43"/>
  <c r="G1284" i="43"/>
  <c r="U1284" i="43"/>
  <c r="F1284" i="43"/>
  <c r="J1284" i="43" l="1"/>
  <c r="H1284" i="43"/>
  <c r="I1284" i="43" s="1"/>
  <c r="S1284" i="43"/>
  <c r="Y1284" i="43"/>
  <c r="Z1284" i="43" s="1"/>
  <c r="V1284" i="43"/>
  <c r="N1285" i="43"/>
  <c r="O1285" i="43" s="1"/>
  <c r="P1285" i="43"/>
  <c r="Q1285" i="43" s="1"/>
  <c r="B1285" i="43"/>
  <c r="A1286" i="43"/>
  <c r="D1285" i="43"/>
  <c r="K1286" i="43"/>
  <c r="R1286" i="43"/>
  <c r="U1285" i="43"/>
  <c r="E1286" i="43"/>
  <c r="C1286" i="43"/>
  <c r="G1285" i="43"/>
  <c r="F1285" i="43"/>
  <c r="J1285" i="43" l="1"/>
  <c r="H1285" i="43"/>
  <c r="I1285" i="43" s="1"/>
  <c r="S1285" i="43"/>
  <c r="Y1285" i="43"/>
  <c r="Z1285" i="43" s="1"/>
  <c r="V1285" i="43"/>
  <c r="N1286" i="43"/>
  <c r="O1286" i="43" s="1"/>
  <c r="P1286" i="43"/>
  <c r="Q1286" i="43" s="1"/>
  <c r="B1286" i="43"/>
  <c r="A1287" i="43"/>
  <c r="D1286" i="43"/>
  <c r="E1287" i="43"/>
  <c r="C1287" i="43"/>
  <c r="K1287" i="43"/>
  <c r="U1286" i="43"/>
  <c r="T1286" i="43"/>
  <c r="T1287" i="43"/>
  <c r="G1286" i="43"/>
  <c r="F1286" i="43"/>
  <c r="R1287" i="43"/>
  <c r="J1286" i="43" l="1"/>
  <c r="H1286" i="43"/>
  <c r="I1286" i="43" s="1"/>
  <c r="S1286" i="43"/>
  <c r="Y1286" i="43"/>
  <c r="Z1286" i="43" s="1"/>
  <c r="V1286" i="43"/>
  <c r="N1287" i="43"/>
  <c r="O1287" i="43" s="1"/>
  <c r="P1287" i="43"/>
  <c r="Q1287" i="43" s="1"/>
  <c r="B1287" i="43"/>
  <c r="A1288" i="43"/>
  <c r="D1287" i="43"/>
  <c r="F1287" i="43"/>
  <c r="E1288" i="43"/>
  <c r="U1287" i="43"/>
  <c r="C1288" i="43"/>
  <c r="T1288" i="43"/>
  <c r="K1288" i="43"/>
  <c r="R1288" i="43"/>
  <c r="G1287" i="43"/>
  <c r="J1287" i="43" l="1"/>
  <c r="H1287" i="43"/>
  <c r="I1287" i="43" s="1"/>
  <c r="S1287" i="43"/>
  <c r="Y1287" i="43"/>
  <c r="Z1287" i="43" s="1"/>
  <c r="V1287" i="43"/>
  <c r="N1288" i="43"/>
  <c r="O1288" i="43" s="1"/>
  <c r="P1288" i="43"/>
  <c r="Q1288" i="43" s="1"/>
  <c r="B1288" i="43"/>
  <c r="A1289" i="43"/>
  <c r="D1288" i="43"/>
  <c r="T1289" i="43"/>
  <c r="F1288" i="43"/>
  <c r="U1288" i="43"/>
  <c r="G1288" i="43"/>
  <c r="E1289" i="43"/>
  <c r="R1289" i="43"/>
  <c r="K1289" i="43"/>
  <c r="C1289" i="43"/>
  <c r="F1289" i="43" s="1"/>
  <c r="J1288" i="43" l="1"/>
  <c r="H1288" i="43"/>
  <c r="I1288" i="43" s="1"/>
  <c r="S1288" i="43"/>
  <c r="Y1288" i="43"/>
  <c r="Z1288" i="43" s="1"/>
  <c r="V1288" i="43"/>
  <c r="N1289" i="43"/>
  <c r="O1289" i="43" s="1"/>
  <c r="H1289" i="43"/>
  <c r="I1289" i="43" s="1"/>
  <c r="P1289" i="43"/>
  <c r="Q1289" i="43" s="1"/>
  <c r="A1290" i="43"/>
  <c r="B1289" i="43"/>
  <c r="D1289" i="43"/>
  <c r="T1290" i="43"/>
  <c r="E1290" i="43"/>
  <c r="U1289" i="43"/>
  <c r="G1289" i="43"/>
  <c r="K1290" i="43"/>
  <c r="C1290" i="43"/>
  <c r="R1290" i="43"/>
  <c r="J1289" i="43" l="1"/>
  <c r="S1289" i="43"/>
  <c r="Y1289" i="43"/>
  <c r="Z1289" i="43" s="1"/>
  <c r="V1289" i="43"/>
  <c r="N1290" i="43"/>
  <c r="O1290" i="43" s="1"/>
  <c r="P1290" i="43"/>
  <c r="Q1290" i="43" s="1"/>
  <c r="A1291" i="43"/>
  <c r="B1290" i="43"/>
  <c r="D1290" i="43"/>
  <c r="U1290" i="43"/>
  <c r="T1291" i="43"/>
  <c r="C1291" i="43"/>
  <c r="R1291" i="43"/>
  <c r="K1291" i="43"/>
  <c r="F1290" i="43"/>
  <c r="G1290" i="43"/>
  <c r="E1291" i="43"/>
  <c r="J1290" i="43" l="1"/>
  <c r="H1290" i="43"/>
  <c r="I1290" i="43" s="1"/>
  <c r="S1290" i="43"/>
  <c r="Y1290" i="43"/>
  <c r="Z1290" i="43" s="1"/>
  <c r="V1290" i="43"/>
  <c r="N1291" i="43"/>
  <c r="O1291" i="43" s="1"/>
  <c r="P1291" i="43"/>
  <c r="Q1291" i="43" s="1"/>
  <c r="B1291" i="43"/>
  <c r="A1292" i="43"/>
  <c r="D1291" i="43"/>
  <c r="R1292" i="43"/>
  <c r="G1291" i="43"/>
  <c r="T1292" i="43"/>
  <c r="C1292" i="43"/>
  <c r="K1292" i="43"/>
  <c r="E1292" i="43"/>
  <c r="F1291" i="43"/>
  <c r="U1291" i="43"/>
  <c r="J1291" i="43" l="1"/>
  <c r="H1291" i="43"/>
  <c r="I1291" i="43" s="1"/>
  <c r="S1291" i="43"/>
  <c r="Y1291" i="43"/>
  <c r="Z1291" i="43" s="1"/>
  <c r="V1291" i="43"/>
  <c r="N1292" i="43"/>
  <c r="O1292" i="43" s="1"/>
  <c r="P1292" i="43"/>
  <c r="Q1292" i="43" s="1"/>
  <c r="B1292" i="43"/>
  <c r="A1293" i="43"/>
  <c r="D1292" i="43"/>
  <c r="R1293" i="43"/>
  <c r="T1293" i="43"/>
  <c r="F1292" i="43"/>
  <c r="U1292" i="43"/>
  <c r="G1292" i="43"/>
  <c r="C1293" i="43"/>
  <c r="E1293" i="43"/>
  <c r="K1293" i="43"/>
  <c r="H1292" i="43" l="1"/>
  <c r="I1292" i="43" s="1"/>
  <c r="J1292" i="43"/>
  <c r="S1292" i="43"/>
  <c r="Y1292" i="43"/>
  <c r="Z1292" i="43" s="1"/>
  <c r="V1292" i="43"/>
  <c r="N1293" i="43"/>
  <c r="O1293" i="43" s="1"/>
  <c r="P1293" i="43"/>
  <c r="Q1293" i="43" s="1"/>
  <c r="A1294" i="43"/>
  <c r="B1293" i="43"/>
  <c r="D1293" i="43"/>
  <c r="E1294" i="43"/>
  <c r="U1293" i="43"/>
  <c r="R1294" i="43"/>
  <c r="G1293" i="43"/>
  <c r="F1293" i="43"/>
  <c r="C1294" i="43"/>
  <c r="K1294" i="43"/>
  <c r="T1294" i="43"/>
  <c r="J1293" i="43" l="1"/>
  <c r="H1293" i="43"/>
  <c r="I1293" i="43" s="1"/>
  <c r="S1293" i="43"/>
  <c r="Y1293" i="43"/>
  <c r="Z1293" i="43" s="1"/>
  <c r="V1293" i="43"/>
  <c r="N1294" i="43"/>
  <c r="O1294" i="43" s="1"/>
  <c r="P1294" i="43"/>
  <c r="Q1294" i="43" s="1"/>
  <c r="B1294" i="43"/>
  <c r="A1295" i="43"/>
  <c r="D1294" i="43"/>
  <c r="U1294" i="43"/>
  <c r="F1294" i="43"/>
  <c r="C1295" i="43"/>
  <c r="K1295" i="43"/>
  <c r="G1294" i="43"/>
  <c r="R1295" i="43"/>
  <c r="T1295" i="43"/>
  <c r="E1295" i="43"/>
  <c r="H1294" i="43" l="1"/>
  <c r="I1294" i="43" s="1"/>
  <c r="J1294" i="43"/>
  <c r="S1294" i="43"/>
  <c r="Y1294" i="43"/>
  <c r="Z1294" i="43" s="1"/>
  <c r="V1294" i="43"/>
  <c r="N1295" i="43"/>
  <c r="O1295" i="43" s="1"/>
  <c r="P1295" i="43"/>
  <c r="Q1295" i="43" s="1"/>
  <c r="B1295" i="43"/>
  <c r="A1296" i="43"/>
  <c r="D1295" i="43"/>
  <c r="R1296" i="43"/>
  <c r="K1296" i="43"/>
  <c r="E1296" i="43"/>
  <c r="C1296" i="43"/>
  <c r="F1295" i="43"/>
  <c r="G1295" i="43"/>
  <c r="T1296" i="43"/>
  <c r="U1295" i="43"/>
  <c r="J1295" i="43" l="1"/>
  <c r="H1295" i="43"/>
  <c r="I1295" i="43" s="1"/>
  <c r="S1295" i="43"/>
  <c r="Y1295" i="43"/>
  <c r="Z1295" i="43" s="1"/>
  <c r="V1295" i="43"/>
  <c r="N1296" i="43"/>
  <c r="O1296" i="43" s="1"/>
  <c r="P1296" i="43"/>
  <c r="Q1296" i="43" s="1"/>
  <c r="B1296" i="43"/>
  <c r="A1297" i="43"/>
  <c r="D1296" i="43"/>
  <c r="K1297" i="43"/>
  <c r="E1297" i="43"/>
  <c r="R1297" i="43"/>
  <c r="T1297" i="43"/>
  <c r="F1296" i="43"/>
  <c r="U1296" i="43"/>
  <c r="G1296" i="43"/>
  <c r="C1297" i="43"/>
  <c r="J1296" i="43" l="1"/>
  <c r="H1296" i="43"/>
  <c r="I1296" i="43" s="1"/>
  <c r="S1296" i="43"/>
  <c r="Y1296" i="43"/>
  <c r="Z1296" i="43" s="1"/>
  <c r="V1296" i="43"/>
  <c r="N1297" i="43"/>
  <c r="O1297" i="43" s="1"/>
  <c r="P1297" i="43"/>
  <c r="Q1297" i="43" s="1"/>
  <c r="A1298" i="43"/>
  <c r="B1297" i="43"/>
  <c r="D1297" i="43"/>
  <c r="E1298" i="43"/>
  <c r="C1298" i="43"/>
  <c r="G1297" i="43"/>
  <c r="K1298" i="43"/>
  <c r="U1297" i="43"/>
  <c r="T1298" i="43"/>
  <c r="R1298" i="43"/>
  <c r="F1297" i="43"/>
  <c r="J1297" i="43" l="1"/>
  <c r="H1297" i="43"/>
  <c r="I1297" i="43" s="1"/>
  <c r="S1297" i="43"/>
  <c r="Y1297" i="43"/>
  <c r="Z1297" i="43" s="1"/>
  <c r="V1297" i="43"/>
  <c r="N1298" i="43"/>
  <c r="O1298" i="43" s="1"/>
  <c r="P1298" i="43"/>
  <c r="Q1298" i="43" s="1"/>
  <c r="A1299" i="43"/>
  <c r="B1298" i="43"/>
  <c r="D1298" i="43"/>
  <c r="T1299" i="43"/>
  <c r="C1299" i="43"/>
  <c r="E1299" i="43"/>
  <c r="U1298" i="43"/>
  <c r="F1298" i="43"/>
  <c r="G1298" i="43"/>
  <c r="K1299" i="43"/>
  <c r="R1299" i="43"/>
  <c r="H1298" i="43" l="1"/>
  <c r="I1298" i="43" s="1"/>
  <c r="J1298" i="43"/>
  <c r="S1298" i="43"/>
  <c r="Y1298" i="43"/>
  <c r="Z1298" i="43" s="1"/>
  <c r="V1298" i="43"/>
  <c r="N1299" i="43"/>
  <c r="O1299" i="43" s="1"/>
  <c r="P1299" i="43"/>
  <c r="Q1299" i="43" s="1"/>
  <c r="B1299" i="43"/>
  <c r="A1300" i="43"/>
  <c r="D1299" i="43"/>
  <c r="K1300" i="43"/>
  <c r="G1299" i="43"/>
  <c r="C1300" i="43"/>
  <c r="T1300" i="43"/>
  <c r="E1300" i="43"/>
  <c r="R1300" i="43"/>
  <c r="F1299" i="43"/>
  <c r="U1299" i="43"/>
  <c r="H1299" i="43" l="1"/>
  <c r="I1299" i="43" s="1"/>
  <c r="J1299" i="43"/>
  <c r="S1299" i="43"/>
  <c r="Y1299" i="43"/>
  <c r="Z1299" i="43" s="1"/>
  <c r="V1299" i="43"/>
  <c r="N1300" i="43"/>
  <c r="O1300" i="43" s="1"/>
  <c r="P1300" i="43"/>
  <c r="Q1300" i="43" s="1"/>
  <c r="B1300" i="43"/>
  <c r="A1301" i="43"/>
  <c r="D1300" i="43"/>
  <c r="U1300" i="43"/>
  <c r="C1301" i="43"/>
  <c r="K1301" i="43"/>
  <c r="R1301" i="43"/>
  <c r="T1301" i="43"/>
  <c r="E1301" i="43"/>
  <c r="F1300" i="43"/>
  <c r="G1300" i="43"/>
  <c r="J1300" i="43" l="1"/>
  <c r="H1300" i="43"/>
  <c r="I1300" i="43" s="1"/>
  <c r="S1300" i="43"/>
  <c r="Y1300" i="43"/>
  <c r="Z1300" i="43" s="1"/>
  <c r="V1300" i="43"/>
  <c r="N1301" i="43"/>
  <c r="O1301" i="43" s="1"/>
  <c r="P1301" i="43"/>
  <c r="Q1301" i="43" s="1"/>
  <c r="B1301" i="43"/>
  <c r="A1302" i="43"/>
  <c r="D1301" i="43"/>
  <c r="C1302" i="43"/>
  <c r="R1302" i="43"/>
  <c r="K1302" i="43"/>
  <c r="F1301" i="43"/>
  <c r="U1301" i="43"/>
  <c r="G1301" i="43"/>
  <c r="T1302" i="43"/>
  <c r="E1302" i="43"/>
  <c r="J1301" i="43" l="1"/>
  <c r="H1301" i="43"/>
  <c r="I1301" i="43" s="1"/>
  <c r="S1301" i="43"/>
  <c r="Y1301" i="43"/>
  <c r="Z1301" i="43" s="1"/>
  <c r="V1301" i="43"/>
  <c r="N1302" i="43"/>
  <c r="O1302" i="43" s="1"/>
  <c r="P1302" i="43"/>
  <c r="Q1302" i="43" s="1"/>
  <c r="A1303" i="43"/>
  <c r="B1302" i="43"/>
  <c r="D1302" i="43"/>
  <c r="G1302" i="43"/>
  <c r="E1303" i="43"/>
  <c r="K1303" i="43"/>
  <c r="R1303" i="43"/>
  <c r="F1302" i="43"/>
  <c r="C1303" i="43"/>
  <c r="U1302" i="43"/>
  <c r="T1303" i="43"/>
  <c r="J1302" i="43" l="1"/>
  <c r="H1302" i="43"/>
  <c r="I1302" i="43" s="1"/>
  <c r="S1302" i="43"/>
  <c r="Y1302" i="43"/>
  <c r="Z1302" i="43" s="1"/>
  <c r="V1302" i="43"/>
  <c r="N1303" i="43"/>
  <c r="O1303" i="43" s="1"/>
  <c r="P1303" i="43"/>
  <c r="Q1303" i="43" s="1"/>
  <c r="B1303" i="43"/>
  <c r="A1304" i="43"/>
  <c r="D1303" i="43"/>
  <c r="F1303" i="43"/>
  <c r="T1304" i="43"/>
  <c r="G1303" i="43"/>
  <c r="K1304" i="43"/>
  <c r="U1303" i="43"/>
  <c r="R1304" i="43"/>
  <c r="C1304" i="43"/>
  <c r="E1304" i="43"/>
  <c r="J1303" i="43" l="1"/>
  <c r="H1303" i="43"/>
  <c r="I1303" i="43" s="1"/>
  <c r="S1303" i="43"/>
  <c r="Y1303" i="43"/>
  <c r="Z1303" i="43" s="1"/>
  <c r="V1303" i="43"/>
  <c r="N1304" i="43"/>
  <c r="O1304" i="43" s="1"/>
  <c r="P1304" i="43"/>
  <c r="Q1304" i="43" s="1"/>
  <c r="B1304" i="43"/>
  <c r="A1305" i="43"/>
  <c r="D1304" i="43"/>
  <c r="T1305" i="43"/>
  <c r="C1305" i="43"/>
  <c r="G1304" i="43"/>
  <c r="F1304" i="43"/>
  <c r="E1305" i="43"/>
  <c r="R1305" i="43"/>
  <c r="U1304" i="43"/>
  <c r="K1305" i="43"/>
  <c r="J1304" i="43" l="1"/>
  <c r="H1304" i="43"/>
  <c r="I1304" i="43" s="1"/>
  <c r="S1304" i="43"/>
  <c r="Y1304" i="43"/>
  <c r="Z1304" i="43" s="1"/>
  <c r="V1304" i="43"/>
  <c r="N1305" i="43"/>
  <c r="O1305" i="43" s="1"/>
  <c r="P1305" i="43"/>
  <c r="Q1305" i="43" s="1"/>
  <c r="A1306" i="43"/>
  <c r="B1305" i="43"/>
  <c r="D1305" i="43"/>
  <c r="R1306" i="43"/>
  <c r="K1306" i="43"/>
  <c r="G1305" i="43"/>
  <c r="U1305" i="43"/>
  <c r="C1306" i="43"/>
  <c r="E1306" i="43"/>
  <c r="F1305" i="43"/>
  <c r="T1306" i="43"/>
  <c r="J1305" i="43" l="1"/>
  <c r="H1305" i="43"/>
  <c r="I1305" i="43" s="1"/>
  <c r="S1305" i="43"/>
  <c r="Y1305" i="43"/>
  <c r="Z1305" i="43" s="1"/>
  <c r="V1305" i="43"/>
  <c r="N1306" i="43"/>
  <c r="O1306" i="43" s="1"/>
  <c r="P1306" i="43"/>
  <c r="Q1306" i="43" s="1"/>
  <c r="A1307" i="43"/>
  <c r="B1306" i="43"/>
  <c r="D1306" i="43"/>
  <c r="R1307" i="43"/>
  <c r="C1307" i="43"/>
  <c r="T1307" i="43"/>
  <c r="U1306" i="43"/>
  <c r="E1307" i="43"/>
  <c r="G1306" i="43"/>
  <c r="F1306" i="43"/>
  <c r="K1307" i="43"/>
  <c r="G1307" i="43"/>
  <c r="F1307" i="43"/>
  <c r="J1306" i="43" l="1"/>
  <c r="H1306" i="43"/>
  <c r="I1306" i="43" s="1"/>
  <c r="S1306" i="43"/>
  <c r="Y1306" i="43"/>
  <c r="Z1306" i="43" s="1"/>
  <c r="V1306" i="43"/>
  <c r="N1307" i="43"/>
  <c r="O1307" i="43" s="1"/>
  <c r="H1307" i="43"/>
  <c r="I1307" i="43" s="1"/>
  <c r="J1307" i="43"/>
  <c r="P1307" i="43"/>
  <c r="Q1307" i="43" s="1"/>
  <c r="B1307" i="43"/>
  <c r="A1308" i="43"/>
  <c r="D1307" i="43"/>
  <c r="R1308" i="43"/>
  <c r="K1308" i="43"/>
  <c r="C1308" i="43"/>
  <c r="T1308" i="43"/>
  <c r="E1308" i="43"/>
  <c r="U1307" i="43"/>
  <c r="S1307" i="43" l="1"/>
  <c r="Y1307" i="43"/>
  <c r="Z1307" i="43" s="1"/>
  <c r="V1307" i="43"/>
  <c r="N1308" i="43"/>
  <c r="O1308" i="43" s="1"/>
  <c r="P1308" i="43"/>
  <c r="Q1308" i="43" s="1"/>
  <c r="A1309" i="43"/>
  <c r="B1308" i="43"/>
  <c r="D1308" i="43"/>
  <c r="K1309" i="43"/>
  <c r="R1309" i="43"/>
  <c r="E1309" i="43"/>
  <c r="C1309" i="43"/>
  <c r="F1308" i="43"/>
  <c r="G1308" i="43"/>
  <c r="U1308" i="43"/>
  <c r="T1309" i="43"/>
  <c r="J1308" i="43" l="1"/>
  <c r="H1308" i="43"/>
  <c r="I1308" i="43" s="1"/>
  <c r="S1308" i="43"/>
  <c r="Y1308" i="43"/>
  <c r="Z1308" i="43" s="1"/>
  <c r="V1308" i="43"/>
  <c r="N1309" i="43"/>
  <c r="O1309" i="43" s="1"/>
  <c r="P1309" i="43"/>
  <c r="Q1309" i="43" s="1"/>
  <c r="B1309" i="43"/>
  <c r="A1310" i="43"/>
  <c r="D1309" i="43"/>
  <c r="U1309" i="43"/>
  <c r="T1310" i="43"/>
  <c r="R1310" i="43"/>
  <c r="G1309" i="43"/>
  <c r="F1309" i="43"/>
  <c r="C1310" i="43"/>
  <c r="K1310" i="43"/>
  <c r="E1310" i="43"/>
  <c r="J1309" i="43" l="1"/>
  <c r="H1309" i="43"/>
  <c r="I1309" i="43" s="1"/>
  <c r="S1309" i="43"/>
  <c r="Y1309" i="43"/>
  <c r="Z1309" i="43" s="1"/>
  <c r="V1309" i="43"/>
  <c r="N1310" i="43"/>
  <c r="O1310" i="43" s="1"/>
  <c r="P1310" i="43"/>
  <c r="Q1310" i="43" s="1"/>
  <c r="A1311" i="43"/>
  <c r="B1310" i="43"/>
  <c r="D1310" i="43"/>
  <c r="G1310" i="43"/>
  <c r="R1311" i="43"/>
  <c r="C1311" i="43"/>
  <c r="F1311" i="43"/>
  <c r="T1311" i="43"/>
  <c r="E1311" i="43"/>
  <c r="K1311" i="43"/>
  <c r="F1310" i="43"/>
  <c r="U1310" i="43"/>
  <c r="J1310" i="43" l="1"/>
  <c r="H1310" i="43"/>
  <c r="I1310" i="43" s="1"/>
  <c r="S1310" i="43"/>
  <c r="Y1310" i="43"/>
  <c r="Z1310" i="43" s="1"/>
  <c r="V1310" i="43"/>
  <c r="N1311" i="43"/>
  <c r="O1311" i="43" s="1"/>
  <c r="H1311" i="43"/>
  <c r="I1311" i="43" s="1"/>
  <c r="P1311" i="43"/>
  <c r="Q1311" i="43" s="1"/>
  <c r="S1311" i="43" s="1"/>
  <c r="B1311" i="43"/>
  <c r="A1312" i="43"/>
  <c r="D1311" i="43"/>
  <c r="G1311" i="43"/>
  <c r="T1312" i="43"/>
  <c r="K1312" i="43"/>
  <c r="E1312" i="43"/>
  <c r="R1312" i="43"/>
  <c r="U1311" i="43"/>
  <c r="C1312" i="43"/>
  <c r="J1311" i="43" l="1"/>
  <c r="Y1311" i="43"/>
  <c r="Z1311" i="43" s="1"/>
  <c r="V1311" i="43"/>
  <c r="N1312" i="43"/>
  <c r="O1312" i="43" s="1"/>
  <c r="P1312" i="43"/>
  <c r="Q1312" i="43" s="1"/>
  <c r="A1313" i="43"/>
  <c r="B1312" i="43"/>
  <c r="D1312" i="43"/>
  <c r="U1312" i="43"/>
  <c r="F1312" i="43"/>
  <c r="C1313" i="43"/>
  <c r="K1313" i="43"/>
  <c r="G1312" i="43"/>
  <c r="T1313" i="43"/>
  <c r="E1313" i="43"/>
  <c r="J1312" i="43" l="1"/>
  <c r="H1312" i="43"/>
  <c r="I1312" i="43" s="1"/>
  <c r="S1312" i="43"/>
  <c r="Y1312" i="43"/>
  <c r="Z1312" i="43" s="1"/>
  <c r="V1312" i="43"/>
  <c r="N1313" i="43"/>
  <c r="O1313" i="43" s="1"/>
  <c r="P1313" i="43"/>
  <c r="Q1313" i="43" s="1"/>
  <c r="A1314" i="43"/>
  <c r="B1313" i="43"/>
  <c r="D1313" i="43"/>
  <c r="R1314" i="43"/>
  <c r="U1313" i="43"/>
  <c r="K1314" i="43"/>
  <c r="E1314" i="43"/>
  <c r="G1313" i="43"/>
  <c r="F1313" i="43"/>
  <c r="R1313" i="43"/>
  <c r="C1314" i="43"/>
  <c r="T1314" i="43"/>
  <c r="J1313" i="43" l="1"/>
  <c r="H1313" i="43"/>
  <c r="I1313" i="43" s="1"/>
  <c r="S1313" i="43"/>
  <c r="Y1313" i="43"/>
  <c r="Z1313" i="43" s="1"/>
  <c r="V1313" i="43"/>
  <c r="N1314" i="43"/>
  <c r="O1314" i="43" s="1"/>
  <c r="P1314" i="43"/>
  <c r="Q1314" i="43" s="1"/>
  <c r="B1314" i="43"/>
  <c r="A1315" i="43"/>
  <c r="D1314" i="43"/>
  <c r="E1315" i="43"/>
  <c r="U1314" i="43"/>
  <c r="K1315" i="43"/>
  <c r="C1315" i="43"/>
  <c r="F1314" i="43"/>
  <c r="R1315" i="43"/>
  <c r="T1315" i="43"/>
  <c r="G1314" i="43"/>
  <c r="J1314" i="43" l="1"/>
  <c r="H1314" i="43"/>
  <c r="I1314" i="43" s="1"/>
  <c r="S1314" i="43"/>
  <c r="Y1314" i="43"/>
  <c r="Z1314" i="43" s="1"/>
  <c r="V1314" i="43"/>
  <c r="N1315" i="43"/>
  <c r="O1315" i="43" s="1"/>
  <c r="P1315" i="43"/>
  <c r="Q1315" i="43" s="1"/>
  <c r="B1315" i="43"/>
  <c r="A1316" i="43"/>
  <c r="D1315" i="43"/>
  <c r="G1315" i="43"/>
  <c r="E1316" i="43"/>
  <c r="U1315" i="43"/>
  <c r="T1316" i="43"/>
  <c r="C1316" i="43"/>
  <c r="K1316" i="43"/>
  <c r="F1315" i="43"/>
  <c r="R1316" i="43"/>
  <c r="J1315" i="43" l="1"/>
  <c r="H1315" i="43"/>
  <c r="I1315" i="43" s="1"/>
  <c r="S1315" i="43"/>
  <c r="Y1315" i="43"/>
  <c r="Z1315" i="43" s="1"/>
  <c r="V1315" i="43"/>
  <c r="N1316" i="43"/>
  <c r="O1316" i="43" s="1"/>
  <c r="P1316" i="43"/>
  <c r="Q1316" i="43" s="1"/>
  <c r="B1316" i="43"/>
  <c r="A1317" i="43"/>
  <c r="D1316" i="43"/>
  <c r="E1317" i="43"/>
  <c r="F1316" i="43"/>
  <c r="G1316" i="43"/>
  <c r="T1317" i="43"/>
  <c r="K1317" i="43"/>
  <c r="U1316" i="43"/>
  <c r="R1317" i="43"/>
  <c r="C1317" i="43"/>
  <c r="J1316" i="43" l="1"/>
  <c r="H1316" i="43"/>
  <c r="I1316" i="43" s="1"/>
  <c r="S1316" i="43"/>
  <c r="Y1316" i="43"/>
  <c r="Z1316" i="43" s="1"/>
  <c r="V1316" i="43"/>
  <c r="N1317" i="43"/>
  <c r="O1317" i="43" s="1"/>
  <c r="P1317" i="43"/>
  <c r="Q1317" i="43" s="1"/>
  <c r="A1318" i="43"/>
  <c r="B1317" i="43"/>
  <c r="D1317" i="43"/>
  <c r="G1317" i="43"/>
  <c r="C1318" i="43"/>
  <c r="E1318" i="43"/>
  <c r="R1318" i="43"/>
  <c r="K1318" i="43"/>
  <c r="F1317" i="43"/>
  <c r="U1317" i="43"/>
  <c r="J1317" i="43" l="1"/>
  <c r="H1317" i="43"/>
  <c r="I1317" i="43" s="1"/>
  <c r="S1317" i="43"/>
  <c r="Y1317" i="43"/>
  <c r="Z1317" i="43" s="1"/>
  <c r="V1317" i="43"/>
  <c r="N1318" i="43"/>
  <c r="O1318" i="43" s="1"/>
  <c r="P1318" i="43"/>
  <c r="Q1318" i="43" s="1"/>
  <c r="A1319" i="43"/>
  <c r="B1318" i="43"/>
  <c r="D1318" i="43"/>
  <c r="K1319" i="43"/>
  <c r="G1318" i="43"/>
  <c r="R1319" i="43"/>
  <c r="F1318" i="43"/>
  <c r="E1319" i="43"/>
  <c r="U1318" i="43"/>
  <c r="T1319" i="43"/>
  <c r="T1318" i="43"/>
  <c r="C1319" i="43"/>
  <c r="G1319" i="43"/>
  <c r="J1318" i="43" l="1"/>
  <c r="H1318" i="43"/>
  <c r="I1318" i="43" s="1"/>
  <c r="S1318" i="43"/>
  <c r="Y1318" i="43"/>
  <c r="Z1318" i="43" s="1"/>
  <c r="V1318" i="43"/>
  <c r="N1319" i="43"/>
  <c r="O1319" i="43" s="1"/>
  <c r="J1319" i="43"/>
  <c r="P1319" i="43"/>
  <c r="Q1319" i="43" s="1"/>
  <c r="B1319" i="43"/>
  <c r="A1320" i="43"/>
  <c r="D1319" i="43"/>
  <c r="F1319" i="43"/>
  <c r="K1320" i="43"/>
  <c r="C1320" i="43"/>
  <c r="G1320" i="43" s="1"/>
  <c r="E1320" i="43"/>
  <c r="T1320" i="43"/>
  <c r="U1319" i="43"/>
  <c r="R1320" i="43"/>
  <c r="H1319" i="43" l="1"/>
  <c r="I1319" i="43" s="1"/>
  <c r="S1319" i="43"/>
  <c r="Y1319" i="43"/>
  <c r="Z1319" i="43" s="1"/>
  <c r="V1319" i="43"/>
  <c r="N1320" i="43"/>
  <c r="O1320" i="43" s="1"/>
  <c r="J1320" i="43"/>
  <c r="P1320" i="43"/>
  <c r="Q1320" i="43" s="1"/>
  <c r="A1321" i="43"/>
  <c r="B1320" i="43"/>
  <c r="D1320" i="43"/>
  <c r="R1321" i="43"/>
  <c r="T1321" i="43"/>
  <c r="E1321" i="43"/>
  <c r="F1320" i="43"/>
  <c r="C1321" i="43"/>
  <c r="U1320" i="43"/>
  <c r="K1321" i="43"/>
  <c r="H1320" i="43" l="1"/>
  <c r="I1320" i="43" s="1"/>
  <c r="S1320" i="43"/>
  <c r="Y1320" i="43"/>
  <c r="Z1320" i="43" s="1"/>
  <c r="V1320" i="43"/>
  <c r="N1321" i="43"/>
  <c r="O1321" i="43" s="1"/>
  <c r="P1321" i="43"/>
  <c r="Q1321" i="43" s="1"/>
  <c r="A1322" i="43"/>
  <c r="B1321" i="43"/>
  <c r="D1321" i="43"/>
  <c r="R1322" i="43"/>
  <c r="T1322" i="43"/>
  <c r="C1322" i="43"/>
  <c r="F1322" i="43"/>
  <c r="G1321" i="43"/>
  <c r="K1322" i="43"/>
  <c r="F1321" i="43"/>
  <c r="E1322" i="43"/>
  <c r="U1321" i="43"/>
  <c r="J1321" i="43" l="1"/>
  <c r="H1321" i="43"/>
  <c r="I1321" i="43" s="1"/>
  <c r="S1321" i="43"/>
  <c r="Y1321" i="43"/>
  <c r="Z1321" i="43" s="1"/>
  <c r="V1321" i="43"/>
  <c r="N1322" i="43"/>
  <c r="O1322" i="43" s="1"/>
  <c r="H1322" i="43"/>
  <c r="I1322" i="43" s="1"/>
  <c r="P1322" i="43"/>
  <c r="Q1322" i="43" s="1"/>
  <c r="B1322" i="43"/>
  <c r="A1323" i="43"/>
  <c r="D1322" i="43"/>
  <c r="G1322" i="43"/>
  <c r="T1323" i="43"/>
  <c r="K1323" i="43"/>
  <c r="U1322" i="43"/>
  <c r="C1323" i="43"/>
  <c r="G1323" i="43" s="1"/>
  <c r="E1323" i="43"/>
  <c r="J1322" i="43" l="1"/>
  <c r="S1322" i="43"/>
  <c r="Y1322" i="43"/>
  <c r="Z1322" i="43" s="1"/>
  <c r="V1322" i="43"/>
  <c r="N1323" i="43"/>
  <c r="O1323" i="43" s="1"/>
  <c r="J1323" i="43"/>
  <c r="P1323" i="43"/>
  <c r="Q1323" i="43" s="1"/>
  <c r="B1323" i="43"/>
  <c r="A1324" i="43"/>
  <c r="D1323" i="43"/>
  <c r="E1324" i="43"/>
  <c r="R1323" i="43"/>
  <c r="U1323" i="43"/>
  <c r="R1324" i="43"/>
  <c r="F1323" i="43"/>
  <c r="K1324" i="43"/>
  <c r="T1324" i="43"/>
  <c r="C1324" i="43"/>
  <c r="F1324" i="43" s="1"/>
  <c r="H1323" i="43" l="1"/>
  <c r="I1323" i="43" s="1"/>
  <c r="S1323" i="43"/>
  <c r="Y1323" i="43"/>
  <c r="Z1323" i="43" s="1"/>
  <c r="V1323" i="43"/>
  <c r="N1324" i="43"/>
  <c r="O1324" i="43" s="1"/>
  <c r="H1324" i="43"/>
  <c r="I1324" i="43" s="1"/>
  <c r="P1324" i="43"/>
  <c r="Q1324" i="43" s="1"/>
  <c r="A1325" i="43"/>
  <c r="B1324" i="43"/>
  <c r="D1324" i="43"/>
  <c r="R1325" i="43"/>
  <c r="T1325" i="43"/>
  <c r="G1324" i="43"/>
  <c r="E1325" i="43"/>
  <c r="K1325" i="43"/>
  <c r="U1324" i="43"/>
  <c r="C1325" i="43"/>
  <c r="J1324" i="43" l="1"/>
  <c r="S1324" i="43"/>
  <c r="Y1324" i="43"/>
  <c r="Z1324" i="43" s="1"/>
  <c r="V1324" i="43"/>
  <c r="N1325" i="43"/>
  <c r="O1325" i="43" s="1"/>
  <c r="P1325" i="43"/>
  <c r="Q1325" i="43" s="1"/>
  <c r="B1325" i="43"/>
  <c r="A1326" i="43"/>
  <c r="D1325" i="43"/>
  <c r="U1325" i="43"/>
  <c r="G1325" i="43"/>
  <c r="F1325" i="43"/>
  <c r="E1326" i="43"/>
  <c r="T1326" i="43"/>
  <c r="R1326" i="43"/>
  <c r="K1326" i="43"/>
  <c r="C1326" i="43"/>
  <c r="J1325" i="43" l="1"/>
  <c r="H1325" i="43"/>
  <c r="I1325" i="43" s="1"/>
  <c r="S1325" i="43"/>
  <c r="Y1325" i="43"/>
  <c r="Z1325" i="43" s="1"/>
  <c r="V1325" i="43"/>
  <c r="N1326" i="43"/>
  <c r="O1326" i="43" s="1"/>
  <c r="P1326" i="43"/>
  <c r="Q1326" i="43" s="1"/>
  <c r="A1327" i="43"/>
  <c r="B1326" i="43"/>
  <c r="D1326" i="43"/>
  <c r="F1326" i="43"/>
  <c r="E1327" i="43"/>
  <c r="G1326" i="43"/>
  <c r="K1327" i="43"/>
  <c r="T1327" i="43"/>
  <c r="R1327" i="43"/>
  <c r="C1327" i="43"/>
  <c r="U1326" i="43"/>
  <c r="H1326" i="43" l="1"/>
  <c r="I1326" i="43" s="1"/>
  <c r="J1326" i="43"/>
  <c r="S1326" i="43"/>
  <c r="Y1326" i="43"/>
  <c r="Z1326" i="43" s="1"/>
  <c r="V1326" i="43"/>
  <c r="N1327" i="43"/>
  <c r="O1327" i="43" s="1"/>
  <c r="P1327" i="43"/>
  <c r="Q1327" i="43" s="1"/>
  <c r="B1327" i="43"/>
  <c r="A1328" i="43"/>
  <c r="D1327" i="43"/>
  <c r="T1328" i="43"/>
  <c r="U1327" i="43"/>
  <c r="E1328" i="43"/>
  <c r="R1328" i="43"/>
  <c r="C1328" i="43"/>
  <c r="G1327" i="43"/>
  <c r="K1328" i="43"/>
  <c r="F1327" i="43"/>
  <c r="J1327" i="43" l="1"/>
  <c r="H1327" i="43"/>
  <c r="I1327" i="43" s="1"/>
  <c r="S1327" i="43"/>
  <c r="Y1327" i="43"/>
  <c r="Z1327" i="43" s="1"/>
  <c r="V1327" i="43"/>
  <c r="N1328" i="43"/>
  <c r="O1328" i="43" s="1"/>
  <c r="P1328" i="43"/>
  <c r="Q1328" i="43" s="1"/>
  <c r="B1328" i="43"/>
  <c r="A1329" i="43"/>
  <c r="D1328" i="43"/>
  <c r="F1328" i="43"/>
  <c r="T1329" i="43"/>
  <c r="C1329" i="43"/>
  <c r="G1328" i="43"/>
  <c r="E1329" i="43"/>
  <c r="U1328" i="43"/>
  <c r="R1329" i="43"/>
  <c r="K1329" i="43"/>
  <c r="H1328" i="43" l="1"/>
  <c r="I1328" i="43" s="1"/>
  <c r="J1328" i="43"/>
  <c r="S1328" i="43"/>
  <c r="Y1328" i="43"/>
  <c r="Z1328" i="43" s="1"/>
  <c r="V1328" i="43"/>
  <c r="N1329" i="43"/>
  <c r="O1329" i="43" s="1"/>
  <c r="P1329" i="43"/>
  <c r="Q1329" i="43" s="1"/>
  <c r="A1330" i="43"/>
  <c r="B1329" i="43"/>
  <c r="D1329" i="43"/>
  <c r="E1330" i="43"/>
  <c r="F1329" i="43"/>
  <c r="K1330" i="43"/>
  <c r="C1330" i="43"/>
  <c r="R1330" i="43"/>
  <c r="T1330" i="43"/>
  <c r="U1329" i="43"/>
  <c r="G1329" i="43"/>
  <c r="J1329" i="43" l="1"/>
  <c r="H1329" i="43"/>
  <c r="I1329" i="43" s="1"/>
  <c r="S1329" i="43"/>
  <c r="Y1329" i="43"/>
  <c r="Z1329" i="43" s="1"/>
  <c r="V1329" i="43"/>
  <c r="N1330" i="43"/>
  <c r="O1330" i="43" s="1"/>
  <c r="P1330" i="43"/>
  <c r="Q1330" i="43" s="1"/>
  <c r="A1331" i="43"/>
  <c r="B1330" i="43"/>
  <c r="D1330" i="43"/>
  <c r="G1330" i="43"/>
  <c r="E1331" i="43"/>
  <c r="U1330" i="43"/>
  <c r="T1331" i="43"/>
  <c r="K1331" i="43"/>
  <c r="R1331" i="43"/>
  <c r="C1331" i="43"/>
  <c r="G1331" i="43" s="1"/>
  <c r="F1330" i="43"/>
  <c r="J1330" i="43" l="1"/>
  <c r="H1330" i="43"/>
  <c r="I1330" i="43" s="1"/>
  <c r="S1330" i="43"/>
  <c r="Y1330" i="43"/>
  <c r="Z1330" i="43" s="1"/>
  <c r="V1330" i="43"/>
  <c r="N1331" i="43"/>
  <c r="O1331" i="43" s="1"/>
  <c r="J1331" i="43"/>
  <c r="P1331" i="43"/>
  <c r="Q1331" i="43" s="1"/>
  <c r="B1331" i="43"/>
  <c r="A1332" i="43"/>
  <c r="D1331" i="43"/>
  <c r="C1332" i="43"/>
  <c r="U1331" i="43"/>
  <c r="K1332" i="43"/>
  <c r="R1332" i="43"/>
  <c r="E1332" i="43"/>
  <c r="T1332" i="43"/>
  <c r="F1332" i="43"/>
  <c r="F1331" i="43"/>
  <c r="H1331" i="43" l="1"/>
  <c r="I1331" i="43" s="1"/>
  <c r="S1331" i="43"/>
  <c r="Y1331" i="43"/>
  <c r="Z1331" i="43" s="1"/>
  <c r="V1331" i="43"/>
  <c r="N1332" i="43"/>
  <c r="O1332" i="43" s="1"/>
  <c r="H1332" i="43"/>
  <c r="I1332" i="43" s="1"/>
  <c r="P1332" i="43"/>
  <c r="Q1332" i="43" s="1"/>
  <c r="A1333" i="43"/>
  <c r="B1332" i="43"/>
  <c r="D1332" i="43"/>
  <c r="G1332" i="43"/>
  <c r="T1333" i="43"/>
  <c r="E1333" i="43"/>
  <c r="K1333" i="43"/>
  <c r="R1333" i="43"/>
  <c r="C1333" i="43"/>
  <c r="U1332" i="43"/>
  <c r="G1333" i="43"/>
  <c r="J1332" i="43" l="1"/>
  <c r="S1332" i="43"/>
  <c r="Y1332" i="43"/>
  <c r="Z1332" i="43" s="1"/>
  <c r="V1332" i="43"/>
  <c r="N1333" i="43"/>
  <c r="O1333" i="43" s="1"/>
  <c r="J1333" i="43"/>
  <c r="P1333" i="43"/>
  <c r="Q1333" i="43" s="1"/>
  <c r="B1333" i="43"/>
  <c r="A1334" i="43"/>
  <c r="D1333" i="43"/>
  <c r="F1333" i="43"/>
  <c r="K1334" i="43"/>
  <c r="T1334" i="43"/>
  <c r="E1334" i="43"/>
  <c r="U1333" i="43"/>
  <c r="R1334" i="43"/>
  <c r="C1334" i="43"/>
  <c r="H1333" i="43" l="1"/>
  <c r="I1333" i="43" s="1"/>
  <c r="S1333" i="43"/>
  <c r="Y1333" i="43"/>
  <c r="Z1333" i="43" s="1"/>
  <c r="V1333" i="43"/>
  <c r="N1334" i="43"/>
  <c r="O1334" i="43" s="1"/>
  <c r="P1334" i="43"/>
  <c r="Q1334" i="43" s="1"/>
  <c r="A1335" i="43"/>
  <c r="B1334" i="43"/>
  <c r="D1334" i="43"/>
  <c r="U1334" i="43"/>
  <c r="K1335" i="43"/>
  <c r="G1334" i="43"/>
  <c r="T1335" i="43"/>
  <c r="F1334" i="43"/>
  <c r="E1335" i="43"/>
  <c r="C1335" i="43"/>
  <c r="R1335" i="43"/>
  <c r="G1335" i="43"/>
  <c r="F1335" i="43"/>
  <c r="J1334" i="43" l="1"/>
  <c r="H1334" i="43"/>
  <c r="I1334" i="43" s="1"/>
  <c r="S1334" i="43"/>
  <c r="Y1334" i="43"/>
  <c r="Z1334" i="43" s="1"/>
  <c r="V1334" i="43"/>
  <c r="N1335" i="43"/>
  <c r="O1335" i="43" s="1"/>
  <c r="H1335" i="43"/>
  <c r="I1335" i="43" s="1"/>
  <c r="J1335" i="43"/>
  <c r="P1335" i="43"/>
  <c r="Q1335" i="43" s="1"/>
  <c r="B1335" i="43"/>
  <c r="A1336" i="43"/>
  <c r="D1335" i="43"/>
  <c r="R1336" i="43"/>
  <c r="E1336" i="43"/>
  <c r="K1336" i="43"/>
  <c r="U1335" i="43"/>
  <c r="C1336" i="43"/>
  <c r="T1336" i="43"/>
  <c r="S1335" i="43" l="1"/>
  <c r="Y1335" i="43"/>
  <c r="Z1335" i="43" s="1"/>
  <c r="V1335" i="43"/>
  <c r="N1336" i="43"/>
  <c r="O1336" i="43" s="1"/>
  <c r="P1336" i="43"/>
  <c r="Q1336" i="43" s="1"/>
  <c r="A1337" i="43"/>
  <c r="B1336" i="43"/>
  <c r="D1336" i="43"/>
  <c r="F1336" i="43"/>
  <c r="R1337" i="43"/>
  <c r="K1337" i="43"/>
  <c r="G1336" i="43"/>
  <c r="C1337" i="43"/>
  <c r="T1337" i="43"/>
  <c r="U1336" i="43"/>
  <c r="E1337" i="43"/>
  <c r="H1336" i="43" l="1"/>
  <c r="I1336" i="43" s="1"/>
  <c r="J1336" i="43"/>
  <c r="S1336" i="43"/>
  <c r="Y1336" i="43"/>
  <c r="Z1336" i="43" s="1"/>
  <c r="V1336" i="43"/>
  <c r="N1337" i="43"/>
  <c r="O1337" i="43" s="1"/>
  <c r="P1337" i="43"/>
  <c r="Q1337" i="43" s="1"/>
  <c r="A1338" i="43"/>
  <c r="B1337" i="43"/>
  <c r="D1337" i="43"/>
  <c r="U1337" i="43"/>
  <c r="C1338" i="43"/>
  <c r="F1338" i="43" s="1"/>
  <c r="F1337" i="43"/>
  <c r="K1338" i="43"/>
  <c r="G1337" i="43"/>
  <c r="T1338" i="43"/>
  <c r="E1338" i="43"/>
  <c r="R1338" i="43"/>
  <c r="H1337" i="43" l="1"/>
  <c r="I1337" i="43" s="1"/>
  <c r="J1337" i="43"/>
  <c r="S1337" i="43"/>
  <c r="Y1337" i="43"/>
  <c r="Z1337" i="43" s="1"/>
  <c r="V1337" i="43"/>
  <c r="N1338" i="43"/>
  <c r="O1338" i="43" s="1"/>
  <c r="H1338" i="43"/>
  <c r="I1338" i="43" s="1"/>
  <c r="P1338" i="43"/>
  <c r="Q1338" i="43" s="1"/>
  <c r="A1339" i="43"/>
  <c r="B1338" i="43"/>
  <c r="D1338" i="43"/>
  <c r="R1339" i="43"/>
  <c r="E1339" i="43"/>
  <c r="K1339" i="43"/>
  <c r="T1339" i="43"/>
  <c r="C1339" i="43"/>
  <c r="U1338" i="43"/>
  <c r="G1338" i="43"/>
  <c r="J1338" i="43" l="1"/>
  <c r="S1338" i="43"/>
  <c r="Y1338" i="43"/>
  <c r="Z1338" i="43" s="1"/>
  <c r="V1338" i="43"/>
  <c r="N1339" i="43"/>
  <c r="O1339" i="43" s="1"/>
  <c r="P1339" i="43"/>
  <c r="Q1339" i="43" s="1"/>
  <c r="B1339" i="43"/>
  <c r="A1340" i="43"/>
  <c r="D1339" i="43"/>
  <c r="F1339" i="43"/>
  <c r="G1339" i="43"/>
  <c r="U1339" i="43"/>
  <c r="T1340" i="43"/>
  <c r="K1340" i="43"/>
  <c r="E1340" i="43"/>
  <c r="R1340" i="43"/>
  <c r="C1340" i="43"/>
  <c r="H1339" i="43" l="1"/>
  <c r="I1339" i="43" s="1"/>
  <c r="J1339" i="43"/>
  <c r="S1339" i="43"/>
  <c r="Y1339" i="43"/>
  <c r="Z1339" i="43" s="1"/>
  <c r="V1339" i="43"/>
  <c r="N1340" i="43"/>
  <c r="O1340" i="43" s="1"/>
  <c r="P1340" i="43"/>
  <c r="Q1340" i="43" s="1"/>
  <c r="B1340" i="43"/>
  <c r="A1341" i="43"/>
  <c r="D1340" i="43"/>
  <c r="F1340" i="43"/>
  <c r="C1341" i="43"/>
  <c r="G1340" i="43"/>
  <c r="E1341" i="43"/>
  <c r="T1341" i="43"/>
  <c r="R1341" i="43"/>
  <c r="K1341" i="43"/>
  <c r="U1340" i="43"/>
  <c r="J1340" i="43" l="1"/>
  <c r="H1340" i="43"/>
  <c r="I1340" i="43" s="1"/>
  <c r="S1340" i="43"/>
  <c r="Y1340" i="43"/>
  <c r="Z1340" i="43" s="1"/>
  <c r="V1340" i="43"/>
  <c r="N1341" i="43"/>
  <c r="O1341" i="43" s="1"/>
  <c r="P1341" i="43"/>
  <c r="Q1341" i="43" s="1"/>
  <c r="B1341" i="43"/>
  <c r="A1342" i="43"/>
  <c r="D1341" i="43"/>
  <c r="U1341" i="43"/>
  <c r="C1342" i="43"/>
  <c r="T1342" i="43"/>
  <c r="R1342" i="43"/>
  <c r="E1342" i="43"/>
  <c r="K1342" i="43"/>
  <c r="G1341" i="43"/>
  <c r="F1341" i="43"/>
  <c r="J1341" i="43" l="1"/>
  <c r="H1341" i="43"/>
  <c r="I1341" i="43" s="1"/>
  <c r="S1341" i="43"/>
  <c r="Y1341" i="43"/>
  <c r="Z1341" i="43" s="1"/>
  <c r="V1341" i="43"/>
  <c r="N1342" i="43"/>
  <c r="O1342" i="43" s="1"/>
  <c r="P1342" i="43"/>
  <c r="Q1342" i="43" s="1"/>
  <c r="A1343" i="43"/>
  <c r="B1342" i="43"/>
  <c r="D1342" i="43"/>
  <c r="G1342" i="43"/>
  <c r="R1343" i="43"/>
  <c r="K1343" i="43"/>
  <c r="U1342" i="43"/>
  <c r="F1342" i="43"/>
  <c r="E1343" i="43"/>
  <c r="C1343" i="43"/>
  <c r="T1343" i="43"/>
  <c r="J1342" i="43" l="1"/>
  <c r="H1342" i="43"/>
  <c r="I1342" i="43" s="1"/>
  <c r="S1342" i="43"/>
  <c r="Y1342" i="43"/>
  <c r="Z1342" i="43" s="1"/>
  <c r="V1342" i="43"/>
  <c r="N1343" i="43"/>
  <c r="O1343" i="43" s="1"/>
  <c r="P1343" i="43"/>
  <c r="Q1343" i="43" s="1"/>
  <c r="B1343" i="43"/>
  <c r="A1344" i="43"/>
  <c r="D1343" i="43"/>
  <c r="T1344" i="43"/>
  <c r="R1344" i="43"/>
  <c r="G1343" i="43"/>
  <c r="K1344" i="43"/>
  <c r="F1343" i="43"/>
  <c r="E1344" i="43"/>
  <c r="C1344" i="43"/>
  <c r="U1343" i="43"/>
  <c r="J1343" i="43" l="1"/>
  <c r="H1343" i="43"/>
  <c r="I1343" i="43" s="1"/>
  <c r="S1343" i="43"/>
  <c r="Y1343" i="43"/>
  <c r="Z1343" i="43" s="1"/>
  <c r="V1343" i="43"/>
  <c r="N1344" i="43"/>
  <c r="O1344" i="43" s="1"/>
  <c r="P1344" i="43"/>
  <c r="Q1344" i="43" s="1"/>
  <c r="B1344" i="43"/>
  <c r="A1345" i="43"/>
  <c r="D1344" i="43"/>
  <c r="T1345" i="43"/>
  <c r="R1345" i="43"/>
  <c r="E1345" i="43"/>
  <c r="K1345" i="43"/>
  <c r="F1344" i="43"/>
  <c r="U1344" i="43"/>
  <c r="C1345" i="43"/>
  <c r="G1344" i="43"/>
  <c r="H1344" i="43" l="1"/>
  <c r="I1344" i="43" s="1"/>
  <c r="J1344" i="43"/>
  <c r="S1344" i="43"/>
  <c r="Y1344" i="43"/>
  <c r="Z1344" i="43" s="1"/>
  <c r="V1344" i="43"/>
  <c r="N1345" i="43"/>
  <c r="O1345" i="43" s="1"/>
  <c r="P1345" i="43"/>
  <c r="Q1345" i="43" s="1"/>
  <c r="A1346" i="43"/>
  <c r="B1345" i="43"/>
  <c r="D1345" i="43"/>
  <c r="G1345" i="43"/>
  <c r="R1346" i="43"/>
  <c r="F1345" i="43"/>
  <c r="T1346" i="43"/>
  <c r="C1346" i="43"/>
  <c r="U1345" i="43"/>
  <c r="E1346" i="43"/>
  <c r="K1346" i="43"/>
  <c r="J1345" i="43" l="1"/>
  <c r="H1345" i="43"/>
  <c r="I1345" i="43" s="1"/>
  <c r="S1345" i="43"/>
  <c r="Y1345" i="43"/>
  <c r="Z1345" i="43" s="1"/>
  <c r="V1345" i="43"/>
  <c r="N1346" i="43"/>
  <c r="O1346" i="43" s="1"/>
  <c r="P1346" i="43"/>
  <c r="Q1346" i="43" s="1"/>
  <c r="B1346" i="43"/>
  <c r="A1347" i="43"/>
  <c r="D1346" i="43"/>
  <c r="T1347" i="43"/>
  <c r="C1347" i="43"/>
  <c r="F1346" i="43"/>
  <c r="G1346" i="43"/>
  <c r="E1347" i="43"/>
  <c r="R1347" i="43"/>
  <c r="K1347" i="43"/>
  <c r="U1346" i="43"/>
  <c r="H1346" i="43" l="1"/>
  <c r="I1346" i="43" s="1"/>
  <c r="J1346" i="43"/>
  <c r="S1346" i="43"/>
  <c r="Y1346" i="43"/>
  <c r="Z1346" i="43" s="1"/>
  <c r="V1346" i="43"/>
  <c r="N1347" i="43"/>
  <c r="O1347" i="43" s="1"/>
  <c r="P1347" i="43"/>
  <c r="Q1347" i="43" s="1"/>
  <c r="B1347" i="43"/>
  <c r="A1348" i="43"/>
  <c r="D1347" i="43"/>
  <c r="E1348" i="43"/>
  <c r="G1347" i="43"/>
  <c r="C1348" i="43"/>
  <c r="K1348" i="43"/>
  <c r="F1347" i="43"/>
  <c r="T1348" i="43"/>
  <c r="R1348" i="43"/>
  <c r="U1347" i="43"/>
  <c r="J1347" i="43" l="1"/>
  <c r="H1347" i="43"/>
  <c r="I1347" i="43" s="1"/>
  <c r="S1347" i="43"/>
  <c r="Y1347" i="43"/>
  <c r="Z1347" i="43" s="1"/>
  <c r="V1347" i="43"/>
  <c r="N1348" i="43"/>
  <c r="O1348" i="43" s="1"/>
  <c r="P1348" i="43"/>
  <c r="Q1348" i="43" s="1"/>
  <c r="B1348" i="43"/>
  <c r="A1349" i="43"/>
  <c r="D1348" i="43"/>
  <c r="G1348" i="43"/>
  <c r="K1349" i="43"/>
  <c r="U1348" i="43"/>
  <c r="R1349" i="43"/>
  <c r="F1348" i="43"/>
  <c r="T1349" i="43"/>
  <c r="E1349" i="43"/>
  <c r="C1349" i="43"/>
  <c r="J1348" i="43" l="1"/>
  <c r="H1348" i="43"/>
  <c r="I1348" i="43" s="1"/>
  <c r="S1348" i="43"/>
  <c r="Y1348" i="43"/>
  <c r="Z1348" i="43" s="1"/>
  <c r="V1348" i="43"/>
  <c r="N1349" i="43"/>
  <c r="O1349" i="43" s="1"/>
  <c r="P1349" i="43"/>
  <c r="Q1349" i="43" s="1"/>
  <c r="B1349" i="43"/>
  <c r="A1350" i="43"/>
  <c r="D1349" i="43"/>
  <c r="R1350" i="43"/>
  <c r="G1349" i="43"/>
  <c r="E1350" i="43"/>
  <c r="C1350" i="43"/>
  <c r="F1349" i="43"/>
  <c r="K1350" i="43"/>
  <c r="U1349" i="43"/>
  <c r="H1349" i="43" l="1"/>
  <c r="I1349" i="43" s="1"/>
  <c r="J1349" i="43"/>
  <c r="S1349" i="43"/>
  <c r="Y1349" i="43"/>
  <c r="Z1349" i="43" s="1"/>
  <c r="V1349" i="43"/>
  <c r="N1350" i="43"/>
  <c r="O1350" i="43" s="1"/>
  <c r="P1350" i="43"/>
  <c r="Q1350" i="43" s="1"/>
  <c r="A1351" i="43"/>
  <c r="B1350" i="43"/>
  <c r="D1350" i="43"/>
  <c r="R1351" i="43"/>
  <c r="G1350" i="43"/>
  <c r="E1351" i="43"/>
  <c r="C1351" i="43"/>
  <c r="F1350" i="43"/>
  <c r="T1351" i="43"/>
  <c r="T1350" i="43"/>
  <c r="U1350" i="43"/>
  <c r="K1351" i="43"/>
  <c r="H1350" i="43" l="1"/>
  <c r="I1350" i="43" s="1"/>
  <c r="J1350" i="43"/>
  <c r="S1350" i="43"/>
  <c r="Y1350" i="43"/>
  <c r="Z1350" i="43" s="1"/>
  <c r="V1350" i="43"/>
  <c r="N1351" i="43"/>
  <c r="O1351" i="43" s="1"/>
  <c r="P1351" i="43"/>
  <c r="Q1351" i="43" s="1"/>
  <c r="B1351" i="43"/>
  <c r="A1352" i="43"/>
  <c r="D1351" i="43"/>
  <c r="C1352" i="43"/>
  <c r="U1351" i="43"/>
  <c r="F1351" i="43"/>
  <c r="T1352" i="43"/>
  <c r="E1352" i="43"/>
  <c r="K1352" i="43"/>
  <c r="G1351" i="43"/>
  <c r="J1351" i="43" l="1"/>
  <c r="H1351" i="43"/>
  <c r="I1351" i="43" s="1"/>
  <c r="S1351" i="43"/>
  <c r="Y1351" i="43"/>
  <c r="Z1351" i="43" s="1"/>
  <c r="V1351" i="43"/>
  <c r="N1352" i="43"/>
  <c r="O1352" i="43" s="1"/>
  <c r="P1352" i="43"/>
  <c r="Q1352" i="43" s="1"/>
  <c r="B1352" i="43"/>
  <c r="A1353" i="43"/>
  <c r="D1352" i="43"/>
  <c r="G1352" i="43"/>
  <c r="E1353" i="43"/>
  <c r="T1353" i="43"/>
  <c r="R1353" i="43"/>
  <c r="K1353" i="43"/>
  <c r="C1353" i="43"/>
  <c r="R1352" i="43"/>
  <c r="F1352" i="43"/>
  <c r="U1352" i="43"/>
  <c r="J1352" i="43" l="1"/>
  <c r="H1352" i="43"/>
  <c r="I1352" i="43" s="1"/>
  <c r="S1352" i="43"/>
  <c r="Y1352" i="43"/>
  <c r="Z1352" i="43" s="1"/>
  <c r="V1352" i="43"/>
  <c r="N1353" i="43"/>
  <c r="O1353" i="43" s="1"/>
  <c r="P1353" i="43"/>
  <c r="Q1353" i="43" s="1"/>
  <c r="B1353" i="43"/>
  <c r="A1354" i="43"/>
  <c r="D1353" i="43"/>
  <c r="K1354" i="43"/>
  <c r="E1354" i="43"/>
  <c r="T1354" i="43"/>
  <c r="G1353" i="43"/>
  <c r="R1354" i="43"/>
  <c r="F1353" i="43"/>
  <c r="U1353" i="43"/>
  <c r="C1354" i="43"/>
  <c r="J1353" i="43" l="1"/>
  <c r="H1353" i="43"/>
  <c r="I1353" i="43" s="1"/>
  <c r="S1353" i="43"/>
  <c r="Y1353" i="43"/>
  <c r="Z1353" i="43" s="1"/>
  <c r="V1353" i="43"/>
  <c r="N1354" i="43"/>
  <c r="O1354" i="43" s="1"/>
  <c r="P1354" i="43"/>
  <c r="Q1354" i="43" s="1"/>
  <c r="A1355" i="43"/>
  <c r="B1354" i="43"/>
  <c r="D1354" i="43"/>
  <c r="C1355" i="43"/>
  <c r="G1354" i="43"/>
  <c r="F1354" i="43"/>
  <c r="T1355" i="43"/>
  <c r="U1354" i="43"/>
  <c r="E1355" i="43"/>
  <c r="R1355" i="43"/>
  <c r="K1355" i="43"/>
  <c r="J1354" i="43" l="1"/>
  <c r="H1354" i="43"/>
  <c r="I1354" i="43" s="1"/>
  <c r="S1354" i="43"/>
  <c r="Y1354" i="43"/>
  <c r="Z1354" i="43" s="1"/>
  <c r="V1354" i="43"/>
  <c r="N1355" i="43"/>
  <c r="O1355" i="43" s="1"/>
  <c r="P1355" i="43"/>
  <c r="Q1355" i="43" s="1"/>
  <c r="B1355" i="43"/>
  <c r="A1356" i="43"/>
  <c r="D1355" i="43"/>
  <c r="F1355" i="43"/>
  <c r="G1355" i="43"/>
  <c r="U1355" i="43"/>
  <c r="E1356" i="43"/>
  <c r="C1356" i="43"/>
  <c r="G1356" i="43" s="1"/>
  <c r="R1356" i="43"/>
  <c r="K1356" i="43"/>
  <c r="T1356" i="43"/>
  <c r="J1355" i="43" l="1"/>
  <c r="H1355" i="43"/>
  <c r="I1355" i="43" s="1"/>
  <c r="S1355" i="43"/>
  <c r="Y1355" i="43"/>
  <c r="Z1355" i="43" s="1"/>
  <c r="V1355" i="43"/>
  <c r="N1356" i="43"/>
  <c r="O1356" i="43" s="1"/>
  <c r="J1356" i="43"/>
  <c r="P1356" i="43"/>
  <c r="Q1356" i="43" s="1"/>
  <c r="A1357" i="43"/>
  <c r="B1356" i="43"/>
  <c r="D1356" i="43"/>
  <c r="R1357" i="43"/>
  <c r="C1357" i="43"/>
  <c r="E1357" i="43"/>
  <c r="F1356" i="43"/>
  <c r="K1357" i="43"/>
  <c r="U1356" i="43"/>
  <c r="T1357" i="43"/>
  <c r="H1356" i="43" l="1"/>
  <c r="I1356" i="43" s="1"/>
  <c r="S1356" i="43"/>
  <c r="Y1356" i="43"/>
  <c r="Z1356" i="43" s="1"/>
  <c r="V1356" i="43"/>
  <c r="N1357" i="43"/>
  <c r="O1357" i="43" s="1"/>
  <c r="P1357" i="43"/>
  <c r="Q1357" i="43" s="1"/>
  <c r="B1357" i="43"/>
  <c r="A1358" i="43"/>
  <c r="D1357" i="43"/>
  <c r="T1358" i="43"/>
  <c r="F1357" i="43"/>
  <c r="U1357" i="43"/>
  <c r="C1358" i="43"/>
  <c r="R1358" i="43"/>
  <c r="E1358" i="43"/>
  <c r="K1358" i="43"/>
  <c r="G1357" i="43"/>
  <c r="J1357" i="43" l="1"/>
  <c r="H1357" i="43"/>
  <c r="I1357" i="43" s="1"/>
  <c r="S1357" i="43"/>
  <c r="Y1357" i="43"/>
  <c r="Z1357" i="43" s="1"/>
  <c r="V1357" i="43"/>
  <c r="N1358" i="43"/>
  <c r="O1358" i="43" s="1"/>
  <c r="P1358" i="43"/>
  <c r="Q1358" i="43" s="1"/>
  <c r="A1359" i="43"/>
  <c r="B1358" i="43"/>
  <c r="D1358" i="43"/>
  <c r="T1359" i="43"/>
  <c r="G1358" i="43"/>
  <c r="K1359" i="43"/>
  <c r="R1359" i="43"/>
  <c r="F1358" i="43"/>
  <c r="E1359" i="43"/>
  <c r="C1359" i="43"/>
  <c r="U1358" i="43"/>
  <c r="J1358" i="43" l="1"/>
  <c r="H1358" i="43"/>
  <c r="I1358" i="43" s="1"/>
  <c r="S1358" i="43"/>
  <c r="Y1358" i="43"/>
  <c r="Z1358" i="43" s="1"/>
  <c r="V1358" i="43"/>
  <c r="N1359" i="43"/>
  <c r="O1359" i="43" s="1"/>
  <c r="P1359" i="43"/>
  <c r="Q1359" i="43" s="1"/>
  <c r="B1359" i="43"/>
  <c r="A1360" i="43"/>
  <c r="D1359" i="43"/>
  <c r="E1360" i="43"/>
  <c r="C1360" i="43"/>
  <c r="F1360" i="43" s="1"/>
  <c r="R1360" i="43"/>
  <c r="U1359" i="43"/>
  <c r="G1360" i="43"/>
  <c r="G1359" i="43"/>
  <c r="F1359" i="43"/>
  <c r="K1360" i="43"/>
  <c r="J1359" i="43" l="1"/>
  <c r="H1359" i="43"/>
  <c r="I1359" i="43" s="1"/>
  <c r="S1359" i="43"/>
  <c r="Y1359" i="43"/>
  <c r="Z1359" i="43" s="1"/>
  <c r="V1359" i="43"/>
  <c r="N1360" i="43"/>
  <c r="O1360" i="43" s="1"/>
  <c r="H1360" i="43"/>
  <c r="I1360" i="43" s="1"/>
  <c r="J1360" i="43"/>
  <c r="P1360" i="43"/>
  <c r="Q1360" i="43" s="1"/>
  <c r="B1360" i="43"/>
  <c r="A1361" i="43"/>
  <c r="D1360" i="43"/>
  <c r="K1361" i="43"/>
  <c r="R1361" i="43"/>
  <c r="E1361" i="43"/>
  <c r="U1360" i="43"/>
  <c r="T1360" i="43"/>
  <c r="C1361" i="43"/>
  <c r="S1360" i="43" l="1"/>
  <c r="Y1360" i="43"/>
  <c r="Z1360" i="43" s="1"/>
  <c r="V1360" i="43"/>
  <c r="N1361" i="43"/>
  <c r="O1361" i="43" s="1"/>
  <c r="P1361" i="43"/>
  <c r="Q1361" i="43" s="1"/>
  <c r="A1362" i="43"/>
  <c r="B1361" i="43"/>
  <c r="D1361" i="43"/>
  <c r="E1362" i="43"/>
  <c r="K1362" i="43"/>
  <c r="R1362" i="43"/>
  <c r="T1361" i="43"/>
  <c r="F1361" i="43"/>
  <c r="T1362" i="43"/>
  <c r="G1361" i="43"/>
  <c r="U1361" i="43"/>
  <c r="C1362" i="43"/>
  <c r="H1361" i="43" l="1"/>
  <c r="I1361" i="43" s="1"/>
  <c r="J1361" i="43"/>
  <c r="S1361" i="43"/>
  <c r="Y1361" i="43"/>
  <c r="Z1361" i="43" s="1"/>
  <c r="V1361" i="43"/>
  <c r="N1362" i="43"/>
  <c r="O1362" i="43" s="1"/>
  <c r="P1362" i="43"/>
  <c r="Q1362" i="43" s="1"/>
  <c r="B1362" i="43"/>
  <c r="A1363" i="43"/>
  <c r="D1362" i="43"/>
  <c r="K1363" i="43"/>
  <c r="U1362" i="43"/>
  <c r="R1363" i="43"/>
  <c r="C1363" i="43"/>
  <c r="T1363" i="43"/>
  <c r="F1362" i="43"/>
  <c r="E1363" i="43"/>
  <c r="G1362" i="43"/>
  <c r="J1362" i="43" l="1"/>
  <c r="H1362" i="43"/>
  <c r="I1362" i="43" s="1"/>
  <c r="S1362" i="43"/>
  <c r="Y1362" i="43"/>
  <c r="Z1362" i="43" s="1"/>
  <c r="V1362" i="43"/>
  <c r="N1363" i="43"/>
  <c r="O1363" i="43" s="1"/>
  <c r="P1363" i="43"/>
  <c r="Q1363" i="43" s="1"/>
  <c r="B1363" i="43"/>
  <c r="A1364" i="43"/>
  <c r="D1363" i="43"/>
  <c r="K1364" i="43"/>
  <c r="C1364" i="43"/>
  <c r="G1363" i="43"/>
  <c r="F1363" i="43"/>
  <c r="U1363" i="43"/>
  <c r="T1364" i="43"/>
  <c r="E1364" i="43"/>
  <c r="R1364" i="43"/>
  <c r="J1363" i="43" l="1"/>
  <c r="H1363" i="43"/>
  <c r="I1363" i="43" s="1"/>
  <c r="S1363" i="43"/>
  <c r="Y1363" i="43"/>
  <c r="Z1363" i="43" s="1"/>
  <c r="V1363" i="43"/>
  <c r="N1364" i="43"/>
  <c r="O1364" i="43" s="1"/>
  <c r="P1364" i="43"/>
  <c r="Q1364" i="43" s="1"/>
  <c r="B1364" i="43"/>
  <c r="A1365" i="43"/>
  <c r="D1364" i="43"/>
  <c r="R1365" i="43"/>
  <c r="U1364" i="43"/>
  <c r="E1365" i="43"/>
  <c r="C1365" i="43"/>
  <c r="K1365" i="43"/>
  <c r="T1365" i="43"/>
  <c r="F1364" i="43"/>
  <c r="G1364" i="43"/>
  <c r="J1364" i="43" l="1"/>
  <c r="H1364" i="43"/>
  <c r="I1364" i="43" s="1"/>
  <c r="S1364" i="43"/>
  <c r="Y1364" i="43"/>
  <c r="Z1364" i="43" s="1"/>
  <c r="V1364" i="43"/>
  <c r="N1365" i="43"/>
  <c r="O1365" i="43" s="1"/>
  <c r="P1365" i="43"/>
  <c r="Q1365" i="43" s="1"/>
  <c r="B1365" i="43"/>
  <c r="A1366" i="43"/>
  <c r="D1365" i="43"/>
  <c r="T1366" i="43"/>
  <c r="C1366" i="43"/>
  <c r="F1365" i="43"/>
  <c r="K1366" i="43"/>
  <c r="G1365" i="43"/>
  <c r="U1365" i="43"/>
  <c r="E1366" i="43"/>
  <c r="R1366" i="43"/>
  <c r="G1366" i="43"/>
  <c r="H1365" i="43" l="1"/>
  <c r="I1365" i="43" s="1"/>
  <c r="J1365" i="43"/>
  <c r="S1365" i="43"/>
  <c r="Y1365" i="43"/>
  <c r="Z1365" i="43" s="1"/>
  <c r="V1365" i="43"/>
  <c r="N1366" i="43"/>
  <c r="O1366" i="43" s="1"/>
  <c r="J1366" i="43"/>
  <c r="P1366" i="43"/>
  <c r="Q1366" i="43" s="1"/>
  <c r="B1366" i="43"/>
  <c r="A1367" i="43"/>
  <c r="D1366" i="43"/>
  <c r="F1366" i="43"/>
  <c r="U1366" i="43"/>
  <c r="T1367" i="43"/>
  <c r="C1367" i="43"/>
  <c r="E1367" i="43"/>
  <c r="K1367" i="43"/>
  <c r="R1367" i="43"/>
  <c r="H1366" i="43" l="1"/>
  <c r="I1366" i="43" s="1"/>
  <c r="S1366" i="43"/>
  <c r="Y1366" i="43"/>
  <c r="Z1366" i="43" s="1"/>
  <c r="V1366" i="43"/>
  <c r="N1367" i="43"/>
  <c r="O1367" i="43" s="1"/>
  <c r="P1367" i="43"/>
  <c r="Q1367" i="43" s="1"/>
  <c r="B1367" i="43"/>
  <c r="A1368" i="43"/>
  <c r="D1367" i="43"/>
  <c r="E1368" i="43"/>
  <c r="C1368" i="43"/>
  <c r="F1367" i="43"/>
  <c r="T1368" i="43"/>
  <c r="G1367" i="43"/>
  <c r="K1368" i="43"/>
  <c r="U1367" i="43"/>
  <c r="R1368" i="43"/>
  <c r="H1367" i="43" l="1"/>
  <c r="I1367" i="43" s="1"/>
  <c r="J1367" i="43"/>
  <c r="S1367" i="43"/>
  <c r="Y1367" i="43"/>
  <c r="Z1367" i="43" s="1"/>
  <c r="V1367" i="43"/>
  <c r="N1368" i="43"/>
  <c r="O1368" i="43" s="1"/>
  <c r="P1368" i="43"/>
  <c r="Q1368" i="43" s="1"/>
  <c r="B1368" i="43"/>
  <c r="A1369" i="43"/>
  <c r="D1368" i="43"/>
  <c r="F1368" i="43"/>
  <c r="T1369" i="43"/>
  <c r="R1369" i="43"/>
  <c r="C1369" i="43"/>
  <c r="G1368" i="43"/>
  <c r="U1368" i="43"/>
  <c r="E1369" i="43"/>
  <c r="K1369" i="43"/>
  <c r="H1368" i="43" l="1"/>
  <c r="I1368" i="43" s="1"/>
  <c r="J1368" i="43"/>
  <c r="S1368" i="43"/>
  <c r="Y1368" i="43"/>
  <c r="Z1368" i="43" s="1"/>
  <c r="V1368" i="43"/>
  <c r="N1369" i="43"/>
  <c r="O1369" i="43" s="1"/>
  <c r="P1369" i="43"/>
  <c r="Q1369" i="43" s="1"/>
  <c r="A1370" i="43"/>
  <c r="B1369" i="43"/>
  <c r="D1369" i="43"/>
  <c r="G1369" i="43"/>
  <c r="E1370" i="43"/>
  <c r="R1370" i="43"/>
  <c r="F1369" i="43"/>
  <c r="K1370" i="43"/>
  <c r="C1370" i="43"/>
  <c r="U1369" i="43"/>
  <c r="T1370" i="43"/>
  <c r="J1369" i="43" l="1"/>
  <c r="H1369" i="43"/>
  <c r="I1369" i="43" s="1"/>
  <c r="S1369" i="43"/>
  <c r="Y1369" i="43"/>
  <c r="Z1369" i="43" s="1"/>
  <c r="V1369" i="43"/>
  <c r="N1370" i="43"/>
  <c r="O1370" i="43" s="1"/>
  <c r="P1370" i="43"/>
  <c r="Q1370" i="43" s="1"/>
  <c r="A1371" i="43"/>
  <c r="B1370" i="43"/>
  <c r="D1370" i="43"/>
  <c r="R1371" i="43"/>
  <c r="U1370" i="43"/>
  <c r="K1371" i="43"/>
  <c r="G1370" i="43"/>
  <c r="T1371" i="43"/>
  <c r="C1371" i="43"/>
  <c r="F1370" i="43"/>
  <c r="E1371" i="43"/>
  <c r="J1370" i="43" l="1"/>
  <c r="H1370" i="43"/>
  <c r="I1370" i="43" s="1"/>
  <c r="S1370" i="43"/>
  <c r="Y1370" i="43"/>
  <c r="Z1370" i="43" s="1"/>
  <c r="V1370" i="43"/>
  <c r="N1371" i="43"/>
  <c r="O1371" i="43" s="1"/>
  <c r="P1371" i="43"/>
  <c r="Q1371" i="43" s="1"/>
  <c r="B1371" i="43"/>
  <c r="A1372" i="43"/>
  <c r="D1371" i="43"/>
  <c r="F1371" i="43"/>
  <c r="G1371" i="43"/>
  <c r="C1372" i="43"/>
  <c r="R1372" i="43"/>
  <c r="K1372" i="43"/>
  <c r="U1371" i="43"/>
  <c r="T1372" i="43"/>
  <c r="E1372" i="43"/>
  <c r="J1371" i="43" l="1"/>
  <c r="H1371" i="43"/>
  <c r="I1371" i="43" s="1"/>
  <c r="S1371" i="43"/>
  <c r="Y1371" i="43"/>
  <c r="Z1371" i="43" s="1"/>
  <c r="V1371" i="43"/>
  <c r="N1372" i="43"/>
  <c r="O1372" i="43" s="1"/>
  <c r="P1372" i="43"/>
  <c r="Q1372" i="43" s="1"/>
  <c r="A1373" i="43"/>
  <c r="B1372" i="43"/>
  <c r="D1372" i="43"/>
  <c r="R1373" i="43"/>
  <c r="K1373" i="43"/>
  <c r="G1372" i="43"/>
  <c r="F1372" i="43"/>
  <c r="C1373" i="43"/>
  <c r="T1373" i="43"/>
  <c r="U1372" i="43"/>
  <c r="E1373" i="43"/>
  <c r="H1372" i="43" l="1"/>
  <c r="I1372" i="43" s="1"/>
  <c r="J1372" i="43"/>
  <c r="S1372" i="43"/>
  <c r="Y1372" i="43"/>
  <c r="Z1372" i="43" s="1"/>
  <c r="V1372" i="43"/>
  <c r="N1373" i="43"/>
  <c r="O1373" i="43" s="1"/>
  <c r="P1373" i="43"/>
  <c r="Q1373" i="43" s="1"/>
  <c r="B1373" i="43"/>
  <c r="A1374" i="43"/>
  <c r="D1373" i="43"/>
  <c r="F1373" i="43"/>
  <c r="E1374" i="43"/>
  <c r="R1374" i="43"/>
  <c r="C1374" i="43"/>
  <c r="T1374" i="43"/>
  <c r="G1373" i="43"/>
  <c r="K1374" i="43"/>
  <c r="U1373" i="43"/>
  <c r="J1373" i="43" l="1"/>
  <c r="H1373" i="43"/>
  <c r="I1373" i="43" s="1"/>
  <c r="S1373" i="43"/>
  <c r="Y1373" i="43"/>
  <c r="Z1373" i="43" s="1"/>
  <c r="V1373" i="43"/>
  <c r="N1374" i="43"/>
  <c r="O1374" i="43" s="1"/>
  <c r="P1374" i="43"/>
  <c r="Q1374" i="43" s="1"/>
  <c r="A1375" i="43"/>
  <c r="B1374" i="43"/>
  <c r="D1374" i="43"/>
  <c r="F1374" i="43"/>
  <c r="K1375" i="43"/>
  <c r="T1375" i="43"/>
  <c r="U1374" i="43"/>
  <c r="C1375" i="43"/>
  <c r="G1374" i="43"/>
  <c r="R1375" i="43"/>
  <c r="E1375" i="43"/>
  <c r="J1374" i="43" l="1"/>
  <c r="H1374" i="43"/>
  <c r="I1374" i="43" s="1"/>
  <c r="S1374" i="43"/>
  <c r="Y1374" i="43"/>
  <c r="Z1374" i="43" s="1"/>
  <c r="V1374" i="43"/>
  <c r="N1375" i="43"/>
  <c r="O1375" i="43" s="1"/>
  <c r="P1375" i="43"/>
  <c r="Q1375" i="43" s="1"/>
  <c r="B1375" i="43"/>
  <c r="A1376" i="43"/>
  <c r="D1375" i="43"/>
  <c r="E1376" i="43"/>
  <c r="T1376" i="43"/>
  <c r="F1375" i="43"/>
  <c r="K1376" i="43"/>
  <c r="C1376" i="43"/>
  <c r="R1376" i="43"/>
  <c r="G1375" i="43"/>
  <c r="U1375" i="43"/>
  <c r="J1375" i="43" l="1"/>
  <c r="H1375" i="43"/>
  <c r="I1375" i="43" s="1"/>
  <c r="S1375" i="43"/>
  <c r="Y1375" i="43"/>
  <c r="Z1375" i="43" s="1"/>
  <c r="V1375" i="43"/>
  <c r="N1376" i="43"/>
  <c r="O1376" i="43" s="1"/>
  <c r="P1376" i="43"/>
  <c r="Q1376" i="43" s="1"/>
  <c r="B1376" i="43"/>
  <c r="A1377" i="43"/>
  <c r="D1376" i="43"/>
  <c r="C1377" i="43"/>
  <c r="F1377" i="43"/>
  <c r="E1377" i="43"/>
  <c r="G1376" i="43"/>
  <c r="U1376" i="43"/>
  <c r="G1377" i="43"/>
  <c r="K1377" i="43"/>
  <c r="F1376" i="43"/>
  <c r="R1377" i="43"/>
  <c r="T1377" i="43"/>
  <c r="J1376" i="43" l="1"/>
  <c r="H1376" i="43"/>
  <c r="I1376" i="43" s="1"/>
  <c r="S1376" i="43"/>
  <c r="Y1376" i="43"/>
  <c r="Z1376" i="43" s="1"/>
  <c r="V1376" i="43"/>
  <c r="N1377" i="43"/>
  <c r="O1377" i="43" s="1"/>
  <c r="H1377" i="43"/>
  <c r="I1377" i="43" s="1"/>
  <c r="J1377" i="43"/>
  <c r="P1377" i="43"/>
  <c r="Q1377" i="43" s="1"/>
  <c r="B1377" i="43"/>
  <c r="A1378" i="43"/>
  <c r="D1377" i="43"/>
  <c r="C1378" i="43"/>
  <c r="K1378" i="43"/>
  <c r="T1378" i="43"/>
  <c r="E1378" i="43"/>
  <c r="U1377" i="43"/>
  <c r="S1377" i="43" l="1"/>
  <c r="Y1377" i="43"/>
  <c r="Z1377" i="43" s="1"/>
  <c r="V1377" i="43"/>
  <c r="N1378" i="43"/>
  <c r="O1378" i="43" s="1"/>
  <c r="P1378" i="43"/>
  <c r="Q1378" i="43" s="1"/>
  <c r="B1378" i="43"/>
  <c r="A1379" i="43"/>
  <c r="D1378" i="43"/>
  <c r="R1379" i="43"/>
  <c r="K1379" i="43"/>
  <c r="R1378" i="43"/>
  <c r="U1378" i="43"/>
  <c r="C1379" i="43"/>
  <c r="F1379" i="43" s="1"/>
  <c r="G1379" i="43"/>
  <c r="G1378" i="43"/>
  <c r="F1378" i="43"/>
  <c r="E1379" i="43"/>
  <c r="H1378" i="43" l="1"/>
  <c r="I1378" i="43" s="1"/>
  <c r="J1378" i="43"/>
  <c r="S1378" i="43"/>
  <c r="Y1378" i="43"/>
  <c r="Z1378" i="43" s="1"/>
  <c r="V1378" i="43"/>
  <c r="N1379" i="43"/>
  <c r="O1379" i="43" s="1"/>
  <c r="H1379" i="43"/>
  <c r="I1379" i="43" s="1"/>
  <c r="J1379" i="43"/>
  <c r="P1379" i="43"/>
  <c r="Q1379" i="43" s="1"/>
  <c r="B1379" i="43"/>
  <c r="A1380" i="43"/>
  <c r="D1379" i="43"/>
  <c r="U1379" i="43"/>
  <c r="K1380" i="43"/>
  <c r="C1380" i="43"/>
  <c r="F1380" i="43" s="1"/>
  <c r="E1380" i="43"/>
  <c r="T1379" i="43"/>
  <c r="R1380" i="43"/>
  <c r="S1379" i="43" l="1"/>
  <c r="Y1379" i="43"/>
  <c r="Z1379" i="43" s="1"/>
  <c r="V1379" i="43"/>
  <c r="N1380" i="43"/>
  <c r="O1380" i="43" s="1"/>
  <c r="H1380" i="43"/>
  <c r="I1380" i="43" s="1"/>
  <c r="P1380" i="43"/>
  <c r="Q1380" i="43" s="1"/>
  <c r="A1381" i="43"/>
  <c r="B1380" i="43"/>
  <c r="D1380" i="43"/>
  <c r="U1380" i="43"/>
  <c r="E1381" i="43"/>
  <c r="T1381" i="43"/>
  <c r="T1380" i="43"/>
  <c r="K1381" i="43"/>
  <c r="C1381" i="43"/>
  <c r="G1380" i="43"/>
  <c r="R1381" i="43"/>
  <c r="J1380" i="43" l="1"/>
  <c r="S1380" i="43"/>
  <c r="Y1380" i="43"/>
  <c r="Z1380" i="43" s="1"/>
  <c r="V1380" i="43"/>
  <c r="N1381" i="43"/>
  <c r="O1381" i="43" s="1"/>
  <c r="P1381" i="43"/>
  <c r="Q1381" i="43" s="1"/>
  <c r="B1381" i="43"/>
  <c r="A1382" i="43"/>
  <c r="D1381" i="43"/>
  <c r="G1381" i="43"/>
  <c r="E1382" i="43"/>
  <c r="K1382" i="43"/>
  <c r="R1382" i="43"/>
  <c r="T1382" i="43"/>
  <c r="C1382" i="43"/>
  <c r="U1381" i="43"/>
  <c r="F1381" i="43"/>
  <c r="J1381" i="43" l="1"/>
  <c r="H1381" i="43"/>
  <c r="I1381" i="43" s="1"/>
  <c r="S1381" i="43"/>
  <c r="Y1381" i="43"/>
  <c r="Z1381" i="43" s="1"/>
  <c r="V1381" i="43"/>
  <c r="N1382" i="43"/>
  <c r="O1382" i="43" s="1"/>
  <c r="P1382" i="43"/>
  <c r="Q1382" i="43" s="1"/>
  <c r="A1383" i="43"/>
  <c r="B1382" i="43"/>
  <c r="D1382" i="43"/>
  <c r="F1382" i="43"/>
  <c r="E1383" i="43"/>
  <c r="T1383" i="43"/>
  <c r="R1383" i="43"/>
  <c r="G1382" i="43"/>
  <c r="U1382" i="43"/>
  <c r="C1383" i="43"/>
  <c r="K1383" i="43"/>
  <c r="J1382" i="43" l="1"/>
  <c r="H1382" i="43"/>
  <c r="I1382" i="43" s="1"/>
  <c r="S1382" i="43"/>
  <c r="Y1382" i="43"/>
  <c r="Z1382" i="43" s="1"/>
  <c r="V1382" i="43"/>
  <c r="N1383" i="43"/>
  <c r="O1383" i="43" s="1"/>
  <c r="P1383" i="43"/>
  <c r="Q1383" i="43" s="1"/>
  <c r="A1384" i="43"/>
  <c r="B1383" i="43"/>
  <c r="D1383" i="43"/>
  <c r="F1383" i="43"/>
  <c r="R1384" i="43"/>
  <c r="E1384" i="43"/>
  <c r="T1384" i="43"/>
  <c r="K1384" i="43"/>
  <c r="U1383" i="43"/>
  <c r="G1383" i="43"/>
  <c r="C1384" i="43"/>
  <c r="G1384" i="43"/>
  <c r="F1384" i="43"/>
  <c r="J1383" i="43" l="1"/>
  <c r="H1383" i="43"/>
  <c r="I1383" i="43" s="1"/>
  <c r="S1383" i="43"/>
  <c r="Y1383" i="43"/>
  <c r="Z1383" i="43" s="1"/>
  <c r="V1383" i="43"/>
  <c r="N1384" i="43"/>
  <c r="O1384" i="43" s="1"/>
  <c r="H1384" i="43"/>
  <c r="I1384" i="43" s="1"/>
  <c r="J1384" i="43"/>
  <c r="P1384" i="43"/>
  <c r="Q1384" i="43" s="1"/>
  <c r="A1385" i="43"/>
  <c r="B1384" i="43"/>
  <c r="D1384" i="43"/>
  <c r="C1385" i="43"/>
  <c r="K1385" i="43"/>
  <c r="T1385" i="43"/>
  <c r="U1384" i="43"/>
  <c r="R1385" i="43"/>
  <c r="E1385" i="43"/>
  <c r="S1384" i="43" l="1"/>
  <c r="Y1384" i="43"/>
  <c r="Z1384" i="43" s="1"/>
  <c r="V1384" i="43"/>
  <c r="N1385" i="43"/>
  <c r="O1385" i="43" s="1"/>
  <c r="P1385" i="43"/>
  <c r="Q1385" i="43" s="1"/>
  <c r="B1385" i="43"/>
  <c r="A1386" i="43"/>
  <c r="D1385" i="43"/>
  <c r="K1386" i="43"/>
  <c r="E1386" i="43"/>
  <c r="T1386" i="43"/>
  <c r="U1385" i="43"/>
  <c r="F1385" i="43"/>
  <c r="R1386" i="43"/>
  <c r="G1385" i="43"/>
  <c r="C1386" i="43"/>
  <c r="J1385" i="43" l="1"/>
  <c r="H1385" i="43"/>
  <c r="I1385" i="43" s="1"/>
  <c r="S1385" i="43"/>
  <c r="Y1385" i="43"/>
  <c r="Z1385" i="43" s="1"/>
  <c r="V1385" i="43"/>
  <c r="N1386" i="43"/>
  <c r="O1386" i="43" s="1"/>
  <c r="P1386" i="43"/>
  <c r="Q1386" i="43" s="1"/>
  <c r="A1387" i="43"/>
  <c r="B1386" i="43"/>
  <c r="D1386" i="43"/>
  <c r="U1386" i="43"/>
  <c r="K1387" i="43"/>
  <c r="C1387" i="43"/>
  <c r="T1387" i="43"/>
  <c r="G1386" i="43"/>
  <c r="F1386" i="43"/>
  <c r="E1387" i="43"/>
  <c r="R1387" i="43"/>
  <c r="J1386" i="43" l="1"/>
  <c r="H1386" i="43"/>
  <c r="I1386" i="43" s="1"/>
  <c r="S1386" i="43"/>
  <c r="Y1386" i="43"/>
  <c r="Z1386" i="43" s="1"/>
  <c r="V1386" i="43"/>
  <c r="N1387" i="43"/>
  <c r="O1387" i="43" s="1"/>
  <c r="P1387" i="43"/>
  <c r="Q1387" i="43" s="1"/>
  <c r="A1388" i="43"/>
  <c r="B1387" i="43"/>
  <c r="D1387" i="43"/>
  <c r="G1387" i="43"/>
  <c r="U1387" i="43"/>
  <c r="E1388" i="43"/>
  <c r="F1387" i="43"/>
  <c r="K1388" i="43"/>
  <c r="R1388" i="43"/>
  <c r="T1388" i="43"/>
  <c r="C1388" i="43"/>
  <c r="G1388" i="43"/>
  <c r="F1388" i="43"/>
  <c r="J1387" i="43" l="1"/>
  <c r="H1387" i="43"/>
  <c r="I1387" i="43" s="1"/>
  <c r="S1387" i="43"/>
  <c r="Y1387" i="43"/>
  <c r="Z1387" i="43" s="1"/>
  <c r="V1387" i="43"/>
  <c r="N1388" i="43"/>
  <c r="O1388" i="43" s="1"/>
  <c r="H1388" i="43"/>
  <c r="I1388" i="43" s="1"/>
  <c r="J1388" i="43"/>
  <c r="P1388" i="43"/>
  <c r="Q1388" i="43" s="1"/>
  <c r="B1388" i="43"/>
  <c r="A1389" i="43"/>
  <c r="D1388" i="43"/>
  <c r="T1389" i="43"/>
  <c r="R1389" i="43"/>
  <c r="E1389" i="43"/>
  <c r="K1389" i="43"/>
  <c r="U1388" i="43"/>
  <c r="C1389" i="43"/>
  <c r="S1388" i="43" l="1"/>
  <c r="Y1388" i="43"/>
  <c r="Z1388" i="43" s="1"/>
  <c r="V1388" i="43"/>
  <c r="N1389" i="43"/>
  <c r="O1389" i="43" s="1"/>
  <c r="P1389" i="43"/>
  <c r="Q1389" i="43" s="1"/>
  <c r="A1390" i="43"/>
  <c r="B1389" i="43"/>
  <c r="D1389" i="43"/>
  <c r="C1390" i="43"/>
  <c r="K1390" i="43"/>
  <c r="G1389" i="43"/>
  <c r="U1389" i="43"/>
  <c r="E1390" i="43"/>
  <c r="F1389" i="43"/>
  <c r="R1390" i="43"/>
  <c r="H1389" i="43" l="1"/>
  <c r="I1389" i="43" s="1"/>
  <c r="J1389" i="43"/>
  <c r="S1389" i="43"/>
  <c r="Y1389" i="43"/>
  <c r="Z1389" i="43" s="1"/>
  <c r="V1389" i="43"/>
  <c r="N1390" i="43"/>
  <c r="O1390" i="43" s="1"/>
  <c r="P1390" i="43"/>
  <c r="Q1390" i="43" s="1"/>
  <c r="A1391" i="43"/>
  <c r="B1390" i="43"/>
  <c r="D1390" i="43"/>
  <c r="R1391" i="43"/>
  <c r="T1390" i="43"/>
  <c r="F1390" i="43"/>
  <c r="C1391" i="43"/>
  <c r="U1390" i="43"/>
  <c r="G1390" i="43"/>
  <c r="K1391" i="43"/>
  <c r="E1391" i="43"/>
  <c r="T1391" i="43"/>
  <c r="J1390" i="43" l="1"/>
  <c r="H1390" i="43"/>
  <c r="I1390" i="43" s="1"/>
  <c r="S1390" i="43"/>
  <c r="Y1390" i="43"/>
  <c r="Z1390" i="43" s="1"/>
  <c r="V1390" i="43"/>
  <c r="N1391" i="43"/>
  <c r="O1391" i="43" s="1"/>
  <c r="P1391" i="43"/>
  <c r="Q1391" i="43" s="1"/>
  <c r="A1392" i="43"/>
  <c r="B1391" i="43"/>
  <c r="D1391" i="43"/>
  <c r="F1391" i="43"/>
  <c r="T1392" i="43"/>
  <c r="U1391" i="43"/>
  <c r="R1392" i="43"/>
  <c r="K1392" i="43"/>
  <c r="G1391" i="43"/>
  <c r="C1392" i="43"/>
  <c r="E1392" i="43"/>
  <c r="F1392" i="43"/>
  <c r="H1391" i="43" l="1"/>
  <c r="I1391" i="43" s="1"/>
  <c r="J1391" i="43"/>
  <c r="S1391" i="43"/>
  <c r="Y1391" i="43"/>
  <c r="Z1391" i="43" s="1"/>
  <c r="V1391" i="43"/>
  <c r="N1392" i="43"/>
  <c r="O1392" i="43" s="1"/>
  <c r="H1392" i="43"/>
  <c r="I1392" i="43" s="1"/>
  <c r="P1392" i="43"/>
  <c r="Q1392" i="43" s="1"/>
  <c r="A1393" i="43"/>
  <c r="B1392" i="43"/>
  <c r="D1392" i="43"/>
  <c r="G1392" i="43"/>
  <c r="K1393" i="43"/>
  <c r="C1393" i="43"/>
  <c r="R1393" i="43"/>
  <c r="T1393" i="43"/>
  <c r="U1392" i="43"/>
  <c r="E1393" i="43"/>
  <c r="J1392" i="43" l="1"/>
  <c r="S1392" i="43"/>
  <c r="Y1392" i="43"/>
  <c r="Z1392" i="43" s="1"/>
  <c r="V1392" i="43"/>
  <c r="N1393" i="43"/>
  <c r="O1393" i="43" s="1"/>
  <c r="P1393" i="43"/>
  <c r="Q1393" i="43" s="1"/>
  <c r="A1394" i="43"/>
  <c r="B1393" i="43"/>
  <c r="D1393" i="43"/>
  <c r="K1394" i="43"/>
  <c r="E1394" i="43"/>
  <c r="G1393" i="43"/>
  <c r="F1393" i="43"/>
  <c r="C1394" i="43"/>
  <c r="U1393" i="43"/>
  <c r="R1394" i="43"/>
  <c r="J1393" i="43" l="1"/>
  <c r="H1393" i="43"/>
  <c r="I1393" i="43" s="1"/>
  <c r="S1393" i="43"/>
  <c r="Y1393" i="43"/>
  <c r="Z1393" i="43" s="1"/>
  <c r="V1393" i="43"/>
  <c r="N1394" i="43"/>
  <c r="O1394" i="43" s="1"/>
  <c r="P1394" i="43"/>
  <c r="Q1394" i="43" s="1"/>
  <c r="B1394" i="43"/>
  <c r="A1395" i="43"/>
  <c r="D1394" i="43"/>
  <c r="G1394" i="43"/>
  <c r="T1394" i="43"/>
  <c r="F1394" i="43"/>
  <c r="U1394" i="43"/>
  <c r="T1395" i="43"/>
  <c r="E1395" i="43"/>
  <c r="K1395" i="43"/>
  <c r="C1395" i="43"/>
  <c r="R1395" i="43"/>
  <c r="J1394" i="43" l="1"/>
  <c r="H1394" i="43"/>
  <c r="I1394" i="43" s="1"/>
  <c r="S1394" i="43"/>
  <c r="Y1394" i="43"/>
  <c r="Z1394" i="43" s="1"/>
  <c r="V1394" i="43"/>
  <c r="N1395" i="43"/>
  <c r="O1395" i="43" s="1"/>
  <c r="P1395" i="43"/>
  <c r="Q1395" i="43" s="1"/>
  <c r="A1396" i="43"/>
  <c r="B1395" i="43"/>
  <c r="D1395" i="43"/>
  <c r="G1395" i="43"/>
  <c r="T1396" i="43"/>
  <c r="C1396" i="43"/>
  <c r="K1396" i="43"/>
  <c r="R1396" i="43"/>
  <c r="U1395" i="43"/>
  <c r="E1396" i="43"/>
  <c r="F1395" i="43"/>
  <c r="J1395" i="43" l="1"/>
  <c r="H1395" i="43"/>
  <c r="I1395" i="43" s="1"/>
  <c r="S1395" i="43"/>
  <c r="Y1395" i="43"/>
  <c r="Z1395" i="43" s="1"/>
  <c r="V1395" i="43"/>
  <c r="N1396" i="43"/>
  <c r="O1396" i="43" s="1"/>
  <c r="P1396" i="43"/>
  <c r="Q1396" i="43" s="1"/>
  <c r="A1397" i="43"/>
  <c r="B1396" i="43"/>
  <c r="D1396" i="43"/>
  <c r="F1396" i="43"/>
  <c r="K1397" i="43"/>
  <c r="G1396" i="43"/>
  <c r="E1397" i="43"/>
  <c r="R1397" i="43"/>
  <c r="U1396" i="43"/>
  <c r="T1397" i="43"/>
  <c r="C1397" i="43"/>
  <c r="J1396" i="43" l="1"/>
  <c r="H1396" i="43"/>
  <c r="I1396" i="43" s="1"/>
  <c r="S1396" i="43"/>
  <c r="Y1396" i="43"/>
  <c r="Z1396" i="43" s="1"/>
  <c r="V1396" i="43"/>
  <c r="N1397" i="43"/>
  <c r="O1397" i="43" s="1"/>
  <c r="P1397" i="43"/>
  <c r="Q1397" i="43" s="1"/>
  <c r="B1397" i="43"/>
  <c r="A1398" i="43"/>
  <c r="D1397" i="43"/>
  <c r="C1398" i="43"/>
  <c r="U1397" i="43"/>
  <c r="F1397" i="43"/>
  <c r="E1398" i="43"/>
  <c r="G1397" i="43"/>
  <c r="T1398" i="43"/>
  <c r="K1398" i="43"/>
  <c r="H1397" i="43" l="1"/>
  <c r="I1397" i="43" s="1"/>
  <c r="J1397" i="43"/>
  <c r="S1397" i="43"/>
  <c r="Y1397" i="43"/>
  <c r="Z1397" i="43" s="1"/>
  <c r="V1397" i="43"/>
  <c r="N1398" i="43"/>
  <c r="O1398" i="43" s="1"/>
  <c r="P1398" i="43"/>
  <c r="Q1398" i="43" s="1"/>
  <c r="B1398" i="43"/>
  <c r="A1399" i="43"/>
  <c r="D1398" i="43"/>
  <c r="K1399" i="43"/>
  <c r="G1398" i="43"/>
  <c r="U1398" i="43"/>
  <c r="R1399" i="43"/>
  <c r="R1398" i="43"/>
  <c r="E1399" i="43"/>
  <c r="F1398" i="43"/>
  <c r="T1399" i="43"/>
  <c r="C1399" i="43"/>
  <c r="J1398" i="43" l="1"/>
  <c r="H1398" i="43"/>
  <c r="I1398" i="43" s="1"/>
  <c r="S1398" i="43"/>
  <c r="Y1398" i="43"/>
  <c r="Z1398" i="43" s="1"/>
  <c r="V1398" i="43"/>
  <c r="N1399" i="43"/>
  <c r="O1399" i="43" s="1"/>
  <c r="P1399" i="43"/>
  <c r="Q1399" i="43" s="1"/>
  <c r="A1400" i="43"/>
  <c r="B1399" i="43"/>
  <c r="D1399" i="43"/>
  <c r="E1400" i="43"/>
  <c r="G1399" i="43"/>
  <c r="U1399" i="43"/>
  <c r="R1400" i="43"/>
  <c r="C1400" i="43"/>
  <c r="K1400" i="43"/>
  <c r="F1399" i="43"/>
  <c r="T1400" i="43"/>
  <c r="J1399" i="43" l="1"/>
  <c r="H1399" i="43"/>
  <c r="I1399" i="43" s="1"/>
  <c r="S1399" i="43"/>
  <c r="Y1399" i="43"/>
  <c r="Z1399" i="43" s="1"/>
  <c r="V1399" i="43"/>
  <c r="N1400" i="43"/>
  <c r="O1400" i="43" s="1"/>
  <c r="P1400" i="43"/>
  <c r="Q1400" i="43" s="1"/>
  <c r="B1400" i="43"/>
  <c r="A1401" i="43"/>
  <c r="D1400" i="43"/>
  <c r="E1401" i="43"/>
  <c r="C1401" i="43"/>
  <c r="G1400" i="43"/>
  <c r="R1401" i="43"/>
  <c r="K1401" i="43"/>
  <c r="F1400" i="43"/>
  <c r="U1400" i="43"/>
  <c r="T1401" i="43"/>
  <c r="H1400" i="43" l="1"/>
  <c r="I1400" i="43" s="1"/>
  <c r="J1400" i="43"/>
  <c r="S1400" i="43"/>
  <c r="Y1400" i="43"/>
  <c r="Z1400" i="43" s="1"/>
  <c r="V1400" i="43"/>
  <c r="N1401" i="43"/>
  <c r="O1401" i="43" s="1"/>
  <c r="P1401" i="43"/>
  <c r="Q1401" i="43" s="1"/>
  <c r="B1401" i="43"/>
  <c r="A1402" i="43"/>
  <c r="D1401" i="43"/>
  <c r="U1401" i="43"/>
  <c r="C1402" i="43"/>
  <c r="F1402" i="43" s="1"/>
  <c r="G1401" i="43"/>
  <c r="E1402" i="43"/>
  <c r="F1401" i="43"/>
  <c r="G1402" i="43"/>
  <c r="T1402" i="43"/>
  <c r="K1402" i="43"/>
  <c r="R1402" i="43"/>
  <c r="H1401" i="43" l="1"/>
  <c r="I1401" i="43" s="1"/>
  <c r="J1401" i="43"/>
  <c r="S1401" i="43"/>
  <c r="Y1401" i="43"/>
  <c r="Z1401" i="43" s="1"/>
  <c r="V1401" i="43"/>
  <c r="N1402" i="43"/>
  <c r="O1402" i="43" s="1"/>
  <c r="H1402" i="43"/>
  <c r="I1402" i="43" s="1"/>
  <c r="J1402" i="43"/>
  <c r="P1402" i="43"/>
  <c r="Q1402" i="43" s="1"/>
  <c r="A1403" i="43"/>
  <c r="B1402" i="43"/>
  <c r="D1402" i="43"/>
  <c r="K1403" i="43"/>
  <c r="C1403" i="43"/>
  <c r="T1403" i="43"/>
  <c r="R1403" i="43"/>
  <c r="U1402" i="43"/>
  <c r="E1403" i="43"/>
  <c r="S1402" i="43" l="1"/>
  <c r="Y1402" i="43"/>
  <c r="Z1402" i="43" s="1"/>
  <c r="V1402" i="43"/>
  <c r="N1403" i="43"/>
  <c r="O1403" i="43" s="1"/>
  <c r="P1403" i="43"/>
  <c r="Q1403" i="43" s="1"/>
  <c r="A1404" i="43"/>
  <c r="B1403" i="43"/>
  <c r="D1403" i="43"/>
  <c r="G1403" i="43"/>
  <c r="T1404" i="43"/>
  <c r="F1403" i="43"/>
  <c r="K1404" i="43"/>
  <c r="R1404" i="43"/>
  <c r="U1403" i="43"/>
  <c r="E1404" i="43"/>
  <c r="C1404" i="43"/>
  <c r="J1403" i="43" l="1"/>
  <c r="H1403" i="43"/>
  <c r="I1403" i="43" s="1"/>
  <c r="S1403" i="43"/>
  <c r="Y1403" i="43"/>
  <c r="Z1403" i="43" s="1"/>
  <c r="V1403" i="43"/>
  <c r="N1404" i="43"/>
  <c r="O1404" i="43" s="1"/>
  <c r="P1404" i="43"/>
  <c r="Q1404" i="43" s="1"/>
  <c r="B1404" i="43"/>
  <c r="A1405" i="43"/>
  <c r="D1404" i="43"/>
  <c r="U1404" i="43"/>
  <c r="F1404" i="43"/>
  <c r="T1405" i="43"/>
  <c r="C1405" i="43"/>
  <c r="R1405" i="43"/>
  <c r="E1405" i="43"/>
  <c r="K1405" i="43"/>
  <c r="G1404" i="43"/>
  <c r="J1404" i="43" l="1"/>
  <c r="H1404" i="43"/>
  <c r="I1404" i="43" s="1"/>
  <c r="S1404" i="43"/>
  <c r="Y1404" i="43"/>
  <c r="Z1404" i="43" s="1"/>
  <c r="V1404" i="43"/>
  <c r="N1405" i="43"/>
  <c r="O1405" i="43" s="1"/>
  <c r="P1405" i="43"/>
  <c r="Q1405" i="43" s="1"/>
  <c r="B1405" i="43"/>
  <c r="A1406" i="43"/>
  <c r="D1405" i="43"/>
  <c r="R1406" i="43"/>
  <c r="F1405" i="43"/>
  <c r="C1406" i="43"/>
  <c r="G1405" i="43"/>
  <c r="K1406" i="43"/>
  <c r="U1405" i="43"/>
  <c r="T1406" i="43"/>
  <c r="E1406" i="43"/>
  <c r="H1405" i="43" l="1"/>
  <c r="I1405" i="43" s="1"/>
  <c r="J1405" i="43"/>
  <c r="S1405" i="43"/>
  <c r="Y1405" i="43"/>
  <c r="Z1405" i="43" s="1"/>
  <c r="V1405" i="43"/>
  <c r="N1406" i="43"/>
  <c r="O1406" i="43" s="1"/>
  <c r="P1406" i="43"/>
  <c r="Q1406" i="43" s="1"/>
  <c r="A1407" i="43"/>
  <c r="B1406" i="43"/>
  <c r="D1406" i="43"/>
  <c r="E1407" i="43"/>
  <c r="F1406" i="43"/>
  <c r="C1407" i="43"/>
  <c r="F1407" i="43" s="1"/>
  <c r="U1406" i="43"/>
  <c r="T1407" i="43"/>
  <c r="K1407" i="43"/>
  <c r="G1406" i="43"/>
  <c r="R1407" i="43"/>
  <c r="J1406" i="43" l="1"/>
  <c r="H1406" i="43"/>
  <c r="I1406" i="43" s="1"/>
  <c r="S1406" i="43"/>
  <c r="Y1406" i="43"/>
  <c r="Z1406" i="43" s="1"/>
  <c r="V1406" i="43"/>
  <c r="N1407" i="43"/>
  <c r="O1407" i="43" s="1"/>
  <c r="H1407" i="43"/>
  <c r="I1407" i="43" s="1"/>
  <c r="P1407" i="43"/>
  <c r="Q1407" i="43" s="1"/>
  <c r="A1408" i="43"/>
  <c r="B1407" i="43"/>
  <c r="D1407" i="43"/>
  <c r="K1408" i="43"/>
  <c r="G1407" i="43"/>
  <c r="E1408" i="43"/>
  <c r="C1408" i="43"/>
  <c r="T1408" i="43"/>
  <c r="U1407" i="43"/>
  <c r="R1408" i="43"/>
  <c r="J1407" i="43" l="1"/>
  <c r="S1407" i="43"/>
  <c r="Y1407" i="43"/>
  <c r="Z1407" i="43" s="1"/>
  <c r="V1407" i="43"/>
  <c r="N1408" i="43"/>
  <c r="O1408" i="43" s="1"/>
  <c r="P1408" i="43"/>
  <c r="Q1408" i="43" s="1"/>
  <c r="A1409" i="43"/>
  <c r="B1408" i="43"/>
  <c r="D1408" i="43"/>
  <c r="G1408" i="43"/>
  <c r="K1409" i="43"/>
  <c r="U1408" i="43"/>
  <c r="C1409" i="43"/>
  <c r="E1409" i="43"/>
  <c r="F1408" i="43"/>
  <c r="T1409" i="43"/>
  <c r="J1408" i="43" l="1"/>
  <c r="H1408" i="43"/>
  <c r="I1408" i="43" s="1"/>
  <c r="S1408" i="43"/>
  <c r="Y1408" i="43"/>
  <c r="Z1408" i="43" s="1"/>
  <c r="V1408" i="43"/>
  <c r="N1409" i="43"/>
  <c r="O1409" i="43" s="1"/>
  <c r="P1409" i="43"/>
  <c r="Q1409" i="43" s="1"/>
  <c r="B1409" i="43"/>
  <c r="A1410" i="43"/>
  <c r="D1409" i="43"/>
  <c r="E1410" i="43"/>
  <c r="R1410" i="43"/>
  <c r="C1410" i="43"/>
  <c r="K1410" i="43"/>
  <c r="F1409" i="43"/>
  <c r="G1409" i="43"/>
  <c r="R1409" i="43"/>
  <c r="U1409" i="43"/>
  <c r="T1410" i="43"/>
  <c r="J1409" i="43" l="1"/>
  <c r="H1409" i="43"/>
  <c r="I1409" i="43" s="1"/>
  <c r="S1409" i="43"/>
  <c r="Y1409" i="43"/>
  <c r="Z1409" i="43" s="1"/>
  <c r="V1409" i="43"/>
  <c r="N1410" i="43"/>
  <c r="O1410" i="43" s="1"/>
  <c r="P1410" i="43"/>
  <c r="Q1410" i="43" s="1"/>
  <c r="S1410" i="43" s="1"/>
  <c r="B1410" i="43"/>
  <c r="A1411" i="43"/>
  <c r="D1410" i="43"/>
  <c r="G1410" i="43"/>
  <c r="C1411" i="43"/>
  <c r="G1411" i="43" s="1"/>
  <c r="K1411" i="43"/>
  <c r="F1410" i="43"/>
  <c r="U1410" i="43"/>
  <c r="R1411" i="43"/>
  <c r="E1411" i="43"/>
  <c r="T1411" i="43"/>
  <c r="J1410" i="43" l="1"/>
  <c r="H1410" i="43"/>
  <c r="Y1410" i="43"/>
  <c r="Z1410" i="43" s="1"/>
  <c r="V1410" i="43"/>
  <c r="N1411" i="43"/>
  <c r="O1411" i="43" s="1"/>
  <c r="J1411" i="43"/>
  <c r="P1411" i="43"/>
  <c r="Q1411" i="43" s="1"/>
  <c r="A1412" i="43"/>
  <c r="B1411" i="43"/>
  <c r="D1411" i="43"/>
  <c r="R1412" i="43"/>
  <c r="C1412" i="43"/>
  <c r="F1412" i="43" s="1"/>
  <c r="E1412" i="43"/>
  <c r="U1411" i="43"/>
  <c r="T1412" i="43"/>
  <c r="K1412" i="43"/>
  <c r="F1411" i="43"/>
  <c r="H1411" i="43" l="1"/>
  <c r="I1411" i="43" s="1"/>
  <c r="I1410" i="43"/>
  <c r="S1411" i="43"/>
  <c r="Y1411" i="43"/>
  <c r="Z1411" i="43" s="1"/>
  <c r="V1411" i="43"/>
  <c r="N1412" i="43"/>
  <c r="O1412" i="43" s="1"/>
  <c r="H1412" i="43"/>
  <c r="I1412" i="43" s="1"/>
  <c r="P1412" i="43"/>
  <c r="Q1412" i="43" s="1"/>
  <c r="A1413" i="43"/>
  <c r="B1412" i="43"/>
  <c r="D1412" i="43"/>
  <c r="T1413" i="43"/>
  <c r="R1413" i="43"/>
  <c r="C1413" i="43"/>
  <c r="G1412" i="43"/>
  <c r="E1413" i="43"/>
  <c r="U1412" i="43"/>
  <c r="K1413" i="43"/>
  <c r="J1412" i="43" l="1"/>
  <c r="S1412" i="43"/>
  <c r="Y1412" i="43"/>
  <c r="Z1412" i="43" s="1"/>
  <c r="V1412" i="43"/>
  <c r="N1413" i="43"/>
  <c r="O1413" i="43" s="1"/>
  <c r="P1413" i="43"/>
  <c r="Q1413" i="43" s="1"/>
  <c r="B1413" i="43"/>
  <c r="A1414" i="43"/>
  <c r="D1413" i="43"/>
  <c r="C1414" i="43"/>
  <c r="R1414" i="43"/>
  <c r="U1413" i="43"/>
  <c r="T1414" i="43"/>
  <c r="E1414" i="43"/>
  <c r="G1413" i="43"/>
  <c r="F1413" i="43"/>
  <c r="K1414" i="43"/>
  <c r="J1413" i="43" l="1"/>
  <c r="H1413" i="43"/>
  <c r="I1413" i="43" s="1"/>
  <c r="S1413" i="43"/>
  <c r="Y1413" i="43"/>
  <c r="Z1413" i="43" s="1"/>
  <c r="V1413" i="43"/>
  <c r="N1414" i="43"/>
  <c r="O1414" i="43" s="1"/>
  <c r="P1414" i="43"/>
  <c r="Q1414" i="43" s="1"/>
  <c r="B1414" i="43"/>
  <c r="A1415" i="43"/>
  <c r="D1414" i="43"/>
  <c r="U1414" i="43"/>
  <c r="K1415" i="43"/>
  <c r="R1415" i="43"/>
  <c r="G1414" i="43"/>
  <c r="E1415" i="43"/>
  <c r="T1415" i="43"/>
  <c r="F1414" i="43"/>
  <c r="C1415" i="43"/>
  <c r="J1414" i="43" l="1"/>
  <c r="H1414" i="43"/>
  <c r="I1414" i="43" s="1"/>
  <c r="S1414" i="43"/>
  <c r="Y1414" i="43"/>
  <c r="Z1414" i="43" s="1"/>
  <c r="V1414" i="43"/>
  <c r="N1415" i="43"/>
  <c r="O1415" i="43" s="1"/>
  <c r="P1415" i="43"/>
  <c r="Q1415" i="43" s="1"/>
  <c r="B1415" i="43"/>
  <c r="A1416" i="43"/>
  <c r="D1415" i="43"/>
  <c r="G1415" i="43"/>
  <c r="U1415" i="43"/>
  <c r="E1416" i="43"/>
  <c r="F1415" i="43"/>
  <c r="R1416" i="43"/>
  <c r="T1416" i="43"/>
  <c r="C1416" i="43"/>
  <c r="K1416" i="43"/>
  <c r="J1415" i="43" l="1"/>
  <c r="H1415" i="43"/>
  <c r="I1415" i="43" s="1"/>
  <c r="S1415" i="43"/>
  <c r="Y1415" i="43"/>
  <c r="Z1415" i="43" s="1"/>
  <c r="V1415" i="43"/>
  <c r="N1416" i="43"/>
  <c r="O1416" i="43" s="1"/>
  <c r="P1416" i="43"/>
  <c r="Q1416" i="43" s="1"/>
  <c r="B1416" i="43"/>
  <c r="A1417" i="43"/>
  <c r="D1416" i="43"/>
  <c r="K1417" i="43"/>
  <c r="U1416" i="43"/>
  <c r="F1416" i="43"/>
  <c r="E1417" i="43"/>
  <c r="G1416" i="43"/>
  <c r="R1417" i="43"/>
  <c r="T1417" i="43"/>
  <c r="C1417" i="43"/>
  <c r="J1416" i="43" l="1"/>
  <c r="H1416" i="43"/>
  <c r="I1416" i="43" s="1"/>
  <c r="S1416" i="43"/>
  <c r="Y1416" i="43"/>
  <c r="Z1416" i="43" s="1"/>
  <c r="V1416" i="43"/>
  <c r="N1417" i="43"/>
  <c r="O1417" i="43" s="1"/>
  <c r="P1417" i="43"/>
  <c r="Q1417" i="43" s="1"/>
  <c r="B1417" i="43"/>
  <c r="A1418" i="43"/>
  <c r="D1417" i="43"/>
  <c r="F1417" i="43"/>
  <c r="R1418" i="43"/>
  <c r="K1418" i="43"/>
  <c r="E1418" i="43"/>
  <c r="U1417" i="43"/>
  <c r="C1418" i="43"/>
  <c r="G1417" i="43"/>
  <c r="T1418" i="43"/>
  <c r="J1417" i="43" l="1"/>
  <c r="H1417" i="43"/>
  <c r="I1417" i="43" s="1"/>
  <c r="S1417" i="43"/>
  <c r="Y1417" i="43"/>
  <c r="Z1417" i="43" s="1"/>
  <c r="V1417" i="43"/>
  <c r="N1418" i="43"/>
  <c r="O1418" i="43" s="1"/>
  <c r="P1418" i="43"/>
  <c r="Q1418" i="43" s="1"/>
  <c r="A1419" i="43"/>
  <c r="B1418" i="43"/>
  <c r="D1418" i="43"/>
  <c r="K1419" i="43"/>
  <c r="G1418" i="43"/>
  <c r="F1418" i="43"/>
  <c r="T1419" i="43"/>
  <c r="R1419" i="43"/>
  <c r="E1419" i="43"/>
  <c r="U1418" i="43"/>
  <c r="C1419" i="43"/>
  <c r="J1418" i="43" l="1"/>
  <c r="H1418" i="43"/>
  <c r="I1418" i="43" s="1"/>
  <c r="S1418" i="43"/>
  <c r="Y1418" i="43"/>
  <c r="Z1418" i="43" s="1"/>
  <c r="V1418" i="43"/>
  <c r="N1419" i="43"/>
  <c r="O1419" i="43" s="1"/>
  <c r="P1419" i="43"/>
  <c r="Q1419" i="43" s="1"/>
  <c r="B1419" i="43"/>
  <c r="A1420" i="43"/>
  <c r="D1419" i="43"/>
  <c r="R1420" i="43"/>
  <c r="F1419" i="43"/>
  <c r="K1420" i="43"/>
  <c r="U1419" i="43"/>
  <c r="G1419" i="43"/>
  <c r="T1420" i="43"/>
  <c r="C1420" i="43"/>
  <c r="E1420" i="43"/>
  <c r="J1419" i="43" l="1"/>
  <c r="H1419" i="43"/>
  <c r="I1419" i="43" s="1"/>
  <c r="S1419" i="43"/>
  <c r="Y1419" i="43"/>
  <c r="Z1419" i="43" s="1"/>
  <c r="V1419" i="43"/>
  <c r="N1420" i="43"/>
  <c r="O1420" i="43" s="1"/>
  <c r="P1420" i="43"/>
  <c r="Q1420" i="43" s="1"/>
  <c r="A1421" i="43"/>
  <c r="B1420" i="43"/>
  <c r="D1420" i="43"/>
  <c r="K1421" i="43"/>
  <c r="U1420" i="43"/>
  <c r="C1421" i="43"/>
  <c r="F1420" i="43"/>
  <c r="G1420" i="43"/>
  <c r="T1421" i="43"/>
  <c r="R1421" i="43"/>
  <c r="E1421" i="43"/>
  <c r="J1420" i="43" l="1"/>
  <c r="H1420" i="43"/>
  <c r="I1420" i="43" s="1"/>
  <c r="S1420" i="43"/>
  <c r="Y1420" i="43"/>
  <c r="Z1420" i="43" s="1"/>
  <c r="V1420" i="43"/>
  <c r="N1421" i="43"/>
  <c r="O1421" i="43" s="1"/>
  <c r="P1421" i="43"/>
  <c r="Q1421" i="43" s="1"/>
  <c r="A1422" i="43"/>
  <c r="B1421" i="43"/>
  <c r="D1421" i="43"/>
  <c r="R1422" i="43"/>
  <c r="F1421" i="43"/>
  <c r="C1422" i="43"/>
  <c r="E1422" i="43"/>
  <c r="T1422" i="43"/>
  <c r="G1421" i="43"/>
  <c r="K1422" i="43"/>
  <c r="U1421" i="43"/>
  <c r="J1421" i="43" l="1"/>
  <c r="H1421" i="43"/>
  <c r="I1421" i="43" s="1"/>
  <c r="S1421" i="43"/>
  <c r="Y1421" i="43"/>
  <c r="Z1421" i="43" s="1"/>
  <c r="V1421" i="43"/>
  <c r="N1422" i="43"/>
  <c r="O1422" i="43" s="1"/>
  <c r="P1422" i="43"/>
  <c r="Q1422" i="43" s="1"/>
  <c r="A1423" i="43"/>
  <c r="B1422" i="43"/>
  <c r="D1422" i="43"/>
  <c r="G1422" i="43"/>
  <c r="T1423" i="43"/>
  <c r="C1423" i="43"/>
  <c r="F1422" i="43"/>
  <c r="U1422" i="43"/>
  <c r="R1423" i="43"/>
  <c r="K1423" i="43"/>
  <c r="E1423" i="43"/>
  <c r="G1423" i="43"/>
  <c r="J1422" i="43" l="1"/>
  <c r="H1422" i="43"/>
  <c r="I1422" i="43" s="1"/>
  <c r="S1422" i="43"/>
  <c r="Y1422" i="43"/>
  <c r="Z1422" i="43" s="1"/>
  <c r="V1422" i="43"/>
  <c r="N1423" i="43"/>
  <c r="O1423" i="43" s="1"/>
  <c r="J1423" i="43"/>
  <c r="P1423" i="43"/>
  <c r="Q1423" i="43" s="1"/>
  <c r="A1424" i="43"/>
  <c r="B1423" i="43"/>
  <c r="D1423" i="43"/>
  <c r="C1424" i="43"/>
  <c r="T1424" i="43"/>
  <c r="E1424" i="43"/>
  <c r="K1424" i="43"/>
  <c r="F1423" i="43"/>
  <c r="R1424" i="43"/>
  <c r="U1423" i="43"/>
  <c r="H1423" i="43" l="1"/>
  <c r="I1423" i="43" s="1"/>
  <c r="S1423" i="43"/>
  <c r="Y1423" i="43"/>
  <c r="Z1423" i="43" s="1"/>
  <c r="V1423" i="43"/>
  <c r="N1424" i="43"/>
  <c r="O1424" i="43" s="1"/>
  <c r="P1424" i="43"/>
  <c r="Q1424" i="43" s="1"/>
  <c r="A1425" i="43"/>
  <c r="B1424" i="43"/>
  <c r="D1424" i="43"/>
  <c r="C1425" i="43"/>
  <c r="E1425" i="43"/>
  <c r="F1424" i="43"/>
  <c r="K1425" i="43"/>
  <c r="U1424" i="43"/>
  <c r="G1424" i="43"/>
  <c r="R1425" i="43"/>
  <c r="J1424" i="43" l="1"/>
  <c r="H1424" i="43"/>
  <c r="I1424" i="43" s="1"/>
  <c r="S1424" i="43"/>
  <c r="Y1424" i="43"/>
  <c r="Z1424" i="43" s="1"/>
  <c r="V1424" i="43"/>
  <c r="N1425" i="43"/>
  <c r="O1425" i="43" s="1"/>
  <c r="P1425" i="43"/>
  <c r="Q1425" i="43" s="1"/>
  <c r="B1425" i="43"/>
  <c r="A1426" i="43"/>
  <c r="D1425" i="43"/>
  <c r="K1426" i="43"/>
  <c r="G1425" i="43"/>
  <c r="C1426" i="43"/>
  <c r="F1425" i="43"/>
  <c r="T1425" i="43"/>
  <c r="R1426" i="43"/>
  <c r="T1426" i="43"/>
  <c r="E1426" i="43"/>
  <c r="U1425" i="43"/>
  <c r="J1425" i="43" l="1"/>
  <c r="H1425" i="43"/>
  <c r="I1425" i="43" s="1"/>
  <c r="S1425" i="43"/>
  <c r="Y1425" i="43"/>
  <c r="Z1425" i="43" s="1"/>
  <c r="V1425" i="43"/>
  <c r="N1426" i="43"/>
  <c r="O1426" i="43" s="1"/>
  <c r="P1426" i="43"/>
  <c r="Q1426" i="43" s="1"/>
  <c r="B1426" i="43"/>
  <c r="A1427" i="43"/>
  <c r="D1426" i="43"/>
  <c r="F1426" i="43"/>
  <c r="C1427" i="43"/>
  <c r="K1427" i="43"/>
  <c r="U1426" i="43"/>
  <c r="T1427" i="43"/>
  <c r="R1427" i="43"/>
  <c r="E1427" i="43"/>
  <c r="G1426" i="43"/>
  <c r="J1426" i="43" l="1"/>
  <c r="H1426" i="43"/>
  <c r="I1426" i="43" s="1"/>
  <c r="S1426" i="43"/>
  <c r="Y1426" i="43"/>
  <c r="Z1426" i="43" s="1"/>
  <c r="V1426" i="43"/>
  <c r="N1427" i="43"/>
  <c r="O1427" i="43" s="1"/>
  <c r="P1427" i="43"/>
  <c r="Q1427" i="43" s="1"/>
  <c r="B1427" i="43"/>
  <c r="A1428" i="43"/>
  <c r="D1427" i="43"/>
  <c r="E1428" i="43"/>
  <c r="G1427" i="43"/>
  <c r="K1428" i="43"/>
  <c r="R1428" i="43"/>
  <c r="F1427" i="43"/>
  <c r="T1428" i="43"/>
  <c r="C1428" i="43"/>
  <c r="U1427" i="43"/>
  <c r="J1427" i="43" l="1"/>
  <c r="H1427" i="43"/>
  <c r="I1427" i="43" s="1"/>
  <c r="S1427" i="43"/>
  <c r="Y1427" i="43"/>
  <c r="Z1427" i="43" s="1"/>
  <c r="V1427" i="43"/>
  <c r="N1428" i="43"/>
  <c r="O1428" i="43" s="1"/>
  <c r="P1428" i="43"/>
  <c r="Q1428" i="43" s="1"/>
  <c r="A1429" i="43"/>
  <c r="B1428" i="43"/>
  <c r="D1428" i="43"/>
  <c r="F1428" i="43"/>
  <c r="E1429" i="43"/>
  <c r="C1429" i="43"/>
  <c r="G1429" i="43" s="1"/>
  <c r="K1429" i="43"/>
  <c r="R1429" i="43"/>
  <c r="T1429" i="43"/>
  <c r="U1428" i="43"/>
  <c r="G1428" i="43"/>
  <c r="J1428" i="43" l="1"/>
  <c r="H1428" i="43"/>
  <c r="I1428" i="43" s="1"/>
  <c r="S1428" i="43"/>
  <c r="Y1428" i="43"/>
  <c r="Z1428" i="43" s="1"/>
  <c r="V1428" i="43"/>
  <c r="N1429" i="43"/>
  <c r="O1429" i="43" s="1"/>
  <c r="J1429" i="43"/>
  <c r="P1429" i="43"/>
  <c r="Q1429" i="43" s="1"/>
  <c r="B1429" i="43"/>
  <c r="A1430" i="43"/>
  <c r="D1429" i="43"/>
  <c r="T1430" i="43"/>
  <c r="U1429" i="43"/>
  <c r="E1430" i="43"/>
  <c r="C1430" i="43"/>
  <c r="F1429" i="43"/>
  <c r="K1430" i="43"/>
  <c r="R1430" i="43"/>
  <c r="H1429" i="43" l="1"/>
  <c r="I1429" i="43" s="1"/>
  <c r="S1429" i="43"/>
  <c r="Y1429" i="43"/>
  <c r="Z1429" i="43" s="1"/>
  <c r="V1429" i="43"/>
  <c r="N1430" i="43"/>
  <c r="O1430" i="43" s="1"/>
  <c r="P1430" i="43"/>
  <c r="Q1430" i="43" s="1"/>
  <c r="A1431" i="43"/>
  <c r="B1430" i="43"/>
  <c r="D1430" i="43"/>
  <c r="F1430" i="43"/>
  <c r="U1430" i="43"/>
  <c r="K1431" i="43"/>
  <c r="T1431" i="43"/>
  <c r="E1431" i="43"/>
  <c r="G1430" i="43"/>
  <c r="C1431" i="43"/>
  <c r="R1431" i="43"/>
  <c r="H1430" i="43" l="1"/>
  <c r="I1430" i="43" s="1"/>
  <c r="J1430" i="43"/>
  <c r="S1430" i="43"/>
  <c r="Y1430" i="43"/>
  <c r="Z1430" i="43" s="1"/>
  <c r="V1430" i="43"/>
  <c r="N1431" i="43"/>
  <c r="O1431" i="43" s="1"/>
  <c r="P1431" i="43"/>
  <c r="Q1431" i="43" s="1"/>
  <c r="A1432" i="43"/>
  <c r="B1431" i="43"/>
  <c r="D1431" i="43"/>
  <c r="C1432" i="43"/>
  <c r="U1431" i="43"/>
  <c r="K1432" i="43"/>
  <c r="T1432" i="43"/>
  <c r="G1431" i="43"/>
  <c r="F1431" i="43"/>
  <c r="R1432" i="43"/>
  <c r="E1432" i="43"/>
  <c r="J1431" i="43" l="1"/>
  <c r="H1431" i="43"/>
  <c r="I1431" i="43" s="1"/>
  <c r="S1431" i="43"/>
  <c r="Y1431" i="43"/>
  <c r="Z1431" i="43" s="1"/>
  <c r="V1431" i="43"/>
  <c r="N1432" i="43"/>
  <c r="O1432" i="43" s="1"/>
  <c r="P1432" i="43"/>
  <c r="Q1432" i="43" s="1"/>
  <c r="B1432" i="43"/>
  <c r="A1433" i="43"/>
  <c r="D1432" i="43"/>
  <c r="G1432" i="43"/>
  <c r="E1433" i="43"/>
  <c r="R1433" i="43"/>
  <c r="C1433" i="43"/>
  <c r="U1432" i="43"/>
  <c r="K1433" i="43"/>
  <c r="T1433" i="43"/>
  <c r="F1432" i="43"/>
  <c r="H1432" i="43" l="1"/>
  <c r="I1432" i="43" s="1"/>
  <c r="J1432" i="43"/>
  <c r="S1432" i="43"/>
  <c r="Y1432" i="43"/>
  <c r="Z1432" i="43" s="1"/>
  <c r="V1432" i="43"/>
  <c r="N1433" i="43"/>
  <c r="O1433" i="43" s="1"/>
  <c r="P1433" i="43"/>
  <c r="Q1433" i="43" s="1"/>
  <c r="B1433" i="43"/>
  <c r="A1434" i="43"/>
  <c r="D1433" i="43"/>
  <c r="F1433" i="43"/>
  <c r="K1434" i="43"/>
  <c r="U1433" i="43"/>
  <c r="R1434" i="43"/>
  <c r="E1434" i="43"/>
  <c r="G1433" i="43"/>
  <c r="T1434" i="43"/>
  <c r="C1434" i="43"/>
  <c r="J1433" i="43" l="1"/>
  <c r="H1433" i="43"/>
  <c r="I1433" i="43" s="1"/>
  <c r="S1433" i="43"/>
  <c r="Y1433" i="43"/>
  <c r="Z1433" i="43" s="1"/>
  <c r="V1433" i="43"/>
  <c r="N1434" i="43"/>
  <c r="O1434" i="43" s="1"/>
  <c r="P1434" i="43"/>
  <c r="Q1434" i="43" s="1"/>
  <c r="A1435" i="43"/>
  <c r="B1434" i="43"/>
  <c r="D1434" i="43"/>
  <c r="R1435" i="43"/>
  <c r="T1435" i="43"/>
  <c r="F1434" i="43"/>
  <c r="K1435" i="43"/>
  <c r="U1434" i="43"/>
  <c r="E1435" i="43"/>
  <c r="C1435" i="43"/>
  <c r="G1434" i="43"/>
  <c r="H1434" i="43" l="1"/>
  <c r="I1434" i="43" s="1"/>
  <c r="J1434" i="43"/>
  <c r="S1434" i="43"/>
  <c r="Y1434" i="43"/>
  <c r="Z1434" i="43" s="1"/>
  <c r="V1434" i="43"/>
  <c r="N1435" i="43"/>
  <c r="O1435" i="43" s="1"/>
  <c r="P1435" i="43"/>
  <c r="Q1435" i="43" s="1"/>
  <c r="B1435" i="43"/>
  <c r="A1436" i="43"/>
  <c r="D1435" i="43"/>
  <c r="K1436" i="43"/>
  <c r="C1436" i="43"/>
  <c r="U1435" i="43"/>
  <c r="G1435" i="43"/>
  <c r="F1435" i="43"/>
  <c r="E1436" i="43"/>
  <c r="R1436" i="43"/>
  <c r="T1436" i="43"/>
  <c r="J1435" i="43" l="1"/>
  <c r="H1435" i="43"/>
  <c r="I1435" i="43" s="1"/>
  <c r="S1435" i="43"/>
  <c r="Y1435" i="43"/>
  <c r="Z1435" i="43" s="1"/>
  <c r="V1435" i="43"/>
  <c r="N1436" i="43"/>
  <c r="O1436" i="43" s="1"/>
  <c r="P1436" i="43"/>
  <c r="Q1436" i="43" s="1"/>
  <c r="B1436" i="43"/>
  <c r="A1437" i="43"/>
  <c r="D1436" i="43"/>
  <c r="K1437" i="43"/>
  <c r="U1436" i="43"/>
  <c r="R1437" i="43"/>
  <c r="E1437" i="43"/>
  <c r="G1436" i="43"/>
  <c r="T1437" i="43"/>
  <c r="C1437" i="43"/>
  <c r="F1436" i="43"/>
  <c r="J1436" i="43" l="1"/>
  <c r="H1436" i="43"/>
  <c r="I1436" i="43" s="1"/>
  <c r="S1436" i="43"/>
  <c r="Y1436" i="43"/>
  <c r="Z1436" i="43" s="1"/>
  <c r="V1436" i="43"/>
  <c r="N1437" i="43"/>
  <c r="O1437" i="43" s="1"/>
  <c r="P1437" i="43"/>
  <c r="Q1437" i="43" s="1"/>
  <c r="A1438" i="43"/>
  <c r="B1437" i="43"/>
  <c r="D1437" i="43"/>
  <c r="G1437" i="43"/>
  <c r="U1437" i="43"/>
  <c r="E1438" i="43"/>
  <c r="F1437" i="43"/>
  <c r="R1438" i="43"/>
  <c r="K1438" i="43"/>
  <c r="C1438" i="43"/>
  <c r="T1438" i="43"/>
  <c r="J1437" i="43" l="1"/>
  <c r="H1437" i="43"/>
  <c r="I1437" i="43" s="1"/>
  <c r="S1437" i="43"/>
  <c r="Y1437" i="43"/>
  <c r="Z1437" i="43" s="1"/>
  <c r="V1437" i="43"/>
  <c r="N1438" i="43"/>
  <c r="O1438" i="43" s="1"/>
  <c r="P1438" i="43"/>
  <c r="Q1438" i="43" s="1"/>
  <c r="B1438" i="43"/>
  <c r="A1439" i="43"/>
  <c r="D1438" i="43"/>
  <c r="F1438" i="43"/>
  <c r="G1438" i="43"/>
  <c r="K1439" i="43"/>
  <c r="U1438" i="43"/>
  <c r="R1439" i="43"/>
  <c r="T1439" i="43"/>
  <c r="C1439" i="43"/>
  <c r="E1439" i="43"/>
  <c r="J1438" i="43" l="1"/>
  <c r="H1438" i="43"/>
  <c r="I1438" i="43" s="1"/>
  <c r="S1438" i="43"/>
  <c r="Y1438" i="43"/>
  <c r="Z1438" i="43" s="1"/>
  <c r="V1438" i="43"/>
  <c r="N1439" i="43"/>
  <c r="O1439" i="43" s="1"/>
  <c r="P1439" i="43"/>
  <c r="Q1439" i="43" s="1"/>
  <c r="A1440" i="43"/>
  <c r="B1439" i="43"/>
  <c r="D1439" i="43"/>
  <c r="F1439" i="43"/>
  <c r="R1440" i="43"/>
  <c r="E1440" i="43"/>
  <c r="C1440" i="43"/>
  <c r="U1439" i="43"/>
  <c r="T1440" i="43"/>
  <c r="G1439" i="43"/>
  <c r="K1440" i="43"/>
  <c r="J1439" i="43" l="1"/>
  <c r="H1439" i="43"/>
  <c r="I1439" i="43" s="1"/>
  <c r="S1439" i="43"/>
  <c r="Y1439" i="43"/>
  <c r="Z1439" i="43" s="1"/>
  <c r="V1439" i="43"/>
  <c r="N1440" i="43"/>
  <c r="O1440" i="43" s="1"/>
  <c r="P1440" i="43"/>
  <c r="Q1440" i="43" s="1"/>
  <c r="A1441" i="43"/>
  <c r="B1440" i="43"/>
  <c r="D1440" i="43"/>
  <c r="R1441" i="43"/>
  <c r="G1440" i="43"/>
  <c r="F1440" i="43"/>
  <c r="E1441" i="43"/>
  <c r="U1440" i="43"/>
  <c r="T1441" i="43"/>
  <c r="K1441" i="43"/>
  <c r="C1441" i="43"/>
  <c r="J1440" i="43" l="1"/>
  <c r="H1440" i="43"/>
  <c r="I1440" i="43" s="1"/>
  <c r="S1440" i="43"/>
  <c r="Y1440" i="43"/>
  <c r="Z1440" i="43" s="1"/>
  <c r="V1440" i="43"/>
  <c r="N1441" i="43"/>
  <c r="O1441" i="43" s="1"/>
  <c r="P1441" i="43"/>
  <c r="Q1441" i="43" s="1"/>
  <c r="A1442" i="43"/>
  <c r="B1441" i="43"/>
  <c r="D1441" i="43"/>
  <c r="U1441" i="43"/>
  <c r="E1442" i="43"/>
  <c r="T1442" i="43"/>
  <c r="K1442" i="43"/>
  <c r="G1441" i="43"/>
  <c r="F1441" i="43"/>
  <c r="R1442" i="43"/>
  <c r="C1442" i="43"/>
  <c r="J1441" i="43" l="1"/>
  <c r="H1441" i="43"/>
  <c r="I1441" i="43" s="1"/>
  <c r="S1441" i="43"/>
  <c r="Y1441" i="43"/>
  <c r="Z1441" i="43" s="1"/>
  <c r="V1441" i="43"/>
  <c r="N1442" i="43"/>
  <c r="O1442" i="43" s="1"/>
  <c r="P1442" i="43"/>
  <c r="Q1442" i="43" s="1"/>
  <c r="B1442" i="43"/>
  <c r="A1443" i="43"/>
  <c r="D1442" i="43"/>
  <c r="F1442" i="43"/>
  <c r="C1443" i="43"/>
  <c r="U1442" i="43"/>
  <c r="T1443" i="43"/>
  <c r="E1443" i="43"/>
  <c r="G1442" i="43"/>
  <c r="R1443" i="43"/>
  <c r="K1443" i="43"/>
  <c r="H1442" i="43" l="1"/>
  <c r="I1442" i="43" s="1"/>
  <c r="J1442" i="43"/>
  <c r="S1442" i="43"/>
  <c r="Y1442" i="43"/>
  <c r="Z1442" i="43" s="1"/>
  <c r="V1442" i="43"/>
  <c r="N1443" i="43"/>
  <c r="O1443" i="43" s="1"/>
  <c r="P1443" i="43"/>
  <c r="Q1443" i="43" s="1"/>
  <c r="B1443" i="43"/>
  <c r="A1444" i="43"/>
  <c r="D1443" i="43"/>
  <c r="R1444" i="43"/>
  <c r="C1444" i="43"/>
  <c r="T1444" i="43"/>
  <c r="F1443" i="43"/>
  <c r="G1443" i="43"/>
  <c r="E1444" i="43"/>
  <c r="U1443" i="43"/>
  <c r="K1444" i="43"/>
  <c r="J1443" i="43" l="1"/>
  <c r="H1443" i="43"/>
  <c r="I1443" i="43" s="1"/>
  <c r="S1443" i="43"/>
  <c r="Y1443" i="43"/>
  <c r="Z1443" i="43" s="1"/>
  <c r="V1443" i="43"/>
  <c r="N1444" i="43"/>
  <c r="O1444" i="43" s="1"/>
  <c r="P1444" i="43"/>
  <c r="Q1444" i="43" s="1"/>
  <c r="A1445" i="43"/>
  <c r="B1444" i="43"/>
  <c r="D1444" i="43"/>
  <c r="U1444" i="43"/>
  <c r="E1445" i="43"/>
  <c r="F1444" i="43"/>
  <c r="C1445" i="43"/>
  <c r="T1445" i="43"/>
  <c r="R1445" i="43"/>
  <c r="G1444" i="43"/>
  <c r="K1445" i="43"/>
  <c r="H1444" i="43" l="1"/>
  <c r="I1444" i="43" s="1"/>
  <c r="J1444" i="43"/>
  <c r="S1444" i="43"/>
  <c r="Y1444" i="43"/>
  <c r="Z1444" i="43" s="1"/>
  <c r="V1444" i="43"/>
  <c r="N1445" i="43"/>
  <c r="O1445" i="43" s="1"/>
  <c r="P1445" i="43"/>
  <c r="Q1445" i="43" s="1"/>
  <c r="B1445" i="43"/>
  <c r="A1446" i="43"/>
  <c r="D1445" i="43"/>
  <c r="C1446" i="43"/>
  <c r="G1445" i="43"/>
  <c r="F1445" i="43"/>
  <c r="K1446" i="43"/>
  <c r="E1446" i="43"/>
  <c r="R1446" i="43"/>
  <c r="U1445" i="43"/>
  <c r="T1446" i="43"/>
  <c r="J1445" i="43" l="1"/>
  <c r="H1445" i="43"/>
  <c r="I1445" i="43" s="1"/>
  <c r="S1445" i="43"/>
  <c r="Y1445" i="43"/>
  <c r="Z1445" i="43" s="1"/>
  <c r="V1445" i="43"/>
  <c r="N1446" i="43"/>
  <c r="O1446" i="43" s="1"/>
  <c r="P1446" i="43"/>
  <c r="Q1446" i="43" s="1"/>
  <c r="B1446" i="43"/>
  <c r="A1447" i="43"/>
  <c r="D1446" i="43"/>
  <c r="K1447" i="43"/>
  <c r="G1446" i="43"/>
  <c r="R1447" i="43"/>
  <c r="U1446" i="43"/>
  <c r="F1446" i="43"/>
  <c r="E1447" i="43"/>
  <c r="C1447" i="43"/>
  <c r="G1447" i="43" s="1"/>
  <c r="T1447" i="43"/>
  <c r="H1446" i="43" l="1"/>
  <c r="I1446" i="43" s="1"/>
  <c r="J1446" i="43"/>
  <c r="S1446" i="43"/>
  <c r="Y1446" i="43"/>
  <c r="Z1446" i="43" s="1"/>
  <c r="V1446" i="43"/>
  <c r="N1447" i="43"/>
  <c r="O1447" i="43" s="1"/>
  <c r="J1447" i="43"/>
  <c r="P1447" i="43"/>
  <c r="Q1447" i="43" s="1"/>
  <c r="B1447" i="43"/>
  <c r="A1448" i="43"/>
  <c r="D1447" i="43"/>
  <c r="K1448" i="43"/>
  <c r="C1448" i="43"/>
  <c r="T1448" i="43"/>
  <c r="F1447" i="43"/>
  <c r="E1448" i="43"/>
  <c r="U1447" i="43"/>
  <c r="R1448" i="43"/>
  <c r="H1447" i="43" l="1"/>
  <c r="I1447" i="43" s="1"/>
  <c r="S1447" i="43"/>
  <c r="Y1447" i="43"/>
  <c r="Z1447" i="43" s="1"/>
  <c r="V1447" i="43"/>
  <c r="N1448" i="43"/>
  <c r="O1448" i="43" s="1"/>
  <c r="P1448" i="43"/>
  <c r="Q1448" i="43" s="1"/>
  <c r="B1448" i="43"/>
  <c r="A1449" i="43"/>
  <c r="D1448" i="43"/>
  <c r="E1449" i="43"/>
  <c r="R1449" i="43"/>
  <c r="K1449" i="43"/>
  <c r="C1449" i="43"/>
  <c r="T1449" i="43"/>
  <c r="G1448" i="43"/>
  <c r="U1448" i="43"/>
  <c r="F1448" i="43"/>
  <c r="J1448" i="43" l="1"/>
  <c r="H1448" i="43"/>
  <c r="I1448" i="43" s="1"/>
  <c r="S1448" i="43"/>
  <c r="Y1448" i="43"/>
  <c r="Z1448" i="43" s="1"/>
  <c r="V1448" i="43"/>
  <c r="N1449" i="43"/>
  <c r="O1449" i="43" s="1"/>
  <c r="P1449" i="43"/>
  <c r="Q1449" i="43" s="1"/>
  <c r="B1449" i="43"/>
  <c r="A1450" i="43"/>
  <c r="D1449" i="43"/>
  <c r="U1449" i="43"/>
  <c r="T1450" i="43"/>
  <c r="C1450" i="43"/>
  <c r="R1450" i="43"/>
  <c r="G1449" i="43"/>
  <c r="K1450" i="43"/>
  <c r="F1449" i="43"/>
  <c r="E1450" i="43"/>
  <c r="G1450" i="43"/>
  <c r="J1449" i="43" l="1"/>
  <c r="H1449" i="43"/>
  <c r="I1449" i="43" s="1"/>
  <c r="S1449" i="43"/>
  <c r="Y1449" i="43"/>
  <c r="Z1449" i="43" s="1"/>
  <c r="V1449" i="43"/>
  <c r="N1450" i="43"/>
  <c r="O1450" i="43" s="1"/>
  <c r="J1450" i="43"/>
  <c r="P1450" i="43"/>
  <c r="Q1450" i="43" s="1"/>
  <c r="A1451" i="43"/>
  <c r="B1450" i="43"/>
  <c r="D1450" i="43"/>
  <c r="C1451" i="43"/>
  <c r="F1450" i="43"/>
  <c r="U1450" i="43"/>
  <c r="R1451" i="43"/>
  <c r="E1451" i="43"/>
  <c r="K1451" i="43"/>
  <c r="T1451" i="43"/>
  <c r="H1450" i="43" l="1"/>
  <c r="I1450" i="43" s="1"/>
  <c r="S1450" i="43"/>
  <c r="Y1450" i="43"/>
  <c r="Z1450" i="43" s="1"/>
  <c r="V1450" i="43"/>
  <c r="N1451" i="43"/>
  <c r="O1451" i="43" s="1"/>
  <c r="P1451" i="43"/>
  <c r="Q1451" i="43" s="1"/>
  <c r="B1451" i="43"/>
  <c r="A1452" i="43"/>
  <c r="D1451" i="43"/>
  <c r="U1451" i="43"/>
  <c r="G1451" i="43"/>
  <c r="C1452" i="43"/>
  <c r="K1452" i="43"/>
  <c r="E1452" i="43"/>
  <c r="F1451" i="43"/>
  <c r="R1452" i="43"/>
  <c r="J1451" i="43" l="1"/>
  <c r="H1451" i="43"/>
  <c r="I1451" i="43" s="1"/>
  <c r="S1451" i="43"/>
  <c r="Y1451" i="43"/>
  <c r="Z1451" i="43" s="1"/>
  <c r="V1451" i="43"/>
  <c r="N1452" i="43"/>
  <c r="O1452" i="43" s="1"/>
  <c r="P1452" i="43"/>
  <c r="Q1452" i="43" s="1"/>
  <c r="B1452" i="43"/>
  <c r="A1453" i="43"/>
  <c r="D1452" i="43"/>
  <c r="G1452" i="43"/>
  <c r="U1452" i="43"/>
  <c r="F1452" i="43"/>
  <c r="K1453" i="43"/>
  <c r="E1453" i="43"/>
  <c r="C1453" i="43"/>
  <c r="T1453" i="43"/>
  <c r="T1452" i="43"/>
  <c r="R1453" i="43"/>
  <c r="J1452" i="43" l="1"/>
  <c r="H1452" i="43"/>
  <c r="I1452" i="43" s="1"/>
  <c r="S1452" i="43"/>
  <c r="Y1452" i="43"/>
  <c r="Z1452" i="43" s="1"/>
  <c r="V1452" i="43"/>
  <c r="N1453" i="43"/>
  <c r="O1453" i="43" s="1"/>
  <c r="P1453" i="43"/>
  <c r="Q1453" i="43" s="1"/>
  <c r="A1454" i="43"/>
  <c r="B1453" i="43"/>
  <c r="D1453" i="43"/>
  <c r="U1453" i="43"/>
  <c r="C1454" i="43"/>
  <c r="G1454" i="43" s="1"/>
  <c r="E1454" i="43"/>
  <c r="G1453" i="43"/>
  <c r="F1453" i="43"/>
  <c r="R1454" i="43"/>
  <c r="K1454" i="43"/>
  <c r="T1454" i="43"/>
  <c r="J1453" i="43" l="1"/>
  <c r="H1453" i="43"/>
  <c r="I1453" i="43" s="1"/>
  <c r="S1453" i="43"/>
  <c r="Y1453" i="43"/>
  <c r="Z1453" i="43" s="1"/>
  <c r="V1453" i="43"/>
  <c r="N1454" i="43"/>
  <c r="O1454" i="43" s="1"/>
  <c r="J1454" i="43"/>
  <c r="P1454" i="43"/>
  <c r="Q1454" i="43" s="1"/>
  <c r="A1455" i="43"/>
  <c r="B1454" i="43"/>
  <c r="D1454" i="43"/>
  <c r="T1455" i="43"/>
  <c r="K1455" i="43"/>
  <c r="E1455" i="43"/>
  <c r="C1455" i="43"/>
  <c r="F1454" i="43"/>
  <c r="R1455" i="43"/>
  <c r="U1454" i="43"/>
  <c r="H1454" i="43" l="1"/>
  <c r="I1454" i="43" s="1"/>
  <c r="S1454" i="43"/>
  <c r="Y1454" i="43"/>
  <c r="Z1454" i="43" s="1"/>
  <c r="V1454" i="43"/>
  <c r="N1455" i="43"/>
  <c r="O1455" i="43" s="1"/>
  <c r="P1455" i="43"/>
  <c r="Q1455" i="43" s="1"/>
  <c r="A1456" i="43"/>
  <c r="B1455" i="43"/>
  <c r="D1455" i="43"/>
  <c r="T1456" i="43"/>
  <c r="F1455" i="43"/>
  <c r="C1456" i="43"/>
  <c r="K1456" i="43"/>
  <c r="E1456" i="43"/>
  <c r="R1456" i="43"/>
  <c r="G1455" i="43"/>
  <c r="U1455" i="43"/>
  <c r="J1455" i="43" l="1"/>
  <c r="H1455" i="43"/>
  <c r="I1455" i="43" s="1"/>
  <c r="S1455" i="43"/>
  <c r="Y1455" i="43"/>
  <c r="Z1455" i="43" s="1"/>
  <c r="V1455" i="43"/>
  <c r="N1456" i="43"/>
  <c r="O1456" i="43" s="1"/>
  <c r="P1456" i="43"/>
  <c r="Q1456" i="43" s="1"/>
  <c r="A1457" i="43"/>
  <c r="B1456" i="43"/>
  <c r="D1456" i="43"/>
  <c r="R1457" i="43"/>
  <c r="T1457" i="43"/>
  <c r="C1457" i="43"/>
  <c r="E1457" i="43"/>
  <c r="K1457" i="43"/>
  <c r="F1456" i="43"/>
  <c r="G1456" i="43"/>
  <c r="U1456" i="43"/>
  <c r="J1456" i="43" l="1"/>
  <c r="H1456" i="43"/>
  <c r="I1456" i="43" s="1"/>
  <c r="S1456" i="43"/>
  <c r="Y1456" i="43"/>
  <c r="Z1456" i="43" s="1"/>
  <c r="V1456" i="43"/>
  <c r="N1457" i="43"/>
  <c r="O1457" i="43" s="1"/>
  <c r="P1457" i="43"/>
  <c r="Q1457" i="43" s="1"/>
  <c r="B1457" i="43"/>
  <c r="A1458" i="43"/>
  <c r="D1457" i="43"/>
  <c r="E1458" i="43"/>
  <c r="G1457" i="43"/>
  <c r="K1458" i="43"/>
  <c r="T1458" i="43"/>
  <c r="U1457" i="43"/>
  <c r="R1458" i="43"/>
  <c r="C1458" i="43"/>
  <c r="F1457" i="43"/>
  <c r="J1457" i="43" l="1"/>
  <c r="H1457" i="43"/>
  <c r="I1457" i="43" s="1"/>
  <c r="S1457" i="43"/>
  <c r="Y1457" i="43"/>
  <c r="Z1457" i="43" s="1"/>
  <c r="V1457" i="43"/>
  <c r="N1458" i="43"/>
  <c r="O1458" i="43" s="1"/>
  <c r="P1458" i="43"/>
  <c r="Q1458" i="43" s="1"/>
  <c r="B1458" i="43"/>
  <c r="A1459" i="43"/>
  <c r="D1458" i="43"/>
  <c r="F1458" i="43"/>
  <c r="E1459" i="43"/>
  <c r="G1458" i="43"/>
  <c r="U1458" i="43"/>
  <c r="C1459" i="43"/>
  <c r="R1459" i="43"/>
  <c r="T1459" i="43"/>
  <c r="K1459" i="43"/>
  <c r="H1458" i="43" l="1"/>
  <c r="I1458" i="43" s="1"/>
  <c r="J1458" i="43"/>
  <c r="S1458" i="43"/>
  <c r="Y1458" i="43"/>
  <c r="Z1458" i="43" s="1"/>
  <c r="V1458" i="43"/>
  <c r="N1459" i="43"/>
  <c r="O1459" i="43" s="1"/>
  <c r="P1459" i="43"/>
  <c r="Q1459" i="43" s="1"/>
  <c r="B1459" i="43"/>
  <c r="A1460" i="43"/>
  <c r="D1459" i="43"/>
  <c r="G1459" i="43"/>
  <c r="U1459" i="43"/>
  <c r="C1460" i="43"/>
  <c r="F1459" i="43"/>
  <c r="E1460" i="43"/>
  <c r="K1460" i="43"/>
  <c r="T1460" i="43"/>
  <c r="R1460" i="43"/>
  <c r="J1459" i="43" l="1"/>
  <c r="H1459" i="43"/>
  <c r="I1459" i="43" s="1"/>
  <c r="S1459" i="43"/>
  <c r="Y1459" i="43"/>
  <c r="Z1459" i="43" s="1"/>
  <c r="V1459" i="43"/>
  <c r="N1460" i="43"/>
  <c r="O1460" i="43" s="1"/>
  <c r="P1460" i="43"/>
  <c r="Q1460" i="43" s="1"/>
  <c r="A1461" i="43"/>
  <c r="B1460" i="43"/>
  <c r="D1460" i="43"/>
  <c r="R1461" i="43"/>
  <c r="U1460" i="43"/>
  <c r="K1461" i="43"/>
  <c r="E1461" i="43"/>
  <c r="T1461" i="43"/>
  <c r="C1461" i="43"/>
  <c r="F1460" i="43"/>
  <c r="G1460" i="43"/>
  <c r="J1460" i="43" l="1"/>
  <c r="H1460" i="43"/>
  <c r="I1460" i="43" s="1"/>
  <c r="S1460" i="43"/>
  <c r="Y1460" i="43"/>
  <c r="Z1460" i="43" s="1"/>
  <c r="V1460" i="43"/>
  <c r="N1461" i="43"/>
  <c r="O1461" i="43" s="1"/>
  <c r="P1461" i="43"/>
  <c r="Q1461" i="43" s="1"/>
  <c r="B1461" i="43"/>
  <c r="A1462" i="43"/>
  <c r="D1461" i="43"/>
  <c r="U1461" i="43"/>
  <c r="G1461" i="43"/>
  <c r="T1462" i="43"/>
  <c r="E1462" i="43"/>
  <c r="C1462" i="43"/>
  <c r="F1461" i="43"/>
  <c r="K1462" i="43"/>
  <c r="R1462" i="43"/>
  <c r="H1461" i="43" l="1"/>
  <c r="I1461" i="43" s="1"/>
  <c r="J1461" i="43"/>
  <c r="S1461" i="43"/>
  <c r="Y1461" i="43"/>
  <c r="Z1461" i="43" s="1"/>
  <c r="V1461" i="43"/>
  <c r="N1462" i="43"/>
  <c r="O1462" i="43" s="1"/>
  <c r="P1462" i="43"/>
  <c r="Q1462" i="43" s="1"/>
  <c r="A1463" i="43"/>
  <c r="B1462" i="43"/>
  <c r="D1462" i="43"/>
  <c r="F1462" i="43"/>
  <c r="R1463" i="43"/>
  <c r="U1462" i="43"/>
  <c r="E1463" i="43"/>
  <c r="C1463" i="43"/>
  <c r="K1463" i="43"/>
  <c r="T1463" i="43"/>
  <c r="G1462" i="43"/>
  <c r="H1462" i="43" l="1"/>
  <c r="I1462" i="43" s="1"/>
  <c r="J1462" i="43"/>
  <c r="S1462" i="43"/>
  <c r="Y1462" i="43"/>
  <c r="Z1462" i="43" s="1"/>
  <c r="V1462" i="43"/>
  <c r="N1463" i="43"/>
  <c r="O1463" i="43" s="1"/>
  <c r="P1463" i="43"/>
  <c r="Q1463" i="43" s="1"/>
  <c r="A1464" i="43"/>
  <c r="B1463" i="43"/>
  <c r="D1463" i="43"/>
  <c r="K1464" i="43"/>
  <c r="T1464" i="43"/>
  <c r="C1464" i="43"/>
  <c r="G1463" i="43"/>
  <c r="F1463" i="43"/>
  <c r="U1463" i="43"/>
  <c r="E1464" i="43"/>
  <c r="R1464" i="43"/>
  <c r="J1463" i="43" l="1"/>
  <c r="H1463" i="43"/>
  <c r="I1463" i="43" s="1"/>
  <c r="S1463" i="43"/>
  <c r="Y1463" i="43"/>
  <c r="Z1463" i="43" s="1"/>
  <c r="V1463" i="43"/>
  <c r="N1464" i="43"/>
  <c r="O1464" i="43" s="1"/>
  <c r="P1464" i="43"/>
  <c r="Q1464" i="43" s="1"/>
  <c r="B1464" i="43"/>
  <c r="A1465" i="43"/>
  <c r="D1464" i="43"/>
  <c r="R1465" i="43"/>
  <c r="C1465" i="43"/>
  <c r="G1465" i="43" s="1"/>
  <c r="G1464" i="43"/>
  <c r="U1464" i="43"/>
  <c r="E1465" i="43"/>
  <c r="T1465" i="43"/>
  <c r="F1464" i="43"/>
  <c r="K1465" i="43"/>
  <c r="J1464" i="43" l="1"/>
  <c r="H1464" i="43"/>
  <c r="I1464" i="43" s="1"/>
  <c r="S1464" i="43"/>
  <c r="Y1464" i="43"/>
  <c r="Z1464" i="43" s="1"/>
  <c r="V1464" i="43"/>
  <c r="N1465" i="43"/>
  <c r="O1465" i="43" s="1"/>
  <c r="J1465" i="43"/>
  <c r="P1465" i="43"/>
  <c r="Q1465" i="43" s="1"/>
  <c r="B1465" i="43"/>
  <c r="A1466" i="43"/>
  <c r="D1465" i="43"/>
  <c r="R1466" i="43"/>
  <c r="C1466" i="43"/>
  <c r="U1465" i="43"/>
  <c r="F1465" i="43"/>
  <c r="K1466" i="43"/>
  <c r="E1466" i="43"/>
  <c r="T1466" i="43"/>
  <c r="H1465" i="43" l="1"/>
  <c r="I1465" i="43" s="1"/>
  <c r="S1465" i="43"/>
  <c r="Y1465" i="43"/>
  <c r="Z1465" i="43" s="1"/>
  <c r="V1465" i="43"/>
  <c r="N1466" i="43"/>
  <c r="O1466" i="43" s="1"/>
  <c r="P1466" i="43"/>
  <c r="Q1466" i="43" s="1"/>
  <c r="A1467" i="43"/>
  <c r="B1466" i="43"/>
  <c r="D1466" i="43"/>
  <c r="C1467" i="43"/>
  <c r="G1467" i="43"/>
  <c r="K1467" i="43"/>
  <c r="E1467" i="43"/>
  <c r="T1467" i="43"/>
  <c r="U1466" i="43"/>
  <c r="G1466" i="43"/>
  <c r="F1467" i="43"/>
  <c r="F1466" i="43"/>
  <c r="J1466" i="43" l="1"/>
  <c r="H1466" i="43"/>
  <c r="I1466" i="43" s="1"/>
  <c r="S1466" i="43"/>
  <c r="Y1466" i="43"/>
  <c r="Z1466" i="43" s="1"/>
  <c r="V1466" i="43"/>
  <c r="N1467" i="43"/>
  <c r="O1467" i="43" s="1"/>
  <c r="H1467" i="43"/>
  <c r="I1467" i="43" s="1"/>
  <c r="J1467" i="43"/>
  <c r="P1467" i="43"/>
  <c r="Q1467" i="43" s="1"/>
  <c r="B1467" i="43"/>
  <c r="A1468" i="43"/>
  <c r="D1467" i="43"/>
  <c r="R1467" i="43"/>
  <c r="E1468" i="43"/>
  <c r="T1468" i="43"/>
  <c r="U1467" i="43"/>
  <c r="R1468" i="43"/>
  <c r="C1468" i="43"/>
  <c r="K1468" i="43"/>
  <c r="S1467" i="43" l="1"/>
  <c r="Y1467" i="43"/>
  <c r="Z1467" i="43" s="1"/>
  <c r="V1467" i="43"/>
  <c r="N1468" i="43"/>
  <c r="O1468" i="43" s="1"/>
  <c r="P1468" i="43"/>
  <c r="Q1468" i="43" s="1"/>
  <c r="A1469" i="43"/>
  <c r="B1468" i="43"/>
  <c r="D1468" i="43"/>
  <c r="U1468" i="43"/>
  <c r="R1469" i="43"/>
  <c r="K1469" i="43"/>
  <c r="F1468" i="43"/>
  <c r="C1469" i="43"/>
  <c r="G1469" i="43" s="1"/>
  <c r="G1468" i="43"/>
  <c r="E1469" i="43"/>
  <c r="J1468" i="43" l="1"/>
  <c r="H1468" i="43"/>
  <c r="I1468" i="43" s="1"/>
  <c r="S1468" i="43"/>
  <c r="Y1468" i="43"/>
  <c r="Z1468" i="43" s="1"/>
  <c r="V1468" i="43"/>
  <c r="N1469" i="43"/>
  <c r="O1469" i="43" s="1"/>
  <c r="J1469" i="43"/>
  <c r="P1469" i="43"/>
  <c r="Q1469" i="43" s="1"/>
  <c r="A1470" i="43"/>
  <c r="B1469" i="43"/>
  <c r="D1469" i="43"/>
  <c r="T1470" i="43"/>
  <c r="T1469" i="43"/>
  <c r="F1469" i="43"/>
  <c r="E1470" i="43"/>
  <c r="C1470" i="43"/>
  <c r="K1470" i="43"/>
  <c r="U1469" i="43"/>
  <c r="H1469" i="43" l="1"/>
  <c r="I1469" i="43" s="1"/>
  <c r="S1469" i="43"/>
  <c r="Y1469" i="43"/>
  <c r="Z1469" i="43" s="1"/>
  <c r="V1469" i="43"/>
  <c r="N1470" i="43"/>
  <c r="O1470" i="43" s="1"/>
  <c r="P1470" i="43"/>
  <c r="Q1470" i="43" s="1"/>
  <c r="B1470" i="43"/>
  <c r="A1471" i="43"/>
  <c r="D1470" i="43"/>
  <c r="F1470" i="43"/>
  <c r="E1471" i="43"/>
  <c r="U1470" i="43"/>
  <c r="G1470" i="43"/>
  <c r="C1471" i="43"/>
  <c r="R1470" i="43"/>
  <c r="K1471" i="43"/>
  <c r="R1471" i="43"/>
  <c r="T1471" i="43"/>
  <c r="H1470" i="43" l="1"/>
  <c r="I1470" i="43" s="1"/>
  <c r="J1470" i="43"/>
  <c r="S1470" i="43"/>
  <c r="Y1470" i="43"/>
  <c r="Z1470" i="43" s="1"/>
  <c r="V1470" i="43"/>
  <c r="N1471" i="43"/>
  <c r="O1471" i="43" s="1"/>
  <c r="P1471" i="43"/>
  <c r="Q1471" i="43" s="1"/>
  <c r="A1472" i="43"/>
  <c r="B1471" i="43"/>
  <c r="D1471" i="43"/>
  <c r="F1471" i="43"/>
  <c r="C1472" i="43"/>
  <c r="K1472" i="43"/>
  <c r="E1472" i="43"/>
  <c r="G1471" i="43"/>
  <c r="T1472" i="43"/>
  <c r="U1471" i="43"/>
  <c r="R1472" i="43"/>
  <c r="H1471" i="43" l="1"/>
  <c r="I1471" i="43" s="1"/>
  <c r="J1471" i="43"/>
  <c r="S1471" i="43"/>
  <c r="Y1471" i="43"/>
  <c r="Z1471" i="43" s="1"/>
  <c r="V1471" i="43"/>
  <c r="N1472" i="43"/>
  <c r="O1472" i="43" s="1"/>
  <c r="P1472" i="43"/>
  <c r="Q1472" i="43" s="1"/>
  <c r="A1473" i="43"/>
  <c r="B1472" i="43"/>
  <c r="D1472" i="43"/>
  <c r="F1472" i="43"/>
  <c r="R1473" i="43"/>
  <c r="E1473" i="43"/>
  <c r="T1473" i="43"/>
  <c r="K1473" i="43"/>
  <c r="U1472" i="43"/>
  <c r="G1472" i="43"/>
  <c r="C1473" i="43"/>
  <c r="G1473" i="43" s="1"/>
  <c r="H1472" i="43" l="1"/>
  <c r="I1472" i="43" s="1"/>
  <c r="J1472" i="43"/>
  <c r="S1472" i="43"/>
  <c r="Y1472" i="43"/>
  <c r="Z1472" i="43" s="1"/>
  <c r="V1472" i="43"/>
  <c r="N1473" i="43"/>
  <c r="O1473" i="43" s="1"/>
  <c r="J1473" i="43"/>
  <c r="P1473" i="43"/>
  <c r="Q1473" i="43" s="1"/>
  <c r="A1474" i="43"/>
  <c r="B1473" i="43"/>
  <c r="D1473" i="43"/>
  <c r="T1474" i="43"/>
  <c r="C1474" i="43"/>
  <c r="F1473" i="43"/>
  <c r="K1474" i="43"/>
  <c r="U1473" i="43"/>
  <c r="R1474" i="43"/>
  <c r="E1474" i="43"/>
  <c r="H1473" i="43" l="1"/>
  <c r="I1473" i="43" s="1"/>
  <c r="S1473" i="43"/>
  <c r="Y1473" i="43"/>
  <c r="Z1473" i="43" s="1"/>
  <c r="V1473" i="43"/>
  <c r="N1474" i="43"/>
  <c r="O1474" i="43" s="1"/>
  <c r="P1474" i="43"/>
  <c r="Q1474" i="43" s="1"/>
  <c r="B1474" i="43"/>
  <c r="A1475" i="43"/>
  <c r="D1474" i="43"/>
  <c r="F1474" i="43"/>
  <c r="T1475" i="43"/>
  <c r="C1475" i="43"/>
  <c r="K1475" i="43"/>
  <c r="E1475" i="43"/>
  <c r="G1474" i="43"/>
  <c r="R1475" i="43"/>
  <c r="U1474" i="43"/>
  <c r="H1474" i="43" l="1"/>
  <c r="I1474" i="43" s="1"/>
  <c r="J1474" i="43"/>
  <c r="S1474" i="43"/>
  <c r="Y1474" i="43"/>
  <c r="Z1474" i="43" s="1"/>
  <c r="V1474" i="43"/>
  <c r="N1475" i="43"/>
  <c r="O1475" i="43" s="1"/>
  <c r="P1475" i="43"/>
  <c r="Q1475" i="43" s="1"/>
  <c r="B1475" i="43"/>
  <c r="A1476" i="43"/>
  <c r="D1475" i="43"/>
  <c r="R1476" i="43"/>
  <c r="K1476" i="43"/>
  <c r="G1475" i="43"/>
  <c r="U1475" i="43"/>
  <c r="C1476" i="43"/>
  <c r="F1475" i="43"/>
  <c r="E1476" i="43"/>
  <c r="T1476" i="43"/>
  <c r="J1475" i="43" l="1"/>
  <c r="H1475" i="43"/>
  <c r="I1475" i="43" s="1"/>
  <c r="S1475" i="43"/>
  <c r="Y1475" i="43"/>
  <c r="Z1475" i="43" s="1"/>
  <c r="V1475" i="43"/>
  <c r="N1476" i="43"/>
  <c r="O1476" i="43" s="1"/>
  <c r="P1476" i="43"/>
  <c r="Q1476" i="43" s="1"/>
  <c r="A1477" i="43"/>
  <c r="B1476" i="43"/>
  <c r="D1476" i="43"/>
  <c r="T1477" i="43"/>
  <c r="K1477" i="43"/>
  <c r="E1477" i="43"/>
  <c r="G1476" i="43"/>
  <c r="R1477" i="43"/>
  <c r="U1476" i="43"/>
  <c r="C1477" i="43"/>
  <c r="F1476" i="43"/>
  <c r="J1476" i="43" l="1"/>
  <c r="H1476" i="43"/>
  <c r="I1476" i="43" s="1"/>
  <c r="S1476" i="43"/>
  <c r="Y1476" i="43"/>
  <c r="Z1476" i="43" s="1"/>
  <c r="V1476" i="43"/>
  <c r="N1477" i="43"/>
  <c r="O1477" i="43" s="1"/>
  <c r="P1477" i="43"/>
  <c r="Q1477" i="43" s="1"/>
  <c r="B1477" i="43"/>
  <c r="A1478" i="43"/>
  <c r="D1477" i="43"/>
  <c r="E1478" i="43"/>
  <c r="R1478" i="43"/>
  <c r="T1478" i="43"/>
  <c r="U1477" i="43"/>
  <c r="K1478" i="43"/>
  <c r="F1477" i="43"/>
  <c r="C1478" i="43"/>
  <c r="G1477" i="43"/>
  <c r="J1477" i="43" l="1"/>
  <c r="H1477" i="43"/>
  <c r="I1477" i="43" s="1"/>
  <c r="S1477" i="43"/>
  <c r="Y1477" i="43"/>
  <c r="Z1477" i="43" s="1"/>
  <c r="V1477" i="43"/>
  <c r="N1478" i="43"/>
  <c r="O1478" i="43" s="1"/>
  <c r="P1478" i="43"/>
  <c r="Q1478" i="43" s="1"/>
  <c r="B1478" i="43"/>
  <c r="A1479" i="43"/>
  <c r="D1478" i="43"/>
  <c r="K1479" i="43"/>
  <c r="R1479" i="43"/>
  <c r="U1478" i="43"/>
  <c r="T1479" i="43"/>
  <c r="G1478" i="43"/>
  <c r="C1479" i="43"/>
  <c r="F1478" i="43"/>
  <c r="E1479" i="43"/>
  <c r="J1478" i="43" l="1"/>
  <c r="H1478" i="43"/>
  <c r="I1478" i="43" s="1"/>
  <c r="S1478" i="43"/>
  <c r="Y1478" i="43"/>
  <c r="Z1478" i="43" s="1"/>
  <c r="V1478" i="43"/>
  <c r="N1479" i="43"/>
  <c r="O1479" i="43" s="1"/>
  <c r="P1479" i="43"/>
  <c r="Q1479" i="43" s="1"/>
  <c r="B1479" i="43"/>
  <c r="A1480" i="43"/>
  <c r="D1479" i="43"/>
  <c r="T1480" i="43"/>
  <c r="F1479" i="43"/>
  <c r="U1479" i="43"/>
  <c r="G1479" i="43"/>
  <c r="C1480" i="43"/>
  <c r="E1480" i="43"/>
  <c r="R1480" i="43"/>
  <c r="K1480" i="43"/>
  <c r="J1479" i="43" l="1"/>
  <c r="H1479" i="43"/>
  <c r="I1479" i="43" s="1"/>
  <c r="S1479" i="43"/>
  <c r="Y1479" i="43"/>
  <c r="Z1479" i="43" s="1"/>
  <c r="V1479" i="43"/>
  <c r="N1480" i="43"/>
  <c r="O1480" i="43" s="1"/>
  <c r="P1480" i="43"/>
  <c r="Q1480" i="43" s="1"/>
  <c r="B1480" i="43"/>
  <c r="A1481" i="43"/>
  <c r="D1480" i="43"/>
  <c r="T1481" i="43"/>
  <c r="K1481" i="43"/>
  <c r="G1480" i="43"/>
  <c r="F1480" i="43"/>
  <c r="E1481" i="43"/>
  <c r="U1480" i="43"/>
  <c r="C1481" i="43"/>
  <c r="R1481" i="43"/>
  <c r="J1480" i="43" l="1"/>
  <c r="H1480" i="43"/>
  <c r="I1480" i="43" s="1"/>
  <c r="S1480" i="43"/>
  <c r="Y1480" i="43"/>
  <c r="Z1480" i="43" s="1"/>
  <c r="V1480" i="43"/>
  <c r="N1481" i="43"/>
  <c r="O1481" i="43" s="1"/>
  <c r="P1481" i="43"/>
  <c r="Q1481" i="43" s="1"/>
  <c r="B1481" i="43"/>
  <c r="A1482" i="43"/>
  <c r="D1481" i="43"/>
  <c r="G1481" i="43"/>
  <c r="C1482" i="43"/>
  <c r="E1482" i="43"/>
  <c r="R1482" i="43"/>
  <c r="K1482" i="43"/>
  <c r="T1482" i="43"/>
  <c r="F1481" i="43"/>
  <c r="U1481" i="43"/>
  <c r="J1481" i="43" l="1"/>
  <c r="H1481" i="43"/>
  <c r="I1481" i="43" s="1"/>
  <c r="S1481" i="43"/>
  <c r="Y1481" i="43"/>
  <c r="Z1481" i="43" s="1"/>
  <c r="V1481" i="43"/>
  <c r="N1482" i="43"/>
  <c r="O1482" i="43" s="1"/>
  <c r="P1482" i="43"/>
  <c r="Q1482" i="43" s="1"/>
  <c r="A1483" i="43"/>
  <c r="B1482" i="43"/>
  <c r="D1482" i="43"/>
  <c r="C1483" i="43"/>
  <c r="R1483" i="43"/>
  <c r="U1482" i="43"/>
  <c r="E1483" i="43"/>
  <c r="T1483" i="43"/>
  <c r="F1482" i="43"/>
  <c r="K1483" i="43"/>
  <c r="G1482" i="43"/>
  <c r="J1482" i="43" l="1"/>
  <c r="H1482" i="43"/>
  <c r="I1482" i="43" s="1"/>
  <c r="S1482" i="43"/>
  <c r="Y1482" i="43"/>
  <c r="Z1482" i="43" s="1"/>
  <c r="V1482" i="43"/>
  <c r="N1483" i="43"/>
  <c r="O1483" i="43" s="1"/>
  <c r="P1483" i="43"/>
  <c r="Q1483" i="43" s="1"/>
  <c r="B1483" i="43"/>
  <c r="A1484" i="43"/>
  <c r="D1483" i="43"/>
  <c r="G1483" i="43"/>
  <c r="R1484" i="43"/>
  <c r="T1484" i="43"/>
  <c r="U1483" i="43"/>
  <c r="C1484" i="43"/>
  <c r="E1484" i="43"/>
  <c r="F1483" i="43"/>
  <c r="K1484" i="43"/>
  <c r="J1483" i="43" l="1"/>
  <c r="H1483" i="43"/>
  <c r="I1483" i="43" s="1"/>
  <c r="S1483" i="43"/>
  <c r="Y1483" i="43"/>
  <c r="Z1483" i="43" s="1"/>
  <c r="V1483" i="43"/>
  <c r="N1484" i="43"/>
  <c r="O1484" i="43" s="1"/>
  <c r="P1484" i="43"/>
  <c r="Q1484" i="43" s="1"/>
  <c r="B1484" i="43"/>
  <c r="A1485" i="43"/>
  <c r="D1484" i="43"/>
  <c r="E1485" i="43"/>
  <c r="G1484" i="43"/>
  <c r="F1484" i="43"/>
  <c r="C1485" i="43"/>
  <c r="T1485" i="43"/>
  <c r="K1485" i="43"/>
  <c r="R1485" i="43"/>
  <c r="U1484" i="43"/>
  <c r="H1484" i="43" l="1"/>
  <c r="I1484" i="43" s="1"/>
  <c r="J1484" i="43"/>
  <c r="S1484" i="43"/>
  <c r="Y1484" i="43"/>
  <c r="Z1484" i="43" s="1"/>
  <c r="V1484" i="43"/>
  <c r="N1485" i="43"/>
  <c r="O1485" i="43" s="1"/>
  <c r="P1485" i="43"/>
  <c r="Q1485" i="43" s="1"/>
  <c r="A1486" i="43"/>
  <c r="B1485" i="43"/>
  <c r="D1485" i="43"/>
  <c r="G1485" i="43"/>
  <c r="U1485" i="43"/>
  <c r="K1486" i="43"/>
  <c r="C1486" i="43"/>
  <c r="E1486" i="43"/>
  <c r="F1485" i="43"/>
  <c r="R1486" i="43"/>
  <c r="F1486" i="43"/>
  <c r="T1486" i="43"/>
  <c r="H1485" i="43" l="1"/>
  <c r="I1485" i="43" s="1"/>
  <c r="J1485" i="43"/>
  <c r="S1485" i="43"/>
  <c r="Y1485" i="43"/>
  <c r="Z1485" i="43" s="1"/>
  <c r="V1485" i="43"/>
  <c r="N1486" i="43"/>
  <c r="O1486" i="43" s="1"/>
  <c r="H1486" i="43"/>
  <c r="I1486" i="43" s="1"/>
  <c r="P1486" i="43"/>
  <c r="Q1486" i="43" s="1"/>
  <c r="A1487" i="43"/>
  <c r="B1486" i="43"/>
  <c r="D1486" i="43"/>
  <c r="T1487" i="43"/>
  <c r="E1487" i="43"/>
  <c r="U1486" i="43"/>
  <c r="R1487" i="43"/>
  <c r="G1486" i="43"/>
  <c r="C1487" i="43"/>
  <c r="K1487" i="43"/>
  <c r="J1486" i="43" l="1"/>
  <c r="S1486" i="43"/>
  <c r="Y1486" i="43"/>
  <c r="Z1486" i="43" s="1"/>
  <c r="V1486" i="43"/>
  <c r="N1487" i="43"/>
  <c r="O1487" i="43" s="1"/>
  <c r="P1487" i="43"/>
  <c r="Q1487" i="43" s="1"/>
  <c r="A1488" i="43"/>
  <c r="B1487" i="43"/>
  <c r="D1487" i="43"/>
  <c r="U1487" i="43"/>
  <c r="E1488" i="43"/>
  <c r="C1488" i="43"/>
  <c r="T1488" i="43"/>
  <c r="G1487" i="43"/>
  <c r="K1488" i="43"/>
  <c r="R1488" i="43"/>
  <c r="F1487" i="43"/>
  <c r="J1487" i="43" l="1"/>
  <c r="H1487" i="43"/>
  <c r="I1487" i="43" s="1"/>
  <c r="S1487" i="43"/>
  <c r="Y1487" i="43"/>
  <c r="Z1487" i="43" s="1"/>
  <c r="V1487" i="43"/>
  <c r="N1488" i="43"/>
  <c r="O1488" i="43" s="1"/>
  <c r="P1488" i="43"/>
  <c r="Q1488" i="43" s="1"/>
  <c r="A1489" i="43"/>
  <c r="B1488" i="43"/>
  <c r="D1488" i="43"/>
  <c r="T1489" i="43"/>
  <c r="K1489" i="43"/>
  <c r="F1488" i="43"/>
  <c r="U1488" i="43"/>
  <c r="R1489" i="43"/>
  <c r="C1489" i="43"/>
  <c r="E1489" i="43"/>
  <c r="G1488" i="43"/>
  <c r="J1488" i="43" l="1"/>
  <c r="H1488" i="43"/>
  <c r="I1488" i="43" s="1"/>
  <c r="S1488" i="43"/>
  <c r="Y1488" i="43"/>
  <c r="Z1488" i="43" s="1"/>
  <c r="V1488" i="43"/>
  <c r="N1489" i="43"/>
  <c r="O1489" i="43" s="1"/>
  <c r="P1489" i="43"/>
  <c r="Q1489" i="43" s="1"/>
  <c r="B1489" i="43"/>
  <c r="A1490" i="43"/>
  <c r="D1489" i="43"/>
  <c r="C1490" i="43"/>
  <c r="T1490" i="43"/>
  <c r="U1489" i="43"/>
  <c r="R1490" i="43"/>
  <c r="K1490" i="43"/>
  <c r="F1489" i="43"/>
  <c r="G1489" i="43"/>
  <c r="E1490" i="43"/>
  <c r="J1489" i="43" l="1"/>
  <c r="H1489" i="43"/>
  <c r="I1489" i="43" s="1"/>
  <c r="S1489" i="43"/>
  <c r="Y1489" i="43"/>
  <c r="Z1489" i="43" s="1"/>
  <c r="V1489" i="43"/>
  <c r="N1490" i="43"/>
  <c r="O1490" i="43" s="1"/>
  <c r="P1490" i="43"/>
  <c r="Q1490" i="43" s="1"/>
  <c r="B1490" i="43"/>
  <c r="A1491" i="43"/>
  <c r="D1490" i="43"/>
  <c r="G1490" i="43"/>
  <c r="C1491" i="43"/>
  <c r="U1490" i="43"/>
  <c r="R1491" i="43"/>
  <c r="F1491" i="43"/>
  <c r="K1491" i="43"/>
  <c r="F1490" i="43"/>
  <c r="E1491" i="43"/>
  <c r="J1490" i="43" l="1"/>
  <c r="H1490" i="43"/>
  <c r="I1490" i="43" s="1"/>
  <c r="S1490" i="43"/>
  <c r="Y1490" i="43"/>
  <c r="Z1490" i="43" s="1"/>
  <c r="V1490" i="43"/>
  <c r="N1491" i="43"/>
  <c r="O1491" i="43" s="1"/>
  <c r="H1491" i="43"/>
  <c r="I1491" i="43" s="1"/>
  <c r="P1491" i="43"/>
  <c r="Q1491" i="43" s="1"/>
  <c r="B1491" i="43"/>
  <c r="A1492" i="43"/>
  <c r="D1491" i="43"/>
  <c r="T1491" i="43"/>
  <c r="T1492" i="43"/>
  <c r="G1491" i="43"/>
  <c r="R1492" i="43"/>
  <c r="E1492" i="43"/>
  <c r="C1492" i="43"/>
  <c r="U1491" i="43"/>
  <c r="K1492" i="43"/>
  <c r="J1491" i="43" l="1"/>
  <c r="S1491" i="43"/>
  <c r="Y1491" i="43"/>
  <c r="Z1491" i="43" s="1"/>
  <c r="V1491" i="43"/>
  <c r="N1492" i="43"/>
  <c r="O1492" i="43" s="1"/>
  <c r="P1492" i="43"/>
  <c r="Q1492" i="43" s="1"/>
  <c r="A1493" i="43"/>
  <c r="B1492" i="43"/>
  <c r="D1492" i="43"/>
  <c r="T1493" i="43"/>
  <c r="E1493" i="43"/>
  <c r="G1492" i="43"/>
  <c r="F1492" i="43"/>
  <c r="K1493" i="43"/>
  <c r="U1492" i="43"/>
  <c r="R1493" i="43"/>
  <c r="C1493" i="43"/>
  <c r="J1492" i="43" l="1"/>
  <c r="H1492" i="43"/>
  <c r="I1492" i="43" s="1"/>
  <c r="S1492" i="43"/>
  <c r="Y1492" i="43"/>
  <c r="Z1492" i="43" s="1"/>
  <c r="V1492" i="43"/>
  <c r="N1493" i="43"/>
  <c r="O1493" i="43" s="1"/>
  <c r="P1493" i="43"/>
  <c r="Q1493" i="43" s="1"/>
  <c r="B1493" i="43"/>
  <c r="A1494" i="43"/>
  <c r="D1493" i="43"/>
  <c r="E1494" i="43"/>
  <c r="K1494" i="43"/>
  <c r="T1494" i="43"/>
  <c r="C1494" i="43"/>
  <c r="F1493" i="43"/>
  <c r="G1493" i="43"/>
  <c r="R1494" i="43"/>
  <c r="U1493" i="43"/>
  <c r="J1493" i="43" l="1"/>
  <c r="H1493" i="43"/>
  <c r="I1493" i="43" s="1"/>
  <c r="S1493" i="43"/>
  <c r="Y1493" i="43"/>
  <c r="Z1493" i="43" s="1"/>
  <c r="V1493" i="43"/>
  <c r="N1494" i="43"/>
  <c r="O1494" i="43" s="1"/>
  <c r="P1494" i="43"/>
  <c r="Q1494" i="43" s="1"/>
  <c r="A1495" i="43"/>
  <c r="B1494" i="43"/>
  <c r="D1494" i="43"/>
  <c r="C1495" i="43"/>
  <c r="K1495" i="43"/>
  <c r="T1495" i="43"/>
  <c r="F1494" i="43"/>
  <c r="R1495" i="43"/>
  <c r="E1495" i="43"/>
  <c r="G1494" i="43"/>
  <c r="U1494" i="43"/>
  <c r="J1494" i="43" l="1"/>
  <c r="H1494" i="43"/>
  <c r="I1494" i="43" s="1"/>
  <c r="S1494" i="43"/>
  <c r="Y1494" i="43"/>
  <c r="Z1494" i="43" s="1"/>
  <c r="V1494" i="43"/>
  <c r="N1495" i="43"/>
  <c r="O1495" i="43" s="1"/>
  <c r="P1495" i="43"/>
  <c r="Q1495" i="43" s="1"/>
  <c r="A1496" i="43"/>
  <c r="B1495" i="43"/>
  <c r="D1495" i="43"/>
  <c r="C1496" i="43"/>
  <c r="F1496" i="43"/>
  <c r="G1496" i="43"/>
  <c r="G1495" i="43"/>
  <c r="E1496" i="43"/>
  <c r="F1495" i="43"/>
  <c r="T1496" i="43"/>
  <c r="U1495" i="43"/>
  <c r="K1496" i="43"/>
  <c r="R1496" i="43"/>
  <c r="J1495" i="43" l="1"/>
  <c r="H1495" i="43"/>
  <c r="I1495" i="43" s="1"/>
  <c r="S1495" i="43"/>
  <c r="Y1495" i="43"/>
  <c r="Z1495" i="43" s="1"/>
  <c r="V1495" i="43"/>
  <c r="N1496" i="43"/>
  <c r="O1496" i="43" s="1"/>
  <c r="H1496" i="43"/>
  <c r="I1496" i="43" s="1"/>
  <c r="J1496" i="43"/>
  <c r="P1496" i="43"/>
  <c r="Q1496" i="43" s="1"/>
  <c r="B1496" i="43"/>
  <c r="A1497" i="43"/>
  <c r="D1496" i="43"/>
  <c r="E1497" i="43"/>
  <c r="R1497" i="43"/>
  <c r="K1497" i="43"/>
  <c r="T1497" i="43"/>
  <c r="U1496" i="43"/>
  <c r="C1497" i="43"/>
  <c r="G1497" i="43" s="1"/>
  <c r="S1496" i="43" l="1"/>
  <c r="Y1496" i="43"/>
  <c r="Z1496" i="43" s="1"/>
  <c r="V1496" i="43"/>
  <c r="N1497" i="43"/>
  <c r="O1497" i="43" s="1"/>
  <c r="J1497" i="43"/>
  <c r="P1497" i="43"/>
  <c r="Q1497" i="43" s="1"/>
  <c r="B1497" i="43"/>
  <c r="A1498" i="43"/>
  <c r="D1497" i="43"/>
  <c r="C1498" i="43"/>
  <c r="F1497" i="43"/>
  <c r="R1498" i="43"/>
  <c r="U1497" i="43"/>
  <c r="K1498" i="43"/>
  <c r="E1498" i="43"/>
  <c r="T1498" i="43"/>
  <c r="H1497" i="43" l="1"/>
  <c r="I1497" i="43" s="1"/>
  <c r="S1497" i="43"/>
  <c r="Y1497" i="43"/>
  <c r="Z1497" i="43" s="1"/>
  <c r="V1497" i="43"/>
  <c r="N1498" i="43"/>
  <c r="O1498" i="43" s="1"/>
  <c r="P1498" i="43"/>
  <c r="Q1498" i="43" s="1"/>
  <c r="A1499" i="43"/>
  <c r="B1498" i="43"/>
  <c r="D1498" i="43"/>
  <c r="C1499" i="43"/>
  <c r="U1498" i="43"/>
  <c r="G1498" i="43"/>
  <c r="F1498" i="43"/>
  <c r="K1499" i="43"/>
  <c r="R1499" i="43"/>
  <c r="E1499" i="43"/>
  <c r="J1498" i="43" l="1"/>
  <c r="H1498" i="43"/>
  <c r="I1498" i="43" s="1"/>
  <c r="S1498" i="43"/>
  <c r="Y1498" i="43"/>
  <c r="Z1498" i="43" s="1"/>
  <c r="V1498" i="43"/>
  <c r="N1499" i="43"/>
  <c r="O1499" i="43" s="1"/>
  <c r="P1499" i="43"/>
  <c r="Q1499" i="43" s="1"/>
  <c r="B1499" i="43"/>
  <c r="A1500" i="43"/>
  <c r="D1499" i="43"/>
  <c r="F1499" i="43"/>
  <c r="G1499" i="43"/>
  <c r="C1500" i="43"/>
  <c r="T1499" i="43"/>
  <c r="K1500" i="43"/>
  <c r="E1500" i="43"/>
  <c r="R1500" i="43"/>
  <c r="T1500" i="43"/>
  <c r="U1499" i="43"/>
  <c r="H1499" i="43" l="1"/>
  <c r="I1499" i="43" s="1"/>
  <c r="J1499" i="43"/>
  <c r="S1499" i="43"/>
  <c r="Y1499" i="43"/>
  <c r="Z1499" i="43" s="1"/>
  <c r="V1499" i="43"/>
  <c r="N1500" i="43"/>
  <c r="O1500" i="43" s="1"/>
  <c r="P1500" i="43"/>
  <c r="Q1500" i="43" s="1"/>
  <c r="A1501" i="43"/>
  <c r="B1500" i="43"/>
  <c r="D1500" i="43"/>
  <c r="G1500" i="43"/>
  <c r="E1501" i="43"/>
  <c r="K1501" i="43"/>
  <c r="U1500" i="43"/>
  <c r="R1501" i="43"/>
  <c r="C1501" i="43"/>
  <c r="T1501" i="43"/>
  <c r="F1500" i="43"/>
  <c r="J1500" i="43" l="1"/>
  <c r="H1500" i="43"/>
  <c r="I1500" i="43" s="1"/>
  <c r="S1500" i="43"/>
  <c r="Y1500" i="43"/>
  <c r="Z1500" i="43" s="1"/>
  <c r="V1500" i="43"/>
  <c r="N1501" i="43"/>
  <c r="O1501" i="43" s="1"/>
  <c r="P1501" i="43"/>
  <c r="Q1501" i="43" s="1"/>
  <c r="A1502" i="43"/>
  <c r="B1501" i="43"/>
  <c r="D1501" i="43"/>
  <c r="T1502" i="43"/>
  <c r="K1502" i="43"/>
  <c r="U1501" i="43"/>
  <c r="F1501" i="43"/>
  <c r="C1502" i="43"/>
  <c r="G1501" i="43"/>
  <c r="R1502" i="43"/>
  <c r="E1502" i="43"/>
  <c r="H1501" i="43" l="1"/>
  <c r="I1501" i="43" s="1"/>
  <c r="J1501" i="43"/>
  <c r="S1501" i="43"/>
  <c r="Y1501" i="43"/>
  <c r="Z1501" i="43" s="1"/>
  <c r="V1501" i="43"/>
  <c r="N1502" i="43"/>
  <c r="O1502" i="43" s="1"/>
  <c r="P1502" i="43"/>
  <c r="Q1502" i="43" s="1"/>
  <c r="B1502" i="43"/>
  <c r="A1503" i="43"/>
  <c r="D1502" i="43"/>
  <c r="F1502" i="43"/>
  <c r="G1502" i="43"/>
  <c r="C1503" i="43"/>
  <c r="K1503" i="43"/>
  <c r="T1503" i="43"/>
  <c r="U1502" i="43"/>
  <c r="E1503" i="43"/>
  <c r="R1503" i="43"/>
  <c r="J1502" i="43" l="1"/>
  <c r="H1502" i="43"/>
  <c r="I1502" i="43" s="1"/>
  <c r="S1502" i="43"/>
  <c r="Y1502" i="43"/>
  <c r="Z1502" i="43" s="1"/>
  <c r="V1502" i="43"/>
  <c r="N1503" i="43"/>
  <c r="O1503" i="43" s="1"/>
  <c r="P1503" i="43"/>
  <c r="Q1503" i="43" s="1"/>
  <c r="A1504" i="43"/>
  <c r="B1503" i="43"/>
  <c r="D1503" i="43"/>
  <c r="K1504" i="43"/>
  <c r="E1504" i="43"/>
  <c r="C1504" i="43"/>
  <c r="T1504" i="43"/>
  <c r="F1503" i="43"/>
  <c r="R1504" i="43"/>
  <c r="U1503" i="43"/>
  <c r="G1503" i="43"/>
  <c r="J1503" i="43" l="1"/>
  <c r="H1503" i="43"/>
  <c r="I1503" i="43" s="1"/>
  <c r="S1503" i="43"/>
  <c r="Y1503" i="43"/>
  <c r="Z1503" i="43" s="1"/>
  <c r="V1503" i="43"/>
  <c r="N1504" i="43"/>
  <c r="O1504" i="43" s="1"/>
  <c r="P1504" i="43"/>
  <c r="Q1504" i="43" s="1"/>
  <c r="A1505" i="43"/>
  <c r="B1504" i="43"/>
  <c r="D1504" i="43"/>
  <c r="E1505" i="43"/>
  <c r="T1505" i="43"/>
  <c r="K1505" i="43"/>
  <c r="G1504" i="43"/>
  <c r="U1504" i="43"/>
  <c r="F1504" i="43"/>
  <c r="R1505" i="43"/>
  <c r="C1505" i="43"/>
  <c r="J1504" i="43" l="1"/>
  <c r="H1504" i="43"/>
  <c r="I1504" i="43" s="1"/>
  <c r="S1504" i="43"/>
  <c r="Y1504" i="43"/>
  <c r="Z1504" i="43" s="1"/>
  <c r="V1504" i="43"/>
  <c r="N1505" i="43"/>
  <c r="O1505" i="43" s="1"/>
  <c r="P1505" i="43"/>
  <c r="Q1505" i="43" s="1"/>
  <c r="A1506" i="43"/>
  <c r="B1505" i="43"/>
  <c r="D1505" i="43"/>
  <c r="G1505" i="43"/>
  <c r="T1506" i="43"/>
  <c r="C1506" i="43"/>
  <c r="U1505" i="43"/>
  <c r="E1506" i="43"/>
  <c r="R1506" i="43"/>
  <c r="F1505" i="43"/>
  <c r="K1506" i="43"/>
  <c r="J1505" i="43" l="1"/>
  <c r="H1505" i="43"/>
  <c r="I1505" i="43" s="1"/>
  <c r="S1505" i="43"/>
  <c r="Y1505" i="43"/>
  <c r="Z1505" i="43" s="1"/>
  <c r="V1505" i="43"/>
  <c r="N1506" i="43"/>
  <c r="O1506" i="43" s="1"/>
  <c r="P1506" i="43"/>
  <c r="Q1506" i="43" s="1"/>
  <c r="B1506" i="43"/>
  <c r="A1507" i="43"/>
  <c r="D1506" i="43"/>
  <c r="R1507" i="43"/>
  <c r="C1507" i="43"/>
  <c r="F1506" i="43"/>
  <c r="T1507" i="43"/>
  <c r="U1506" i="43"/>
  <c r="G1506" i="43"/>
  <c r="K1507" i="43"/>
  <c r="E1507" i="43"/>
  <c r="H1506" i="43" l="1"/>
  <c r="I1506" i="43" s="1"/>
  <c r="J1506" i="43"/>
  <c r="S1506" i="43"/>
  <c r="Y1506" i="43"/>
  <c r="Z1506" i="43" s="1"/>
  <c r="V1506" i="43"/>
  <c r="N1507" i="43"/>
  <c r="O1507" i="43" s="1"/>
  <c r="P1507" i="43"/>
  <c r="Q1507" i="43" s="1"/>
  <c r="B1507" i="43"/>
  <c r="A1508" i="43"/>
  <c r="D1507" i="43"/>
  <c r="G1507" i="43"/>
  <c r="U1507" i="43"/>
  <c r="F1507" i="43"/>
  <c r="C1508" i="43"/>
  <c r="E1508" i="43"/>
  <c r="F1508" i="43"/>
  <c r="K1508" i="43"/>
  <c r="T1508" i="43"/>
  <c r="J1507" i="43" l="1"/>
  <c r="H1507" i="43"/>
  <c r="I1507" i="43" s="1"/>
  <c r="S1507" i="43"/>
  <c r="Y1507" i="43"/>
  <c r="Z1507" i="43" s="1"/>
  <c r="V1507" i="43"/>
  <c r="N1508" i="43"/>
  <c r="O1508" i="43" s="1"/>
  <c r="H1508" i="43"/>
  <c r="I1508" i="43" s="1"/>
  <c r="P1508" i="43"/>
  <c r="Q1508" i="43" s="1"/>
  <c r="A1509" i="43"/>
  <c r="B1508" i="43"/>
  <c r="D1508" i="43"/>
  <c r="G1508" i="43"/>
  <c r="T1509" i="43"/>
  <c r="K1509" i="43"/>
  <c r="U1508" i="43"/>
  <c r="R1508" i="43"/>
  <c r="E1509" i="43"/>
  <c r="C1509" i="43"/>
  <c r="F1509" i="43" s="1"/>
  <c r="R1509" i="43"/>
  <c r="J1508" i="43" l="1"/>
  <c r="S1508" i="43"/>
  <c r="Y1508" i="43"/>
  <c r="Z1508" i="43" s="1"/>
  <c r="V1508" i="43"/>
  <c r="N1509" i="43"/>
  <c r="O1509" i="43" s="1"/>
  <c r="H1509" i="43"/>
  <c r="I1509" i="43" s="1"/>
  <c r="P1509" i="43"/>
  <c r="Q1509" i="43" s="1"/>
  <c r="B1509" i="43"/>
  <c r="A1510" i="43"/>
  <c r="D1509" i="43"/>
  <c r="E1510" i="43"/>
  <c r="T1510" i="43"/>
  <c r="U1509" i="43"/>
  <c r="K1510" i="43"/>
  <c r="C1510" i="43"/>
  <c r="G1509" i="43"/>
  <c r="R1510" i="43"/>
  <c r="J1509" i="43" l="1"/>
  <c r="S1509" i="43"/>
  <c r="Y1509" i="43"/>
  <c r="Z1509" i="43" s="1"/>
  <c r="V1509" i="43"/>
  <c r="N1510" i="43"/>
  <c r="O1510" i="43" s="1"/>
  <c r="P1510" i="43"/>
  <c r="Q1510" i="43" s="1"/>
  <c r="S1510" i="43" s="1"/>
  <c r="B1510" i="43"/>
  <c r="A1511" i="43"/>
  <c r="D1510" i="43"/>
  <c r="E1511" i="43"/>
  <c r="R1511" i="43"/>
  <c r="C1511" i="43"/>
  <c r="F1510" i="43"/>
  <c r="T1511" i="43"/>
  <c r="K1511" i="43"/>
  <c r="U1510" i="43"/>
  <c r="G1510" i="43"/>
  <c r="J1510" i="43" l="1"/>
  <c r="H1510" i="43"/>
  <c r="I1510" i="43" s="1"/>
  <c r="Y1510" i="43"/>
  <c r="Z1510" i="43" s="1"/>
  <c r="V1510" i="43"/>
  <c r="N1511" i="43"/>
  <c r="O1511" i="43" s="1"/>
  <c r="P1511" i="43"/>
  <c r="Q1511" i="43" s="1"/>
  <c r="B1511" i="43"/>
  <c r="A1512" i="43"/>
  <c r="D1511" i="43"/>
  <c r="G1511" i="43"/>
  <c r="F1511" i="43"/>
  <c r="R1512" i="43"/>
  <c r="K1512" i="43"/>
  <c r="T1512" i="43"/>
  <c r="E1512" i="43"/>
  <c r="U1511" i="43"/>
  <c r="C1512" i="43"/>
  <c r="J1511" i="43" l="1"/>
  <c r="H1511" i="43"/>
  <c r="I1511" i="43" s="1"/>
  <c r="S1511" i="43"/>
  <c r="Y1511" i="43"/>
  <c r="Z1511" i="43" s="1"/>
  <c r="V1511" i="43"/>
  <c r="N1512" i="43"/>
  <c r="O1512" i="43" s="1"/>
  <c r="P1512" i="43"/>
  <c r="Q1512" i="43" s="1"/>
  <c r="B1512" i="43"/>
  <c r="A1513" i="43"/>
  <c r="D1512" i="43"/>
  <c r="G1512" i="43"/>
  <c r="E1513" i="43"/>
  <c r="U1512" i="43"/>
  <c r="C1513" i="43"/>
  <c r="T1513" i="43"/>
  <c r="F1512" i="43"/>
  <c r="R1513" i="43"/>
  <c r="K1513" i="43"/>
  <c r="J1512" i="43" l="1"/>
  <c r="H1512" i="43"/>
  <c r="I1512" i="43" s="1"/>
  <c r="S1512" i="43"/>
  <c r="Y1512" i="43"/>
  <c r="Z1512" i="43" s="1"/>
  <c r="V1512" i="43"/>
  <c r="N1513" i="43"/>
  <c r="O1513" i="43" s="1"/>
  <c r="P1513" i="43"/>
  <c r="Q1513" i="43" s="1"/>
  <c r="B1513" i="43"/>
  <c r="A1514" i="43"/>
  <c r="D1513" i="43"/>
  <c r="E1514" i="43"/>
  <c r="G1513" i="43"/>
  <c r="R1514" i="43"/>
  <c r="K1514" i="43"/>
  <c r="F1513" i="43"/>
  <c r="C1514" i="43"/>
  <c r="T1514" i="43"/>
  <c r="U1513" i="43"/>
  <c r="J1513" i="43" l="1"/>
  <c r="H1513" i="43"/>
  <c r="I1513" i="43" s="1"/>
  <c r="S1513" i="43"/>
  <c r="Y1513" i="43"/>
  <c r="Z1513" i="43" s="1"/>
  <c r="V1513" i="43"/>
  <c r="N1514" i="43"/>
  <c r="O1514" i="43" s="1"/>
  <c r="P1514" i="43"/>
  <c r="Q1514" i="43" s="1"/>
  <c r="A1515" i="43"/>
  <c r="B1514" i="43"/>
  <c r="D1514" i="43"/>
  <c r="F1514" i="43"/>
  <c r="R1515" i="43"/>
  <c r="G1514" i="43"/>
  <c r="T1515" i="43"/>
  <c r="K1515" i="43"/>
  <c r="C1515" i="43"/>
  <c r="U1514" i="43"/>
  <c r="E1515" i="43"/>
  <c r="F1515" i="43"/>
  <c r="G1515" i="43"/>
  <c r="J1514" i="43" l="1"/>
  <c r="H1514" i="43"/>
  <c r="I1514" i="43" s="1"/>
  <c r="S1514" i="43"/>
  <c r="Y1514" i="43"/>
  <c r="Z1514" i="43" s="1"/>
  <c r="V1514" i="43"/>
  <c r="N1515" i="43"/>
  <c r="O1515" i="43" s="1"/>
  <c r="H1515" i="43"/>
  <c r="I1515" i="43" s="1"/>
  <c r="J1515" i="43"/>
  <c r="P1515" i="43"/>
  <c r="Q1515" i="43" s="1"/>
  <c r="B1515" i="43"/>
  <c r="A1516" i="43"/>
  <c r="D1515" i="43"/>
  <c r="K1516" i="43"/>
  <c r="E1516" i="43"/>
  <c r="R1516" i="43"/>
  <c r="U1515" i="43"/>
  <c r="C1516" i="43"/>
  <c r="S1515" i="43" l="1"/>
  <c r="Y1515" i="43"/>
  <c r="Z1515" i="43" s="1"/>
  <c r="V1515" i="43"/>
  <c r="N1516" i="43"/>
  <c r="O1516" i="43" s="1"/>
  <c r="P1516" i="43"/>
  <c r="Q1516" i="43" s="1"/>
  <c r="B1516" i="43"/>
  <c r="A1517" i="43"/>
  <c r="D1516" i="43"/>
  <c r="F1516" i="43"/>
  <c r="T1516" i="43"/>
  <c r="T1517" i="43"/>
  <c r="E1517" i="43"/>
  <c r="U1516" i="43"/>
  <c r="R1517" i="43"/>
  <c r="K1517" i="43"/>
  <c r="C1517" i="43"/>
  <c r="G1516" i="43"/>
  <c r="H1516" i="43" l="1"/>
  <c r="I1516" i="43" s="1"/>
  <c r="J1516" i="43"/>
  <c r="S1516" i="43"/>
  <c r="Y1516" i="43"/>
  <c r="Z1516" i="43" s="1"/>
  <c r="V1516" i="43"/>
  <c r="N1517" i="43"/>
  <c r="O1517" i="43" s="1"/>
  <c r="P1517" i="43"/>
  <c r="Q1517" i="43" s="1"/>
  <c r="A1518" i="43"/>
  <c r="B1517" i="43"/>
  <c r="D1517" i="43"/>
  <c r="U1517" i="43"/>
  <c r="R1518" i="43"/>
  <c r="F1517" i="43"/>
  <c r="E1518" i="43"/>
  <c r="C1518" i="43"/>
  <c r="K1518" i="43"/>
  <c r="T1518" i="43"/>
  <c r="G1517" i="43"/>
  <c r="J1517" i="43" l="1"/>
  <c r="H1517" i="43"/>
  <c r="I1517" i="43" s="1"/>
  <c r="S1517" i="43"/>
  <c r="Y1517" i="43"/>
  <c r="Z1517" i="43" s="1"/>
  <c r="V1517" i="43"/>
  <c r="N1518" i="43"/>
  <c r="O1518" i="43" s="1"/>
  <c r="P1518" i="43"/>
  <c r="Q1518" i="43" s="1"/>
  <c r="A1519" i="43"/>
  <c r="B1518" i="43"/>
  <c r="D1518" i="43"/>
  <c r="F1518" i="43"/>
  <c r="E1519" i="43"/>
  <c r="T1519" i="43"/>
  <c r="U1518" i="43"/>
  <c r="R1519" i="43"/>
  <c r="G1518" i="43"/>
  <c r="C1519" i="43"/>
  <c r="K1519" i="43"/>
  <c r="J1518" i="43" l="1"/>
  <c r="H1518" i="43"/>
  <c r="I1518" i="43" s="1"/>
  <c r="S1518" i="43"/>
  <c r="Y1518" i="43"/>
  <c r="Z1518" i="43" s="1"/>
  <c r="V1518" i="43"/>
  <c r="N1519" i="43"/>
  <c r="O1519" i="43" s="1"/>
  <c r="P1519" i="43"/>
  <c r="Q1519" i="43" s="1"/>
  <c r="A1520" i="43"/>
  <c r="B1519" i="43"/>
  <c r="D1519" i="43"/>
  <c r="T1520" i="43"/>
  <c r="K1520" i="43"/>
  <c r="U1519" i="43"/>
  <c r="E1520" i="43"/>
  <c r="C1520" i="43"/>
  <c r="R1520" i="43"/>
  <c r="G1519" i="43"/>
  <c r="F1519" i="43"/>
  <c r="H1519" i="43" l="1"/>
  <c r="I1519" i="43" s="1"/>
  <c r="J1519" i="43"/>
  <c r="S1519" i="43"/>
  <c r="Y1519" i="43"/>
  <c r="Z1519" i="43" s="1"/>
  <c r="V1519" i="43"/>
  <c r="N1520" i="43"/>
  <c r="O1520" i="43" s="1"/>
  <c r="P1520" i="43"/>
  <c r="Q1520" i="43" s="1"/>
  <c r="A1521" i="43"/>
  <c r="B1520" i="43"/>
  <c r="D1520" i="43"/>
  <c r="U1520" i="43"/>
  <c r="R1521" i="43"/>
  <c r="F1520" i="43"/>
  <c r="K1521" i="43"/>
  <c r="G1520" i="43"/>
  <c r="C1521" i="43"/>
  <c r="E1521" i="43"/>
  <c r="T1521" i="43"/>
  <c r="J1520" i="43" l="1"/>
  <c r="H1520" i="43"/>
  <c r="I1520" i="43" s="1"/>
  <c r="S1520" i="43"/>
  <c r="Y1520" i="43"/>
  <c r="Z1520" i="43" s="1"/>
  <c r="V1520" i="43"/>
  <c r="N1521" i="43"/>
  <c r="O1521" i="43" s="1"/>
  <c r="P1521" i="43"/>
  <c r="Q1521" i="43" s="1"/>
  <c r="B1521" i="43"/>
  <c r="A1522" i="43"/>
  <c r="D1521" i="43"/>
  <c r="C1522" i="43"/>
  <c r="K1522" i="43"/>
  <c r="U1521" i="43"/>
  <c r="E1522" i="43"/>
  <c r="R1522" i="43"/>
  <c r="F1521" i="43"/>
  <c r="G1521" i="43"/>
  <c r="T1522" i="43"/>
  <c r="J1521" i="43" l="1"/>
  <c r="H1521" i="43"/>
  <c r="I1521" i="43" s="1"/>
  <c r="S1521" i="43"/>
  <c r="Y1521" i="43"/>
  <c r="Z1521" i="43" s="1"/>
  <c r="V1521" i="43"/>
  <c r="N1522" i="43"/>
  <c r="O1522" i="43" s="1"/>
  <c r="P1522" i="43"/>
  <c r="Q1522" i="43" s="1"/>
  <c r="B1522" i="43"/>
  <c r="A1523" i="43"/>
  <c r="D1522" i="43"/>
  <c r="T1523" i="43"/>
  <c r="U1522" i="43"/>
  <c r="R1523" i="43"/>
  <c r="C1523" i="43"/>
  <c r="G1522" i="43"/>
  <c r="K1523" i="43"/>
  <c r="F1522" i="43"/>
  <c r="E1523" i="43"/>
  <c r="J1522" i="43" l="1"/>
  <c r="H1522" i="43"/>
  <c r="I1522" i="43" s="1"/>
  <c r="S1522" i="43"/>
  <c r="Y1522" i="43"/>
  <c r="Z1522" i="43" s="1"/>
  <c r="V1522" i="43"/>
  <c r="N1523" i="43"/>
  <c r="O1523" i="43" s="1"/>
  <c r="P1523" i="43"/>
  <c r="Q1523" i="43" s="1"/>
  <c r="B1523" i="43"/>
  <c r="A1524" i="43"/>
  <c r="D1523" i="43"/>
  <c r="U1523" i="43"/>
  <c r="T1524" i="43"/>
  <c r="F1523" i="43"/>
  <c r="C1524" i="43"/>
  <c r="G1524" i="43" s="1"/>
  <c r="R1524" i="43"/>
  <c r="G1523" i="43"/>
  <c r="E1524" i="43"/>
  <c r="K1524" i="43"/>
  <c r="J1523" i="43" l="1"/>
  <c r="H1523" i="43"/>
  <c r="I1523" i="43" s="1"/>
  <c r="S1523" i="43"/>
  <c r="Y1523" i="43"/>
  <c r="Z1523" i="43" s="1"/>
  <c r="V1523" i="43"/>
  <c r="N1524" i="43"/>
  <c r="O1524" i="43" s="1"/>
  <c r="J1524" i="43"/>
  <c r="P1524" i="43"/>
  <c r="Q1524" i="43" s="1"/>
  <c r="A1525" i="43"/>
  <c r="B1524" i="43"/>
  <c r="D1524" i="43"/>
  <c r="C1525" i="43"/>
  <c r="R1525" i="43"/>
  <c r="F1524" i="43"/>
  <c r="U1524" i="43"/>
  <c r="K1525" i="43"/>
  <c r="T1525" i="43"/>
  <c r="E1525" i="43"/>
  <c r="H1524" i="43" l="1"/>
  <c r="I1524" i="43" s="1"/>
  <c r="S1524" i="43"/>
  <c r="Y1524" i="43"/>
  <c r="Z1524" i="43" s="1"/>
  <c r="V1524" i="43"/>
  <c r="N1525" i="43"/>
  <c r="O1525" i="43" s="1"/>
  <c r="P1525" i="43"/>
  <c r="Q1525" i="43" s="1"/>
  <c r="B1525" i="43"/>
  <c r="A1526" i="43"/>
  <c r="D1525" i="43"/>
  <c r="G1525" i="43"/>
  <c r="U1525" i="43"/>
  <c r="K1526" i="43"/>
  <c r="F1525" i="43"/>
  <c r="E1526" i="43"/>
  <c r="R1526" i="43"/>
  <c r="C1526" i="43"/>
  <c r="T1526" i="43"/>
  <c r="F1526" i="43"/>
  <c r="G1526" i="43"/>
  <c r="J1525" i="43" l="1"/>
  <c r="H1525" i="43"/>
  <c r="I1525" i="43" s="1"/>
  <c r="S1525" i="43"/>
  <c r="Y1525" i="43"/>
  <c r="Z1525" i="43" s="1"/>
  <c r="V1525" i="43"/>
  <c r="N1526" i="43"/>
  <c r="O1526" i="43" s="1"/>
  <c r="H1526" i="43"/>
  <c r="I1526" i="43" s="1"/>
  <c r="J1526" i="43"/>
  <c r="P1526" i="43"/>
  <c r="Q1526" i="43" s="1"/>
  <c r="A1527" i="43"/>
  <c r="B1526" i="43"/>
  <c r="D1526" i="43"/>
  <c r="T1527" i="43"/>
  <c r="C1527" i="43"/>
  <c r="K1527" i="43"/>
  <c r="E1527" i="43"/>
  <c r="U1526" i="43"/>
  <c r="R1527" i="43"/>
  <c r="S1526" i="43" l="1"/>
  <c r="Y1526" i="43"/>
  <c r="Z1526" i="43" s="1"/>
  <c r="V1526" i="43"/>
  <c r="N1527" i="43"/>
  <c r="O1527" i="43" s="1"/>
  <c r="P1527" i="43"/>
  <c r="Q1527" i="43" s="1"/>
  <c r="A1528" i="43"/>
  <c r="B1527" i="43"/>
  <c r="D1527" i="43"/>
  <c r="F1527" i="43"/>
  <c r="G1527" i="43"/>
  <c r="C1528" i="43"/>
  <c r="F1528" i="43"/>
  <c r="E1528" i="43"/>
  <c r="K1528" i="43"/>
  <c r="R1528" i="43"/>
  <c r="U1527" i="43"/>
  <c r="T1528" i="43"/>
  <c r="J1527" i="43" l="1"/>
  <c r="H1527" i="43"/>
  <c r="I1527" i="43" s="1"/>
  <c r="S1527" i="43"/>
  <c r="Y1527" i="43"/>
  <c r="Z1527" i="43" s="1"/>
  <c r="V1527" i="43"/>
  <c r="N1528" i="43"/>
  <c r="O1528" i="43" s="1"/>
  <c r="H1528" i="43"/>
  <c r="I1528" i="43" s="1"/>
  <c r="P1528" i="43"/>
  <c r="Q1528" i="43" s="1"/>
  <c r="B1528" i="43"/>
  <c r="A1529" i="43"/>
  <c r="D1528" i="43"/>
  <c r="G1528" i="43"/>
  <c r="C1529" i="43"/>
  <c r="K1529" i="43"/>
  <c r="U1528" i="43"/>
  <c r="R1529" i="43"/>
  <c r="E1529" i="43"/>
  <c r="T1529" i="43"/>
  <c r="J1528" i="43" l="1"/>
  <c r="S1528" i="43"/>
  <c r="Y1528" i="43"/>
  <c r="Z1528" i="43" s="1"/>
  <c r="V1528" i="43"/>
  <c r="N1529" i="43"/>
  <c r="O1529" i="43" s="1"/>
  <c r="P1529" i="43"/>
  <c r="Q1529" i="43" s="1"/>
  <c r="B1529" i="43"/>
  <c r="A1530" i="43"/>
  <c r="D1529" i="43"/>
  <c r="E1530" i="43"/>
  <c r="C1530" i="43"/>
  <c r="T1530" i="43"/>
  <c r="G1529" i="43"/>
  <c r="U1529" i="43"/>
  <c r="R1530" i="43"/>
  <c r="K1530" i="43"/>
  <c r="F1529" i="43"/>
  <c r="J1529" i="43" l="1"/>
  <c r="H1529" i="43"/>
  <c r="I1529" i="43" s="1"/>
  <c r="S1529" i="43"/>
  <c r="Y1529" i="43"/>
  <c r="Z1529" i="43" s="1"/>
  <c r="V1529" i="43"/>
  <c r="N1530" i="43"/>
  <c r="O1530" i="43" s="1"/>
  <c r="P1530" i="43"/>
  <c r="Q1530" i="43" s="1"/>
  <c r="A1531" i="43"/>
  <c r="B1530" i="43"/>
  <c r="D1530" i="43"/>
  <c r="G1530" i="43"/>
  <c r="R1531" i="43"/>
  <c r="C1531" i="43"/>
  <c r="F1530" i="43"/>
  <c r="T1531" i="43"/>
  <c r="E1531" i="43"/>
  <c r="U1530" i="43"/>
  <c r="K1531" i="43"/>
  <c r="J1530" i="43" l="1"/>
  <c r="H1530" i="43"/>
  <c r="I1530" i="43" s="1"/>
  <c r="S1530" i="43"/>
  <c r="Y1530" i="43"/>
  <c r="Z1530" i="43" s="1"/>
  <c r="V1530" i="43"/>
  <c r="N1531" i="43"/>
  <c r="O1531" i="43" s="1"/>
  <c r="P1531" i="43"/>
  <c r="Q1531" i="43" s="1"/>
  <c r="B1531" i="43"/>
  <c r="A1532" i="43"/>
  <c r="D1531" i="43"/>
  <c r="G1531" i="43"/>
  <c r="F1531" i="43"/>
  <c r="U1531" i="43"/>
  <c r="E1532" i="43"/>
  <c r="K1532" i="43"/>
  <c r="C1532" i="43"/>
  <c r="F1532" i="43" s="1"/>
  <c r="T1532" i="43"/>
  <c r="J1531" i="43" l="1"/>
  <c r="H1531" i="43"/>
  <c r="I1531" i="43" s="1"/>
  <c r="S1531" i="43"/>
  <c r="Y1531" i="43"/>
  <c r="Z1531" i="43" s="1"/>
  <c r="V1531" i="43"/>
  <c r="N1532" i="43"/>
  <c r="O1532" i="43" s="1"/>
  <c r="H1532" i="43"/>
  <c r="I1532" i="43" s="1"/>
  <c r="P1532" i="43"/>
  <c r="Q1532" i="43" s="1"/>
  <c r="A1533" i="43"/>
  <c r="B1532" i="43"/>
  <c r="D1532" i="43"/>
  <c r="R1533" i="43"/>
  <c r="E1533" i="43"/>
  <c r="T1533" i="43"/>
  <c r="K1533" i="43"/>
  <c r="C1533" i="43"/>
  <c r="U1532" i="43"/>
  <c r="R1532" i="43"/>
  <c r="G1532" i="43"/>
  <c r="J1532" i="43" l="1"/>
  <c r="S1532" i="43"/>
  <c r="Y1532" i="43"/>
  <c r="Z1532" i="43" s="1"/>
  <c r="V1532" i="43"/>
  <c r="N1533" i="43"/>
  <c r="O1533" i="43" s="1"/>
  <c r="P1533" i="43"/>
  <c r="Q1533" i="43" s="1"/>
  <c r="A1534" i="43"/>
  <c r="B1533" i="43"/>
  <c r="D1533" i="43"/>
  <c r="E1534" i="43"/>
  <c r="F1533" i="43"/>
  <c r="C1534" i="43"/>
  <c r="T1534" i="43"/>
  <c r="U1533" i="43"/>
  <c r="K1534" i="43"/>
  <c r="G1533" i="43"/>
  <c r="R1534" i="43"/>
  <c r="J1533" i="43" l="1"/>
  <c r="H1533" i="43"/>
  <c r="I1533" i="43" s="1"/>
  <c r="S1533" i="43"/>
  <c r="Y1533" i="43"/>
  <c r="Z1533" i="43" s="1"/>
  <c r="V1533" i="43"/>
  <c r="N1534" i="43"/>
  <c r="O1534" i="43" s="1"/>
  <c r="P1534" i="43"/>
  <c r="Q1534" i="43" s="1"/>
  <c r="B1534" i="43"/>
  <c r="A1535" i="43"/>
  <c r="D1534" i="43"/>
  <c r="R1535" i="43"/>
  <c r="T1535" i="43"/>
  <c r="E1535" i="43"/>
  <c r="C1535" i="43"/>
  <c r="K1535" i="43"/>
  <c r="F1534" i="43"/>
  <c r="G1534" i="43"/>
  <c r="U1534" i="43"/>
  <c r="J1534" i="43" l="1"/>
  <c r="H1534" i="43"/>
  <c r="I1534" i="43" s="1"/>
  <c r="S1534" i="43"/>
  <c r="Y1534" i="43"/>
  <c r="Z1534" i="43" s="1"/>
  <c r="V1534" i="43"/>
  <c r="N1535" i="43"/>
  <c r="O1535" i="43" s="1"/>
  <c r="P1535" i="43"/>
  <c r="Q1535" i="43" s="1"/>
  <c r="A1536" i="43"/>
  <c r="B1535" i="43"/>
  <c r="D1535" i="43"/>
  <c r="C1536" i="43"/>
  <c r="K1536" i="43"/>
  <c r="U1535" i="43"/>
  <c r="G1535" i="43"/>
  <c r="T1536" i="43"/>
  <c r="E1536" i="43"/>
  <c r="R1536" i="43"/>
  <c r="F1535" i="43"/>
  <c r="J1535" i="43" l="1"/>
  <c r="H1535" i="43"/>
  <c r="I1535" i="43" s="1"/>
  <c r="S1535" i="43"/>
  <c r="Y1535" i="43"/>
  <c r="Z1535" i="43" s="1"/>
  <c r="V1535" i="43"/>
  <c r="N1536" i="43"/>
  <c r="O1536" i="43" s="1"/>
  <c r="P1536" i="43"/>
  <c r="Q1536" i="43" s="1"/>
  <c r="A1537" i="43"/>
  <c r="B1536" i="43"/>
  <c r="D1536" i="43"/>
  <c r="U1536" i="43"/>
  <c r="R1537" i="43"/>
  <c r="T1537" i="43"/>
  <c r="E1537" i="43"/>
  <c r="F1536" i="43"/>
  <c r="K1537" i="43"/>
  <c r="G1536" i="43"/>
  <c r="C1537" i="43"/>
  <c r="J1536" i="43" l="1"/>
  <c r="H1536" i="43"/>
  <c r="I1536" i="43" s="1"/>
  <c r="S1536" i="43"/>
  <c r="Y1536" i="43"/>
  <c r="Z1536" i="43" s="1"/>
  <c r="V1536" i="43"/>
  <c r="N1537" i="43"/>
  <c r="O1537" i="43" s="1"/>
  <c r="P1537" i="43"/>
  <c r="Q1537" i="43" s="1"/>
  <c r="A1538" i="43"/>
  <c r="B1537" i="43"/>
  <c r="D1537" i="43"/>
  <c r="F1537" i="43"/>
  <c r="E1538" i="43"/>
  <c r="C1538" i="43"/>
  <c r="T1538" i="43"/>
  <c r="K1538" i="43"/>
  <c r="R1538" i="43"/>
  <c r="G1537" i="43"/>
  <c r="U1537" i="43"/>
  <c r="J1537" i="43" l="1"/>
  <c r="H1537" i="43"/>
  <c r="I1537" i="43" s="1"/>
  <c r="S1537" i="43"/>
  <c r="Y1537" i="43"/>
  <c r="Z1537" i="43" s="1"/>
  <c r="V1537" i="43"/>
  <c r="N1538" i="43"/>
  <c r="O1538" i="43" s="1"/>
  <c r="P1538" i="43"/>
  <c r="Q1538" i="43" s="1"/>
  <c r="B1538" i="43"/>
  <c r="A1539" i="43"/>
  <c r="D1538" i="43"/>
  <c r="F1538" i="43"/>
  <c r="R1539" i="43"/>
  <c r="U1538" i="43"/>
  <c r="G1538" i="43"/>
  <c r="T1539" i="43"/>
  <c r="E1539" i="43"/>
  <c r="K1539" i="43"/>
  <c r="C1539" i="43"/>
  <c r="J1538" i="43" l="1"/>
  <c r="H1538" i="43"/>
  <c r="I1538" i="43" s="1"/>
  <c r="S1538" i="43"/>
  <c r="Y1538" i="43"/>
  <c r="Z1538" i="43" s="1"/>
  <c r="V1538" i="43"/>
  <c r="N1539" i="43"/>
  <c r="O1539" i="43" s="1"/>
  <c r="P1539" i="43"/>
  <c r="Q1539" i="43" s="1"/>
  <c r="B1539" i="43"/>
  <c r="A1540" i="43"/>
  <c r="D1539" i="43"/>
  <c r="E1540" i="43"/>
  <c r="U1539" i="43"/>
  <c r="R1540" i="43"/>
  <c r="T1540" i="43"/>
  <c r="G1539" i="43"/>
  <c r="K1540" i="43"/>
  <c r="C1540" i="43"/>
  <c r="F1539" i="43"/>
  <c r="J1539" i="43" l="1"/>
  <c r="H1539" i="43"/>
  <c r="I1539" i="43" s="1"/>
  <c r="S1539" i="43"/>
  <c r="Y1539" i="43"/>
  <c r="Z1539" i="43" s="1"/>
  <c r="V1539" i="43"/>
  <c r="N1540" i="43"/>
  <c r="O1540" i="43" s="1"/>
  <c r="P1540" i="43"/>
  <c r="Q1540" i="43" s="1"/>
  <c r="A1541" i="43"/>
  <c r="B1540" i="43"/>
  <c r="D1540" i="43"/>
  <c r="K1541" i="43"/>
  <c r="C1541" i="43"/>
  <c r="F1540" i="43"/>
  <c r="U1540" i="43"/>
  <c r="T1541" i="43"/>
  <c r="E1541" i="43"/>
  <c r="R1541" i="43"/>
  <c r="G1540" i="43"/>
  <c r="J1540" i="43" l="1"/>
  <c r="H1540" i="43"/>
  <c r="I1540" i="43" s="1"/>
  <c r="S1540" i="43"/>
  <c r="Y1540" i="43"/>
  <c r="Z1540" i="43" s="1"/>
  <c r="V1540" i="43"/>
  <c r="N1541" i="43"/>
  <c r="O1541" i="43" s="1"/>
  <c r="P1541" i="43"/>
  <c r="Q1541" i="43" s="1"/>
  <c r="B1541" i="43"/>
  <c r="A1542" i="43"/>
  <c r="D1541" i="43"/>
  <c r="G1541" i="43"/>
  <c r="C1542" i="43"/>
  <c r="F1541" i="43"/>
  <c r="R1542" i="43"/>
  <c r="E1542" i="43"/>
  <c r="T1542" i="43"/>
  <c r="U1541" i="43"/>
  <c r="K1542" i="43"/>
  <c r="J1541" i="43" l="1"/>
  <c r="H1541" i="43"/>
  <c r="I1541" i="43" s="1"/>
  <c r="S1541" i="43"/>
  <c r="Y1541" i="43"/>
  <c r="Z1541" i="43" s="1"/>
  <c r="V1541" i="43"/>
  <c r="N1542" i="43"/>
  <c r="O1542" i="43" s="1"/>
  <c r="P1542" i="43"/>
  <c r="Q1542" i="43" s="1"/>
  <c r="B1542" i="43"/>
  <c r="A1543" i="43"/>
  <c r="D1542" i="43"/>
  <c r="C1543" i="43"/>
  <c r="U1542" i="43"/>
  <c r="F1542" i="43"/>
  <c r="G1542" i="43"/>
  <c r="R1543" i="43"/>
  <c r="E1543" i="43"/>
  <c r="T1543" i="43"/>
  <c r="K1543" i="43"/>
  <c r="H1542" i="43" l="1"/>
  <c r="I1542" i="43" s="1"/>
  <c r="J1542" i="43"/>
  <c r="S1542" i="43"/>
  <c r="Y1542" i="43"/>
  <c r="Z1542" i="43" s="1"/>
  <c r="V1542" i="43"/>
  <c r="N1543" i="43"/>
  <c r="O1543" i="43" s="1"/>
  <c r="P1543" i="43"/>
  <c r="Q1543" i="43" s="1"/>
  <c r="B1543" i="43"/>
  <c r="A1544" i="43"/>
  <c r="D1543" i="43"/>
  <c r="U1543" i="43"/>
  <c r="C1544" i="43"/>
  <c r="T1544" i="43"/>
  <c r="G1543" i="43"/>
  <c r="F1543" i="43"/>
  <c r="R1544" i="43"/>
  <c r="K1544" i="43"/>
  <c r="E1544" i="43"/>
  <c r="J1543" i="43" l="1"/>
  <c r="H1543" i="43"/>
  <c r="I1543" i="43" s="1"/>
  <c r="S1543" i="43"/>
  <c r="Y1543" i="43"/>
  <c r="Z1543" i="43" s="1"/>
  <c r="V1543" i="43"/>
  <c r="N1544" i="43"/>
  <c r="O1544" i="43" s="1"/>
  <c r="P1544" i="43"/>
  <c r="Q1544" i="43" s="1"/>
  <c r="B1544" i="43"/>
  <c r="A1545" i="43"/>
  <c r="D1544" i="43"/>
  <c r="G1544" i="43"/>
  <c r="K1545" i="43"/>
  <c r="T1545" i="43"/>
  <c r="E1545" i="43"/>
  <c r="C1545" i="43"/>
  <c r="F1544" i="43"/>
  <c r="U1544" i="43"/>
  <c r="F1545" i="43"/>
  <c r="J1544" i="43" l="1"/>
  <c r="H1544" i="43"/>
  <c r="I1544" i="43" s="1"/>
  <c r="S1544" i="43"/>
  <c r="Y1544" i="43"/>
  <c r="Z1544" i="43" s="1"/>
  <c r="V1544" i="43"/>
  <c r="N1545" i="43"/>
  <c r="O1545" i="43" s="1"/>
  <c r="H1545" i="43"/>
  <c r="I1545" i="43" s="1"/>
  <c r="P1545" i="43"/>
  <c r="Q1545" i="43" s="1"/>
  <c r="B1545" i="43"/>
  <c r="A1546" i="43"/>
  <c r="D1545" i="43"/>
  <c r="R1546" i="43"/>
  <c r="C1546" i="43"/>
  <c r="K1546" i="43"/>
  <c r="G1545" i="43"/>
  <c r="G1546" i="43"/>
  <c r="E1546" i="43"/>
  <c r="U1545" i="43"/>
  <c r="T1546" i="43"/>
  <c r="R1545" i="43"/>
  <c r="J1545" i="43" l="1"/>
  <c r="S1545" i="43"/>
  <c r="Y1545" i="43"/>
  <c r="Z1545" i="43" s="1"/>
  <c r="V1545" i="43"/>
  <c r="N1546" i="43"/>
  <c r="O1546" i="43" s="1"/>
  <c r="J1546" i="43"/>
  <c r="P1546" i="43"/>
  <c r="Q1546" i="43" s="1"/>
  <c r="A1547" i="43"/>
  <c r="B1546" i="43"/>
  <c r="D1546" i="43"/>
  <c r="K1547" i="43"/>
  <c r="U1546" i="43"/>
  <c r="R1547" i="43"/>
  <c r="E1547" i="43"/>
  <c r="F1546" i="43"/>
  <c r="C1547" i="43"/>
  <c r="T1547" i="43"/>
  <c r="H1546" i="43" l="1"/>
  <c r="I1546" i="43" s="1"/>
  <c r="S1546" i="43"/>
  <c r="Y1546" i="43"/>
  <c r="Z1546" i="43" s="1"/>
  <c r="V1546" i="43"/>
  <c r="N1547" i="43"/>
  <c r="O1547" i="43" s="1"/>
  <c r="P1547" i="43"/>
  <c r="Q1547" i="43" s="1"/>
  <c r="A1548" i="43"/>
  <c r="B1547" i="43"/>
  <c r="D1547" i="43"/>
  <c r="K1548" i="43"/>
  <c r="U1547" i="43"/>
  <c r="C1548" i="43"/>
  <c r="F1547" i="43"/>
  <c r="T1548" i="43"/>
  <c r="E1548" i="43"/>
  <c r="G1547" i="43"/>
  <c r="J1547" i="43" l="1"/>
  <c r="H1547" i="43"/>
  <c r="I1547" i="43" s="1"/>
  <c r="S1547" i="43"/>
  <c r="Y1547" i="43"/>
  <c r="Z1547" i="43" s="1"/>
  <c r="V1547" i="43"/>
  <c r="N1548" i="43"/>
  <c r="O1548" i="43" s="1"/>
  <c r="P1548" i="43"/>
  <c r="Q1548" i="43" s="1"/>
  <c r="B1548" i="43"/>
  <c r="A1549" i="43"/>
  <c r="D1548" i="43"/>
  <c r="T1549" i="43"/>
  <c r="R1549" i="43"/>
  <c r="C1549" i="43"/>
  <c r="U1548" i="43"/>
  <c r="K1549" i="43"/>
  <c r="R1548" i="43"/>
  <c r="G1548" i="43"/>
  <c r="F1548" i="43"/>
  <c r="E1549" i="43"/>
  <c r="J1548" i="43" l="1"/>
  <c r="H1548" i="43"/>
  <c r="I1548" i="43" s="1"/>
  <c r="S1548" i="43"/>
  <c r="Y1548" i="43"/>
  <c r="Z1548" i="43" s="1"/>
  <c r="V1548" i="43"/>
  <c r="N1549" i="43"/>
  <c r="O1549" i="43" s="1"/>
  <c r="P1549" i="43"/>
  <c r="Q1549" i="43" s="1"/>
  <c r="A1550" i="43"/>
  <c r="B1549" i="43"/>
  <c r="D1549" i="43"/>
  <c r="F1549" i="43"/>
  <c r="R1550" i="43"/>
  <c r="K1550" i="43"/>
  <c r="E1550" i="43"/>
  <c r="C1550" i="43"/>
  <c r="G1549" i="43"/>
  <c r="T1550" i="43"/>
  <c r="U1549" i="43"/>
  <c r="G1550" i="43"/>
  <c r="F1550" i="43"/>
  <c r="H1549" i="43" l="1"/>
  <c r="I1549" i="43" s="1"/>
  <c r="J1549" i="43"/>
  <c r="S1549" i="43"/>
  <c r="Y1549" i="43"/>
  <c r="Z1549" i="43" s="1"/>
  <c r="V1549" i="43"/>
  <c r="N1550" i="43"/>
  <c r="O1550" i="43" s="1"/>
  <c r="H1550" i="43"/>
  <c r="I1550" i="43" s="1"/>
  <c r="J1550" i="43"/>
  <c r="P1550" i="43"/>
  <c r="Q1550" i="43" s="1"/>
  <c r="A1551" i="43"/>
  <c r="B1550" i="43"/>
  <c r="D1550" i="43"/>
  <c r="K1551" i="43"/>
  <c r="E1551" i="43"/>
  <c r="C1551" i="43"/>
  <c r="U1550" i="43"/>
  <c r="R1551" i="43"/>
  <c r="T1551" i="43"/>
  <c r="S1550" i="43" l="1"/>
  <c r="Y1550" i="43"/>
  <c r="Z1550" i="43" s="1"/>
  <c r="V1550" i="43"/>
  <c r="N1551" i="43"/>
  <c r="O1551" i="43" s="1"/>
  <c r="P1551" i="43"/>
  <c r="Q1551" i="43" s="1"/>
  <c r="A1552" i="43"/>
  <c r="B1551" i="43"/>
  <c r="D1551" i="43"/>
  <c r="E1552" i="43"/>
  <c r="G1551" i="43"/>
  <c r="F1551" i="43"/>
  <c r="C1552" i="43"/>
  <c r="F1552" i="43"/>
  <c r="K1552" i="43"/>
  <c r="U1551" i="43"/>
  <c r="R1552" i="43"/>
  <c r="J1551" i="43" l="1"/>
  <c r="H1551" i="43"/>
  <c r="I1551" i="43" s="1"/>
  <c r="S1551" i="43"/>
  <c r="Y1551" i="43"/>
  <c r="Z1551" i="43" s="1"/>
  <c r="V1551" i="43"/>
  <c r="N1552" i="43"/>
  <c r="O1552" i="43" s="1"/>
  <c r="H1552" i="43"/>
  <c r="I1552" i="43" s="1"/>
  <c r="P1552" i="43"/>
  <c r="Q1552" i="43" s="1"/>
  <c r="A1553" i="43"/>
  <c r="B1552" i="43"/>
  <c r="D1552" i="43"/>
  <c r="R1553" i="43"/>
  <c r="U1552" i="43"/>
  <c r="K1553" i="43"/>
  <c r="C1553" i="43"/>
  <c r="T1553" i="43"/>
  <c r="T1552" i="43"/>
  <c r="G1552" i="43"/>
  <c r="E1553" i="43"/>
  <c r="J1552" i="43" l="1"/>
  <c r="S1552" i="43"/>
  <c r="Y1552" i="43"/>
  <c r="Z1552" i="43" s="1"/>
  <c r="V1552" i="43"/>
  <c r="N1553" i="43"/>
  <c r="O1553" i="43" s="1"/>
  <c r="P1553" i="43"/>
  <c r="Q1553" i="43" s="1"/>
  <c r="B1553" i="43"/>
  <c r="A1554" i="43"/>
  <c r="D1553" i="43"/>
  <c r="U1553" i="43"/>
  <c r="T1554" i="43"/>
  <c r="E1554" i="43"/>
  <c r="G1553" i="43"/>
  <c r="C1554" i="43"/>
  <c r="R1554" i="43"/>
  <c r="K1554" i="43"/>
  <c r="G1554" i="43"/>
  <c r="F1553" i="43"/>
  <c r="H1553" i="43" l="1"/>
  <c r="I1553" i="43" s="1"/>
  <c r="J1553" i="43"/>
  <c r="S1553" i="43"/>
  <c r="Y1553" i="43"/>
  <c r="Z1553" i="43" s="1"/>
  <c r="V1553" i="43"/>
  <c r="N1554" i="43"/>
  <c r="O1554" i="43" s="1"/>
  <c r="J1554" i="43"/>
  <c r="P1554" i="43"/>
  <c r="Q1554" i="43" s="1"/>
  <c r="B1554" i="43"/>
  <c r="A1555" i="43"/>
  <c r="D1554" i="43"/>
  <c r="K1555" i="43"/>
  <c r="F1554" i="43"/>
  <c r="C1555" i="43"/>
  <c r="E1555" i="43"/>
  <c r="U1554" i="43"/>
  <c r="T1555" i="43"/>
  <c r="H1554" i="43" l="1"/>
  <c r="I1554" i="43" s="1"/>
  <c r="S1554" i="43"/>
  <c r="Y1554" i="43"/>
  <c r="Z1554" i="43" s="1"/>
  <c r="V1554" i="43"/>
  <c r="N1555" i="43"/>
  <c r="O1555" i="43" s="1"/>
  <c r="P1555" i="43"/>
  <c r="Q1555" i="43" s="1"/>
  <c r="B1555" i="43"/>
  <c r="A1556" i="43"/>
  <c r="D1555" i="43"/>
  <c r="E1556" i="43"/>
  <c r="R1556" i="43"/>
  <c r="U1555" i="43"/>
  <c r="C1556" i="43"/>
  <c r="G1556" i="43" s="1"/>
  <c r="T1556" i="43"/>
  <c r="R1555" i="43"/>
  <c r="K1556" i="43"/>
  <c r="F1555" i="43"/>
  <c r="G1555" i="43"/>
  <c r="J1555" i="43" l="1"/>
  <c r="H1555" i="43"/>
  <c r="I1555" i="43" s="1"/>
  <c r="S1555" i="43"/>
  <c r="Y1555" i="43"/>
  <c r="Z1555" i="43" s="1"/>
  <c r="V1555" i="43"/>
  <c r="N1556" i="43"/>
  <c r="O1556" i="43" s="1"/>
  <c r="J1556" i="43"/>
  <c r="P1556" i="43"/>
  <c r="Q1556" i="43" s="1"/>
  <c r="A1557" i="43"/>
  <c r="B1556" i="43"/>
  <c r="D1556" i="43"/>
  <c r="T1557" i="43"/>
  <c r="K1557" i="43"/>
  <c r="F1556" i="43"/>
  <c r="R1557" i="43"/>
  <c r="E1557" i="43"/>
  <c r="U1556" i="43"/>
  <c r="C1557" i="43"/>
  <c r="H1556" i="43" l="1"/>
  <c r="I1556" i="43" s="1"/>
  <c r="S1556" i="43"/>
  <c r="Y1556" i="43"/>
  <c r="Z1556" i="43" s="1"/>
  <c r="V1556" i="43"/>
  <c r="N1557" i="43"/>
  <c r="O1557" i="43" s="1"/>
  <c r="P1557" i="43"/>
  <c r="Q1557" i="43" s="1"/>
  <c r="B1557" i="43"/>
  <c r="A1558" i="43"/>
  <c r="D1557" i="43"/>
  <c r="K1558" i="43"/>
  <c r="R1558" i="43"/>
  <c r="G1557" i="43"/>
  <c r="C1558" i="43"/>
  <c r="F1557" i="43"/>
  <c r="T1558" i="43"/>
  <c r="E1558" i="43"/>
  <c r="U1557" i="43"/>
  <c r="J1557" i="43" l="1"/>
  <c r="H1557" i="43"/>
  <c r="I1557" i="43" s="1"/>
  <c r="S1557" i="43"/>
  <c r="Y1557" i="43"/>
  <c r="Z1557" i="43" s="1"/>
  <c r="V1557" i="43"/>
  <c r="N1558" i="43"/>
  <c r="O1558" i="43" s="1"/>
  <c r="P1558" i="43"/>
  <c r="Q1558" i="43" s="1"/>
  <c r="A1559" i="43"/>
  <c r="B1558" i="43"/>
  <c r="D1558" i="43"/>
  <c r="T1559" i="43"/>
  <c r="U1558" i="43"/>
  <c r="K1559" i="43"/>
  <c r="G1558" i="43"/>
  <c r="R1559" i="43"/>
  <c r="E1559" i="43"/>
  <c r="C1559" i="43"/>
  <c r="F1558" i="43"/>
  <c r="J1558" i="43" l="1"/>
  <c r="H1558" i="43"/>
  <c r="I1558" i="43" s="1"/>
  <c r="S1558" i="43"/>
  <c r="Y1558" i="43"/>
  <c r="Z1558" i="43" s="1"/>
  <c r="V1558" i="43"/>
  <c r="N1559" i="43"/>
  <c r="O1559" i="43" s="1"/>
  <c r="P1559" i="43"/>
  <c r="Q1559" i="43" s="1"/>
  <c r="A1560" i="43"/>
  <c r="B1559" i="43"/>
  <c r="D1559" i="43"/>
  <c r="F1559" i="43"/>
  <c r="K1560" i="43"/>
  <c r="U1559" i="43"/>
  <c r="R1560" i="43"/>
  <c r="G1559" i="43"/>
  <c r="C1560" i="43"/>
  <c r="F1560" i="43"/>
  <c r="E1560" i="43"/>
  <c r="T1560" i="43"/>
  <c r="H1559" i="43" l="1"/>
  <c r="I1559" i="43" s="1"/>
  <c r="J1559" i="43"/>
  <c r="S1559" i="43"/>
  <c r="Y1559" i="43"/>
  <c r="Z1559" i="43" s="1"/>
  <c r="V1559" i="43"/>
  <c r="N1560" i="43"/>
  <c r="O1560" i="43" s="1"/>
  <c r="H1560" i="43"/>
  <c r="I1560" i="43" s="1"/>
  <c r="P1560" i="43"/>
  <c r="Q1560" i="43" s="1"/>
  <c r="B1560" i="43"/>
  <c r="A1561" i="43"/>
  <c r="D1560" i="43"/>
  <c r="G1560" i="43"/>
  <c r="R1561" i="43"/>
  <c r="T1561" i="43"/>
  <c r="U1560" i="43"/>
  <c r="E1561" i="43"/>
  <c r="C1561" i="43"/>
  <c r="K1561" i="43"/>
  <c r="J1560" i="43" l="1"/>
  <c r="S1560" i="43"/>
  <c r="Y1560" i="43"/>
  <c r="Z1560" i="43" s="1"/>
  <c r="V1560" i="43"/>
  <c r="N1561" i="43"/>
  <c r="O1561" i="43" s="1"/>
  <c r="P1561" i="43"/>
  <c r="Q1561" i="43" s="1"/>
  <c r="B1561" i="43"/>
  <c r="A1562" i="43"/>
  <c r="D1561" i="43"/>
  <c r="T1562" i="43"/>
  <c r="G1561" i="43"/>
  <c r="C1562" i="43"/>
  <c r="F1561" i="43"/>
  <c r="R1562" i="43"/>
  <c r="U1561" i="43"/>
  <c r="E1562" i="43"/>
  <c r="K1562" i="43"/>
  <c r="J1561" i="43" l="1"/>
  <c r="H1561" i="43"/>
  <c r="I1561" i="43" s="1"/>
  <c r="S1561" i="43"/>
  <c r="Y1561" i="43"/>
  <c r="Z1561" i="43" s="1"/>
  <c r="V1561" i="43"/>
  <c r="N1562" i="43"/>
  <c r="O1562" i="43" s="1"/>
  <c r="P1562" i="43"/>
  <c r="Q1562" i="43" s="1"/>
  <c r="A1563" i="43"/>
  <c r="B1562" i="43"/>
  <c r="D1562" i="43"/>
  <c r="G1562" i="43"/>
  <c r="F1562" i="43"/>
  <c r="C1563" i="43"/>
  <c r="E1563" i="43"/>
  <c r="K1563" i="43"/>
  <c r="U1562" i="43"/>
  <c r="T1563" i="43"/>
  <c r="R1563" i="43"/>
  <c r="H1562" i="43" l="1"/>
  <c r="I1562" i="43" s="1"/>
  <c r="J1562" i="43"/>
  <c r="S1562" i="43"/>
  <c r="Y1562" i="43"/>
  <c r="Z1562" i="43" s="1"/>
  <c r="V1562" i="43"/>
  <c r="N1563" i="43"/>
  <c r="O1563" i="43" s="1"/>
  <c r="P1563" i="43"/>
  <c r="Q1563" i="43" s="1"/>
  <c r="B1563" i="43"/>
  <c r="A1564" i="43"/>
  <c r="D1563" i="43"/>
  <c r="K1564" i="43"/>
  <c r="C1564" i="43"/>
  <c r="F1563" i="43"/>
  <c r="E1564" i="43"/>
  <c r="G1563" i="43"/>
  <c r="U1563" i="43"/>
  <c r="R1564" i="43"/>
  <c r="T1564" i="43"/>
  <c r="J1563" i="43" l="1"/>
  <c r="H1563" i="43"/>
  <c r="I1563" i="43" s="1"/>
  <c r="S1563" i="43"/>
  <c r="Y1563" i="43"/>
  <c r="Z1563" i="43" s="1"/>
  <c r="V1563" i="43"/>
  <c r="N1564" i="43"/>
  <c r="O1564" i="43" s="1"/>
  <c r="P1564" i="43"/>
  <c r="Q1564" i="43" s="1"/>
  <c r="A1565" i="43"/>
  <c r="B1564" i="43"/>
  <c r="D1564" i="43"/>
  <c r="K1565" i="43"/>
  <c r="R1565" i="43"/>
  <c r="G1564" i="43"/>
  <c r="U1564" i="43"/>
  <c r="T1565" i="43"/>
  <c r="E1565" i="43"/>
  <c r="C1565" i="43"/>
  <c r="F1564" i="43"/>
  <c r="H1564" i="43" l="1"/>
  <c r="I1564" i="43" s="1"/>
  <c r="J1564" i="43"/>
  <c r="S1564" i="43"/>
  <c r="Y1564" i="43"/>
  <c r="Z1564" i="43" s="1"/>
  <c r="V1564" i="43"/>
  <c r="N1565" i="43"/>
  <c r="O1565" i="43" s="1"/>
  <c r="P1565" i="43"/>
  <c r="Q1565" i="43" s="1"/>
  <c r="A1566" i="43"/>
  <c r="B1565" i="43"/>
  <c r="D1565" i="43"/>
  <c r="T1566" i="43"/>
  <c r="K1566" i="43"/>
  <c r="F1565" i="43"/>
  <c r="G1565" i="43"/>
  <c r="E1566" i="43"/>
  <c r="R1566" i="43"/>
  <c r="C1566" i="43"/>
  <c r="G1566" i="43" s="1"/>
  <c r="U1565" i="43"/>
  <c r="J1565" i="43" l="1"/>
  <c r="H1565" i="43"/>
  <c r="I1565" i="43" s="1"/>
  <c r="S1565" i="43"/>
  <c r="Y1565" i="43"/>
  <c r="Z1565" i="43" s="1"/>
  <c r="V1565" i="43"/>
  <c r="N1566" i="43"/>
  <c r="O1566" i="43" s="1"/>
  <c r="J1566" i="43"/>
  <c r="P1566" i="43"/>
  <c r="Q1566" i="43" s="1"/>
  <c r="B1566" i="43"/>
  <c r="A1567" i="43"/>
  <c r="D1566" i="43"/>
  <c r="C1567" i="43"/>
  <c r="E1567" i="43"/>
  <c r="T1567" i="43"/>
  <c r="F1566" i="43"/>
  <c r="R1567" i="43"/>
  <c r="U1566" i="43"/>
  <c r="K1567" i="43"/>
  <c r="H1566" i="43" l="1"/>
  <c r="I1566" i="43" s="1"/>
  <c r="S1566" i="43"/>
  <c r="Y1566" i="43"/>
  <c r="Z1566" i="43" s="1"/>
  <c r="V1566" i="43"/>
  <c r="N1567" i="43"/>
  <c r="O1567" i="43" s="1"/>
  <c r="P1567" i="43"/>
  <c r="Q1567" i="43" s="1"/>
  <c r="A1568" i="43"/>
  <c r="B1567" i="43"/>
  <c r="D1567" i="43"/>
  <c r="G1567" i="43"/>
  <c r="T1568" i="43"/>
  <c r="U1567" i="43"/>
  <c r="F1567" i="43"/>
  <c r="E1568" i="43"/>
  <c r="R1568" i="43"/>
  <c r="K1568" i="43"/>
  <c r="C1568" i="43"/>
  <c r="G1568" i="43" s="1"/>
  <c r="J1567" i="43" l="1"/>
  <c r="H1567" i="43"/>
  <c r="I1567" i="43" s="1"/>
  <c r="S1567" i="43"/>
  <c r="Y1567" i="43"/>
  <c r="Z1567" i="43" s="1"/>
  <c r="V1567" i="43"/>
  <c r="N1568" i="43"/>
  <c r="O1568" i="43" s="1"/>
  <c r="J1568" i="43"/>
  <c r="P1568" i="43"/>
  <c r="Q1568" i="43" s="1"/>
  <c r="A1569" i="43"/>
  <c r="B1568" i="43"/>
  <c r="D1568" i="43"/>
  <c r="K1569" i="43"/>
  <c r="C1569" i="43"/>
  <c r="U1568" i="43"/>
  <c r="E1569" i="43"/>
  <c r="R1569" i="43"/>
  <c r="F1568" i="43"/>
  <c r="T1569" i="43"/>
  <c r="H1568" i="43" l="1"/>
  <c r="I1568" i="43" s="1"/>
  <c r="S1568" i="43"/>
  <c r="Y1568" i="43"/>
  <c r="Z1568" i="43" s="1"/>
  <c r="V1568" i="43"/>
  <c r="N1569" i="43"/>
  <c r="O1569" i="43" s="1"/>
  <c r="P1569" i="43"/>
  <c r="Q1569" i="43" s="1"/>
  <c r="A1570" i="43"/>
  <c r="B1569" i="43"/>
  <c r="D1569" i="43"/>
  <c r="C1570" i="43"/>
  <c r="F1570" i="43"/>
  <c r="F1569" i="43"/>
  <c r="K1570" i="43"/>
  <c r="E1570" i="43"/>
  <c r="G1569" i="43"/>
  <c r="U1569" i="43"/>
  <c r="T1570" i="43"/>
  <c r="G1570" i="43"/>
  <c r="R1570" i="43"/>
  <c r="H1569" i="43" l="1"/>
  <c r="I1569" i="43" s="1"/>
  <c r="J1569" i="43"/>
  <c r="S1569" i="43"/>
  <c r="Y1569" i="43"/>
  <c r="Z1569" i="43" s="1"/>
  <c r="V1569" i="43"/>
  <c r="N1570" i="43"/>
  <c r="O1570" i="43" s="1"/>
  <c r="H1570" i="43"/>
  <c r="I1570" i="43" s="1"/>
  <c r="J1570" i="43"/>
  <c r="P1570" i="43"/>
  <c r="Q1570" i="43" s="1"/>
  <c r="B1570" i="43"/>
  <c r="A1571" i="43"/>
  <c r="D1570" i="43"/>
  <c r="U1570" i="43"/>
  <c r="K1571" i="43"/>
  <c r="C1571" i="43"/>
  <c r="R1571" i="43"/>
  <c r="E1571" i="43"/>
  <c r="T1571" i="43"/>
  <c r="S1570" i="43" l="1"/>
  <c r="Y1570" i="43"/>
  <c r="Z1570" i="43" s="1"/>
  <c r="V1570" i="43"/>
  <c r="N1571" i="43"/>
  <c r="O1571" i="43" s="1"/>
  <c r="P1571" i="43"/>
  <c r="Q1571" i="43" s="1"/>
  <c r="B1571" i="43"/>
  <c r="A1572" i="43"/>
  <c r="D1571" i="43"/>
  <c r="F1571" i="43"/>
  <c r="K1572" i="43"/>
  <c r="R1572" i="43"/>
  <c r="E1572" i="43"/>
  <c r="G1571" i="43"/>
  <c r="U1571" i="43"/>
  <c r="C1572" i="43"/>
  <c r="T1572" i="43"/>
  <c r="J1571" i="43" l="1"/>
  <c r="H1571" i="43"/>
  <c r="I1571" i="43" s="1"/>
  <c r="S1571" i="43"/>
  <c r="Y1571" i="43"/>
  <c r="Z1571" i="43" s="1"/>
  <c r="V1571" i="43"/>
  <c r="N1572" i="43"/>
  <c r="O1572" i="43" s="1"/>
  <c r="P1572" i="43"/>
  <c r="Q1572" i="43" s="1"/>
  <c r="A1573" i="43"/>
  <c r="B1572" i="43"/>
  <c r="D1572" i="43"/>
  <c r="G1572" i="43"/>
  <c r="E1573" i="43"/>
  <c r="R1573" i="43"/>
  <c r="C1573" i="43"/>
  <c r="F1572" i="43"/>
  <c r="U1572" i="43"/>
  <c r="K1573" i="43"/>
  <c r="T1573" i="43"/>
  <c r="J1572" i="43" l="1"/>
  <c r="H1572" i="43"/>
  <c r="I1572" i="43" s="1"/>
  <c r="S1572" i="43"/>
  <c r="Y1572" i="43"/>
  <c r="Z1572" i="43" s="1"/>
  <c r="V1572" i="43"/>
  <c r="N1573" i="43"/>
  <c r="O1573" i="43" s="1"/>
  <c r="P1573" i="43"/>
  <c r="Q1573" i="43" s="1"/>
  <c r="B1573" i="43"/>
  <c r="A1574" i="43"/>
  <c r="D1573" i="43"/>
  <c r="C1574" i="43"/>
  <c r="G1573" i="43"/>
  <c r="R1574" i="43"/>
  <c r="T1574" i="43"/>
  <c r="K1574" i="43"/>
  <c r="F1573" i="43"/>
  <c r="U1573" i="43"/>
  <c r="E1574" i="43"/>
  <c r="J1573" i="43" l="1"/>
  <c r="H1573" i="43"/>
  <c r="I1573" i="43" s="1"/>
  <c r="S1573" i="43"/>
  <c r="Y1573" i="43"/>
  <c r="Z1573" i="43" s="1"/>
  <c r="V1573" i="43"/>
  <c r="N1574" i="43"/>
  <c r="O1574" i="43" s="1"/>
  <c r="P1574" i="43"/>
  <c r="Q1574" i="43" s="1"/>
  <c r="A1575" i="43"/>
  <c r="B1574" i="43"/>
  <c r="D1574" i="43"/>
  <c r="G1574" i="43"/>
  <c r="C1575" i="43"/>
  <c r="U1574" i="43"/>
  <c r="F1574" i="43"/>
  <c r="E1575" i="43"/>
  <c r="T1575" i="43"/>
  <c r="R1575" i="43"/>
  <c r="K1575" i="43"/>
  <c r="H1574" i="43" l="1"/>
  <c r="I1574" i="43" s="1"/>
  <c r="J1574" i="43"/>
  <c r="S1574" i="43"/>
  <c r="Y1574" i="43"/>
  <c r="Z1574" i="43" s="1"/>
  <c r="V1574" i="43"/>
  <c r="N1575" i="43"/>
  <c r="O1575" i="43" s="1"/>
  <c r="P1575" i="43"/>
  <c r="Q1575" i="43" s="1"/>
  <c r="B1575" i="43"/>
  <c r="A1576" i="43"/>
  <c r="D1575" i="43"/>
  <c r="F1575" i="43"/>
  <c r="E1576" i="43"/>
  <c r="K1576" i="43"/>
  <c r="G1575" i="43"/>
  <c r="R1576" i="43"/>
  <c r="T1576" i="43"/>
  <c r="C1576" i="43"/>
  <c r="U1575" i="43"/>
  <c r="F1576" i="43"/>
  <c r="G1576" i="43"/>
  <c r="J1575" i="43" l="1"/>
  <c r="H1575" i="43"/>
  <c r="I1575" i="43" s="1"/>
  <c r="S1575" i="43"/>
  <c r="Y1575" i="43"/>
  <c r="Z1575" i="43" s="1"/>
  <c r="V1575" i="43"/>
  <c r="N1576" i="43"/>
  <c r="O1576" i="43" s="1"/>
  <c r="H1576" i="43"/>
  <c r="I1576" i="43" s="1"/>
  <c r="J1576" i="43"/>
  <c r="P1576" i="43"/>
  <c r="Q1576" i="43" s="1"/>
  <c r="A1577" i="43"/>
  <c r="B1576" i="43"/>
  <c r="D1576" i="43"/>
  <c r="R1577" i="43"/>
  <c r="K1577" i="43"/>
  <c r="U1576" i="43"/>
  <c r="C1577" i="43"/>
  <c r="E1577" i="43"/>
  <c r="T1577" i="43"/>
  <c r="S1576" i="43" l="1"/>
  <c r="Y1576" i="43"/>
  <c r="Z1576" i="43" s="1"/>
  <c r="V1576" i="43"/>
  <c r="N1577" i="43"/>
  <c r="O1577" i="43" s="1"/>
  <c r="P1577" i="43"/>
  <c r="Q1577" i="43" s="1"/>
  <c r="A1578" i="43"/>
  <c r="B1577" i="43"/>
  <c r="D1577" i="43"/>
  <c r="F1577" i="43"/>
  <c r="R1578" i="43"/>
  <c r="C1578" i="43"/>
  <c r="G1578" i="43"/>
  <c r="K1578" i="43"/>
  <c r="E1578" i="43"/>
  <c r="G1577" i="43"/>
  <c r="U1577" i="43"/>
  <c r="H1577" i="43" l="1"/>
  <c r="I1577" i="43" s="1"/>
  <c r="J1577" i="43"/>
  <c r="S1577" i="43"/>
  <c r="Y1577" i="43"/>
  <c r="Z1577" i="43" s="1"/>
  <c r="V1577" i="43"/>
  <c r="N1578" i="43"/>
  <c r="O1578" i="43" s="1"/>
  <c r="J1578" i="43"/>
  <c r="P1578" i="43"/>
  <c r="Q1578" i="43" s="1"/>
  <c r="B1578" i="43"/>
  <c r="A1579" i="43"/>
  <c r="D1578" i="43"/>
  <c r="R1579" i="43"/>
  <c r="T1578" i="43"/>
  <c r="F1578" i="43"/>
  <c r="U1578" i="43"/>
  <c r="E1579" i="43"/>
  <c r="C1579" i="43"/>
  <c r="F1579" i="43" s="1"/>
  <c r="K1579" i="43"/>
  <c r="H1578" i="43" l="1"/>
  <c r="I1578" i="43" s="1"/>
  <c r="S1578" i="43"/>
  <c r="Y1578" i="43"/>
  <c r="Z1578" i="43" s="1"/>
  <c r="V1578" i="43"/>
  <c r="N1579" i="43"/>
  <c r="O1579" i="43" s="1"/>
  <c r="H1579" i="43"/>
  <c r="I1579" i="43" s="1"/>
  <c r="P1579" i="43"/>
  <c r="Q1579" i="43" s="1"/>
  <c r="B1579" i="43"/>
  <c r="A1580" i="43"/>
  <c r="D1579" i="43"/>
  <c r="T1580" i="43"/>
  <c r="K1580" i="43"/>
  <c r="R1580" i="43"/>
  <c r="G1579" i="43"/>
  <c r="C1580" i="43"/>
  <c r="E1580" i="43"/>
  <c r="T1579" i="43"/>
  <c r="U1579" i="43"/>
  <c r="J1579" i="43" l="1"/>
  <c r="S1579" i="43"/>
  <c r="Y1579" i="43"/>
  <c r="Z1579" i="43" s="1"/>
  <c r="V1579" i="43"/>
  <c r="N1580" i="43"/>
  <c r="O1580" i="43" s="1"/>
  <c r="P1580" i="43"/>
  <c r="Q1580" i="43" s="1"/>
  <c r="A1581" i="43"/>
  <c r="B1580" i="43"/>
  <c r="D1580" i="43"/>
  <c r="C1581" i="43"/>
  <c r="T1581" i="43"/>
  <c r="R1581" i="43"/>
  <c r="U1580" i="43"/>
  <c r="K1581" i="43"/>
  <c r="G1580" i="43"/>
  <c r="F1580" i="43"/>
  <c r="E1581" i="43"/>
  <c r="J1580" i="43" l="1"/>
  <c r="H1580" i="43"/>
  <c r="I1580" i="43" s="1"/>
  <c r="S1580" i="43"/>
  <c r="Y1580" i="43"/>
  <c r="Z1580" i="43" s="1"/>
  <c r="V1580" i="43"/>
  <c r="N1581" i="43"/>
  <c r="O1581" i="43" s="1"/>
  <c r="P1581" i="43"/>
  <c r="Q1581" i="43" s="1"/>
  <c r="B1581" i="43"/>
  <c r="A1582" i="43"/>
  <c r="D1581" i="43"/>
  <c r="U1581" i="43"/>
  <c r="K1582" i="43"/>
  <c r="R1582" i="43"/>
  <c r="E1582" i="43"/>
  <c r="C1582" i="43"/>
  <c r="F1581" i="43"/>
  <c r="T1582" i="43"/>
  <c r="G1581" i="43"/>
  <c r="J1581" i="43" l="1"/>
  <c r="H1581" i="43"/>
  <c r="I1581" i="43" s="1"/>
  <c r="S1581" i="43"/>
  <c r="Y1581" i="43"/>
  <c r="Z1581" i="43" s="1"/>
  <c r="V1581" i="43"/>
  <c r="N1582" i="43"/>
  <c r="O1582" i="43" s="1"/>
  <c r="P1582" i="43"/>
  <c r="Q1582" i="43" s="1"/>
  <c r="B1582" i="43"/>
  <c r="A1583" i="43"/>
  <c r="D1582" i="43"/>
  <c r="C1583" i="43"/>
  <c r="R1583" i="43"/>
  <c r="K1583" i="43"/>
  <c r="G1582" i="43"/>
  <c r="T1583" i="43"/>
  <c r="E1583" i="43"/>
  <c r="U1582" i="43"/>
  <c r="F1582" i="43"/>
  <c r="J1582" i="43" l="1"/>
  <c r="H1582" i="43"/>
  <c r="I1582" i="43" s="1"/>
  <c r="S1582" i="43"/>
  <c r="Y1582" i="43"/>
  <c r="Z1582" i="43" s="1"/>
  <c r="V1582" i="43"/>
  <c r="N1583" i="43"/>
  <c r="O1583" i="43" s="1"/>
  <c r="P1583" i="43"/>
  <c r="Q1583" i="43" s="1"/>
  <c r="A1584" i="43"/>
  <c r="B1583" i="43"/>
  <c r="D1583" i="43"/>
  <c r="F1583" i="43"/>
  <c r="E1584" i="43"/>
  <c r="R1584" i="43"/>
  <c r="U1583" i="43"/>
  <c r="K1584" i="43"/>
  <c r="C1584" i="43"/>
  <c r="G1583" i="43"/>
  <c r="H1583" i="43" l="1"/>
  <c r="I1583" i="43" s="1"/>
  <c r="J1583" i="43"/>
  <c r="S1583" i="43"/>
  <c r="Y1583" i="43"/>
  <c r="Z1583" i="43" s="1"/>
  <c r="V1583" i="43"/>
  <c r="N1584" i="43"/>
  <c r="O1584" i="43" s="1"/>
  <c r="P1584" i="43"/>
  <c r="Q1584" i="43" s="1"/>
  <c r="A1585" i="43"/>
  <c r="B1584" i="43"/>
  <c r="D1584" i="43"/>
  <c r="F1584" i="43"/>
  <c r="E1585" i="43"/>
  <c r="C1585" i="43"/>
  <c r="R1585" i="43"/>
  <c r="G1584" i="43"/>
  <c r="T1584" i="43"/>
  <c r="T1585" i="43"/>
  <c r="U1584" i="43"/>
  <c r="K1585" i="43"/>
  <c r="G1585" i="43"/>
  <c r="J1584" i="43" l="1"/>
  <c r="H1584" i="43"/>
  <c r="I1584" i="43" s="1"/>
  <c r="S1584" i="43"/>
  <c r="Y1584" i="43"/>
  <c r="Z1584" i="43" s="1"/>
  <c r="V1584" i="43"/>
  <c r="N1585" i="43"/>
  <c r="O1585" i="43" s="1"/>
  <c r="J1585" i="43"/>
  <c r="P1585" i="43"/>
  <c r="Q1585" i="43" s="1"/>
  <c r="B1585" i="43"/>
  <c r="A1586" i="43"/>
  <c r="D1585" i="43"/>
  <c r="F1585" i="43"/>
  <c r="T1586" i="43"/>
  <c r="U1585" i="43"/>
  <c r="K1586" i="43"/>
  <c r="C1586" i="43"/>
  <c r="R1586" i="43"/>
  <c r="E1586" i="43"/>
  <c r="H1585" i="43" l="1"/>
  <c r="I1585" i="43" s="1"/>
  <c r="S1585" i="43"/>
  <c r="Y1585" i="43"/>
  <c r="Z1585" i="43" s="1"/>
  <c r="V1585" i="43"/>
  <c r="N1586" i="43"/>
  <c r="O1586" i="43" s="1"/>
  <c r="P1586" i="43"/>
  <c r="Q1586" i="43" s="1"/>
  <c r="B1586" i="43"/>
  <c r="A1587" i="43"/>
  <c r="D1586" i="43"/>
  <c r="F1586" i="43"/>
  <c r="E1587" i="43"/>
  <c r="C1587" i="43"/>
  <c r="G1586" i="43"/>
  <c r="U1586" i="43"/>
  <c r="T1587" i="43"/>
  <c r="K1587" i="43"/>
  <c r="R1587" i="43"/>
  <c r="J1586" i="43" l="1"/>
  <c r="H1586" i="43"/>
  <c r="I1586" i="43" s="1"/>
  <c r="S1586" i="43"/>
  <c r="Y1586" i="43"/>
  <c r="Z1586" i="43" s="1"/>
  <c r="V1586" i="43"/>
  <c r="N1587" i="43"/>
  <c r="O1587" i="43" s="1"/>
  <c r="P1587" i="43"/>
  <c r="Q1587" i="43" s="1"/>
  <c r="B1587" i="43"/>
  <c r="A1588" i="43"/>
  <c r="D1587" i="43"/>
  <c r="G1587" i="43"/>
  <c r="E1588" i="43"/>
  <c r="U1587" i="43"/>
  <c r="K1588" i="43"/>
  <c r="R1588" i="43"/>
  <c r="T1588" i="43"/>
  <c r="F1587" i="43"/>
  <c r="C1588" i="43"/>
  <c r="G1588" i="43" s="1"/>
  <c r="J1587" i="43" l="1"/>
  <c r="H1587" i="43"/>
  <c r="I1587" i="43" s="1"/>
  <c r="S1587" i="43"/>
  <c r="Y1587" i="43"/>
  <c r="Z1587" i="43" s="1"/>
  <c r="V1587" i="43"/>
  <c r="N1588" i="43"/>
  <c r="O1588" i="43" s="1"/>
  <c r="J1588" i="43"/>
  <c r="P1588" i="43"/>
  <c r="Q1588" i="43" s="1"/>
  <c r="A1589" i="43"/>
  <c r="B1588" i="43"/>
  <c r="D1588" i="43"/>
  <c r="E1589" i="43"/>
  <c r="F1588" i="43"/>
  <c r="R1589" i="43"/>
  <c r="C1589" i="43"/>
  <c r="F1589" i="43" s="1"/>
  <c r="G1589" i="43"/>
  <c r="U1588" i="43"/>
  <c r="T1589" i="43"/>
  <c r="K1589" i="43"/>
  <c r="H1588" i="43" l="1"/>
  <c r="I1588" i="43" s="1"/>
  <c r="S1588" i="43"/>
  <c r="Y1588" i="43"/>
  <c r="Z1588" i="43" s="1"/>
  <c r="V1588" i="43"/>
  <c r="N1589" i="43"/>
  <c r="O1589" i="43" s="1"/>
  <c r="H1589" i="43"/>
  <c r="I1589" i="43" s="1"/>
  <c r="J1589" i="43"/>
  <c r="P1589" i="43"/>
  <c r="Q1589" i="43" s="1"/>
  <c r="B1589" i="43"/>
  <c r="A1590" i="43"/>
  <c r="D1589" i="43"/>
  <c r="R1590" i="43"/>
  <c r="T1590" i="43"/>
  <c r="U1589" i="43"/>
  <c r="K1590" i="43"/>
  <c r="E1590" i="43"/>
  <c r="C1590" i="43"/>
  <c r="S1589" i="43" l="1"/>
  <c r="Y1589" i="43"/>
  <c r="Z1589" i="43" s="1"/>
  <c r="V1589" i="43"/>
  <c r="N1590" i="43"/>
  <c r="O1590" i="43" s="1"/>
  <c r="P1590" i="43"/>
  <c r="Q1590" i="43" s="1"/>
  <c r="A1591" i="43"/>
  <c r="B1590" i="43"/>
  <c r="D1590" i="43"/>
  <c r="R1591" i="43"/>
  <c r="K1591" i="43"/>
  <c r="C1591" i="43"/>
  <c r="G1590" i="43"/>
  <c r="F1590" i="43"/>
  <c r="E1591" i="43"/>
  <c r="U1590" i="43"/>
  <c r="J1590" i="43" l="1"/>
  <c r="H1590" i="43"/>
  <c r="I1590" i="43" s="1"/>
  <c r="S1590" i="43"/>
  <c r="Y1590" i="43"/>
  <c r="Z1590" i="43" s="1"/>
  <c r="V1590" i="43"/>
  <c r="N1591" i="43"/>
  <c r="O1591" i="43" s="1"/>
  <c r="P1591" i="43"/>
  <c r="Q1591" i="43" s="1"/>
  <c r="A1592" i="43"/>
  <c r="B1591" i="43"/>
  <c r="D1591" i="43"/>
  <c r="G1591" i="43"/>
  <c r="F1591" i="43"/>
  <c r="E1592" i="43"/>
  <c r="K1592" i="43"/>
  <c r="U1591" i="43"/>
  <c r="R1592" i="43"/>
  <c r="C1592" i="43"/>
  <c r="T1591" i="43"/>
  <c r="J1591" i="43" l="1"/>
  <c r="H1591" i="43"/>
  <c r="I1591" i="43" s="1"/>
  <c r="S1591" i="43"/>
  <c r="Y1591" i="43"/>
  <c r="Z1591" i="43" s="1"/>
  <c r="V1591" i="43"/>
  <c r="N1592" i="43"/>
  <c r="O1592" i="43" s="1"/>
  <c r="P1592" i="43"/>
  <c r="Q1592" i="43" s="1"/>
  <c r="A1593" i="43"/>
  <c r="B1592" i="43"/>
  <c r="D1592" i="43"/>
  <c r="G1592" i="43"/>
  <c r="R1593" i="43"/>
  <c r="T1593" i="43"/>
  <c r="T1592" i="43"/>
  <c r="F1592" i="43"/>
  <c r="C1593" i="43"/>
  <c r="E1593" i="43"/>
  <c r="U1592" i="43"/>
  <c r="K1593" i="43"/>
  <c r="J1592" i="43" l="1"/>
  <c r="H1592" i="43"/>
  <c r="I1592" i="43" s="1"/>
  <c r="S1592" i="43"/>
  <c r="Y1592" i="43"/>
  <c r="Z1592" i="43" s="1"/>
  <c r="V1592" i="43"/>
  <c r="N1593" i="43"/>
  <c r="O1593" i="43" s="1"/>
  <c r="P1593" i="43"/>
  <c r="Q1593" i="43" s="1"/>
  <c r="A1594" i="43"/>
  <c r="B1593" i="43"/>
  <c r="D1593" i="43"/>
  <c r="U1593" i="43"/>
  <c r="G1593" i="43"/>
  <c r="K1594" i="43"/>
  <c r="C1594" i="43"/>
  <c r="E1594" i="43"/>
  <c r="F1593" i="43"/>
  <c r="R1594" i="43"/>
  <c r="T1594" i="43"/>
  <c r="H1593" i="43" l="1"/>
  <c r="I1593" i="43" s="1"/>
  <c r="J1593" i="43"/>
  <c r="S1593" i="43"/>
  <c r="Y1593" i="43"/>
  <c r="Z1593" i="43" s="1"/>
  <c r="V1593" i="43"/>
  <c r="N1594" i="43"/>
  <c r="O1594" i="43" s="1"/>
  <c r="P1594" i="43"/>
  <c r="Q1594" i="43" s="1"/>
  <c r="B1594" i="43"/>
  <c r="A1595" i="43"/>
  <c r="D1594" i="43"/>
  <c r="G1594" i="43"/>
  <c r="C1595" i="43"/>
  <c r="U1594" i="43"/>
  <c r="F1594" i="43"/>
  <c r="K1595" i="43"/>
  <c r="E1595" i="43"/>
  <c r="T1595" i="43"/>
  <c r="R1595" i="43"/>
  <c r="J1594" i="43" l="1"/>
  <c r="H1594" i="43"/>
  <c r="I1594" i="43" s="1"/>
  <c r="S1594" i="43"/>
  <c r="Y1594" i="43"/>
  <c r="Z1594" i="43" s="1"/>
  <c r="V1594" i="43"/>
  <c r="N1595" i="43"/>
  <c r="O1595" i="43" s="1"/>
  <c r="P1595" i="43"/>
  <c r="Q1595" i="43" s="1"/>
  <c r="B1595" i="43"/>
  <c r="A1596" i="43"/>
  <c r="D1595" i="43"/>
  <c r="T1596" i="43"/>
  <c r="G1595" i="43"/>
  <c r="U1595" i="43"/>
  <c r="K1596" i="43"/>
  <c r="E1596" i="43"/>
  <c r="R1596" i="43"/>
  <c r="F1595" i="43"/>
  <c r="C1596" i="43"/>
  <c r="J1595" i="43" l="1"/>
  <c r="H1595" i="43"/>
  <c r="I1595" i="43" s="1"/>
  <c r="S1595" i="43"/>
  <c r="Y1595" i="43"/>
  <c r="Z1595" i="43" s="1"/>
  <c r="V1595" i="43"/>
  <c r="N1596" i="43"/>
  <c r="O1596" i="43" s="1"/>
  <c r="P1596" i="43"/>
  <c r="Q1596" i="43" s="1"/>
  <c r="A1597" i="43"/>
  <c r="B1596" i="43"/>
  <c r="D1596" i="43"/>
  <c r="U1596" i="43"/>
  <c r="T1597" i="43"/>
  <c r="R1597" i="43"/>
  <c r="C1597" i="43"/>
  <c r="F1596" i="43"/>
  <c r="E1597" i="43"/>
  <c r="G1596" i="43"/>
  <c r="K1597" i="43"/>
  <c r="J1596" i="43" l="1"/>
  <c r="H1596" i="43"/>
  <c r="I1596" i="43" s="1"/>
  <c r="S1596" i="43"/>
  <c r="Y1596" i="43"/>
  <c r="Z1596" i="43" s="1"/>
  <c r="V1596" i="43"/>
  <c r="N1597" i="43"/>
  <c r="O1597" i="43" s="1"/>
  <c r="P1597" i="43"/>
  <c r="Q1597" i="43" s="1"/>
  <c r="B1597" i="43"/>
  <c r="A1598" i="43"/>
  <c r="D1597" i="43"/>
  <c r="K1598" i="43"/>
  <c r="C1598" i="43"/>
  <c r="T1598" i="43"/>
  <c r="F1597" i="43"/>
  <c r="E1598" i="43"/>
  <c r="R1598" i="43"/>
  <c r="G1597" i="43"/>
  <c r="U1597" i="43"/>
  <c r="J1597" i="43" l="1"/>
  <c r="H1597" i="43"/>
  <c r="I1597" i="43" s="1"/>
  <c r="S1597" i="43"/>
  <c r="Y1597" i="43"/>
  <c r="Z1597" i="43" s="1"/>
  <c r="V1597" i="43"/>
  <c r="N1598" i="43"/>
  <c r="O1598" i="43" s="1"/>
  <c r="P1598" i="43"/>
  <c r="Q1598" i="43" s="1"/>
  <c r="A1599" i="43"/>
  <c r="B1598" i="43"/>
  <c r="D1598" i="43"/>
  <c r="E1599" i="43"/>
  <c r="K1599" i="43"/>
  <c r="F1598" i="43"/>
  <c r="U1598" i="43"/>
  <c r="G1598" i="43"/>
  <c r="T1599" i="43"/>
  <c r="R1599" i="43"/>
  <c r="C1599" i="43"/>
  <c r="G1599" i="43" s="1"/>
  <c r="J1598" i="43" l="1"/>
  <c r="H1598" i="43"/>
  <c r="I1598" i="43" s="1"/>
  <c r="S1598" i="43"/>
  <c r="Y1598" i="43"/>
  <c r="Z1598" i="43" s="1"/>
  <c r="V1598" i="43"/>
  <c r="N1599" i="43"/>
  <c r="O1599" i="43" s="1"/>
  <c r="J1599" i="43"/>
  <c r="P1599" i="43"/>
  <c r="Q1599" i="43" s="1"/>
  <c r="A1600" i="43"/>
  <c r="B1599" i="43"/>
  <c r="D1599" i="43"/>
  <c r="C1600" i="43"/>
  <c r="F1599" i="43"/>
  <c r="R1600" i="43"/>
  <c r="U1599" i="43"/>
  <c r="T1600" i="43"/>
  <c r="E1600" i="43"/>
  <c r="K1600" i="43"/>
  <c r="H1599" i="43" l="1"/>
  <c r="I1599" i="43" s="1"/>
  <c r="S1599" i="43"/>
  <c r="Y1599" i="43"/>
  <c r="Z1599" i="43" s="1"/>
  <c r="V1599" i="43"/>
  <c r="N1600" i="43"/>
  <c r="O1600" i="43" s="1"/>
  <c r="P1600" i="43"/>
  <c r="Q1600" i="43" s="1"/>
  <c r="A1601" i="43"/>
  <c r="B1600" i="43"/>
  <c r="D1600" i="43"/>
  <c r="E1601" i="43"/>
  <c r="G1600" i="43"/>
  <c r="U1600" i="43"/>
  <c r="R1601" i="43"/>
  <c r="C1601" i="43"/>
  <c r="F1601" i="43"/>
  <c r="T1601" i="43"/>
  <c r="K1601" i="43"/>
  <c r="F1600" i="43"/>
  <c r="J1600" i="43" l="1"/>
  <c r="H1600" i="43"/>
  <c r="I1600" i="43" s="1"/>
  <c r="S1600" i="43"/>
  <c r="Y1600" i="43"/>
  <c r="Z1600" i="43" s="1"/>
  <c r="V1600" i="43"/>
  <c r="N1601" i="43"/>
  <c r="O1601" i="43" s="1"/>
  <c r="H1601" i="43"/>
  <c r="I1601" i="43" s="1"/>
  <c r="P1601" i="43"/>
  <c r="Q1601" i="43" s="1"/>
  <c r="A1602" i="43"/>
  <c r="B1601" i="43"/>
  <c r="D1601" i="43"/>
  <c r="C1602" i="43"/>
  <c r="U1601" i="43"/>
  <c r="G1602" i="43"/>
  <c r="R1602" i="43"/>
  <c r="E1602" i="43"/>
  <c r="G1601" i="43"/>
  <c r="K1602" i="43"/>
  <c r="J1601" i="43" l="1"/>
  <c r="S1601" i="43"/>
  <c r="Y1601" i="43"/>
  <c r="Z1601" i="43" s="1"/>
  <c r="V1601" i="43"/>
  <c r="N1602" i="43"/>
  <c r="O1602" i="43" s="1"/>
  <c r="J1602" i="43"/>
  <c r="P1602" i="43"/>
  <c r="Q1602" i="43" s="1"/>
  <c r="B1602" i="43"/>
  <c r="A1603" i="43"/>
  <c r="D1602" i="43"/>
  <c r="F1602" i="43"/>
  <c r="C1603" i="43"/>
  <c r="R1603" i="43"/>
  <c r="T1602" i="43"/>
  <c r="U1602" i="43"/>
  <c r="E1603" i="43"/>
  <c r="K1603" i="43"/>
  <c r="T1603" i="43"/>
  <c r="H1602" i="43" l="1"/>
  <c r="I1602" i="43" s="1"/>
  <c r="S1602" i="43"/>
  <c r="Y1602" i="43"/>
  <c r="Z1602" i="43" s="1"/>
  <c r="V1602" i="43"/>
  <c r="N1603" i="43"/>
  <c r="O1603" i="43" s="1"/>
  <c r="P1603" i="43"/>
  <c r="Q1603" i="43" s="1"/>
  <c r="B1603" i="43"/>
  <c r="A1604" i="43"/>
  <c r="D1603" i="43"/>
  <c r="T1604" i="43"/>
  <c r="U1603" i="43"/>
  <c r="G1603" i="43"/>
  <c r="C1604" i="43"/>
  <c r="E1604" i="43"/>
  <c r="G1604" i="43"/>
  <c r="R1604" i="43"/>
  <c r="K1604" i="43"/>
  <c r="F1603" i="43"/>
  <c r="J1603" i="43" l="1"/>
  <c r="H1603" i="43"/>
  <c r="I1603" i="43" s="1"/>
  <c r="S1603" i="43"/>
  <c r="Y1603" i="43"/>
  <c r="Z1603" i="43" s="1"/>
  <c r="V1603" i="43"/>
  <c r="N1604" i="43"/>
  <c r="O1604" i="43" s="1"/>
  <c r="J1604" i="43"/>
  <c r="P1604" i="43"/>
  <c r="Q1604" i="43" s="1"/>
  <c r="A1605" i="43"/>
  <c r="B1604" i="43"/>
  <c r="D1604" i="43"/>
  <c r="F1604" i="43"/>
  <c r="K1605" i="43"/>
  <c r="E1605" i="43"/>
  <c r="C1605" i="43"/>
  <c r="U1604" i="43"/>
  <c r="T1605" i="43"/>
  <c r="R1605" i="43"/>
  <c r="H1604" i="43" l="1"/>
  <c r="I1604" i="43" s="1"/>
  <c r="S1604" i="43"/>
  <c r="Y1604" i="43"/>
  <c r="Z1604" i="43" s="1"/>
  <c r="V1604" i="43"/>
  <c r="N1605" i="43"/>
  <c r="O1605" i="43" s="1"/>
  <c r="P1605" i="43"/>
  <c r="Q1605" i="43" s="1"/>
  <c r="A1606" i="43"/>
  <c r="B1605" i="43"/>
  <c r="D1605" i="43"/>
  <c r="F1605" i="43"/>
  <c r="R1606" i="43"/>
  <c r="E1606" i="43"/>
  <c r="U1605" i="43"/>
  <c r="T1606" i="43"/>
  <c r="C1606" i="43"/>
  <c r="K1606" i="43"/>
  <c r="G1605" i="43"/>
  <c r="H1605" i="43" l="1"/>
  <c r="I1605" i="43" s="1"/>
  <c r="J1605" i="43"/>
  <c r="S1605" i="43"/>
  <c r="Y1605" i="43"/>
  <c r="Z1605" i="43" s="1"/>
  <c r="V1605" i="43"/>
  <c r="N1606" i="43"/>
  <c r="O1606" i="43" s="1"/>
  <c r="P1606" i="43"/>
  <c r="Q1606" i="43" s="1"/>
  <c r="A1607" i="43"/>
  <c r="B1606" i="43"/>
  <c r="D1606" i="43"/>
  <c r="G1606" i="43"/>
  <c r="F1606" i="43"/>
  <c r="K1607" i="43"/>
  <c r="R1607" i="43"/>
  <c r="C1607" i="43"/>
  <c r="G1607" i="43" s="1"/>
  <c r="E1607" i="43"/>
  <c r="U1606" i="43"/>
  <c r="T1607" i="43"/>
  <c r="J1606" i="43" l="1"/>
  <c r="H1606" i="43"/>
  <c r="I1606" i="43" s="1"/>
  <c r="S1606" i="43"/>
  <c r="Y1606" i="43"/>
  <c r="Z1606" i="43" s="1"/>
  <c r="V1606" i="43"/>
  <c r="N1607" i="43"/>
  <c r="O1607" i="43" s="1"/>
  <c r="J1607" i="43"/>
  <c r="P1607" i="43"/>
  <c r="Q1607" i="43" s="1"/>
  <c r="B1607" i="43"/>
  <c r="A1608" i="43"/>
  <c r="D1607" i="43"/>
  <c r="R1608" i="43"/>
  <c r="U1607" i="43"/>
  <c r="F1607" i="43"/>
  <c r="K1608" i="43"/>
  <c r="C1608" i="43"/>
  <c r="T1608" i="43"/>
  <c r="E1608" i="43"/>
  <c r="G1608" i="43"/>
  <c r="H1607" i="43" l="1"/>
  <c r="I1607" i="43" s="1"/>
  <c r="S1607" i="43"/>
  <c r="Y1607" i="43"/>
  <c r="Z1607" i="43" s="1"/>
  <c r="V1607" i="43"/>
  <c r="N1608" i="43"/>
  <c r="O1608" i="43" s="1"/>
  <c r="J1608" i="43"/>
  <c r="P1608" i="43"/>
  <c r="Q1608" i="43" s="1"/>
  <c r="A1609" i="43"/>
  <c r="B1608" i="43"/>
  <c r="D1608" i="43"/>
  <c r="F1608" i="43"/>
  <c r="T1609" i="43"/>
  <c r="U1608" i="43"/>
  <c r="E1609" i="43"/>
  <c r="K1609" i="43"/>
  <c r="C1609" i="43"/>
  <c r="R1609" i="43"/>
  <c r="G1609" i="43"/>
  <c r="H1608" i="43" l="1"/>
  <c r="I1608" i="43" s="1"/>
  <c r="S1608" i="43"/>
  <c r="Y1608" i="43"/>
  <c r="Z1608" i="43" s="1"/>
  <c r="V1608" i="43"/>
  <c r="N1609" i="43"/>
  <c r="O1609" i="43" s="1"/>
  <c r="J1609" i="43"/>
  <c r="P1609" i="43"/>
  <c r="Q1609" i="43" s="1"/>
  <c r="A1610" i="43"/>
  <c r="B1609" i="43"/>
  <c r="D1609" i="43"/>
  <c r="F1609" i="43"/>
  <c r="K1610" i="43"/>
  <c r="U1609" i="43"/>
  <c r="R1610" i="43"/>
  <c r="T1610" i="43"/>
  <c r="E1610" i="43"/>
  <c r="C1610" i="43"/>
  <c r="H1609" i="43" l="1"/>
  <c r="I1609" i="43" s="1"/>
  <c r="S1609" i="43"/>
  <c r="Y1609" i="43"/>
  <c r="Z1609" i="43" s="1"/>
  <c r="V1609" i="43"/>
  <c r="N1610" i="43"/>
  <c r="O1610" i="43" s="1"/>
  <c r="P1610" i="43"/>
  <c r="Q1610" i="43" s="1"/>
  <c r="S1610" i="43" s="1"/>
  <c r="B1610" i="43"/>
  <c r="A1611" i="43"/>
  <c r="D1610" i="43"/>
  <c r="K1611" i="43"/>
  <c r="F1610" i="43"/>
  <c r="R1611" i="43"/>
  <c r="G1610" i="43"/>
  <c r="C1611" i="43"/>
  <c r="T1611" i="43"/>
  <c r="U1610" i="43"/>
  <c r="E1611" i="43"/>
  <c r="J1610" i="43" l="1"/>
  <c r="H1610" i="43"/>
  <c r="Y1610" i="43"/>
  <c r="Z1610" i="43" s="1"/>
  <c r="V1610" i="43"/>
  <c r="N1611" i="43"/>
  <c r="O1611" i="43" s="1"/>
  <c r="P1611" i="43"/>
  <c r="Q1611" i="43" s="1"/>
  <c r="B1611" i="43"/>
  <c r="A1612" i="43"/>
  <c r="D1611" i="43"/>
  <c r="T1612" i="43"/>
  <c r="G1611" i="43"/>
  <c r="U1611" i="43"/>
  <c r="K1612" i="43"/>
  <c r="F1611" i="43"/>
  <c r="C1612" i="43"/>
  <c r="E1612" i="43"/>
  <c r="R1612" i="43"/>
  <c r="J1611" i="43" l="1"/>
  <c r="H1611" i="43"/>
  <c r="I1611" i="43" s="1"/>
  <c r="I1610" i="43"/>
  <c r="S1611" i="43"/>
  <c r="Y1611" i="43"/>
  <c r="Z1611" i="43" s="1"/>
  <c r="V1611" i="43"/>
  <c r="N1612" i="43"/>
  <c r="O1612" i="43" s="1"/>
  <c r="P1612" i="43"/>
  <c r="Q1612" i="43" s="1"/>
  <c r="A1613" i="43"/>
  <c r="B1612" i="43"/>
  <c r="D1612" i="43"/>
  <c r="F1612" i="43"/>
  <c r="U1612" i="43"/>
  <c r="G1612" i="43"/>
  <c r="K1613" i="43"/>
  <c r="R1613" i="43"/>
  <c r="E1613" i="43"/>
  <c r="C1613" i="43"/>
  <c r="T1613" i="43"/>
  <c r="H1612" i="43" l="1"/>
  <c r="I1612" i="43" s="1"/>
  <c r="J1612" i="43"/>
  <c r="S1612" i="43"/>
  <c r="Y1612" i="43"/>
  <c r="Z1612" i="43" s="1"/>
  <c r="V1612" i="43"/>
  <c r="N1613" i="43"/>
  <c r="O1613" i="43" s="1"/>
  <c r="P1613" i="43"/>
  <c r="Q1613" i="43" s="1"/>
  <c r="B1613" i="43"/>
  <c r="A1614" i="43"/>
  <c r="D1613" i="43"/>
  <c r="C1614" i="43"/>
  <c r="T1614" i="43"/>
  <c r="G1613" i="43"/>
  <c r="U1613" i="43"/>
  <c r="G1614" i="43"/>
  <c r="R1614" i="43"/>
  <c r="E1614" i="43"/>
  <c r="K1614" i="43"/>
  <c r="F1613" i="43"/>
  <c r="J1613" i="43" l="1"/>
  <c r="H1613" i="43"/>
  <c r="I1613" i="43" s="1"/>
  <c r="S1613" i="43"/>
  <c r="Y1613" i="43"/>
  <c r="Z1613" i="43" s="1"/>
  <c r="V1613" i="43"/>
  <c r="N1614" i="43"/>
  <c r="O1614" i="43" s="1"/>
  <c r="J1614" i="43"/>
  <c r="P1614" i="43"/>
  <c r="Q1614" i="43" s="1"/>
  <c r="B1614" i="43"/>
  <c r="A1615" i="43"/>
  <c r="D1614" i="43"/>
  <c r="K1615" i="43"/>
  <c r="R1615" i="43"/>
  <c r="C1615" i="43"/>
  <c r="E1615" i="43"/>
  <c r="U1614" i="43"/>
  <c r="F1614" i="43"/>
  <c r="H1614" i="43" l="1"/>
  <c r="I1614" i="43" s="1"/>
  <c r="S1614" i="43"/>
  <c r="Y1614" i="43"/>
  <c r="Z1614" i="43" s="1"/>
  <c r="V1614" i="43"/>
  <c r="N1615" i="43"/>
  <c r="O1615" i="43" s="1"/>
  <c r="P1615" i="43"/>
  <c r="Q1615" i="43" s="1"/>
  <c r="A1616" i="43"/>
  <c r="B1615" i="43"/>
  <c r="D1615" i="43"/>
  <c r="U1615" i="43"/>
  <c r="F1615" i="43"/>
  <c r="C1616" i="43"/>
  <c r="T1616" i="43"/>
  <c r="K1616" i="43"/>
  <c r="E1616" i="43"/>
  <c r="T1615" i="43"/>
  <c r="G1615" i="43"/>
  <c r="R1616" i="43"/>
  <c r="J1615" i="43" l="1"/>
  <c r="H1615" i="43"/>
  <c r="I1615" i="43" s="1"/>
  <c r="S1615" i="43"/>
  <c r="Y1615" i="43"/>
  <c r="Z1615" i="43" s="1"/>
  <c r="V1615" i="43"/>
  <c r="N1616" i="43"/>
  <c r="O1616" i="43" s="1"/>
  <c r="P1616" i="43"/>
  <c r="Q1616" i="43" s="1"/>
  <c r="A1617" i="43"/>
  <c r="B1616" i="43"/>
  <c r="D1616" i="43"/>
  <c r="R1617" i="43"/>
  <c r="U1616" i="43"/>
  <c r="G1616" i="43"/>
  <c r="K1617" i="43"/>
  <c r="T1617" i="43"/>
  <c r="E1617" i="43"/>
  <c r="C1617" i="43"/>
  <c r="F1616" i="43"/>
  <c r="H1616" i="43" l="1"/>
  <c r="I1616" i="43" s="1"/>
  <c r="J1616" i="43"/>
  <c r="S1616" i="43"/>
  <c r="Y1616" i="43"/>
  <c r="Z1616" i="43" s="1"/>
  <c r="V1616" i="43"/>
  <c r="N1617" i="43"/>
  <c r="O1617" i="43" s="1"/>
  <c r="P1617" i="43"/>
  <c r="Q1617" i="43" s="1"/>
  <c r="A1618" i="43"/>
  <c r="B1617" i="43"/>
  <c r="D1617" i="43"/>
  <c r="G1617" i="43"/>
  <c r="R1618" i="43"/>
  <c r="E1618" i="43"/>
  <c r="C1618" i="43"/>
  <c r="U1617" i="43"/>
  <c r="F1617" i="43"/>
  <c r="T1618" i="43"/>
  <c r="K1618" i="43"/>
  <c r="J1617" i="43" l="1"/>
  <c r="H1617" i="43"/>
  <c r="I1617" i="43" s="1"/>
  <c r="S1617" i="43"/>
  <c r="Y1617" i="43"/>
  <c r="Z1617" i="43" s="1"/>
  <c r="V1617" i="43"/>
  <c r="N1618" i="43"/>
  <c r="O1618" i="43" s="1"/>
  <c r="P1618" i="43"/>
  <c r="Q1618" i="43" s="1"/>
  <c r="B1618" i="43"/>
  <c r="A1619" i="43"/>
  <c r="D1618" i="43"/>
  <c r="R1619" i="43"/>
  <c r="U1618" i="43"/>
  <c r="E1619" i="43"/>
  <c r="F1618" i="43"/>
  <c r="K1619" i="43"/>
  <c r="C1619" i="43"/>
  <c r="T1619" i="43"/>
  <c r="G1618" i="43"/>
  <c r="H1618" i="43" l="1"/>
  <c r="I1618" i="43" s="1"/>
  <c r="J1618" i="43"/>
  <c r="S1618" i="43"/>
  <c r="Y1618" i="43"/>
  <c r="Z1618" i="43" s="1"/>
  <c r="V1618" i="43"/>
  <c r="N1619" i="43"/>
  <c r="O1619" i="43" s="1"/>
  <c r="P1619" i="43"/>
  <c r="Q1619" i="43" s="1"/>
  <c r="B1619" i="43"/>
  <c r="A1620" i="43"/>
  <c r="D1619" i="43"/>
  <c r="F1619" i="43"/>
  <c r="K1620" i="43"/>
  <c r="R1620" i="43"/>
  <c r="C1620" i="43"/>
  <c r="U1619" i="43"/>
  <c r="T1620" i="43"/>
  <c r="E1620" i="43"/>
  <c r="G1619" i="43"/>
  <c r="J1619" i="43" l="1"/>
  <c r="H1619" i="43"/>
  <c r="I1619" i="43" s="1"/>
  <c r="S1619" i="43"/>
  <c r="Y1619" i="43"/>
  <c r="Z1619" i="43" s="1"/>
  <c r="V1619" i="43"/>
  <c r="N1620" i="43"/>
  <c r="O1620" i="43" s="1"/>
  <c r="P1620" i="43"/>
  <c r="Q1620" i="43" s="1"/>
  <c r="A1621" i="43"/>
  <c r="B1620" i="43"/>
  <c r="D1620" i="43"/>
  <c r="G1620" i="43"/>
  <c r="U1620" i="43"/>
  <c r="F1620" i="43"/>
  <c r="T1621" i="43"/>
  <c r="E1621" i="43"/>
  <c r="C1621" i="43"/>
  <c r="K1621" i="43"/>
  <c r="R1621" i="43"/>
  <c r="H1620" i="43" l="1"/>
  <c r="I1620" i="43" s="1"/>
  <c r="J1620" i="43"/>
  <c r="S1620" i="43"/>
  <c r="Y1620" i="43"/>
  <c r="Z1620" i="43" s="1"/>
  <c r="V1620" i="43"/>
  <c r="N1621" i="43"/>
  <c r="O1621" i="43" s="1"/>
  <c r="P1621" i="43"/>
  <c r="Q1621" i="43" s="1"/>
  <c r="B1621" i="43"/>
  <c r="A1622" i="43"/>
  <c r="D1621" i="43"/>
  <c r="F1621" i="43"/>
  <c r="C1622" i="43"/>
  <c r="T1622" i="43"/>
  <c r="R1622" i="43"/>
  <c r="K1622" i="43"/>
  <c r="E1622" i="43"/>
  <c r="U1621" i="43"/>
  <c r="G1621" i="43"/>
  <c r="J1621" i="43" l="1"/>
  <c r="H1621" i="43"/>
  <c r="I1621" i="43" s="1"/>
  <c r="S1621" i="43"/>
  <c r="Y1621" i="43"/>
  <c r="Z1621" i="43" s="1"/>
  <c r="V1621" i="43"/>
  <c r="N1622" i="43"/>
  <c r="O1622" i="43" s="1"/>
  <c r="P1622" i="43"/>
  <c r="Q1622" i="43" s="1"/>
  <c r="A1623" i="43"/>
  <c r="B1622" i="43"/>
  <c r="D1622" i="43"/>
  <c r="G1622" i="43"/>
  <c r="R1623" i="43"/>
  <c r="E1623" i="43"/>
  <c r="T1623" i="43"/>
  <c r="F1622" i="43"/>
  <c r="K1623" i="43"/>
  <c r="U1622" i="43"/>
  <c r="C1623" i="43"/>
  <c r="J1622" i="43" l="1"/>
  <c r="H1622" i="43"/>
  <c r="I1622" i="43" s="1"/>
  <c r="S1622" i="43"/>
  <c r="Y1622" i="43"/>
  <c r="Z1622" i="43" s="1"/>
  <c r="V1622" i="43"/>
  <c r="N1623" i="43"/>
  <c r="O1623" i="43" s="1"/>
  <c r="P1623" i="43"/>
  <c r="Q1623" i="43" s="1"/>
  <c r="A1624" i="43"/>
  <c r="B1623" i="43"/>
  <c r="D1623" i="43"/>
  <c r="U1623" i="43"/>
  <c r="R1624" i="43"/>
  <c r="F1623" i="43"/>
  <c r="C1624" i="43"/>
  <c r="T1624" i="43"/>
  <c r="G1623" i="43"/>
  <c r="E1624" i="43"/>
  <c r="K1624" i="43"/>
  <c r="J1623" i="43" l="1"/>
  <c r="H1623" i="43"/>
  <c r="I1623" i="43" s="1"/>
  <c r="S1623" i="43"/>
  <c r="Y1623" i="43"/>
  <c r="Z1623" i="43" s="1"/>
  <c r="V1623" i="43"/>
  <c r="N1624" i="43"/>
  <c r="O1624" i="43" s="1"/>
  <c r="P1624" i="43"/>
  <c r="Q1624" i="43" s="1"/>
  <c r="A1625" i="43"/>
  <c r="B1624" i="43"/>
  <c r="D1624" i="43"/>
  <c r="F1624" i="43"/>
  <c r="K1625" i="43"/>
  <c r="G1624" i="43"/>
  <c r="E1625" i="43"/>
  <c r="R1625" i="43"/>
  <c r="C1625" i="43"/>
  <c r="U1624" i="43"/>
  <c r="T1625" i="43"/>
  <c r="J1624" i="43" l="1"/>
  <c r="H1624" i="43"/>
  <c r="I1624" i="43" s="1"/>
  <c r="S1624" i="43"/>
  <c r="Y1624" i="43"/>
  <c r="Z1624" i="43" s="1"/>
  <c r="V1624" i="43"/>
  <c r="N1625" i="43"/>
  <c r="O1625" i="43" s="1"/>
  <c r="P1625" i="43"/>
  <c r="Q1625" i="43" s="1"/>
  <c r="A1626" i="43"/>
  <c r="B1625" i="43"/>
  <c r="D1625" i="43"/>
  <c r="R1626" i="43"/>
  <c r="U1625" i="43"/>
  <c r="T1626" i="43"/>
  <c r="E1626" i="43"/>
  <c r="C1626" i="43"/>
  <c r="G1625" i="43"/>
  <c r="K1626" i="43"/>
  <c r="F1625" i="43"/>
  <c r="J1625" i="43" l="1"/>
  <c r="H1625" i="43"/>
  <c r="I1625" i="43" s="1"/>
  <c r="S1625" i="43"/>
  <c r="Y1625" i="43"/>
  <c r="Z1625" i="43" s="1"/>
  <c r="V1625" i="43"/>
  <c r="N1626" i="43"/>
  <c r="O1626" i="43" s="1"/>
  <c r="P1626" i="43"/>
  <c r="Q1626" i="43" s="1"/>
  <c r="B1626" i="43"/>
  <c r="A1627" i="43"/>
  <c r="D1626" i="43"/>
  <c r="G1626" i="43"/>
  <c r="K1627" i="43"/>
  <c r="E1627" i="43"/>
  <c r="T1627" i="43"/>
  <c r="C1627" i="43"/>
  <c r="U1626" i="43"/>
  <c r="F1626" i="43"/>
  <c r="J1626" i="43" l="1"/>
  <c r="H1626" i="43"/>
  <c r="I1626" i="43" s="1"/>
  <c r="S1626" i="43"/>
  <c r="Y1626" i="43"/>
  <c r="Z1626" i="43" s="1"/>
  <c r="V1626" i="43"/>
  <c r="N1627" i="43"/>
  <c r="O1627" i="43" s="1"/>
  <c r="P1627" i="43"/>
  <c r="Q1627" i="43" s="1"/>
  <c r="B1627" i="43"/>
  <c r="A1628" i="43"/>
  <c r="D1627" i="43"/>
  <c r="C1628" i="43"/>
  <c r="R1627" i="43"/>
  <c r="E1628" i="43"/>
  <c r="F1627" i="43"/>
  <c r="U1627" i="43"/>
  <c r="K1628" i="43"/>
  <c r="T1628" i="43"/>
  <c r="R1628" i="43"/>
  <c r="G1627" i="43"/>
  <c r="J1627" i="43" l="1"/>
  <c r="H1627" i="43"/>
  <c r="I1627" i="43" s="1"/>
  <c r="S1627" i="43"/>
  <c r="Y1627" i="43"/>
  <c r="Z1627" i="43" s="1"/>
  <c r="V1627" i="43"/>
  <c r="N1628" i="43"/>
  <c r="O1628" i="43" s="1"/>
  <c r="P1628" i="43"/>
  <c r="Q1628" i="43" s="1"/>
  <c r="A1629" i="43"/>
  <c r="B1628" i="43"/>
  <c r="D1628" i="43"/>
  <c r="E1629" i="43"/>
  <c r="C1629" i="43"/>
  <c r="R1629" i="43"/>
  <c r="G1628" i="43"/>
  <c r="F1628" i="43"/>
  <c r="T1629" i="43"/>
  <c r="K1629" i="43"/>
  <c r="U1628" i="43"/>
  <c r="G1629" i="43"/>
  <c r="F1629" i="43"/>
  <c r="J1628" i="43" l="1"/>
  <c r="H1628" i="43"/>
  <c r="I1628" i="43" s="1"/>
  <c r="S1628" i="43"/>
  <c r="Y1628" i="43"/>
  <c r="Z1628" i="43" s="1"/>
  <c r="V1628" i="43"/>
  <c r="N1629" i="43"/>
  <c r="O1629" i="43" s="1"/>
  <c r="H1629" i="43"/>
  <c r="I1629" i="43" s="1"/>
  <c r="J1629" i="43"/>
  <c r="P1629" i="43"/>
  <c r="Q1629" i="43" s="1"/>
  <c r="A1630" i="43"/>
  <c r="B1629" i="43"/>
  <c r="D1629" i="43"/>
  <c r="E1630" i="43"/>
  <c r="C1630" i="43"/>
  <c r="F1630" i="43" s="1"/>
  <c r="U1629" i="43"/>
  <c r="K1630" i="43"/>
  <c r="T1630" i="43"/>
  <c r="R1630" i="43"/>
  <c r="S1629" i="43" l="1"/>
  <c r="Y1629" i="43"/>
  <c r="Z1629" i="43" s="1"/>
  <c r="V1629" i="43"/>
  <c r="N1630" i="43"/>
  <c r="O1630" i="43" s="1"/>
  <c r="H1630" i="43"/>
  <c r="I1630" i="43" s="1"/>
  <c r="P1630" i="43"/>
  <c r="Q1630" i="43" s="1"/>
  <c r="A1631" i="43"/>
  <c r="B1630" i="43"/>
  <c r="D1630" i="43"/>
  <c r="K1631" i="43"/>
  <c r="E1631" i="43"/>
  <c r="G1630" i="43"/>
  <c r="U1630" i="43"/>
  <c r="C1631" i="43"/>
  <c r="R1631" i="43"/>
  <c r="T1631" i="43"/>
  <c r="J1630" i="43" l="1"/>
  <c r="S1630" i="43"/>
  <c r="Y1630" i="43"/>
  <c r="Z1630" i="43" s="1"/>
  <c r="V1630" i="43"/>
  <c r="N1631" i="43"/>
  <c r="O1631" i="43" s="1"/>
  <c r="P1631" i="43"/>
  <c r="Q1631" i="43" s="1"/>
  <c r="A1632" i="43"/>
  <c r="B1631" i="43"/>
  <c r="D1631" i="43"/>
  <c r="K1632" i="43"/>
  <c r="U1631" i="43"/>
  <c r="R1632" i="43"/>
  <c r="E1632" i="43"/>
  <c r="G1631" i="43"/>
  <c r="F1631" i="43"/>
  <c r="C1632" i="43"/>
  <c r="J1631" i="43" l="1"/>
  <c r="H1631" i="43"/>
  <c r="I1631" i="43" s="1"/>
  <c r="S1631" i="43"/>
  <c r="Y1631" i="43"/>
  <c r="Z1631" i="43" s="1"/>
  <c r="V1631" i="43"/>
  <c r="N1632" i="43"/>
  <c r="O1632" i="43" s="1"/>
  <c r="P1632" i="43"/>
  <c r="Q1632" i="43" s="1"/>
  <c r="A1633" i="43"/>
  <c r="B1632" i="43"/>
  <c r="D1632" i="43"/>
  <c r="G1632" i="43"/>
  <c r="F1632" i="43"/>
  <c r="K1633" i="43"/>
  <c r="R1633" i="43"/>
  <c r="U1632" i="43"/>
  <c r="C1633" i="43"/>
  <c r="T1633" i="43"/>
  <c r="G1633" i="43"/>
  <c r="T1632" i="43"/>
  <c r="E1633" i="43"/>
  <c r="J1632" i="43" l="1"/>
  <c r="H1632" i="43"/>
  <c r="I1632" i="43" s="1"/>
  <c r="S1632" i="43"/>
  <c r="Y1632" i="43"/>
  <c r="Z1632" i="43" s="1"/>
  <c r="V1632" i="43"/>
  <c r="N1633" i="43"/>
  <c r="O1633" i="43" s="1"/>
  <c r="J1633" i="43"/>
  <c r="P1633" i="43"/>
  <c r="Q1633" i="43" s="1"/>
  <c r="A1634" i="43"/>
  <c r="B1633" i="43"/>
  <c r="D1633" i="43"/>
  <c r="C1634" i="43"/>
  <c r="T1634" i="43"/>
  <c r="E1634" i="43"/>
  <c r="R1634" i="43"/>
  <c r="K1634" i="43"/>
  <c r="G1634" i="43"/>
  <c r="U1633" i="43"/>
  <c r="F1633" i="43"/>
  <c r="H1633" i="43" l="1"/>
  <c r="I1633" i="43" s="1"/>
  <c r="S1633" i="43"/>
  <c r="Y1633" i="43"/>
  <c r="Z1633" i="43" s="1"/>
  <c r="V1633" i="43"/>
  <c r="N1634" i="43"/>
  <c r="O1634" i="43" s="1"/>
  <c r="J1634" i="43"/>
  <c r="P1634" i="43"/>
  <c r="Q1634" i="43" s="1"/>
  <c r="B1634" i="43"/>
  <c r="A1635" i="43"/>
  <c r="D1634" i="43"/>
  <c r="F1634" i="43"/>
  <c r="C1635" i="43"/>
  <c r="K1635" i="43"/>
  <c r="E1635" i="43"/>
  <c r="R1635" i="43"/>
  <c r="G1635" i="43"/>
  <c r="U1634" i="43"/>
  <c r="T1635" i="43"/>
  <c r="H1634" i="43" l="1"/>
  <c r="I1634" i="43" s="1"/>
  <c r="S1634" i="43"/>
  <c r="Y1634" i="43"/>
  <c r="Z1634" i="43" s="1"/>
  <c r="V1634" i="43"/>
  <c r="N1635" i="43"/>
  <c r="O1635" i="43" s="1"/>
  <c r="J1635" i="43"/>
  <c r="P1635" i="43"/>
  <c r="Q1635" i="43" s="1"/>
  <c r="B1635" i="43"/>
  <c r="A1636" i="43"/>
  <c r="D1635" i="43"/>
  <c r="C1636" i="43"/>
  <c r="R1636" i="43"/>
  <c r="T1636" i="43"/>
  <c r="K1636" i="43"/>
  <c r="E1636" i="43"/>
  <c r="F1635" i="43"/>
  <c r="U1635" i="43"/>
  <c r="H1635" i="43" l="1"/>
  <c r="I1635" i="43" s="1"/>
  <c r="S1635" i="43"/>
  <c r="Y1635" i="43"/>
  <c r="Z1635" i="43" s="1"/>
  <c r="V1635" i="43"/>
  <c r="N1636" i="43"/>
  <c r="O1636" i="43" s="1"/>
  <c r="P1636" i="43"/>
  <c r="Q1636" i="43" s="1"/>
  <c r="A1637" i="43"/>
  <c r="B1636" i="43"/>
  <c r="D1636" i="43"/>
  <c r="F1636" i="43"/>
  <c r="G1636" i="43"/>
  <c r="K1637" i="43"/>
  <c r="C1637" i="43"/>
  <c r="U1636" i="43"/>
  <c r="E1637" i="43"/>
  <c r="T1637" i="43"/>
  <c r="R1637" i="43"/>
  <c r="H1636" i="43" l="1"/>
  <c r="I1636" i="43" s="1"/>
  <c r="J1636" i="43"/>
  <c r="S1636" i="43"/>
  <c r="Y1636" i="43"/>
  <c r="Z1636" i="43" s="1"/>
  <c r="V1636" i="43"/>
  <c r="N1637" i="43"/>
  <c r="O1637" i="43" s="1"/>
  <c r="P1637" i="43"/>
  <c r="Q1637" i="43" s="1"/>
  <c r="B1637" i="43"/>
  <c r="A1638" i="43"/>
  <c r="D1637" i="43"/>
  <c r="C1638" i="43"/>
  <c r="R1638" i="43"/>
  <c r="G1637" i="43"/>
  <c r="F1637" i="43"/>
  <c r="U1637" i="43"/>
  <c r="K1638" i="43"/>
  <c r="T1638" i="43"/>
  <c r="E1638" i="43"/>
  <c r="J1637" i="43" l="1"/>
  <c r="H1637" i="43"/>
  <c r="I1637" i="43" s="1"/>
  <c r="S1637" i="43"/>
  <c r="Y1637" i="43"/>
  <c r="Z1637" i="43" s="1"/>
  <c r="V1637" i="43"/>
  <c r="N1638" i="43"/>
  <c r="O1638" i="43" s="1"/>
  <c r="P1638" i="43"/>
  <c r="Q1638" i="43" s="1"/>
  <c r="A1639" i="43"/>
  <c r="B1638" i="43"/>
  <c r="D1638" i="43"/>
  <c r="E1639" i="43"/>
  <c r="K1639" i="43"/>
  <c r="R1639" i="43"/>
  <c r="G1638" i="43"/>
  <c r="T1639" i="43"/>
  <c r="U1638" i="43"/>
  <c r="C1639" i="43"/>
  <c r="F1638" i="43"/>
  <c r="J1638" i="43" l="1"/>
  <c r="H1638" i="43"/>
  <c r="I1638" i="43" s="1"/>
  <c r="S1638" i="43"/>
  <c r="Y1638" i="43"/>
  <c r="Z1638" i="43" s="1"/>
  <c r="V1638" i="43"/>
  <c r="N1639" i="43"/>
  <c r="O1639" i="43" s="1"/>
  <c r="P1639" i="43"/>
  <c r="Q1639" i="43" s="1"/>
  <c r="B1639" i="43"/>
  <c r="A1640" i="43"/>
  <c r="D1639" i="43"/>
  <c r="K1640" i="43"/>
  <c r="E1640" i="43"/>
  <c r="U1639" i="43"/>
  <c r="C1640" i="43"/>
  <c r="F1639" i="43"/>
  <c r="T1640" i="43"/>
  <c r="R1640" i="43"/>
  <c r="G1639" i="43"/>
  <c r="J1639" i="43" l="1"/>
  <c r="H1639" i="43"/>
  <c r="I1639" i="43" s="1"/>
  <c r="S1639" i="43"/>
  <c r="Y1639" i="43"/>
  <c r="Z1639" i="43" s="1"/>
  <c r="V1639" i="43"/>
  <c r="N1640" i="43"/>
  <c r="O1640" i="43" s="1"/>
  <c r="P1640" i="43"/>
  <c r="Q1640" i="43" s="1"/>
  <c r="A1641" i="43"/>
  <c r="B1640" i="43"/>
  <c r="D1640" i="43"/>
  <c r="G1640" i="43"/>
  <c r="T1641" i="43"/>
  <c r="U1640" i="43"/>
  <c r="F1640" i="43"/>
  <c r="E1641" i="43"/>
  <c r="C1641" i="43"/>
  <c r="G1641" i="43" s="1"/>
  <c r="R1641" i="43"/>
  <c r="K1641" i="43"/>
  <c r="J1640" i="43" l="1"/>
  <c r="H1640" i="43"/>
  <c r="I1640" i="43" s="1"/>
  <c r="S1640" i="43"/>
  <c r="Y1640" i="43"/>
  <c r="Z1640" i="43" s="1"/>
  <c r="V1640" i="43"/>
  <c r="N1641" i="43"/>
  <c r="O1641" i="43" s="1"/>
  <c r="J1641" i="43"/>
  <c r="P1641" i="43"/>
  <c r="Q1641" i="43" s="1"/>
  <c r="A1642" i="43"/>
  <c r="B1641" i="43"/>
  <c r="D1641" i="43"/>
  <c r="T1642" i="43"/>
  <c r="U1641" i="43"/>
  <c r="C1642" i="43"/>
  <c r="F1641" i="43"/>
  <c r="K1642" i="43"/>
  <c r="E1642" i="43"/>
  <c r="H1641" i="43" l="1"/>
  <c r="I1641" i="43" s="1"/>
  <c r="S1641" i="43"/>
  <c r="Y1641" i="43"/>
  <c r="Z1641" i="43" s="1"/>
  <c r="V1641" i="43"/>
  <c r="N1642" i="43"/>
  <c r="O1642" i="43" s="1"/>
  <c r="P1642" i="43"/>
  <c r="Q1642" i="43" s="1"/>
  <c r="B1642" i="43"/>
  <c r="A1643" i="43"/>
  <c r="D1642" i="43"/>
  <c r="G1642" i="43"/>
  <c r="R1643" i="43"/>
  <c r="U1642" i="43"/>
  <c r="E1643" i="43"/>
  <c r="F1642" i="43"/>
  <c r="R1642" i="43"/>
  <c r="C1643" i="43"/>
  <c r="K1643" i="43"/>
  <c r="T1643" i="43"/>
  <c r="J1642" i="43" l="1"/>
  <c r="H1642" i="43"/>
  <c r="I1642" i="43" s="1"/>
  <c r="S1642" i="43"/>
  <c r="Y1642" i="43"/>
  <c r="Z1642" i="43" s="1"/>
  <c r="V1642" i="43"/>
  <c r="N1643" i="43"/>
  <c r="O1643" i="43" s="1"/>
  <c r="P1643" i="43"/>
  <c r="Q1643" i="43" s="1"/>
  <c r="B1643" i="43"/>
  <c r="A1644" i="43"/>
  <c r="D1643" i="43"/>
  <c r="R1644" i="43"/>
  <c r="K1644" i="43"/>
  <c r="C1644" i="43"/>
  <c r="F1643" i="43"/>
  <c r="G1643" i="43"/>
  <c r="E1644" i="43"/>
  <c r="U1643" i="43"/>
  <c r="J1643" i="43" l="1"/>
  <c r="H1643" i="43"/>
  <c r="I1643" i="43" s="1"/>
  <c r="S1643" i="43"/>
  <c r="Y1643" i="43"/>
  <c r="Z1643" i="43" s="1"/>
  <c r="V1643" i="43"/>
  <c r="N1644" i="43"/>
  <c r="O1644" i="43" s="1"/>
  <c r="P1644" i="43"/>
  <c r="Q1644" i="43" s="1"/>
  <c r="A1645" i="43"/>
  <c r="B1644" i="43"/>
  <c r="D1644" i="43"/>
  <c r="T1644" i="43"/>
  <c r="E1645" i="43"/>
  <c r="K1645" i="43"/>
  <c r="F1644" i="43"/>
  <c r="C1645" i="43"/>
  <c r="G1644" i="43"/>
  <c r="T1645" i="43"/>
  <c r="R1645" i="43"/>
  <c r="U1644" i="43"/>
  <c r="J1644" i="43" l="1"/>
  <c r="H1644" i="43"/>
  <c r="I1644" i="43" s="1"/>
  <c r="S1644" i="43"/>
  <c r="Y1644" i="43"/>
  <c r="Z1644" i="43" s="1"/>
  <c r="V1644" i="43"/>
  <c r="N1645" i="43"/>
  <c r="O1645" i="43" s="1"/>
  <c r="P1645" i="43"/>
  <c r="Q1645" i="43" s="1"/>
  <c r="B1645" i="43"/>
  <c r="A1646" i="43"/>
  <c r="D1645" i="43"/>
  <c r="U1645" i="43"/>
  <c r="R1646" i="43"/>
  <c r="T1646" i="43"/>
  <c r="E1646" i="43"/>
  <c r="F1645" i="43"/>
  <c r="K1646" i="43"/>
  <c r="G1645" i="43"/>
  <c r="C1646" i="43"/>
  <c r="G1646" i="43" s="1"/>
  <c r="J1645" i="43" l="1"/>
  <c r="H1645" i="43"/>
  <c r="I1645" i="43" s="1"/>
  <c r="S1645" i="43"/>
  <c r="Y1645" i="43"/>
  <c r="Z1645" i="43" s="1"/>
  <c r="V1645" i="43"/>
  <c r="N1646" i="43"/>
  <c r="O1646" i="43" s="1"/>
  <c r="J1646" i="43"/>
  <c r="P1646" i="43"/>
  <c r="Q1646" i="43" s="1"/>
  <c r="B1646" i="43"/>
  <c r="A1647" i="43"/>
  <c r="D1646" i="43"/>
  <c r="E1647" i="43"/>
  <c r="U1646" i="43"/>
  <c r="T1647" i="43"/>
  <c r="C1647" i="43"/>
  <c r="F1646" i="43"/>
  <c r="K1647" i="43"/>
  <c r="F1647" i="43"/>
  <c r="H1646" i="43" l="1"/>
  <c r="I1646" i="43" s="1"/>
  <c r="S1646" i="43"/>
  <c r="Y1646" i="43"/>
  <c r="Z1646" i="43" s="1"/>
  <c r="V1646" i="43"/>
  <c r="N1647" i="43"/>
  <c r="O1647" i="43" s="1"/>
  <c r="H1647" i="43"/>
  <c r="I1647" i="43" s="1"/>
  <c r="P1647" i="43"/>
  <c r="Q1647" i="43" s="1"/>
  <c r="A1648" i="43"/>
  <c r="B1647" i="43"/>
  <c r="D1647" i="43"/>
  <c r="G1647" i="43"/>
  <c r="K1648" i="43"/>
  <c r="E1648" i="43"/>
  <c r="T1648" i="43"/>
  <c r="U1647" i="43"/>
  <c r="C1648" i="43"/>
  <c r="R1648" i="43"/>
  <c r="R1647" i="43"/>
  <c r="J1647" i="43" l="1"/>
  <c r="S1647" i="43"/>
  <c r="Y1647" i="43"/>
  <c r="Z1647" i="43" s="1"/>
  <c r="V1647" i="43"/>
  <c r="N1648" i="43"/>
  <c r="O1648" i="43" s="1"/>
  <c r="P1648" i="43"/>
  <c r="Q1648" i="43" s="1"/>
  <c r="A1649" i="43"/>
  <c r="B1648" i="43"/>
  <c r="D1648" i="43"/>
  <c r="F1648" i="43"/>
  <c r="R1649" i="43"/>
  <c r="G1648" i="43"/>
  <c r="E1649" i="43"/>
  <c r="K1649" i="43"/>
  <c r="C1649" i="43"/>
  <c r="U1648" i="43"/>
  <c r="J1648" i="43" l="1"/>
  <c r="H1648" i="43"/>
  <c r="I1648" i="43" s="1"/>
  <c r="S1648" i="43"/>
  <c r="Y1648" i="43"/>
  <c r="Z1648" i="43" s="1"/>
  <c r="V1648" i="43"/>
  <c r="N1649" i="43"/>
  <c r="O1649" i="43" s="1"/>
  <c r="P1649" i="43"/>
  <c r="Q1649" i="43" s="1"/>
  <c r="A1650" i="43"/>
  <c r="B1649" i="43"/>
  <c r="D1649" i="43"/>
  <c r="G1649" i="43"/>
  <c r="C1650" i="43"/>
  <c r="R1650" i="43"/>
  <c r="U1649" i="43"/>
  <c r="T1650" i="43"/>
  <c r="E1650" i="43"/>
  <c r="T1649" i="43"/>
  <c r="K1650" i="43"/>
  <c r="F1649" i="43"/>
  <c r="J1649" i="43" l="1"/>
  <c r="H1649" i="43"/>
  <c r="I1649" i="43" s="1"/>
  <c r="S1649" i="43"/>
  <c r="Y1649" i="43"/>
  <c r="Z1649" i="43" s="1"/>
  <c r="V1649" i="43"/>
  <c r="N1650" i="43"/>
  <c r="O1650" i="43" s="1"/>
  <c r="P1650" i="43"/>
  <c r="Q1650" i="43" s="1"/>
  <c r="B1650" i="43"/>
  <c r="A1651" i="43"/>
  <c r="D1650" i="43"/>
  <c r="K1651" i="43"/>
  <c r="E1651" i="43"/>
  <c r="R1651" i="43"/>
  <c r="G1650" i="43"/>
  <c r="F1650" i="43"/>
  <c r="U1650" i="43"/>
  <c r="C1651" i="43"/>
  <c r="T1651" i="43"/>
  <c r="J1650" i="43" l="1"/>
  <c r="H1650" i="43"/>
  <c r="I1650" i="43" s="1"/>
  <c r="S1650" i="43"/>
  <c r="Y1650" i="43"/>
  <c r="Z1650" i="43" s="1"/>
  <c r="V1650" i="43"/>
  <c r="N1651" i="43"/>
  <c r="O1651" i="43" s="1"/>
  <c r="P1651" i="43"/>
  <c r="Q1651" i="43" s="1"/>
  <c r="B1651" i="43"/>
  <c r="A1652" i="43"/>
  <c r="D1651" i="43"/>
  <c r="G1651" i="43"/>
  <c r="C1652" i="43"/>
  <c r="G1652" i="43" s="1"/>
  <c r="T1652" i="43"/>
  <c r="F1651" i="43"/>
  <c r="K1652" i="43"/>
  <c r="U1651" i="43"/>
  <c r="E1652" i="43"/>
  <c r="R1652" i="43"/>
  <c r="J1651" i="43" l="1"/>
  <c r="H1651" i="43"/>
  <c r="I1651" i="43" s="1"/>
  <c r="S1651" i="43"/>
  <c r="Y1651" i="43"/>
  <c r="Z1651" i="43" s="1"/>
  <c r="V1651" i="43"/>
  <c r="N1652" i="43"/>
  <c r="O1652" i="43" s="1"/>
  <c r="J1652" i="43"/>
  <c r="P1652" i="43"/>
  <c r="Q1652" i="43" s="1"/>
  <c r="A1653" i="43"/>
  <c r="B1652" i="43"/>
  <c r="D1652" i="43"/>
  <c r="U1652" i="43"/>
  <c r="K1653" i="43"/>
  <c r="F1652" i="43"/>
  <c r="R1653" i="43"/>
  <c r="C1653" i="43"/>
  <c r="T1653" i="43"/>
  <c r="E1653" i="43"/>
  <c r="H1652" i="43" l="1"/>
  <c r="I1652" i="43" s="1"/>
  <c r="S1652" i="43"/>
  <c r="Y1652" i="43"/>
  <c r="Z1652" i="43" s="1"/>
  <c r="V1652" i="43"/>
  <c r="N1653" i="43"/>
  <c r="O1653" i="43" s="1"/>
  <c r="P1653" i="43"/>
  <c r="Q1653" i="43" s="1"/>
  <c r="B1653" i="43"/>
  <c r="A1654" i="43"/>
  <c r="D1653" i="43"/>
  <c r="E1654" i="43"/>
  <c r="T1654" i="43"/>
  <c r="U1653" i="43"/>
  <c r="R1654" i="43"/>
  <c r="F1653" i="43"/>
  <c r="K1654" i="43"/>
  <c r="C1654" i="43"/>
  <c r="G1653" i="43"/>
  <c r="J1653" i="43" l="1"/>
  <c r="H1653" i="43"/>
  <c r="I1653" i="43" s="1"/>
  <c r="S1653" i="43"/>
  <c r="Y1653" i="43"/>
  <c r="Z1653" i="43" s="1"/>
  <c r="V1653" i="43"/>
  <c r="N1654" i="43"/>
  <c r="O1654" i="43" s="1"/>
  <c r="P1654" i="43"/>
  <c r="Q1654" i="43" s="1"/>
  <c r="A1655" i="43"/>
  <c r="B1654" i="43"/>
  <c r="D1654" i="43"/>
  <c r="K1655" i="43"/>
  <c r="U1654" i="43"/>
  <c r="F1654" i="43"/>
  <c r="C1655" i="43"/>
  <c r="R1655" i="43"/>
  <c r="T1655" i="43"/>
  <c r="E1655" i="43"/>
  <c r="G1654" i="43"/>
  <c r="J1654" i="43" l="1"/>
  <c r="H1654" i="43"/>
  <c r="I1654" i="43" s="1"/>
  <c r="S1654" i="43"/>
  <c r="Y1654" i="43"/>
  <c r="Z1654" i="43" s="1"/>
  <c r="V1654" i="43"/>
  <c r="N1655" i="43"/>
  <c r="O1655" i="43" s="1"/>
  <c r="P1655" i="43"/>
  <c r="Q1655" i="43" s="1"/>
  <c r="A1656" i="43"/>
  <c r="B1655" i="43"/>
  <c r="D1655" i="43"/>
  <c r="C1656" i="43"/>
  <c r="T1656" i="43"/>
  <c r="R1656" i="43"/>
  <c r="E1656" i="43"/>
  <c r="F1655" i="43"/>
  <c r="G1655" i="43"/>
  <c r="K1656" i="43"/>
  <c r="U1655" i="43"/>
  <c r="J1655" i="43" l="1"/>
  <c r="H1655" i="43"/>
  <c r="I1655" i="43" s="1"/>
  <c r="S1655" i="43"/>
  <c r="Y1655" i="43"/>
  <c r="Z1655" i="43" s="1"/>
  <c r="V1655" i="43"/>
  <c r="N1656" i="43"/>
  <c r="O1656" i="43" s="1"/>
  <c r="P1656" i="43"/>
  <c r="Q1656" i="43" s="1"/>
  <c r="A1657" i="43"/>
  <c r="B1656" i="43"/>
  <c r="D1656" i="43"/>
  <c r="G1656" i="43"/>
  <c r="T1657" i="43"/>
  <c r="E1657" i="43"/>
  <c r="C1657" i="43"/>
  <c r="F1656" i="43"/>
  <c r="K1657" i="43"/>
  <c r="R1657" i="43"/>
  <c r="U1656" i="43"/>
  <c r="F1657" i="43"/>
  <c r="G1657" i="43"/>
  <c r="H1656" i="43" l="1"/>
  <c r="I1656" i="43" s="1"/>
  <c r="J1656" i="43"/>
  <c r="S1656" i="43"/>
  <c r="Y1656" i="43"/>
  <c r="Z1656" i="43" s="1"/>
  <c r="V1656" i="43"/>
  <c r="N1657" i="43"/>
  <c r="O1657" i="43" s="1"/>
  <c r="H1657" i="43"/>
  <c r="I1657" i="43" s="1"/>
  <c r="J1657" i="43"/>
  <c r="P1657" i="43"/>
  <c r="Q1657" i="43" s="1"/>
  <c r="A1658" i="43"/>
  <c r="B1657" i="43"/>
  <c r="D1657" i="43"/>
  <c r="E1658" i="43"/>
  <c r="U1657" i="43"/>
  <c r="K1658" i="43"/>
  <c r="C1658" i="43"/>
  <c r="R1658" i="43"/>
  <c r="T1658" i="43"/>
  <c r="S1657" i="43" l="1"/>
  <c r="Y1657" i="43"/>
  <c r="Z1657" i="43" s="1"/>
  <c r="V1657" i="43"/>
  <c r="N1658" i="43"/>
  <c r="O1658" i="43" s="1"/>
  <c r="P1658" i="43"/>
  <c r="Q1658" i="43" s="1"/>
  <c r="B1658" i="43"/>
  <c r="A1659" i="43"/>
  <c r="D1658" i="43"/>
  <c r="F1658" i="43"/>
  <c r="E1659" i="43"/>
  <c r="R1659" i="43"/>
  <c r="T1659" i="43"/>
  <c r="G1658" i="43"/>
  <c r="U1658" i="43"/>
  <c r="K1659" i="43"/>
  <c r="C1659" i="43"/>
  <c r="J1658" i="43" l="1"/>
  <c r="H1658" i="43"/>
  <c r="I1658" i="43" s="1"/>
  <c r="S1658" i="43"/>
  <c r="Y1658" i="43"/>
  <c r="Z1658" i="43" s="1"/>
  <c r="V1658" i="43"/>
  <c r="N1659" i="43"/>
  <c r="O1659" i="43" s="1"/>
  <c r="P1659" i="43"/>
  <c r="Q1659" i="43" s="1"/>
  <c r="B1659" i="43"/>
  <c r="A1660" i="43"/>
  <c r="D1659" i="43"/>
  <c r="G1659" i="43"/>
  <c r="F1659" i="43"/>
  <c r="K1660" i="43"/>
  <c r="U1659" i="43"/>
  <c r="R1660" i="43"/>
  <c r="C1660" i="43"/>
  <c r="E1660" i="43"/>
  <c r="F1660" i="43"/>
  <c r="T1660" i="43"/>
  <c r="J1659" i="43" l="1"/>
  <c r="H1659" i="43"/>
  <c r="I1659" i="43" s="1"/>
  <c r="S1659" i="43"/>
  <c r="Y1659" i="43"/>
  <c r="Z1659" i="43" s="1"/>
  <c r="V1659" i="43"/>
  <c r="N1660" i="43"/>
  <c r="O1660" i="43" s="1"/>
  <c r="H1660" i="43"/>
  <c r="I1660" i="43" s="1"/>
  <c r="P1660" i="43"/>
  <c r="Q1660" i="43" s="1"/>
  <c r="A1661" i="43"/>
  <c r="B1660" i="43"/>
  <c r="D1660" i="43"/>
  <c r="K1661" i="43"/>
  <c r="E1661" i="43"/>
  <c r="U1660" i="43"/>
  <c r="R1661" i="43"/>
  <c r="G1660" i="43"/>
  <c r="C1661" i="43"/>
  <c r="T1661" i="43"/>
  <c r="J1660" i="43" l="1"/>
  <c r="S1660" i="43"/>
  <c r="Y1660" i="43"/>
  <c r="Z1660" i="43" s="1"/>
  <c r="V1660" i="43"/>
  <c r="N1661" i="43"/>
  <c r="O1661" i="43" s="1"/>
  <c r="P1661" i="43"/>
  <c r="Q1661" i="43" s="1"/>
  <c r="B1661" i="43"/>
  <c r="A1662" i="43"/>
  <c r="D1661" i="43"/>
  <c r="R1662" i="43"/>
  <c r="G1661" i="43"/>
  <c r="U1661" i="43"/>
  <c r="E1662" i="43"/>
  <c r="T1662" i="43"/>
  <c r="K1662" i="43"/>
  <c r="F1661" i="43"/>
  <c r="C1662" i="43"/>
  <c r="F1662" i="43"/>
  <c r="G1662" i="43"/>
  <c r="H1661" i="43" l="1"/>
  <c r="I1661" i="43" s="1"/>
  <c r="J1661" i="43"/>
  <c r="S1661" i="43"/>
  <c r="Y1661" i="43"/>
  <c r="Z1661" i="43" s="1"/>
  <c r="V1661" i="43"/>
  <c r="N1662" i="43"/>
  <c r="O1662" i="43" s="1"/>
  <c r="H1662" i="43"/>
  <c r="I1662" i="43" s="1"/>
  <c r="J1662" i="43"/>
  <c r="P1662" i="43"/>
  <c r="Q1662" i="43" s="1"/>
  <c r="A1663" i="43"/>
  <c r="B1662" i="43"/>
  <c r="D1662" i="43"/>
  <c r="U1662" i="43"/>
  <c r="R1663" i="43"/>
  <c r="E1663" i="43"/>
  <c r="T1663" i="43"/>
  <c r="C1663" i="43"/>
  <c r="F1663" i="43" s="1"/>
  <c r="K1663" i="43"/>
  <c r="S1662" i="43" l="1"/>
  <c r="Y1662" i="43"/>
  <c r="Z1662" i="43" s="1"/>
  <c r="V1662" i="43"/>
  <c r="N1663" i="43"/>
  <c r="O1663" i="43" s="1"/>
  <c r="H1663" i="43"/>
  <c r="I1663" i="43" s="1"/>
  <c r="P1663" i="43"/>
  <c r="Q1663" i="43" s="1"/>
  <c r="A1664" i="43"/>
  <c r="B1663" i="43"/>
  <c r="D1663" i="43"/>
  <c r="U1663" i="43"/>
  <c r="G1663" i="43"/>
  <c r="K1664" i="43"/>
  <c r="C1664" i="43"/>
  <c r="T1664" i="43"/>
  <c r="E1664" i="43"/>
  <c r="R1664" i="43"/>
  <c r="F1664" i="43"/>
  <c r="J1663" i="43" l="1"/>
  <c r="S1663" i="43"/>
  <c r="Y1663" i="43"/>
  <c r="Z1663" i="43" s="1"/>
  <c r="V1663" i="43"/>
  <c r="N1664" i="43"/>
  <c r="O1664" i="43" s="1"/>
  <c r="H1664" i="43"/>
  <c r="I1664" i="43" s="1"/>
  <c r="P1664" i="43"/>
  <c r="Q1664" i="43" s="1"/>
  <c r="A1665" i="43"/>
  <c r="B1664" i="43"/>
  <c r="D1664" i="43"/>
  <c r="G1664" i="43"/>
  <c r="C1665" i="43"/>
  <c r="U1664" i="43"/>
  <c r="E1665" i="43"/>
  <c r="T1665" i="43"/>
  <c r="R1665" i="43"/>
  <c r="K1665" i="43"/>
  <c r="F1665" i="43"/>
  <c r="J1664" i="43" l="1"/>
  <c r="S1664" i="43"/>
  <c r="Y1664" i="43"/>
  <c r="Z1664" i="43" s="1"/>
  <c r="V1664" i="43"/>
  <c r="N1665" i="43"/>
  <c r="O1665" i="43" s="1"/>
  <c r="H1665" i="43"/>
  <c r="I1665" i="43" s="1"/>
  <c r="P1665" i="43"/>
  <c r="Q1665" i="43" s="1"/>
  <c r="A1666" i="43"/>
  <c r="B1665" i="43"/>
  <c r="D1665" i="43"/>
  <c r="E1666" i="43"/>
  <c r="R1666" i="43"/>
  <c r="G1665" i="43"/>
  <c r="C1666" i="43"/>
  <c r="K1666" i="43"/>
  <c r="U1665" i="43"/>
  <c r="T1666" i="43"/>
  <c r="J1665" i="43" l="1"/>
  <c r="S1665" i="43"/>
  <c r="Y1665" i="43"/>
  <c r="Z1665" i="43" s="1"/>
  <c r="V1665" i="43"/>
  <c r="N1666" i="43"/>
  <c r="O1666" i="43" s="1"/>
  <c r="P1666" i="43"/>
  <c r="Q1666" i="43" s="1"/>
  <c r="B1666" i="43"/>
  <c r="A1667" i="43"/>
  <c r="D1666" i="43"/>
  <c r="K1667" i="43"/>
  <c r="F1666" i="43"/>
  <c r="G1666" i="43"/>
  <c r="T1667" i="43"/>
  <c r="E1667" i="43"/>
  <c r="C1667" i="43"/>
  <c r="U1666" i="43"/>
  <c r="R1667" i="43"/>
  <c r="H1666" i="43" l="1"/>
  <c r="I1666" i="43" s="1"/>
  <c r="J1666" i="43"/>
  <c r="S1666" i="43"/>
  <c r="Y1666" i="43"/>
  <c r="Z1666" i="43" s="1"/>
  <c r="V1666" i="43"/>
  <c r="N1667" i="43"/>
  <c r="O1667" i="43" s="1"/>
  <c r="P1667" i="43"/>
  <c r="Q1667" i="43" s="1"/>
  <c r="B1667" i="43"/>
  <c r="A1668" i="43"/>
  <c r="D1667" i="43"/>
  <c r="G1667" i="43"/>
  <c r="R1668" i="43"/>
  <c r="F1667" i="43"/>
  <c r="C1668" i="43"/>
  <c r="U1667" i="43"/>
  <c r="K1668" i="43"/>
  <c r="E1668" i="43"/>
  <c r="T1668" i="43"/>
  <c r="J1667" i="43" l="1"/>
  <c r="H1667" i="43"/>
  <c r="I1667" i="43" s="1"/>
  <c r="S1667" i="43"/>
  <c r="Y1667" i="43"/>
  <c r="Z1667" i="43" s="1"/>
  <c r="V1667" i="43"/>
  <c r="N1668" i="43"/>
  <c r="O1668" i="43" s="1"/>
  <c r="P1668" i="43"/>
  <c r="Q1668" i="43" s="1"/>
  <c r="A1669" i="43"/>
  <c r="B1668" i="43"/>
  <c r="D1668" i="43"/>
  <c r="U1668" i="43"/>
  <c r="G1668" i="43"/>
  <c r="F1668" i="43"/>
  <c r="R1669" i="43"/>
  <c r="C1669" i="43"/>
  <c r="K1669" i="43"/>
  <c r="E1669" i="43"/>
  <c r="T1669" i="43"/>
  <c r="H1668" i="43" l="1"/>
  <c r="I1668" i="43" s="1"/>
  <c r="J1668" i="43"/>
  <c r="S1668" i="43"/>
  <c r="Y1668" i="43"/>
  <c r="Z1668" i="43" s="1"/>
  <c r="V1668" i="43"/>
  <c r="N1669" i="43"/>
  <c r="O1669" i="43" s="1"/>
  <c r="P1669" i="43"/>
  <c r="Q1669" i="43" s="1"/>
  <c r="B1669" i="43"/>
  <c r="A1670" i="43"/>
  <c r="D1669" i="43"/>
  <c r="F1669" i="43"/>
  <c r="G1669" i="43"/>
  <c r="K1670" i="43"/>
  <c r="C1670" i="43"/>
  <c r="U1669" i="43"/>
  <c r="T1670" i="43"/>
  <c r="E1670" i="43"/>
  <c r="R1670" i="43"/>
  <c r="H1669" i="43" l="1"/>
  <c r="I1669" i="43" s="1"/>
  <c r="J1669" i="43"/>
  <c r="S1669" i="43"/>
  <c r="Y1669" i="43"/>
  <c r="Z1669" i="43" s="1"/>
  <c r="V1669" i="43"/>
  <c r="N1670" i="43"/>
  <c r="O1670" i="43" s="1"/>
  <c r="P1670" i="43"/>
  <c r="Q1670" i="43" s="1"/>
  <c r="A1671" i="43"/>
  <c r="B1670" i="43"/>
  <c r="D1670" i="43"/>
  <c r="R1671" i="43"/>
  <c r="G1670" i="43"/>
  <c r="F1670" i="43"/>
  <c r="C1671" i="43"/>
  <c r="T1671" i="43"/>
  <c r="U1670" i="43"/>
  <c r="K1671" i="43"/>
  <c r="E1671" i="43"/>
  <c r="H1670" i="43" l="1"/>
  <c r="I1670" i="43" s="1"/>
  <c r="J1670" i="43"/>
  <c r="S1670" i="43"/>
  <c r="Y1670" i="43"/>
  <c r="Z1670" i="43" s="1"/>
  <c r="V1670" i="43"/>
  <c r="N1671" i="43"/>
  <c r="O1671" i="43" s="1"/>
  <c r="P1671" i="43"/>
  <c r="Q1671" i="43" s="1"/>
  <c r="B1671" i="43"/>
  <c r="A1672" i="43"/>
  <c r="D1671" i="43"/>
  <c r="F1671" i="43"/>
  <c r="U1671" i="43"/>
  <c r="E1672" i="43"/>
  <c r="C1672" i="43"/>
  <c r="K1672" i="43"/>
  <c r="R1672" i="43"/>
  <c r="T1672" i="43"/>
  <c r="G1671" i="43"/>
  <c r="J1671" i="43" l="1"/>
  <c r="H1671" i="43"/>
  <c r="I1671" i="43" s="1"/>
  <c r="S1671" i="43"/>
  <c r="Y1671" i="43"/>
  <c r="Z1671" i="43" s="1"/>
  <c r="V1671" i="43"/>
  <c r="N1672" i="43"/>
  <c r="O1672" i="43" s="1"/>
  <c r="P1672" i="43"/>
  <c r="Q1672" i="43" s="1"/>
  <c r="A1673" i="43"/>
  <c r="B1672" i="43"/>
  <c r="D1672" i="43"/>
  <c r="R1673" i="43"/>
  <c r="T1673" i="43"/>
  <c r="F1672" i="43"/>
  <c r="C1673" i="43"/>
  <c r="E1673" i="43"/>
  <c r="K1673" i="43"/>
  <c r="G1672" i="43"/>
  <c r="U1672" i="43"/>
  <c r="H1672" i="43" l="1"/>
  <c r="I1672" i="43" s="1"/>
  <c r="J1672" i="43"/>
  <c r="S1672" i="43"/>
  <c r="Y1672" i="43"/>
  <c r="Z1672" i="43" s="1"/>
  <c r="V1672" i="43"/>
  <c r="N1673" i="43"/>
  <c r="O1673" i="43" s="1"/>
  <c r="P1673" i="43"/>
  <c r="Q1673" i="43" s="1"/>
  <c r="B1673" i="43"/>
  <c r="A1674" i="43"/>
  <c r="D1673" i="43"/>
  <c r="F1673" i="43"/>
  <c r="E1674" i="43"/>
  <c r="U1673" i="43"/>
  <c r="T1674" i="43"/>
  <c r="K1674" i="43"/>
  <c r="G1673" i="43"/>
  <c r="C1674" i="43"/>
  <c r="H1673" i="43" l="1"/>
  <c r="I1673" i="43" s="1"/>
  <c r="J1673" i="43"/>
  <c r="S1673" i="43"/>
  <c r="Y1673" i="43"/>
  <c r="Z1673" i="43" s="1"/>
  <c r="V1673" i="43"/>
  <c r="N1674" i="43"/>
  <c r="O1674" i="43" s="1"/>
  <c r="P1674" i="43"/>
  <c r="Q1674" i="43" s="1"/>
  <c r="B1674" i="43"/>
  <c r="A1675" i="43"/>
  <c r="D1674" i="43"/>
  <c r="C1675" i="43"/>
  <c r="U1674" i="43"/>
  <c r="F1674" i="43"/>
  <c r="R1675" i="43"/>
  <c r="G1674" i="43"/>
  <c r="K1675" i="43"/>
  <c r="E1675" i="43"/>
  <c r="R1674" i="43"/>
  <c r="T1675" i="43"/>
  <c r="J1674" i="43" l="1"/>
  <c r="H1674" i="43"/>
  <c r="I1674" i="43" s="1"/>
  <c r="S1674" i="43"/>
  <c r="Y1674" i="43"/>
  <c r="Z1674" i="43" s="1"/>
  <c r="V1674" i="43"/>
  <c r="N1675" i="43"/>
  <c r="O1675" i="43" s="1"/>
  <c r="P1675" i="43"/>
  <c r="Q1675" i="43" s="1"/>
  <c r="B1675" i="43"/>
  <c r="A1676" i="43"/>
  <c r="D1675" i="43"/>
  <c r="E1676" i="43"/>
  <c r="C1676" i="43"/>
  <c r="U1675" i="43"/>
  <c r="R1676" i="43"/>
  <c r="G1675" i="43"/>
  <c r="K1676" i="43"/>
  <c r="F1675" i="43"/>
  <c r="T1676" i="43"/>
  <c r="H1675" i="43" l="1"/>
  <c r="I1675" i="43" s="1"/>
  <c r="J1675" i="43"/>
  <c r="S1675" i="43"/>
  <c r="Y1675" i="43"/>
  <c r="Z1675" i="43" s="1"/>
  <c r="V1675" i="43"/>
  <c r="N1676" i="43"/>
  <c r="O1676" i="43" s="1"/>
  <c r="P1676" i="43"/>
  <c r="Q1676" i="43" s="1"/>
  <c r="A1677" i="43"/>
  <c r="B1676" i="43"/>
  <c r="D1676" i="43"/>
  <c r="K1677" i="43"/>
  <c r="C1677" i="43"/>
  <c r="T1677" i="43"/>
  <c r="R1677" i="43"/>
  <c r="G1676" i="43"/>
  <c r="E1677" i="43"/>
  <c r="F1676" i="43"/>
  <c r="U1676" i="43"/>
  <c r="J1676" i="43" l="1"/>
  <c r="H1676" i="43"/>
  <c r="I1676" i="43" s="1"/>
  <c r="S1676" i="43"/>
  <c r="Y1676" i="43"/>
  <c r="Z1676" i="43" s="1"/>
  <c r="V1676" i="43"/>
  <c r="N1677" i="43"/>
  <c r="O1677" i="43" s="1"/>
  <c r="P1677" i="43"/>
  <c r="Q1677" i="43" s="1"/>
  <c r="B1677" i="43"/>
  <c r="A1678" i="43"/>
  <c r="D1677" i="43"/>
  <c r="G1677" i="43"/>
  <c r="K1678" i="43"/>
  <c r="F1677" i="43"/>
  <c r="E1678" i="43"/>
  <c r="C1678" i="43"/>
  <c r="R1678" i="43"/>
  <c r="T1678" i="43"/>
  <c r="U1677" i="43"/>
  <c r="J1677" i="43" l="1"/>
  <c r="H1677" i="43"/>
  <c r="I1677" i="43" s="1"/>
  <c r="S1677" i="43"/>
  <c r="Y1677" i="43"/>
  <c r="Z1677" i="43" s="1"/>
  <c r="V1677" i="43"/>
  <c r="N1678" i="43"/>
  <c r="O1678" i="43" s="1"/>
  <c r="P1678" i="43"/>
  <c r="Q1678" i="43" s="1"/>
  <c r="B1678" i="43"/>
  <c r="A1679" i="43"/>
  <c r="D1678" i="43"/>
  <c r="E1679" i="43"/>
  <c r="R1679" i="43"/>
  <c r="T1679" i="43"/>
  <c r="C1679" i="43"/>
  <c r="G1678" i="43"/>
  <c r="F1678" i="43"/>
  <c r="K1679" i="43"/>
  <c r="U1678" i="43"/>
  <c r="J1678" i="43" l="1"/>
  <c r="H1678" i="43"/>
  <c r="I1678" i="43" s="1"/>
  <c r="S1678" i="43"/>
  <c r="Y1678" i="43"/>
  <c r="Z1678" i="43" s="1"/>
  <c r="V1678" i="43"/>
  <c r="N1679" i="43"/>
  <c r="O1679" i="43" s="1"/>
  <c r="P1679" i="43"/>
  <c r="Q1679" i="43" s="1"/>
  <c r="A1680" i="43"/>
  <c r="B1679" i="43"/>
  <c r="D1679" i="43"/>
  <c r="T1680" i="43"/>
  <c r="C1680" i="43"/>
  <c r="G1679" i="43"/>
  <c r="E1680" i="43"/>
  <c r="R1680" i="43"/>
  <c r="U1679" i="43"/>
  <c r="K1680" i="43"/>
  <c r="F1679" i="43"/>
  <c r="J1679" i="43" l="1"/>
  <c r="H1679" i="43"/>
  <c r="I1679" i="43" s="1"/>
  <c r="S1679" i="43"/>
  <c r="Y1679" i="43"/>
  <c r="Z1679" i="43" s="1"/>
  <c r="V1679" i="43"/>
  <c r="N1680" i="43"/>
  <c r="O1680" i="43" s="1"/>
  <c r="P1680" i="43"/>
  <c r="Q1680" i="43" s="1"/>
  <c r="A1681" i="43"/>
  <c r="B1680" i="43"/>
  <c r="D1680" i="43"/>
  <c r="T1681" i="43"/>
  <c r="K1681" i="43"/>
  <c r="U1680" i="43"/>
  <c r="C1681" i="43"/>
  <c r="R1681" i="43"/>
  <c r="E1681" i="43"/>
  <c r="G1680" i="43"/>
  <c r="F1680" i="43"/>
  <c r="J1680" i="43" l="1"/>
  <c r="H1680" i="43"/>
  <c r="I1680" i="43" s="1"/>
  <c r="S1680" i="43"/>
  <c r="Y1680" i="43"/>
  <c r="Z1680" i="43" s="1"/>
  <c r="V1680" i="43"/>
  <c r="N1681" i="43"/>
  <c r="O1681" i="43" s="1"/>
  <c r="P1681" i="43"/>
  <c r="Q1681" i="43" s="1"/>
  <c r="A1682" i="43"/>
  <c r="B1681" i="43"/>
  <c r="D1681" i="43"/>
  <c r="T1682" i="43"/>
  <c r="G1681" i="43"/>
  <c r="C1682" i="43"/>
  <c r="U1681" i="43"/>
  <c r="F1681" i="43"/>
  <c r="R1682" i="43"/>
  <c r="E1682" i="43"/>
  <c r="K1682" i="43"/>
  <c r="J1681" i="43" l="1"/>
  <c r="H1681" i="43"/>
  <c r="I1681" i="43" s="1"/>
  <c r="S1681" i="43"/>
  <c r="Y1681" i="43"/>
  <c r="Z1681" i="43" s="1"/>
  <c r="V1681" i="43"/>
  <c r="N1682" i="43"/>
  <c r="O1682" i="43" s="1"/>
  <c r="P1682" i="43"/>
  <c r="Q1682" i="43" s="1"/>
  <c r="B1682" i="43"/>
  <c r="A1683" i="43"/>
  <c r="D1682" i="43"/>
  <c r="E1683" i="43"/>
  <c r="G1682" i="43"/>
  <c r="T1683" i="43"/>
  <c r="R1683" i="43"/>
  <c r="F1682" i="43"/>
  <c r="C1683" i="43"/>
  <c r="K1683" i="43"/>
  <c r="U1682" i="43"/>
  <c r="H1682" i="43" l="1"/>
  <c r="I1682" i="43" s="1"/>
  <c r="J1682" i="43"/>
  <c r="S1682" i="43"/>
  <c r="Y1682" i="43"/>
  <c r="Z1682" i="43" s="1"/>
  <c r="V1682" i="43"/>
  <c r="N1683" i="43"/>
  <c r="O1683" i="43" s="1"/>
  <c r="P1683" i="43"/>
  <c r="Q1683" i="43" s="1"/>
  <c r="B1683" i="43"/>
  <c r="A1684" i="43"/>
  <c r="D1683" i="43"/>
  <c r="G1683" i="43"/>
  <c r="C1684" i="43"/>
  <c r="U1683" i="43"/>
  <c r="K1684" i="43"/>
  <c r="F1683" i="43"/>
  <c r="E1684" i="43"/>
  <c r="T1684" i="43"/>
  <c r="R1684" i="43"/>
  <c r="J1683" i="43" l="1"/>
  <c r="H1683" i="43"/>
  <c r="I1683" i="43" s="1"/>
  <c r="S1683" i="43"/>
  <c r="Y1683" i="43"/>
  <c r="Z1683" i="43" s="1"/>
  <c r="V1683" i="43"/>
  <c r="N1684" i="43"/>
  <c r="O1684" i="43" s="1"/>
  <c r="P1684" i="43"/>
  <c r="Q1684" i="43" s="1"/>
  <c r="A1685" i="43"/>
  <c r="B1684" i="43"/>
  <c r="D1684" i="43"/>
  <c r="K1685" i="43"/>
  <c r="U1684" i="43"/>
  <c r="F1684" i="43"/>
  <c r="C1685" i="43"/>
  <c r="T1685" i="43"/>
  <c r="G1684" i="43"/>
  <c r="E1685" i="43"/>
  <c r="J1684" i="43" l="1"/>
  <c r="H1684" i="43"/>
  <c r="I1684" i="43" s="1"/>
  <c r="S1684" i="43"/>
  <c r="Y1684" i="43"/>
  <c r="Z1684" i="43" s="1"/>
  <c r="V1684" i="43"/>
  <c r="N1685" i="43"/>
  <c r="O1685" i="43" s="1"/>
  <c r="P1685" i="43"/>
  <c r="Q1685" i="43" s="1"/>
  <c r="B1685" i="43"/>
  <c r="A1686" i="43"/>
  <c r="D1685" i="43"/>
  <c r="K1686" i="43"/>
  <c r="R1685" i="43"/>
  <c r="R1686" i="43"/>
  <c r="G1685" i="43"/>
  <c r="C1686" i="43"/>
  <c r="E1686" i="43"/>
  <c r="U1685" i="43"/>
  <c r="F1685" i="43"/>
  <c r="J1685" i="43" l="1"/>
  <c r="H1685" i="43"/>
  <c r="I1685" i="43" s="1"/>
  <c r="S1685" i="43"/>
  <c r="Y1685" i="43"/>
  <c r="Z1685" i="43" s="1"/>
  <c r="V1685" i="43"/>
  <c r="N1686" i="43"/>
  <c r="O1686" i="43" s="1"/>
  <c r="P1686" i="43"/>
  <c r="Q1686" i="43" s="1"/>
  <c r="A1687" i="43"/>
  <c r="B1686" i="43"/>
  <c r="D1686" i="43"/>
  <c r="U1686" i="43"/>
  <c r="T1686" i="43"/>
  <c r="E1687" i="43"/>
  <c r="T1687" i="43"/>
  <c r="C1687" i="43"/>
  <c r="F1687" i="43" s="1"/>
  <c r="F1686" i="43"/>
  <c r="G1686" i="43"/>
  <c r="R1687" i="43"/>
  <c r="K1687" i="43"/>
  <c r="J1686" i="43" l="1"/>
  <c r="H1686" i="43"/>
  <c r="I1686" i="43" s="1"/>
  <c r="S1686" i="43"/>
  <c r="Y1686" i="43"/>
  <c r="Z1686" i="43" s="1"/>
  <c r="V1686" i="43"/>
  <c r="N1687" i="43"/>
  <c r="O1687" i="43" s="1"/>
  <c r="H1687" i="43"/>
  <c r="I1687" i="43" s="1"/>
  <c r="P1687" i="43"/>
  <c r="Q1687" i="43" s="1"/>
  <c r="A1688" i="43"/>
  <c r="B1687" i="43"/>
  <c r="D1687" i="43"/>
  <c r="T1688" i="43"/>
  <c r="G1687" i="43"/>
  <c r="K1688" i="43"/>
  <c r="C1688" i="43"/>
  <c r="U1687" i="43"/>
  <c r="E1688" i="43"/>
  <c r="R1688" i="43"/>
  <c r="J1687" i="43" l="1"/>
  <c r="S1687" i="43"/>
  <c r="Y1687" i="43"/>
  <c r="Z1687" i="43" s="1"/>
  <c r="V1687" i="43"/>
  <c r="N1688" i="43"/>
  <c r="O1688" i="43" s="1"/>
  <c r="P1688" i="43"/>
  <c r="Q1688" i="43" s="1"/>
  <c r="A1689" i="43"/>
  <c r="B1688" i="43"/>
  <c r="D1688" i="43"/>
  <c r="G1688" i="43"/>
  <c r="T1689" i="43"/>
  <c r="E1689" i="43"/>
  <c r="U1688" i="43"/>
  <c r="K1689" i="43"/>
  <c r="R1689" i="43"/>
  <c r="C1689" i="43"/>
  <c r="F1688" i="43"/>
  <c r="J1688" i="43" l="1"/>
  <c r="H1688" i="43"/>
  <c r="I1688" i="43" s="1"/>
  <c r="S1688" i="43"/>
  <c r="Y1688" i="43"/>
  <c r="Z1688" i="43" s="1"/>
  <c r="V1688" i="43"/>
  <c r="N1689" i="43"/>
  <c r="O1689" i="43" s="1"/>
  <c r="P1689" i="43"/>
  <c r="Q1689" i="43" s="1"/>
  <c r="A1690" i="43"/>
  <c r="B1689" i="43"/>
  <c r="D1689" i="43"/>
  <c r="G1689" i="43"/>
  <c r="U1689" i="43"/>
  <c r="R1690" i="43"/>
  <c r="F1689" i="43"/>
  <c r="E1690" i="43"/>
  <c r="K1690" i="43"/>
  <c r="T1690" i="43"/>
  <c r="C1690" i="43"/>
  <c r="F1690" i="43" s="1"/>
  <c r="J1689" i="43" l="1"/>
  <c r="H1689" i="43"/>
  <c r="I1689" i="43" s="1"/>
  <c r="S1689" i="43"/>
  <c r="Y1689" i="43"/>
  <c r="Z1689" i="43" s="1"/>
  <c r="V1689" i="43"/>
  <c r="N1690" i="43"/>
  <c r="O1690" i="43" s="1"/>
  <c r="H1690" i="43"/>
  <c r="I1690" i="43" s="1"/>
  <c r="P1690" i="43"/>
  <c r="Q1690" i="43" s="1"/>
  <c r="B1690" i="43"/>
  <c r="A1691" i="43"/>
  <c r="D1690" i="43"/>
  <c r="R1691" i="43"/>
  <c r="E1691" i="43"/>
  <c r="C1691" i="43"/>
  <c r="F1691" i="43"/>
  <c r="U1690" i="43"/>
  <c r="K1691" i="43"/>
  <c r="G1690" i="43"/>
  <c r="J1690" i="43" l="1"/>
  <c r="S1690" i="43"/>
  <c r="Y1690" i="43"/>
  <c r="Z1690" i="43" s="1"/>
  <c r="V1690" i="43"/>
  <c r="N1691" i="43"/>
  <c r="O1691" i="43" s="1"/>
  <c r="H1691" i="43"/>
  <c r="I1691" i="43" s="1"/>
  <c r="P1691" i="43"/>
  <c r="Q1691" i="43" s="1"/>
  <c r="B1691" i="43"/>
  <c r="A1692" i="43"/>
  <c r="D1691" i="43"/>
  <c r="R1692" i="43"/>
  <c r="U1691" i="43"/>
  <c r="T1691" i="43"/>
  <c r="K1692" i="43"/>
  <c r="E1692" i="43"/>
  <c r="C1692" i="43"/>
  <c r="T1692" i="43"/>
  <c r="G1691" i="43"/>
  <c r="J1691" i="43" l="1"/>
  <c r="S1691" i="43"/>
  <c r="Y1691" i="43"/>
  <c r="Z1691" i="43" s="1"/>
  <c r="V1691" i="43"/>
  <c r="N1692" i="43"/>
  <c r="O1692" i="43" s="1"/>
  <c r="P1692" i="43"/>
  <c r="Q1692" i="43" s="1"/>
  <c r="A1693" i="43"/>
  <c r="B1692" i="43"/>
  <c r="D1692" i="43"/>
  <c r="E1693" i="43"/>
  <c r="C1693" i="43"/>
  <c r="K1693" i="43"/>
  <c r="G1692" i="43"/>
  <c r="F1692" i="43"/>
  <c r="T1693" i="43"/>
  <c r="R1693" i="43"/>
  <c r="U1692" i="43"/>
  <c r="J1692" i="43" l="1"/>
  <c r="H1692" i="43"/>
  <c r="I1692" i="43" s="1"/>
  <c r="S1692" i="43"/>
  <c r="Y1692" i="43"/>
  <c r="Z1692" i="43" s="1"/>
  <c r="V1692" i="43"/>
  <c r="N1693" i="43"/>
  <c r="O1693" i="43" s="1"/>
  <c r="P1693" i="43"/>
  <c r="Q1693" i="43" s="1"/>
  <c r="B1693" i="43"/>
  <c r="A1694" i="43"/>
  <c r="D1693" i="43"/>
  <c r="T1694" i="43"/>
  <c r="C1694" i="43"/>
  <c r="G1693" i="43"/>
  <c r="E1694" i="43"/>
  <c r="U1693" i="43"/>
  <c r="R1694" i="43"/>
  <c r="K1694" i="43"/>
  <c r="F1693" i="43"/>
  <c r="J1693" i="43" l="1"/>
  <c r="H1693" i="43"/>
  <c r="I1693" i="43" s="1"/>
  <c r="S1693" i="43"/>
  <c r="Y1693" i="43"/>
  <c r="Z1693" i="43" s="1"/>
  <c r="V1693" i="43"/>
  <c r="N1694" i="43"/>
  <c r="O1694" i="43" s="1"/>
  <c r="P1694" i="43"/>
  <c r="Q1694" i="43" s="1"/>
  <c r="A1695" i="43"/>
  <c r="B1694" i="43"/>
  <c r="D1694" i="43"/>
  <c r="E1695" i="43"/>
  <c r="K1695" i="43"/>
  <c r="C1695" i="43"/>
  <c r="T1695" i="43"/>
  <c r="U1694" i="43"/>
  <c r="F1694" i="43"/>
  <c r="G1694" i="43"/>
  <c r="R1695" i="43"/>
  <c r="J1694" i="43" l="1"/>
  <c r="H1694" i="43"/>
  <c r="I1694" i="43" s="1"/>
  <c r="S1694" i="43"/>
  <c r="Y1694" i="43"/>
  <c r="Z1694" i="43" s="1"/>
  <c r="V1694" i="43"/>
  <c r="N1695" i="43"/>
  <c r="O1695" i="43" s="1"/>
  <c r="P1695" i="43"/>
  <c r="Q1695" i="43" s="1"/>
  <c r="A1696" i="43"/>
  <c r="B1695" i="43"/>
  <c r="D1695" i="43"/>
  <c r="G1695" i="43"/>
  <c r="K1696" i="43"/>
  <c r="F1695" i="43"/>
  <c r="C1696" i="43"/>
  <c r="T1696" i="43"/>
  <c r="E1696" i="43"/>
  <c r="R1696" i="43"/>
  <c r="U1695" i="43"/>
  <c r="H1695" i="43" l="1"/>
  <c r="I1695" i="43" s="1"/>
  <c r="J1695" i="43"/>
  <c r="S1695" i="43"/>
  <c r="Y1695" i="43"/>
  <c r="Z1695" i="43" s="1"/>
  <c r="V1695" i="43"/>
  <c r="N1696" i="43"/>
  <c r="O1696" i="43" s="1"/>
  <c r="P1696" i="43"/>
  <c r="Q1696" i="43" s="1"/>
  <c r="A1697" i="43"/>
  <c r="B1696" i="43"/>
  <c r="D1696" i="43"/>
  <c r="R1697" i="43"/>
  <c r="T1697" i="43"/>
  <c r="E1697" i="43"/>
  <c r="G1696" i="43"/>
  <c r="U1696" i="43"/>
  <c r="F1696" i="43"/>
  <c r="K1697" i="43"/>
  <c r="C1697" i="43"/>
  <c r="J1696" i="43" l="1"/>
  <c r="H1696" i="43"/>
  <c r="I1696" i="43" s="1"/>
  <c r="S1696" i="43"/>
  <c r="Y1696" i="43"/>
  <c r="Z1696" i="43" s="1"/>
  <c r="V1696" i="43"/>
  <c r="N1697" i="43"/>
  <c r="O1697" i="43" s="1"/>
  <c r="P1697" i="43"/>
  <c r="Q1697" i="43" s="1"/>
  <c r="A1698" i="43"/>
  <c r="B1697" i="43"/>
  <c r="D1697" i="43"/>
  <c r="K1698" i="43"/>
  <c r="U1697" i="43"/>
  <c r="R1698" i="43"/>
  <c r="G1697" i="43"/>
  <c r="C1698" i="43"/>
  <c r="F1697" i="43"/>
  <c r="E1698" i="43"/>
  <c r="T1698" i="43"/>
  <c r="H1697" i="43" l="1"/>
  <c r="I1697" i="43" s="1"/>
  <c r="J1697" i="43"/>
  <c r="S1697" i="43"/>
  <c r="Y1697" i="43"/>
  <c r="Z1697" i="43" s="1"/>
  <c r="V1697" i="43"/>
  <c r="N1698" i="43"/>
  <c r="O1698" i="43" s="1"/>
  <c r="P1698" i="43"/>
  <c r="Q1698" i="43" s="1"/>
  <c r="B1698" i="43"/>
  <c r="A1699" i="43"/>
  <c r="D1698" i="43"/>
  <c r="U1698" i="43"/>
  <c r="G1698" i="43"/>
  <c r="R1699" i="43"/>
  <c r="K1699" i="43"/>
  <c r="C1699" i="43"/>
  <c r="F1698" i="43"/>
  <c r="E1699" i="43"/>
  <c r="T1699" i="43"/>
  <c r="J1698" i="43" l="1"/>
  <c r="H1698" i="43"/>
  <c r="I1698" i="43" s="1"/>
  <c r="S1698" i="43"/>
  <c r="Y1698" i="43"/>
  <c r="Z1698" i="43" s="1"/>
  <c r="V1698" i="43"/>
  <c r="N1699" i="43"/>
  <c r="O1699" i="43" s="1"/>
  <c r="P1699" i="43"/>
  <c r="Q1699" i="43" s="1"/>
  <c r="B1699" i="43"/>
  <c r="A1700" i="43"/>
  <c r="D1699" i="43"/>
  <c r="F1699" i="43"/>
  <c r="R1700" i="43"/>
  <c r="T1700" i="43"/>
  <c r="G1699" i="43"/>
  <c r="C1700" i="43"/>
  <c r="U1699" i="43"/>
  <c r="E1700" i="43"/>
  <c r="K1700" i="43"/>
  <c r="J1699" i="43" l="1"/>
  <c r="H1699" i="43"/>
  <c r="I1699" i="43" s="1"/>
  <c r="S1699" i="43"/>
  <c r="Y1699" i="43"/>
  <c r="Z1699" i="43" s="1"/>
  <c r="V1699" i="43"/>
  <c r="N1700" i="43"/>
  <c r="O1700" i="43" s="1"/>
  <c r="P1700" i="43"/>
  <c r="Q1700" i="43" s="1"/>
  <c r="A1701" i="43"/>
  <c r="B1700" i="43"/>
  <c r="D1700" i="43"/>
  <c r="K1701" i="43"/>
  <c r="U1700" i="43"/>
  <c r="E1701" i="43"/>
  <c r="G1700" i="43"/>
  <c r="F1700" i="43"/>
  <c r="R1701" i="43"/>
  <c r="T1701" i="43"/>
  <c r="C1701" i="43"/>
  <c r="J1700" i="43" l="1"/>
  <c r="H1700" i="43"/>
  <c r="I1700" i="43" s="1"/>
  <c r="S1700" i="43"/>
  <c r="Y1700" i="43"/>
  <c r="Z1700" i="43" s="1"/>
  <c r="V1700" i="43"/>
  <c r="N1701" i="43"/>
  <c r="O1701" i="43" s="1"/>
  <c r="P1701" i="43"/>
  <c r="Q1701" i="43" s="1"/>
  <c r="B1701" i="43"/>
  <c r="A1702" i="43"/>
  <c r="D1701" i="43"/>
  <c r="E1702" i="43"/>
  <c r="K1702" i="43"/>
  <c r="R1702" i="43"/>
  <c r="G1701" i="43"/>
  <c r="C1702" i="43"/>
  <c r="F1702" i="43"/>
  <c r="F1701" i="43"/>
  <c r="U1701" i="43"/>
  <c r="J1701" i="43" l="1"/>
  <c r="H1701" i="43"/>
  <c r="I1701" i="43" s="1"/>
  <c r="S1701" i="43"/>
  <c r="Y1701" i="43"/>
  <c r="Z1701" i="43" s="1"/>
  <c r="V1701" i="43"/>
  <c r="N1702" i="43"/>
  <c r="O1702" i="43" s="1"/>
  <c r="H1702" i="43"/>
  <c r="I1702" i="43" s="1"/>
  <c r="P1702" i="43"/>
  <c r="Q1702" i="43" s="1"/>
  <c r="A1703" i="43"/>
  <c r="B1702" i="43"/>
  <c r="D1702" i="43"/>
  <c r="K1703" i="43"/>
  <c r="E1703" i="43"/>
  <c r="G1702" i="43"/>
  <c r="T1702" i="43"/>
  <c r="R1703" i="43"/>
  <c r="U1702" i="43"/>
  <c r="C1703" i="43"/>
  <c r="T1703" i="43"/>
  <c r="J1702" i="43" l="1"/>
  <c r="S1702" i="43"/>
  <c r="Y1702" i="43"/>
  <c r="Z1702" i="43" s="1"/>
  <c r="V1702" i="43"/>
  <c r="N1703" i="43"/>
  <c r="O1703" i="43" s="1"/>
  <c r="P1703" i="43"/>
  <c r="Q1703" i="43" s="1"/>
  <c r="B1703" i="43"/>
  <c r="A1704" i="43"/>
  <c r="D1703" i="43"/>
  <c r="R1704" i="43"/>
  <c r="E1704" i="43"/>
  <c r="C1704" i="43"/>
  <c r="F1703" i="43"/>
  <c r="K1704" i="43"/>
  <c r="U1703" i="43"/>
  <c r="G1703" i="43"/>
  <c r="T1704" i="43"/>
  <c r="J1703" i="43" l="1"/>
  <c r="H1703" i="43"/>
  <c r="I1703" i="43" s="1"/>
  <c r="S1703" i="43"/>
  <c r="Y1703" i="43"/>
  <c r="Z1703" i="43" s="1"/>
  <c r="V1703" i="43"/>
  <c r="N1704" i="43"/>
  <c r="O1704" i="43" s="1"/>
  <c r="P1704" i="43"/>
  <c r="Q1704" i="43" s="1"/>
  <c r="A1705" i="43"/>
  <c r="B1704" i="43"/>
  <c r="D1704" i="43"/>
  <c r="G1704" i="43"/>
  <c r="E1705" i="43"/>
  <c r="C1705" i="43"/>
  <c r="R1705" i="43"/>
  <c r="K1705" i="43"/>
  <c r="F1704" i="43"/>
  <c r="T1705" i="43"/>
  <c r="U1704" i="43"/>
  <c r="J1704" i="43" l="1"/>
  <c r="H1704" i="43"/>
  <c r="I1704" i="43" s="1"/>
  <c r="S1704" i="43"/>
  <c r="Y1704" i="43"/>
  <c r="Z1704" i="43" s="1"/>
  <c r="V1704" i="43"/>
  <c r="N1705" i="43"/>
  <c r="O1705" i="43" s="1"/>
  <c r="P1705" i="43"/>
  <c r="Q1705" i="43" s="1"/>
  <c r="A1706" i="43"/>
  <c r="B1705" i="43"/>
  <c r="D1705" i="43"/>
  <c r="E1706" i="43"/>
  <c r="F1705" i="43"/>
  <c r="T1706" i="43"/>
  <c r="R1706" i="43"/>
  <c r="K1706" i="43"/>
  <c r="U1705" i="43"/>
  <c r="C1706" i="43"/>
  <c r="G1705" i="43"/>
  <c r="H1705" i="43" l="1"/>
  <c r="I1705" i="43" s="1"/>
  <c r="J1705" i="43"/>
  <c r="S1705" i="43"/>
  <c r="Y1705" i="43"/>
  <c r="Z1705" i="43" s="1"/>
  <c r="V1705" i="43"/>
  <c r="N1706" i="43"/>
  <c r="O1706" i="43" s="1"/>
  <c r="P1706" i="43"/>
  <c r="Q1706" i="43" s="1"/>
  <c r="B1706" i="43"/>
  <c r="A1707" i="43"/>
  <c r="D1706" i="43"/>
  <c r="G1706" i="43"/>
  <c r="E1707" i="43"/>
  <c r="C1707" i="43"/>
  <c r="U1706" i="43"/>
  <c r="F1706" i="43"/>
  <c r="T1707" i="43"/>
  <c r="R1707" i="43"/>
  <c r="K1707" i="43"/>
  <c r="J1706" i="43" l="1"/>
  <c r="H1706" i="43"/>
  <c r="I1706" i="43" s="1"/>
  <c r="S1706" i="43"/>
  <c r="Y1706" i="43"/>
  <c r="Z1706" i="43" s="1"/>
  <c r="V1706" i="43"/>
  <c r="N1707" i="43"/>
  <c r="O1707" i="43" s="1"/>
  <c r="P1707" i="43"/>
  <c r="Q1707" i="43" s="1"/>
  <c r="B1707" i="43"/>
  <c r="A1708" i="43"/>
  <c r="D1707" i="43"/>
  <c r="G1707" i="43"/>
  <c r="F1707" i="43"/>
  <c r="K1708" i="43"/>
  <c r="E1708" i="43"/>
  <c r="U1707" i="43"/>
  <c r="C1708" i="43"/>
  <c r="T1708" i="43"/>
  <c r="J1707" i="43" l="1"/>
  <c r="H1707" i="43"/>
  <c r="I1707" i="43" s="1"/>
  <c r="S1707" i="43"/>
  <c r="Y1707" i="43"/>
  <c r="Z1707" i="43" s="1"/>
  <c r="V1707" i="43"/>
  <c r="N1708" i="43"/>
  <c r="O1708" i="43" s="1"/>
  <c r="P1708" i="43"/>
  <c r="Q1708" i="43" s="1"/>
  <c r="A1709" i="43"/>
  <c r="B1708" i="43"/>
  <c r="D1708" i="43"/>
  <c r="R1708" i="43"/>
  <c r="G1708" i="43"/>
  <c r="K1709" i="43"/>
  <c r="C1709" i="43"/>
  <c r="F1708" i="43"/>
  <c r="T1709" i="43"/>
  <c r="R1709" i="43"/>
  <c r="U1708" i="43"/>
  <c r="E1709" i="43"/>
  <c r="J1708" i="43" l="1"/>
  <c r="H1708" i="43"/>
  <c r="I1708" i="43" s="1"/>
  <c r="S1708" i="43"/>
  <c r="Y1708" i="43"/>
  <c r="Z1708" i="43" s="1"/>
  <c r="V1708" i="43"/>
  <c r="N1709" i="43"/>
  <c r="O1709" i="43" s="1"/>
  <c r="P1709" i="43"/>
  <c r="Q1709" i="43" s="1"/>
  <c r="A1710" i="43"/>
  <c r="B1709" i="43"/>
  <c r="D1709" i="43"/>
  <c r="C1710" i="43"/>
  <c r="E1710" i="43"/>
  <c r="F1709" i="43"/>
  <c r="T1710" i="43"/>
  <c r="K1710" i="43"/>
  <c r="U1709" i="43"/>
  <c r="R1710" i="43"/>
  <c r="G1709" i="43"/>
  <c r="H1709" i="43" l="1"/>
  <c r="I1709" i="43" s="1"/>
  <c r="J1709" i="43"/>
  <c r="S1709" i="43"/>
  <c r="Y1709" i="43"/>
  <c r="Z1709" i="43" s="1"/>
  <c r="V1709" i="43"/>
  <c r="N1710" i="43"/>
  <c r="O1710" i="43" s="1"/>
  <c r="P1710" i="43"/>
  <c r="Q1710" i="43" s="1"/>
  <c r="S1710" i="43" s="1"/>
  <c r="B1710" i="43"/>
  <c r="A1711" i="43"/>
  <c r="D1710" i="43"/>
  <c r="T1711" i="43"/>
  <c r="E1711" i="43"/>
  <c r="G1710" i="43"/>
  <c r="R1711" i="43"/>
  <c r="K1711" i="43"/>
  <c r="C1711" i="43"/>
  <c r="U1710" i="43"/>
  <c r="F1710" i="43"/>
  <c r="J1710" i="43" l="1"/>
  <c r="H1710" i="43"/>
  <c r="Y1710" i="43"/>
  <c r="Z1710" i="43" s="1"/>
  <c r="V1710" i="43"/>
  <c r="N1711" i="43"/>
  <c r="O1711" i="43" s="1"/>
  <c r="P1711" i="43"/>
  <c r="Q1711" i="43" s="1"/>
  <c r="B1711" i="43"/>
  <c r="A1712" i="43"/>
  <c r="D1711" i="43"/>
  <c r="F1711" i="43"/>
  <c r="C1712" i="43"/>
  <c r="K1712" i="43"/>
  <c r="E1712" i="43"/>
  <c r="U1711" i="43"/>
  <c r="G1711" i="43"/>
  <c r="R1712" i="43"/>
  <c r="T1712" i="43"/>
  <c r="H1711" i="43" l="1"/>
  <c r="I1711" i="43" s="1"/>
  <c r="J1711" i="43"/>
  <c r="I1710" i="43"/>
  <c r="S1711" i="43"/>
  <c r="Y1711" i="43"/>
  <c r="Z1711" i="43" s="1"/>
  <c r="V1711" i="43"/>
  <c r="N1712" i="43"/>
  <c r="O1712" i="43" s="1"/>
  <c r="P1712" i="43"/>
  <c r="Q1712" i="43" s="1"/>
  <c r="A1713" i="43"/>
  <c r="B1712" i="43"/>
  <c r="D1712" i="43"/>
  <c r="G1712" i="43"/>
  <c r="T1713" i="43"/>
  <c r="F1712" i="43"/>
  <c r="K1713" i="43"/>
  <c r="E1713" i="43"/>
  <c r="R1713" i="43"/>
  <c r="C1713" i="43"/>
  <c r="U1712" i="43"/>
  <c r="J1712" i="43" l="1"/>
  <c r="H1712" i="43"/>
  <c r="I1712" i="43" s="1"/>
  <c r="S1712" i="43"/>
  <c r="Y1712" i="43"/>
  <c r="Z1712" i="43" s="1"/>
  <c r="V1712" i="43"/>
  <c r="N1713" i="43"/>
  <c r="O1713" i="43" s="1"/>
  <c r="P1713" i="43"/>
  <c r="Q1713" i="43" s="1"/>
  <c r="B1713" i="43"/>
  <c r="A1714" i="43"/>
  <c r="D1713" i="43"/>
  <c r="T1714" i="43"/>
  <c r="E1714" i="43"/>
  <c r="R1714" i="43"/>
  <c r="C1714" i="43"/>
  <c r="K1714" i="43"/>
  <c r="F1713" i="43"/>
  <c r="U1713" i="43"/>
  <c r="G1713" i="43"/>
  <c r="H1713" i="43" l="1"/>
  <c r="I1713" i="43" s="1"/>
  <c r="J1713" i="43"/>
  <c r="S1713" i="43"/>
  <c r="Y1713" i="43"/>
  <c r="Z1713" i="43" s="1"/>
  <c r="V1713" i="43"/>
  <c r="N1714" i="43"/>
  <c r="O1714" i="43" s="1"/>
  <c r="P1714" i="43"/>
  <c r="Q1714" i="43" s="1"/>
  <c r="B1714" i="43"/>
  <c r="A1715" i="43"/>
  <c r="D1714" i="43"/>
  <c r="G1714" i="43"/>
  <c r="E1715" i="43"/>
  <c r="T1715" i="43"/>
  <c r="C1715" i="43"/>
  <c r="F1714" i="43"/>
  <c r="K1715" i="43"/>
  <c r="U1714" i="43"/>
  <c r="R1715" i="43"/>
  <c r="J1714" i="43" l="1"/>
  <c r="H1714" i="43"/>
  <c r="I1714" i="43" s="1"/>
  <c r="S1714" i="43"/>
  <c r="Y1714" i="43"/>
  <c r="Z1714" i="43" s="1"/>
  <c r="V1714" i="43"/>
  <c r="N1715" i="43"/>
  <c r="O1715" i="43" s="1"/>
  <c r="P1715" i="43"/>
  <c r="Q1715" i="43" s="1"/>
  <c r="B1715" i="43"/>
  <c r="A1716" i="43"/>
  <c r="D1715" i="43"/>
  <c r="G1715" i="43"/>
  <c r="K1716" i="43"/>
  <c r="F1715" i="43"/>
  <c r="U1715" i="43"/>
  <c r="C1716" i="43"/>
  <c r="G1716" i="43" s="1"/>
  <c r="T1716" i="43"/>
  <c r="E1716" i="43"/>
  <c r="J1715" i="43" l="1"/>
  <c r="H1715" i="43"/>
  <c r="I1715" i="43" s="1"/>
  <c r="S1715" i="43"/>
  <c r="Y1715" i="43"/>
  <c r="Z1715" i="43" s="1"/>
  <c r="V1715" i="43"/>
  <c r="N1716" i="43"/>
  <c r="O1716" i="43" s="1"/>
  <c r="J1716" i="43"/>
  <c r="P1716" i="43"/>
  <c r="Q1716" i="43" s="1"/>
  <c r="A1717" i="43"/>
  <c r="B1716" i="43"/>
  <c r="D1716" i="43"/>
  <c r="T1717" i="43"/>
  <c r="F1716" i="43"/>
  <c r="E1717" i="43"/>
  <c r="U1716" i="43"/>
  <c r="C1717" i="43"/>
  <c r="K1717" i="43"/>
  <c r="R1716" i="43"/>
  <c r="F1717" i="43"/>
  <c r="H1716" i="43" l="1"/>
  <c r="I1716" i="43" s="1"/>
  <c r="S1716" i="43"/>
  <c r="Y1716" i="43"/>
  <c r="Z1716" i="43" s="1"/>
  <c r="V1716" i="43"/>
  <c r="N1717" i="43"/>
  <c r="O1717" i="43" s="1"/>
  <c r="H1717" i="43"/>
  <c r="I1717" i="43" s="1"/>
  <c r="P1717" i="43"/>
  <c r="Q1717" i="43" s="1"/>
  <c r="A1718" i="43"/>
  <c r="B1717" i="43"/>
  <c r="D1717" i="43"/>
  <c r="R1717" i="43"/>
  <c r="U1717" i="43"/>
  <c r="G1717" i="43"/>
  <c r="C1718" i="43"/>
  <c r="K1718" i="43"/>
  <c r="R1718" i="43"/>
  <c r="T1718" i="43"/>
  <c r="E1718" i="43"/>
  <c r="J1717" i="43" l="1"/>
  <c r="S1717" i="43"/>
  <c r="Y1717" i="43"/>
  <c r="Z1717" i="43" s="1"/>
  <c r="V1717" i="43"/>
  <c r="N1718" i="43"/>
  <c r="O1718" i="43" s="1"/>
  <c r="P1718" i="43"/>
  <c r="Q1718" i="43" s="1"/>
  <c r="B1718" i="43"/>
  <c r="A1719" i="43"/>
  <c r="D1718" i="43"/>
  <c r="K1719" i="43"/>
  <c r="T1719" i="43"/>
  <c r="E1719" i="43"/>
  <c r="C1719" i="43"/>
  <c r="F1719" i="43" s="1"/>
  <c r="U1718" i="43"/>
  <c r="F1718" i="43"/>
  <c r="R1719" i="43"/>
  <c r="G1718" i="43"/>
  <c r="J1718" i="43" l="1"/>
  <c r="H1718" i="43"/>
  <c r="I1718" i="43" s="1"/>
  <c r="S1718" i="43"/>
  <c r="Y1718" i="43"/>
  <c r="Z1718" i="43" s="1"/>
  <c r="V1718" i="43"/>
  <c r="N1719" i="43"/>
  <c r="O1719" i="43" s="1"/>
  <c r="H1719" i="43"/>
  <c r="I1719" i="43" s="1"/>
  <c r="P1719" i="43"/>
  <c r="Q1719" i="43" s="1"/>
  <c r="B1719" i="43"/>
  <c r="A1720" i="43"/>
  <c r="D1719" i="43"/>
  <c r="T1720" i="43"/>
  <c r="C1720" i="43"/>
  <c r="F1720" i="43" s="1"/>
  <c r="R1720" i="43"/>
  <c r="K1720" i="43"/>
  <c r="G1719" i="43"/>
  <c r="U1719" i="43"/>
  <c r="E1720" i="43"/>
  <c r="J1719" i="43" l="1"/>
  <c r="S1719" i="43"/>
  <c r="Y1719" i="43"/>
  <c r="Z1719" i="43" s="1"/>
  <c r="V1719" i="43"/>
  <c r="N1720" i="43"/>
  <c r="O1720" i="43" s="1"/>
  <c r="H1720" i="43"/>
  <c r="I1720" i="43" s="1"/>
  <c r="P1720" i="43"/>
  <c r="Q1720" i="43" s="1"/>
  <c r="A1721" i="43"/>
  <c r="B1720" i="43"/>
  <c r="D1720" i="43"/>
  <c r="C1721" i="43"/>
  <c r="T1721" i="43"/>
  <c r="E1721" i="43"/>
  <c r="G1720" i="43"/>
  <c r="K1721" i="43"/>
  <c r="R1721" i="43"/>
  <c r="U1720" i="43"/>
  <c r="J1720" i="43" l="1"/>
  <c r="S1720" i="43"/>
  <c r="Y1720" i="43"/>
  <c r="Z1720" i="43" s="1"/>
  <c r="V1720" i="43"/>
  <c r="N1721" i="43"/>
  <c r="O1721" i="43" s="1"/>
  <c r="P1721" i="43"/>
  <c r="Q1721" i="43" s="1"/>
  <c r="B1721" i="43"/>
  <c r="A1722" i="43"/>
  <c r="D1721" i="43"/>
  <c r="G1721" i="43"/>
  <c r="C1722" i="43"/>
  <c r="K1722" i="43"/>
  <c r="T1722" i="43"/>
  <c r="U1721" i="43"/>
  <c r="E1722" i="43"/>
  <c r="F1721" i="43"/>
  <c r="R1722" i="43"/>
  <c r="J1721" i="43" l="1"/>
  <c r="H1721" i="43"/>
  <c r="I1721" i="43" s="1"/>
  <c r="S1721" i="43"/>
  <c r="Y1721" i="43"/>
  <c r="Z1721" i="43" s="1"/>
  <c r="V1721" i="43"/>
  <c r="N1722" i="43"/>
  <c r="O1722" i="43" s="1"/>
  <c r="P1722" i="43"/>
  <c r="Q1722" i="43" s="1"/>
  <c r="B1722" i="43"/>
  <c r="A1723" i="43"/>
  <c r="D1722" i="43"/>
  <c r="R1723" i="43"/>
  <c r="T1723" i="43"/>
  <c r="G1722" i="43"/>
  <c r="K1723" i="43"/>
  <c r="F1722" i="43"/>
  <c r="C1723" i="43"/>
  <c r="E1723" i="43"/>
  <c r="U1722" i="43"/>
  <c r="J1722" i="43" l="1"/>
  <c r="H1722" i="43"/>
  <c r="I1722" i="43" s="1"/>
  <c r="S1722" i="43"/>
  <c r="Y1722" i="43"/>
  <c r="Z1722" i="43" s="1"/>
  <c r="V1722" i="43"/>
  <c r="N1723" i="43"/>
  <c r="O1723" i="43" s="1"/>
  <c r="P1723" i="43"/>
  <c r="Q1723" i="43" s="1"/>
  <c r="B1723" i="43"/>
  <c r="A1724" i="43"/>
  <c r="D1723" i="43"/>
  <c r="G1723" i="43"/>
  <c r="T1724" i="43"/>
  <c r="K1724" i="43"/>
  <c r="C1724" i="43"/>
  <c r="E1724" i="43"/>
  <c r="F1723" i="43"/>
  <c r="U1723" i="43"/>
  <c r="J1723" i="43" l="1"/>
  <c r="H1723" i="43"/>
  <c r="I1723" i="43" s="1"/>
  <c r="S1723" i="43"/>
  <c r="Y1723" i="43"/>
  <c r="Z1723" i="43" s="1"/>
  <c r="V1723" i="43"/>
  <c r="N1724" i="43"/>
  <c r="O1724" i="43" s="1"/>
  <c r="P1724" i="43"/>
  <c r="Q1724" i="43" s="1"/>
  <c r="A1725" i="43"/>
  <c r="B1724" i="43"/>
  <c r="D1724" i="43"/>
  <c r="G1724" i="43"/>
  <c r="K1725" i="43"/>
  <c r="E1725" i="43"/>
  <c r="R1725" i="43"/>
  <c r="T1725" i="43"/>
  <c r="F1724" i="43"/>
  <c r="U1724" i="43"/>
  <c r="R1724" i="43"/>
  <c r="C1725" i="43"/>
  <c r="J1724" i="43" l="1"/>
  <c r="H1724" i="43"/>
  <c r="I1724" i="43" s="1"/>
  <c r="S1724" i="43"/>
  <c r="Y1724" i="43"/>
  <c r="Z1724" i="43" s="1"/>
  <c r="V1724" i="43"/>
  <c r="N1725" i="43"/>
  <c r="O1725" i="43" s="1"/>
  <c r="P1725" i="43"/>
  <c r="Q1725" i="43" s="1"/>
  <c r="A1726" i="43"/>
  <c r="B1725" i="43"/>
  <c r="D1725" i="43"/>
  <c r="C1726" i="43"/>
  <c r="T1726" i="43"/>
  <c r="K1726" i="43"/>
  <c r="R1726" i="43"/>
  <c r="G1725" i="43"/>
  <c r="U1725" i="43"/>
  <c r="E1726" i="43"/>
  <c r="F1725" i="43"/>
  <c r="J1725" i="43" l="1"/>
  <c r="H1725" i="43"/>
  <c r="I1725" i="43" s="1"/>
  <c r="S1725" i="43"/>
  <c r="Y1725" i="43"/>
  <c r="Z1725" i="43" s="1"/>
  <c r="V1725" i="43"/>
  <c r="N1726" i="43"/>
  <c r="O1726" i="43" s="1"/>
  <c r="P1726" i="43"/>
  <c r="Q1726" i="43" s="1"/>
  <c r="B1726" i="43"/>
  <c r="A1727" i="43"/>
  <c r="D1726" i="43"/>
  <c r="F1726" i="43"/>
  <c r="E1727" i="43"/>
  <c r="K1727" i="43"/>
  <c r="G1726" i="43"/>
  <c r="T1727" i="43"/>
  <c r="U1726" i="43"/>
  <c r="C1727" i="43"/>
  <c r="R1727" i="43"/>
  <c r="J1726" i="43" l="1"/>
  <c r="H1726" i="43"/>
  <c r="I1726" i="43" s="1"/>
  <c r="S1726" i="43"/>
  <c r="Y1726" i="43"/>
  <c r="Z1726" i="43" s="1"/>
  <c r="V1726" i="43"/>
  <c r="N1727" i="43"/>
  <c r="O1727" i="43" s="1"/>
  <c r="P1727" i="43"/>
  <c r="Q1727" i="43" s="1"/>
  <c r="B1727" i="43"/>
  <c r="A1728" i="43"/>
  <c r="D1727" i="43"/>
  <c r="C1728" i="43"/>
  <c r="T1728" i="43"/>
  <c r="R1728" i="43"/>
  <c r="E1728" i="43"/>
  <c r="G1727" i="43"/>
  <c r="F1727" i="43"/>
  <c r="K1728" i="43"/>
  <c r="U1727" i="43"/>
  <c r="J1727" i="43" l="1"/>
  <c r="H1727" i="43"/>
  <c r="I1727" i="43" s="1"/>
  <c r="S1727" i="43"/>
  <c r="Y1727" i="43"/>
  <c r="Z1727" i="43" s="1"/>
  <c r="V1727" i="43"/>
  <c r="N1728" i="43"/>
  <c r="O1728" i="43" s="1"/>
  <c r="P1728" i="43"/>
  <c r="Q1728" i="43" s="1"/>
  <c r="A1729" i="43"/>
  <c r="B1728" i="43"/>
  <c r="D1728" i="43"/>
  <c r="F1728" i="43"/>
  <c r="U1728" i="43"/>
  <c r="K1729" i="43"/>
  <c r="T1729" i="43"/>
  <c r="G1728" i="43"/>
  <c r="R1729" i="43"/>
  <c r="E1729" i="43"/>
  <c r="C1729" i="43"/>
  <c r="J1728" i="43" l="1"/>
  <c r="H1728" i="43"/>
  <c r="I1728" i="43" s="1"/>
  <c r="S1728" i="43"/>
  <c r="Y1728" i="43"/>
  <c r="Z1728" i="43" s="1"/>
  <c r="V1728" i="43"/>
  <c r="N1729" i="43"/>
  <c r="O1729" i="43" s="1"/>
  <c r="P1729" i="43"/>
  <c r="Q1729" i="43" s="1"/>
  <c r="B1729" i="43"/>
  <c r="A1730" i="43"/>
  <c r="D1729" i="43"/>
  <c r="G1729" i="43"/>
  <c r="E1730" i="43"/>
  <c r="T1730" i="43"/>
  <c r="K1730" i="43"/>
  <c r="U1729" i="43"/>
  <c r="C1730" i="43"/>
  <c r="F1730" i="43" s="1"/>
  <c r="F1729" i="43"/>
  <c r="R1730" i="43"/>
  <c r="J1729" i="43" l="1"/>
  <c r="H1729" i="43"/>
  <c r="I1729" i="43" s="1"/>
  <c r="S1729" i="43"/>
  <c r="Y1729" i="43"/>
  <c r="Z1729" i="43" s="1"/>
  <c r="V1729" i="43"/>
  <c r="N1730" i="43"/>
  <c r="O1730" i="43" s="1"/>
  <c r="H1730" i="43"/>
  <c r="I1730" i="43" s="1"/>
  <c r="P1730" i="43"/>
  <c r="Q1730" i="43" s="1"/>
  <c r="B1730" i="43"/>
  <c r="A1731" i="43"/>
  <c r="D1730" i="43"/>
  <c r="E1731" i="43"/>
  <c r="G1730" i="43"/>
  <c r="T1731" i="43"/>
  <c r="C1731" i="43"/>
  <c r="R1731" i="43"/>
  <c r="U1730" i="43"/>
  <c r="K1731" i="43"/>
  <c r="J1730" i="43" l="1"/>
  <c r="S1730" i="43"/>
  <c r="Y1730" i="43"/>
  <c r="Z1730" i="43" s="1"/>
  <c r="V1730" i="43"/>
  <c r="N1731" i="43"/>
  <c r="O1731" i="43" s="1"/>
  <c r="P1731" i="43"/>
  <c r="Q1731" i="43" s="1"/>
  <c r="B1731" i="43"/>
  <c r="A1732" i="43"/>
  <c r="D1731" i="43"/>
  <c r="U1731" i="43"/>
  <c r="C1732" i="43"/>
  <c r="E1732" i="43"/>
  <c r="R1732" i="43"/>
  <c r="T1732" i="43"/>
  <c r="F1731" i="43"/>
  <c r="G1731" i="43"/>
  <c r="K1732" i="43"/>
  <c r="J1731" i="43" l="1"/>
  <c r="H1731" i="43"/>
  <c r="I1731" i="43" s="1"/>
  <c r="S1731" i="43"/>
  <c r="Y1731" i="43"/>
  <c r="Z1731" i="43" s="1"/>
  <c r="V1731" i="43"/>
  <c r="N1732" i="43"/>
  <c r="O1732" i="43" s="1"/>
  <c r="P1732" i="43"/>
  <c r="Q1732" i="43" s="1"/>
  <c r="A1733" i="43"/>
  <c r="B1732" i="43"/>
  <c r="D1732" i="43"/>
  <c r="G1732" i="43"/>
  <c r="U1732" i="43"/>
  <c r="R1733" i="43"/>
  <c r="F1732" i="43"/>
  <c r="K1733" i="43"/>
  <c r="T1733" i="43"/>
  <c r="E1733" i="43"/>
  <c r="C1733" i="43"/>
  <c r="G1733" i="43"/>
  <c r="F1733" i="43"/>
  <c r="J1732" i="43" l="1"/>
  <c r="H1732" i="43"/>
  <c r="I1732" i="43" s="1"/>
  <c r="S1732" i="43"/>
  <c r="Y1732" i="43"/>
  <c r="Z1732" i="43" s="1"/>
  <c r="V1732" i="43"/>
  <c r="N1733" i="43"/>
  <c r="O1733" i="43" s="1"/>
  <c r="H1733" i="43"/>
  <c r="I1733" i="43" s="1"/>
  <c r="J1733" i="43"/>
  <c r="P1733" i="43"/>
  <c r="Q1733" i="43" s="1"/>
  <c r="A1734" i="43"/>
  <c r="B1733" i="43"/>
  <c r="D1733" i="43"/>
  <c r="E1734" i="43"/>
  <c r="C1734" i="43"/>
  <c r="U1733" i="43"/>
  <c r="R1734" i="43"/>
  <c r="K1734" i="43"/>
  <c r="T1734" i="43"/>
  <c r="S1733" i="43" l="1"/>
  <c r="Y1733" i="43"/>
  <c r="Z1733" i="43" s="1"/>
  <c r="V1733" i="43"/>
  <c r="N1734" i="43"/>
  <c r="O1734" i="43" s="1"/>
  <c r="P1734" i="43"/>
  <c r="Q1734" i="43" s="1"/>
  <c r="B1734" i="43"/>
  <c r="A1735" i="43"/>
  <c r="D1734" i="43"/>
  <c r="U1734" i="43"/>
  <c r="G1734" i="43"/>
  <c r="E1735" i="43"/>
  <c r="K1735" i="43"/>
  <c r="T1735" i="43"/>
  <c r="R1735" i="43"/>
  <c r="F1734" i="43"/>
  <c r="C1735" i="43"/>
  <c r="H1734" i="43" l="1"/>
  <c r="I1734" i="43" s="1"/>
  <c r="J1734" i="43"/>
  <c r="S1734" i="43"/>
  <c r="Y1734" i="43"/>
  <c r="Z1734" i="43" s="1"/>
  <c r="V1734" i="43"/>
  <c r="N1735" i="43"/>
  <c r="O1735" i="43" s="1"/>
  <c r="P1735" i="43"/>
  <c r="Q1735" i="43" s="1"/>
  <c r="B1735" i="43"/>
  <c r="A1736" i="43"/>
  <c r="D1735" i="43"/>
  <c r="U1735" i="43"/>
  <c r="E1736" i="43"/>
  <c r="F1735" i="43"/>
  <c r="G1735" i="43"/>
  <c r="K1736" i="43"/>
  <c r="T1736" i="43"/>
  <c r="C1736" i="43"/>
  <c r="R1736" i="43"/>
  <c r="F1736" i="43"/>
  <c r="J1735" i="43" l="1"/>
  <c r="H1735" i="43"/>
  <c r="I1735" i="43" s="1"/>
  <c r="S1735" i="43"/>
  <c r="Y1735" i="43"/>
  <c r="Z1735" i="43" s="1"/>
  <c r="V1735" i="43"/>
  <c r="N1736" i="43"/>
  <c r="O1736" i="43" s="1"/>
  <c r="H1736" i="43"/>
  <c r="I1736" i="43" s="1"/>
  <c r="P1736" i="43"/>
  <c r="Q1736" i="43" s="1"/>
  <c r="A1737" i="43"/>
  <c r="B1736" i="43"/>
  <c r="D1736" i="43"/>
  <c r="T1737" i="43"/>
  <c r="E1737" i="43"/>
  <c r="G1736" i="43"/>
  <c r="K1737" i="43"/>
  <c r="R1737" i="43"/>
  <c r="C1737" i="43"/>
  <c r="U1736" i="43"/>
  <c r="J1736" i="43" l="1"/>
  <c r="S1736" i="43"/>
  <c r="Y1736" i="43"/>
  <c r="Z1736" i="43" s="1"/>
  <c r="V1736" i="43"/>
  <c r="N1737" i="43"/>
  <c r="O1737" i="43" s="1"/>
  <c r="P1737" i="43"/>
  <c r="Q1737" i="43" s="1"/>
  <c r="B1737" i="43"/>
  <c r="A1738" i="43"/>
  <c r="D1737" i="43"/>
  <c r="K1738" i="43"/>
  <c r="G1737" i="43"/>
  <c r="U1737" i="43"/>
  <c r="C1738" i="43"/>
  <c r="T1738" i="43"/>
  <c r="F1737" i="43"/>
  <c r="E1738" i="43"/>
  <c r="R1738" i="43"/>
  <c r="J1737" i="43" l="1"/>
  <c r="H1737" i="43"/>
  <c r="I1737" i="43" s="1"/>
  <c r="S1737" i="43"/>
  <c r="Y1737" i="43"/>
  <c r="Z1737" i="43" s="1"/>
  <c r="V1737" i="43"/>
  <c r="N1738" i="43"/>
  <c r="O1738" i="43" s="1"/>
  <c r="P1738" i="43"/>
  <c r="Q1738" i="43" s="1"/>
  <c r="B1738" i="43"/>
  <c r="A1739" i="43"/>
  <c r="D1738" i="43"/>
  <c r="R1739" i="43"/>
  <c r="E1739" i="43"/>
  <c r="K1739" i="43"/>
  <c r="F1738" i="43"/>
  <c r="G1738" i="43"/>
  <c r="U1738" i="43"/>
  <c r="C1739" i="43"/>
  <c r="T1739" i="43"/>
  <c r="J1738" i="43" l="1"/>
  <c r="H1738" i="43"/>
  <c r="I1738" i="43" s="1"/>
  <c r="S1738" i="43"/>
  <c r="Y1738" i="43"/>
  <c r="Z1738" i="43" s="1"/>
  <c r="V1738" i="43"/>
  <c r="N1739" i="43"/>
  <c r="O1739" i="43" s="1"/>
  <c r="P1739" i="43"/>
  <c r="Q1739" i="43" s="1"/>
  <c r="B1739" i="43"/>
  <c r="A1740" i="43"/>
  <c r="D1739" i="43"/>
  <c r="K1740" i="43"/>
  <c r="E1740" i="43"/>
  <c r="C1740" i="43"/>
  <c r="F1740" i="43" s="1"/>
  <c r="R1740" i="43"/>
  <c r="G1739" i="43"/>
  <c r="U1739" i="43"/>
  <c r="F1739" i="43"/>
  <c r="J1739" i="43" l="1"/>
  <c r="H1739" i="43"/>
  <c r="I1739" i="43" s="1"/>
  <c r="S1739" i="43"/>
  <c r="Y1739" i="43"/>
  <c r="Z1739" i="43" s="1"/>
  <c r="V1739" i="43"/>
  <c r="N1740" i="43"/>
  <c r="O1740" i="43" s="1"/>
  <c r="H1740" i="43"/>
  <c r="I1740" i="43" s="1"/>
  <c r="P1740" i="43"/>
  <c r="Q1740" i="43" s="1"/>
  <c r="A1741" i="43"/>
  <c r="B1740" i="43"/>
  <c r="D1740" i="43"/>
  <c r="C1741" i="43"/>
  <c r="U1740" i="43"/>
  <c r="T1741" i="43"/>
  <c r="K1741" i="43"/>
  <c r="R1741" i="43"/>
  <c r="E1741" i="43"/>
  <c r="G1740" i="43"/>
  <c r="T1740" i="43"/>
  <c r="J1740" i="43" l="1"/>
  <c r="S1740" i="43"/>
  <c r="Y1740" i="43"/>
  <c r="Z1740" i="43" s="1"/>
  <c r="V1740" i="43"/>
  <c r="N1741" i="43"/>
  <c r="O1741" i="43" s="1"/>
  <c r="P1741" i="43"/>
  <c r="Q1741" i="43" s="1"/>
  <c r="A1742" i="43"/>
  <c r="B1741" i="43"/>
  <c r="D1741" i="43"/>
  <c r="C1742" i="43"/>
  <c r="F1741" i="43"/>
  <c r="T1742" i="43"/>
  <c r="G1741" i="43"/>
  <c r="E1742" i="43"/>
  <c r="K1742" i="43"/>
  <c r="U1741" i="43"/>
  <c r="G1742" i="43"/>
  <c r="R1742" i="43"/>
  <c r="J1741" i="43" l="1"/>
  <c r="H1741" i="43"/>
  <c r="I1741" i="43" s="1"/>
  <c r="S1741" i="43"/>
  <c r="Y1741" i="43"/>
  <c r="Z1741" i="43" s="1"/>
  <c r="V1741" i="43"/>
  <c r="N1742" i="43"/>
  <c r="O1742" i="43" s="1"/>
  <c r="J1742" i="43"/>
  <c r="P1742" i="43"/>
  <c r="Q1742" i="43" s="1"/>
  <c r="B1742" i="43"/>
  <c r="A1743" i="43"/>
  <c r="D1742" i="43"/>
  <c r="F1742" i="43"/>
  <c r="U1742" i="43"/>
  <c r="C1743" i="43"/>
  <c r="T1743" i="43"/>
  <c r="E1743" i="43"/>
  <c r="R1743" i="43"/>
  <c r="K1743" i="43"/>
  <c r="H1742" i="43" l="1"/>
  <c r="I1742" i="43" s="1"/>
  <c r="S1742" i="43"/>
  <c r="Y1742" i="43"/>
  <c r="Z1742" i="43" s="1"/>
  <c r="V1742" i="43"/>
  <c r="N1743" i="43"/>
  <c r="O1743" i="43" s="1"/>
  <c r="P1743" i="43"/>
  <c r="Q1743" i="43" s="1"/>
  <c r="B1743" i="43"/>
  <c r="A1744" i="43"/>
  <c r="D1743" i="43"/>
  <c r="C1744" i="43"/>
  <c r="F1744" i="43" s="1"/>
  <c r="F1743" i="43"/>
  <c r="G1743" i="43"/>
  <c r="R1744" i="43"/>
  <c r="U1743" i="43"/>
  <c r="T1744" i="43"/>
  <c r="E1744" i="43"/>
  <c r="K1744" i="43"/>
  <c r="J1743" i="43" l="1"/>
  <c r="H1743" i="43"/>
  <c r="I1743" i="43" s="1"/>
  <c r="S1743" i="43"/>
  <c r="Y1743" i="43"/>
  <c r="Z1743" i="43" s="1"/>
  <c r="V1743" i="43"/>
  <c r="N1744" i="43"/>
  <c r="O1744" i="43" s="1"/>
  <c r="H1744" i="43"/>
  <c r="I1744" i="43" s="1"/>
  <c r="P1744" i="43"/>
  <c r="Q1744" i="43" s="1"/>
  <c r="A1745" i="43"/>
  <c r="B1744" i="43"/>
  <c r="D1744" i="43"/>
  <c r="K1745" i="43"/>
  <c r="R1745" i="43"/>
  <c r="E1745" i="43"/>
  <c r="G1744" i="43"/>
  <c r="C1745" i="43"/>
  <c r="G1745" i="43"/>
  <c r="U1744" i="43"/>
  <c r="F1745" i="43"/>
  <c r="J1744" i="43" l="1"/>
  <c r="S1744" i="43"/>
  <c r="Y1744" i="43"/>
  <c r="Z1744" i="43" s="1"/>
  <c r="V1744" i="43"/>
  <c r="N1745" i="43"/>
  <c r="O1745" i="43" s="1"/>
  <c r="H1745" i="43"/>
  <c r="I1745" i="43" s="1"/>
  <c r="J1745" i="43"/>
  <c r="P1745" i="43"/>
  <c r="Q1745" i="43" s="1"/>
  <c r="B1745" i="43"/>
  <c r="A1746" i="43"/>
  <c r="D1745" i="43"/>
  <c r="R1746" i="43"/>
  <c r="E1746" i="43"/>
  <c r="U1745" i="43"/>
  <c r="K1746" i="43"/>
  <c r="T1745" i="43"/>
  <c r="T1746" i="43"/>
  <c r="C1746" i="43"/>
  <c r="S1745" i="43" l="1"/>
  <c r="Y1745" i="43"/>
  <c r="Z1745" i="43" s="1"/>
  <c r="V1745" i="43"/>
  <c r="N1746" i="43"/>
  <c r="O1746" i="43" s="1"/>
  <c r="P1746" i="43"/>
  <c r="Q1746" i="43" s="1"/>
  <c r="B1746" i="43"/>
  <c r="A1747" i="43"/>
  <c r="D1746" i="43"/>
  <c r="G1746" i="43"/>
  <c r="C1747" i="43"/>
  <c r="K1747" i="43"/>
  <c r="U1746" i="43"/>
  <c r="T1747" i="43"/>
  <c r="R1747" i="43"/>
  <c r="E1747" i="43"/>
  <c r="F1746" i="43"/>
  <c r="J1746" i="43" l="1"/>
  <c r="H1746" i="43"/>
  <c r="I1746" i="43" s="1"/>
  <c r="S1746" i="43"/>
  <c r="Y1746" i="43"/>
  <c r="Z1746" i="43" s="1"/>
  <c r="V1746" i="43"/>
  <c r="N1747" i="43"/>
  <c r="O1747" i="43" s="1"/>
  <c r="P1747" i="43"/>
  <c r="Q1747" i="43" s="1"/>
  <c r="B1747" i="43"/>
  <c r="A1748" i="43"/>
  <c r="D1747" i="43"/>
  <c r="C1748" i="43"/>
  <c r="F1747" i="43"/>
  <c r="T1748" i="43"/>
  <c r="K1748" i="43"/>
  <c r="U1747" i="43"/>
  <c r="R1748" i="43"/>
  <c r="G1747" i="43"/>
  <c r="E1748" i="43"/>
  <c r="J1747" i="43" l="1"/>
  <c r="H1747" i="43"/>
  <c r="I1747" i="43" s="1"/>
  <c r="S1747" i="43"/>
  <c r="Y1747" i="43"/>
  <c r="Z1747" i="43" s="1"/>
  <c r="V1747" i="43"/>
  <c r="N1748" i="43"/>
  <c r="O1748" i="43" s="1"/>
  <c r="P1748" i="43"/>
  <c r="Q1748" i="43" s="1"/>
  <c r="A1749" i="43"/>
  <c r="B1748" i="43"/>
  <c r="D1748" i="43"/>
  <c r="C1749" i="43"/>
  <c r="F1749" i="43"/>
  <c r="G1749" i="43"/>
  <c r="U1748" i="43"/>
  <c r="G1748" i="43"/>
  <c r="T1749" i="43"/>
  <c r="E1749" i="43"/>
  <c r="R1749" i="43"/>
  <c r="K1749" i="43"/>
  <c r="F1748" i="43"/>
  <c r="H1748" i="43" l="1"/>
  <c r="I1748" i="43" s="1"/>
  <c r="J1748" i="43"/>
  <c r="S1748" i="43"/>
  <c r="Y1748" i="43"/>
  <c r="Z1748" i="43" s="1"/>
  <c r="V1748" i="43"/>
  <c r="N1749" i="43"/>
  <c r="O1749" i="43" s="1"/>
  <c r="H1749" i="43"/>
  <c r="I1749" i="43" s="1"/>
  <c r="J1749" i="43"/>
  <c r="P1749" i="43"/>
  <c r="Q1749" i="43" s="1"/>
  <c r="A1750" i="43"/>
  <c r="B1749" i="43"/>
  <c r="D1749" i="43"/>
  <c r="K1750" i="43"/>
  <c r="R1750" i="43"/>
  <c r="E1750" i="43"/>
  <c r="U1749" i="43"/>
  <c r="C1750" i="43"/>
  <c r="T1750" i="43"/>
  <c r="S1749" i="43" l="1"/>
  <c r="Y1749" i="43"/>
  <c r="Z1749" i="43" s="1"/>
  <c r="V1749" i="43"/>
  <c r="N1750" i="43"/>
  <c r="O1750" i="43" s="1"/>
  <c r="P1750" i="43"/>
  <c r="Q1750" i="43" s="1"/>
  <c r="B1750" i="43"/>
  <c r="A1751" i="43"/>
  <c r="D1750" i="43"/>
  <c r="T1751" i="43"/>
  <c r="K1751" i="43"/>
  <c r="U1750" i="43"/>
  <c r="R1751" i="43"/>
  <c r="F1750" i="43"/>
  <c r="C1751" i="43"/>
  <c r="E1751" i="43"/>
  <c r="G1750" i="43"/>
  <c r="F1751" i="43"/>
  <c r="H1750" i="43" l="1"/>
  <c r="I1750" i="43" s="1"/>
  <c r="J1750" i="43"/>
  <c r="S1750" i="43"/>
  <c r="Y1750" i="43"/>
  <c r="Z1750" i="43" s="1"/>
  <c r="V1750" i="43"/>
  <c r="N1751" i="43"/>
  <c r="O1751" i="43" s="1"/>
  <c r="H1751" i="43"/>
  <c r="I1751" i="43" s="1"/>
  <c r="P1751" i="43"/>
  <c r="Q1751" i="43" s="1"/>
  <c r="B1751" i="43"/>
  <c r="A1752" i="43"/>
  <c r="D1751" i="43"/>
  <c r="R1752" i="43"/>
  <c r="T1752" i="43"/>
  <c r="K1752" i="43"/>
  <c r="U1751" i="43"/>
  <c r="C1752" i="43"/>
  <c r="G1751" i="43"/>
  <c r="G1752" i="43"/>
  <c r="E1752" i="43"/>
  <c r="J1751" i="43" l="1"/>
  <c r="S1751" i="43"/>
  <c r="Y1751" i="43"/>
  <c r="Z1751" i="43" s="1"/>
  <c r="V1751" i="43"/>
  <c r="N1752" i="43"/>
  <c r="O1752" i="43" s="1"/>
  <c r="J1752" i="43"/>
  <c r="P1752" i="43"/>
  <c r="Q1752" i="43" s="1"/>
  <c r="A1753" i="43"/>
  <c r="B1752" i="43"/>
  <c r="D1752" i="43"/>
  <c r="F1752" i="43"/>
  <c r="U1752" i="43"/>
  <c r="K1753" i="43"/>
  <c r="E1753" i="43"/>
  <c r="C1753" i="43"/>
  <c r="R1753" i="43"/>
  <c r="T1753" i="43"/>
  <c r="H1752" i="43" l="1"/>
  <c r="I1752" i="43" s="1"/>
  <c r="S1752" i="43"/>
  <c r="Y1752" i="43"/>
  <c r="Z1752" i="43" s="1"/>
  <c r="V1752" i="43"/>
  <c r="N1753" i="43"/>
  <c r="O1753" i="43" s="1"/>
  <c r="P1753" i="43"/>
  <c r="Q1753" i="43" s="1"/>
  <c r="B1753" i="43"/>
  <c r="A1754" i="43"/>
  <c r="D1753" i="43"/>
  <c r="C1754" i="43"/>
  <c r="R1754" i="43"/>
  <c r="G1753" i="43"/>
  <c r="F1753" i="43"/>
  <c r="K1754" i="43"/>
  <c r="E1754" i="43"/>
  <c r="T1754" i="43"/>
  <c r="U1753" i="43"/>
  <c r="J1753" i="43" l="1"/>
  <c r="H1753" i="43"/>
  <c r="I1753" i="43" s="1"/>
  <c r="S1753" i="43"/>
  <c r="Y1753" i="43"/>
  <c r="Z1753" i="43" s="1"/>
  <c r="V1753" i="43"/>
  <c r="N1754" i="43"/>
  <c r="O1754" i="43" s="1"/>
  <c r="P1754" i="43"/>
  <c r="Q1754" i="43" s="1"/>
  <c r="B1754" i="43"/>
  <c r="A1755" i="43"/>
  <c r="D1754" i="43"/>
  <c r="G1754" i="43"/>
  <c r="F1754" i="43"/>
  <c r="E1755" i="43"/>
  <c r="T1755" i="43"/>
  <c r="K1755" i="43"/>
  <c r="U1754" i="43"/>
  <c r="R1755" i="43"/>
  <c r="C1755" i="43"/>
  <c r="H1754" i="43" l="1"/>
  <c r="I1754" i="43" s="1"/>
  <c r="J1754" i="43"/>
  <c r="S1754" i="43"/>
  <c r="Y1754" i="43"/>
  <c r="Z1754" i="43" s="1"/>
  <c r="V1754" i="43"/>
  <c r="N1755" i="43"/>
  <c r="O1755" i="43" s="1"/>
  <c r="P1755" i="43"/>
  <c r="Q1755" i="43" s="1"/>
  <c r="B1755" i="43"/>
  <c r="A1756" i="43"/>
  <c r="D1755" i="43"/>
  <c r="K1756" i="43"/>
  <c r="G1755" i="43"/>
  <c r="F1755" i="43"/>
  <c r="U1755" i="43"/>
  <c r="T1756" i="43"/>
  <c r="R1756" i="43"/>
  <c r="C1756" i="43"/>
  <c r="E1756" i="43"/>
  <c r="J1755" i="43" l="1"/>
  <c r="H1755" i="43"/>
  <c r="I1755" i="43" s="1"/>
  <c r="S1755" i="43"/>
  <c r="Y1755" i="43"/>
  <c r="Z1755" i="43" s="1"/>
  <c r="V1755" i="43"/>
  <c r="N1756" i="43"/>
  <c r="O1756" i="43" s="1"/>
  <c r="P1756" i="43"/>
  <c r="Q1756" i="43" s="1"/>
  <c r="A1757" i="43"/>
  <c r="B1756" i="43"/>
  <c r="D1756" i="43"/>
  <c r="G1756" i="43"/>
  <c r="U1756" i="43"/>
  <c r="T1757" i="43"/>
  <c r="K1757" i="43"/>
  <c r="R1757" i="43"/>
  <c r="F1756" i="43"/>
  <c r="C1757" i="43"/>
  <c r="E1757" i="43"/>
  <c r="J1756" i="43" l="1"/>
  <c r="H1756" i="43"/>
  <c r="I1756" i="43" s="1"/>
  <c r="S1756" i="43"/>
  <c r="Y1756" i="43"/>
  <c r="Z1756" i="43" s="1"/>
  <c r="V1756" i="43"/>
  <c r="N1757" i="43"/>
  <c r="O1757" i="43" s="1"/>
  <c r="P1757" i="43"/>
  <c r="Q1757" i="43" s="1"/>
  <c r="B1757" i="43"/>
  <c r="A1758" i="43"/>
  <c r="D1757" i="43"/>
  <c r="U1757" i="43"/>
  <c r="C1758" i="43"/>
  <c r="E1758" i="43"/>
  <c r="K1758" i="43"/>
  <c r="R1758" i="43"/>
  <c r="F1757" i="43"/>
  <c r="T1758" i="43"/>
  <c r="G1757" i="43"/>
  <c r="J1757" i="43" l="1"/>
  <c r="H1757" i="43"/>
  <c r="I1757" i="43" s="1"/>
  <c r="S1757" i="43"/>
  <c r="Y1757" i="43"/>
  <c r="Z1757" i="43" s="1"/>
  <c r="V1757" i="43"/>
  <c r="N1758" i="43"/>
  <c r="O1758" i="43" s="1"/>
  <c r="P1758" i="43"/>
  <c r="Q1758" i="43" s="1"/>
  <c r="B1758" i="43"/>
  <c r="A1759" i="43"/>
  <c r="D1758" i="43"/>
  <c r="F1758" i="43"/>
  <c r="E1759" i="43"/>
  <c r="U1758" i="43"/>
  <c r="G1758" i="43"/>
  <c r="C1759" i="43"/>
  <c r="R1759" i="43"/>
  <c r="K1759" i="43"/>
  <c r="T1759" i="43"/>
  <c r="J1758" i="43" l="1"/>
  <c r="H1758" i="43"/>
  <c r="I1758" i="43" s="1"/>
  <c r="S1758" i="43"/>
  <c r="Y1758" i="43"/>
  <c r="Z1758" i="43" s="1"/>
  <c r="V1758" i="43"/>
  <c r="N1759" i="43"/>
  <c r="O1759" i="43" s="1"/>
  <c r="P1759" i="43"/>
  <c r="Q1759" i="43" s="1"/>
  <c r="B1759" i="43"/>
  <c r="A1760" i="43"/>
  <c r="D1759" i="43"/>
  <c r="R1760" i="43"/>
  <c r="G1759" i="43"/>
  <c r="E1760" i="43"/>
  <c r="K1760" i="43"/>
  <c r="T1760" i="43"/>
  <c r="C1760" i="43"/>
  <c r="F1759" i="43"/>
  <c r="U1759" i="43"/>
  <c r="J1759" i="43" l="1"/>
  <c r="H1759" i="43"/>
  <c r="I1759" i="43" s="1"/>
  <c r="S1759" i="43"/>
  <c r="Y1759" i="43"/>
  <c r="Z1759" i="43" s="1"/>
  <c r="V1759" i="43"/>
  <c r="N1760" i="43"/>
  <c r="O1760" i="43" s="1"/>
  <c r="P1760" i="43"/>
  <c r="Q1760" i="43" s="1"/>
  <c r="A1761" i="43"/>
  <c r="B1760" i="43"/>
  <c r="D1760" i="43"/>
  <c r="T1761" i="43"/>
  <c r="R1761" i="43"/>
  <c r="F1760" i="43"/>
  <c r="C1761" i="43"/>
  <c r="U1760" i="43"/>
  <c r="G1760" i="43"/>
  <c r="K1761" i="43"/>
  <c r="E1761" i="43"/>
  <c r="J1760" i="43" l="1"/>
  <c r="H1760" i="43"/>
  <c r="I1760" i="43" s="1"/>
  <c r="S1760" i="43"/>
  <c r="Y1760" i="43"/>
  <c r="Z1760" i="43" s="1"/>
  <c r="V1760" i="43"/>
  <c r="N1761" i="43"/>
  <c r="O1761" i="43" s="1"/>
  <c r="P1761" i="43"/>
  <c r="Q1761" i="43" s="1"/>
  <c r="B1761" i="43"/>
  <c r="A1762" i="43"/>
  <c r="D1761" i="43"/>
  <c r="U1761" i="43"/>
  <c r="T1762" i="43"/>
  <c r="G1761" i="43"/>
  <c r="K1762" i="43"/>
  <c r="C1762" i="43"/>
  <c r="F1761" i="43"/>
  <c r="E1762" i="43"/>
  <c r="H1761" i="43" l="1"/>
  <c r="I1761" i="43" s="1"/>
  <c r="J1761" i="43"/>
  <c r="S1761" i="43"/>
  <c r="Y1761" i="43"/>
  <c r="Z1761" i="43" s="1"/>
  <c r="V1761" i="43"/>
  <c r="N1762" i="43"/>
  <c r="O1762" i="43" s="1"/>
  <c r="P1762" i="43"/>
  <c r="Q1762" i="43" s="1"/>
  <c r="B1762" i="43"/>
  <c r="A1763" i="43"/>
  <c r="D1762" i="43"/>
  <c r="F1762" i="43"/>
  <c r="C1763" i="43"/>
  <c r="F1763" i="43"/>
  <c r="G1762" i="43"/>
  <c r="U1762" i="43"/>
  <c r="R1763" i="43"/>
  <c r="R1762" i="43"/>
  <c r="E1763" i="43"/>
  <c r="K1763" i="43"/>
  <c r="G1763" i="43"/>
  <c r="H1762" i="43" l="1"/>
  <c r="I1762" i="43" s="1"/>
  <c r="J1762" i="43"/>
  <c r="S1762" i="43"/>
  <c r="Y1762" i="43"/>
  <c r="Z1762" i="43" s="1"/>
  <c r="V1762" i="43"/>
  <c r="N1763" i="43"/>
  <c r="O1763" i="43" s="1"/>
  <c r="H1763" i="43"/>
  <c r="I1763" i="43" s="1"/>
  <c r="J1763" i="43"/>
  <c r="P1763" i="43"/>
  <c r="Q1763" i="43" s="1"/>
  <c r="B1763" i="43"/>
  <c r="A1764" i="43"/>
  <c r="D1763" i="43"/>
  <c r="E1764" i="43"/>
  <c r="T1763" i="43"/>
  <c r="K1764" i="43"/>
  <c r="C1764" i="43"/>
  <c r="R1764" i="43"/>
  <c r="U1763" i="43"/>
  <c r="F1764" i="43"/>
  <c r="S1763" i="43" l="1"/>
  <c r="Y1763" i="43"/>
  <c r="Z1763" i="43" s="1"/>
  <c r="V1763" i="43"/>
  <c r="N1764" i="43"/>
  <c r="O1764" i="43" s="1"/>
  <c r="H1764" i="43"/>
  <c r="I1764" i="43" s="1"/>
  <c r="P1764" i="43"/>
  <c r="Q1764" i="43" s="1"/>
  <c r="A1765" i="43"/>
  <c r="B1764" i="43"/>
  <c r="D1764" i="43"/>
  <c r="E1765" i="43"/>
  <c r="K1765" i="43"/>
  <c r="R1765" i="43"/>
  <c r="C1765" i="43"/>
  <c r="G1764" i="43"/>
  <c r="T1765" i="43"/>
  <c r="T1764" i="43"/>
  <c r="U1764" i="43"/>
  <c r="J1764" i="43" l="1"/>
  <c r="S1764" i="43"/>
  <c r="Y1764" i="43"/>
  <c r="Z1764" i="43" s="1"/>
  <c r="V1764" i="43"/>
  <c r="N1765" i="43"/>
  <c r="O1765" i="43" s="1"/>
  <c r="P1765" i="43"/>
  <c r="Q1765" i="43" s="1"/>
  <c r="A1766" i="43"/>
  <c r="B1765" i="43"/>
  <c r="D1765" i="43"/>
  <c r="U1765" i="43"/>
  <c r="C1766" i="43"/>
  <c r="G1765" i="43"/>
  <c r="F1765" i="43"/>
  <c r="R1766" i="43"/>
  <c r="T1766" i="43"/>
  <c r="E1766" i="43"/>
  <c r="K1766" i="43"/>
  <c r="J1765" i="43" l="1"/>
  <c r="H1765" i="43"/>
  <c r="I1765" i="43" s="1"/>
  <c r="S1765" i="43"/>
  <c r="Y1765" i="43"/>
  <c r="Z1765" i="43" s="1"/>
  <c r="V1765" i="43"/>
  <c r="N1766" i="43"/>
  <c r="O1766" i="43" s="1"/>
  <c r="P1766" i="43"/>
  <c r="Q1766" i="43" s="1"/>
  <c r="B1766" i="43"/>
  <c r="A1767" i="43"/>
  <c r="D1766" i="43"/>
  <c r="U1766" i="43"/>
  <c r="C1767" i="43"/>
  <c r="R1767" i="43"/>
  <c r="E1767" i="43"/>
  <c r="T1767" i="43"/>
  <c r="K1767" i="43"/>
  <c r="F1766" i="43"/>
  <c r="G1766" i="43"/>
  <c r="H1766" i="43" l="1"/>
  <c r="I1766" i="43" s="1"/>
  <c r="J1766" i="43"/>
  <c r="S1766" i="43"/>
  <c r="Y1766" i="43"/>
  <c r="Z1766" i="43" s="1"/>
  <c r="V1766" i="43"/>
  <c r="N1767" i="43"/>
  <c r="O1767" i="43" s="1"/>
  <c r="P1767" i="43"/>
  <c r="Q1767" i="43" s="1"/>
  <c r="B1767" i="43"/>
  <c r="A1768" i="43"/>
  <c r="D1767" i="43"/>
  <c r="R1768" i="43"/>
  <c r="C1768" i="43"/>
  <c r="F1767" i="43"/>
  <c r="U1767" i="43"/>
  <c r="E1768" i="43"/>
  <c r="K1768" i="43"/>
  <c r="G1767" i="43"/>
  <c r="T1768" i="43"/>
  <c r="H1767" i="43" l="1"/>
  <c r="I1767" i="43" s="1"/>
  <c r="J1767" i="43"/>
  <c r="S1767" i="43"/>
  <c r="Y1767" i="43"/>
  <c r="Z1767" i="43" s="1"/>
  <c r="V1767" i="43"/>
  <c r="N1768" i="43"/>
  <c r="O1768" i="43" s="1"/>
  <c r="P1768" i="43"/>
  <c r="Q1768" i="43" s="1"/>
  <c r="A1769" i="43"/>
  <c r="B1768" i="43"/>
  <c r="D1768" i="43"/>
  <c r="C1769" i="43"/>
  <c r="K1769" i="43"/>
  <c r="E1769" i="43"/>
  <c r="G1768" i="43"/>
  <c r="F1768" i="43"/>
  <c r="F1769" i="43"/>
  <c r="T1769" i="43"/>
  <c r="U1768" i="43"/>
  <c r="R1769" i="43"/>
  <c r="J1768" i="43" l="1"/>
  <c r="H1768" i="43"/>
  <c r="I1768" i="43" s="1"/>
  <c r="S1768" i="43"/>
  <c r="Y1768" i="43"/>
  <c r="Z1768" i="43" s="1"/>
  <c r="V1768" i="43"/>
  <c r="N1769" i="43"/>
  <c r="O1769" i="43" s="1"/>
  <c r="H1769" i="43"/>
  <c r="I1769" i="43" s="1"/>
  <c r="P1769" i="43"/>
  <c r="Q1769" i="43" s="1"/>
  <c r="B1769" i="43"/>
  <c r="A1770" i="43"/>
  <c r="D1769" i="43"/>
  <c r="K1770" i="43"/>
  <c r="T1770" i="43"/>
  <c r="E1770" i="43"/>
  <c r="G1769" i="43"/>
  <c r="R1770" i="43"/>
  <c r="C1770" i="43"/>
  <c r="U1769" i="43"/>
  <c r="J1769" i="43" l="1"/>
  <c r="S1769" i="43"/>
  <c r="Y1769" i="43"/>
  <c r="Z1769" i="43" s="1"/>
  <c r="V1769" i="43"/>
  <c r="N1770" i="43"/>
  <c r="O1770" i="43" s="1"/>
  <c r="P1770" i="43"/>
  <c r="Q1770" i="43" s="1"/>
  <c r="B1770" i="43"/>
  <c r="A1771" i="43"/>
  <c r="D1770" i="43"/>
  <c r="C1771" i="43"/>
  <c r="K1771" i="43"/>
  <c r="F1770" i="43"/>
  <c r="R1771" i="43"/>
  <c r="G1770" i="43"/>
  <c r="G1771" i="43"/>
  <c r="T1771" i="43"/>
  <c r="U1770" i="43"/>
  <c r="E1771" i="43"/>
  <c r="J1770" i="43" l="1"/>
  <c r="H1770" i="43"/>
  <c r="I1770" i="43" s="1"/>
  <c r="S1770" i="43"/>
  <c r="Y1770" i="43"/>
  <c r="Z1770" i="43" s="1"/>
  <c r="V1770" i="43"/>
  <c r="N1771" i="43"/>
  <c r="O1771" i="43" s="1"/>
  <c r="J1771" i="43"/>
  <c r="P1771" i="43"/>
  <c r="Q1771" i="43" s="1"/>
  <c r="B1771" i="43"/>
  <c r="A1772" i="43"/>
  <c r="D1771" i="43"/>
  <c r="C1772" i="43"/>
  <c r="E1772" i="43"/>
  <c r="T1772" i="43"/>
  <c r="F1771" i="43"/>
  <c r="R1772" i="43"/>
  <c r="U1771" i="43"/>
  <c r="K1772" i="43"/>
  <c r="H1771" i="43" l="1"/>
  <c r="I1771" i="43" s="1"/>
  <c r="S1771" i="43"/>
  <c r="Y1771" i="43"/>
  <c r="Z1771" i="43" s="1"/>
  <c r="V1771" i="43"/>
  <c r="N1772" i="43"/>
  <c r="O1772" i="43" s="1"/>
  <c r="P1772" i="43"/>
  <c r="Q1772" i="43" s="1"/>
  <c r="A1773" i="43"/>
  <c r="B1772" i="43"/>
  <c r="D1772" i="43"/>
  <c r="G1772" i="43"/>
  <c r="U1772" i="43"/>
  <c r="C1773" i="43"/>
  <c r="R1773" i="43"/>
  <c r="E1773" i="43"/>
  <c r="F1772" i="43"/>
  <c r="K1773" i="43"/>
  <c r="T1773" i="43"/>
  <c r="J1772" i="43" l="1"/>
  <c r="H1772" i="43"/>
  <c r="I1772" i="43" s="1"/>
  <c r="S1772" i="43"/>
  <c r="Y1772" i="43"/>
  <c r="Z1772" i="43" s="1"/>
  <c r="V1772" i="43"/>
  <c r="N1773" i="43"/>
  <c r="O1773" i="43" s="1"/>
  <c r="P1773" i="43"/>
  <c r="Q1773" i="43" s="1"/>
  <c r="A1774" i="43"/>
  <c r="B1773" i="43"/>
  <c r="D1773" i="43"/>
  <c r="U1773" i="43"/>
  <c r="C1774" i="43"/>
  <c r="G1773" i="43"/>
  <c r="F1773" i="43"/>
  <c r="T1774" i="43"/>
  <c r="R1774" i="43"/>
  <c r="E1774" i="43"/>
  <c r="K1774" i="43"/>
  <c r="J1773" i="43" l="1"/>
  <c r="H1773" i="43"/>
  <c r="I1773" i="43" s="1"/>
  <c r="S1773" i="43"/>
  <c r="Y1773" i="43"/>
  <c r="Z1773" i="43" s="1"/>
  <c r="V1773" i="43"/>
  <c r="N1774" i="43"/>
  <c r="O1774" i="43" s="1"/>
  <c r="P1774" i="43"/>
  <c r="Q1774" i="43" s="1"/>
  <c r="B1774" i="43"/>
  <c r="A1775" i="43"/>
  <c r="D1774" i="43"/>
  <c r="R1775" i="43"/>
  <c r="E1775" i="43"/>
  <c r="K1775" i="43"/>
  <c r="F1774" i="43"/>
  <c r="U1774" i="43"/>
  <c r="G1774" i="43"/>
  <c r="C1775" i="43"/>
  <c r="T1775" i="43"/>
  <c r="J1774" i="43" l="1"/>
  <c r="H1774" i="43"/>
  <c r="I1774" i="43" s="1"/>
  <c r="S1774" i="43"/>
  <c r="Y1774" i="43"/>
  <c r="Z1774" i="43" s="1"/>
  <c r="V1774" i="43"/>
  <c r="N1775" i="43"/>
  <c r="O1775" i="43" s="1"/>
  <c r="P1775" i="43"/>
  <c r="Q1775" i="43" s="1"/>
  <c r="B1775" i="43"/>
  <c r="A1776" i="43"/>
  <c r="D1775" i="43"/>
  <c r="R1776" i="43"/>
  <c r="G1775" i="43"/>
  <c r="T1776" i="43"/>
  <c r="E1776" i="43"/>
  <c r="C1776" i="43"/>
  <c r="U1775" i="43"/>
  <c r="K1776" i="43"/>
  <c r="F1775" i="43"/>
  <c r="J1775" i="43" l="1"/>
  <c r="H1775" i="43"/>
  <c r="I1775" i="43" s="1"/>
  <c r="S1775" i="43"/>
  <c r="Y1775" i="43"/>
  <c r="Z1775" i="43" s="1"/>
  <c r="V1775" i="43"/>
  <c r="N1776" i="43"/>
  <c r="O1776" i="43" s="1"/>
  <c r="P1776" i="43"/>
  <c r="Q1776" i="43" s="1"/>
  <c r="A1777" i="43"/>
  <c r="B1776" i="43"/>
  <c r="D1776" i="43"/>
  <c r="G1776" i="43"/>
  <c r="T1777" i="43"/>
  <c r="F1776" i="43"/>
  <c r="C1777" i="43"/>
  <c r="G1777" i="43" s="1"/>
  <c r="K1777" i="43"/>
  <c r="F1777" i="43"/>
  <c r="R1777" i="43"/>
  <c r="E1777" i="43"/>
  <c r="U1776" i="43"/>
  <c r="J1776" i="43" l="1"/>
  <c r="H1776" i="43"/>
  <c r="I1776" i="43" s="1"/>
  <c r="S1776" i="43"/>
  <c r="Y1776" i="43"/>
  <c r="Z1776" i="43" s="1"/>
  <c r="V1776" i="43"/>
  <c r="N1777" i="43"/>
  <c r="O1777" i="43" s="1"/>
  <c r="H1777" i="43"/>
  <c r="I1777" i="43" s="1"/>
  <c r="J1777" i="43"/>
  <c r="P1777" i="43"/>
  <c r="Q1777" i="43" s="1"/>
  <c r="B1777" i="43"/>
  <c r="A1778" i="43"/>
  <c r="D1777" i="43"/>
  <c r="K1778" i="43"/>
  <c r="C1778" i="43"/>
  <c r="U1777" i="43"/>
  <c r="R1778" i="43"/>
  <c r="T1778" i="43"/>
  <c r="E1778" i="43"/>
  <c r="S1777" i="43" l="1"/>
  <c r="Y1777" i="43"/>
  <c r="Z1777" i="43" s="1"/>
  <c r="V1777" i="43"/>
  <c r="N1778" i="43"/>
  <c r="O1778" i="43" s="1"/>
  <c r="P1778" i="43"/>
  <c r="Q1778" i="43" s="1"/>
  <c r="B1778" i="43"/>
  <c r="A1779" i="43"/>
  <c r="D1778" i="43"/>
  <c r="R1779" i="43"/>
  <c r="E1779" i="43"/>
  <c r="F1778" i="43"/>
  <c r="C1779" i="43"/>
  <c r="U1778" i="43"/>
  <c r="T1779" i="43"/>
  <c r="K1779" i="43"/>
  <c r="G1778" i="43"/>
  <c r="J1778" i="43" l="1"/>
  <c r="H1778" i="43"/>
  <c r="I1778" i="43" s="1"/>
  <c r="S1778" i="43"/>
  <c r="Y1778" i="43"/>
  <c r="Z1778" i="43" s="1"/>
  <c r="V1778" i="43"/>
  <c r="N1779" i="43"/>
  <c r="O1779" i="43" s="1"/>
  <c r="P1779" i="43"/>
  <c r="Q1779" i="43" s="1"/>
  <c r="B1779" i="43"/>
  <c r="A1780" i="43"/>
  <c r="D1779" i="43"/>
  <c r="C1780" i="43"/>
  <c r="U1779" i="43"/>
  <c r="F1779" i="43"/>
  <c r="E1780" i="43"/>
  <c r="F1780" i="43"/>
  <c r="K1780" i="43"/>
  <c r="R1780" i="43"/>
  <c r="G1779" i="43"/>
  <c r="T1780" i="43"/>
  <c r="J1779" i="43" l="1"/>
  <c r="H1779" i="43"/>
  <c r="I1779" i="43" s="1"/>
  <c r="S1779" i="43"/>
  <c r="Y1779" i="43"/>
  <c r="Z1779" i="43" s="1"/>
  <c r="V1779" i="43"/>
  <c r="N1780" i="43"/>
  <c r="O1780" i="43" s="1"/>
  <c r="H1780" i="43"/>
  <c r="I1780" i="43" s="1"/>
  <c r="P1780" i="43"/>
  <c r="Q1780" i="43" s="1"/>
  <c r="A1781" i="43"/>
  <c r="B1780" i="43"/>
  <c r="D1780" i="43"/>
  <c r="T1781" i="43"/>
  <c r="R1781" i="43"/>
  <c r="G1780" i="43"/>
  <c r="E1781" i="43"/>
  <c r="K1781" i="43"/>
  <c r="U1780" i="43"/>
  <c r="C1781" i="43"/>
  <c r="J1780" i="43" l="1"/>
  <c r="S1780" i="43"/>
  <c r="Y1780" i="43"/>
  <c r="Z1780" i="43" s="1"/>
  <c r="V1780" i="43"/>
  <c r="N1781" i="43"/>
  <c r="O1781" i="43" s="1"/>
  <c r="P1781" i="43"/>
  <c r="Q1781" i="43" s="1"/>
  <c r="A1782" i="43"/>
  <c r="B1781" i="43"/>
  <c r="D1781" i="43"/>
  <c r="G1781" i="43"/>
  <c r="K1782" i="43"/>
  <c r="E1782" i="43"/>
  <c r="C1782" i="43"/>
  <c r="F1781" i="43"/>
  <c r="U1781" i="43"/>
  <c r="T1782" i="43"/>
  <c r="R1782" i="43"/>
  <c r="J1781" i="43" l="1"/>
  <c r="H1781" i="43"/>
  <c r="I1781" i="43" s="1"/>
  <c r="S1781" i="43"/>
  <c r="Y1781" i="43"/>
  <c r="Z1781" i="43" s="1"/>
  <c r="V1781" i="43"/>
  <c r="N1782" i="43"/>
  <c r="O1782" i="43" s="1"/>
  <c r="P1782" i="43"/>
  <c r="Q1782" i="43" s="1"/>
  <c r="B1782" i="43"/>
  <c r="A1783" i="43"/>
  <c r="D1782" i="43"/>
  <c r="R1783" i="43"/>
  <c r="E1783" i="43"/>
  <c r="C1783" i="43"/>
  <c r="F1782" i="43"/>
  <c r="U1782" i="43"/>
  <c r="K1783" i="43"/>
  <c r="G1782" i="43"/>
  <c r="T1783" i="43"/>
  <c r="F1783" i="43"/>
  <c r="G1783" i="43"/>
  <c r="J1782" i="43" l="1"/>
  <c r="H1782" i="43"/>
  <c r="I1782" i="43" s="1"/>
  <c r="S1782" i="43"/>
  <c r="Y1782" i="43"/>
  <c r="Z1782" i="43" s="1"/>
  <c r="V1782" i="43"/>
  <c r="N1783" i="43"/>
  <c r="O1783" i="43" s="1"/>
  <c r="H1783" i="43"/>
  <c r="I1783" i="43" s="1"/>
  <c r="J1783" i="43"/>
  <c r="P1783" i="43"/>
  <c r="Q1783" i="43" s="1"/>
  <c r="B1783" i="43"/>
  <c r="A1784" i="43"/>
  <c r="D1783" i="43"/>
  <c r="C1784" i="43"/>
  <c r="K1784" i="43"/>
  <c r="R1784" i="43"/>
  <c r="U1783" i="43"/>
  <c r="T1784" i="43"/>
  <c r="E1784" i="43"/>
  <c r="S1783" i="43" l="1"/>
  <c r="Y1783" i="43"/>
  <c r="Z1783" i="43" s="1"/>
  <c r="V1783" i="43"/>
  <c r="N1784" i="43"/>
  <c r="O1784" i="43" s="1"/>
  <c r="P1784" i="43"/>
  <c r="Q1784" i="43" s="1"/>
  <c r="A1785" i="43"/>
  <c r="B1784" i="43"/>
  <c r="D1784" i="43"/>
  <c r="C1785" i="43"/>
  <c r="F1784" i="43"/>
  <c r="U1784" i="43"/>
  <c r="R1785" i="43"/>
  <c r="G1784" i="43"/>
  <c r="E1785" i="43"/>
  <c r="K1785" i="43"/>
  <c r="J1784" i="43" l="1"/>
  <c r="H1784" i="43"/>
  <c r="I1784" i="43" s="1"/>
  <c r="S1784" i="43"/>
  <c r="Y1784" i="43"/>
  <c r="Z1784" i="43" s="1"/>
  <c r="V1784" i="43"/>
  <c r="N1785" i="43"/>
  <c r="O1785" i="43" s="1"/>
  <c r="P1785" i="43"/>
  <c r="Q1785" i="43" s="1"/>
  <c r="B1785" i="43"/>
  <c r="A1786" i="43"/>
  <c r="D1785" i="43"/>
  <c r="E1786" i="43"/>
  <c r="T1785" i="43"/>
  <c r="F1785" i="43"/>
  <c r="U1785" i="43"/>
  <c r="C1786" i="43"/>
  <c r="F1786" i="43" s="1"/>
  <c r="G1785" i="43"/>
  <c r="R1786" i="43"/>
  <c r="K1786" i="43"/>
  <c r="T1786" i="43"/>
  <c r="J1785" i="43" l="1"/>
  <c r="H1785" i="43"/>
  <c r="I1785" i="43" s="1"/>
  <c r="S1785" i="43"/>
  <c r="Y1785" i="43"/>
  <c r="Z1785" i="43" s="1"/>
  <c r="V1785" i="43"/>
  <c r="N1786" i="43"/>
  <c r="O1786" i="43" s="1"/>
  <c r="H1786" i="43"/>
  <c r="I1786" i="43" s="1"/>
  <c r="P1786" i="43"/>
  <c r="Q1786" i="43" s="1"/>
  <c r="B1786" i="43"/>
  <c r="A1787" i="43"/>
  <c r="D1786" i="43"/>
  <c r="C1787" i="43"/>
  <c r="K1787" i="43"/>
  <c r="R1787" i="43"/>
  <c r="E1787" i="43"/>
  <c r="U1786" i="43"/>
  <c r="G1786" i="43"/>
  <c r="T1787" i="43"/>
  <c r="J1786" i="43" l="1"/>
  <c r="S1786" i="43"/>
  <c r="Y1786" i="43"/>
  <c r="Z1786" i="43" s="1"/>
  <c r="V1786" i="43"/>
  <c r="N1787" i="43"/>
  <c r="O1787" i="43" s="1"/>
  <c r="P1787" i="43"/>
  <c r="Q1787" i="43" s="1"/>
  <c r="B1787" i="43"/>
  <c r="A1788" i="43"/>
  <c r="D1787" i="43"/>
  <c r="E1788" i="43"/>
  <c r="U1787" i="43"/>
  <c r="F1787" i="43"/>
  <c r="G1787" i="43"/>
  <c r="T1788" i="43"/>
  <c r="R1788" i="43"/>
  <c r="C1788" i="43"/>
  <c r="K1788" i="43"/>
  <c r="J1787" i="43" l="1"/>
  <c r="H1787" i="43"/>
  <c r="I1787" i="43" s="1"/>
  <c r="S1787" i="43"/>
  <c r="Y1787" i="43"/>
  <c r="Z1787" i="43" s="1"/>
  <c r="V1787" i="43"/>
  <c r="N1788" i="43"/>
  <c r="O1788" i="43" s="1"/>
  <c r="P1788" i="43"/>
  <c r="Q1788" i="43" s="1"/>
  <c r="A1789" i="43"/>
  <c r="B1788" i="43"/>
  <c r="D1788" i="43"/>
  <c r="G1788" i="43"/>
  <c r="R1789" i="43"/>
  <c r="K1789" i="43"/>
  <c r="C1789" i="43"/>
  <c r="E1789" i="43"/>
  <c r="T1789" i="43"/>
  <c r="U1788" i="43"/>
  <c r="F1788" i="43"/>
  <c r="J1788" i="43" l="1"/>
  <c r="H1788" i="43"/>
  <c r="I1788" i="43" s="1"/>
  <c r="S1788" i="43"/>
  <c r="Y1788" i="43"/>
  <c r="Z1788" i="43" s="1"/>
  <c r="V1788" i="43"/>
  <c r="N1789" i="43"/>
  <c r="O1789" i="43" s="1"/>
  <c r="P1789" i="43"/>
  <c r="Q1789" i="43" s="1"/>
  <c r="A1790" i="43"/>
  <c r="B1789" i="43"/>
  <c r="D1789" i="43"/>
  <c r="F1789" i="43"/>
  <c r="C1790" i="43"/>
  <c r="T1790" i="43"/>
  <c r="R1790" i="43"/>
  <c r="K1790" i="43"/>
  <c r="U1789" i="43"/>
  <c r="G1789" i="43"/>
  <c r="E1790" i="43"/>
  <c r="H1789" i="43" l="1"/>
  <c r="I1789" i="43" s="1"/>
  <c r="J1789" i="43"/>
  <c r="S1789" i="43"/>
  <c r="Y1789" i="43"/>
  <c r="Z1789" i="43" s="1"/>
  <c r="V1789" i="43"/>
  <c r="N1790" i="43"/>
  <c r="O1790" i="43" s="1"/>
  <c r="P1790" i="43"/>
  <c r="Q1790" i="43" s="1"/>
  <c r="B1790" i="43"/>
  <c r="A1791" i="43"/>
  <c r="D1790" i="43"/>
  <c r="R1791" i="43"/>
  <c r="K1791" i="43"/>
  <c r="F1790" i="43"/>
  <c r="C1791" i="43"/>
  <c r="E1791" i="43"/>
  <c r="G1790" i="43"/>
  <c r="T1791" i="43"/>
  <c r="U1790" i="43"/>
  <c r="H1790" i="43" l="1"/>
  <c r="I1790" i="43" s="1"/>
  <c r="J1790" i="43"/>
  <c r="S1790" i="43"/>
  <c r="Y1790" i="43"/>
  <c r="Z1790" i="43" s="1"/>
  <c r="V1790" i="43"/>
  <c r="N1791" i="43"/>
  <c r="O1791" i="43" s="1"/>
  <c r="P1791" i="43"/>
  <c r="Q1791" i="43" s="1"/>
  <c r="B1791" i="43"/>
  <c r="A1792" i="43"/>
  <c r="D1791" i="43"/>
  <c r="E1792" i="43"/>
  <c r="C1792" i="43"/>
  <c r="U1791" i="43"/>
  <c r="F1791" i="43"/>
  <c r="R1792" i="43"/>
  <c r="G1791" i="43"/>
  <c r="T1792" i="43"/>
  <c r="K1792" i="43"/>
  <c r="J1791" i="43" l="1"/>
  <c r="H1791" i="43"/>
  <c r="I1791" i="43" s="1"/>
  <c r="S1791" i="43"/>
  <c r="Y1791" i="43"/>
  <c r="Z1791" i="43" s="1"/>
  <c r="V1791" i="43"/>
  <c r="N1792" i="43"/>
  <c r="O1792" i="43" s="1"/>
  <c r="P1792" i="43"/>
  <c r="Q1792" i="43" s="1"/>
  <c r="A1793" i="43"/>
  <c r="B1792" i="43"/>
  <c r="D1792" i="43"/>
  <c r="G1792" i="43"/>
  <c r="F1792" i="43"/>
  <c r="C1793" i="43"/>
  <c r="K1793" i="43"/>
  <c r="R1793" i="43"/>
  <c r="U1792" i="43"/>
  <c r="T1793" i="43"/>
  <c r="E1793" i="43"/>
  <c r="J1792" i="43" l="1"/>
  <c r="H1792" i="43"/>
  <c r="I1792" i="43" s="1"/>
  <c r="S1792" i="43"/>
  <c r="Y1792" i="43"/>
  <c r="Z1792" i="43" s="1"/>
  <c r="V1792" i="43"/>
  <c r="N1793" i="43"/>
  <c r="O1793" i="43" s="1"/>
  <c r="P1793" i="43"/>
  <c r="Q1793" i="43" s="1"/>
  <c r="B1793" i="43"/>
  <c r="A1794" i="43"/>
  <c r="D1793" i="43"/>
  <c r="C1794" i="43"/>
  <c r="K1794" i="43"/>
  <c r="T1794" i="43"/>
  <c r="G1793" i="43"/>
  <c r="R1794" i="43"/>
  <c r="U1793" i="43"/>
  <c r="E1794" i="43"/>
  <c r="F1793" i="43"/>
  <c r="H1793" i="43" l="1"/>
  <c r="I1793" i="43" s="1"/>
  <c r="J1793" i="43"/>
  <c r="S1793" i="43"/>
  <c r="Y1793" i="43"/>
  <c r="Z1793" i="43" s="1"/>
  <c r="V1793" i="43"/>
  <c r="N1794" i="43"/>
  <c r="O1794" i="43" s="1"/>
  <c r="P1794" i="43"/>
  <c r="Q1794" i="43" s="1"/>
  <c r="B1794" i="43"/>
  <c r="A1795" i="43"/>
  <c r="D1794" i="43"/>
  <c r="U1794" i="43"/>
  <c r="R1795" i="43"/>
  <c r="F1794" i="43"/>
  <c r="C1795" i="43"/>
  <c r="G1794" i="43"/>
  <c r="T1795" i="43"/>
  <c r="E1795" i="43"/>
  <c r="K1795" i="43"/>
  <c r="J1794" i="43" l="1"/>
  <c r="H1794" i="43"/>
  <c r="I1794" i="43" s="1"/>
  <c r="S1794" i="43"/>
  <c r="Y1794" i="43"/>
  <c r="Z1794" i="43" s="1"/>
  <c r="V1794" i="43"/>
  <c r="N1795" i="43"/>
  <c r="O1795" i="43" s="1"/>
  <c r="P1795" i="43"/>
  <c r="Q1795" i="43" s="1"/>
  <c r="B1795" i="43"/>
  <c r="A1796" i="43"/>
  <c r="D1795" i="43"/>
  <c r="E1796" i="43"/>
  <c r="K1796" i="43"/>
  <c r="G1795" i="43"/>
  <c r="U1795" i="43"/>
  <c r="F1795" i="43"/>
  <c r="T1796" i="43"/>
  <c r="R1796" i="43"/>
  <c r="C1796" i="43"/>
  <c r="J1795" i="43" l="1"/>
  <c r="H1795" i="43"/>
  <c r="I1795" i="43" s="1"/>
  <c r="S1795" i="43"/>
  <c r="Y1795" i="43"/>
  <c r="Z1795" i="43" s="1"/>
  <c r="V1795" i="43"/>
  <c r="N1796" i="43"/>
  <c r="O1796" i="43" s="1"/>
  <c r="P1796" i="43"/>
  <c r="Q1796" i="43" s="1"/>
  <c r="A1797" i="43"/>
  <c r="B1796" i="43"/>
  <c r="D1796" i="43"/>
  <c r="U1796" i="43"/>
  <c r="E1797" i="43"/>
  <c r="R1797" i="43"/>
  <c r="T1797" i="43"/>
  <c r="C1797" i="43"/>
  <c r="K1797" i="43"/>
  <c r="F1796" i="43"/>
  <c r="G1796" i="43"/>
  <c r="J1796" i="43" l="1"/>
  <c r="H1796" i="43"/>
  <c r="I1796" i="43" s="1"/>
  <c r="S1796" i="43"/>
  <c r="Y1796" i="43"/>
  <c r="Z1796" i="43" s="1"/>
  <c r="V1796" i="43"/>
  <c r="N1797" i="43"/>
  <c r="O1797" i="43" s="1"/>
  <c r="P1797" i="43"/>
  <c r="Q1797" i="43" s="1"/>
  <c r="A1798" i="43"/>
  <c r="B1797" i="43"/>
  <c r="D1797" i="43"/>
  <c r="F1797" i="43"/>
  <c r="C1798" i="43"/>
  <c r="K1798" i="43"/>
  <c r="R1798" i="43"/>
  <c r="G1797" i="43"/>
  <c r="T1798" i="43"/>
  <c r="E1798" i="43"/>
  <c r="U1797" i="43"/>
  <c r="H1797" i="43" l="1"/>
  <c r="I1797" i="43" s="1"/>
  <c r="J1797" i="43"/>
  <c r="S1797" i="43"/>
  <c r="Y1797" i="43"/>
  <c r="Z1797" i="43" s="1"/>
  <c r="V1797" i="43"/>
  <c r="N1798" i="43"/>
  <c r="O1798" i="43" s="1"/>
  <c r="P1798" i="43"/>
  <c r="Q1798" i="43" s="1"/>
  <c r="A1799" i="43"/>
  <c r="B1798" i="43"/>
  <c r="D1798" i="43"/>
  <c r="K1799" i="43"/>
  <c r="F1798" i="43"/>
  <c r="U1798" i="43"/>
  <c r="E1799" i="43"/>
  <c r="T1799" i="43"/>
  <c r="R1799" i="43"/>
  <c r="C1799" i="43"/>
  <c r="G1799" i="43" s="1"/>
  <c r="G1798" i="43"/>
  <c r="J1798" i="43" l="1"/>
  <c r="H1798" i="43"/>
  <c r="I1798" i="43" s="1"/>
  <c r="S1798" i="43"/>
  <c r="Y1798" i="43"/>
  <c r="Z1798" i="43" s="1"/>
  <c r="V1798" i="43"/>
  <c r="N1799" i="43"/>
  <c r="O1799" i="43" s="1"/>
  <c r="J1799" i="43"/>
  <c r="P1799" i="43"/>
  <c r="Q1799" i="43" s="1"/>
  <c r="B1799" i="43"/>
  <c r="A1800" i="43"/>
  <c r="D1799" i="43"/>
  <c r="R1800" i="43"/>
  <c r="U1799" i="43"/>
  <c r="K1800" i="43"/>
  <c r="F1799" i="43"/>
  <c r="C1800" i="43"/>
  <c r="F1800" i="43" s="1"/>
  <c r="E1800" i="43"/>
  <c r="H1799" i="43" l="1"/>
  <c r="I1799" i="43" s="1"/>
  <c r="S1799" i="43"/>
  <c r="Y1799" i="43"/>
  <c r="Z1799" i="43" s="1"/>
  <c r="V1799" i="43"/>
  <c r="N1800" i="43"/>
  <c r="O1800" i="43" s="1"/>
  <c r="H1800" i="43"/>
  <c r="I1800" i="43" s="1"/>
  <c r="P1800" i="43"/>
  <c r="Q1800" i="43" s="1"/>
  <c r="B1800" i="43"/>
  <c r="A1801" i="43"/>
  <c r="D1800" i="43"/>
  <c r="E1801" i="43"/>
  <c r="C1801" i="43"/>
  <c r="K1801" i="43"/>
  <c r="U1800" i="43"/>
  <c r="G1800" i="43"/>
  <c r="T1800" i="43"/>
  <c r="R1801" i="43"/>
  <c r="T1801" i="43"/>
  <c r="J1800" i="43" l="1"/>
  <c r="S1800" i="43"/>
  <c r="Y1800" i="43"/>
  <c r="Z1800" i="43" s="1"/>
  <c r="V1800" i="43"/>
  <c r="N1801" i="43"/>
  <c r="O1801" i="43" s="1"/>
  <c r="P1801" i="43"/>
  <c r="Q1801" i="43" s="1"/>
  <c r="A1802" i="43"/>
  <c r="B1801" i="43"/>
  <c r="D1801" i="43"/>
  <c r="K1802" i="43"/>
  <c r="F1801" i="43"/>
  <c r="E1802" i="43"/>
  <c r="R1802" i="43"/>
  <c r="G1801" i="43"/>
  <c r="T1802" i="43"/>
  <c r="C1802" i="43"/>
  <c r="G1802" i="43" s="1"/>
  <c r="U1801" i="43"/>
  <c r="H1801" i="43" l="1"/>
  <c r="I1801" i="43" s="1"/>
  <c r="J1801" i="43"/>
  <c r="S1801" i="43"/>
  <c r="Y1801" i="43"/>
  <c r="Z1801" i="43" s="1"/>
  <c r="V1801" i="43"/>
  <c r="N1802" i="43"/>
  <c r="O1802" i="43" s="1"/>
  <c r="J1802" i="43"/>
  <c r="P1802" i="43"/>
  <c r="Q1802" i="43" s="1"/>
  <c r="A1803" i="43"/>
  <c r="B1802" i="43"/>
  <c r="D1802" i="43"/>
  <c r="C1803" i="43"/>
  <c r="T1803" i="43"/>
  <c r="R1803" i="43"/>
  <c r="K1803" i="43"/>
  <c r="E1803" i="43"/>
  <c r="U1802" i="43"/>
  <c r="F1802" i="43"/>
  <c r="H1802" i="43" l="1"/>
  <c r="I1802" i="43" s="1"/>
  <c r="S1802" i="43"/>
  <c r="Y1802" i="43"/>
  <c r="Z1802" i="43" s="1"/>
  <c r="V1802" i="43"/>
  <c r="N1803" i="43"/>
  <c r="O1803" i="43" s="1"/>
  <c r="P1803" i="43"/>
  <c r="Q1803" i="43" s="1"/>
  <c r="B1803" i="43"/>
  <c r="A1804" i="43"/>
  <c r="D1803" i="43"/>
  <c r="C1804" i="43"/>
  <c r="G1803" i="43"/>
  <c r="E1804" i="43"/>
  <c r="U1803" i="43"/>
  <c r="R1804" i="43"/>
  <c r="K1804" i="43"/>
  <c r="F1803" i="43"/>
  <c r="T1804" i="43"/>
  <c r="J1803" i="43" l="1"/>
  <c r="H1803" i="43"/>
  <c r="I1803" i="43" s="1"/>
  <c r="S1803" i="43"/>
  <c r="Y1803" i="43"/>
  <c r="Z1803" i="43" s="1"/>
  <c r="V1803" i="43"/>
  <c r="N1804" i="43"/>
  <c r="O1804" i="43" s="1"/>
  <c r="P1804" i="43"/>
  <c r="Q1804" i="43" s="1"/>
  <c r="A1805" i="43"/>
  <c r="B1804" i="43"/>
  <c r="D1804" i="43"/>
  <c r="U1804" i="43"/>
  <c r="C1805" i="43"/>
  <c r="R1805" i="43"/>
  <c r="T1805" i="43"/>
  <c r="G1804" i="43"/>
  <c r="E1805" i="43"/>
  <c r="K1805" i="43"/>
  <c r="F1804" i="43"/>
  <c r="F1805" i="43"/>
  <c r="G1805" i="43"/>
  <c r="J1804" i="43" l="1"/>
  <c r="H1804" i="43"/>
  <c r="I1804" i="43" s="1"/>
  <c r="S1804" i="43"/>
  <c r="Y1804" i="43"/>
  <c r="Z1804" i="43" s="1"/>
  <c r="V1804" i="43"/>
  <c r="N1805" i="43"/>
  <c r="O1805" i="43" s="1"/>
  <c r="H1805" i="43"/>
  <c r="I1805" i="43" s="1"/>
  <c r="J1805" i="43"/>
  <c r="P1805" i="43"/>
  <c r="Q1805" i="43" s="1"/>
  <c r="B1805" i="43"/>
  <c r="A1806" i="43"/>
  <c r="D1805" i="43"/>
  <c r="C1806" i="43"/>
  <c r="K1806" i="43"/>
  <c r="U1805" i="43"/>
  <c r="T1806" i="43"/>
  <c r="R1806" i="43"/>
  <c r="E1806" i="43"/>
  <c r="S1805" i="43" l="1"/>
  <c r="Y1805" i="43"/>
  <c r="Z1805" i="43" s="1"/>
  <c r="V1805" i="43"/>
  <c r="N1806" i="43"/>
  <c r="O1806" i="43" s="1"/>
  <c r="P1806" i="43"/>
  <c r="Q1806" i="43" s="1"/>
  <c r="A1807" i="43"/>
  <c r="B1806" i="43"/>
  <c r="D1806" i="43"/>
  <c r="K1807" i="43"/>
  <c r="T1807" i="43"/>
  <c r="U1806" i="43"/>
  <c r="E1807" i="43"/>
  <c r="C1807" i="43"/>
  <c r="G1806" i="43"/>
  <c r="F1806" i="43"/>
  <c r="J1806" i="43" l="1"/>
  <c r="H1806" i="43"/>
  <c r="I1806" i="43" s="1"/>
  <c r="S1806" i="43"/>
  <c r="Y1806" i="43"/>
  <c r="Z1806" i="43" s="1"/>
  <c r="V1806" i="43"/>
  <c r="N1807" i="43"/>
  <c r="O1807" i="43" s="1"/>
  <c r="P1807" i="43"/>
  <c r="Q1807" i="43" s="1"/>
  <c r="B1807" i="43"/>
  <c r="A1808" i="43"/>
  <c r="D1807" i="43"/>
  <c r="G1807" i="43"/>
  <c r="E1808" i="43"/>
  <c r="R1807" i="43"/>
  <c r="F1807" i="43"/>
  <c r="U1807" i="43"/>
  <c r="K1808" i="43"/>
  <c r="R1808" i="43"/>
  <c r="C1808" i="43"/>
  <c r="J1807" i="43" l="1"/>
  <c r="H1807" i="43"/>
  <c r="I1807" i="43" s="1"/>
  <c r="S1807" i="43"/>
  <c r="Y1807" i="43"/>
  <c r="Z1807" i="43" s="1"/>
  <c r="V1807" i="43"/>
  <c r="N1808" i="43"/>
  <c r="O1808" i="43" s="1"/>
  <c r="P1808" i="43"/>
  <c r="Q1808" i="43" s="1"/>
  <c r="A1809" i="43"/>
  <c r="B1808" i="43"/>
  <c r="D1808" i="43"/>
  <c r="T1809" i="43"/>
  <c r="R1809" i="43"/>
  <c r="K1809" i="43"/>
  <c r="E1809" i="43"/>
  <c r="T1808" i="43"/>
  <c r="C1809" i="43"/>
  <c r="G1809" i="43" s="1"/>
  <c r="G1808" i="43"/>
  <c r="U1808" i="43"/>
  <c r="F1808" i="43"/>
  <c r="J1808" i="43" l="1"/>
  <c r="H1808" i="43"/>
  <c r="I1808" i="43" s="1"/>
  <c r="S1808" i="43"/>
  <c r="Y1808" i="43"/>
  <c r="Z1808" i="43" s="1"/>
  <c r="V1808" i="43"/>
  <c r="N1809" i="43"/>
  <c r="O1809" i="43" s="1"/>
  <c r="J1809" i="43"/>
  <c r="P1809" i="43"/>
  <c r="Q1809" i="43" s="1"/>
  <c r="A1810" i="43"/>
  <c r="B1809" i="43"/>
  <c r="D1809" i="43"/>
  <c r="E1810" i="43"/>
  <c r="U1809" i="43"/>
  <c r="R1810" i="43"/>
  <c r="C1810" i="43"/>
  <c r="K1810" i="43"/>
  <c r="T1810" i="43"/>
  <c r="F1809" i="43"/>
  <c r="F1810" i="43"/>
  <c r="H1809" i="43" l="1"/>
  <c r="I1809" i="43" s="1"/>
  <c r="S1809" i="43"/>
  <c r="Y1809" i="43"/>
  <c r="Z1809" i="43" s="1"/>
  <c r="V1809" i="43"/>
  <c r="N1810" i="43"/>
  <c r="O1810" i="43" s="1"/>
  <c r="H1810" i="43"/>
  <c r="P1810" i="43"/>
  <c r="Q1810" i="43" s="1"/>
  <c r="S1810" i="43" s="1"/>
  <c r="A1811" i="43"/>
  <c r="B1810" i="43"/>
  <c r="D1810" i="43"/>
  <c r="R1811" i="43"/>
  <c r="K1811" i="43"/>
  <c r="U1810" i="43"/>
  <c r="G1810" i="43"/>
  <c r="C1811" i="43"/>
  <c r="E1811" i="43"/>
  <c r="F1811" i="43"/>
  <c r="T1811" i="43"/>
  <c r="J1810" i="43" l="1"/>
  <c r="Y1810" i="43"/>
  <c r="Z1810" i="43" s="1"/>
  <c r="V1810" i="43"/>
  <c r="N1811" i="43"/>
  <c r="O1811" i="43" s="1"/>
  <c r="I1810" i="43"/>
  <c r="H1811" i="43"/>
  <c r="I1811" i="43" s="1"/>
  <c r="P1811" i="43"/>
  <c r="Q1811" i="43" s="1"/>
  <c r="B1811" i="43"/>
  <c r="A1812" i="43"/>
  <c r="D1811" i="43"/>
  <c r="G1811" i="43"/>
  <c r="K1812" i="43"/>
  <c r="U1811" i="43"/>
  <c r="E1812" i="43"/>
  <c r="R1812" i="43"/>
  <c r="C1812" i="43"/>
  <c r="J1811" i="43" l="1"/>
  <c r="Y1811" i="43"/>
  <c r="Z1811" i="43" s="1"/>
  <c r="V1811" i="43"/>
  <c r="S1811" i="43"/>
  <c r="N1812" i="43"/>
  <c r="O1812" i="43" s="1"/>
  <c r="P1812" i="43"/>
  <c r="Q1812" i="43" s="1"/>
  <c r="A1813" i="43"/>
  <c r="B1812" i="43"/>
  <c r="D1812" i="43"/>
  <c r="K1813" i="43"/>
  <c r="F1812" i="43"/>
  <c r="T1813" i="43"/>
  <c r="C1813" i="43"/>
  <c r="T1812" i="43"/>
  <c r="U1812" i="43"/>
  <c r="R1813" i="43"/>
  <c r="G1812" i="43"/>
  <c r="E1813" i="43"/>
  <c r="J1812" i="43" l="1"/>
  <c r="H1812" i="43"/>
  <c r="I1812" i="43" s="1"/>
  <c r="S1812" i="43"/>
  <c r="Y1812" i="43"/>
  <c r="Z1812" i="43" s="1"/>
  <c r="V1812" i="43"/>
  <c r="N1813" i="43"/>
  <c r="O1813" i="43" s="1"/>
  <c r="P1813" i="43"/>
  <c r="Q1813" i="43" s="1"/>
  <c r="A1814" i="43"/>
  <c r="B1813" i="43"/>
  <c r="D1813" i="43"/>
  <c r="C1814" i="43"/>
  <c r="E1814" i="43"/>
  <c r="K1814" i="43"/>
  <c r="F1813" i="43"/>
  <c r="G1813" i="43"/>
  <c r="R1814" i="43"/>
  <c r="U1813" i="43"/>
  <c r="J1813" i="43" l="1"/>
  <c r="H1813" i="43"/>
  <c r="I1813" i="43" s="1"/>
  <c r="S1813" i="43"/>
  <c r="Y1813" i="43"/>
  <c r="Z1813" i="43" s="1"/>
  <c r="V1813" i="43"/>
  <c r="N1814" i="43"/>
  <c r="O1814" i="43" s="1"/>
  <c r="P1814" i="43"/>
  <c r="Q1814" i="43" s="1"/>
  <c r="A1815" i="43"/>
  <c r="B1814" i="43"/>
  <c r="D1814" i="43"/>
  <c r="G1814" i="43"/>
  <c r="T1815" i="43"/>
  <c r="T1814" i="43"/>
  <c r="R1815" i="43"/>
  <c r="U1814" i="43"/>
  <c r="E1815" i="43"/>
  <c r="C1815" i="43"/>
  <c r="K1815" i="43"/>
  <c r="F1814" i="43"/>
  <c r="J1814" i="43" l="1"/>
  <c r="H1814" i="43"/>
  <c r="I1814" i="43" s="1"/>
  <c r="S1814" i="43"/>
  <c r="Y1814" i="43"/>
  <c r="Z1814" i="43" s="1"/>
  <c r="V1814" i="43"/>
  <c r="N1815" i="43"/>
  <c r="O1815" i="43" s="1"/>
  <c r="P1815" i="43"/>
  <c r="Q1815" i="43" s="1"/>
  <c r="B1815" i="43"/>
  <c r="A1816" i="43"/>
  <c r="D1815" i="43"/>
  <c r="C1816" i="43"/>
  <c r="F1815" i="43"/>
  <c r="E1816" i="43"/>
  <c r="F1816" i="43"/>
  <c r="T1816" i="43"/>
  <c r="R1816" i="43"/>
  <c r="K1816" i="43"/>
  <c r="G1815" i="43"/>
  <c r="U1815" i="43"/>
  <c r="H1815" i="43" l="1"/>
  <c r="I1815" i="43" s="1"/>
  <c r="J1815" i="43"/>
  <c r="S1815" i="43"/>
  <c r="Y1815" i="43"/>
  <c r="Z1815" i="43" s="1"/>
  <c r="V1815" i="43"/>
  <c r="N1816" i="43"/>
  <c r="O1816" i="43" s="1"/>
  <c r="H1816" i="43"/>
  <c r="I1816" i="43" s="1"/>
  <c r="P1816" i="43"/>
  <c r="Q1816" i="43" s="1"/>
  <c r="A1817" i="43"/>
  <c r="B1816" i="43"/>
  <c r="D1816" i="43"/>
  <c r="G1816" i="43"/>
  <c r="T1817" i="43"/>
  <c r="U1816" i="43"/>
  <c r="E1817" i="43"/>
  <c r="C1817" i="43"/>
  <c r="K1817" i="43"/>
  <c r="J1816" i="43" l="1"/>
  <c r="S1816" i="43"/>
  <c r="Y1816" i="43"/>
  <c r="Z1816" i="43" s="1"/>
  <c r="V1816" i="43"/>
  <c r="N1817" i="43"/>
  <c r="O1817" i="43" s="1"/>
  <c r="P1817" i="43"/>
  <c r="Q1817" i="43" s="1"/>
  <c r="A1818" i="43"/>
  <c r="B1817" i="43"/>
  <c r="D1817" i="43"/>
  <c r="C1818" i="43"/>
  <c r="R1817" i="43"/>
  <c r="F1817" i="43"/>
  <c r="R1818" i="43"/>
  <c r="G1817" i="43"/>
  <c r="U1817" i="43"/>
  <c r="K1818" i="43"/>
  <c r="T1818" i="43"/>
  <c r="E1818" i="43"/>
  <c r="J1817" i="43" l="1"/>
  <c r="H1817" i="43"/>
  <c r="I1817" i="43" s="1"/>
  <c r="S1817" i="43"/>
  <c r="Y1817" i="43"/>
  <c r="Z1817" i="43" s="1"/>
  <c r="V1817" i="43"/>
  <c r="N1818" i="43"/>
  <c r="O1818" i="43" s="1"/>
  <c r="P1818" i="43"/>
  <c r="Q1818" i="43" s="1"/>
  <c r="A1819" i="43"/>
  <c r="B1818" i="43"/>
  <c r="D1818" i="43"/>
  <c r="C1819" i="43"/>
  <c r="G1819" i="43"/>
  <c r="F1819" i="43"/>
  <c r="U1818" i="43"/>
  <c r="G1818" i="43"/>
  <c r="E1819" i="43"/>
  <c r="R1819" i="43"/>
  <c r="K1819" i="43"/>
  <c r="T1819" i="43"/>
  <c r="F1818" i="43"/>
  <c r="J1818" i="43" l="1"/>
  <c r="H1818" i="43"/>
  <c r="I1818" i="43" s="1"/>
  <c r="S1818" i="43"/>
  <c r="Y1818" i="43"/>
  <c r="Z1818" i="43" s="1"/>
  <c r="V1818" i="43"/>
  <c r="N1819" i="43"/>
  <c r="O1819" i="43" s="1"/>
  <c r="H1819" i="43"/>
  <c r="I1819" i="43" s="1"/>
  <c r="J1819" i="43"/>
  <c r="P1819" i="43"/>
  <c r="Q1819" i="43" s="1"/>
  <c r="B1819" i="43"/>
  <c r="A1820" i="43"/>
  <c r="D1819" i="43"/>
  <c r="C1820" i="43"/>
  <c r="E1820" i="43"/>
  <c r="R1820" i="43"/>
  <c r="G1820" i="43"/>
  <c r="U1819" i="43"/>
  <c r="T1820" i="43"/>
  <c r="K1820" i="43"/>
  <c r="S1819" i="43" l="1"/>
  <c r="Y1819" i="43"/>
  <c r="Z1819" i="43" s="1"/>
  <c r="V1819" i="43"/>
  <c r="N1820" i="43"/>
  <c r="O1820" i="43" s="1"/>
  <c r="J1820" i="43"/>
  <c r="P1820" i="43"/>
  <c r="Q1820" i="43" s="1"/>
  <c r="B1820" i="43"/>
  <c r="A1821" i="43"/>
  <c r="D1820" i="43"/>
  <c r="E1821" i="43"/>
  <c r="T1821" i="43"/>
  <c r="C1821" i="43"/>
  <c r="R1821" i="43"/>
  <c r="F1820" i="43"/>
  <c r="U1820" i="43"/>
  <c r="K1821" i="43"/>
  <c r="H1820" i="43" l="1"/>
  <c r="I1820" i="43" s="1"/>
  <c r="S1820" i="43"/>
  <c r="Y1820" i="43"/>
  <c r="Z1820" i="43" s="1"/>
  <c r="V1820" i="43"/>
  <c r="N1821" i="43"/>
  <c r="O1821" i="43" s="1"/>
  <c r="P1821" i="43"/>
  <c r="Q1821" i="43" s="1"/>
  <c r="A1822" i="43"/>
  <c r="B1821" i="43"/>
  <c r="D1821" i="43"/>
  <c r="T1822" i="43"/>
  <c r="U1821" i="43"/>
  <c r="K1822" i="43"/>
  <c r="R1822" i="43"/>
  <c r="G1821" i="43"/>
  <c r="E1822" i="43"/>
  <c r="C1822" i="43"/>
  <c r="F1821" i="43"/>
  <c r="J1821" i="43" l="1"/>
  <c r="H1821" i="43"/>
  <c r="I1821" i="43" s="1"/>
  <c r="S1821" i="43"/>
  <c r="Y1821" i="43"/>
  <c r="Z1821" i="43" s="1"/>
  <c r="V1821" i="43"/>
  <c r="N1822" i="43"/>
  <c r="O1822" i="43" s="1"/>
  <c r="P1822" i="43"/>
  <c r="Q1822" i="43" s="1"/>
  <c r="A1823" i="43"/>
  <c r="B1822" i="43"/>
  <c r="D1822" i="43"/>
  <c r="F1822" i="43"/>
  <c r="T1823" i="43"/>
  <c r="R1823" i="43"/>
  <c r="G1822" i="43"/>
  <c r="U1822" i="43"/>
  <c r="E1823" i="43"/>
  <c r="C1823" i="43"/>
  <c r="K1823" i="43"/>
  <c r="H1822" i="43" l="1"/>
  <c r="I1822" i="43" s="1"/>
  <c r="J1822" i="43"/>
  <c r="S1822" i="43"/>
  <c r="Y1822" i="43"/>
  <c r="Z1822" i="43" s="1"/>
  <c r="V1822" i="43"/>
  <c r="N1823" i="43"/>
  <c r="O1823" i="43" s="1"/>
  <c r="P1823" i="43"/>
  <c r="Q1823" i="43" s="1"/>
  <c r="B1823" i="43"/>
  <c r="A1824" i="43"/>
  <c r="D1823" i="43"/>
  <c r="G1823" i="43"/>
  <c r="F1823" i="43"/>
  <c r="K1824" i="43"/>
  <c r="E1824" i="43"/>
  <c r="C1824" i="43"/>
  <c r="R1824" i="43"/>
  <c r="T1824" i="43"/>
  <c r="U1823" i="43"/>
  <c r="J1823" i="43" l="1"/>
  <c r="H1823" i="43"/>
  <c r="I1823" i="43" s="1"/>
  <c r="S1823" i="43"/>
  <c r="Y1823" i="43"/>
  <c r="Z1823" i="43" s="1"/>
  <c r="V1823" i="43"/>
  <c r="N1824" i="43"/>
  <c r="O1824" i="43" s="1"/>
  <c r="P1824" i="43"/>
  <c r="Q1824" i="43" s="1"/>
  <c r="A1825" i="43"/>
  <c r="B1824" i="43"/>
  <c r="D1824" i="43"/>
  <c r="G1824" i="43"/>
  <c r="T1825" i="43"/>
  <c r="R1825" i="43"/>
  <c r="C1825" i="43"/>
  <c r="U1824" i="43"/>
  <c r="K1825" i="43"/>
  <c r="F1824" i="43"/>
  <c r="E1825" i="43"/>
  <c r="J1824" i="43" l="1"/>
  <c r="H1824" i="43"/>
  <c r="I1824" i="43" s="1"/>
  <c r="S1824" i="43"/>
  <c r="Y1824" i="43"/>
  <c r="Z1824" i="43" s="1"/>
  <c r="V1824" i="43"/>
  <c r="N1825" i="43"/>
  <c r="O1825" i="43" s="1"/>
  <c r="P1825" i="43"/>
  <c r="Q1825" i="43" s="1"/>
  <c r="A1826" i="43"/>
  <c r="B1825" i="43"/>
  <c r="D1825" i="43"/>
  <c r="R1826" i="43"/>
  <c r="T1826" i="43"/>
  <c r="G1825" i="43"/>
  <c r="E1826" i="43"/>
  <c r="F1825" i="43"/>
  <c r="C1826" i="43"/>
  <c r="U1825" i="43"/>
  <c r="K1826" i="43"/>
  <c r="H1825" i="43" l="1"/>
  <c r="I1825" i="43" s="1"/>
  <c r="J1825" i="43"/>
  <c r="S1825" i="43"/>
  <c r="Y1825" i="43"/>
  <c r="Z1825" i="43" s="1"/>
  <c r="V1825" i="43"/>
  <c r="N1826" i="43"/>
  <c r="O1826" i="43" s="1"/>
  <c r="P1826" i="43"/>
  <c r="Q1826" i="43" s="1"/>
  <c r="A1827" i="43"/>
  <c r="B1826" i="43"/>
  <c r="D1826" i="43"/>
  <c r="G1826" i="43"/>
  <c r="E1827" i="43"/>
  <c r="K1827" i="43"/>
  <c r="R1827" i="43"/>
  <c r="F1826" i="43"/>
  <c r="T1827" i="43"/>
  <c r="C1827" i="43"/>
  <c r="U1826" i="43"/>
  <c r="J1826" i="43" l="1"/>
  <c r="H1826" i="43"/>
  <c r="I1826" i="43" s="1"/>
  <c r="S1826" i="43"/>
  <c r="Y1826" i="43"/>
  <c r="Z1826" i="43" s="1"/>
  <c r="V1826" i="43"/>
  <c r="N1827" i="43"/>
  <c r="O1827" i="43" s="1"/>
  <c r="P1827" i="43"/>
  <c r="Q1827" i="43" s="1"/>
  <c r="B1827" i="43"/>
  <c r="A1828" i="43"/>
  <c r="D1827" i="43"/>
  <c r="C1828" i="43"/>
  <c r="G1827" i="43"/>
  <c r="E1828" i="43"/>
  <c r="U1827" i="43"/>
  <c r="R1828" i="43"/>
  <c r="F1827" i="43"/>
  <c r="K1828" i="43"/>
  <c r="T1828" i="43"/>
  <c r="J1827" i="43" l="1"/>
  <c r="H1827" i="43"/>
  <c r="I1827" i="43" s="1"/>
  <c r="S1827" i="43"/>
  <c r="Y1827" i="43"/>
  <c r="Z1827" i="43" s="1"/>
  <c r="V1827" i="43"/>
  <c r="N1828" i="43"/>
  <c r="O1828" i="43" s="1"/>
  <c r="P1828" i="43"/>
  <c r="Q1828" i="43" s="1"/>
  <c r="A1829" i="43"/>
  <c r="B1828" i="43"/>
  <c r="D1828" i="43"/>
  <c r="U1828" i="43"/>
  <c r="E1829" i="43"/>
  <c r="G1828" i="43"/>
  <c r="T1829" i="43"/>
  <c r="R1829" i="43"/>
  <c r="F1828" i="43"/>
  <c r="K1829" i="43"/>
  <c r="C1829" i="43"/>
  <c r="J1828" i="43" l="1"/>
  <c r="H1828" i="43"/>
  <c r="I1828" i="43" s="1"/>
  <c r="S1828" i="43"/>
  <c r="Y1828" i="43"/>
  <c r="Z1828" i="43" s="1"/>
  <c r="V1828" i="43"/>
  <c r="N1829" i="43"/>
  <c r="O1829" i="43" s="1"/>
  <c r="P1829" i="43"/>
  <c r="Q1829" i="43" s="1"/>
  <c r="A1830" i="43"/>
  <c r="B1829" i="43"/>
  <c r="D1829" i="43"/>
  <c r="C1830" i="43"/>
  <c r="F1830" i="43"/>
  <c r="G1829" i="43"/>
  <c r="K1830" i="43"/>
  <c r="E1830" i="43"/>
  <c r="U1829" i="43"/>
  <c r="F1829" i="43"/>
  <c r="T1830" i="43"/>
  <c r="R1830" i="43"/>
  <c r="J1829" i="43" l="1"/>
  <c r="H1829" i="43"/>
  <c r="I1829" i="43" s="1"/>
  <c r="S1829" i="43"/>
  <c r="Y1829" i="43"/>
  <c r="Z1829" i="43" s="1"/>
  <c r="V1829" i="43"/>
  <c r="N1830" i="43"/>
  <c r="O1830" i="43" s="1"/>
  <c r="H1830" i="43"/>
  <c r="I1830" i="43" s="1"/>
  <c r="P1830" i="43"/>
  <c r="Q1830" i="43" s="1"/>
  <c r="A1831" i="43"/>
  <c r="B1830" i="43"/>
  <c r="D1830" i="43"/>
  <c r="U1830" i="43"/>
  <c r="R1831" i="43"/>
  <c r="C1831" i="43"/>
  <c r="E1831" i="43"/>
  <c r="G1830" i="43"/>
  <c r="T1831" i="43"/>
  <c r="K1831" i="43"/>
  <c r="G1831" i="43"/>
  <c r="F1831" i="43"/>
  <c r="J1830" i="43" l="1"/>
  <c r="S1830" i="43"/>
  <c r="Y1830" i="43"/>
  <c r="Z1830" i="43" s="1"/>
  <c r="V1830" i="43"/>
  <c r="N1831" i="43"/>
  <c r="O1831" i="43" s="1"/>
  <c r="H1831" i="43"/>
  <c r="I1831" i="43" s="1"/>
  <c r="J1831" i="43"/>
  <c r="P1831" i="43"/>
  <c r="Q1831" i="43" s="1"/>
  <c r="B1831" i="43"/>
  <c r="A1832" i="43"/>
  <c r="D1831" i="43"/>
  <c r="K1832" i="43"/>
  <c r="E1832" i="43"/>
  <c r="T1832" i="43"/>
  <c r="U1831" i="43"/>
  <c r="C1832" i="43"/>
  <c r="S1831" i="43" l="1"/>
  <c r="Y1831" i="43"/>
  <c r="Z1831" i="43" s="1"/>
  <c r="V1831" i="43"/>
  <c r="N1832" i="43"/>
  <c r="O1832" i="43" s="1"/>
  <c r="P1832" i="43"/>
  <c r="Q1832" i="43" s="1"/>
  <c r="A1833" i="43"/>
  <c r="B1832" i="43"/>
  <c r="D1832" i="43"/>
  <c r="T1833" i="43"/>
  <c r="U1832" i="43"/>
  <c r="F1832" i="43"/>
  <c r="R1832" i="43"/>
  <c r="E1833" i="43"/>
  <c r="G1832" i="43"/>
  <c r="K1833" i="43"/>
  <c r="C1833" i="43"/>
  <c r="R1833" i="43"/>
  <c r="J1832" i="43" l="1"/>
  <c r="H1832" i="43"/>
  <c r="I1832" i="43" s="1"/>
  <c r="S1832" i="43"/>
  <c r="Y1832" i="43"/>
  <c r="Z1832" i="43" s="1"/>
  <c r="V1832" i="43"/>
  <c r="N1833" i="43"/>
  <c r="O1833" i="43" s="1"/>
  <c r="P1833" i="43"/>
  <c r="Q1833" i="43" s="1"/>
  <c r="A1834" i="43"/>
  <c r="B1833" i="43"/>
  <c r="D1833" i="43"/>
  <c r="E1834" i="43"/>
  <c r="F1833" i="43"/>
  <c r="G1833" i="43"/>
  <c r="K1834" i="43"/>
  <c r="R1834" i="43"/>
  <c r="U1833" i="43"/>
  <c r="C1834" i="43"/>
  <c r="H1833" i="43" l="1"/>
  <c r="I1833" i="43" s="1"/>
  <c r="J1833" i="43"/>
  <c r="S1833" i="43"/>
  <c r="Y1833" i="43"/>
  <c r="Z1833" i="43" s="1"/>
  <c r="V1833" i="43"/>
  <c r="N1834" i="43"/>
  <c r="O1834" i="43" s="1"/>
  <c r="P1834" i="43"/>
  <c r="Q1834" i="43" s="1"/>
  <c r="A1835" i="43"/>
  <c r="B1834" i="43"/>
  <c r="D1834" i="43"/>
  <c r="G1834" i="43"/>
  <c r="F1834" i="43"/>
  <c r="R1835" i="43"/>
  <c r="T1834" i="43"/>
  <c r="C1835" i="43"/>
  <c r="E1835" i="43"/>
  <c r="T1835" i="43"/>
  <c r="U1834" i="43"/>
  <c r="K1835" i="43"/>
  <c r="J1834" i="43" l="1"/>
  <c r="H1834" i="43"/>
  <c r="I1834" i="43" s="1"/>
  <c r="S1834" i="43"/>
  <c r="Y1834" i="43"/>
  <c r="Z1834" i="43" s="1"/>
  <c r="V1834" i="43"/>
  <c r="N1835" i="43"/>
  <c r="O1835" i="43" s="1"/>
  <c r="P1835" i="43"/>
  <c r="Q1835" i="43" s="1"/>
  <c r="B1835" i="43"/>
  <c r="A1836" i="43"/>
  <c r="D1835" i="43"/>
  <c r="F1835" i="43"/>
  <c r="E1836" i="43"/>
  <c r="U1835" i="43"/>
  <c r="C1836" i="43"/>
  <c r="R1836" i="43"/>
  <c r="G1835" i="43"/>
  <c r="T1836" i="43"/>
  <c r="K1836" i="43"/>
  <c r="H1835" i="43" l="1"/>
  <c r="I1835" i="43" s="1"/>
  <c r="J1835" i="43"/>
  <c r="S1835" i="43"/>
  <c r="Y1835" i="43"/>
  <c r="Z1835" i="43" s="1"/>
  <c r="V1835" i="43"/>
  <c r="N1836" i="43"/>
  <c r="O1836" i="43" s="1"/>
  <c r="P1836" i="43"/>
  <c r="Q1836" i="43" s="1"/>
  <c r="B1836" i="43"/>
  <c r="A1837" i="43"/>
  <c r="D1836" i="43"/>
  <c r="C1837" i="43"/>
  <c r="F1836" i="43"/>
  <c r="R1837" i="43"/>
  <c r="K1837" i="43"/>
  <c r="U1836" i="43"/>
  <c r="T1837" i="43"/>
  <c r="F1837" i="43"/>
  <c r="G1836" i="43"/>
  <c r="E1837" i="43"/>
  <c r="J1836" i="43" l="1"/>
  <c r="H1836" i="43"/>
  <c r="I1836" i="43" s="1"/>
  <c r="S1836" i="43"/>
  <c r="Y1836" i="43"/>
  <c r="Z1836" i="43" s="1"/>
  <c r="V1836" i="43"/>
  <c r="N1837" i="43"/>
  <c r="O1837" i="43" s="1"/>
  <c r="H1837" i="43"/>
  <c r="I1837" i="43" s="1"/>
  <c r="P1837" i="43"/>
  <c r="Q1837" i="43" s="1"/>
  <c r="A1838" i="43"/>
  <c r="B1837" i="43"/>
  <c r="D1837" i="43"/>
  <c r="E1838" i="43"/>
  <c r="K1838" i="43"/>
  <c r="G1837" i="43"/>
  <c r="U1837" i="43"/>
  <c r="T1838" i="43"/>
  <c r="C1838" i="43"/>
  <c r="G1838" i="43" s="1"/>
  <c r="R1838" i="43"/>
  <c r="J1837" i="43" l="1"/>
  <c r="S1837" i="43"/>
  <c r="Y1837" i="43"/>
  <c r="Z1837" i="43" s="1"/>
  <c r="V1837" i="43"/>
  <c r="N1838" i="43"/>
  <c r="O1838" i="43" s="1"/>
  <c r="J1838" i="43"/>
  <c r="P1838" i="43"/>
  <c r="Q1838" i="43" s="1"/>
  <c r="A1839" i="43"/>
  <c r="B1838" i="43"/>
  <c r="D1838" i="43"/>
  <c r="K1839" i="43"/>
  <c r="C1839" i="43"/>
  <c r="G1839" i="43" s="1"/>
  <c r="F1838" i="43"/>
  <c r="T1839" i="43"/>
  <c r="E1839" i="43"/>
  <c r="R1839" i="43"/>
  <c r="F1839" i="43"/>
  <c r="U1838" i="43"/>
  <c r="H1838" i="43" l="1"/>
  <c r="I1838" i="43" s="1"/>
  <c r="S1838" i="43"/>
  <c r="Y1838" i="43"/>
  <c r="Z1838" i="43" s="1"/>
  <c r="V1838" i="43"/>
  <c r="N1839" i="43"/>
  <c r="O1839" i="43" s="1"/>
  <c r="H1839" i="43"/>
  <c r="I1839" i="43" s="1"/>
  <c r="J1839" i="43"/>
  <c r="P1839" i="43"/>
  <c r="Q1839" i="43" s="1"/>
  <c r="B1839" i="43"/>
  <c r="A1840" i="43"/>
  <c r="D1839" i="43"/>
  <c r="U1839" i="43"/>
  <c r="C1840" i="43"/>
  <c r="T1840" i="43"/>
  <c r="E1840" i="43"/>
  <c r="K1840" i="43"/>
  <c r="R1840" i="43"/>
  <c r="S1839" i="43" l="1"/>
  <c r="Y1839" i="43"/>
  <c r="Z1839" i="43" s="1"/>
  <c r="V1839" i="43"/>
  <c r="N1840" i="43"/>
  <c r="O1840" i="43" s="1"/>
  <c r="P1840" i="43"/>
  <c r="Q1840" i="43" s="1"/>
  <c r="A1841" i="43"/>
  <c r="B1840" i="43"/>
  <c r="D1840" i="43"/>
  <c r="U1840" i="43"/>
  <c r="K1841" i="43"/>
  <c r="E1841" i="43"/>
  <c r="T1841" i="43"/>
  <c r="C1841" i="43"/>
  <c r="G1841" i="43" s="1"/>
  <c r="G1840" i="43"/>
  <c r="F1840" i="43"/>
  <c r="R1841" i="43"/>
  <c r="J1840" i="43" l="1"/>
  <c r="H1840" i="43"/>
  <c r="I1840" i="43" s="1"/>
  <c r="S1840" i="43"/>
  <c r="Y1840" i="43"/>
  <c r="Z1840" i="43" s="1"/>
  <c r="V1840" i="43"/>
  <c r="N1841" i="43"/>
  <c r="O1841" i="43" s="1"/>
  <c r="J1841" i="43"/>
  <c r="P1841" i="43"/>
  <c r="Q1841" i="43" s="1"/>
  <c r="A1842" i="43"/>
  <c r="B1841" i="43"/>
  <c r="D1841" i="43"/>
  <c r="F1841" i="43"/>
  <c r="T1842" i="43"/>
  <c r="E1842" i="43"/>
  <c r="C1842" i="43"/>
  <c r="U1841" i="43"/>
  <c r="K1842" i="43"/>
  <c r="R1842" i="43"/>
  <c r="H1841" i="43" l="1"/>
  <c r="I1841" i="43" s="1"/>
  <c r="S1841" i="43"/>
  <c r="Y1841" i="43"/>
  <c r="Z1841" i="43" s="1"/>
  <c r="V1841" i="43"/>
  <c r="N1842" i="43"/>
  <c r="O1842" i="43" s="1"/>
  <c r="P1842" i="43"/>
  <c r="Q1842" i="43" s="1"/>
  <c r="A1843" i="43"/>
  <c r="B1842" i="43"/>
  <c r="D1842" i="43"/>
  <c r="C1843" i="43"/>
  <c r="F1842" i="43"/>
  <c r="K1843" i="43"/>
  <c r="R1843" i="43"/>
  <c r="E1843" i="43"/>
  <c r="G1842" i="43"/>
  <c r="T1843" i="43"/>
  <c r="U1842" i="43"/>
  <c r="J1842" i="43" l="1"/>
  <c r="H1842" i="43"/>
  <c r="I1842" i="43" s="1"/>
  <c r="S1842" i="43"/>
  <c r="Y1842" i="43"/>
  <c r="Z1842" i="43" s="1"/>
  <c r="V1842" i="43"/>
  <c r="N1843" i="43"/>
  <c r="O1843" i="43" s="1"/>
  <c r="P1843" i="43"/>
  <c r="Q1843" i="43" s="1"/>
  <c r="B1843" i="43"/>
  <c r="A1844" i="43"/>
  <c r="D1843" i="43"/>
  <c r="G1843" i="43"/>
  <c r="T1844" i="43"/>
  <c r="U1843" i="43"/>
  <c r="C1844" i="43"/>
  <c r="F1843" i="43"/>
  <c r="E1844" i="43"/>
  <c r="R1844" i="43"/>
  <c r="K1844" i="43"/>
  <c r="J1843" i="43" l="1"/>
  <c r="H1843" i="43"/>
  <c r="I1843" i="43" s="1"/>
  <c r="S1843" i="43"/>
  <c r="Y1843" i="43"/>
  <c r="Z1843" i="43" s="1"/>
  <c r="V1843" i="43"/>
  <c r="N1844" i="43"/>
  <c r="O1844" i="43" s="1"/>
  <c r="P1844" i="43"/>
  <c r="Q1844" i="43" s="1"/>
  <c r="A1845" i="43"/>
  <c r="B1844" i="43"/>
  <c r="D1844" i="43"/>
  <c r="R1845" i="43"/>
  <c r="K1845" i="43"/>
  <c r="F1844" i="43"/>
  <c r="G1844" i="43"/>
  <c r="C1845" i="43"/>
  <c r="E1845" i="43"/>
  <c r="T1845" i="43"/>
  <c r="U1844" i="43"/>
  <c r="J1844" i="43" l="1"/>
  <c r="H1844" i="43"/>
  <c r="I1844" i="43" s="1"/>
  <c r="S1844" i="43"/>
  <c r="Y1844" i="43"/>
  <c r="Z1844" i="43" s="1"/>
  <c r="V1844" i="43"/>
  <c r="N1845" i="43"/>
  <c r="O1845" i="43" s="1"/>
  <c r="P1845" i="43"/>
  <c r="Q1845" i="43" s="1"/>
  <c r="A1846" i="43"/>
  <c r="B1845" i="43"/>
  <c r="D1845" i="43"/>
  <c r="F1845" i="43"/>
  <c r="T1846" i="43"/>
  <c r="R1846" i="43"/>
  <c r="U1845" i="43"/>
  <c r="C1846" i="43"/>
  <c r="E1846" i="43"/>
  <c r="K1846" i="43"/>
  <c r="G1845" i="43"/>
  <c r="H1845" i="43" l="1"/>
  <c r="I1845" i="43" s="1"/>
  <c r="J1845" i="43"/>
  <c r="S1845" i="43"/>
  <c r="Y1845" i="43"/>
  <c r="Z1845" i="43" s="1"/>
  <c r="V1845" i="43"/>
  <c r="N1846" i="43"/>
  <c r="O1846" i="43" s="1"/>
  <c r="P1846" i="43"/>
  <c r="Q1846" i="43" s="1"/>
  <c r="A1847" i="43"/>
  <c r="B1846" i="43"/>
  <c r="D1846" i="43"/>
  <c r="U1846" i="43"/>
  <c r="G1846" i="43"/>
  <c r="R1847" i="43"/>
  <c r="F1846" i="43"/>
  <c r="T1847" i="43"/>
  <c r="K1847" i="43"/>
  <c r="C1847" i="43"/>
  <c r="E1847" i="43"/>
  <c r="J1846" i="43" l="1"/>
  <c r="H1846" i="43"/>
  <c r="I1846" i="43" s="1"/>
  <c r="S1846" i="43"/>
  <c r="Y1846" i="43"/>
  <c r="Z1846" i="43" s="1"/>
  <c r="V1846" i="43"/>
  <c r="N1847" i="43"/>
  <c r="O1847" i="43" s="1"/>
  <c r="P1847" i="43"/>
  <c r="Q1847" i="43" s="1"/>
  <c r="B1847" i="43"/>
  <c r="A1848" i="43"/>
  <c r="D1847" i="43"/>
  <c r="C1848" i="43"/>
  <c r="R1848" i="43"/>
  <c r="E1848" i="43"/>
  <c r="F1847" i="43"/>
  <c r="K1848" i="43"/>
  <c r="G1847" i="43"/>
  <c r="T1848" i="43"/>
  <c r="U1847" i="43"/>
  <c r="H1847" i="43" l="1"/>
  <c r="I1847" i="43" s="1"/>
  <c r="J1847" i="43"/>
  <c r="S1847" i="43"/>
  <c r="Y1847" i="43"/>
  <c r="Z1847" i="43" s="1"/>
  <c r="V1847" i="43"/>
  <c r="N1848" i="43"/>
  <c r="O1848" i="43" s="1"/>
  <c r="P1848" i="43"/>
  <c r="Q1848" i="43" s="1"/>
  <c r="B1848" i="43"/>
  <c r="A1849" i="43"/>
  <c r="D1848" i="43"/>
  <c r="C1849" i="43"/>
  <c r="G1848" i="43"/>
  <c r="K1849" i="43"/>
  <c r="F1848" i="43"/>
  <c r="U1848" i="43"/>
  <c r="R1849" i="43"/>
  <c r="E1849" i="43"/>
  <c r="T1849" i="43"/>
  <c r="J1848" i="43" l="1"/>
  <c r="H1848" i="43"/>
  <c r="I1848" i="43" s="1"/>
  <c r="S1848" i="43"/>
  <c r="Y1848" i="43"/>
  <c r="Z1848" i="43" s="1"/>
  <c r="V1848" i="43"/>
  <c r="N1849" i="43"/>
  <c r="O1849" i="43" s="1"/>
  <c r="P1849" i="43"/>
  <c r="Q1849" i="43" s="1"/>
  <c r="A1850" i="43"/>
  <c r="B1849" i="43"/>
  <c r="D1849" i="43"/>
  <c r="G1849" i="43"/>
  <c r="T1850" i="43"/>
  <c r="R1850" i="43"/>
  <c r="K1850" i="43"/>
  <c r="F1849" i="43"/>
  <c r="E1850" i="43"/>
  <c r="C1850" i="43"/>
  <c r="U1849" i="43"/>
  <c r="J1849" i="43" l="1"/>
  <c r="H1849" i="43"/>
  <c r="I1849" i="43" s="1"/>
  <c r="S1849" i="43"/>
  <c r="Y1849" i="43"/>
  <c r="Z1849" i="43" s="1"/>
  <c r="V1849" i="43"/>
  <c r="N1850" i="43"/>
  <c r="O1850" i="43" s="1"/>
  <c r="P1850" i="43"/>
  <c r="Q1850" i="43" s="1"/>
  <c r="A1851" i="43"/>
  <c r="B1850" i="43"/>
  <c r="D1850" i="43"/>
  <c r="T1851" i="43"/>
  <c r="F1850" i="43"/>
  <c r="U1850" i="43"/>
  <c r="R1851" i="43"/>
  <c r="K1851" i="43"/>
  <c r="C1851" i="43"/>
  <c r="G1850" i="43"/>
  <c r="E1851" i="43"/>
  <c r="J1850" i="43" l="1"/>
  <c r="H1850" i="43"/>
  <c r="I1850" i="43" s="1"/>
  <c r="S1850" i="43"/>
  <c r="Y1850" i="43"/>
  <c r="Z1850" i="43" s="1"/>
  <c r="V1850" i="43"/>
  <c r="N1851" i="43"/>
  <c r="O1851" i="43" s="1"/>
  <c r="P1851" i="43"/>
  <c r="Q1851" i="43" s="1"/>
  <c r="B1851" i="43"/>
  <c r="A1852" i="43"/>
  <c r="D1851" i="43"/>
  <c r="T1852" i="43"/>
  <c r="E1852" i="43"/>
  <c r="R1852" i="43"/>
  <c r="F1851" i="43"/>
  <c r="C1852" i="43"/>
  <c r="G1852" i="43" s="1"/>
  <c r="U1851" i="43"/>
  <c r="G1851" i="43"/>
  <c r="K1852" i="43"/>
  <c r="H1851" i="43" l="1"/>
  <c r="I1851" i="43" s="1"/>
  <c r="J1851" i="43"/>
  <c r="S1851" i="43"/>
  <c r="Y1851" i="43"/>
  <c r="Z1851" i="43" s="1"/>
  <c r="V1851" i="43"/>
  <c r="N1852" i="43"/>
  <c r="O1852" i="43" s="1"/>
  <c r="J1852" i="43"/>
  <c r="P1852" i="43"/>
  <c r="Q1852" i="43" s="1"/>
  <c r="A1853" i="43"/>
  <c r="B1852" i="43"/>
  <c r="D1852" i="43"/>
  <c r="E1853" i="43"/>
  <c r="U1852" i="43"/>
  <c r="F1852" i="43"/>
  <c r="T1853" i="43"/>
  <c r="R1853" i="43"/>
  <c r="K1853" i="43"/>
  <c r="C1853" i="43"/>
  <c r="F1853" i="43"/>
  <c r="G1853" i="43"/>
  <c r="H1852" i="43" l="1"/>
  <c r="I1852" i="43" s="1"/>
  <c r="S1852" i="43"/>
  <c r="Y1852" i="43"/>
  <c r="Z1852" i="43" s="1"/>
  <c r="V1852" i="43"/>
  <c r="N1853" i="43"/>
  <c r="O1853" i="43" s="1"/>
  <c r="H1853" i="43"/>
  <c r="I1853" i="43" s="1"/>
  <c r="J1853" i="43"/>
  <c r="P1853" i="43"/>
  <c r="Q1853" i="43" s="1"/>
  <c r="A1854" i="43"/>
  <c r="B1853" i="43"/>
  <c r="D1853" i="43"/>
  <c r="U1853" i="43"/>
  <c r="K1854" i="43"/>
  <c r="E1854" i="43"/>
  <c r="T1854" i="43"/>
  <c r="R1854" i="43"/>
  <c r="C1854" i="43"/>
  <c r="S1853" i="43" l="1"/>
  <c r="Y1853" i="43"/>
  <c r="Z1853" i="43" s="1"/>
  <c r="V1853" i="43"/>
  <c r="N1854" i="43"/>
  <c r="O1854" i="43" s="1"/>
  <c r="P1854" i="43"/>
  <c r="Q1854" i="43" s="1"/>
  <c r="A1855" i="43"/>
  <c r="B1854" i="43"/>
  <c r="D1854" i="43"/>
  <c r="G1854" i="43"/>
  <c r="E1855" i="43"/>
  <c r="F1854" i="43"/>
  <c r="K1855" i="43"/>
  <c r="T1855" i="43"/>
  <c r="C1855" i="43"/>
  <c r="R1855" i="43"/>
  <c r="U1854" i="43"/>
  <c r="J1854" i="43" l="1"/>
  <c r="H1854" i="43"/>
  <c r="I1854" i="43" s="1"/>
  <c r="S1854" i="43"/>
  <c r="Y1854" i="43"/>
  <c r="Z1854" i="43" s="1"/>
  <c r="V1854" i="43"/>
  <c r="N1855" i="43"/>
  <c r="O1855" i="43" s="1"/>
  <c r="P1855" i="43"/>
  <c r="Q1855" i="43" s="1"/>
  <c r="B1855" i="43"/>
  <c r="A1856" i="43"/>
  <c r="D1855" i="43"/>
  <c r="E1856" i="43"/>
  <c r="C1856" i="43"/>
  <c r="G1856" i="43" s="1"/>
  <c r="T1856" i="43"/>
  <c r="F1855" i="43"/>
  <c r="U1855" i="43"/>
  <c r="R1856" i="43"/>
  <c r="G1855" i="43"/>
  <c r="K1856" i="43"/>
  <c r="H1855" i="43" l="1"/>
  <c r="I1855" i="43" s="1"/>
  <c r="J1855" i="43"/>
  <c r="S1855" i="43"/>
  <c r="Y1855" i="43"/>
  <c r="Z1855" i="43" s="1"/>
  <c r="V1855" i="43"/>
  <c r="N1856" i="43"/>
  <c r="O1856" i="43" s="1"/>
  <c r="J1856" i="43"/>
  <c r="P1856" i="43"/>
  <c r="Q1856" i="43" s="1"/>
  <c r="A1857" i="43"/>
  <c r="B1856" i="43"/>
  <c r="D1856" i="43"/>
  <c r="C1857" i="43"/>
  <c r="E1857" i="43"/>
  <c r="T1857" i="43"/>
  <c r="F1856" i="43"/>
  <c r="U1856" i="43"/>
  <c r="R1857" i="43"/>
  <c r="K1857" i="43"/>
  <c r="H1856" i="43" l="1"/>
  <c r="I1856" i="43" s="1"/>
  <c r="S1856" i="43"/>
  <c r="Y1856" i="43"/>
  <c r="Z1856" i="43" s="1"/>
  <c r="V1856" i="43"/>
  <c r="N1857" i="43"/>
  <c r="O1857" i="43" s="1"/>
  <c r="P1857" i="43"/>
  <c r="Q1857" i="43" s="1"/>
  <c r="B1857" i="43"/>
  <c r="A1858" i="43"/>
  <c r="D1857" i="43"/>
  <c r="G1857" i="43"/>
  <c r="R1858" i="43"/>
  <c r="C1858" i="43"/>
  <c r="E1858" i="43"/>
  <c r="U1857" i="43"/>
  <c r="T1858" i="43"/>
  <c r="K1858" i="43"/>
  <c r="F1857" i="43"/>
  <c r="G1858" i="43"/>
  <c r="F1858" i="43"/>
  <c r="J1857" i="43" l="1"/>
  <c r="H1857" i="43"/>
  <c r="I1857" i="43" s="1"/>
  <c r="S1857" i="43"/>
  <c r="Y1857" i="43"/>
  <c r="Z1857" i="43" s="1"/>
  <c r="V1857" i="43"/>
  <c r="N1858" i="43"/>
  <c r="O1858" i="43" s="1"/>
  <c r="H1858" i="43"/>
  <c r="I1858" i="43" s="1"/>
  <c r="J1858" i="43"/>
  <c r="P1858" i="43"/>
  <c r="Q1858" i="43" s="1"/>
  <c r="A1859" i="43"/>
  <c r="B1858" i="43"/>
  <c r="D1858" i="43"/>
  <c r="R1859" i="43"/>
  <c r="T1859" i="43"/>
  <c r="K1859" i="43"/>
  <c r="E1859" i="43"/>
  <c r="C1859" i="43"/>
  <c r="U1858" i="43"/>
  <c r="S1858" i="43" l="1"/>
  <c r="Y1858" i="43"/>
  <c r="Z1858" i="43" s="1"/>
  <c r="V1858" i="43"/>
  <c r="N1859" i="43"/>
  <c r="O1859" i="43" s="1"/>
  <c r="P1859" i="43"/>
  <c r="Q1859" i="43" s="1"/>
  <c r="B1859" i="43"/>
  <c r="A1860" i="43"/>
  <c r="D1859" i="43"/>
  <c r="C1860" i="43"/>
  <c r="R1860" i="43"/>
  <c r="F1859" i="43"/>
  <c r="G1859" i="43"/>
  <c r="E1860" i="43"/>
  <c r="U1859" i="43"/>
  <c r="K1860" i="43"/>
  <c r="T1860" i="43"/>
  <c r="J1859" i="43" l="1"/>
  <c r="H1859" i="43"/>
  <c r="I1859" i="43" s="1"/>
  <c r="S1859" i="43"/>
  <c r="Y1859" i="43"/>
  <c r="Z1859" i="43" s="1"/>
  <c r="V1859" i="43"/>
  <c r="N1860" i="43"/>
  <c r="O1860" i="43" s="1"/>
  <c r="P1860" i="43"/>
  <c r="Q1860" i="43" s="1"/>
  <c r="A1861" i="43"/>
  <c r="B1860" i="43"/>
  <c r="D1860" i="43"/>
  <c r="F1860" i="43"/>
  <c r="T1861" i="43"/>
  <c r="G1860" i="43"/>
  <c r="E1861" i="43"/>
  <c r="K1861" i="43"/>
  <c r="R1861" i="43"/>
  <c r="C1861" i="43"/>
  <c r="U1860" i="43"/>
  <c r="J1860" i="43" l="1"/>
  <c r="H1860" i="43"/>
  <c r="I1860" i="43" s="1"/>
  <c r="S1860" i="43"/>
  <c r="Y1860" i="43"/>
  <c r="Z1860" i="43" s="1"/>
  <c r="V1860" i="43"/>
  <c r="N1861" i="43"/>
  <c r="O1861" i="43" s="1"/>
  <c r="P1861" i="43"/>
  <c r="Q1861" i="43" s="1"/>
  <c r="A1862" i="43"/>
  <c r="B1861" i="43"/>
  <c r="D1861" i="43"/>
  <c r="F1861" i="43"/>
  <c r="T1862" i="43"/>
  <c r="E1862" i="43"/>
  <c r="U1861" i="43"/>
  <c r="K1862" i="43"/>
  <c r="R1862" i="43"/>
  <c r="G1861" i="43"/>
  <c r="C1862" i="43"/>
  <c r="J1861" i="43" l="1"/>
  <c r="H1861" i="43"/>
  <c r="I1861" i="43" s="1"/>
  <c r="S1861" i="43"/>
  <c r="Y1861" i="43"/>
  <c r="Z1861" i="43" s="1"/>
  <c r="V1861" i="43"/>
  <c r="N1862" i="43"/>
  <c r="O1862" i="43" s="1"/>
  <c r="P1862" i="43"/>
  <c r="Q1862" i="43" s="1"/>
  <c r="A1863" i="43"/>
  <c r="B1862" i="43"/>
  <c r="D1862" i="43"/>
  <c r="C1863" i="43"/>
  <c r="E1863" i="43"/>
  <c r="T1863" i="43"/>
  <c r="G1862" i="43"/>
  <c r="K1863" i="43"/>
  <c r="U1862" i="43"/>
  <c r="F1862" i="43"/>
  <c r="R1863" i="43"/>
  <c r="J1862" i="43" l="1"/>
  <c r="H1862" i="43"/>
  <c r="I1862" i="43" s="1"/>
  <c r="S1862" i="43"/>
  <c r="Y1862" i="43"/>
  <c r="Z1862" i="43" s="1"/>
  <c r="V1862" i="43"/>
  <c r="N1863" i="43"/>
  <c r="O1863" i="43" s="1"/>
  <c r="P1863" i="43"/>
  <c r="Q1863" i="43" s="1"/>
  <c r="B1863" i="43"/>
  <c r="A1864" i="43"/>
  <c r="D1863" i="43"/>
  <c r="K1864" i="43"/>
  <c r="R1864" i="43"/>
  <c r="G1863" i="43"/>
  <c r="T1864" i="43"/>
  <c r="C1864" i="43"/>
  <c r="F1863" i="43"/>
  <c r="E1864" i="43"/>
  <c r="U1863" i="43"/>
  <c r="H1863" i="43" l="1"/>
  <c r="I1863" i="43" s="1"/>
  <c r="J1863" i="43"/>
  <c r="S1863" i="43"/>
  <c r="Y1863" i="43"/>
  <c r="Z1863" i="43" s="1"/>
  <c r="V1863" i="43"/>
  <c r="N1864" i="43"/>
  <c r="O1864" i="43" s="1"/>
  <c r="P1864" i="43"/>
  <c r="Q1864" i="43" s="1"/>
  <c r="B1864" i="43"/>
  <c r="A1865" i="43"/>
  <c r="D1864" i="43"/>
  <c r="E1865" i="43"/>
  <c r="G1864" i="43"/>
  <c r="K1865" i="43"/>
  <c r="F1864" i="43"/>
  <c r="R1865" i="43"/>
  <c r="C1865" i="43"/>
  <c r="U1864" i="43"/>
  <c r="T1865" i="43"/>
  <c r="J1864" i="43" l="1"/>
  <c r="H1864" i="43"/>
  <c r="I1864" i="43" s="1"/>
  <c r="S1864" i="43"/>
  <c r="Y1864" i="43"/>
  <c r="Z1864" i="43" s="1"/>
  <c r="V1864" i="43"/>
  <c r="N1865" i="43"/>
  <c r="O1865" i="43" s="1"/>
  <c r="P1865" i="43"/>
  <c r="Q1865" i="43" s="1"/>
  <c r="A1866" i="43"/>
  <c r="B1865" i="43"/>
  <c r="D1865" i="43"/>
  <c r="U1865" i="43"/>
  <c r="C1866" i="43"/>
  <c r="T1866" i="43"/>
  <c r="E1866" i="43"/>
  <c r="K1866" i="43"/>
  <c r="R1866" i="43"/>
  <c r="G1865" i="43"/>
  <c r="F1865" i="43"/>
  <c r="J1865" i="43" l="1"/>
  <c r="H1865" i="43"/>
  <c r="I1865" i="43" s="1"/>
  <c r="S1865" i="43"/>
  <c r="Y1865" i="43"/>
  <c r="Z1865" i="43" s="1"/>
  <c r="V1865" i="43"/>
  <c r="N1866" i="43"/>
  <c r="O1866" i="43" s="1"/>
  <c r="P1866" i="43"/>
  <c r="Q1866" i="43" s="1"/>
  <c r="A1867" i="43"/>
  <c r="B1866" i="43"/>
  <c r="D1866" i="43"/>
  <c r="U1866" i="43"/>
  <c r="R1867" i="43"/>
  <c r="G1866" i="43"/>
  <c r="C1867" i="43"/>
  <c r="E1867" i="43"/>
  <c r="T1867" i="43"/>
  <c r="K1867" i="43"/>
  <c r="F1866" i="43"/>
  <c r="J1866" i="43" l="1"/>
  <c r="H1866" i="43"/>
  <c r="I1866" i="43" s="1"/>
  <c r="S1866" i="43"/>
  <c r="Y1866" i="43"/>
  <c r="Z1866" i="43" s="1"/>
  <c r="V1866" i="43"/>
  <c r="N1867" i="43"/>
  <c r="O1867" i="43" s="1"/>
  <c r="P1867" i="43"/>
  <c r="Q1867" i="43" s="1"/>
  <c r="B1867" i="43"/>
  <c r="A1868" i="43"/>
  <c r="D1867" i="43"/>
  <c r="U1867" i="43"/>
  <c r="E1868" i="43"/>
  <c r="K1868" i="43"/>
  <c r="R1868" i="43"/>
  <c r="F1867" i="43"/>
  <c r="G1867" i="43"/>
  <c r="C1868" i="43"/>
  <c r="T1868" i="43"/>
  <c r="F1868" i="43"/>
  <c r="J1867" i="43" l="1"/>
  <c r="H1867" i="43"/>
  <c r="I1867" i="43" s="1"/>
  <c r="S1867" i="43"/>
  <c r="Y1867" i="43"/>
  <c r="Z1867" i="43" s="1"/>
  <c r="V1867" i="43"/>
  <c r="N1868" i="43"/>
  <c r="O1868" i="43" s="1"/>
  <c r="H1868" i="43"/>
  <c r="I1868" i="43" s="1"/>
  <c r="P1868" i="43"/>
  <c r="Q1868" i="43" s="1"/>
  <c r="A1869" i="43"/>
  <c r="B1868" i="43"/>
  <c r="D1868" i="43"/>
  <c r="T1869" i="43"/>
  <c r="C1869" i="43"/>
  <c r="G1868" i="43"/>
  <c r="U1868" i="43"/>
  <c r="K1869" i="43"/>
  <c r="R1869" i="43"/>
  <c r="E1869" i="43"/>
  <c r="J1868" i="43" l="1"/>
  <c r="S1868" i="43"/>
  <c r="Y1868" i="43"/>
  <c r="Z1868" i="43" s="1"/>
  <c r="V1868" i="43"/>
  <c r="N1869" i="43"/>
  <c r="O1869" i="43" s="1"/>
  <c r="P1869" i="43"/>
  <c r="Q1869" i="43" s="1"/>
  <c r="A1870" i="43"/>
  <c r="B1869" i="43"/>
  <c r="D1869" i="43"/>
  <c r="R1870" i="43"/>
  <c r="G1869" i="43"/>
  <c r="C1870" i="43"/>
  <c r="E1870" i="43"/>
  <c r="U1869" i="43"/>
  <c r="K1870" i="43"/>
  <c r="F1869" i="43"/>
  <c r="J1869" i="43" l="1"/>
  <c r="H1869" i="43"/>
  <c r="I1869" i="43" s="1"/>
  <c r="S1869" i="43"/>
  <c r="Y1869" i="43"/>
  <c r="Z1869" i="43" s="1"/>
  <c r="V1869" i="43"/>
  <c r="N1870" i="43"/>
  <c r="O1870" i="43" s="1"/>
  <c r="P1870" i="43"/>
  <c r="Q1870" i="43" s="1"/>
  <c r="A1871" i="43"/>
  <c r="B1870" i="43"/>
  <c r="D1870" i="43"/>
  <c r="F1870" i="43"/>
  <c r="E1871" i="43"/>
  <c r="G1870" i="43"/>
  <c r="T1871" i="43"/>
  <c r="C1871" i="43"/>
  <c r="U1870" i="43"/>
  <c r="K1871" i="43"/>
  <c r="T1870" i="43"/>
  <c r="J1870" i="43" l="1"/>
  <c r="H1870" i="43"/>
  <c r="I1870" i="43" s="1"/>
  <c r="S1870" i="43"/>
  <c r="Y1870" i="43"/>
  <c r="Z1870" i="43" s="1"/>
  <c r="V1870" i="43"/>
  <c r="N1871" i="43"/>
  <c r="O1871" i="43" s="1"/>
  <c r="P1871" i="43"/>
  <c r="Q1871" i="43" s="1"/>
  <c r="B1871" i="43"/>
  <c r="A1872" i="43"/>
  <c r="D1871" i="43"/>
  <c r="G1871" i="43"/>
  <c r="E1872" i="43"/>
  <c r="K1872" i="43"/>
  <c r="R1871" i="43"/>
  <c r="C1872" i="43"/>
  <c r="T1872" i="43"/>
  <c r="R1872" i="43"/>
  <c r="F1871" i="43"/>
  <c r="U1871" i="43"/>
  <c r="J1871" i="43" l="1"/>
  <c r="H1871" i="43"/>
  <c r="I1871" i="43" s="1"/>
  <c r="S1871" i="43"/>
  <c r="Y1871" i="43"/>
  <c r="Z1871" i="43" s="1"/>
  <c r="V1871" i="43"/>
  <c r="N1872" i="43"/>
  <c r="O1872" i="43" s="1"/>
  <c r="P1872" i="43"/>
  <c r="Q1872" i="43" s="1"/>
  <c r="A1873" i="43"/>
  <c r="B1872" i="43"/>
  <c r="D1872" i="43"/>
  <c r="G1872" i="43"/>
  <c r="U1872" i="43"/>
  <c r="K1873" i="43"/>
  <c r="C1873" i="43"/>
  <c r="R1873" i="43"/>
  <c r="T1873" i="43"/>
  <c r="E1873" i="43"/>
  <c r="F1872" i="43"/>
  <c r="J1872" i="43" l="1"/>
  <c r="H1872" i="43"/>
  <c r="I1872" i="43" s="1"/>
  <c r="S1872" i="43"/>
  <c r="Y1872" i="43"/>
  <c r="Z1872" i="43" s="1"/>
  <c r="V1872" i="43"/>
  <c r="N1873" i="43"/>
  <c r="O1873" i="43" s="1"/>
  <c r="P1873" i="43"/>
  <c r="Q1873" i="43" s="1"/>
  <c r="B1873" i="43"/>
  <c r="A1874" i="43"/>
  <c r="D1873" i="43"/>
  <c r="F1873" i="43"/>
  <c r="T1874" i="43"/>
  <c r="E1874" i="43"/>
  <c r="R1874" i="43"/>
  <c r="U1873" i="43"/>
  <c r="G1873" i="43"/>
  <c r="K1874" i="43"/>
  <c r="C1874" i="43"/>
  <c r="G1874" i="43" s="1"/>
  <c r="J1873" i="43" l="1"/>
  <c r="H1873" i="43"/>
  <c r="I1873" i="43" s="1"/>
  <c r="S1873" i="43"/>
  <c r="Y1873" i="43"/>
  <c r="Z1873" i="43" s="1"/>
  <c r="V1873" i="43"/>
  <c r="N1874" i="43"/>
  <c r="O1874" i="43" s="1"/>
  <c r="J1874" i="43"/>
  <c r="P1874" i="43"/>
  <c r="Q1874" i="43" s="1"/>
  <c r="A1875" i="43"/>
  <c r="B1874" i="43"/>
  <c r="D1874" i="43"/>
  <c r="K1875" i="43"/>
  <c r="T1875" i="43"/>
  <c r="C1875" i="43"/>
  <c r="E1875" i="43"/>
  <c r="F1874" i="43"/>
  <c r="U1874" i="43"/>
  <c r="R1875" i="43"/>
  <c r="H1874" i="43" l="1"/>
  <c r="I1874" i="43" s="1"/>
  <c r="S1874" i="43"/>
  <c r="Y1874" i="43"/>
  <c r="Z1874" i="43" s="1"/>
  <c r="V1874" i="43"/>
  <c r="N1875" i="43"/>
  <c r="O1875" i="43" s="1"/>
  <c r="P1875" i="43"/>
  <c r="Q1875" i="43" s="1"/>
  <c r="B1875" i="43"/>
  <c r="A1876" i="43"/>
  <c r="D1875" i="43"/>
  <c r="G1875" i="43"/>
  <c r="U1875" i="43"/>
  <c r="K1876" i="43"/>
  <c r="T1876" i="43"/>
  <c r="C1876" i="43"/>
  <c r="F1875" i="43"/>
  <c r="E1876" i="43"/>
  <c r="R1876" i="43"/>
  <c r="J1875" i="43" l="1"/>
  <c r="H1875" i="43"/>
  <c r="I1875" i="43" s="1"/>
  <c r="S1875" i="43"/>
  <c r="Y1875" i="43"/>
  <c r="Z1875" i="43" s="1"/>
  <c r="V1875" i="43"/>
  <c r="N1876" i="43"/>
  <c r="O1876" i="43" s="1"/>
  <c r="P1876" i="43"/>
  <c r="Q1876" i="43" s="1"/>
  <c r="A1877" i="43"/>
  <c r="B1876" i="43"/>
  <c r="D1876" i="43"/>
  <c r="C1877" i="43"/>
  <c r="E1877" i="43"/>
  <c r="G1876" i="43"/>
  <c r="U1876" i="43"/>
  <c r="F1876" i="43"/>
  <c r="R1877" i="43"/>
  <c r="T1877" i="43"/>
  <c r="K1877" i="43"/>
  <c r="J1876" i="43" l="1"/>
  <c r="H1876" i="43"/>
  <c r="I1876" i="43" s="1"/>
  <c r="S1876" i="43"/>
  <c r="Y1876" i="43"/>
  <c r="Z1876" i="43" s="1"/>
  <c r="V1876" i="43"/>
  <c r="N1877" i="43"/>
  <c r="O1877" i="43" s="1"/>
  <c r="P1877" i="43"/>
  <c r="Q1877" i="43" s="1"/>
  <c r="B1877" i="43"/>
  <c r="A1878" i="43"/>
  <c r="D1877" i="43"/>
  <c r="G1877" i="43"/>
  <c r="F1877" i="43"/>
  <c r="T1878" i="43"/>
  <c r="E1878" i="43"/>
  <c r="R1878" i="43"/>
  <c r="K1878" i="43"/>
  <c r="U1877" i="43"/>
  <c r="C1878" i="43"/>
  <c r="J1877" i="43" l="1"/>
  <c r="H1877" i="43"/>
  <c r="I1877" i="43" s="1"/>
  <c r="S1877" i="43"/>
  <c r="Y1877" i="43"/>
  <c r="Z1877" i="43" s="1"/>
  <c r="V1877" i="43"/>
  <c r="N1878" i="43"/>
  <c r="O1878" i="43" s="1"/>
  <c r="P1878" i="43"/>
  <c r="Q1878" i="43" s="1"/>
  <c r="A1879" i="43"/>
  <c r="B1878" i="43"/>
  <c r="D1878" i="43"/>
  <c r="G1878" i="43"/>
  <c r="C1879" i="43"/>
  <c r="F1878" i="43"/>
  <c r="U1878" i="43"/>
  <c r="E1879" i="43"/>
  <c r="K1879" i="43"/>
  <c r="T1879" i="43"/>
  <c r="R1879" i="43"/>
  <c r="J1878" i="43" l="1"/>
  <c r="H1878" i="43"/>
  <c r="I1878" i="43" s="1"/>
  <c r="S1878" i="43"/>
  <c r="Y1878" i="43"/>
  <c r="Z1878" i="43" s="1"/>
  <c r="V1878" i="43"/>
  <c r="N1879" i="43"/>
  <c r="O1879" i="43" s="1"/>
  <c r="P1879" i="43"/>
  <c r="Q1879" i="43" s="1"/>
  <c r="B1879" i="43"/>
  <c r="A1880" i="43"/>
  <c r="D1879" i="43"/>
  <c r="T1880" i="43"/>
  <c r="K1880" i="43"/>
  <c r="F1879" i="43"/>
  <c r="R1880" i="43"/>
  <c r="E1880" i="43"/>
  <c r="U1879" i="43"/>
  <c r="G1879" i="43"/>
  <c r="C1880" i="43"/>
  <c r="H1879" i="43" l="1"/>
  <c r="I1879" i="43" s="1"/>
  <c r="J1879" i="43"/>
  <c r="S1879" i="43"/>
  <c r="Y1879" i="43"/>
  <c r="Z1879" i="43" s="1"/>
  <c r="V1879" i="43"/>
  <c r="N1880" i="43"/>
  <c r="O1880" i="43" s="1"/>
  <c r="P1880" i="43"/>
  <c r="Q1880" i="43" s="1"/>
  <c r="A1881" i="43"/>
  <c r="B1880" i="43"/>
  <c r="D1880" i="43"/>
  <c r="T1881" i="43"/>
  <c r="U1880" i="43"/>
  <c r="C1881" i="43"/>
  <c r="G1880" i="43"/>
  <c r="K1881" i="43"/>
  <c r="R1881" i="43"/>
  <c r="G1881" i="43"/>
  <c r="F1880" i="43"/>
  <c r="E1881" i="43"/>
  <c r="H1880" i="43" l="1"/>
  <c r="I1880" i="43" s="1"/>
  <c r="J1880" i="43"/>
  <c r="S1880" i="43"/>
  <c r="Y1880" i="43"/>
  <c r="Z1880" i="43" s="1"/>
  <c r="V1880" i="43"/>
  <c r="N1881" i="43"/>
  <c r="O1881" i="43" s="1"/>
  <c r="J1881" i="43"/>
  <c r="P1881" i="43"/>
  <c r="Q1881" i="43" s="1"/>
  <c r="B1881" i="43"/>
  <c r="A1882" i="43"/>
  <c r="D1881" i="43"/>
  <c r="U1881" i="43"/>
  <c r="R1882" i="43"/>
  <c r="C1882" i="43"/>
  <c r="F1881" i="43"/>
  <c r="E1882" i="43"/>
  <c r="K1882" i="43"/>
  <c r="T1882" i="43"/>
  <c r="H1881" i="43" l="1"/>
  <c r="I1881" i="43" s="1"/>
  <c r="S1881" i="43"/>
  <c r="Y1881" i="43"/>
  <c r="Z1881" i="43" s="1"/>
  <c r="V1881" i="43"/>
  <c r="N1882" i="43"/>
  <c r="O1882" i="43" s="1"/>
  <c r="P1882" i="43"/>
  <c r="Q1882" i="43" s="1"/>
  <c r="A1883" i="43"/>
  <c r="B1882" i="43"/>
  <c r="D1882" i="43"/>
  <c r="G1882" i="43"/>
  <c r="R1883" i="43"/>
  <c r="C1883" i="43"/>
  <c r="F1882" i="43"/>
  <c r="K1883" i="43"/>
  <c r="T1883" i="43"/>
  <c r="U1882" i="43"/>
  <c r="E1883" i="43"/>
  <c r="J1882" i="43" l="1"/>
  <c r="H1882" i="43"/>
  <c r="I1882" i="43" s="1"/>
  <c r="S1882" i="43"/>
  <c r="Y1882" i="43"/>
  <c r="Z1882" i="43" s="1"/>
  <c r="V1882" i="43"/>
  <c r="N1883" i="43"/>
  <c r="O1883" i="43" s="1"/>
  <c r="P1883" i="43"/>
  <c r="Q1883" i="43" s="1"/>
  <c r="B1883" i="43"/>
  <c r="A1884" i="43"/>
  <c r="D1883" i="43"/>
  <c r="G1883" i="43"/>
  <c r="C1884" i="43"/>
  <c r="F1883" i="43"/>
  <c r="R1884" i="43"/>
  <c r="E1884" i="43"/>
  <c r="K1884" i="43"/>
  <c r="T1884" i="43"/>
  <c r="U1883" i="43"/>
  <c r="H1883" i="43" l="1"/>
  <c r="I1883" i="43" s="1"/>
  <c r="J1883" i="43"/>
  <c r="S1883" i="43"/>
  <c r="Y1883" i="43"/>
  <c r="Z1883" i="43" s="1"/>
  <c r="V1883" i="43"/>
  <c r="N1884" i="43"/>
  <c r="O1884" i="43" s="1"/>
  <c r="P1884" i="43"/>
  <c r="Q1884" i="43" s="1"/>
  <c r="A1885" i="43"/>
  <c r="B1884" i="43"/>
  <c r="D1884" i="43"/>
  <c r="G1884" i="43"/>
  <c r="T1885" i="43"/>
  <c r="K1885" i="43"/>
  <c r="R1885" i="43"/>
  <c r="C1885" i="43"/>
  <c r="E1885" i="43"/>
  <c r="F1884" i="43"/>
  <c r="U1884" i="43"/>
  <c r="J1884" i="43" l="1"/>
  <c r="H1884" i="43"/>
  <c r="I1884" i="43" s="1"/>
  <c r="S1884" i="43"/>
  <c r="Y1884" i="43"/>
  <c r="Z1884" i="43" s="1"/>
  <c r="V1884" i="43"/>
  <c r="N1885" i="43"/>
  <c r="O1885" i="43" s="1"/>
  <c r="P1885" i="43"/>
  <c r="Q1885" i="43" s="1"/>
  <c r="A1886" i="43"/>
  <c r="B1885" i="43"/>
  <c r="D1885" i="43"/>
  <c r="R1886" i="43"/>
  <c r="K1886" i="43"/>
  <c r="U1885" i="43"/>
  <c r="E1886" i="43"/>
  <c r="G1885" i="43"/>
  <c r="F1885" i="43"/>
  <c r="T1886" i="43"/>
  <c r="C1886" i="43"/>
  <c r="F1886" i="43" s="1"/>
  <c r="J1885" i="43" l="1"/>
  <c r="H1885" i="43"/>
  <c r="I1885" i="43" s="1"/>
  <c r="S1885" i="43"/>
  <c r="Y1885" i="43"/>
  <c r="Z1885" i="43" s="1"/>
  <c r="V1885" i="43"/>
  <c r="N1886" i="43"/>
  <c r="O1886" i="43" s="1"/>
  <c r="H1886" i="43"/>
  <c r="I1886" i="43" s="1"/>
  <c r="P1886" i="43"/>
  <c r="Q1886" i="43" s="1"/>
  <c r="A1887" i="43"/>
  <c r="B1886" i="43"/>
  <c r="D1886" i="43"/>
  <c r="K1887" i="43"/>
  <c r="U1886" i="43"/>
  <c r="E1887" i="43"/>
  <c r="R1887" i="43"/>
  <c r="C1887" i="43"/>
  <c r="G1886" i="43"/>
  <c r="J1886" i="43" l="1"/>
  <c r="S1886" i="43"/>
  <c r="Y1886" i="43"/>
  <c r="Z1886" i="43" s="1"/>
  <c r="V1886" i="43"/>
  <c r="N1887" i="43"/>
  <c r="O1887" i="43" s="1"/>
  <c r="P1887" i="43"/>
  <c r="Q1887" i="43" s="1"/>
  <c r="B1887" i="43"/>
  <c r="A1888" i="43"/>
  <c r="D1887" i="43"/>
  <c r="E1888" i="43"/>
  <c r="R1888" i="43"/>
  <c r="K1888" i="43"/>
  <c r="F1887" i="43"/>
  <c r="U1887" i="43"/>
  <c r="C1888" i="43"/>
  <c r="T1887" i="43"/>
  <c r="T1888" i="43"/>
  <c r="G1887" i="43"/>
  <c r="J1887" i="43" l="1"/>
  <c r="H1887" i="43"/>
  <c r="I1887" i="43" s="1"/>
  <c r="S1887" i="43"/>
  <c r="Y1887" i="43"/>
  <c r="Z1887" i="43" s="1"/>
  <c r="V1887" i="43"/>
  <c r="N1888" i="43"/>
  <c r="O1888" i="43" s="1"/>
  <c r="P1888" i="43"/>
  <c r="Q1888" i="43" s="1"/>
  <c r="A1889" i="43"/>
  <c r="B1888" i="43"/>
  <c r="D1888" i="43"/>
  <c r="G1888" i="43"/>
  <c r="E1889" i="43"/>
  <c r="R1889" i="43"/>
  <c r="K1889" i="43"/>
  <c r="C1889" i="43"/>
  <c r="F1888" i="43"/>
  <c r="T1889" i="43"/>
  <c r="U1888" i="43"/>
  <c r="J1888" i="43" l="1"/>
  <c r="H1888" i="43"/>
  <c r="I1888" i="43" s="1"/>
  <c r="S1888" i="43"/>
  <c r="Y1888" i="43"/>
  <c r="Z1888" i="43" s="1"/>
  <c r="V1888" i="43"/>
  <c r="N1889" i="43"/>
  <c r="O1889" i="43" s="1"/>
  <c r="P1889" i="43"/>
  <c r="Q1889" i="43" s="1"/>
  <c r="B1889" i="43"/>
  <c r="A1890" i="43"/>
  <c r="D1889" i="43"/>
  <c r="G1889" i="43"/>
  <c r="R1890" i="43"/>
  <c r="F1889" i="43"/>
  <c r="E1890" i="43"/>
  <c r="C1890" i="43"/>
  <c r="F1890" i="43" s="1"/>
  <c r="K1890" i="43"/>
  <c r="U1889" i="43"/>
  <c r="J1889" i="43" l="1"/>
  <c r="H1889" i="43"/>
  <c r="I1889" i="43" s="1"/>
  <c r="S1889" i="43"/>
  <c r="Y1889" i="43"/>
  <c r="Z1889" i="43" s="1"/>
  <c r="V1889" i="43"/>
  <c r="N1890" i="43"/>
  <c r="O1890" i="43" s="1"/>
  <c r="H1890" i="43"/>
  <c r="I1890" i="43" s="1"/>
  <c r="P1890" i="43"/>
  <c r="Q1890" i="43" s="1"/>
  <c r="A1891" i="43"/>
  <c r="B1890" i="43"/>
  <c r="D1890" i="43"/>
  <c r="G1890" i="43"/>
  <c r="T1890" i="43"/>
  <c r="U1890" i="43"/>
  <c r="T1891" i="43"/>
  <c r="R1891" i="43"/>
  <c r="K1891" i="43"/>
  <c r="C1891" i="43"/>
  <c r="E1891" i="43"/>
  <c r="J1890" i="43" l="1"/>
  <c r="S1890" i="43"/>
  <c r="Y1890" i="43"/>
  <c r="Z1890" i="43" s="1"/>
  <c r="V1890" i="43"/>
  <c r="N1891" i="43"/>
  <c r="O1891" i="43" s="1"/>
  <c r="P1891" i="43"/>
  <c r="Q1891" i="43" s="1"/>
  <c r="B1891" i="43"/>
  <c r="A1892" i="43"/>
  <c r="D1891" i="43"/>
  <c r="G1891" i="43"/>
  <c r="K1892" i="43"/>
  <c r="E1892" i="43"/>
  <c r="T1892" i="43"/>
  <c r="C1892" i="43"/>
  <c r="U1891" i="43"/>
  <c r="F1891" i="43"/>
  <c r="R1892" i="43"/>
  <c r="J1891" i="43" l="1"/>
  <c r="H1891" i="43"/>
  <c r="I1891" i="43" s="1"/>
  <c r="S1891" i="43"/>
  <c r="Y1891" i="43"/>
  <c r="Z1891" i="43" s="1"/>
  <c r="V1891" i="43"/>
  <c r="N1892" i="43"/>
  <c r="O1892" i="43" s="1"/>
  <c r="P1892" i="43"/>
  <c r="Q1892" i="43" s="1"/>
  <c r="A1893" i="43"/>
  <c r="B1892" i="43"/>
  <c r="D1892" i="43"/>
  <c r="G1892" i="43"/>
  <c r="T1893" i="43"/>
  <c r="F1892" i="43"/>
  <c r="K1893" i="43"/>
  <c r="E1893" i="43"/>
  <c r="U1892" i="43"/>
  <c r="R1893" i="43"/>
  <c r="C1893" i="43"/>
  <c r="J1892" i="43" l="1"/>
  <c r="H1892" i="43"/>
  <c r="I1892" i="43" s="1"/>
  <c r="S1892" i="43"/>
  <c r="Y1892" i="43"/>
  <c r="Z1892" i="43" s="1"/>
  <c r="V1892" i="43"/>
  <c r="N1893" i="43"/>
  <c r="O1893" i="43" s="1"/>
  <c r="P1893" i="43"/>
  <c r="Q1893" i="43" s="1"/>
  <c r="B1893" i="43"/>
  <c r="A1894" i="43"/>
  <c r="D1893" i="43"/>
  <c r="G1893" i="43"/>
  <c r="T1894" i="43"/>
  <c r="K1894" i="43"/>
  <c r="E1894" i="43"/>
  <c r="R1894" i="43"/>
  <c r="F1893" i="43"/>
  <c r="U1893" i="43"/>
  <c r="C1894" i="43"/>
  <c r="G1894" i="43" s="1"/>
  <c r="J1893" i="43" l="1"/>
  <c r="H1893" i="43"/>
  <c r="I1893" i="43" s="1"/>
  <c r="S1893" i="43"/>
  <c r="Y1893" i="43"/>
  <c r="Z1893" i="43" s="1"/>
  <c r="V1893" i="43"/>
  <c r="N1894" i="43"/>
  <c r="O1894" i="43" s="1"/>
  <c r="J1894" i="43"/>
  <c r="P1894" i="43"/>
  <c r="Q1894" i="43" s="1"/>
  <c r="A1895" i="43"/>
  <c r="B1894" i="43"/>
  <c r="D1894" i="43"/>
  <c r="T1895" i="43"/>
  <c r="U1894" i="43"/>
  <c r="K1895" i="43"/>
  <c r="C1895" i="43"/>
  <c r="R1895" i="43"/>
  <c r="E1895" i="43"/>
  <c r="F1894" i="43"/>
  <c r="H1894" i="43" l="1"/>
  <c r="I1894" i="43" s="1"/>
  <c r="S1894" i="43"/>
  <c r="Y1894" i="43"/>
  <c r="Z1894" i="43" s="1"/>
  <c r="V1894" i="43"/>
  <c r="N1895" i="43"/>
  <c r="O1895" i="43" s="1"/>
  <c r="P1895" i="43"/>
  <c r="Q1895" i="43" s="1"/>
  <c r="B1895" i="43"/>
  <c r="A1896" i="43"/>
  <c r="D1895" i="43"/>
  <c r="F1895" i="43"/>
  <c r="C1896" i="43"/>
  <c r="T1896" i="43"/>
  <c r="K1896" i="43"/>
  <c r="E1896" i="43"/>
  <c r="G1895" i="43"/>
  <c r="U1895" i="43"/>
  <c r="R1896" i="43"/>
  <c r="H1895" i="43" l="1"/>
  <c r="I1895" i="43" s="1"/>
  <c r="J1895" i="43"/>
  <c r="S1895" i="43"/>
  <c r="Y1895" i="43"/>
  <c r="Z1895" i="43" s="1"/>
  <c r="V1895" i="43"/>
  <c r="N1896" i="43"/>
  <c r="O1896" i="43" s="1"/>
  <c r="P1896" i="43"/>
  <c r="Q1896" i="43" s="1"/>
  <c r="A1897" i="43"/>
  <c r="B1896" i="43"/>
  <c r="D1896" i="43"/>
  <c r="G1896" i="43"/>
  <c r="U1896" i="43"/>
  <c r="R1897" i="43"/>
  <c r="E1897" i="43"/>
  <c r="T1897" i="43"/>
  <c r="K1897" i="43"/>
  <c r="F1896" i="43"/>
  <c r="C1897" i="43"/>
  <c r="H1896" i="43" l="1"/>
  <c r="I1896" i="43" s="1"/>
  <c r="J1896" i="43"/>
  <c r="S1896" i="43"/>
  <c r="Y1896" i="43"/>
  <c r="Z1896" i="43" s="1"/>
  <c r="V1896" i="43"/>
  <c r="N1897" i="43"/>
  <c r="O1897" i="43" s="1"/>
  <c r="P1897" i="43"/>
  <c r="Q1897" i="43" s="1"/>
  <c r="B1897" i="43"/>
  <c r="A1898" i="43"/>
  <c r="D1897" i="43"/>
  <c r="G1897" i="43"/>
  <c r="R1898" i="43"/>
  <c r="C1898" i="43"/>
  <c r="E1898" i="43"/>
  <c r="U1897" i="43"/>
  <c r="F1897" i="43"/>
  <c r="T1898" i="43"/>
  <c r="K1898" i="43"/>
  <c r="H1897" i="43" l="1"/>
  <c r="I1897" i="43" s="1"/>
  <c r="J1897" i="43"/>
  <c r="S1897" i="43"/>
  <c r="Y1897" i="43"/>
  <c r="Z1897" i="43" s="1"/>
  <c r="V1897" i="43"/>
  <c r="N1898" i="43"/>
  <c r="O1898" i="43" s="1"/>
  <c r="P1898" i="43"/>
  <c r="Q1898" i="43" s="1"/>
  <c r="A1899" i="43"/>
  <c r="B1898" i="43"/>
  <c r="D1898" i="43"/>
  <c r="U1898" i="43"/>
  <c r="K1899" i="43"/>
  <c r="T1899" i="43"/>
  <c r="C1899" i="43"/>
  <c r="F1898" i="43"/>
  <c r="R1899" i="43"/>
  <c r="E1899" i="43"/>
  <c r="G1898" i="43"/>
  <c r="H1898" i="43" l="1"/>
  <c r="I1898" i="43" s="1"/>
  <c r="J1898" i="43"/>
  <c r="S1898" i="43"/>
  <c r="Y1898" i="43"/>
  <c r="Z1898" i="43" s="1"/>
  <c r="V1898" i="43"/>
  <c r="N1899" i="43"/>
  <c r="O1899" i="43" s="1"/>
  <c r="P1899" i="43"/>
  <c r="Q1899" i="43" s="1"/>
  <c r="B1899" i="43"/>
  <c r="A1900" i="43"/>
  <c r="D1899" i="43"/>
  <c r="G1899" i="43"/>
  <c r="K1900" i="43"/>
  <c r="T1900" i="43"/>
  <c r="E1900" i="43"/>
  <c r="R1900" i="43"/>
  <c r="U1899" i="43"/>
  <c r="F1899" i="43"/>
  <c r="C1900" i="43"/>
  <c r="J1899" i="43" l="1"/>
  <c r="H1899" i="43"/>
  <c r="I1899" i="43" s="1"/>
  <c r="S1899" i="43"/>
  <c r="Y1899" i="43"/>
  <c r="Z1899" i="43" s="1"/>
  <c r="V1899" i="43"/>
  <c r="N1900" i="43"/>
  <c r="O1900" i="43" s="1"/>
  <c r="P1900" i="43"/>
  <c r="Q1900" i="43" s="1"/>
  <c r="B1900" i="43"/>
  <c r="A1901" i="43"/>
  <c r="D1900" i="43"/>
  <c r="E1901" i="43"/>
  <c r="U1900" i="43"/>
  <c r="R1901" i="43"/>
  <c r="F1900" i="43"/>
  <c r="C1901" i="43"/>
  <c r="G1900" i="43"/>
  <c r="K1901" i="43"/>
  <c r="G1901" i="43"/>
  <c r="T1901" i="43"/>
  <c r="J1900" i="43" l="1"/>
  <c r="H1900" i="43"/>
  <c r="I1900" i="43" s="1"/>
  <c r="S1900" i="43"/>
  <c r="Y1900" i="43"/>
  <c r="Z1900" i="43" s="1"/>
  <c r="V1900" i="43"/>
  <c r="N1901" i="43"/>
  <c r="O1901" i="43" s="1"/>
  <c r="J1901" i="43"/>
  <c r="P1901" i="43"/>
  <c r="Q1901" i="43" s="1"/>
  <c r="B1901" i="43"/>
  <c r="A1902" i="43"/>
  <c r="D1901" i="43"/>
  <c r="R1902" i="43"/>
  <c r="F1901" i="43"/>
  <c r="K1902" i="43"/>
  <c r="E1902" i="43"/>
  <c r="T1902" i="43"/>
  <c r="C1902" i="43"/>
  <c r="U1901" i="43"/>
  <c r="H1901" i="43" l="1"/>
  <c r="I1901" i="43" s="1"/>
  <c r="S1901" i="43"/>
  <c r="Y1901" i="43"/>
  <c r="Z1901" i="43" s="1"/>
  <c r="V1901" i="43"/>
  <c r="N1902" i="43"/>
  <c r="O1902" i="43" s="1"/>
  <c r="P1902" i="43"/>
  <c r="Q1902" i="43" s="1"/>
  <c r="A1903" i="43"/>
  <c r="B1902" i="43"/>
  <c r="D1902" i="43"/>
  <c r="U1902" i="43"/>
  <c r="G1902" i="43"/>
  <c r="E1903" i="43"/>
  <c r="K1903" i="43"/>
  <c r="T1903" i="43"/>
  <c r="C1903" i="43"/>
  <c r="F1902" i="43"/>
  <c r="R1903" i="43"/>
  <c r="H1902" i="43" l="1"/>
  <c r="I1902" i="43" s="1"/>
  <c r="J1902" i="43"/>
  <c r="S1902" i="43"/>
  <c r="Y1902" i="43"/>
  <c r="Z1902" i="43" s="1"/>
  <c r="V1902" i="43"/>
  <c r="N1903" i="43"/>
  <c r="O1903" i="43" s="1"/>
  <c r="P1903" i="43"/>
  <c r="Q1903" i="43" s="1"/>
  <c r="B1903" i="43"/>
  <c r="A1904" i="43"/>
  <c r="D1903" i="43"/>
  <c r="E1904" i="43"/>
  <c r="U1903" i="43"/>
  <c r="G1903" i="43"/>
  <c r="K1904" i="43"/>
  <c r="F1903" i="43"/>
  <c r="C1904" i="43"/>
  <c r="R1904" i="43"/>
  <c r="T1904" i="43"/>
  <c r="F1904" i="43"/>
  <c r="J1903" i="43" l="1"/>
  <c r="H1903" i="43"/>
  <c r="I1903" i="43" s="1"/>
  <c r="S1903" i="43"/>
  <c r="Y1903" i="43"/>
  <c r="Z1903" i="43" s="1"/>
  <c r="V1903" i="43"/>
  <c r="N1904" i="43"/>
  <c r="O1904" i="43" s="1"/>
  <c r="H1904" i="43"/>
  <c r="I1904" i="43" s="1"/>
  <c r="P1904" i="43"/>
  <c r="Q1904" i="43" s="1"/>
  <c r="A1905" i="43"/>
  <c r="B1904" i="43"/>
  <c r="D1904" i="43"/>
  <c r="U1904" i="43"/>
  <c r="G1904" i="43"/>
  <c r="C1905" i="43"/>
  <c r="R1905" i="43"/>
  <c r="K1905" i="43"/>
  <c r="E1905" i="43"/>
  <c r="J1904" i="43" l="1"/>
  <c r="S1904" i="43"/>
  <c r="Y1904" i="43"/>
  <c r="Z1904" i="43" s="1"/>
  <c r="V1904" i="43"/>
  <c r="N1905" i="43"/>
  <c r="O1905" i="43" s="1"/>
  <c r="P1905" i="43"/>
  <c r="Q1905" i="43" s="1"/>
  <c r="A1906" i="43"/>
  <c r="B1905" i="43"/>
  <c r="D1905" i="43"/>
  <c r="F1905" i="43"/>
  <c r="U1905" i="43"/>
  <c r="C1906" i="43"/>
  <c r="G1905" i="43"/>
  <c r="T1905" i="43"/>
  <c r="E1906" i="43"/>
  <c r="K1906" i="43"/>
  <c r="R1906" i="43"/>
  <c r="T1906" i="43"/>
  <c r="J1905" i="43" l="1"/>
  <c r="H1905" i="43"/>
  <c r="I1905" i="43" s="1"/>
  <c r="S1905" i="43"/>
  <c r="Y1905" i="43"/>
  <c r="Z1905" i="43" s="1"/>
  <c r="V1905" i="43"/>
  <c r="N1906" i="43"/>
  <c r="O1906" i="43" s="1"/>
  <c r="P1906" i="43"/>
  <c r="Q1906" i="43" s="1"/>
  <c r="A1907" i="43"/>
  <c r="B1906" i="43"/>
  <c r="D1906" i="43"/>
  <c r="U1906" i="43"/>
  <c r="E1907" i="43"/>
  <c r="G1906" i="43"/>
  <c r="F1906" i="43"/>
  <c r="C1907" i="43"/>
  <c r="G1907" i="43"/>
  <c r="K1907" i="43"/>
  <c r="T1907" i="43"/>
  <c r="R1907" i="43"/>
  <c r="H1906" i="43" l="1"/>
  <c r="I1906" i="43" s="1"/>
  <c r="J1906" i="43"/>
  <c r="S1906" i="43"/>
  <c r="Y1906" i="43"/>
  <c r="Z1906" i="43" s="1"/>
  <c r="V1906" i="43"/>
  <c r="N1907" i="43"/>
  <c r="O1907" i="43" s="1"/>
  <c r="J1907" i="43"/>
  <c r="P1907" i="43"/>
  <c r="Q1907" i="43" s="1"/>
  <c r="B1907" i="43"/>
  <c r="A1908" i="43"/>
  <c r="D1907" i="43"/>
  <c r="T1908" i="43"/>
  <c r="K1908" i="43"/>
  <c r="C1908" i="43"/>
  <c r="E1908" i="43"/>
  <c r="U1907" i="43"/>
  <c r="F1907" i="43"/>
  <c r="R1908" i="43"/>
  <c r="H1907" i="43" l="1"/>
  <c r="I1907" i="43" s="1"/>
  <c r="S1907" i="43"/>
  <c r="Y1907" i="43"/>
  <c r="Z1907" i="43" s="1"/>
  <c r="V1907" i="43"/>
  <c r="N1908" i="43"/>
  <c r="O1908" i="43" s="1"/>
  <c r="P1908" i="43"/>
  <c r="Q1908" i="43" s="1"/>
  <c r="A1909" i="43"/>
  <c r="B1908" i="43"/>
  <c r="D1908" i="43"/>
  <c r="C1909" i="43"/>
  <c r="R1909" i="43"/>
  <c r="U1908" i="43"/>
  <c r="G1908" i="43"/>
  <c r="K1909" i="43"/>
  <c r="T1909" i="43"/>
  <c r="E1909" i="43"/>
  <c r="F1908" i="43"/>
  <c r="J1908" i="43" l="1"/>
  <c r="H1908" i="43"/>
  <c r="I1908" i="43" s="1"/>
  <c r="S1908" i="43"/>
  <c r="Y1908" i="43"/>
  <c r="Z1908" i="43" s="1"/>
  <c r="V1908" i="43"/>
  <c r="N1909" i="43"/>
  <c r="O1909" i="43" s="1"/>
  <c r="P1909" i="43"/>
  <c r="Q1909" i="43" s="1"/>
  <c r="B1909" i="43"/>
  <c r="A1910" i="43"/>
  <c r="D1909" i="43"/>
  <c r="F1909" i="43"/>
  <c r="T1910" i="43"/>
  <c r="C1910" i="43"/>
  <c r="G1909" i="43"/>
  <c r="E1910" i="43"/>
  <c r="R1910" i="43"/>
  <c r="K1910" i="43"/>
  <c r="U1909" i="43"/>
  <c r="J1909" i="43" l="1"/>
  <c r="H1909" i="43"/>
  <c r="I1909" i="43" s="1"/>
  <c r="S1909" i="43"/>
  <c r="Y1909" i="43"/>
  <c r="Z1909" i="43" s="1"/>
  <c r="V1909" i="43"/>
  <c r="N1910" i="43"/>
  <c r="O1910" i="43" s="1"/>
  <c r="P1910" i="43"/>
  <c r="Q1910" i="43" s="1"/>
  <c r="A1911" i="43"/>
  <c r="B1910" i="43"/>
  <c r="D1910" i="43"/>
  <c r="G1910" i="43"/>
  <c r="F1910" i="43"/>
  <c r="U1910" i="43"/>
  <c r="C1911" i="43"/>
  <c r="E1911" i="43"/>
  <c r="T1911" i="43"/>
  <c r="K1911" i="43"/>
  <c r="R1911" i="43"/>
  <c r="H1910" i="43" l="1"/>
  <c r="I1910" i="43" s="1"/>
  <c r="J1910" i="43"/>
  <c r="Y1910" i="43"/>
  <c r="Z1910" i="43" s="1"/>
  <c r="V1910" i="43"/>
  <c r="S1910" i="43"/>
  <c r="N1911" i="43"/>
  <c r="O1911" i="43" s="1"/>
  <c r="P1911" i="43"/>
  <c r="Q1911" i="43" s="1"/>
  <c r="B1911" i="43"/>
  <c r="A1912" i="43"/>
  <c r="D1911" i="43"/>
  <c r="F1911" i="43"/>
  <c r="R1912" i="43"/>
  <c r="K1912" i="43"/>
  <c r="E1912" i="43"/>
  <c r="T1912" i="43"/>
  <c r="U1911" i="43"/>
  <c r="C1912" i="43"/>
  <c r="G1911" i="43"/>
  <c r="H1911" i="43" l="1"/>
  <c r="I1911" i="43" s="1"/>
  <c r="J1911" i="43"/>
  <c r="S1911" i="43"/>
  <c r="Y1911" i="43"/>
  <c r="Z1911" i="43" s="1"/>
  <c r="V1911" i="43"/>
  <c r="N1912" i="43"/>
  <c r="O1912" i="43" s="1"/>
  <c r="P1912" i="43"/>
  <c r="Q1912" i="43" s="1"/>
  <c r="A1913" i="43"/>
  <c r="B1912" i="43"/>
  <c r="D1912" i="43"/>
  <c r="E1913" i="43"/>
  <c r="T1913" i="43"/>
  <c r="G1912" i="43"/>
  <c r="F1912" i="43"/>
  <c r="U1912" i="43"/>
  <c r="R1913" i="43"/>
  <c r="C1913" i="43"/>
  <c r="K1913" i="43"/>
  <c r="J1912" i="43" l="1"/>
  <c r="H1912" i="43"/>
  <c r="I1912" i="43" s="1"/>
  <c r="S1912" i="43"/>
  <c r="Y1912" i="43"/>
  <c r="Z1912" i="43" s="1"/>
  <c r="V1912" i="43"/>
  <c r="N1913" i="43"/>
  <c r="O1913" i="43" s="1"/>
  <c r="P1913" i="43"/>
  <c r="Q1913" i="43" s="1"/>
  <c r="B1913" i="43"/>
  <c r="A1914" i="43"/>
  <c r="D1913" i="43"/>
  <c r="K1914" i="43"/>
  <c r="E1914" i="43"/>
  <c r="U1913" i="43"/>
  <c r="T1914" i="43"/>
  <c r="F1913" i="43"/>
  <c r="G1913" i="43"/>
  <c r="C1914" i="43"/>
  <c r="J1913" i="43" l="1"/>
  <c r="H1913" i="43"/>
  <c r="I1913" i="43" s="1"/>
  <c r="S1913" i="43"/>
  <c r="Y1913" i="43"/>
  <c r="Z1913" i="43" s="1"/>
  <c r="V1913" i="43"/>
  <c r="N1914" i="43"/>
  <c r="O1914" i="43" s="1"/>
  <c r="P1914" i="43"/>
  <c r="Q1914" i="43" s="1"/>
  <c r="A1915" i="43"/>
  <c r="B1914" i="43"/>
  <c r="D1914" i="43"/>
  <c r="G1914" i="43"/>
  <c r="F1914" i="43"/>
  <c r="K1915" i="43"/>
  <c r="R1915" i="43"/>
  <c r="C1915" i="43"/>
  <c r="R1914" i="43"/>
  <c r="U1914" i="43"/>
  <c r="E1915" i="43"/>
  <c r="T1915" i="43"/>
  <c r="F1915" i="43"/>
  <c r="G1915" i="43"/>
  <c r="J1914" i="43" l="1"/>
  <c r="H1914" i="43"/>
  <c r="I1914" i="43" s="1"/>
  <c r="S1914" i="43"/>
  <c r="Y1914" i="43"/>
  <c r="Z1914" i="43" s="1"/>
  <c r="V1914" i="43"/>
  <c r="N1915" i="43"/>
  <c r="O1915" i="43" s="1"/>
  <c r="H1915" i="43"/>
  <c r="I1915" i="43" s="1"/>
  <c r="J1915" i="43"/>
  <c r="P1915" i="43"/>
  <c r="Q1915" i="43" s="1"/>
  <c r="B1915" i="43"/>
  <c r="A1916" i="43"/>
  <c r="D1915" i="43"/>
  <c r="T1916" i="43"/>
  <c r="C1916" i="43"/>
  <c r="R1916" i="43"/>
  <c r="E1916" i="43"/>
  <c r="U1915" i="43"/>
  <c r="K1916" i="43"/>
  <c r="S1915" i="43" l="1"/>
  <c r="Y1915" i="43"/>
  <c r="Z1915" i="43" s="1"/>
  <c r="V1915" i="43"/>
  <c r="N1916" i="43"/>
  <c r="O1916" i="43" s="1"/>
  <c r="P1916" i="43"/>
  <c r="Q1916" i="43" s="1"/>
  <c r="A1917" i="43"/>
  <c r="B1916" i="43"/>
  <c r="D1916" i="43"/>
  <c r="C1917" i="43"/>
  <c r="G1916" i="43"/>
  <c r="T1917" i="43"/>
  <c r="U1916" i="43"/>
  <c r="F1916" i="43"/>
  <c r="E1917" i="43"/>
  <c r="R1917" i="43"/>
  <c r="K1917" i="43"/>
  <c r="J1916" i="43" l="1"/>
  <c r="H1916" i="43"/>
  <c r="I1916" i="43" s="1"/>
  <c r="S1916" i="43"/>
  <c r="Y1916" i="43"/>
  <c r="Z1916" i="43" s="1"/>
  <c r="V1916" i="43"/>
  <c r="N1917" i="43"/>
  <c r="O1917" i="43" s="1"/>
  <c r="P1917" i="43"/>
  <c r="Q1917" i="43" s="1"/>
  <c r="B1917" i="43"/>
  <c r="A1918" i="43"/>
  <c r="D1917" i="43"/>
  <c r="F1917" i="43"/>
  <c r="T1918" i="43"/>
  <c r="G1917" i="43"/>
  <c r="C1918" i="43"/>
  <c r="R1918" i="43"/>
  <c r="E1918" i="43"/>
  <c r="U1917" i="43"/>
  <c r="K1918" i="43"/>
  <c r="J1917" i="43" l="1"/>
  <c r="H1917" i="43"/>
  <c r="I1917" i="43" s="1"/>
  <c r="S1917" i="43"/>
  <c r="Y1917" i="43"/>
  <c r="Z1917" i="43" s="1"/>
  <c r="V1917" i="43"/>
  <c r="N1918" i="43"/>
  <c r="O1918" i="43" s="1"/>
  <c r="P1918" i="43"/>
  <c r="Q1918" i="43" s="1"/>
  <c r="A1919" i="43"/>
  <c r="B1918" i="43"/>
  <c r="D1918" i="43"/>
  <c r="E1919" i="43"/>
  <c r="C1919" i="43"/>
  <c r="U1918" i="43"/>
  <c r="G1918" i="43"/>
  <c r="R1919" i="43"/>
  <c r="F1918" i="43"/>
  <c r="T1919" i="43"/>
  <c r="K1919" i="43"/>
  <c r="J1918" i="43" l="1"/>
  <c r="H1918" i="43"/>
  <c r="I1918" i="43" s="1"/>
  <c r="S1918" i="43"/>
  <c r="Y1918" i="43"/>
  <c r="Z1918" i="43" s="1"/>
  <c r="V1918" i="43"/>
  <c r="N1919" i="43"/>
  <c r="O1919" i="43" s="1"/>
  <c r="P1919" i="43"/>
  <c r="Q1919" i="43" s="1"/>
  <c r="B1919" i="43"/>
  <c r="A1920" i="43"/>
  <c r="D1919" i="43"/>
  <c r="G1919" i="43"/>
  <c r="K1920" i="43"/>
  <c r="E1920" i="43"/>
  <c r="U1919" i="43"/>
  <c r="R1920" i="43"/>
  <c r="C1920" i="43"/>
  <c r="F1919" i="43"/>
  <c r="T1920" i="43"/>
  <c r="J1919" i="43" l="1"/>
  <c r="H1919" i="43"/>
  <c r="I1919" i="43" s="1"/>
  <c r="S1919" i="43"/>
  <c r="Y1919" i="43"/>
  <c r="Z1919" i="43" s="1"/>
  <c r="V1919" i="43"/>
  <c r="N1920" i="43"/>
  <c r="O1920" i="43" s="1"/>
  <c r="P1920" i="43"/>
  <c r="Q1920" i="43" s="1"/>
  <c r="A1921" i="43"/>
  <c r="B1920" i="43"/>
  <c r="D1920" i="43"/>
  <c r="U1920" i="43"/>
  <c r="R1921" i="43"/>
  <c r="C1921" i="43"/>
  <c r="F1921" i="43"/>
  <c r="E1921" i="43"/>
  <c r="K1921" i="43"/>
  <c r="T1921" i="43"/>
  <c r="F1920" i="43"/>
  <c r="G1920" i="43"/>
  <c r="H1920" i="43" l="1"/>
  <c r="I1920" i="43" s="1"/>
  <c r="J1920" i="43"/>
  <c r="S1920" i="43"/>
  <c r="Y1920" i="43"/>
  <c r="Z1920" i="43" s="1"/>
  <c r="V1920" i="43"/>
  <c r="N1921" i="43"/>
  <c r="O1921" i="43" s="1"/>
  <c r="H1921" i="43"/>
  <c r="I1921" i="43" s="1"/>
  <c r="P1921" i="43"/>
  <c r="Q1921" i="43" s="1"/>
  <c r="B1921" i="43"/>
  <c r="A1922" i="43"/>
  <c r="D1921" i="43"/>
  <c r="G1921" i="43"/>
  <c r="U1921" i="43"/>
  <c r="C1922" i="43"/>
  <c r="K1922" i="43"/>
  <c r="E1922" i="43"/>
  <c r="R1922" i="43"/>
  <c r="G1922" i="43"/>
  <c r="J1921" i="43" l="1"/>
  <c r="S1921" i="43"/>
  <c r="Y1921" i="43"/>
  <c r="Z1921" i="43" s="1"/>
  <c r="V1921" i="43"/>
  <c r="N1922" i="43"/>
  <c r="O1922" i="43" s="1"/>
  <c r="J1922" i="43"/>
  <c r="P1922" i="43"/>
  <c r="Q1922" i="43" s="1"/>
  <c r="A1923" i="43"/>
  <c r="B1922" i="43"/>
  <c r="D1922" i="43"/>
  <c r="R1923" i="43"/>
  <c r="F1922" i="43"/>
  <c r="T1922" i="43"/>
  <c r="C1923" i="43"/>
  <c r="U1922" i="43"/>
  <c r="K1923" i="43"/>
  <c r="T1923" i="43"/>
  <c r="E1923" i="43"/>
  <c r="H1922" i="43" l="1"/>
  <c r="I1922" i="43" s="1"/>
  <c r="S1922" i="43"/>
  <c r="Y1922" i="43"/>
  <c r="Z1922" i="43" s="1"/>
  <c r="V1922" i="43"/>
  <c r="N1923" i="43"/>
  <c r="O1923" i="43" s="1"/>
  <c r="P1923" i="43"/>
  <c r="Q1923" i="43" s="1"/>
  <c r="B1923" i="43"/>
  <c r="A1924" i="43"/>
  <c r="D1923" i="43"/>
  <c r="F1923" i="43"/>
  <c r="G1923" i="43"/>
  <c r="R1924" i="43"/>
  <c r="T1924" i="43"/>
  <c r="U1923" i="43"/>
  <c r="C1924" i="43"/>
  <c r="K1924" i="43"/>
  <c r="E1924" i="43"/>
  <c r="F1924" i="43"/>
  <c r="G1924" i="43"/>
  <c r="J1923" i="43" l="1"/>
  <c r="H1923" i="43"/>
  <c r="I1923" i="43" s="1"/>
  <c r="S1923" i="43"/>
  <c r="Y1923" i="43"/>
  <c r="Z1923" i="43" s="1"/>
  <c r="V1923" i="43"/>
  <c r="N1924" i="43"/>
  <c r="O1924" i="43" s="1"/>
  <c r="H1924" i="43"/>
  <c r="J1924" i="43"/>
  <c r="P1924" i="43"/>
  <c r="Q1924" i="43" s="1"/>
  <c r="A1925" i="43"/>
  <c r="B1924" i="43"/>
  <c r="D1924" i="43"/>
  <c r="I1924" i="43"/>
  <c r="C1925" i="43"/>
  <c r="E1925" i="43"/>
  <c r="T1925" i="43"/>
  <c r="K1925" i="43"/>
  <c r="U1924" i="43"/>
  <c r="R1925" i="43"/>
  <c r="S1924" i="43" l="1"/>
  <c r="Y1924" i="43"/>
  <c r="Z1924" i="43" s="1"/>
  <c r="V1924" i="43"/>
  <c r="N1925" i="43"/>
  <c r="O1925" i="43" s="1"/>
  <c r="P1925" i="43"/>
  <c r="Q1925" i="43" s="1"/>
  <c r="B1925" i="43"/>
  <c r="A1926" i="43"/>
  <c r="D1925" i="43"/>
  <c r="U1925" i="43"/>
  <c r="K1926" i="43"/>
  <c r="F1925" i="43"/>
  <c r="R1926" i="43"/>
  <c r="C1926" i="43"/>
  <c r="E1926" i="43"/>
  <c r="T1926" i="43"/>
  <c r="G1925" i="43"/>
  <c r="H1925" i="43" l="1"/>
  <c r="I1925" i="43" s="1"/>
  <c r="J1925" i="43"/>
  <c r="S1925" i="43"/>
  <c r="Y1925" i="43"/>
  <c r="Z1925" i="43" s="1"/>
  <c r="V1925" i="43"/>
  <c r="N1926" i="43"/>
  <c r="O1926" i="43" s="1"/>
  <c r="P1926" i="43"/>
  <c r="Q1926" i="43" s="1"/>
  <c r="A1927" i="43"/>
  <c r="B1926" i="43"/>
  <c r="D1926" i="43"/>
  <c r="C1927" i="43"/>
  <c r="R1927" i="43"/>
  <c r="G1926" i="43"/>
  <c r="E1927" i="43"/>
  <c r="T1927" i="43"/>
  <c r="K1927" i="43"/>
  <c r="F1926" i="43"/>
  <c r="U1926" i="43"/>
  <c r="H1926" i="43" l="1"/>
  <c r="I1926" i="43" s="1"/>
  <c r="J1926" i="43"/>
  <c r="S1926" i="43"/>
  <c r="Y1926" i="43"/>
  <c r="Z1926" i="43" s="1"/>
  <c r="V1926" i="43"/>
  <c r="N1927" i="43"/>
  <c r="O1927" i="43" s="1"/>
  <c r="P1927" i="43"/>
  <c r="Q1927" i="43" s="1"/>
  <c r="B1927" i="43"/>
  <c r="A1928" i="43"/>
  <c r="D1927" i="43"/>
  <c r="E1928" i="43"/>
  <c r="G1927" i="43"/>
  <c r="F1927" i="43"/>
  <c r="K1928" i="43"/>
  <c r="U1927" i="43"/>
  <c r="T1928" i="43"/>
  <c r="R1928" i="43"/>
  <c r="C1928" i="43"/>
  <c r="G1928" i="43"/>
  <c r="J1927" i="43" l="1"/>
  <c r="H1927" i="43"/>
  <c r="I1927" i="43" s="1"/>
  <c r="S1927" i="43"/>
  <c r="Y1927" i="43"/>
  <c r="Z1927" i="43" s="1"/>
  <c r="V1927" i="43"/>
  <c r="N1928" i="43"/>
  <c r="O1928" i="43" s="1"/>
  <c r="J1928" i="43"/>
  <c r="P1928" i="43"/>
  <c r="Q1928" i="43" s="1"/>
  <c r="A1929" i="43"/>
  <c r="B1928" i="43"/>
  <c r="D1928" i="43"/>
  <c r="C1929" i="43"/>
  <c r="F1928" i="43"/>
  <c r="R1929" i="43"/>
  <c r="E1929" i="43"/>
  <c r="F1929" i="43"/>
  <c r="U1928" i="43"/>
  <c r="K1929" i="43"/>
  <c r="T1929" i="43"/>
  <c r="H1928" i="43" l="1"/>
  <c r="I1928" i="43" s="1"/>
  <c r="S1928" i="43"/>
  <c r="Y1928" i="43"/>
  <c r="Z1928" i="43" s="1"/>
  <c r="V1928" i="43"/>
  <c r="N1929" i="43"/>
  <c r="O1929" i="43" s="1"/>
  <c r="H1929" i="43"/>
  <c r="I1929" i="43" s="1"/>
  <c r="P1929" i="43"/>
  <c r="Q1929" i="43" s="1"/>
  <c r="B1929" i="43"/>
  <c r="A1930" i="43"/>
  <c r="D1929" i="43"/>
  <c r="G1929" i="43"/>
  <c r="R1930" i="43"/>
  <c r="C1930" i="43"/>
  <c r="K1930" i="43"/>
  <c r="E1930" i="43"/>
  <c r="U1929" i="43"/>
  <c r="T1930" i="43"/>
  <c r="J1929" i="43" l="1"/>
  <c r="S1929" i="43"/>
  <c r="Y1929" i="43"/>
  <c r="Z1929" i="43" s="1"/>
  <c r="V1929" i="43"/>
  <c r="N1930" i="43"/>
  <c r="O1930" i="43" s="1"/>
  <c r="P1930" i="43"/>
  <c r="Q1930" i="43" s="1"/>
  <c r="A1931" i="43"/>
  <c r="B1930" i="43"/>
  <c r="D1930" i="43"/>
  <c r="R1931" i="43"/>
  <c r="G1930" i="43"/>
  <c r="C1931" i="43"/>
  <c r="F1930" i="43"/>
  <c r="K1931" i="43"/>
  <c r="U1930" i="43"/>
  <c r="E1931" i="43"/>
  <c r="J1930" i="43" l="1"/>
  <c r="H1930" i="43"/>
  <c r="I1930" i="43" s="1"/>
  <c r="S1930" i="43"/>
  <c r="Y1930" i="43"/>
  <c r="Z1930" i="43" s="1"/>
  <c r="V1930" i="43"/>
  <c r="N1931" i="43"/>
  <c r="O1931" i="43" s="1"/>
  <c r="P1931" i="43"/>
  <c r="Q1931" i="43" s="1"/>
  <c r="B1931" i="43"/>
  <c r="A1932" i="43"/>
  <c r="D1931" i="43"/>
  <c r="T1931" i="43"/>
  <c r="C1932" i="43"/>
  <c r="F1932" i="43"/>
  <c r="G1932" i="43"/>
  <c r="F1931" i="43"/>
  <c r="R1932" i="43"/>
  <c r="T1932" i="43"/>
  <c r="G1931" i="43"/>
  <c r="E1932" i="43"/>
  <c r="K1932" i="43"/>
  <c r="U1931" i="43"/>
  <c r="J1931" i="43" l="1"/>
  <c r="H1931" i="43"/>
  <c r="I1931" i="43" s="1"/>
  <c r="S1931" i="43"/>
  <c r="Y1931" i="43"/>
  <c r="Z1931" i="43" s="1"/>
  <c r="V1931" i="43"/>
  <c r="N1932" i="43"/>
  <c r="O1932" i="43" s="1"/>
  <c r="H1932" i="43"/>
  <c r="I1932" i="43" s="1"/>
  <c r="J1932" i="43"/>
  <c r="P1932" i="43"/>
  <c r="Q1932" i="43" s="1"/>
  <c r="A1933" i="43"/>
  <c r="B1932" i="43"/>
  <c r="D1932" i="43"/>
  <c r="K1933" i="43"/>
  <c r="C1933" i="43"/>
  <c r="E1933" i="43"/>
  <c r="R1933" i="43"/>
  <c r="T1933" i="43"/>
  <c r="U1932" i="43"/>
  <c r="S1932" i="43" l="1"/>
  <c r="Y1932" i="43"/>
  <c r="Z1932" i="43" s="1"/>
  <c r="V1932" i="43"/>
  <c r="N1933" i="43"/>
  <c r="O1933" i="43" s="1"/>
  <c r="P1933" i="43"/>
  <c r="Q1933" i="43" s="1"/>
  <c r="A1934" i="43"/>
  <c r="B1933" i="43"/>
  <c r="D1933" i="43"/>
  <c r="K1934" i="43"/>
  <c r="E1934" i="43"/>
  <c r="G1933" i="43"/>
  <c r="C1934" i="43"/>
  <c r="R1934" i="43"/>
  <c r="F1933" i="43"/>
  <c r="U1933" i="43"/>
  <c r="T1934" i="43"/>
  <c r="H1933" i="43" l="1"/>
  <c r="I1933" i="43" s="1"/>
  <c r="J1933" i="43"/>
  <c r="S1933" i="43"/>
  <c r="Y1933" i="43"/>
  <c r="Z1933" i="43" s="1"/>
  <c r="V1933" i="43"/>
  <c r="N1934" i="43"/>
  <c r="O1934" i="43" s="1"/>
  <c r="P1934" i="43"/>
  <c r="Q1934" i="43" s="1"/>
  <c r="A1935" i="43"/>
  <c r="B1934" i="43"/>
  <c r="D1934" i="43"/>
  <c r="C1935" i="43"/>
  <c r="E1935" i="43"/>
  <c r="G1934" i="43"/>
  <c r="U1934" i="43"/>
  <c r="T1935" i="43"/>
  <c r="F1934" i="43"/>
  <c r="R1935" i="43"/>
  <c r="K1935" i="43"/>
  <c r="J1934" i="43" l="1"/>
  <c r="H1934" i="43"/>
  <c r="I1934" i="43" s="1"/>
  <c r="S1934" i="43"/>
  <c r="Y1934" i="43"/>
  <c r="Z1934" i="43" s="1"/>
  <c r="V1934" i="43"/>
  <c r="N1935" i="43"/>
  <c r="O1935" i="43" s="1"/>
  <c r="P1935" i="43"/>
  <c r="Q1935" i="43" s="1"/>
  <c r="B1935" i="43"/>
  <c r="A1936" i="43"/>
  <c r="D1935" i="43"/>
  <c r="F1935" i="43"/>
  <c r="R1936" i="43"/>
  <c r="K1936" i="43"/>
  <c r="E1936" i="43"/>
  <c r="G1935" i="43"/>
  <c r="C1936" i="43"/>
  <c r="T1936" i="43"/>
  <c r="U1935" i="43"/>
  <c r="H1935" i="43" l="1"/>
  <c r="I1935" i="43" s="1"/>
  <c r="J1935" i="43"/>
  <c r="S1935" i="43"/>
  <c r="Y1935" i="43"/>
  <c r="Z1935" i="43" s="1"/>
  <c r="V1935" i="43"/>
  <c r="N1936" i="43"/>
  <c r="O1936" i="43" s="1"/>
  <c r="P1936" i="43"/>
  <c r="Q1936" i="43" s="1"/>
  <c r="A1937" i="43"/>
  <c r="B1936" i="43"/>
  <c r="D1936" i="43"/>
  <c r="G1936" i="43"/>
  <c r="C1937" i="43"/>
  <c r="E1937" i="43"/>
  <c r="K1937" i="43"/>
  <c r="T1937" i="43"/>
  <c r="U1936" i="43"/>
  <c r="F1936" i="43"/>
  <c r="R1937" i="43"/>
  <c r="J1936" i="43" l="1"/>
  <c r="H1936" i="43"/>
  <c r="I1936" i="43" s="1"/>
  <c r="S1936" i="43"/>
  <c r="Y1936" i="43"/>
  <c r="Z1936" i="43" s="1"/>
  <c r="V1936" i="43"/>
  <c r="N1937" i="43"/>
  <c r="O1937" i="43" s="1"/>
  <c r="P1937" i="43"/>
  <c r="Q1937" i="43" s="1"/>
  <c r="B1937" i="43"/>
  <c r="A1938" i="43"/>
  <c r="D1937" i="43"/>
  <c r="U1937" i="43"/>
  <c r="G1937" i="43"/>
  <c r="E1938" i="43"/>
  <c r="C1938" i="43"/>
  <c r="G1938" i="43" s="1"/>
  <c r="T1938" i="43"/>
  <c r="K1938" i="43"/>
  <c r="F1937" i="43"/>
  <c r="H1937" i="43" l="1"/>
  <c r="I1937" i="43" s="1"/>
  <c r="J1937" i="43"/>
  <c r="S1937" i="43"/>
  <c r="Y1937" i="43"/>
  <c r="Z1937" i="43" s="1"/>
  <c r="V1937" i="43"/>
  <c r="N1938" i="43"/>
  <c r="O1938" i="43" s="1"/>
  <c r="J1938" i="43"/>
  <c r="P1938" i="43"/>
  <c r="Q1938" i="43" s="1"/>
  <c r="A1939" i="43"/>
  <c r="B1938" i="43"/>
  <c r="D1938" i="43"/>
  <c r="R1939" i="43"/>
  <c r="R1938" i="43"/>
  <c r="T1939" i="43"/>
  <c r="C1939" i="43"/>
  <c r="K1939" i="43"/>
  <c r="F1938" i="43"/>
  <c r="U1938" i="43"/>
  <c r="E1939" i="43"/>
  <c r="H1938" i="43" l="1"/>
  <c r="I1938" i="43" s="1"/>
  <c r="S1938" i="43"/>
  <c r="Y1938" i="43"/>
  <c r="Z1938" i="43" s="1"/>
  <c r="V1938" i="43"/>
  <c r="N1939" i="43"/>
  <c r="O1939" i="43" s="1"/>
  <c r="P1939" i="43"/>
  <c r="Q1939" i="43" s="1"/>
  <c r="B1939" i="43"/>
  <c r="A1940" i="43"/>
  <c r="D1939" i="43"/>
  <c r="E1940" i="43"/>
  <c r="T1940" i="43"/>
  <c r="U1939" i="43"/>
  <c r="K1940" i="43"/>
  <c r="F1939" i="43"/>
  <c r="G1939" i="43"/>
  <c r="C1940" i="43"/>
  <c r="R1940" i="43"/>
  <c r="J1939" i="43" l="1"/>
  <c r="H1939" i="43"/>
  <c r="I1939" i="43" s="1"/>
  <c r="S1939" i="43"/>
  <c r="Y1939" i="43"/>
  <c r="Z1939" i="43" s="1"/>
  <c r="V1939" i="43"/>
  <c r="N1940" i="43"/>
  <c r="O1940" i="43" s="1"/>
  <c r="P1940" i="43"/>
  <c r="Q1940" i="43" s="1"/>
  <c r="A1941" i="43"/>
  <c r="B1940" i="43"/>
  <c r="D1940" i="43"/>
  <c r="U1940" i="43"/>
  <c r="R1941" i="43"/>
  <c r="K1941" i="43"/>
  <c r="C1941" i="43"/>
  <c r="F1940" i="43"/>
  <c r="E1941" i="43"/>
  <c r="T1941" i="43"/>
  <c r="G1940" i="43"/>
  <c r="H1940" i="43" l="1"/>
  <c r="I1940" i="43" s="1"/>
  <c r="J1940" i="43"/>
  <c r="S1940" i="43"/>
  <c r="Y1940" i="43"/>
  <c r="Z1940" i="43" s="1"/>
  <c r="V1940" i="43"/>
  <c r="N1941" i="43"/>
  <c r="O1941" i="43" s="1"/>
  <c r="P1941" i="43"/>
  <c r="Q1941" i="43" s="1"/>
  <c r="B1941" i="43"/>
  <c r="A1942" i="43"/>
  <c r="D1941" i="43"/>
  <c r="E1942" i="43"/>
  <c r="U1941" i="43"/>
  <c r="R1942" i="43"/>
  <c r="G1941" i="43"/>
  <c r="T1942" i="43"/>
  <c r="K1942" i="43"/>
  <c r="C1942" i="43"/>
  <c r="F1941" i="43"/>
  <c r="J1941" i="43" l="1"/>
  <c r="H1941" i="43"/>
  <c r="I1941" i="43" s="1"/>
  <c r="S1941" i="43"/>
  <c r="Y1941" i="43"/>
  <c r="Z1941" i="43" s="1"/>
  <c r="V1941" i="43"/>
  <c r="N1942" i="43"/>
  <c r="O1942" i="43" s="1"/>
  <c r="P1942" i="43"/>
  <c r="Q1942" i="43" s="1"/>
  <c r="A1943" i="43"/>
  <c r="B1942" i="43"/>
  <c r="D1942" i="43"/>
  <c r="K1943" i="43"/>
  <c r="T1943" i="43"/>
  <c r="F1942" i="43"/>
  <c r="C1943" i="43"/>
  <c r="F1943" i="43"/>
  <c r="R1943" i="43"/>
  <c r="G1942" i="43"/>
  <c r="E1943" i="43"/>
  <c r="U1942" i="43"/>
  <c r="H1942" i="43" l="1"/>
  <c r="I1942" i="43" s="1"/>
  <c r="J1942" i="43"/>
  <c r="S1942" i="43"/>
  <c r="Y1942" i="43"/>
  <c r="Z1942" i="43" s="1"/>
  <c r="V1942" i="43"/>
  <c r="N1943" i="43"/>
  <c r="O1943" i="43" s="1"/>
  <c r="H1943" i="43"/>
  <c r="I1943" i="43" s="1"/>
  <c r="P1943" i="43"/>
  <c r="Q1943" i="43" s="1"/>
  <c r="B1943" i="43"/>
  <c r="A1944" i="43"/>
  <c r="D1943" i="43"/>
  <c r="G1943" i="43"/>
  <c r="K1944" i="43"/>
  <c r="C1944" i="43"/>
  <c r="T1944" i="43"/>
  <c r="E1944" i="43"/>
  <c r="U1943" i="43"/>
  <c r="R1944" i="43"/>
  <c r="J1943" i="43" l="1"/>
  <c r="S1943" i="43"/>
  <c r="Y1943" i="43"/>
  <c r="Z1943" i="43" s="1"/>
  <c r="V1943" i="43"/>
  <c r="N1944" i="43"/>
  <c r="O1944" i="43" s="1"/>
  <c r="P1944" i="43"/>
  <c r="Q1944" i="43" s="1"/>
  <c r="A1945" i="43"/>
  <c r="B1944" i="43"/>
  <c r="D1944" i="43"/>
  <c r="G1944" i="43"/>
  <c r="F1944" i="43"/>
  <c r="E1945" i="43"/>
  <c r="U1944" i="43"/>
  <c r="K1945" i="43"/>
  <c r="C1945" i="43"/>
  <c r="R1945" i="43"/>
  <c r="T1945" i="43"/>
  <c r="J1944" i="43" l="1"/>
  <c r="H1944" i="43"/>
  <c r="I1944" i="43" s="1"/>
  <c r="S1944" i="43"/>
  <c r="Y1944" i="43"/>
  <c r="Z1944" i="43" s="1"/>
  <c r="V1944" i="43"/>
  <c r="N1945" i="43"/>
  <c r="O1945" i="43" s="1"/>
  <c r="P1945" i="43"/>
  <c r="Q1945" i="43" s="1"/>
  <c r="B1945" i="43"/>
  <c r="A1946" i="43"/>
  <c r="D1945" i="43"/>
  <c r="F1945" i="43"/>
  <c r="U1945" i="43"/>
  <c r="K1946" i="43"/>
  <c r="C1946" i="43"/>
  <c r="T1946" i="43"/>
  <c r="R1946" i="43"/>
  <c r="G1945" i="43"/>
  <c r="E1946" i="43"/>
  <c r="G1946" i="43"/>
  <c r="J1945" i="43" l="1"/>
  <c r="H1945" i="43"/>
  <c r="I1945" i="43" s="1"/>
  <c r="S1945" i="43"/>
  <c r="Y1945" i="43"/>
  <c r="Z1945" i="43" s="1"/>
  <c r="V1945" i="43"/>
  <c r="N1946" i="43"/>
  <c r="O1946" i="43" s="1"/>
  <c r="J1946" i="43"/>
  <c r="P1946" i="43"/>
  <c r="Q1946" i="43" s="1"/>
  <c r="A1947" i="43"/>
  <c r="B1946" i="43"/>
  <c r="D1946" i="43"/>
  <c r="U1946" i="43"/>
  <c r="K1947" i="43"/>
  <c r="T1947" i="43"/>
  <c r="E1947" i="43"/>
  <c r="C1947" i="43"/>
  <c r="G1947" i="43" s="1"/>
  <c r="F1947" i="43"/>
  <c r="F1946" i="43"/>
  <c r="H1946" i="43" l="1"/>
  <c r="I1946" i="43" s="1"/>
  <c r="S1946" i="43"/>
  <c r="Y1946" i="43"/>
  <c r="Z1946" i="43" s="1"/>
  <c r="V1946" i="43"/>
  <c r="N1947" i="43"/>
  <c r="O1947" i="43" s="1"/>
  <c r="H1947" i="43"/>
  <c r="I1947" i="43" s="1"/>
  <c r="J1947" i="43"/>
  <c r="P1947" i="43"/>
  <c r="Q1947" i="43" s="1"/>
  <c r="B1947" i="43"/>
  <c r="A1948" i="43"/>
  <c r="D1947" i="43"/>
  <c r="T1948" i="43"/>
  <c r="R1947" i="43"/>
  <c r="C1948" i="43"/>
  <c r="G1948" i="43" s="1"/>
  <c r="F1948" i="43"/>
  <c r="R1948" i="43"/>
  <c r="K1948" i="43"/>
  <c r="U1947" i="43"/>
  <c r="E1948" i="43"/>
  <c r="S1947" i="43" l="1"/>
  <c r="Y1947" i="43"/>
  <c r="Z1947" i="43" s="1"/>
  <c r="V1947" i="43"/>
  <c r="N1948" i="43"/>
  <c r="O1948" i="43" s="1"/>
  <c r="H1948" i="43"/>
  <c r="I1948" i="43" s="1"/>
  <c r="J1948" i="43"/>
  <c r="P1948" i="43"/>
  <c r="Q1948" i="43" s="1"/>
  <c r="A1949" i="43"/>
  <c r="B1948" i="43"/>
  <c r="D1948" i="43"/>
  <c r="T1949" i="43"/>
  <c r="U1948" i="43"/>
  <c r="C1949" i="43"/>
  <c r="E1949" i="43"/>
  <c r="K1949" i="43"/>
  <c r="R1949" i="43"/>
  <c r="S1948" i="43" l="1"/>
  <c r="Y1948" i="43"/>
  <c r="Z1948" i="43" s="1"/>
  <c r="V1948" i="43"/>
  <c r="N1949" i="43"/>
  <c r="O1949" i="43" s="1"/>
  <c r="P1949" i="43"/>
  <c r="Q1949" i="43" s="1"/>
  <c r="A1950" i="43"/>
  <c r="B1949" i="43"/>
  <c r="D1949" i="43"/>
  <c r="E1950" i="43"/>
  <c r="C1950" i="43"/>
  <c r="F1949" i="43"/>
  <c r="K1950" i="43"/>
  <c r="R1950" i="43"/>
  <c r="G1949" i="43"/>
  <c r="U1949" i="43"/>
  <c r="H1949" i="43" l="1"/>
  <c r="I1949" i="43" s="1"/>
  <c r="J1949" i="43"/>
  <c r="S1949" i="43"/>
  <c r="Y1949" i="43"/>
  <c r="Z1949" i="43" s="1"/>
  <c r="V1949" i="43"/>
  <c r="N1950" i="43"/>
  <c r="O1950" i="43" s="1"/>
  <c r="P1950" i="43"/>
  <c r="Q1950" i="43" s="1"/>
  <c r="A1951" i="43"/>
  <c r="B1950" i="43"/>
  <c r="D1950" i="43"/>
  <c r="F1950" i="43"/>
  <c r="U1950" i="43"/>
  <c r="C1951" i="43"/>
  <c r="K1951" i="43"/>
  <c r="E1951" i="43"/>
  <c r="T1951" i="43"/>
  <c r="T1950" i="43"/>
  <c r="G1950" i="43"/>
  <c r="J1950" i="43" l="1"/>
  <c r="H1950" i="43"/>
  <c r="I1950" i="43" s="1"/>
  <c r="S1950" i="43"/>
  <c r="Y1950" i="43"/>
  <c r="Z1950" i="43" s="1"/>
  <c r="V1950" i="43"/>
  <c r="N1951" i="43"/>
  <c r="O1951" i="43" s="1"/>
  <c r="P1951" i="43"/>
  <c r="Q1951" i="43" s="1"/>
  <c r="B1951" i="43"/>
  <c r="A1952" i="43"/>
  <c r="D1951" i="43"/>
  <c r="G1951" i="43"/>
  <c r="C1952" i="43"/>
  <c r="E1952" i="43"/>
  <c r="R1951" i="43"/>
  <c r="K1952" i="43"/>
  <c r="G1952" i="43"/>
  <c r="R1952" i="43"/>
  <c r="F1951" i="43"/>
  <c r="T1952" i="43"/>
  <c r="U1951" i="43"/>
  <c r="J1951" i="43" l="1"/>
  <c r="H1951" i="43"/>
  <c r="I1951" i="43" s="1"/>
  <c r="S1951" i="43"/>
  <c r="Y1951" i="43"/>
  <c r="Z1951" i="43" s="1"/>
  <c r="V1951" i="43"/>
  <c r="N1952" i="43"/>
  <c r="O1952" i="43" s="1"/>
  <c r="J1952" i="43"/>
  <c r="P1952" i="43"/>
  <c r="Q1952" i="43" s="1"/>
  <c r="A1953" i="43"/>
  <c r="B1952" i="43"/>
  <c r="D1952" i="43"/>
  <c r="F1952" i="43"/>
  <c r="R1953" i="43"/>
  <c r="K1953" i="43"/>
  <c r="E1953" i="43"/>
  <c r="T1953" i="43"/>
  <c r="C1953" i="43"/>
  <c r="F1953" i="43" s="1"/>
  <c r="U1952" i="43"/>
  <c r="H1952" i="43" l="1"/>
  <c r="I1952" i="43" s="1"/>
  <c r="S1952" i="43"/>
  <c r="Y1952" i="43"/>
  <c r="Z1952" i="43" s="1"/>
  <c r="V1952" i="43"/>
  <c r="N1953" i="43"/>
  <c r="O1953" i="43" s="1"/>
  <c r="H1953" i="43"/>
  <c r="I1953" i="43" s="1"/>
  <c r="P1953" i="43"/>
  <c r="Q1953" i="43" s="1"/>
  <c r="B1953" i="43"/>
  <c r="A1954" i="43"/>
  <c r="D1953" i="43"/>
  <c r="E1954" i="43"/>
  <c r="K1954" i="43"/>
  <c r="R1954" i="43"/>
  <c r="G1953" i="43"/>
  <c r="C1954" i="43"/>
  <c r="T1954" i="43"/>
  <c r="U1953" i="43"/>
  <c r="J1953" i="43" l="1"/>
  <c r="S1953" i="43"/>
  <c r="Y1953" i="43"/>
  <c r="Z1953" i="43" s="1"/>
  <c r="V1953" i="43"/>
  <c r="N1954" i="43"/>
  <c r="O1954" i="43" s="1"/>
  <c r="P1954" i="43"/>
  <c r="Q1954" i="43" s="1"/>
  <c r="A1955" i="43"/>
  <c r="B1954" i="43"/>
  <c r="D1954" i="43"/>
  <c r="F1954" i="43"/>
  <c r="C1955" i="43"/>
  <c r="U1954" i="43"/>
  <c r="E1955" i="43"/>
  <c r="T1955" i="43"/>
  <c r="K1955" i="43"/>
  <c r="R1955" i="43"/>
  <c r="G1954" i="43"/>
  <c r="H1954" i="43" l="1"/>
  <c r="I1954" i="43" s="1"/>
  <c r="J1954" i="43"/>
  <c r="S1954" i="43"/>
  <c r="Y1954" i="43"/>
  <c r="Z1954" i="43" s="1"/>
  <c r="V1954" i="43"/>
  <c r="N1955" i="43"/>
  <c r="O1955" i="43" s="1"/>
  <c r="P1955" i="43"/>
  <c r="Q1955" i="43" s="1"/>
  <c r="B1955" i="43"/>
  <c r="A1956" i="43"/>
  <c r="D1955" i="43"/>
  <c r="F1955" i="43"/>
  <c r="K1956" i="43"/>
  <c r="E1956" i="43"/>
  <c r="R1956" i="43"/>
  <c r="U1955" i="43"/>
  <c r="C1956" i="43"/>
  <c r="F1956" i="43"/>
  <c r="T1956" i="43"/>
  <c r="G1955" i="43"/>
  <c r="J1955" i="43" l="1"/>
  <c r="H1955" i="43"/>
  <c r="I1955" i="43" s="1"/>
  <c r="S1955" i="43"/>
  <c r="Y1955" i="43"/>
  <c r="Z1955" i="43" s="1"/>
  <c r="V1955" i="43"/>
  <c r="N1956" i="43"/>
  <c r="O1956" i="43" s="1"/>
  <c r="H1956" i="43"/>
  <c r="I1956" i="43" s="1"/>
  <c r="P1956" i="43"/>
  <c r="Q1956" i="43" s="1"/>
  <c r="A1957" i="43"/>
  <c r="B1956" i="43"/>
  <c r="D1956" i="43"/>
  <c r="U1956" i="43"/>
  <c r="K1957" i="43"/>
  <c r="C1957" i="43"/>
  <c r="R1957" i="43"/>
  <c r="E1957" i="43"/>
  <c r="G1956" i="43"/>
  <c r="J1956" i="43" l="1"/>
  <c r="S1956" i="43"/>
  <c r="Y1956" i="43"/>
  <c r="Z1956" i="43" s="1"/>
  <c r="V1956" i="43"/>
  <c r="N1957" i="43"/>
  <c r="O1957" i="43" s="1"/>
  <c r="P1957" i="43"/>
  <c r="Q1957" i="43" s="1"/>
  <c r="B1957" i="43"/>
  <c r="A1958" i="43"/>
  <c r="D1957" i="43"/>
  <c r="T1958" i="43"/>
  <c r="R1958" i="43"/>
  <c r="C1958" i="43"/>
  <c r="G1957" i="43"/>
  <c r="G1958" i="43"/>
  <c r="E1958" i="43"/>
  <c r="K1958" i="43"/>
  <c r="U1957" i="43"/>
  <c r="T1957" i="43"/>
  <c r="F1957" i="43"/>
  <c r="J1957" i="43" l="1"/>
  <c r="H1957" i="43"/>
  <c r="I1957" i="43" s="1"/>
  <c r="S1957" i="43"/>
  <c r="Y1957" i="43"/>
  <c r="Z1957" i="43" s="1"/>
  <c r="V1957" i="43"/>
  <c r="N1958" i="43"/>
  <c r="O1958" i="43" s="1"/>
  <c r="J1958" i="43"/>
  <c r="P1958" i="43"/>
  <c r="Q1958" i="43" s="1"/>
  <c r="A1959" i="43"/>
  <c r="B1958" i="43"/>
  <c r="D1958" i="43"/>
  <c r="T1959" i="43"/>
  <c r="U1958" i="43"/>
  <c r="E1959" i="43"/>
  <c r="C1959" i="43"/>
  <c r="F1958" i="43"/>
  <c r="K1959" i="43"/>
  <c r="H1958" i="43" l="1"/>
  <c r="I1958" i="43" s="1"/>
  <c r="S1958" i="43"/>
  <c r="Y1958" i="43"/>
  <c r="Z1958" i="43" s="1"/>
  <c r="V1958" i="43"/>
  <c r="N1959" i="43"/>
  <c r="O1959" i="43" s="1"/>
  <c r="P1959" i="43"/>
  <c r="Q1959" i="43" s="1"/>
  <c r="B1959" i="43"/>
  <c r="A1960" i="43"/>
  <c r="D1959" i="43"/>
  <c r="F1959" i="43"/>
  <c r="K1960" i="43"/>
  <c r="R1960" i="43"/>
  <c r="T1960" i="43"/>
  <c r="C1960" i="43"/>
  <c r="R1959" i="43"/>
  <c r="U1959" i="43"/>
  <c r="G1959" i="43"/>
  <c r="E1960" i="43"/>
  <c r="J1959" i="43" l="1"/>
  <c r="H1959" i="43"/>
  <c r="I1959" i="43" s="1"/>
  <c r="S1959" i="43"/>
  <c r="Y1959" i="43"/>
  <c r="Z1959" i="43" s="1"/>
  <c r="V1959" i="43"/>
  <c r="N1960" i="43"/>
  <c r="O1960" i="43" s="1"/>
  <c r="P1960" i="43"/>
  <c r="Q1960" i="43" s="1"/>
  <c r="A1961" i="43"/>
  <c r="B1960" i="43"/>
  <c r="D1960" i="43"/>
  <c r="T1961" i="43"/>
  <c r="R1961" i="43"/>
  <c r="E1961" i="43"/>
  <c r="K1961" i="43"/>
  <c r="G1960" i="43"/>
  <c r="F1960" i="43"/>
  <c r="U1960" i="43"/>
  <c r="C1961" i="43"/>
  <c r="J1960" i="43" l="1"/>
  <c r="H1960" i="43"/>
  <c r="I1960" i="43" s="1"/>
  <c r="S1960" i="43"/>
  <c r="Y1960" i="43"/>
  <c r="Z1960" i="43" s="1"/>
  <c r="V1960" i="43"/>
  <c r="N1961" i="43"/>
  <c r="O1961" i="43" s="1"/>
  <c r="P1961" i="43"/>
  <c r="Q1961" i="43" s="1"/>
  <c r="B1961" i="43"/>
  <c r="A1962" i="43"/>
  <c r="D1961" i="43"/>
  <c r="G1961" i="43"/>
  <c r="E1962" i="43"/>
  <c r="R1962" i="43"/>
  <c r="K1962" i="43"/>
  <c r="C1962" i="43"/>
  <c r="T1962" i="43"/>
  <c r="F1961" i="43"/>
  <c r="U1961" i="43"/>
  <c r="J1961" i="43" l="1"/>
  <c r="H1961" i="43"/>
  <c r="I1961" i="43" s="1"/>
  <c r="S1961" i="43"/>
  <c r="Y1961" i="43"/>
  <c r="Z1961" i="43" s="1"/>
  <c r="V1961" i="43"/>
  <c r="N1962" i="43"/>
  <c r="O1962" i="43" s="1"/>
  <c r="P1962" i="43"/>
  <c r="Q1962" i="43" s="1"/>
  <c r="A1963" i="43"/>
  <c r="B1962" i="43"/>
  <c r="D1962" i="43"/>
  <c r="T1963" i="43"/>
  <c r="F1962" i="43"/>
  <c r="G1962" i="43"/>
  <c r="R1963" i="43"/>
  <c r="E1963" i="43"/>
  <c r="C1963" i="43"/>
  <c r="U1962" i="43"/>
  <c r="K1963" i="43"/>
  <c r="H1962" i="43" l="1"/>
  <c r="I1962" i="43" s="1"/>
  <c r="J1962" i="43"/>
  <c r="S1962" i="43"/>
  <c r="Y1962" i="43"/>
  <c r="Z1962" i="43" s="1"/>
  <c r="V1962" i="43"/>
  <c r="N1963" i="43"/>
  <c r="O1963" i="43" s="1"/>
  <c r="P1963" i="43"/>
  <c r="Q1963" i="43" s="1"/>
  <c r="B1963" i="43"/>
  <c r="A1964" i="43"/>
  <c r="D1963" i="43"/>
  <c r="F1963" i="43"/>
  <c r="T1964" i="43"/>
  <c r="G1963" i="43"/>
  <c r="R1964" i="43"/>
  <c r="E1964" i="43"/>
  <c r="C1964" i="43"/>
  <c r="K1964" i="43"/>
  <c r="U1963" i="43"/>
  <c r="H1963" i="43" l="1"/>
  <c r="I1963" i="43" s="1"/>
  <c r="J1963" i="43"/>
  <c r="S1963" i="43"/>
  <c r="Y1963" i="43"/>
  <c r="Z1963" i="43" s="1"/>
  <c r="V1963" i="43"/>
  <c r="N1964" i="43"/>
  <c r="O1964" i="43" s="1"/>
  <c r="P1964" i="43"/>
  <c r="Q1964" i="43" s="1"/>
  <c r="A1965" i="43"/>
  <c r="B1964" i="43"/>
  <c r="D1964" i="43"/>
  <c r="R1965" i="43"/>
  <c r="F1964" i="43"/>
  <c r="C1965" i="43"/>
  <c r="G1964" i="43"/>
  <c r="K1965" i="43"/>
  <c r="E1965" i="43"/>
  <c r="U1964" i="43"/>
  <c r="T1965" i="43"/>
  <c r="J1964" i="43" l="1"/>
  <c r="H1964" i="43"/>
  <c r="I1964" i="43" s="1"/>
  <c r="S1964" i="43"/>
  <c r="Y1964" i="43"/>
  <c r="Z1964" i="43" s="1"/>
  <c r="V1964" i="43"/>
  <c r="N1965" i="43"/>
  <c r="O1965" i="43" s="1"/>
  <c r="P1965" i="43"/>
  <c r="Q1965" i="43" s="1"/>
  <c r="B1965" i="43"/>
  <c r="A1966" i="43"/>
  <c r="D1965" i="43"/>
  <c r="F1965" i="43"/>
  <c r="T1966" i="43"/>
  <c r="U1965" i="43"/>
  <c r="E1966" i="43"/>
  <c r="R1966" i="43"/>
  <c r="C1966" i="43"/>
  <c r="F1966" i="43" s="1"/>
  <c r="G1966" i="43"/>
  <c r="K1966" i="43"/>
  <c r="G1965" i="43"/>
  <c r="H1965" i="43" l="1"/>
  <c r="I1965" i="43" s="1"/>
  <c r="J1965" i="43"/>
  <c r="S1965" i="43"/>
  <c r="Y1965" i="43"/>
  <c r="Z1965" i="43" s="1"/>
  <c r="V1965" i="43"/>
  <c r="N1966" i="43"/>
  <c r="O1966" i="43" s="1"/>
  <c r="H1966" i="43"/>
  <c r="I1966" i="43" s="1"/>
  <c r="J1966" i="43"/>
  <c r="P1966" i="43"/>
  <c r="Q1966" i="43" s="1"/>
  <c r="A1967" i="43"/>
  <c r="B1966" i="43"/>
  <c r="D1966" i="43"/>
  <c r="R1967" i="43"/>
  <c r="U1966" i="43"/>
  <c r="E1967" i="43"/>
  <c r="T1967" i="43"/>
  <c r="K1967" i="43"/>
  <c r="C1967" i="43"/>
  <c r="G1967" i="43"/>
  <c r="S1966" i="43" l="1"/>
  <c r="Y1966" i="43"/>
  <c r="Z1966" i="43" s="1"/>
  <c r="V1966" i="43"/>
  <c r="N1967" i="43"/>
  <c r="O1967" i="43" s="1"/>
  <c r="J1967" i="43"/>
  <c r="P1967" i="43"/>
  <c r="Q1967" i="43" s="1"/>
  <c r="B1967" i="43"/>
  <c r="A1968" i="43"/>
  <c r="D1967" i="43"/>
  <c r="F1967" i="43"/>
  <c r="K1968" i="43"/>
  <c r="C1968" i="43"/>
  <c r="U1967" i="43"/>
  <c r="E1968" i="43"/>
  <c r="R1968" i="43"/>
  <c r="T1968" i="43"/>
  <c r="H1967" i="43" l="1"/>
  <c r="I1967" i="43" s="1"/>
  <c r="S1967" i="43"/>
  <c r="Y1967" i="43"/>
  <c r="Z1967" i="43" s="1"/>
  <c r="V1967" i="43"/>
  <c r="N1968" i="43"/>
  <c r="O1968" i="43" s="1"/>
  <c r="P1968" i="43"/>
  <c r="Q1968" i="43" s="1"/>
  <c r="A1969" i="43"/>
  <c r="B1968" i="43"/>
  <c r="D1968" i="43"/>
  <c r="F1968" i="43"/>
  <c r="U1968" i="43"/>
  <c r="K1969" i="43"/>
  <c r="C1969" i="43"/>
  <c r="G1969" i="43"/>
  <c r="F1969" i="43"/>
  <c r="R1969" i="43"/>
  <c r="G1968" i="43"/>
  <c r="E1969" i="43"/>
  <c r="J1968" i="43" l="1"/>
  <c r="H1968" i="43"/>
  <c r="I1968" i="43" s="1"/>
  <c r="S1968" i="43"/>
  <c r="Y1968" i="43"/>
  <c r="Z1968" i="43" s="1"/>
  <c r="V1968" i="43"/>
  <c r="N1969" i="43"/>
  <c r="O1969" i="43" s="1"/>
  <c r="H1969" i="43"/>
  <c r="I1969" i="43" s="1"/>
  <c r="J1969" i="43"/>
  <c r="P1969" i="43"/>
  <c r="Q1969" i="43" s="1"/>
  <c r="A1970" i="43"/>
  <c r="B1969" i="43"/>
  <c r="D1969" i="43"/>
  <c r="T1969" i="43"/>
  <c r="T1970" i="43"/>
  <c r="K1970" i="43"/>
  <c r="C1970" i="43"/>
  <c r="E1970" i="43"/>
  <c r="R1970" i="43"/>
  <c r="U1969" i="43"/>
  <c r="S1969" i="43" l="1"/>
  <c r="Y1969" i="43"/>
  <c r="Z1969" i="43" s="1"/>
  <c r="V1969" i="43"/>
  <c r="N1970" i="43"/>
  <c r="O1970" i="43" s="1"/>
  <c r="P1970" i="43"/>
  <c r="Q1970" i="43" s="1"/>
  <c r="A1971" i="43"/>
  <c r="B1970" i="43"/>
  <c r="D1970" i="43"/>
  <c r="C1971" i="43"/>
  <c r="G1970" i="43"/>
  <c r="R1971" i="43"/>
  <c r="U1970" i="43"/>
  <c r="K1971" i="43"/>
  <c r="F1970" i="43"/>
  <c r="E1971" i="43"/>
  <c r="J1970" i="43" l="1"/>
  <c r="H1970" i="43"/>
  <c r="I1970" i="43" s="1"/>
  <c r="S1970" i="43"/>
  <c r="Y1970" i="43"/>
  <c r="Z1970" i="43" s="1"/>
  <c r="V1970" i="43"/>
  <c r="N1971" i="43"/>
  <c r="O1971" i="43" s="1"/>
  <c r="P1971" i="43"/>
  <c r="Q1971" i="43" s="1"/>
  <c r="B1971" i="43"/>
  <c r="A1972" i="43"/>
  <c r="D1971" i="43"/>
  <c r="T1971" i="43"/>
  <c r="R1972" i="43"/>
  <c r="U1971" i="43"/>
  <c r="C1972" i="43"/>
  <c r="T1972" i="43"/>
  <c r="E1972" i="43"/>
  <c r="K1972" i="43"/>
  <c r="F1971" i="43"/>
  <c r="G1971" i="43"/>
  <c r="J1971" i="43" l="1"/>
  <c r="H1971" i="43"/>
  <c r="I1971" i="43" s="1"/>
  <c r="S1971" i="43"/>
  <c r="Y1971" i="43"/>
  <c r="Z1971" i="43" s="1"/>
  <c r="V1971" i="43"/>
  <c r="N1972" i="43"/>
  <c r="O1972" i="43" s="1"/>
  <c r="P1972" i="43"/>
  <c r="Q1972" i="43" s="1"/>
  <c r="A1973" i="43"/>
  <c r="B1972" i="43"/>
  <c r="D1972" i="43"/>
  <c r="C1973" i="43"/>
  <c r="F1972" i="43"/>
  <c r="G1973" i="43"/>
  <c r="U1972" i="43"/>
  <c r="G1972" i="43"/>
  <c r="E1973" i="43"/>
  <c r="K1973" i="43"/>
  <c r="R1973" i="43"/>
  <c r="H1972" i="43" l="1"/>
  <c r="I1972" i="43" s="1"/>
  <c r="J1972" i="43"/>
  <c r="S1972" i="43"/>
  <c r="Y1972" i="43"/>
  <c r="Z1972" i="43" s="1"/>
  <c r="V1972" i="43"/>
  <c r="N1973" i="43"/>
  <c r="O1973" i="43" s="1"/>
  <c r="J1973" i="43"/>
  <c r="P1973" i="43"/>
  <c r="Q1973" i="43" s="1"/>
  <c r="B1973" i="43"/>
  <c r="A1974" i="43"/>
  <c r="D1973" i="43"/>
  <c r="U1973" i="43"/>
  <c r="F1973" i="43"/>
  <c r="E1974" i="43"/>
  <c r="C1974" i="43"/>
  <c r="T1974" i="43"/>
  <c r="K1974" i="43"/>
  <c r="R1974" i="43"/>
  <c r="T1973" i="43"/>
  <c r="H1973" i="43" l="1"/>
  <c r="I1973" i="43" s="1"/>
  <c r="S1973" i="43"/>
  <c r="Y1973" i="43"/>
  <c r="Z1973" i="43" s="1"/>
  <c r="V1973" i="43"/>
  <c r="N1974" i="43"/>
  <c r="O1974" i="43" s="1"/>
  <c r="P1974" i="43"/>
  <c r="Q1974" i="43" s="1"/>
  <c r="A1975" i="43"/>
  <c r="B1974" i="43"/>
  <c r="D1974" i="43"/>
  <c r="C1975" i="43"/>
  <c r="E1975" i="43"/>
  <c r="K1975" i="43"/>
  <c r="R1975" i="43"/>
  <c r="T1975" i="43"/>
  <c r="F1974" i="43"/>
  <c r="G1974" i="43"/>
  <c r="U1974" i="43"/>
  <c r="J1974" i="43" l="1"/>
  <c r="H1974" i="43"/>
  <c r="I1974" i="43" s="1"/>
  <c r="S1974" i="43"/>
  <c r="Y1974" i="43"/>
  <c r="Z1974" i="43" s="1"/>
  <c r="V1974" i="43"/>
  <c r="N1975" i="43"/>
  <c r="O1975" i="43" s="1"/>
  <c r="P1975" i="43"/>
  <c r="Q1975" i="43" s="1"/>
  <c r="B1975" i="43"/>
  <c r="A1976" i="43"/>
  <c r="D1975" i="43"/>
  <c r="U1975" i="43"/>
  <c r="E1976" i="43"/>
  <c r="F1975" i="43"/>
  <c r="T1976" i="43"/>
  <c r="K1976" i="43"/>
  <c r="C1976" i="43"/>
  <c r="G1975" i="43"/>
  <c r="J1975" i="43" l="1"/>
  <c r="H1975" i="43"/>
  <c r="I1975" i="43" s="1"/>
  <c r="S1975" i="43"/>
  <c r="Y1975" i="43"/>
  <c r="Z1975" i="43" s="1"/>
  <c r="V1975" i="43"/>
  <c r="N1976" i="43"/>
  <c r="O1976" i="43" s="1"/>
  <c r="P1976" i="43"/>
  <c r="Q1976" i="43" s="1"/>
  <c r="A1977" i="43"/>
  <c r="B1976" i="43"/>
  <c r="D1976" i="43"/>
  <c r="R1977" i="43"/>
  <c r="K1977" i="43"/>
  <c r="T1977" i="43"/>
  <c r="G1976" i="43"/>
  <c r="C1977" i="43"/>
  <c r="U1976" i="43"/>
  <c r="R1976" i="43"/>
  <c r="F1976" i="43"/>
  <c r="E1977" i="43"/>
  <c r="J1976" i="43" l="1"/>
  <c r="H1976" i="43"/>
  <c r="I1976" i="43" s="1"/>
  <c r="S1976" i="43"/>
  <c r="Y1976" i="43"/>
  <c r="Z1976" i="43" s="1"/>
  <c r="V1976" i="43"/>
  <c r="N1977" i="43"/>
  <c r="O1977" i="43" s="1"/>
  <c r="P1977" i="43"/>
  <c r="Q1977" i="43" s="1"/>
  <c r="B1977" i="43"/>
  <c r="A1978" i="43"/>
  <c r="D1977" i="43"/>
  <c r="E1978" i="43"/>
  <c r="T1978" i="43"/>
  <c r="G1977" i="43"/>
  <c r="K1978" i="43"/>
  <c r="U1977" i="43"/>
  <c r="C1978" i="43"/>
  <c r="F1977" i="43"/>
  <c r="R1978" i="43"/>
  <c r="J1977" i="43" l="1"/>
  <c r="H1977" i="43"/>
  <c r="I1977" i="43" s="1"/>
  <c r="S1977" i="43"/>
  <c r="Y1977" i="43"/>
  <c r="Z1977" i="43" s="1"/>
  <c r="V1977" i="43"/>
  <c r="N1978" i="43"/>
  <c r="O1978" i="43" s="1"/>
  <c r="P1978" i="43"/>
  <c r="Q1978" i="43" s="1"/>
  <c r="A1979" i="43"/>
  <c r="B1978" i="43"/>
  <c r="D1978" i="43"/>
  <c r="G1978" i="43"/>
  <c r="T1979" i="43"/>
  <c r="K1979" i="43"/>
  <c r="C1979" i="43"/>
  <c r="F1978" i="43"/>
  <c r="E1979" i="43"/>
  <c r="U1978" i="43"/>
  <c r="R1979" i="43"/>
  <c r="J1978" i="43" l="1"/>
  <c r="H1978" i="43"/>
  <c r="I1978" i="43" s="1"/>
  <c r="S1978" i="43"/>
  <c r="Y1978" i="43"/>
  <c r="Z1978" i="43" s="1"/>
  <c r="V1978" i="43"/>
  <c r="N1979" i="43"/>
  <c r="O1979" i="43" s="1"/>
  <c r="P1979" i="43"/>
  <c r="Q1979" i="43" s="1"/>
  <c r="B1979" i="43"/>
  <c r="A1980" i="43"/>
  <c r="D1979" i="43"/>
  <c r="G1979" i="43"/>
  <c r="T1980" i="43"/>
  <c r="E1980" i="43"/>
  <c r="R1980" i="43"/>
  <c r="K1980" i="43"/>
  <c r="U1979" i="43"/>
  <c r="F1979" i="43"/>
  <c r="C1980" i="43"/>
  <c r="G1980" i="43" s="1"/>
  <c r="J1979" i="43" l="1"/>
  <c r="H1979" i="43"/>
  <c r="I1979" i="43" s="1"/>
  <c r="S1979" i="43"/>
  <c r="Y1979" i="43"/>
  <c r="Z1979" i="43" s="1"/>
  <c r="V1979" i="43"/>
  <c r="N1980" i="43"/>
  <c r="O1980" i="43" s="1"/>
  <c r="J1980" i="43"/>
  <c r="P1980" i="43"/>
  <c r="Q1980" i="43" s="1"/>
  <c r="A1981" i="43"/>
  <c r="B1980" i="43"/>
  <c r="D1980" i="43"/>
  <c r="C1981" i="43"/>
  <c r="R1981" i="43"/>
  <c r="K1981" i="43"/>
  <c r="F1981" i="43"/>
  <c r="T1981" i="43"/>
  <c r="E1981" i="43"/>
  <c r="F1980" i="43"/>
  <c r="U1980" i="43"/>
  <c r="H1980" i="43" l="1"/>
  <c r="I1980" i="43" s="1"/>
  <c r="S1980" i="43"/>
  <c r="Y1980" i="43"/>
  <c r="Z1980" i="43" s="1"/>
  <c r="V1980" i="43"/>
  <c r="N1981" i="43"/>
  <c r="O1981" i="43" s="1"/>
  <c r="H1981" i="43"/>
  <c r="I1981" i="43" s="1"/>
  <c r="P1981" i="43"/>
  <c r="Q1981" i="43" s="1"/>
  <c r="B1981" i="43"/>
  <c r="A1982" i="43"/>
  <c r="D1981" i="43"/>
  <c r="E1982" i="43"/>
  <c r="U1981" i="43"/>
  <c r="K1982" i="43"/>
  <c r="C1982" i="43"/>
  <c r="R1982" i="43"/>
  <c r="G1981" i="43"/>
  <c r="T1982" i="43"/>
  <c r="J1981" i="43" l="1"/>
  <c r="S1981" i="43"/>
  <c r="Y1981" i="43"/>
  <c r="Z1981" i="43" s="1"/>
  <c r="V1981" i="43"/>
  <c r="N1982" i="43"/>
  <c r="O1982" i="43" s="1"/>
  <c r="P1982" i="43"/>
  <c r="Q1982" i="43" s="1"/>
  <c r="A1983" i="43"/>
  <c r="B1982" i="43"/>
  <c r="D1982" i="43"/>
  <c r="E1983" i="43"/>
  <c r="F1982" i="43"/>
  <c r="U1982" i="43"/>
  <c r="R1983" i="43"/>
  <c r="T1983" i="43"/>
  <c r="K1983" i="43"/>
  <c r="G1982" i="43"/>
  <c r="C1983" i="43"/>
  <c r="G1983" i="43" s="1"/>
  <c r="J1982" i="43" l="1"/>
  <c r="H1982" i="43"/>
  <c r="I1982" i="43" s="1"/>
  <c r="S1982" i="43"/>
  <c r="Y1982" i="43"/>
  <c r="Z1982" i="43" s="1"/>
  <c r="V1982" i="43"/>
  <c r="N1983" i="43"/>
  <c r="O1983" i="43" s="1"/>
  <c r="J1983" i="43"/>
  <c r="P1983" i="43"/>
  <c r="Q1983" i="43" s="1"/>
  <c r="B1983" i="43"/>
  <c r="A1984" i="43"/>
  <c r="D1983" i="43"/>
  <c r="T1984" i="43"/>
  <c r="R1984" i="43"/>
  <c r="F1983" i="43"/>
  <c r="K1984" i="43"/>
  <c r="E1984" i="43"/>
  <c r="U1983" i="43"/>
  <c r="C1984" i="43"/>
  <c r="F1984" i="43" s="1"/>
  <c r="H1983" i="43" l="1"/>
  <c r="I1983" i="43" s="1"/>
  <c r="S1983" i="43"/>
  <c r="Y1983" i="43"/>
  <c r="Z1983" i="43" s="1"/>
  <c r="V1983" i="43"/>
  <c r="N1984" i="43"/>
  <c r="O1984" i="43" s="1"/>
  <c r="H1984" i="43"/>
  <c r="I1984" i="43" s="1"/>
  <c r="P1984" i="43"/>
  <c r="Q1984" i="43" s="1"/>
  <c r="A1985" i="43"/>
  <c r="B1984" i="43"/>
  <c r="D1984" i="43"/>
  <c r="U1984" i="43"/>
  <c r="G1984" i="43"/>
  <c r="R1985" i="43"/>
  <c r="K1985" i="43"/>
  <c r="E1985" i="43"/>
  <c r="T1985" i="43"/>
  <c r="C1985" i="43"/>
  <c r="J1984" i="43" l="1"/>
  <c r="S1984" i="43"/>
  <c r="Y1984" i="43"/>
  <c r="Z1984" i="43" s="1"/>
  <c r="V1984" i="43"/>
  <c r="N1985" i="43"/>
  <c r="O1985" i="43" s="1"/>
  <c r="P1985" i="43"/>
  <c r="Q1985" i="43" s="1"/>
  <c r="B1985" i="43"/>
  <c r="A1986" i="43"/>
  <c r="D1985" i="43"/>
  <c r="C1986" i="43"/>
  <c r="T1986" i="43"/>
  <c r="R1986" i="43"/>
  <c r="E1986" i="43"/>
  <c r="U1985" i="43"/>
  <c r="G1985" i="43"/>
  <c r="K1986" i="43"/>
  <c r="F1985" i="43"/>
  <c r="J1985" i="43" l="1"/>
  <c r="H1985" i="43"/>
  <c r="I1985" i="43" s="1"/>
  <c r="S1985" i="43"/>
  <c r="Y1985" i="43"/>
  <c r="Z1985" i="43" s="1"/>
  <c r="V1985" i="43"/>
  <c r="N1986" i="43"/>
  <c r="O1986" i="43" s="1"/>
  <c r="P1986" i="43"/>
  <c r="Q1986" i="43" s="1"/>
  <c r="A1987" i="43"/>
  <c r="B1986" i="43"/>
  <c r="D1986" i="43"/>
  <c r="U1986" i="43"/>
  <c r="K1987" i="43"/>
  <c r="G1986" i="43"/>
  <c r="C1987" i="43"/>
  <c r="F1986" i="43"/>
  <c r="R1987" i="43"/>
  <c r="E1987" i="43"/>
  <c r="T1987" i="43"/>
  <c r="J1986" i="43" l="1"/>
  <c r="H1986" i="43"/>
  <c r="I1986" i="43" s="1"/>
  <c r="S1986" i="43"/>
  <c r="Y1986" i="43"/>
  <c r="Z1986" i="43" s="1"/>
  <c r="V1986" i="43"/>
  <c r="N1987" i="43"/>
  <c r="O1987" i="43" s="1"/>
  <c r="P1987" i="43"/>
  <c r="Q1987" i="43" s="1"/>
  <c r="B1987" i="43"/>
  <c r="A1988" i="43"/>
  <c r="D1987" i="43"/>
  <c r="C1988" i="43"/>
  <c r="F1987" i="43"/>
  <c r="U1987" i="43"/>
  <c r="G1987" i="43"/>
  <c r="K1988" i="43"/>
  <c r="R1988" i="43"/>
  <c r="E1988" i="43"/>
  <c r="H1987" i="43" l="1"/>
  <c r="I1987" i="43" s="1"/>
  <c r="J1987" i="43"/>
  <c r="S1987" i="43"/>
  <c r="Y1987" i="43"/>
  <c r="Z1987" i="43" s="1"/>
  <c r="V1987" i="43"/>
  <c r="N1988" i="43"/>
  <c r="O1988" i="43" s="1"/>
  <c r="P1988" i="43"/>
  <c r="Q1988" i="43" s="1"/>
  <c r="A1989" i="43"/>
  <c r="B1988" i="43"/>
  <c r="D1988" i="43"/>
  <c r="T1988" i="43"/>
  <c r="E1989" i="43"/>
  <c r="F1988" i="43"/>
  <c r="K1989" i="43"/>
  <c r="G1988" i="43"/>
  <c r="T1989" i="43"/>
  <c r="U1988" i="43"/>
  <c r="R1989" i="43"/>
  <c r="C1989" i="43"/>
  <c r="J1988" i="43" l="1"/>
  <c r="H1988" i="43"/>
  <c r="I1988" i="43" s="1"/>
  <c r="S1988" i="43"/>
  <c r="Y1988" i="43"/>
  <c r="Z1988" i="43" s="1"/>
  <c r="V1988" i="43"/>
  <c r="N1989" i="43"/>
  <c r="O1989" i="43" s="1"/>
  <c r="P1989" i="43"/>
  <c r="Q1989" i="43" s="1"/>
  <c r="B1989" i="43"/>
  <c r="A1990" i="43"/>
  <c r="D1989" i="43"/>
  <c r="F1989" i="43"/>
  <c r="K1990" i="43"/>
  <c r="E1990" i="43"/>
  <c r="U1989" i="43"/>
  <c r="T1990" i="43"/>
  <c r="G1989" i="43"/>
  <c r="R1990" i="43"/>
  <c r="C1990" i="43"/>
  <c r="J1989" i="43" l="1"/>
  <c r="H1989" i="43"/>
  <c r="I1989" i="43" s="1"/>
  <c r="S1989" i="43"/>
  <c r="Y1989" i="43"/>
  <c r="Z1989" i="43" s="1"/>
  <c r="V1989" i="43"/>
  <c r="N1990" i="43"/>
  <c r="O1990" i="43" s="1"/>
  <c r="P1990" i="43"/>
  <c r="Q1990" i="43" s="1"/>
  <c r="A1991" i="43"/>
  <c r="B1990" i="43"/>
  <c r="D1990" i="43"/>
  <c r="E1991" i="43"/>
  <c r="T1991" i="43"/>
  <c r="C1991" i="43"/>
  <c r="R1991" i="43"/>
  <c r="K1991" i="43"/>
  <c r="G1990" i="43"/>
  <c r="F1990" i="43"/>
  <c r="U1990" i="43"/>
  <c r="J1990" i="43" l="1"/>
  <c r="H1990" i="43"/>
  <c r="I1990" i="43" s="1"/>
  <c r="S1990" i="43"/>
  <c r="Y1990" i="43"/>
  <c r="Z1990" i="43" s="1"/>
  <c r="V1990" i="43"/>
  <c r="N1991" i="43"/>
  <c r="O1991" i="43" s="1"/>
  <c r="P1991" i="43"/>
  <c r="Q1991" i="43" s="1"/>
  <c r="B1991" i="43"/>
  <c r="A1992" i="43"/>
  <c r="D1991" i="43"/>
  <c r="C1992" i="43"/>
  <c r="E1992" i="43"/>
  <c r="F1991" i="43"/>
  <c r="U1991" i="43"/>
  <c r="R1992" i="43"/>
  <c r="G1991" i="43"/>
  <c r="K1992" i="43"/>
  <c r="T1992" i="43"/>
  <c r="J1991" i="43" l="1"/>
  <c r="H1991" i="43"/>
  <c r="I1991" i="43" s="1"/>
  <c r="S1991" i="43"/>
  <c r="Y1991" i="43"/>
  <c r="Z1991" i="43" s="1"/>
  <c r="V1991" i="43"/>
  <c r="N1992" i="43"/>
  <c r="O1992" i="43" s="1"/>
  <c r="P1992" i="43"/>
  <c r="Q1992" i="43" s="1"/>
  <c r="A1993" i="43"/>
  <c r="B1992" i="43"/>
  <c r="D1992" i="43"/>
  <c r="F1992" i="43"/>
  <c r="C1993" i="43"/>
  <c r="K1993" i="43"/>
  <c r="G1992" i="43"/>
  <c r="R1993" i="43"/>
  <c r="T1993" i="43"/>
  <c r="E1993" i="43"/>
  <c r="U1992" i="43"/>
  <c r="F1993" i="43"/>
  <c r="H1992" i="43" l="1"/>
  <c r="I1992" i="43" s="1"/>
  <c r="J1992" i="43"/>
  <c r="S1992" i="43"/>
  <c r="Y1992" i="43"/>
  <c r="Z1992" i="43" s="1"/>
  <c r="V1992" i="43"/>
  <c r="N1993" i="43"/>
  <c r="O1993" i="43" s="1"/>
  <c r="H1993" i="43"/>
  <c r="I1993" i="43" s="1"/>
  <c r="P1993" i="43"/>
  <c r="Q1993" i="43" s="1"/>
  <c r="B1993" i="43"/>
  <c r="A1994" i="43"/>
  <c r="D1993" i="43"/>
  <c r="G1993" i="43"/>
  <c r="E1994" i="43"/>
  <c r="K1994" i="43"/>
  <c r="U1993" i="43"/>
  <c r="C1994" i="43"/>
  <c r="R1994" i="43"/>
  <c r="T1994" i="43"/>
  <c r="J1993" i="43" l="1"/>
  <c r="S1993" i="43"/>
  <c r="Y1993" i="43"/>
  <c r="Z1993" i="43" s="1"/>
  <c r="V1993" i="43"/>
  <c r="N1994" i="43"/>
  <c r="O1994" i="43" s="1"/>
  <c r="P1994" i="43"/>
  <c r="Q1994" i="43" s="1"/>
  <c r="A1995" i="43"/>
  <c r="B1994" i="43"/>
  <c r="D1994" i="43"/>
  <c r="E1995" i="43"/>
  <c r="T1995" i="43"/>
  <c r="U1994" i="43"/>
  <c r="R1995" i="43"/>
  <c r="C1995" i="43"/>
  <c r="K1995" i="43"/>
  <c r="G1994" i="43"/>
  <c r="F1994" i="43"/>
  <c r="H1994" i="43" l="1"/>
  <c r="I1994" i="43" s="1"/>
  <c r="J1994" i="43"/>
  <c r="S1994" i="43"/>
  <c r="Y1994" i="43"/>
  <c r="Z1994" i="43" s="1"/>
  <c r="V1994" i="43"/>
  <c r="N1995" i="43"/>
  <c r="O1995" i="43" s="1"/>
  <c r="P1995" i="43"/>
  <c r="Q1995" i="43" s="1"/>
  <c r="B1995" i="43"/>
  <c r="A1996" i="43"/>
  <c r="D1995" i="43"/>
  <c r="K1996" i="43"/>
  <c r="F1995" i="43"/>
  <c r="U1995" i="43"/>
  <c r="R1996" i="43"/>
  <c r="C1996" i="43"/>
  <c r="T1996" i="43"/>
  <c r="E1996" i="43"/>
  <c r="G1995" i="43"/>
  <c r="J1995" i="43" l="1"/>
  <c r="H1995" i="43"/>
  <c r="I1995" i="43" s="1"/>
  <c r="S1995" i="43"/>
  <c r="Y1995" i="43"/>
  <c r="Z1995" i="43" s="1"/>
  <c r="V1995" i="43"/>
  <c r="N1996" i="43"/>
  <c r="O1996" i="43" s="1"/>
  <c r="P1996" i="43"/>
  <c r="Q1996" i="43" s="1"/>
  <c r="A1997" i="43"/>
  <c r="B1996" i="43"/>
  <c r="D1996" i="43"/>
  <c r="T1997" i="43"/>
  <c r="E1997" i="43"/>
  <c r="G1996" i="43"/>
  <c r="K1997" i="43"/>
  <c r="U1996" i="43"/>
  <c r="C1997" i="43"/>
  <c r="F1996" i="43"/>
  <c r="G1997" i="43"/>
  <c r="J1996" i="43" l="1"/>
  <c r="H1996" i="43"/>
  <c r="I1996" i="43" s="1"/>
  <c r="S1996" i="43"/>
  <c r="Y1996" i="43"/>
  <c r="Z1996" i="43" s="1"/>
  <c r="V1996" i="43"/>
  <c r="N1997" i="43"/>
  <c r="O1997" i="43" s="1"/>
  <c r="J1997" i="43"/>
  <c r="P1997" i="43"/>
  <c r="Q1997" i="43" s="1"/>
  <c r="B1997" i="43"/>
  <c r="A1998" i="43"/>
  <c r="D1997" i="43"/>
  <c r="T1998" i="43"/>
  <c r="U1997" i="43"/>
  <c r="R1998" i="43"/>
  <c r="C1998" i="43"/>
  <c r="F1997" i="43"/>
  <c r="E1998" i="43"/>
  <c r="R1997" i="43"/>
  <c r="K1998" i="43"/>
  <c r="H1997" i="43" l="1"/>
  <c r="I1997" i="43" s="1"/>
  <c r="S1997" i="43"/>
  <c r="Y1997" i="43"/>
  <c r="Z1997" i="43" s="1"/>
  <c r="V1997" i="43"/>
  <c r="N1998" i="43"/>
  <c r="O1998" i="43" s="1"/>
  <c r="P1998" i="43"/>
  <c r="Q1998" i="43" s="1"/>
  <c r="A1999" i="43"/>
  <c r="B1998" i="43"/>
  <c r="D1998" i="43"/>
  <c r="R1999" i="43"/>
  <c r="U1998" i="43"/>
  <c r="C1999" i="43"/>
  <c r="G1998" i="43"/>
  <c r="K1999" i="43"/>
  <c r="E1999" i="43"/>
  <c r="T1999" i="43"/>
  <c r="F1998" i="43"/>
  <c r="J1998" i="43" l="1"/>
  <c r="H1998" i="43"/>
  <c r="I1998" i="43" s="1"/>
  <c r="S1998" i="43"/>
  <c r="Y1998" i="43"/>
  <c r="Z1998" i="43" s="1"/>
  <c r="V1998" i="43"/>
  <c r="N1999" i="43"/>
  <c r="O1999" i="43" s="1"/>
  <c r="P1999" i="43"/>
  <c r="Q1999" i="43" s="1"/>
  <c r="B1999" i="43"/>
  <c r="A2000" i="43"/>
  <c r="D1999" i="43"/>
  <c r="F1999" i="43"/>
  <c r="C2000" i="43"/>
  <c r="U1999" i="43"/>
  <c r="K2000" i="43"/>
  <c r="R2000" i="43"/>
  <c r="E2000" i="43"/>
  <c r="G1999" i="43"/>
  <c r="T2000" i="43"/>
  <c r="J1999" i="43" l="1"/>
  <c r="H1999" i="43"/>
  <c r="I1999" i="43" s="1"/>
  <c r="S1999" i="43"/>
  <c r="Y1999" i="43"/>
  <c r="Z1999" i="43" s="1"/>
  <c r="V1999" i="43"/>
  <c r="N2000" i="43"/>
  <c r="O2000" i="43" s="1"/>
  <c r="P2000" i="43"/>
  <c r="Q2000" i="43" s="1"/>
  <c r="A2001" i="43"/>
  <c r="B2000" i="43"/>
  <c r="D2000" i="43"/>
  <c r="T2001" i="43"/>
  <c r="U2000" i="43"/>
  <c r="E2001" i="43"/>
  <c r="C2001" i="43"/>
  <c r="K2001" i="43"/>
  <c r="F2000" i="43"/>
  <c r="R2001" i="43"/>
  <c r="G2000" i="43"/>
  <c r="G2001" i="43"/>
  <c r="F2001" i="43"/>
  <c r="J2000" i="43" l="1"/>
  <c r="H2000" i="43"/>
  <c r="I2000" i="43" s="1"/>
  <c r="S2000" i="43"/>
  <c r="Y2000" i="43"/>
  <c r="Z2000" i="43" s="1"/>
  <c r="V2000" i="43"/>
  <c r="N2001" i="43"/>
  <c r="O2001" i="43" s="1"/>
  <c r="H2001" i="43"/>
  <c r="I2001" i="43" s="1"/>
  <c r="J2001" i="43"/>
  <c r="P2001" i="43"/>
  <c r="Q2001" i="43" s="1"/>
  <c r="B2001" i="43"/>
  <c r="A2002" i="43"/>
  <c r="D2001" i="43"/>
  <c r="K2002" i="43"/>
  <c r="U2001" i="43"/>
  <c r="C2002" i="43"/>
  <c r="G2002" i="43"/>
  <c r="E2002" i="43"/>
  <c r="R2002" i="43"/>
  <c r="S2001" i="43" l="1"/>
  <c r="Y2001" i="43"/>
  <c r="Z2001" i="43" s="1"/>
  <c r="V2001" i="43"/>
  <c r="N2002" i="43"/>
  <c r="O2002" i="43" s="1"/>
  <c r="J2002" i="43"/>
  <c r="P2002" i="43"/>
  <c r="Q2002" i="43" s="1"/>
  <c r="A2003" i="43"/>
  <c r="B2002" i="43"/>
  <c r="D2002" i="43"/>
  <c r="T2002" i="43"/>
  <c r="F2002" i="43"/>
  <c r="K2003" i="43"/>
  <c r="C2003" i="43"/>
  <c r="U2002" i="43"/>
  <c r="E2003" i="43"/>
  <c r="R2003" i="43"/>
  <c r="T2003" i="43"/>
  <c r="H2002" i="43" l="1"/>
  <c r="I2002" i="43" s="1"/>
  <c r="S2002" i="43"/>
  <c r="Y2002" i="43"/>
  <c r="Z2002" i="43" s="1"/>
  <c r="V2002" i="43"/>
  <c r="N2003" i="43"/>
  <c r="O2003" i="43" s="1"/>
  <c r="P2003" i="43"/>
  <c r="Q2003" i="43" s="1"/>
  <c r="B2003" i="43"/>
  <c r="A2004" i="43"/>
  <c r="D2003" i="43"/>
  <c r="G2003" i="43"/>
  <c r="K2004" i="43"/>
  <c r="R2004" i="43"/>
  <c r="E2004" i="43"/>
  <c r="U2003" i="43"/>
  <c r="T2004" i="43"/>
  <c r="F2003" i="43"/>
  <c r="C2004" i="43"/>
  <c r="J2003" i="43" l="1"/>
  <c r="H2003" i="43"/>
  <c r="I2003" i="43" s="1"/>
  <c r="S2003" i="43"/>
  <c r="Y2003" i="43"/>
  <c r="Z2003" i="43" s="1"/>
  <c r="V2003" i="43"/>
  <c r="N2004" i="43"/>
  <c r="O2004" i="43" s="1"/>
  <c r="P2004" i="43"/>
  <c r="Q2004" i="43" s="1"/>
  <c r="A2005" i="43"/>
  <c r="B2004" i="43"/>
  <c r="D2004" i="43"/>
  <c r="F2004" i="43"/>
  <c r="E2005" i="43"/>
  <c r="U2004" i="43"/>
  <c r="G2004" i="43"/>
  <c r="R2005" i="43"/>
  <c r="K2005" i="43"/>
  <c r="T2005" i="43"/>
  <c r="C2005" i="43"/>
  <c r="J2004" i="43" l="1"/>
  <c r="H2004" i="43"/>
  <c r="I2004" i="43" s="1"/>
  <c r="S2004" i="43"/>
  <c r="Y2004" i="43"/>
  <c r="Z2004" i="43" s="1"/>
  <c r="V2004" i="43"/>
  <c r="N2005" i="43"/>
  <c r="O2005" i="43" s="1"/>
  <c r="P2005" i="43"/>
  <c r="Q2005" i="43" s="1"/>
  <c r="B2005" i="43"/>
  <c r="A2006" i="43"/>
  <c r="D2005" i="43"/>
  <c r="F2005" i="43"/>
  <c r="T2006" i="43"/>
  <c r="E2006" i="43"/>
  <c r="R2006" i="43"/>
  <c r="G2005" i="43"/>
  <c r="K2006" i="43"/>
  <c r="U2005" i="43"/>
  <c r="C2006" i="43"/>
  <c r="J2005" i="43" l="1"/>
  <c r="H2005" i="43"/>
  <c r="I2005" i="43" s="1"/>
  <c r="S2005" i="43"/>
  <c r="Y2005" i="43"/>
  <c r="Z2005" i="43" s="1"/>
  <c r="V2005" i="43"/>
  <c r="N2006" i="43"/>
  <c r="O2006" i="43" s="1"/>
  <c r="P2006" i="43"/>
  <c r="Q2006" i="43" s="1"/>
  <c r="A2007" i="43"/>
  <c r="B2006" i="43"/>
  <c r="D2006" i="43"/>
  <c r="R2007" i="43"/>
  <c r="K2007" i="43"/>
  <c r="U2006" i="43"/>
  <c r="C2007" i="43"/>
  <c r="E2007" i="43"/>
  <c r="F2006" i="43"/>
  <c r="G2006" i="43"/>
  <c r="G2007" i="43"/>
  <c r="T2007" i="43"/>
  <c r="J2006" i="43" l="1"/>
  <c r="H2006" i="43"/>
  <c r="I2006" i="43" s="1"/>
  <c r="S2006" i="43"/>
  <c r="Y2006" i="43"/>
  <c r="Z2006" i="43" s="1"/>
  <c r="V2006" i="43"/>
  <c r="N2007" i="43"/>
  <c r="O2007" i="43" s="1"/>
  <c r="J2007" i="43"/>
  <c r="P2007" i="43"/>
  <c r="Q2007" i="43" s="1"/>
  <c r="B2007" i="43"/>
  <c r="A2008" i="43"/>
  <c r="D2007" i="43"/>
  <c r="T2008" i="43"/>
  <c r="E2008" i="43"/>
  <c r="R2008" i="43"/>
  <c r="F2007" i="43"/>
  <c r="U2007" i="43"/>
  <c r="C2008" i="43"/>
  <c r="F2008" i="43" s="1"/>
  <c r="K2008" i="43"/>
  <c r="H2007" i="43" l="1"/>
  <c r="I2007" i="43" s="1"/>
  <c r="S2007" i="43"/>
  <c r="Y2007" i="43"/>
  <c r="Z2007" i="43" s="1"/>
  <c r="V2007" i="43"/>
  <c r="N2008" i="43"/>
  <c r="O2008" i="43" s="1"/>
  <c r="H2008" i="43"/>
  <c r="I2008" i="43" s="1"/>
  <c r="P2008" i="43"/>
  <c r="Q2008" i="43" s="1"/>
  <c r="A2009" i="43"/>
  <c r="B2008" i="43"/>
  <c r="D2008" i="43"/>
  <c r="C2009" i="43"/>
  <c r="E2009" i="43"/>
  <c r="F2009" i="43"/>
  <c r="G2008" i="43"/>
  <c r="T2009" i="43"/>
  <c r="R2009" i="43"/>
  <c r="U2008" i="43"/>
  <c r="K2009" i="43"/>
  <c r="J2008" i="43" l="1"/>
  <c r="S2008" i="43"/>
  <c r="Y2008" i="43"/>
  <c r="Z2008" i="43" s="1"/>
  <c r="V2008" i="43"/>
  <c r="N2009" i="43"/>
  <c r="O2009" i="43" s="1"/>
  <c r="H2009" i="43"/>
  <c r="I2009" i="43" s="1"/>
  <c r="P2009" i="43"/>
  <c r="Q2009" i="43" s="1"/>
  <c r="B2009" i="43"/>
  <c r="A2010" i="43"/>
  <c r="D2009" i="43"/>
  <c r="G2009" i="43"/>
  <c r="K2010" i="43"/>
  <c r="U2009" i="43"/>
  <c r="T2010" i="43"/>
  <c r="E2010" i="43"/>
  <c r="R2010" i="43"/>
  <c r="C2010" i="43"/>
  <c r="J2009" i="43" l="1"/>
  <c r="S2009" i="43"/>
  <c r="Y2009" i="43"/>
  <c r="Z2009" i="43" s="1"/>
  <c r="V2009" i="43"/>
  <c r="N2010" i="43"/>
  <c r="O2010" i="43" s="1"/>
  <c r="P2010" i="43"/>
  <c r="Q2010" i="43" s="1"/>
  <c r="S2010" i="43" s="1"/>
  <c r="A2011" i="43"/>
  <c r="B2010" i="43"/>
  <c r="D2010" i="43"/>
  <c r="U2010" i="43"/>
  <c r="E2011" i="43"/>
  <c r="F2010" i="43"/>
  <c r="T2011" i="43"/>
  <c r="K2011" i="43"/>
  <c r="G2010" i="43"/>
  <c r="R2011" i="43"/>
  <c r="C2011" i="43"/>
  <c r="J2010" i="43" l="1"/>
  <c r="H2010" i="43"/>
  <c r="Y2010" i="43"/>
  <c r="Z2010" i="43" s="1"/>
  <c r="V2010" i="43"/>
  <c r="N2011" i="43"/>
  <c r="O2011" i="43" s="1"/>
  <c r="P2011" i="43"/>
  <c r="Q2011" i="43" s="1"/>
  <c r="B2011" i="43"/>
  <c r="A2012" i="43"/>
  <c r="D2011" i="43"/>
  <c r="U2011" i="43"/>
  <c r="K2012" i="43"/>
  <c r="G2011" i="43"/>
  <c r="T2012" i="43"/>
  <c r="F2011" i="43"/>
  <c r="E2012" i="43"/>
  <c r="C2012" i="43"/>
  <c r="F2012" i="43" s="1"/>
  <c r="R2012" i="43"/>
  <c r="H2011" i="43" l="1"/>
  <c r="I2011" i="43" s="1"/>
  <c r="J2011" i="43"/>
  <c r="I2010" i="43"/>
  <c r="S2011" i="43"/>
  <c r="Y2011" i="43"/>
  <c r="Z2011" i="43" s="1"/>
  <c r="V2011" i="43"/>
  <c r="N2012" i="43"/>
  <c r="O2012" i="43" s="1"/>
  <c r="H2012" i="43"/>
  <c r="I2012" i="43" s="1"/>
  <c r="P2012" i="43"/>
  <c r="Q2012" i="43" s="1"/>
  <c r="A2013" i="43"/>
  <c r="B2012" i="43"/>
  <c r="D2012" i="43"/>
  <c r="G2012" i="43"/>
  <c r="E2013" i="43"/>
  <c r="C2013" i="43"/>
  <c r="K2013" i="43"/>
  <c r="U2012" i="43"/>
  <c r="R2013" i="43"/>
  <c r="T2013" i="43"/>
  <c r="J2012" i="43" l="1"/>
  <c r="S2012" i="43"/>
  <c r="Y2012" i="43"/>
  <c r="Z2012" i="43" s="1"/>
  <c r="V2012" i="43"/>
  <c r="N2013" i="43"/>
  <c r="O2013" i="43" s="1"/>
  <c r="P2013" i="43"/>
  <c r="Q2013" i="43" s="1"/>
  <c r="B2013" i="43"/>
  <c r="A2014" i="43"/>
  <c r="D2013" i="43"/>
  <c r="E2014" i="43"/>
  <c r="G2013" i="43"/>
  <c r="R2014" i="43"/>
  <c r="T2014" i="43"/>
  <c r="U2013" i="43"/>
  <c r="K2014" i="43"/>
  <c r="C2014" i="43"/>
  <c r="F2013" i="43"/>
  <c r="H2013" i="43" l="1"/>
  <c r="I2013" i="43" s="1"/>
  <c r="J2013" i="43"/>
  <c r="S2013" i="43"/>
  <c r="Y2013" i="43"/>
  <c r="Z2013" i="43" s="1"/>
  <c r="V2013" i="43"/>
  <c r="N2014" i="43"/>
  <c r="O2014" i="43" s="1"/>
  <c r="P2014" i="43"/>
  <c r="Q2014" i="43" s="1"/>
  <c r="A2015" i="43"/>
  <c r="B2014" i="43"/>
  <c r="D2014" i="43"/>
  <c r="F2014" i="43"/>
  <c r="G2014" i="43"/>
  <c r="U2014" i="43"/>
  <c r="R2015" i="43"/>
  <c r="T2015" i="43"/>
  <c r="C2015" i="43"/>
  <c r="E2015" i="43"/>
  <c r="K2015" i="43"/>
  <c r="H2014" i="43" l="1"/>
  <c r="I2014" i="43" s="1"/>
  <c r="J2014" i="43"/>
  <c r="S2014" i="43"/>
  <c r="Y2014" i="43"/>
  <c r="Z2014" i="43" s="1"/>
  <c r="V2014" i="43"/>
  <c r="N2015" i="43"/>
  <c r="O2015" i="43" s="1"/>
  <c r="P2015" i="43"/>
  <c r="Q2015" i="43" s="1"/>
  <c r="B2015" i="43"/>
  <c r="A2016" i="43"/>
  <c r="D2015" i="43"/>
  <c r="K2016" i="43"/>
  <c r="E2016" i="43"/>
  <c r="U2015" i="43"/>
  <c r="T2016" i="43"/>
  <c r="C2016" i="43"/>
  <c r="F2015" i="43"/>
  <c r="R2016" i="43"/>
  <c r="G2015" i="43"/>
  <c r="J2015" i="43" l="1"/>
  <c r="H2015" i="43"/>
  <c r="I2015" i="43" s="1"/>
  <c r="S2015" i="43"/>
  <c r="Y2015" i="43"/>
  <c r="Z2015" i="43" s="1"/>
  <c r="V2015" i="43"/>
  <c r="N2016" i="43"/>
  <c r="O2016" i="43" s="1"/>
  <c r="P2016" i="43"/>
  <c r="Q2016" i="43" s="1"/>
  <c r="A2017" i="43"/>
  <c r="B2016" i="43"/>
  <c r="D2016" i="43"/>
  <c r="R2017" i="43"/>
  <c r="F2016" i="43"/>
  <c r="E2017" i="43"/>
  <c r="U2016" i="43"/>
  <c r="G2016" i="43"/>
  <c r="K2017" i="43"/>
  <c r="T2017" i="43"/>
  <c r="C2017" i="43"/>
  <c r="H2016" i="43" l="1"/>
  <c r="I2016" i="43" s="1"/>
  <c r="J2016" i="43"/>
  <c r="S2016" i="43"/>
  <c r="Y2016" i="43"/>
  <c r="Z2016" i="43" s="1"/>
  <c r="V2016" i="43"/>
  <c r="N2017" i="43"/>
  <c r="O2017" i="43" s="1"/>
  <c r="P2017" i="43"/>
  <c r="Q2017" i="43" s="1"/>
  <c r="B2017" i="43"/>
  <c r="A2018" i="43"/>
  <c r="D2017" i="43"/>
  <c r="F2017" i="43"/>
  <c r="K2018" i="43"/>
  <c r="E2018" i="43"/>
  <c r="G2017" i="43"/>
  <c r="U2017" i="43"/>
  <c r="R2018" i="43"/>
  <c r="C2018" i="43"/>
  <c r="T2018" i="43"/>
  <c r="H2017" i="43" l="1"/>
  <c r="I2017" i="43" s="1"/>
  <c r="J2017" i="43"/>
  <c r="S2017" i="43"/>
  <c r="Y2017" i="43"/>
  <c r="Z2017" i="43" s="1"/>
  <c r="V2017" i="43"/>
  <c r="N2018" i="43"/>
  <c r="O2018" i="43" s="1"/>
  <c r="P2018" i="43"/>
  <c r="Q2018" i="43" s="1"/>
  <c r="A2019" i="43"/>
  <c r="B2018" i="43"/>
  <c r="D2018" i="43"/>
  <c r="C2019" i="43"/>
  <c r="G2018" i="43"/>
  <c r="U2018" i="43"/>
  <c r="R2019" i="43"/>
  <c r="K2019" i="43"/>
  <c r="E2019" i="43"/>
  <c r="T2019" i="43"/>
  <c r="F2018" i="43"/>
  <c r="J2018" i="43" l="1"/>
  <c r="H2018" i="43"/>
  <c r="I2018" i="43" s="1"/>
  <c r="S2018" i="43"/>
  <c r="Y2018" i="43"/>
  <c r="Z2018" i="43" s="1"/>
  <c r="V2018" i="43"/>
  <c r="N2019" i="43"/>
  <c r="O2019" i="43" s="1"/>
  <c r="P2019" i="43"/>
  <c r="Q2019" i="43" s="1"/>
  <c r="B2019" i="43"/>
  <c r="A2020" i="43"/>
  <c r="D2019" i="43"/>
  <c r="G2019" i="43"/>
  <c r="T2020" i="43"/>
  <c r="C2020" i="43"/>
  <c r="F2019" i="43"/>
  <c r="K2020" i="43"/>
  <c r="R2020" i="43"/>
  <c r="U2019" i="43"/>
  <c r="E2020" i="43"/>
  <c r="J2019" i="43" l="1"/>
  <c r="H2019" i="43"/>
  <c r="I2019" i="43" s="1"/>
  <c r="S2019" i="43"/>
  <c r="Y2019" i="43"/>
  <c r="Z2019" i="43" s="1"/>
  <c r="V2019" i="43"/>
  <c r="N2020" i="43"/>
  <c r="O2020" i="43" s="1"/>
  <c r="P2020" i="43"/>
  <c r="Q2020" i="43" s="1"/>
  <c r="A2021" i="43"/>
  <c r="B2020" i="43"/>
  <c r="D2020" i="43"/>
  <c r="F2020" i="43"/>
  <c r="G2020" i="43"/>
  <c r="E2021" i="43"/>
  <c r="T2021" i="43"/>
  <c r="R2021" i="43"/>
  <c r="C2021" i="43"/>
  <c r="K2021" i="43"/>
  <c r="U2020" i="43"/>
  <c r="J2020" i="43" l="1"/>
  <c r="H2020" i="43"/>
  <c r="I2020" i="43" s="1"/>
  <c r="S2020" i="43"/>
  <c r="Y2020" i="43"/>
  <c r="Z2020" i="43" s="1"/>
  <c r="V2020" i="43"/>
  <c r="N2021" i="43"/>
  <c r="O2021" i="43" s="1"/>
  <c r="P2021" i="43"/>
  <c r="Q2021" i="43" s="1"/>
  <c r="B2021" i="43"/>
  <c r="A2022" i="43"/>
  <c r="D2021" i="43"/>
  <c r="G2021" i="43"/>
  <c r="T2022" i="43"/>
  <c r="E2022" i="43"/>
  <c r="C2022" i="43"/>
  <c r="R2022" i="43"/>
  <c r="K2022" i="43"/>
  <c r="F2021" i="43"/>
  <c r="U2021" i="43"/>
  <c r="J2021" i="43" l="1"/>
  <c r="H2021" i="43"/>
  <c r="I2021" i="43" s="1"/>
  <c r="S2021" i="43"/>
  <c r="Y2021" i="43"/>
  <c r="Z2021" i="43" s="1"/>
  <c r="V2021" i="43"/>
  <c r="N2022" i="43"/>
  <c r="O2022" i="43" s="1"/>
  <c r="P2022" i="43"/>
  <c r="Q2022" i="43" s="1"/>
  <c r="A2023" i="43"/>
  <c r="B2022" i="43"/>
  <c r="D2022" i="43"/>
  <c r="K2023" i="43"/>
  <c r="R2023" i="43"/>
  <c r="F2022" i="43"/>
  <c r="G2022" i="43"/>
  <c r="U2022" i="43"/>
  <c r="T2023" i="43"/>
  <c r="C2023" i="43"/>
  <c r="E2023" i="43"/>
  <c r="J2022" i="43" l="1"/>
  <c r="H2022" i="43"/>
  <c r="I2022" i="43" s="1"/>
  <c r="S2022" i="43"/>
  <c r="Y2022" i="43"/>
  <c r="Z2022" i="43" s="1"/>
  <c r="V2022" i="43"/>
  <c r="N2023" i="43"/>
  <c r="O2023" i="43" s="1"/>
  <c r="P2023" i="43"/>
  <c r="Q2023" i="43" s="1"/>
  <c r="B2023" i="43"/>
  <c r="A2024" i="43"/>
  <c r="D2023" i="43"/>
  <c r="F2023" i="43"/>
  <c r="K2024" i="43"/>
  <c r="E2024" i="43"/>
  <c r="G2023" i="43"/>
  <c r="U2023" i="43"/>
  <c r="T2024" i="43"/>
  <c r="C2024" i="43"/>
  <c r="R2024" i="43"/>
  <c r="H2023" i="43" l="1"/>
  <c r="I2023" i="43" s="1"/>
  <c r="J2023" i="43"/>
  <c r="S2023" i="43"/>
  <c r="Y2023" i="43"/>
  <c r="Z2023" i="43" s="1"/>
  <c r="V2023" i="43"/>
  <c r="N2024" i="43"/>
  <c r="O2024" i="43" s="1"/>
  <c r="P2024" i="43"/>
  <c r="Q2024" i="43" s="1"/>
  <c r="A2025" i="43"/>
  <c r="B2024" i="43"/>
  <c r="D2024" i="43"/>
  <c r="F2024" i="43"/>
  <c r="T2025" i="43"/>
  <c r="K2025" i="43"/>
  <c r="C2025" i="43"/>
  <c r="U2024" i="43"/>
  <c r="R2025" i="43"/>
  <c r="G2024" i="43"/>
  <c r="E2025" i="43"/>
  <c r="H2024" i="43" l="1"/>
  <c r="I2024" i="43" s="1"/>
  <c r="J2024" i="43"/>
  <c r="S2024" i="43"/>
  <c r="Y2024" i="43"/>
  <c r="Z2024" i="43" s="1"/>
  <c r="V2024" i="43"/>
  <c r="N2025" i="43"/>
  <c r="O2025" i="43" s="1"/>
  <c r="P2025" i="43"/>
  <c r="Q2025" i="43" s="1"/>
  <c r="B2025" i="43"/>
  <c r="A2026" i="43"/>
  <c r="D2025" i="43"/>
  <c r="G2025" i="43"/>
  <c r="C2026" i="43"/>
  <c r="T2026" i="43"/>
  <c r="F2025" i="43"/>
  <c r="R2026" i="43"/>
  <c r="K2026" i="43"/>
  <c r="E2026" i="43"/>
  <c r="U2025" i="43"/>
  <c r="J2025" i="43" l="1"/>
  <c r="H2025" i="43"/>
  <c r="I2025" i="43" s="1"/>
  <c r="S2025" i="43"/>
  <c r="Y2025" i="43"/>
  <c r="Z2025" i="43" s="1"/>
  <c r="V2025" i="43"/>
  <c r="N2026" i="43"/>
  <c r="O2026" i="43" s="1"/>
  <c r="P2026" i="43"/>
  <c r="Q2026" i="43" s="1"/>
  <c r="A2027" i="43"/>
  <c r="B2026" i="43"/>
  <c r="D2026" i="43"/>
  <c r="F2026" i="43"/>
  <c r="G2026" i="43"/>
  <c r="K2027" i="43"/>
  <c r="U2026" i="43"/>
  <c r="E2027" i="43"/>
  <c r="R2027" i="43"/>
  <c r="C2027" i="43"/>
  <c r="G2027" i="43" s="1"/>
  <c r="T2027" i="43"/>
  <c r="J2026" i="43" l="1"/>
  <c r="H2026" i="43"/>
  <c r="I2026" i="43" s="1"/>
  <c r="S2026" i="43"/>
  <c r="Y2026" i="43"/>
  <c r="Z2026" i="43" s="1"/>
  <c r="V2026" i="43"/>
  <c r="N2027" i="43"/>
  <c r="O2027" i="43" s="1"/>
  <c r="J2027" i="43"/>
  <c r="P2027" i="43"/>
  <c r="Q2027" i="43" s="1"/>
  <c r="B2027" i="43"/>
  <c r="A2028" i="43"/>
  <c r="D2027" i="43"/>
  <c r="R2028" i="43"/>
  <c r="C2028" i="43"/>
  <c r="E2028" i="43"/>
  <c r="F2027" i="43"/>
  <c r="K2028" i="43"/>
  <c r="U2027" i="43"/>
  <c r="T2028" i="43"/>
  <c r="H2027" i="43" l="1"/>
  <c r="I2027" i="43" s="1"/>
  <c r="S2027" i="43"/>
  <c r="Y2027" i="43"/>
  <c r="Z2027" i="43" s="1"/>
  <c r="V2027" i="43"/>
  <c r="N2028" i="43"/>
  <c r="O2028" i="43" s="1"/>
  <c r="P2028" i="43"/>
  <c r="Q2028" i="43" s="1"/>
  <c r="B2028" i="43"/>
  <c r="A2029" i="43"/>
  <c r="D2028" i="43"/>
  <c r="G2028" i="43"/>
  <c r="K2029" i="43"/>
  <c r="U2028" i="43"/>
  <c r="C2029" i="43"/>
  <c r="F2028" i="43"/>
  <c r="T2029" i="43"/>
  <c r="E2029" i="43"/>
  <c r="F2029" i="43"/>
  <c r="R2029" i="43"/>
  <c r="H2028" i="43" l="1"/>
  <c r="I2028" i="43" s="1"/>
  <c r="J2028" i="43"/>
  <c r="S2028" i="43"/>
  <c r="Y2028" i="43"/>
  <c r="Z2028" i="43" s="1"/>
  <c r="V2028" i="43"/>
  <c r="N2029" i="43"/>
  <c r="O2029" i="43" s="1"/>
  <c r="H2029" i="43"/>
  <c r="I2029" i="43" s="1"/>
  <c r="P2029" i="43"/>
  <c r="Q2029" i="43" s="1"/>
  <c r="B2029" i="43"/>
  <c r="A2030" i="43"/>
  <c r="D2029" i="43"/>
  <c r="G2029" i="43"/>
  <c r="K2030" i="43"/>
  <c r="U2029" i="43"/>
  <c r="R2030" i="43"/>
  <c r="T2030" i="43"/>
  <c r="E2030" i="43"/>
  <c r="C2030" i="43"/>
  <c r="J2029" i="43" l="1"/>
  <c r="S2029" i="43"/>
  <c r="Y2029" i="43"/>
  <c r="Z2029" i="43" s="1"/>
  <c r="V2029" i="43"/>
  <c r="N2030" i="43"/>
  <c r="O2030" i="43" s="1"/>
  <c r="P2030" i="43"/>
  <c r="Q2030" i="43" s="1"/>
  <c r="A2031" i="43"/>
  <c r="B2030" i="43"/>
  <c r="D2030" i="43"/>
  <c r="E2031" i="43"/>
  <c r="T2031" i="43"/>
  <c r="G2030" i="43"/>
  <c r="C2031" i="43"/>
  <c r="U2030" i="43"/>
  <c r="K2031" i="43"/>
  <c r="R2031" i="43"/>
  <c r="F2030" i="43"/>
  <c r="J2030" i="43" l="1"/>
  <c r="H2030" i="43"/>
  <c r="I2030" i="43" s="1"/>
  <c r="S2030" i="43"/>
  <c r="Y2030" i="43"/>
  <c r="Z2030" i="43" s="1"/>
  <c r="V2030" i="43"/>
  <c r="N2031" i="43"/>
  <c r="O2031" i="43" s="1"/>
  <c r="P2031" i="43"/>
  <c r="Q2031" i="43" s="1"/>
  <c r="A2032" i="43"/>
  <c r="B2031" i="43"/>
  <c r="D2031" i="43"/>
  <c r="R2032" i="43"/>
  <c r="E2032" i="43"/>
  <c r="F2031" i="43"/>
  <c r="U2031" i="43"/>
  <c r="C2032" i="43"/>
  <c r="T2032" i="43"/>
  <c r="G2031" i="43"/>
  <c r="K2032" i="43"/>
  <c r="J2031" i="43" l="1"/>
  <c r="H2031" i="43"/>
  <c r="I2031" i="43" s="1"/>
  <c r="S2031" i="43"/>
  <c r="Y2031" i="43"/>
  <c r="Z2031" i="43" s="1"/>
  <c r="V2031" i="43"/>
  <c r="N2032" i="43"/>
  <c r="O2032" i="43" s="1"/>
  <c r="P2032" i="43"/>
  <c r="Q2032" i="43" s="1"/>
  <c r="A2033" i="43"/>
  <c r="B2032" i="43"/>
  <c r="D2032" i="43"/>
  <c r="E2033" i="43"/>
  <c r="R2033" i="43"/>
  <c r="G2032" i="43"/>
  <c r="F2032" i="43"/>
  <c r="U2032" i="43"/>
  <c r="K2033" i="43"/>
  <c r="T2033" i="43"/>
  <c r="C2033" i="43"/>
  <c r="J2032" i="43" l="1"/>
  <c r="H2032" i="43"/>
  <c r="I2032" i="43" s="1"/>
  <c r="S2032" i="43"/>
  <c r="Y2032" i="43"/>
  <c r="Z2032" i="43" s="1"/>
  <c r="V2032" i="43"/>
  <c r="N2033" i="43"/>
  <c r="O2033" i="43" s="1"/>
  <c r="P2033" i="43"/>
  <c r="Q2033" i="43" s="1"/>
  <c r="B2033" i="43"/>
  <c r="A2034" i="43"/>
  <c r="D2033" i="43"/>
  <c r="U2033" i="43"/>
  <c r="T2034" i="43"/>
  <c r="F2033" i="43"/>
  <c r="E2034" i="43"/>
  <c r="C2034" i="43"/>
  <c r="G2033" i="43"/>
  <c r="K2034" i="43"/>
  <c r="G2034" i="43"/>
  <c r="R2034" i="43"/>
  <c r="J2033" i="43" l="1"/>
  <c r="H2033" i="43"/>
  <c r="I2033" i="43" s="1"/>
  <c r="S2033" i="43"/>
  <c r="Y2033" i="43"/>
  <c r="Z2033" i="43" s="1"/>
  <c r="V2033" i="43"/>
  <c r="N2034" i="43"/>
  <c r="O2034" i="43" s="1"/>
  <c r="J2034" i="43"/>
  <c r="P2034" i="43"/>
  <c r="Q2034" i="43" s="1"/>
  <c r="A2035" i="43"/>
  <c r="B2034" i="43"/>
  <c r="D2034" i="43"/>
  <c r="E2035" i="43"/>
  <c r="C2035" i="43"/>
  <c r="F2034" i="43"/>
  <c r="R2035" i="43"/>
  <c r="U2034" i="43"/>
  <c r="K2035" i="43"/>
  <c r="T2035" i="43"/>
  <c r="H2034" i="43" l="1"/>
  <c r="I2034" i="43" s="1"/>
  <c r="S2034" i="43"/>
  <c r="Y2034" i="43"/>
  <c r="Z2034" i="43" s="1"/>
  <c r="V2034" i="43"/>
  <c r="N2035" i="43"/>
  <c r="O2035" i="43" s="1"/>
  <c r="P2035" i="43"/>
  <c r="Q2035" i="43" s="1"/>
  <c r="B2035" i="43"/>
  <c r="A2036" i="43"/>
  <c r="D2035" i="43"/>
  <c r="C2036" i="43"/>
  <c r="T2036" i="43"/>
  <c r="K2036" i="43"/>
  <c r="F2035" i="43"/>
  <c r="G2035" i="43"/>
  <c r="E2036" i="43"/>
  <c r="U2035" i="43"/>
  <c r="R2036" i="43"/>
  <c r="J2035" i="43" l="1"/>
  <c r="H2035" i="43"/>
  <c r="I2035" i="43" s="1"/>
  <c r="S2035" i="43"/>
  <c r="Y2035" i="43"/>
  <c r="Z2035" i="43" s="1"/>
  <c r="V2035" i="43"/>
  <c r="N2036" i="43"/>
  <c r="O2036" i="43" s="1"/>
  <c r="P2036" i="43"/>
  <c r="Q2036" i="43" s="1"/>
  <c r="A2037" i="43"/>
  <c r="B2036" i="43"/>
  <c r="D2036" i="43"/>
  <c r="C2037" i="43"/>
  <c r="E2037" i="43"/>
  <c r="U2036" i="43"/>
  <c r="K2037" i="43"/>
  <c r="G2036" i="43"/>
  <c r="R2037" i="43"/>
  <c r="F2036" i="43"/>
  <c r="T2037" i="43"/>
  <c r="J2036" i="43" l="1"/>
  <c r="H2036" i="43"/>
  <c r="I2036" i="43" s="1"/>
  <c r="S2036" i="43"/>
  <c r="Y2036" i="43"/>
  <c r="Z2036" i="43" s="1"/>
  <c r="V2036" i="43"/>
  <c r="N2037" i="43"/>
  <c r="O2037" i="43" s="1"/>
  <c r="P2037" i="43"/>
  <c r="Q2037" i="43" s="1"/>
  <c r="B2037" i="43"/>
  <c r="A2038" i="43"/>
  <c r="D2037" i="43"/>
  <c r="R2038" i="43"/>
  <c r="T2038" i="43"/>
  <c r="K2038" i="43"/>
  <c r="C2038" i="43"/>
  <c r="G2037" i="43"/>
  <c r="U2037" i="43"/>
  <c r="E2038" i="43"/>
  <c r="F2037" i="43"/>
  <c r="J2037" i="43" l="1"/>
  <c r="H2037" i="43"/>
  <c r="I2037" i="43" s="1"/>
  <c r="S2037" i="43"/>
  <c r="Y2037" i="43"/>
  <c r="Z2037" i="43" s="1"/>
  <c r="V2037" i="43"/>
  <c r="N2038" i="43"/>
  <c r="O2038" i="43" s="1"/>
  <c r="P2038" i="43"/>
  <c r="Q2038" i="43" s="1"/>
  <c r="A2039" i="43"/>
  <c r="B2038" i="43"/>
  <c r="D2038" i="43"/>
  <c r="F2038" i="43"/>
  <c r="U2038" i="43"/>
  <c r="E2039" i="43"/>
  <c r="C2039" i="43"/>
  <c r="T2039" i="43"/>
  <c r="R2039" i="43"/>
  <c r="K2039" i="43"/>
  <c r="G2038" i="43"/>
  <c r="J2038" i="43" l="1"/>
  <c r="H2038" i="43"/>
  <c r="I2038" i="43" s="1"/>
  <c r="S2038" i="43"/>
  <c r="Y2038" i="43"/>
  <c r="Z2038" i="43" s="1"/>
  <c r="V2038" i="43"/>
  <c r="N2039" i="43"/>
  <c r="O2039" i="43" s="1"/>
  <c r="P2039" i="43"/>
  <c r="Q2039" i="43" s="1"/>
  <c r="A2040" i="43"/>
  <c r="B2039" i="43"/>
  <c r="D2039" i="43"/>
  <c r="U2039" i="43"/>
  <c r="K2040" i="43"/>
  <c r="T2040" i="43"/>
  <c r="E2040" i="43"/>
  <c r="F2039" i="43"/>
  <c r="G2039" i="43"/>
  <c r="C2040" i="43"/>
  <c r="R2040" i="43"/>
  <c r="J2039" i="43" l="1"/>
  <c r="H2039" i="43"/>
  <c r="I2039" i="43" s="1"/>
  <c r="S2039" i="43"/>
  <c r="Y2039" i="43"/>
  <c r="Z2039" i="43" s="1"/>
  <c r="V2039" i="43"/>
  <c r="N2040" i="43"/>
  <c r="O2040" i="43" s="1"/>
  <c r="P2040" i="43"/>
  <c r="Q2040" i="43" s="1"/>
  <c r="B2040" i="43"/>
  <c r="A2041" i="43"/>
  <c r="D2040" i="43"/>
  <c r="C2041" i="43"/>
  <c r="G2040" i="43"/>
  <c r="F2040" i="43"/>
  <c r="E2041" i="43"/>
  <c r="U2040" i="43"/>
  <c r="R2041" i="43"/>
  <c r="K2041" i="43"/>
  <c r="T2041" i="43"/>
  <c r="J2040" i="43" l="1"/>
  <c r="H2040" i="43"/>
  <c r="I2040" i="43" s="1"/>
  <c r="S2040" i="43"/>
  <c r="Y2040" i="43"/>
  <c r="Z2040" i="43" s="1"/>
  <c r="V2040" i="43"/>
  <c r="N2041" i="43"/>
  <c r="O2041" i="43" s="1"/>
  <c r="P2041" i="43"/>
  <c r="Q2041" i="43" s="1"/>
  <c r="A2042" i="43"/>
  <c r="B2041" i="43"/>
  <c r="D2041" i="43"/>
  <c r="G2041" i="43"/>
  <c r="F2041" i="43"/>
  <c r="K2042" i="43"/>
  <c r="C2042" i="43"/>
  <c r="T2042" i="43"/>
  <c r="G2042" i="43"/>
  <c r="E2042" i="43"/>
  <c r="U2041" i="43"/>
  <c r="R2042" i="43"/>
  <c r="H2041" i="43" l="1"/>
  <c r="I2041" i="43" s="1"/>
  <c r="J2041" i="43"/>
  <c r="S2041" i="43"/>
  <c r="Y2041" i="43"/>
  <c r="Z2041" i="43" s="1"/>
  <c r="V2041" i="43"/>
  <c r="N2042" i="43"/>
  <c r="O2042" i="43" s="1"/>
  <c r="J2042" i="43"/>
  <c r="P2042" i="43"/>
  <c r="Q2042" i="43" s="1"/>
  <c r="A2043" i="43"/>
  <c r="B2042" i="43"/>
  <c r="D2042" i="43"/>
  <c r="T2043" i="43"/>
  <c r="K2043" i="43"/>
  <c r="R2043" i="43"/>
  <c r="U2042" i="43"/>
  <c r="C2043" i="43"/>
  <c r="G2043" i="43" s="1"/>
  <c r="E2043" i="43"/>
  <c r="F2043" i="43"/>
  <c r="F2042" i="43"/>
  <c r="H2042" i="43" l="1"/>
  <c r="I2042" i="43" s="1"/>
  <c r="S2042" i="43"/>
  <c r="Y2042" i="43"/>
  <c r="Z2042" i="43" s="1"/>
  <c r="V2042" i="43"/>
  <c r="N2043" i="43"/>
  <c r="O2043" i="43" s="1"/>
  <c r="H2043" i="43"/>
  <c r="I2043" i="43" s="1"/>
  <c r="J2043" i="43"/>
  <c r="P2043" i="43"/>
  <c r="Q2043" i="43" s="1"/>
  <c r="B2043" i="43"/>
  <c r="A2044" i="43"/>
  <c r="D2043" i="43"/>
  <c r="U2043" i="43"/>
  <c r="C2044" i="43"/>
  <c r="R2044" i="43"/>
  <c r="E2044" i="43"/>
  <c r="K2044" i="43"/>
  <c r="S2043" i="43" l="1"/>
  <c r="Y2043" i="43"/>
  <c r="Z2043" i="43" s="1"/>
  <c r="V2043" i="43"/>
  <c r="N2044" i="43"/>
  <c r="O2044" i="43" s="1"/>
  <c r="P2044" i="43"/>
  <c r="Q2044" i="43" s="1"/>
  <c r="A2045" i="43"/>
  <c r="B2044" i="43"/>
  <c r="D2044" i="43"/>
  <c r="U2044" i="43"/>
  <c r="E2045" i="43"/>
  <c r="K2045" i="43"/>
  <c r="G2044" i="43"/>
  <c r="F2044" i="43"/>
  <c r="T2045" i="43"/>
  <c r="C2045" i="43"/>
  <c r="T2044" i="43"/>
  <c r="R2045" i="43"/>
  <c r="H2044" i="43" l="1"/>
  <c r="I2044" i="43" s="1"/>
  <c r="J2044" i="43"/>
  <c r="S2044" i="43"/>
  <c r="Y2044" i="43"/>
  <c r="Z2044" i="43" s="1"/>
  <c r="V2044" i="43"/>
  <c r="N2045" i="43"/>
  <c r="O2045" i="43" s="1"/>
  <c r="P2045" i="43"/>
  <c r="Q2045" i="43" s="1"/>
  <c r="B2045" i="43"/>
  <c r="A2046" i="43"/>
  <c r="D2045" i="43"/>
  <c r="F2045" i="43"/>
  <c r="U2045" i="43"/>
  <c r="E2046" i="43"/>
  <c r="K2046" i="43"/>
  <c r="G2045" i="43"/>
  <c r="R2046" i="43"/>
  <c r="T2046" i="43"/>
  <c r="C2046" i="43"/>
  <c r="J2045" i="43" l="1"/>
  <c r="H2045" i="43"/>
  <c r="I2045" i="43" s="1"/>
  <c r="S2045" i="43"/>
  <c r="Y2045" i="43"/>
  <c r="Z2045" i="43" s="1"/>
  <c r="V2045" i="43"/>
  <c r="N2046" i="43"/>
  <c r="O2046" i="43" s="1"/>
  <c r="P2046" i="43"/>
  <c r="Q2046" i="43" s="1"/>
  <c r="B2046" i="43"/>
  <c r="A2047" i="43"/>
  <c r="D2046" i="43"/>
  <c r="K2047" i="43"/>
  <c r="E2047" i="43"/>
  <c r="F2046" i="43"/>
  <c r="T2047" i="43"/>
  <c r="C2047" i="43"/>
  <c r="G2046" i="43"/>
  <c r="R2047" i="43"/>
  <c r="U2046" i="43"/>
  <c r="J2046" i="43" l="1"/>
  <c r="H2046" i="43"/>
  <c r="I2046" i="43" s="1"/>
  <c r="S2046" i="43"/>
  <c r="Y2046" i="43"/>
  <c r="Z2046" i="43" s="1"/>
  <c r="V2046" i="43"/>
  <c r="N2047" i="43"/>
  <c r="O2047" i="43" s="1"/>
  <c r="P2047" i="43"/>
  <c r="Q2047" i="43" s="1"/>
  <c r="A2048" i="43"/>
  <c r="B2047" i="43"/>
  <c r="D2047" i="43"/>
  <c r="C2048" i="43"/>
  <c r="E2048" i="43"/>
  <c r="T2048" i="43"/>
  <c r="K2048" i="43"/>
  <c r="U2047" i="43"/>
  <c r="G2047" i="43"/>
  <c r="R2048" i="43"/>
  <c r="F2047" i="43"/>
  <c r="J2047" i="43" l="1"/>
  <c r="H2047" i="43"/>
  <c r="I2047" i="43" s="1"/>
  <c r="S2047" i="43"/>
  <c r="Y2047" i="43"/>
  <c r="Z2047" i="43" s="1"/>
  <c r="V2047" i="43"/>
  <c r="N2048" i="43"/>
  <c r="O2048" i="43" s="1"/>
  <c r="P2048" i="43"/>
  <c r="Q2048" i="43" s="1"/>
  <c r="B2048" i="43"/>
  <c r="A2049" i="43"/>
  <c r="D2048" i="43"/>
  <c r="F2048" i="43"/>
  <c r="K2049" i="43"/>
  <c r="U2048" i="43"/>
  <c r="T2049" i="43"/>
  <c r="R2049" i="43"/>
  <c r="C2049" i="43"/>
  <c r="E2049" i="43"/>
  <c r="G2048" i="43"/>
  <c r="J2048" i="43" l="1"/>
  <c r="H2048" i="43"/>
  <c r="I2048" i="43" s="1"/>
  <c r="S2048" i="43"/>
  <c r="Y2048" i="43"/>
  <c r="Z2048" i="43" s="1"/>
  <c r="V2048" i="43"/>
  <c r="N2049" i="43"/>
  <c r="O2049" i="43" s="1"/>
  <c r="P2049" i="43"/>
  <c r="Q2049" i="43" s="1"/>
  <c r="A2050" i="43"/>
  <c r="B2049" i="43"/>
  <c r="D2049" i="43"/>
  <c r="E2050" i="43"/>
  <c r="C2050" i="43"/>
  <c r="T2050" i="43"/>
  <c r="K2050" i="43"/>
  <c r="G2049" i="43"/>
  <c r="F2049" i="43"/>
  <c r="R2050" i="43"/>
  <c r="U2049" i="43"/>
  <c r="G2050" i="43"/>
  <c r="F2050" i="43"/>
  <c r="J2049" i="43" l="1"/>
  <c r="H2049" i="43"/>
  <c r="I2049" i="43" s="1"/>
  <c r="S2049" i="43"/>
  <c r="Y2049" i="43"/>
  <c r="Z2049" i="43" s="1"/>
  <c r="V2049" i="43"/>
  <c r="N2050" i="43"/>
  <c r="O2050" i="43" s="1"/>
  <c r="H2050" i="43"/>
  <c r="I2050" i="43" s="1"/>
  <c r="J2050" i="43"/>
  <c r="P2050" i="43"/>
  <c r="Q2050" i="43" s="1"/>
  <c r="A2051" i="43"/>
  <c r="B2050" i="43"/>
  <c r="D2050" i="43"/>
  <c r="C2051" i="43"/>
  <c r="K2051" i="43"/>
  <c r="G2051" i="43"/>
  <c r="U2050" i="43"/>
  <c r="T2051" i="43"/>
  <c r="E2051" i="43"/>
  <c r="R2051" i="43"/>
  <c r="S2050" i="43" l="1"/>
  <c r="Y2050" i="43"/>
  <c r="Z2050" i="43" s="1"/>
  <c r="V2050" i="43"/>
  <c r="N2051" i="43"/>
  <c r="O2051" i="43" s="1"/>
  <c r="J2051" i="43"/>
  <c r="P2051" i="43"/>
  <c r="Q2051" i="43" s="1"/>
  <c r="B2051" i="43"/>
  <c r="A2052" i="43"/>
  <c r="D2051" i="43"/>
  <c r="U2051" i="43"/>
  <c r="K2052" i="43"/>
  <c r="T2052" i="43"/>
  <c r="F2051" i="43"/>
  <c r="C2052" i="43"/>
  <c r="E2052" i="43"/>
  <c r="R2052" i="43"/>
  <c r="H2051" i="43" l="1"/>
  <c r="I2051" i="43" s="1"/>
  <c r="S2051" i="43"/>
  <c r="Y2051" i="43"/>
  <c r="Z2051" i="43" s="1"/>
  <c r="V2051" i="43"/>
  <c r="N2052" i="43"/>
  <c r="O2052" i="43" s="1"/>
  <c r="P2052" i="43"/>
  <c r="Q2052" i="43" s="1"/>
  <c r="B2052" i="43"/>
  <c r="A2053" i="43"/>
  <c r="D2052" i="43"/>
  <c r="K2053" i="43"/>
  <c r="R2053" i="43"/>
  <c r="G2052" i="43"/>
  <c r="C2053" i="43"/>
  <c r="U2052" i="43"/>
  <c r="F2052" i="43"/>
  <c r="T2053" i="43"/>
  <c r="E2053" i="43"/>
  <c r="J2052" i="43" l="1"/>
  <c r="H2052" i="43"/>
  <c r="I2052" i="43" s="1"/>
  <c r="S2052" i="43"/>
  <c r="Y2052" i="43"/>
  <c r="Z2052" i="43" s="1"/>
  <c r="V2052" i="43"/>
  <c r="N2053" i="43"/>
  <c r="O2053" i="43" s="1"/>
  <c r="P2053" i="43"/>
  <c r="Q2053" i="43" s="1"/>
  <c r="B2053" i="43"/>
  <c r="A2054" i="43"/>
  <c r="D2053" i="43"/>
  <c r="G2053" i="43"/>
  <c r="K2054" i="43"/>
  <c r="R2054" i="43"/>
  <c r="E2054" i="43"/>
  <c r="F2053" i="43"/>
  <c r="T2054" i="43"/>
  <c r="C2054" i="43"/>
  <c r="U2053" i="43"/>
  <c r="J2053" i="43" l="1"/>
  <c r="H2053" i="43"/>
  <c r="I2053" i="43" s="1"/>
  <c r="S2053" i="43"/>
  <c r="Y2053" i="43"/>
  <c r="Z2053" i="43" s="1"/>
  <c r="V2053" i="43"/>
  <c r="N2054" i="43"/>
  <c r="O2054" i="43" s="1"/>
  <c r="P2054" i="43"/>
  <c r="Q2054" i="43" s="1"/>
  <c r="A2055" i="43"/>
  <c r="B2054" i="43"/>
  <c r="D2054" i="43"/>
  <c r="U2054" i="43"/>
  <c r="T2055" i="43"/>
  <c r="K2055" i="43"/>
  <c r="R2055" i="43"/>
  <c r="G2054" i="43"/>
  <c r="C2055" i="43"/>
  <c r="F2055" i="43" s="1"/>
  <c r="E2055" i="43"/>
  <c r="F2054" i="43"/>
  <c r="G2055" i="43"/>
  <c r="J2054" i="43" l="1"/>
  <c r="H2054" i="43"/>
  <c r="I2054" i="43" s="1"/>
  <c r="S2054" i="43"/>
  <c r="Y2054" i="43"/>
  <c r="Z2054" i="43" s="1"/>
  <c r="V2054" i="43"/>
  <c r="N2055" i="43"/>
  <c r="O2055" i="43" s="1"/>
  <c r="H2055" i="43"/>
  <c r="I2055" i="43" s="1"/>
  <c r="J2055" i="43"/>
  <c r="P2055" i="43"/>
  <c r="Q2055" i="43" s="1"/>
  <c r="B2055" i="43"/>
  <c r="A2056" i="43"/>
  <c r="D2055" i="43"/>
  <c r="K2056" i="43"/>
  <c r="T2056" i="43"/>
  <c r="R2056" i="43"/>
  <c r="U2055" i="43"/>
  <c r="C2056" i="43"/>
  <c r="E2056" i="43"/>
  <c r="S2055" i="43" l="1"/>
  <c r="Y2055" i="43"/>
  <c r="Z2055" i="43" s="1"/>
  <c r="V2055" i="43"/>
  <c r="N2056" i="43"/>
  <c r="O2056" i="43" s="1"/>
  <c r="P2056" i="43"/>
  <c r="Q2056" i="43" s="1"/>
  <c r="A2057" i="43"/>
  <c r="B2056" i="43"/>
  <c r="D2056" i="43"/>
  <c r="G2056" i="43"/>
  <c r="C2057" i="43"/>
  <c r="F2057" i="43"/>
  <c r="G2057" i="43"/>
  <c r="K2057" i="43"/>
  <c r="E2057" i="43"/>
  <c r="T2057" i="43"/>
  <c r="F2056" i="43"/>
  <c r="U2056" i="43"/>
  <c r="J2056" i="43" l="1"/>
  <c r="H2056" i="43"/>
  <c r="I2056" i="43" s="1"/>
  <c r="S2056" i="43"/>
  <c r="Y2056" i="43"/>
  <c r="Z2056" i="43" s="1"/>
  <c r="V2056" i="43"/>
  <c r="N2057" i="43"/>
  <c r="O2057" i="43" s="1"/>
  <c r="H2057" i="43"/>
  <c r="I2057" i="43" s="1"/>
  <c r="J2057" i="43"/>
  <c r="P2057" i="43"/>
  <c r="Q2057" i="43" s="1"/>
  <c r="B2057" i="43"/>
  <c r="A2058" i="43"/>
  <c r="D2057" i="43"/>
  <c r="R2057" i="43"/>
  <c r="E2058" i="43"/>
  <c r="R2058" i="43"/>
  <c r="C2058" i="43"/>
  <c r="T2058" i="43"/>
  <c r="K2058" i="43"/>
  <c r="U2057" i="43"/>
  <c r="S2057" i="43" l="1"/>
  <c r="Y2057" i="43"/>
  <c r="Z2057" i="43" s="1"/>
  <c r="V2057" i="43"/>
  <c r="N2058" i="43"/>
  <c r="O2058" i="43" s="1"/>
  <c r="P2058" i="43"/>
  <c r="Q2058" i="43" s="1"/>
  <c r="A2059" i="43"/>
  <c r="B2058" i="43"/>
  <c r="D2058" i="43"/>
  <c r="C2059" i="43"/>
  <c r="U2058" i="43"/>
  <c r="E2059" i="43"/>
  <c r="F2058" i="43"/>
  <c r="T2059" i="43"/>
  <c r="K2059" i="43"/>
  <c r="G2058" i="43"/>
  <c r="J2058" i="43" l="1"/>
  <c r="H2058" i="43"/>
  <c r="I2058" i="43" s="1"/>
  <c r="S2058" i="43"/>
  <c r="Y2058" i="43"/>
  <c r="Z2058" i="43" s="1"/>
  <c r="V2058" i="43"/>
  <c r="N2059" i="43"/>
  <c r="O2059" i="43" s="1"/>
  <c r="P2059" i="43"/>
  <c r="Q2059" i="43" s="1"/>
  <c r="B2059" i="43"/>
  <c r="A2060" i="43"/>
  <c r="D2059" i="43"/>
  <c r="F2059" i="43"/>
  <c r="U2059" i="43"/>
  <c r="E2060" i="43"/>
  <c r="K2060" i="43"/>
  <c r="R2059" i="43"/>
  <c r="T2060" i="43"/>
  <c r="G2059" i="43"/>
  <c r="C2060" i="43"/>
  <c r="R2060" i="43"/>
  <c r="H2059" i="43" l="1"/>
  <c r="I2059" i="43" s="1"/>
  <c r="J2059" i="43"/>
  <c r="S2059" i="43"/>
  <c r="Y2059" i="43"/>
  <c r="Z2059" i="43" s="1"/>
  <c r="V2059" i="43"/>
  <c r="N2060" i="43"/>
  <c r="O2060" i="43" s="1"/>
  <c r="P2060" i="43"/>
  <c r="Q2060" i="43" s="1"/>
  <c r="A2061" i="43"/>
  <c r="B2060" i="43"/>
  <c r="D2060" i="43"/>
  <c r="F2060" i="43"/>
  <c r="T2061" i="43"/>
  <c r="G2060" i="43"/>
  <c r="U2060" i="43"/>
  <c r="C2061" i="43"/>
  <c r="R2061" i="43"/>
  <c r="E2061" i="43"/>
  <c r="K2061" i="43"/>
  <c r="H2060" i="43" l="1"/>
  <c r="I2060" i="43" s="1"/>
  <c r="J2060" i="43"/>
  <c r="S2060" i="43"/>
  <c r="Y2060" i="43"/>
  <c r="Z2060" i="43" s="1"/>
  <c r="V2060" i="43"/>
  <c r="N2061" i="43"/>
  <c r="O2061" i="43" s="1"/>
  <c r="P2061" i="43"/>
  <c r="Q2061" i="43" s="1"/>
  <c r="B2061" i="43"/>
  <c r="A2062" i="43"/>
  <c r="D2061" i="43"/>
  <c r="U2061" i="43"/>
  <c r="K2062" i="43"/>
  <c r="E2062" i="43"/>
  <c r="G2061" i="43"/>
  <c r="T2062" i="43"/>
  <c r="C2062" i="43"/>
  <c r="R2062" i="43"/>
  <c r="F2061" i="43"/>
  <c r="J2061" i="43" l="1"/>
  <c r="H2061" i="43"/>
  <c r="I2061" i="43" s="1"/>
  <c r="S2061" i="43"/>
  <c r="Y2061" i="43"/>
  <c r="Z2061" i="43" s="1"/>
  <c r="V2061" i="43"/>
  <c r="N2062" i="43"/>
  <c r="O2062" i="43" s="1"/>
  <c r="P2062" i="43"/>
  <c r="Q2062" i="43" s="1"/>
  <c r="B2062" i="43"/>
  <c r="A2063" i="43"/>
  <c r="D2062" i="43"/>
  <c r="K2063" i="43"/>
  <c r="C2063" i="43"/>
  <c r="R2063" i="43"/>
  <c r="G2062" i="43"/>
  <c r="E2063" i="43"/>
  <c r="U2062" i="43"/>
  <c r="F2062" i="43"/>
  <c r="T2063" i="43"/>
  <c r="H2062" i="43" l="1"/>
  <c r="I2062" i="43" s="1"/>
  <c r="J2062" i="43"/>
  <c r="S2062" i="43"/>
  <c r="Y2062" i="43"/>
  <c r="Z2062" i="43" s="1"/>
  <c r="V2062" i="43"/>
  <c r="N2063" i="43"/>
  <c r="O2063" i="43" s="1"/>
  <c r="P2063" i="43"/>
  <c r="Q2063" i="43" s="1"/>
  <c r="B2063" i="43"/>
  <c r="A2064" i="43"/>
  <c r="D2063" i="43"/>
  <c r="G2063" i="43"/>
  <c r="R2064" i="43"/>
  <c r="E2064" i="43"/>
  <c r="F2063" i="43"/>
  <c r="C2064" i="43"/>
  <c r="K2064" i="43"/>
  <c r="U2063" i="43"/>
  <c r="T2064" i="43"/>
  <c r="J2063" i="43" l="1"/>
  <c r="H2063" i="43"/>
  <c r="I2063" i="43" s="1"/>
  <c r="S2063" i="43"/>
  <c r="Y2063" i="43"/>
  <c r="Z2063" i="43" s="1"/>
  <c r="V2063" i="43"/>
  <c r="N2064" i="43"/>
  <c r="O2064" i="43" s="1"/>
  <c r="P2064" i="43"/>
  <c r="Q2064" i="43" s="1"/>
  <c r="A2065" i="43"/>
  <c r="B2064" i="43"/>
  <c r="D2064" i="43"/>
  <c r="F2064" i="43"/>
  <c r="G2064" i="43"/>
  <c r="K2065" i="43"/>
  <c r="C2065" i="43"/>
  <c r="U2064" i="43"/>
  <c r="R2065" i="43"/>
  <c r="E2065" i="43"/>
  <c r="T2065" i="43"/>
  <c r="J2064" i="43" l="1"/>
  <c r="H2064" i="43"/>
  <c r="I2064" i="43" s="1"/>
  <c r="S2064" i="43"/>
  <c r="Y2064" i="43"/>
  <c r="Z2064" i="43" s="1"/>
  <c r="V2064" i="43"/>
  <c r="N2065" i="43"/>
  <c r="O2065" i="43" s="1"/>
  <c r="P2065" i="43"/>
  <c r="Q2065" i="43" s="1"/>
  <c r="B2065" i="43"/>
  <c r="A2066" i="43"/>
  <c r="D2065" i="43"/>
  <c r="U2065" i="43"/>
  <c r="G2065" i="43"/>
  <c r="R2066" i="43"/>
  <c r="K2066" i="43"/>
  <c r="T2066" i="43"/>
  <c r="E2066" i="43"/>
  <c r="C2066" i="43"/>
  <c r="F2065" i="43"/>
  <c r="J2065" i="43" l="1"/>
  <c r="H2065" i="43"/>
  <c r="I2065" i="43" s="1"/>
  <c r="S2065" i="43"/>
  <c r="Y2065" i="43"/>
  <c r="Z2065" i="43" s="1"/>
  <c r="V2065" i="43"/>
  <c r="N2066" i="43"/>
  <c r="O2066" i="43" s="1"/>
  <c r="P2066" i="43"/>
  <c r="Q2066" i="43" s="1"/>
  <c r="A2067" i="43"/>
  <c r="B2066" i="43"/>
  <c r="D2066" i="43"/>
  <c r="C2067" i="43"/>
  <c r="U2066" i="43"/>
  <c r="G2066" i="43"/>
  <c r="R2067" i="43"/>
  <c r="K2067" i="43"/>
  <c r="E2067" i="43"/>
  <c r="F2066" i="43"/>
  <c r="T2067" i="43"/>
  <c r="F2067" i="43"/>
  <c r="J2066" i="43" l="1"/>
  <c r="H2066" i="43"/>
  <c r="I2066" i="43" s="1"/>
  <c r="S2066" i="43"/>
  <c r="Y2066" i="43"/>
  <c r="Z2066" i="43" s="1"/>
  <c r="V2066" i="43"/>
  <c r="N2067" i="43"/>
  <c r="O2067" i="43" s="1"/>
  <c r="H2067" i="43"/>
  <c r="I2067" i="43" s="1"/>
  <c r="P2067" i="43"/>
  <c r="Q2067" i="43" s="1"/>
  <c r="A2068" i="43"/>
  <c r="B2067" i="43"/>
  <c r="D2067" i="43"/>
  <c r="U2067" i="43"/>
  <c r="K2068" i="43"/>
  <c r="E2068" i="43"/>
  <c r="G2067" i="43"/>
  <c r="R2068" i="43"/>
  <c r="T2068" i="43"/>
  <c r="C2068" i="43"/>
  <c r="J2067" i="43" l="1"/>
  <c r="S2067" i="43"/>
  <c r="Y2067" i="43"/>
  <c r="Z2067" i="43" s="1"/>
  <c r="V2067" i="43"/>
  <c r="N2068" i="43"/>
  <c r="O2068" i="43" s="1"/>
  <c r="P2068" i="43"/>
  <c r="Q2068" i="43" s="1"/>
  <c r="A2069" i="43"/>
  <c r="B2068" i="43"/>
  <c r="D2068" i="43"/>
  <c r="K2069" i="43"/>
  <c r="E2069" i="43"/>
  <c r="R2069" i="43"/>
  <c r="T2069" i="43"/>
  <c r="U2068" i="43"/>
  <c r="G2068" i="43"/>
  <c r="C2069" i="43"/>
  <c r="F2068" i="43"/>
  <c r="J2068" i="43" l="1"/>
  <c r="H2068" i="43"/>
  <c r="I2068" i="43" s="1"/>
  <c r="S2068" i="43"/>
  <c r="Y2068" i="43"/>
  <c r="Z2068" i="43" s="1"/>
  <c r="V2068" i="43"/>
  <c r="N2069" i="43"/>
  <c r="O2069" i="43" s="1"/>
  <c r="P2069" i="43"/>
  <c r="Q2069" i="43" s="1"/>
  <c r="B2069" i="43"/>
  <c r="A2070" i="43"/>
  <c r="D2069" i="43"/>
  <c r="T2070" i="43"/>
  <c r="K2070" i="43"/>
  <c r="C2070" i="43"/>
  <c r="U2069" i="43"/>
  <c r="F2069" i="43"/>
  <c r="G2069" i="43"/>
  <c r="R2070" i="43"/>
  <c r="E2070" i="43"/>
  <c r="J2069" i="43" l="1"/>
  <c r="H2069" i="43"/>
  <c r="I2069" i="43" s="1"/>
  <c r="S2069" i="43"/>
  <c r="Y2069" i="43"/>
  <c r="Z2069" i="43" s="1"/>
  <c r="V2069" i="43"/>
  <c r="N2070" i="43"/>
  <c r="O2070" i="43" s="1"/>
  <c r="P2070" i="43"/>
  <c r="Q2070" i="43" s="1"/>
  <c r="B2070" i="43"/>
  <c r="A2071" i="43"/>
  <c r="D2070" i="43"/>
  <c r="G2070" i="43"/>
  <c r="K2071" i="43"/>
  <c r="C2071" i="43"/>
  <c r="E2071" i="43"/>
  <c r="U2070" i="43"/>
  <c r="F2070" i="43"/>
  <c r="T2071" i="43"/>
  <c r="R2071" i="43"/>
  <c r="J2070" i="43" l="1"/>
  <c r="H2070" i="43"/>
  <c r="I2070" i="43" s="1"/>
  <c r="S2070" i="43"/>
  <c r="Y2070" i="43"/>
  <c r="Z2070" i="43" s="1"/>
  <c r="V2070" i="43"/>
  <c r="N2071" i="43"/>
  <c r="O2071" i="43" s="1"/>
  <c r="P2071" i="43"/>
  <c r="Q2071" i="43" s="1"/>
  <c r="A2072" i="43"/>
  <c r="B2071" i="43"/>
  <c r="D2071" i="43"/>
  <c r="F2071" i="43"/>
  <c r="G2071" i="43"/>
  <c r="R2072" i="43"/>
  <c r="C2072" i="43"/>
  <c r="F2072" i="43" s="1"/>
  <c r="T2072" i="43"/>
  <c r="U2071" i="43"/>
  <c r="K2072" i="43"/>
  <c r="E2072" i="43"/>
  <c r="J2071" i="43" l="1"/>
  <c r="H2071" i="43"/>
  <c r="I2071" i="43" s="1"/>
  <c r="S2071" i="43"/>
  <c r="Y2071" i="43"/>
  <c r="Z2071" i="43" s="1"/>
  <c r="V2071" i="43"/>
  <c r="N2072" i="43"/>
  <c r="O2072" i="43" s="1"/>
  <c r="H2072" i="43"/>
  <c r="I2072" i="43" s="1"/>
  <c r="P2072" i="43"/>
  <c r="Q2072" i="43" s="1"/>
  <c r="B2072" i="43"/>
  <c r="A2073" i="43"/>
  <c r="D2072" i="43"/>
  <c r="R2073" i="43"/>
  <c r="C2073" i="43"/>
  <c r="T2073" i="43"/>
  <c r="K2073" i="43"/>
  <c r="U2072" i="43"/>
  <c r="E2073" i="43"/>
  <c r="G2072" i="43"/>
  <c r="J2072" i="43" l="1"/>
  <c r="S2072" i="43"/>
  <c r="Y2072" i="43"/>
  <c r="Z2072" i="43" s="1"/>
  <c r="V2072" i="43"/>
  <c r="N2073" i="43"/>
  <c r="O2073" i="43" s="1"/>
  <c r="P2073" i="43"/>
  <c r="Q2073" i="43" s="1"/>
  <c r="B2073" i="43"/>
  <c r="A2074" i="43"/>
  <c r="D2073" i="43"/>
  <c r="E2074" i="43"/>
  <c r="K2074" i="43"/>
  <c r="U2073" i="43"/>
  <c r="T2074" i="43"/>
  <c r="F2073" i="43"/>
  <c r="G2073" i="43"/>
  <c r="R2074" i="43"/>
  <c r="C2074" i="43"/>
  <c r="H2073" i="43" l="1"/>
  <c r="I2073" i="43" s="1"/>
  <c r="J2073" i="43"/>
  <c r="S2073" i="43"/>
  <c r="Y2073" i="43"/>
  <c r="Z2073" i="43" s="1"/>
  <c r="V2073" i="43"/>
  <c r="N2074" i="43"/>
  <c r="O2074" i="43" s="1"/>
  <c r="P2074" i="43"/>
  <c r="Q2074" i="43" s="1"/>
  <c r="A2075" i="43"/>
  <c r="B2074" i="43"/>
  <c r="D2074" i="43"/>
  <c r="G2074" i="43"/>
  <c r="F2074" i="43"/>
  <c r="U2074" i="43"/>
  <c r="E2075" i="43"/>
  <c r="T2075" i="43"/>
  <c r="R2075" i="43"/>
  <c r="K2075" i="43"/>
  <c r="C2075" i="43"/>
  <c r="J2074" i="43" l="1"/>
  <c r="H2074" i="43"/>
  <c r="I2074" i="43" s="1"/>
  <c r="S2074" i="43"/>
  <c r="Y2074" i="43"/>
  <c r="Z2074" i="43" s="1"/>
  <c r="V2074" i="43"/>
  <c r="N2075" i="43"/>
  <c r="O2075" i="43" s="1"/>
  <c r="P2075" i="43"/>
  <c r="Q2075" i="43" s="1"/>
  <c r="B2075" i="43"/>
  <c r="A2076" i="43"/>
  <c r="D2075" i="43"/>
  <c r="T2076" i="43"/>
  <c r="F2075" i="43"/>
  <c r="R2076" i="43"/>
  <c r="E2076" i="43"/>
  <c r="C2076" i="43"/>
  <c r="G2075" i="43"/>
  <c r="K2076" i="43"/>
  <c r="U2075" i="43"/>
  <c r="J2075" i="43" l="1"/>
  <c r="H2075" i="43"/>
  <c r="I2075" i="43" s="1"/>
  <c r="S2075" i="43"/>
  <c r="Y2075" i="43"/>
  <c r="Z2075" i="43" s="1"/>
  <c r="V2075" i="43"/>
  <c r="N2076" i="43"/>
  <c r="O2076" i="43" s="1"/>
  <c r="P2076" i="43"/>
  <c r="Q2076" i="43" s="1"/>
  <c r="A2077" i="43"/>
  <c r="B2076" i="43"/>
  <c r="D2076" i="43"/>
  <c r="F2076" i="43"/>
  <c r="R2077" i="43"/>
  <c r="K2077" i="43"/>
  <c r="G2076" i="43"/>
  <c r="E2077" i="43"/>
  <c r="U2076" i="43"/>
  <c r="T2077" i="43"/>
  <c r="C2077" i="43"/>
  <c r="H2076" i="43" l="1"/>
  <c r="I2076" i="43" s="1"/>
  <c r="J2076" i="43"/>
  <c r="S2076" i="43"/>
  <c r="Y2076" i="43"/>
  <c r="Z2076" i="43" s="1"/>
  <c r="V2076" i="43"/>
  <c r="N2077" i="43"/>
  <c r="O2077" i="43" s="1"/>
  <c r="P2077" i="43"/>
  <c r="Q2077" i="43" s="1"/>
  <c r="B2077" i="43"/>
  <c r="A2078" i="43"/>
  <c r="D2077" i="43"/>
  <c r="F2077" i="43"/>
  <c r="U2077" i="43"/>
  <c r="R2078" i="43"/>
  <c r="T2078" i="43"/>
  <c r="G2077" i="43"/>
  <c r="C2078" i="43"/>
  <c r="E2078" i="43"/>
  <c r="K2078" i="43"/>
  <c r="J2077" i="43" l="1"/>
  <c r="H2077" i="43"/>
  <c r="I2077" i="43" s="1"/>
  <c r="S2077" i="43"/>
  <c r="Y2077" i="43"/>
  <c r="Z2077" i="43" s="1"/>
  <c r="V2077" i="43"/>
  <c r="N2078" i="43"/>
  <c r="O2078" i="43" s="1"/>
  <c r="P2078" i="43"/>
  <c r="Q2078" i="43" s="1"/>
  <c r="B2078" i="43"/>
  <c r="A2079" i="43"/>
  <c r="D2078" i="43"/>
  <c r="E2079" i="43"/>
  <c r="U2078" i="43"/>
  <c r="F2078" i="43"/>
  <c r="R2079" i="43"/>
  <c r="T2079" i="43"/>
  <c r="K2079" i="43"/>
  <c r="G2078" i="43"/>
  <c r="C2079" i="43"/>
  <c r="J2078" i="43" l="1"/>
  <c r="H2078" i="43"/>
  <c r="I2078" i="43" s="1"/>
  <c r="S2078" i="43"/>
  <c r="Y2078" i="43"/>
  <c r="Z2078" i="43" s="1"/>
  <c r="V2078" i="43"/>
  <c r="N2079" i="43"/>
  <c r="O2079" i="43" s="1"/>
  <c r="P2079" i="43"/>
  <c r="Q2079" i="43" s="1"/>
  <c r="B2079" i="43"/>
  <c r="A2080" i="43"/>
  <c r="D2079" i="43"/>
  <c r="E2080" i="43"/>
  <c r="C2080" i="43"/>
  <c r="G2079" i="43"/>
  <c r="R2080" i="43"/>
  <c r="K2080" i="43"/>
  <c r="F2079" i="43"/>
  <c r="U2079" i="43"/>
  <c r="T2080" i="43"/>
  <c r="J2079" i="43" l="1"/>
  <c r="H2079" i="43"/>
  <c r="I2079" i="43" s="1"/>
  <c r="S2079" i="43"/>
  <c r="Y2079" i="43"/>
  <c r="Z2079" i="43" s="1"/>
  <c r="V2079" i="43"/>
  <c r="N2080" i="43"/>
  <c r="O2080" i="43" s="1"/>
  <c r="P2080" i="43"/>
  <c r="Q2080" i="43" s="1"/>
  <c r="A2081" i="43"/>
  <c r="B2080" i="43"/>
  <c r="D2080" i="43"/>
  <c r="T2081" i="43"/>
  <c r="E2081" i="43"/>
  <c r="C2081" i="43"/>
  <c r="G2080" i="43"/>
  <c r="K2081" i="43"/>
  <c r="U2080" i="43"/>
  <c r="R2081" i="43"/>
  <c r="F2080" i="43"/>
  <c r="J2080" i="43" l="1"/>
  <c r="H2080" i="43"/>
  <c r="I2080" i="43" s="1"/>
  <c r="S2080" i="43"/>
  <c r="Y2080" i="43"/>
  <c r="Z2080" i="43" s="1"/>
  <c r="V2080" i="43"/>
  <c r="N2081" i="43"/>
  <c r="O2081" i="43" s="1"/>
  <c r="P2081" i="43"/>
  <c r="Q2081" i="43" s="1"/>
  <c r="B2081" i="43"/>
  <c r="A2082" i="43"/>
  <c r="D2081" i="43"/>
  <c r="F2081" i="43"/>
  <c r="E2082" i="43"/>
  <c r="G2081" i="43"/>
  <c r="T2082" i="43"/>
  <c r="C2082" i="43"/>
  <c r="R2082" i="43"/>
  <c r="U2081" i="43"/>
  <c r="K2082" i="43"/>
  <c r="J2081" i="43" l="1"/>
  <c r="H2081" i="43"/>
  <c r="I2081" i="43" s="1"/>
  <c r="S2081" i="43"/>
  <c r="Y2081" i="43"/>
  <c r="Z2081" i="43" s="1"/>
  <c r="V2081" i="43"/>
  <c r="N2082" i="43"/>
  <c r="O2082" i="43" s="1"/>
  <c r="P2082" i="43"/>
  <c r="Q2082" i="43" s="1"/>
  <c r="A2083" i="43"/>
  <c r="B2082" i="43"/>
  <c r="D2082" i="43"/>
  <c r="G2082" i="43"/>
  <c r="U2082" i="43"/>
  <c r="K2083" i="43"/>
  <c r="F2082" i="43"/>
  <c r="R2083" i="43"/>
  <c r="T2083" i="43"/>
  <c r="C2083" i="43"/>
  <c r="E2083" i="43"/>
  <c r="J2082" i="43" l="1"/>
  <c r="H2082" i="43"/>
  <c r="I2082" i="43" s="1"/>
  <c r="S2082" i="43"/>
  <c r="Y2082" i="43"/>
  <c r="Z2082" i="43" s="1"/>
  <c r="V2082" i="43"/>
  <c r="N2083" i="43"/>
  <c r="O2083" i="43" s="1"/>
  <c r="P2083" i="43"/>
  <c r="Q2083" i="43" s="1"/>
  <c r="B2083" i="43"/>
  <c r="A2084" i="43"/>
  <c r="D2083" i="43"/>
  <c r="F2083" i="43"/>
  <c r="E2084" i="43"/>
  <c r="G2083" i="43"/>
  <c r="T2084" i="43"/>
  <c r="R2084" i="43"/>
  <c r="K2084" i="43"/>
  <c r="C2084" i="43"/>
  <c r="U2083" i="43"/>
  <c r="H2083" i="43" l="1"/>
  <c r="I2083" i="43" s="1"/>
  <c r="J2083" i="43"/>
  <c r="S2083" i="43"/>
  <c r="Y2083" i="43"/>
  <c r="Z2083" i="43" s="1"/>
  <c r="V2083" i="43"/>
  <c r="N2084" i="43"/>
  <c r="O2084" i="43" s="1"/>
  <c r="P2084" i="43"/>
  <c r="Q2084" i="43" s="1"/>
  <c r="A2085" i="43"/>
  <c r="B2084" i="43"/>
  <c r="D2084" i="43"/>
  <c r="F2084" i="43"/>
  <c r="T2085" i="43"/>
  <c r="U2084" i="43"/>
  <c r="K2085" i="43"/>
  <c r="R2085" i="43"/>
  <c r="G2084" i="43"/>
  <c r="C2085" i="43"/>
  <c r="E2085" i="43"/>
  <c r="H2084" i="43" l="1"/>
  <c r="I2084" i="43" s="1"/>
  <c r="J2084" i="43"/>
  <c r="S2084" i="43"/>
  <c r="Y2084" i="43"/>
  <c r="Z2084" i="43" s="1"/>
  <c r="V2084" i="43"/>
  <c r="N2085" i="43"/>
  <c r="O2085" i="43" s="1"/>
  <c r="P2085" i="43"/>
  <c r="Q2085" i="43" s="1"/>
  <c r="B2085" i="43"/>
  <c r="A2086" i="43"/>
  <c r="D2085" i="43"/>
  <c r="U2085" i="43"/>
  <c r="F2085" i="43"/>
  <c r="T2086" i="43"/>
  <c r="C2086" i="43"/>
  <c r="F2086" i="43" s="1"/>
  <c r="K2086" i="43"/>
  <c r="G2085" i="43"/>
  <c r="R2086" i="43"/>
  <c r="E2086" i="43"/>
  <c r="H2085" i="43" l="1"/>
  <c r="I2085" i="43" s="1"/>
  <c r="J2085" i="43"/>
  <c r="S2085" i="43"/>
  <c r="Y2085" i="43"/>
  <c r="Z2085" i="43" s="1"/>
  <c r="V2085" i="43"/>
  <c r="N2086" i="43"/>
  <c r="O2086" i="43" s="1"/>
  <c r="H2086" i="43"/>
  <c r="I2086" i="43" s="1"/>
  <c r="P2086" i="43"/>
  <c r="Q2086" i="43" s="1"/>
  <c r="A2087" i="43"/>
  <c r="B2086" i="43"/>
  <c r="D2086" i="43"/>
  <c r="R2087" i="43"/>
  <c r="C2087" i="43"/>
  <c r="U2086" i="43"/>
  <c r="K2087" i="43"/>
  <c r="G2086" i="43"/>
  <c r="T2087" i="43"/>
  <c r="E2087" i="43"/>
  <c r="J2086" i="43" l="1"/>
  <c r="S2086" i="43"/>
  <c r="Y2086" i="43"/>
  <c r="Z2086" i="43" s="1"/>
  <c r="V2086" i="43"/>
  <c r="N2087" i="43"/>
  <c r="O2087" i="43" s="1"/>
  <c r="P2087" i="43"/>
  <c r="Q2087" i="43" s="1"/>
  <c r="A2088" i="43"/>
  <c r="B2087" i="43"/>
  <c r="D2087" i="43"/>
  <c r="G2087" i="43"/>
  <c r="K2088" i="43"/>
  <c r="T2088" i="43"/>
  <c r="U2087" i="43"/>
  <c r="E2088" i="43"/>
  <c r="C2088" i="43"/>
  <c r="F2087" i="43"/>
  <c r="J2087" i="43" l="1"/>
  <c r="H2087" i="43"/>
  <c r="I2087" i="43" s="1"/>
  <c r="S2087" i="43"/>
  <c r="Y2087" i="43"/>
  <c r="Z2087" i="43" s="1"/>
  <c r="V2087" i="43"/>
  <c r="N2088" i="43"/>
  <c r="O2088" i="43" s="1"/>
  <c r="P2088" i="43"/>
  <c r="Q2088" i="43" s="1"/>
  <c r="B2088" i="43"/>
  <c r="A2089" i="43"/>
  <c r="D2088" i="43"/>
  <c r="F2088" i="43"/>
  <c r="T2089" i="43"/>
  <c r="G2088" i="43"/>
  <c r="U2088" i="43"/>
  <c r="K2089" i="43"/>
  <c r="R2089" i="43"/>
  <c r="R2088" i="43"/>
  <c r="C2089" i="43"/>
  <c r="E2089" i="43"/>
  <c r="H2088" i="43" l="1"/>
  <c r="I2088" i="43" s="1"/>
  <c r="J2088" i="43"/>
  <c r="S2088" i="43"/>
  <c r="Y2088" i="43"/>
  <c r="Z2088" i="43" s="1"/>
  <c r="V2088" i="43"/>
  <c r="N2089" i="43"/>
  <c r="O2089" i="43" s="1"/>
  <c r="P2089" i="43"/>
  <c r="Q2089" i="43" s="1"/>
  <c r="B2089" i="43"/>
  <c r="A2090" i="43"/>
  <c r="D2089" i="43"/>
  <c r="E2090" i="43"/>
  <c r="U2089" i="43"/>
  <c r="R2090" i="43"/>
  <c r="F2089" i="43"/>
  <c r="G2089" i="43"/>
  <c r="K2090" i="43"/>
  <c r="T2090" i="43"/>
  <c r="C2090" i="43"/>
  <c r="J2089" i="43" l="1"/>
  <c r="H2089" i="43"/>
  <c r="I2089" i="43" s="1"/>
  <c r="S2089" i="43"/>
  <c r="Y2089" i="43"/>
  <c r="Z2089" i="43" s="1"/>
  <c r="V2089" i="43"/>
  <c r="N2090" i="43"/>
  <c r="O2090" i="43" s="1"/>
  <c r="P2090" i="43"/>
  <c r="Q2090" i="43" s="1"/>
  <c r="A2091" i="43"/>
  <c r="B2090" i="43"/>
  <c r="D2090" i="43"/>
  <c r="E2091" i="43"/>
  <c r="G2090" i="43"/>
  <c r="F2090" i="43"/>
  <c r="U2090" i="43"/>
  <c r="K2091" i="43"/>
  <c r="T2091" i="43"/>
  <c r="C2091" i="43"/>
  <c r="F2091" i="43" s="1"/>
  <c r="R2091" i="43"/>
  <c r="J2090" i="43" l="1"/>
  <c r="H2090" i="43"/>
  <c r="I2090" i="43" s="1"/>
  <c r="S2090" i="43"/>
  <c r="Y2090" i="43"/>
  <c r="Z2090" i="43" s="1"/>
  <c r="V2090" i="43"/>
  <c r="N2091" i="43"/>
  <c r="O2091" i="43" s="1"/>
  <c r="H2091" i="43"/>
  <c r="I2091" i="43" s="1"/>
  <c r="P2091" i="43"/>
  <c r="Q2091" i="43" s="1"/>
  <c r="B2091" i="43"/>
  <c r="A2092" i="43"/>
  <c r="D2091" i="43"/>
  <c r="K2092" i="43"/>
  <c r="C2092" i="43"/>
  <c r="E2092" i="43"/>
  <c r="R2092" i="43"/>
  <c r="T2092" i="43"/>
  <c r="G2091" i="43"/>
  <c r="U2091" i="43"/>
  <c r="J2091" i="43" l="1"/>
  <c r="S2091" i="43"/>
  <c r="Y2091" i="43"/>
  <c r="Z2091" i="43" s="1"/>
  <c r="V2091" i="43"/>
  <c r="N2092" i="43"/>
  <c r="O2092" i="43" s="1"/>
  <c r="P2092" i="43"/>
  <c r="Q2092" i="43" s="1"/>
  <c r="A2093" i="43"/>
  <c r="B2092" i="43"/>
  <c r="D2092" i="43"/>
  <c r="C2093" i="43"/>
  <c r="E2093" i="43"/>
  <c r="U2092" i="43"/>
  <c r="T2093" i="43"/>
  <c r="K2093" i="43"/>
  <c r="F2092" i="43"/>
  <c r="G2092" i="43"/>
  <c r="J2092" i="43" l="1"/>
  <c r="H2092" i="43"/>
  <c r="I2092" i="43" s="1"/>
  <c r="S2092" i="43"/>
  <c r="Y2092" i="43"/>
  <c r="Z2092" i="43" s="1"/>
  <c r="V2092" i="43"/>
  <c r="N2093" i="43"/>
  <c r="O2093" i="43" s="1"/>
  <c r="P2093" i="43"/>
  <c r="Q2093" i="43" s="1"/>
  <c r="B2093" i="43"/>
  <c r="A2094" i="43"/>
  <c r="D2093" i="43"/>
  <c r="U2093" i="43"/>
  <c r="C2094" i="43"/>
  <c r="K2094" i="43"/>
  <c r="R2094" i="43"/>
  <c r="R2093" i="43"/>
  <c r="G2093" i="43"/>
  <c r="F2093" i="43"/>
  <c r="T2094" i="43"/>
  <c r="E2094" i="43"/>
  <c r="J2093" i="43" l="1"/>
  <c r="H2093" i="43"/>
  <c r="I2093" i="43" s="1"/>
  <c r="S2093" i="43"/>
  <c r="Y2093" i="43"/>
  <c r="Z2093" i="43" s="1"/>
  <c r="V2093" i="43"/>
  <c r="N2094" i="43"/>
  <c r="O2094" i="43" s="1"/>
  <c r="P2094" i="43"/>
  <c r="Q2094" i="43" s="1"/>
  <c r="B2094" i="43"/>
  <c r="A2095" i="43"/>
  <c r="D2094" i="43"/>
  <c r="K2095" i="43"/>
  <c r="E2095" i="43"/>
  <c r="C2095" i="43"/>
  <c r="F2094" i="43"/>
  <c r="T2095" i="43"/>
  <c r="G2094" i="43"/>
  <c r="U2094" i="43"/>
  <c r="J2094" i="43" l="1"/>
  <c r="H2094" i="43"/>
  <c r="I2094" i="43" s="1"/>
  <c r="S2094" i="43"/>
  <c r="Y2094" i="43"/>
  <c r="Z2094" i="43" s="1"/>
  <c r="V2094" i="43"/>
  <c r="N2095" i="43"/>
  <c r="O2095" i="43" s="1"/>
  <c r="P2095" i="43"/>
  <c r="Q2095" i="43" s="1"/>
  <c r="B2095" i="43"/>
  <c r="A2096" i="43"/>
  <c r="D2095" i="43"/>
  <c r="R2096" i="43"/>
  <c r="T2096" i="43"/>
  <c r="U2095" i="43"/>
  <c r="K2096" i="43"/>
  <c r="C2096" i="43"/>
  <c r="E2096" i="43"/>
  <c r="F2095" i="43"/>
  <c r="G2095" i="43"/>
  <c r="R2095" i="43"/>
  <c r="H2095" i="43" l="1"/>
  <c r="I2095" i="43" s="1"/>
  <c r="J2095" i="43"/>
  <c r="S2095" i="43"/>
  <c r="Y2095" i="43"/>
  <c r="Z2095" i="43" s="1"/>
  <c r="V2095" i="43"/>
  <c r="N2096" i="43"/>
  <c r="O2096" i="43" s="1"/>
  <c r="P2096" i="43"/>
  <c r="Q2096" i="43" s="1"/>
  <c r="A2097" i="43"/>
  <c r="B2096" i="43"/>
  <c r="D2096" i="43"/>
  <c r="E2097" i="43"/>
  <c r="C2097" i="43"/>
  <c r="K2097" i="43"/>
  <c r="F2096" i="43"/>
  <c r="R2097" i="43"/>
  <c r="T2097" i="43"/>
  <c r="U2096" i="43"/>
  <c r="G2096" i="43"/>
  <c r="J2096" i="43" l="1"/>
  <c r="H2096" i="43"/>
  <c r="I2096" i="43" s="1"/>
  <c r="S2096" i="43"/>
  <c r="Y2096" i="43"/>
  <c r="Z2096" i="43" s="1"/>
  <c r="V2096" i="43"/>
  <c r="N2097" i="43"/>
  <c r="O2097" i="43" s="1"/>
  <c r="P2097" i="43"/>
  <c r="Q2097" i="43" s="1"/>
  <c r="A2098" i="43"/>
  <c r="B2097" i="43"/>
  <c r="D2097" i="43"/>
  <c r="K2098" i="43"/>
  <c r="T2098" i="43"/>
  <c r="F2097" i="43"/>
  <c r="C2098" i="43"/>
  <c r="U2097" i="43"/>
  <c r="G2097" i="43"/>
  <c r="E2098" i="43"/>
  <c r="R2098" i="43"/>
  <c r="J2097" i="43" l="1"/>
  <c r="H2097" i="43"/>
  <c r="I2097" i="43" s="1"/>
  <c r="S2097" i="43"/>
  <c r="Y2097" i="43"/>
  <c r="Z2097" i="43" s="1"/>
  <c r="V2097" i="43"/>
  <c r="N2098" i="43"/>
  <c r="O2098" i="43" s="1"/>
  <c r="P2098" i="43"/>
  <c r="Q2098" i="43" s="1"/>
  <c r="A2099" i="43"/>
  <c r="B2098" i="43"/>
  <c r="D2098" i="43"/>
  <c r="T2099" i="43"/>
  <c r="C2099" i="43"/>
  <c r="K2099" i="43"/>
  <c r="U2098" i="43"/>
  <c r="E2099" i="43"/>
  <c r="R2099" i="43"/>
  <c r="F2098" i="43"/>
  <c r="G2098" i="43"/>
  <c r="J2098" i="43" l="1"/>
  <c r="H2098" i="43"/>
  <c r="I2098" i="43" s="1"/>
  <c r="S2098" i="43"/>
  <c r="Y2098" i="43"/>
  <c r="Z2098" i="43" s="1"/>
  <c r="V2098" i="43"/>
  <c r="N2099" i="43"/>
  <c r="O2099" i="43" s="1"/>
  <c r="P2099" i="43"/>
  <c r="Q2099" i="43" s="1"/>
  <c r="B2099" i="43"/>
  <c r="A2100" i="43"/>
  <c r="D2099" i="43"/>
  <c r="F2099" i="43"/>
  <c r="E2100" i="43"/>
  <c r="U2099" i="43"/>
  <c r="R2100" i="43"/>
  <c r="G2099" i="43"/>
  <c r="C2100" i="43"/>
  <c r="K2100" i="43"/>
  <c r="T2100" i="43"/>
  <c r="J2099" i="43" l="1"/>
  <c r="H2099" i="43"/>
  <c r="I2099" i="43" s="1"/>
  <c r="S2099" i="43"/>
  <c r="Y2099" i="43"/>
  <c r="Z2099" i="43" s="1"/>
  <c r="V2099" i="43"/>
  <c r="N2100" i="43"/>
  <c r="O2100" i="43" s="1"/>
  <c r="P2100" i="43"/>
  <c r="Q2100" i="43" s="1"/>
  <c r="B2100" i="43"/>
  <c r="A2101" i="43"/>
  <c r="D2100" i="43"/>
  <c r="C2101" i="43"/>
  <c r="E2101" i="43"/>
  <c r="U2100" i="43"/>
  <c r="G2100" i="43"/>
  <c r="F2100" i="43"/>
  <c r="K2101" i="43"/>
  <c r="T2101" i="43"/>
  <c r="R2101" i="43"/>
  <c r="J2100" i="43" l="1"/>
  <c r="H2100" i="43"/>
  <c r="I2100" i="43" s="1"/>
  <c r="S2100" i="43"/>
  <c r="Y2100" i="43"/>
  <c r="Z2100" i="43" s="1"/>
  <c r="V2100" i="43"/>
  <c r="N2101" i="43"/>
  <c r="O2101" i="43" s="1"/>
  <c r="P2101" i="43"/>
  <c r="Q2101" i="43" s="1"/>
  <c r="A2102" i="43"/>
  <c r="B2101" i="43"/>
  <c r="D2101" i="43"/>
  <c r="E2102" i="43"/>
  <c r="R2102" i="43"/>
  <c r="K2102" i="43"/>
  <c r="G2101" i="43"/>
  <c r="T2102" i="43"/>
  <c r="C2102" i="43"/>
  <c r="F2101" i="43"/>
  <c r="U2101" i="43"/>
  <c r="J2101" i="43" l="1"/>
  <c r="H2101" i="43"/>
  <c r="I2101" i="43" s="1"/>
  <c r="S2101" i="43"/>
  <c r="Y2101" i="43"/>
  <c r="Z2101" i="43" s="1"/>
  <c r="V2101" i="43"/>
  <c r="N2102" i="43"/>
  <c r="O2102" i="43" s="1"/>
  <c r="P2102" i="43"/>
  <c r="Q2102" i="43" s="1"/>
  <c r="B2102" i="43"/>
  <c r="A2103" i="43"/>
  <c r="D2102" i="43"/>
  <c r="C2103" i="43"/>
  <c r="G2103" i="43"/>
  <c r="F2102" i="43"/>
  <c r="U2102" i="43"/>
  <c r="E2103" i="43"/>
  <c r="R2103" i="43"/>
  <c r="G2102" i="43"/>
  <c r="K2103" i="43"/>
  <c r="T2103" i="43"/>
  <c r="J2102" i="43" l="1"/>
  <c r="H2102" i="43"/>
  <c r="I2102" i="43" s="1"/>
  <c r="S2102" i="43"/>
  <c r="Y2102" i="43"/>
  <c r="Z2102" i="43" s="1"/>
  <c r="V2102" i="43"/>
  <c r="N2103" i="43"/>
  <c r="O2103" i="43" s="1"/>
  <c r="J2103" i="43"/>
  <c r="P2103" i="43"/>
  <c r="Q2103" i="43" s="1"/>
  <c r="B2103" i="43"/>
  <c r="A2104" i="43"/>
  <c r="D2103" i="43"/>
  <c r="E2104" i="43"/>
  <c r="C2104" i="43"/>
  <c r="K2104" i="43"/>
  <c r="F2103" i="43"/>
  <c r="U2103" i="43"/>
  <c r="R2104" i="43"/>
  <c r="T2104" i="43"/>
  <c r="H2103" i="43" l="1"/>
  <c r="I2103" i="43" s="1"/>
  <c r="S2103" i="43"/>
  <c r="Y2103" i="43"/>
  <c r="Z2103" i="43" s="1"/>
  <c r="V2103" i="43"/>
  <c r="N2104" i="43"/>
  <c r="O2104" i="43" s="1"/>
  <c r="P2104" i="43"/>
  <c r="Q2104" i="43" s="1"/>
  <c r="A2105" i="43"/>
  <c r="B2104" i="43"/>
  <c r="D2104" i="43"/>
  <c r="F2104" i="43"/>
  <c r="G2104" i="43"/>
  <c r="K2105" i="43"/>
  <c r="E2105" i="43"/>
  <c r="U2104" i="43"/>
  <c r="C2105" i="43"/>
  <c r="T2105" i="43"/>
  <c r="R2105" i="43"/>
  <c r="J2104" i="43" l="1"/>
  <c r="H2104" i="43"/>
  <c r="I2104" i="43" s="1"/>
  <c r="S2104" i="43"/>
  <c r="Y2104" i="43"/>
  <c r="Z2104" i="43" s="1"/>
  <c r="V2104" i="43"/>
  <c r="N2105" i="43"/>
  <c r="O2105" i="43" s="1"/>
  <c r="P2105" i="43"/>
  <c r="Q2105" i="43" s="1"/>
  <c r="A2106" i="43"/>
  <c r="B2105" i="43"/>
  <c r="D2105" i="43"/>
  <c r="E2106" i="43"/>
  <c r="F2105" i="43"/>
  <c r="G2105" i="43"/>
  <c r="K2106" i="43"/>
  <c r="U2105" i="43"/>
  <c r="R2106" i="43"/>
  <c r="T2106" i="43"/>
  <c r="C2106" i="43"/>
  <c r="J2105" i="43" l="1"/>
  <c r="H2105" i="43"/>
  <c r="I2105" i="43" s="1"/>
  <c r="S2105" i="43"/>
  <c r="Y2105" i="43"/>
  <c r="Z2105" i="43" s="1"/>
  <c r="V2105" i="43"/>
  <c r="N2106" i="43"/>
  <c r="O2106" i="43" s="1"/>
  <c r="P2106" i="43"/>
  <c r="Q2106" i="43" s="1"/>
  <c r="B2106" i="43"/>
  <c r="A2107" i="43"/>
  <c r="D2106" i="43"/>
  <c r="R2107" i="43"/>
  <c r="K2107" i="43"/>
  <c r="G2106" i="43"/>
  <c r="E2107" i="43"/>
  <c r="U2106" i="43"/>
  <c r="F2106" i="43"/>
  <c r="C2107" i="43"/>
  <c r="T2107" i="43"/>
  <c r="J2106" i="43" l="1"/>
  <c r="H2106" i="43"/>
  <c r="I2106" i="43" s="1"/>
  <c r="S2106" i="43"/>
  <c r="Y2106" i="43"/>
  <c r="Z2106" i="43" s="1"/>
  <c r="V2106" i="43"/>
  <c r="N2107" i="43"/>
  <c r="O2107" i="43" s="1"/>
  <c r="P2107" i="43"/>
  <c r="Q2107" i="43" s="1"/>
  <c r="A2108" i="43"/>
  <c r="B2107" i="43"/>
  <c r="D2107" i="43"/>
  <c r="G2107" i="43"/>
  <c r="E2108" i="43"/>
  <c r="T2108" i="43"/>
  <c r="F2107" i="43"/>
  <c r="U2107" i="43"/>
  <c r="R2108" i="43"/>
  <c r="C2108" i="43"/>
  <c r="K2108" i="43"/>
  <c r="J2107" i="43" l="1"/>
  <c r="H2107" i="43"/>
  <c r="I2107" i="43" s="1"/>
  <c r="S2107" i="43"/>
  <c r="Y2107" i="43"/>
  <c r="Z2107" i="43" s="1"/>
  <c r="V2107" i="43"/>
  <c r="N2108" i="43"/>
  <c r="O2108" i="43" s="1"/>
  <c r="P2108" i="43"/>
  <c r="Q2108" i="43" s="1"/>
  <c r="A2109" i="43"/>
  <c r="B2108" i="43"/>
  <c r="D2108" i="43"/>
  <c r="G2108" i="43"/>
  <c r="R2109" i="43"/>
  <c r="U2108" i="43"/>
  <c r="F2108" i="43"/>
  <c r="C2109" i="43"/>
  <c r="T2109" i="43"/>
  <c r="K2109" i="43"/>
  <c r="E2109" i="43"/>
  <c r="J2108" i="43" l="1"/>
  <c r="H2108" i="43"/>
  <c r="I2108" i="43" s="1"/>
  <c r="S2108" i="43"/>
  <c r="Y2108" i="43"/>
  <c r="Z2108" i="43" s="1"/>
  <c r="V2108" i="43"/>
  <c r="N2109" i="43"/>
  <c r="O2109" i="43" s="1"/>
  <c r="P2109" i="43"/>
  <c r="Q2109" i="43" s="1"/>
  <c r="A2110" i="43"/>
  <c r="B2109" i="43"/>
  <c r="D2109" i="43"/>
  <c r="K2110" i="43"/>
  <c r="G2109" i="43"/>
  <c r="E2110" i="43"/>
  <c r="F2109" i="43"/>
  <c r="R2110" i="43"/>
  <c r="U2109" i="43"/>
  <c r="C2110" i="43"/>
  <c r="H2109" i="43" l="1"/>
  <c r="I2109" i="43" s="1"/>
  <c r="J2109" i="43"/>
  <c r="S2109" i="43"/>
  <c r="Y2109" i="43"/>
  <c r="Z2109" i="43" s="1"/>
  <c r="V2109" i="43"/>
  <c r="N2110" i="43"/>
  <c r="O2110" i="43" s="1"/>
  <c r="P2110" i="43"/>
  <c r="Q2110" i="43" s="1"/>
  <c r="B2110" i="43"/>
  <c r="A2111" i="43"/>
  <c r="D2110" i="43"/>
  <c r="T2110" i="43"/>
  <c r="U2110" i="43"/>
  <c r="K2111" i="43"/>
  <c r="E2111" i="43"/>
  <c r="G2110" i="43"/>
  <c r="R2111" i="43"/>
  <c r="F2110" i="43"/>
  <c r="C2111" i="43"/>
  <c r="F2111" i="43" s="1"/>
  <c r="T2111" i="43"/>
  <c r="J2110" i="43" l="1"/>
  <c r="H2110" i="43"/>
  <c r="I2110" i="43" s="1"/>
  <c r="S2110" i="43"/>
  <c r="Y2110" i="43"/>
  <c r="Z2110" i="43" s="1"/>
  <c r="V2110" i="43"/>
  <c r="N2111" i="43"/>
  <c r="O2111" i="43" s="1"/>
  <c r="H2111" i="43"/>
  <c r="I2111" i="43" s="1"/>
  <c r="P2111" i="43"/>
  <c r="Q2111" i="43" s="1"/>
  <c r="A2112" i="43"/>
  <c r="B2111" i="43"/>
  <c r="D2111" i="43"/>
  <c r="R2112" i="43"/>
  <c r="G2111" i="43"/>
  <c r="T2112" i="43"/>
  <c r="K2112" i="43"/>
  <c r="C2112" i="43"/>
  <c r="U2111" i="43"/>
  <c r="E2112" i="43"/>
  <c r="J2111" i="43" l="1"/>
  <c r="S2111" i="43"/>
  <c r="Y2111" i="43"/>
  <c r="Z2111" i="43" s="1"/>
  <c r="V2111" i="43"/>
  <c r="N2112" i="43"/>
  <c r="O2112" i="43" s="1"/>
  <c r="P2112" i="43"/>
  <c r="Q2112" i="43" s="1"/>
  <c r="A2113" i="43"/>
  <c r="B2112" i="43"/>
  <c r="D2112" i="43"/>
  <c r="K2113" i="43"/>
  <c r="G2112" i="43"/>
  <c r="C2113" i="43"/>
  <c r="U2112" i="43"/>
  <c r="F2112" i="43"/>
  <c r="G2113" i="43"/>
  <c r="E2113" i="43"/>
  <c r="F2113" i="43"/>
  <c r="T2113" i="43"/>
  <c r="J2112" i="43" l="1"/>
  <c r="H2112" i="43"/>
  <c r="I2112" i="43" s="1"/>
  <c r="S2112" i="43"/>
  <c r="Y2112" i="43"/>
  <c r="Z2112" i="43" s="1"/>
  <c r="V2112" i="43"/>
  <c r="N2113" i="43"/>
  <c r="O2113" i="43" s="1"/>
  <c r="H2113" i="43"/>
  <c r="I2113" i="43" s="1"/>
  <c r="J2113" i="43"/>
  <c r="P2113" i="43"/>
  <c r="Q2113" i="43" s="1"/>
  <c r="A2114" i="43"/>
  <c r="B2113" i="43"/>
  <c r="D2113" i="43"/>
  <c r="U2113" i="43"/>
  <c r="E2114" i="43"/>
  <c r="K2114" i="43"/>
  <c r="C2114" i="43"/>
  <c r="R2114" i="43"/>
  <c r="R2113" i="43"/>
  <c r="S2113" i="43" l="1"/>
  <c r="Y2113" i="43"/>
  <c r="Z2113" i="43" s="1"/>
  <c r="V2113" i="43"/>
  <c r="N2114" i="43"/>
  <c r="O2114" i="43" s="1"/>
  <c r="P2114" i="43"/>
  <c r="Q2114" i="43" s="1"/>
  <c r="A2115" i="43"/>
  <c r="B2114" i="43"/>
  <c r="D2114" i="43"/>
  <c r="K2115" i="43"/>
  <c r="T2115" i="43"/>
  <c r="G2114" i="43"/>
  <c r="U2114" i="43"/>
  <c r="C2115" i="43"/>
  <c r="T2114" i="43"/>
  <c r="E2115" i="43"/>
  <c r="R2115" i="43"/>
  <c r="F2114" i="43"/>
  <c r="J2114" i="43" l="1"/>
  <c r="H2114" i="43"/>
  <c r="I2114" i="43" s="1"/>
  <c r="S2114" i="43"/>
  <c r="Y2114" i="43"/>
  <c r="Z2114" i="43" s="1"/>
  <c r="V2114" i="43"/>
  <c r="N2115" i="43"/>
  <c r="O2115" i="43" s="1"/>
  <c r="P2115" i="43"/>
  <c r="Q2115" i="43" s="1"/>
  <c r="A2116" i="43"/>
  <c r="B2115" i="43"/>
  <c r="D2115" i="43"/>
  <c r="E2116" i="43"/>
  <c r="U2115" i="43"/>
  <c r="F2115" i="43"/>
  <c r="K2116" i="43"/>
  <c r="R2116" i="43"/>
  <c r="T2116" i="43"/>
  <c r="C2116" i="43"/>
  <c r="G2115" i="43"/>
  <c r="H2115" i="43" l="1"/>
  <c r="I2115" i="43" s="1"/>
  <c r="J2115" i="43"/>
  <c r="S2115" i="43"/>
  <c r="Y2115" i="43"/>
  <c r="Z2115" i="43" s="1"/>
  <c r="V2115" i="43"/>
  <c r="N2116" i="43"/>
  <c r="O2116" i="43" s="1"/>
  <c r="P2116" i="43"/>
  <c r="Q2116" i="43" s="1"/>
  <c r="B2116" i="43"/>
  <c r="A2117" i="43"/>
  <c r="D2116" i="43"/>
  <c r="T2117" i="43"/>
  <c r="C2117" i="43"/>
  <c r="E2117" i="43"/>
  <c r="R2117" i="43"/>
  <c r="K2117" i="43"/>
  <c r="U2116" i="43"/>
  <c r="F2116" i="43"/>
  <c r="G2116" i="43"/>
  <c r="J2116" i="43" l="1"/>
  <c r="H2116" i="43"/>
  <c r="I2116" i="43" s="1"/>
  <c r="S2116" i="43"/>
  <c r="Y2116" i="43"/>
  <c r="Z2116" i="43" s="1"/>
  <c r="V2116" i="43"/>
  <c r="N2117" i="43"/>
  <c r="O2117" i="43" s="1"/>
  <c r="P2117" i="43"/>
  <c r="Q2117" i="43" s="1"/>
  <c r="A2118" i="43"/>
  <c r="B2117" i="43"/>
  <c r="D2117" i="43"/>
  <c r="F2117" i="43"/>
  <c r="R2118" i="43"/>
  <c r="U2117" i="43"/>
  <c r="C2118" i="43"/>
  <c r="T2118" i="43"/>
  <c r="G2117" i="43"/>
  <c r="K2118" i="43"/>
  <c r="E2118" i="43"/>
  <c r="J2117" i="43" l="1"/>
  <c r="H2117" i="43"/>
  <c r="I2117" i="43" s="1"/>
  <c r="S2117" i="43"/>
  <c r="Y2117" i="43"/>
  <c r="Z2117" i="43" s="1"/>
  <c r="V2117" i="43"/>
  <c r="N2118" i="43"/>
  <c r="O2118" i="43" s="1"/>
  <c r="P2118" i="43"/>
  <c r="Q2118" i="43" s="1"/>
  <c r="B2118" i="43"/>
  <c r="A2119" i="43"/>
  <c r="D2118" i="43"/>
  <c r="G2118" i="43"/>
  <c r="F2118" i="43"/>
  <c r="E2119" i="43"/>
  <c r="R2119" i="43"/>
  <c r="K2119" i="43"/>
  <c r="U2118" i="43"/>
  <c r="T2119" i="43"/>
  <c r="C2119" i="43"/>
  <c r="G2119" i="43"/>
  <c r="F2119" i="43"/>
  <c r="J2118" i="43" l="1"/>
  <c r="H2118" i="43"/>
  <c r="I2118" i="43" s="1"/>
  <c r="S2118" i="43"/>
  <c r="Y2118" i="43"/>
  <c r="Z2118" i="43" s="1"/>
  <c r="V2118" i="43"/>
  <c r="N2119" i="43"/>
  <c r="O2119" i="43" s="1"/>
  <c r="H2119" i="43"/>
  <c r="I2119" i="43" s="1"/>
  <c r="J2119" i="43"/>
  <c r="P2119" i="43"/>
  <c r="Q2119" i="43" s="1"/>
  <c r="B2119" i="43"/>
  <c r="A2120" i="43"/>
  <c r="D2119" i="43"/>
  <c r="E2120" i="43"/>
  <c r="R2120" i="43"/>
  <c r="T2120" i="43"/>
  <c r="K2120" i="43"/>
  <c r="C2120" i="43"/>
  <c r="U2119" i="43"/>
  <c r="G2120" i="43"/>
  <c r="S2119" i="43" l="1"/>
  <c r="Y2119" i="43"/>
  <c r="Z2119" i="43" s="1"/>
  <c r="V2119" i="43"/>
  <c r="N2120" i="43"/>
  <c r="O2120" i="43" s="1"/>
  <c r="J2120" i="43"/>
  <c r="P2120" i="43"/>
  <c r="Q2120" i="43" s="1"/>
  <c r="B2120" i="43"/>
  <c r="A2121" i="43"/>
  <c r="D2120" i="43"/>
  <c r="F2120" i="43"/>
  <c r="K2121" i="43"/>
  <c r="E2121" i="43"/>
  <c r="R2121" i="43"/>
  <c r="T2121" i="43"/>
  <c r="C2121" i="43"/>
  <c r="U2120" i="43"/>
  <c r="H2120" i="43" l="1"/>
  <c r="I2120" i="43" s="1"/>
  <c r="S2120" i="43"/>
  <c r="Y2120" i="43"/>
  <c r="Z2120" i="43" s="1"/>
  <c r="V2120" i="43"/>
  <c r="N2121" i="43"/>
  <c r="O2121" i="43" s="1"/>
  <c r="P2121" i="43"/>
  <c r="Q2121" i="43" s="1"/>
  <c r="A2122" i="43"/>
  <c r="B2121" i="43"/>
  <c r="D2121" i="43"/>
  <c r="U2121" i="43"/>
  <c r="R2122" i="43"/>
  <c r="G2121" i="43"/>
  <c r="T2122" i="43"/>
  <c r="K2122" i="43"/>
  <c r="F2121" i="43"/>
  <c r="E2122" i="43"/>
  <c r="C2122" i="43"/>
  <c r="F2122" i="43" s="1"/>
  <c r="G2122" i="43"/>
  <c r="J2121" i="43" l="1"/>
  <c r="H2121" i="43"/>
  <c r="I2121" i="43" s="1"/>
  <c r="S2121" i="43"/>
  <c r="Y2121" i="43"/>
  <c r="Z2121" i="43" s="1"/>
  <c r="V2121" i="43"/>
  <c r="N2122" i="43"/>
  <c r="O2122" i="43" s="1"/>
  <c r="H2122" i="43"/>
  <c r="I2122" i="43" s="1"/>
  <c r="J2122" i="43"/>
  <c r="P2122" i="43"/>
  <c r="Q2122" i="43" s="1"/>
  <c r="B2122" i="43"/>
  <c r="A2123" i="43"/>
  <c r="D2122" i="43"/>
  <c r="R2123" i="43"/>
  <c r="C2123" i="43"/>
  <c r="U2122" i="43"/>
  <c r="K2123" i="43"/>
  <c r="T2123" i="43"/>
  <c r="E2123" i="43"/>
  <c r="S2122" i="43" l="1"/>
  <c r="Y2122" i="43"/>
  <c r="Z2122" i="43" s="1"/>
  <c r="V2122" i="43"/>
  <c r="N2123" i="43"/>
  <c r="O2123" i="43" s="1"/>
  <c r="P2123" i="43"/>
  <c r="Q2123" i="43" s="1"/>
  <c r="A2124" i="43"/>
  <c r="B2123" i="43"/>
  <c r="D2123" i="43"/>
  <c r="G2123" i="43"/>
  <c r="T2124" i="43"/>
  <c r="U2123" i="43"/>
  <c r="C2124" i="43"/>
  <c r="R2124" i="43"/>
  <c r="F2123" i="43"/>
  <c r="K2124" i="43"/>
  <c r="E2124" i="43"/>
  <c r="J2123" i="43" l="1"/>
  <c r="H2123" i="43"/>
  <c r="I2123" i="43" s="1"/>
  <c r="S2123" i="43"/>
  <c r="Y2123" i="43"/>
  <c r="Z2123" i="43" s="1"/>
  <c r="V2123" i="43"/>
  <c r="N2124" i="43"/>
  <c r="O2124" i="43" s="1"/>
  <c r="P2124" i="43"/>
  <c r="Q2124" i="43" s="1"/>
  <c r="A2125" i="43"/>
  <c r="B2124" i="43"/>
  <c r="D2124" i="43"/>
  <c r="G2124" i="43"/>
  <c r="C2125" i="43"/>
  <c r="T2125" i="43"/>
  <c r="R2125" i="43"/>
  <c r="K2125" i="43"/>
  <c r="G2125" i="43"/>
  <c r="F2124" i="43"/>
  <c r="U2124" i="43"/>
  <c r="E2125" i="43"/>
  <c r="J2124" i="43" l="1"/>
  <c r="H2124" i="43"/>
  <c r="I2124" i="43" s="1"/>
  <c r="S2124" i="43"/>
  <c r="Y2124" i="43"/>
  <c r="Z2124" i="43" s="1"/>
  <c r="V2124" i="43"/>
  <c r="N2125" i="43"/>
  <c r="O2125" i="43" s="1"/>
  <c r="J2125" i="43"/>
  <c r="P2125" i="43"/>
  <c r="Q2125" i="43" s="1"/>
  <c r="A2126" i="43"/>
  <c r="B2125" i="43"/>
  <c r="D2125" i="43"/>
  <c r="E2126" i="43"/>
  <c r="T2126" i="43"/>
  <c r="F2125" i="43"/>
  <c r="K2126" i="43"/>
  <c r="U2125" i="43"/>
  <c r="R2126" i="43"/>
  <c r="C2126" i="43"/>
  <c r="H2125" i="43" l="1"/>
  <c r="I2125" i="43" s="1"/>
  <c r="S2125" i="43"/>
  <c r="Y2125" i="43"/>
  <c r="Z2125" i="43" s="1"/>
  <c r="V2125" i="43"/>
  <c r="N2126" i="43"/>
  <c r="O2126" i="43" s="1"/>
  <c r="P2126" i="43"/>
  <c r="Q2126" i="43" s="1"/>
  <c r="B2126" i="43"/>
  <c r="A2127" i="43"/>
  <c r="D2126" i="43"/>
  <c r="R2127" i="43"/>
  <c r="E2127" i="43"/>
  <c r="C2127" i="43"/>
  <c r="T2127" i="43"/>
  <c r="K2127" i="43"/>
  <c r="F2126" i="43"/>
  <c r="G2126" i="43"/>
  <c r="U2126" i="43"/>
  <c r="J2126" i="43" l="1"/>
  <c r="H2126" i="43"/>
  <c r="I2126" i="43" s="1"/>
  <c r="S2126" i="43"/>
  <c r="Y2126" i="43"/>
  <c r="Z2126" i="43" s="1"/>
  <c r="V2126" i="43"/>
  <c r="N2127" i="43"/>
  <c r="O2127" i="43" s="1"/>
  <c r="P2127" i="43"/>
  <c r="Q2127" i="43" s="1"/>
  <c r="B2127" i="43"/>
  <c r="A2128" i="43"/>
  <c r="D2127" i="43"/>
  <c r="G2127" i="43"/>
  <c r="K2128" i="43"/>
  <c r="E2128" i="43"/>
  <c r="F2127" i="43"/>
  <c r="U2127" i="43"/>
  <c r="T2128" i="43"/>
  <c r="C2128" i="43"/>
  <c r="R2128" i="43"/>
  <c r="G2128" i="43"/>
  <c r="F2128" i="43"/>
  <c r="J2127" i="43" l="1"/>
  <c r="H2127" i="43"/>
  <c r="I2127" i="43" s="1"/>
  <c r="S2127" i="43"/>
  <c r="Y2127" i="43"/>
  <c r="Z2127" i="43" s="1"/>
  <c r="V2127" i="43"/>
  <c r="N2128" i="43"/>
  <c r="O2128" i="43" s="1"/>
  <c r="H2128" i="43"/>
  <c r="I2128" i="43" s="1"/>
  <c r="J2128" i="43"/>
  <c r="P2128" i="43"/>
  <c r="Q2128" i="43" s="1"/>
  <c r="A2129" i="43"/>
  <c r="B2128" i="43"/>
  <c r="D2128" i="43"/>
  <c r="U2128" i="43"/>
  <c r="K2129" i="43"/>
  <c r="T2129" i="43"/>
  <c r="E2129" i="43"/>
  <c r="C2129" i="43"/>
  <c r="S2128" i="43" l="1"/>
  <c r="Y2128" i="43"/>
  <c r="Z2128" i="43" s="1"/>
  <c r="V2128" i="43"/>
  <c r="N2129" i="43"/>
  <c r="O2129" i="43" s="1"/>
  <c r="P2129" i="43"/>
  <c r="Q2129" i="43" s="1"/>
  <c r="A2130" i="43"/>
  <c r="B2129" i="43"/>
  <c r="D2129" i="43"/>
  <c r="T2130" i="43"/>
  <c r="F2129" i="43"/>
  <c r="E2130" i="43"/>
  <c r="K2130" i="43"/>
  <c r="R2130" i="43"/>
  <c r="G2129" i="43"/>
  <c r="U2129" i="43"/>
  <c r="R2129" i="43"/>
  <c r="C2130" i="43"/>
  <c r="G2130" i="43"/>
  <c r="H2129" i="43" l="1"/>
  <c r="I2129" i="43" s="1"/>
  <c r="J2129" i="43"/>
  <c r="S2129" i="43"/>
  <c r="Y2129" i="43"/>
  <c r="Z2129" i="43" s="1"/>
  <c r="V2129" i="43"/>
  <c r="N2130" i="43"/>
  <c r="O2130" i="43" s="1"/>
  <c r="J2130" i="43"/>
  <c r="P2130" i="43"/>
  <c r="Q2130" i="43" s="1"/>
  <c r="A2131" i="43"/>
  <c r="B2130" i="43"/>
  <c r="D2130" i="43"/>
  <c r="F2130" i="43"/>
  <c r="T2131" i="43"/>
  <c r="K2131" i="43"/>
  <c r="E2131" i="43"/>
  <c r="C2131" i="43"/>
  <c r="R2131" i="43"/>
  <c r="U2130" i="43"/>
  <c r="H2130" i="43" l="1"/>
  <c r="I2130" i="43" s="1"/>
  <c r="S2130" i="43"/>
  <c r="Y2130" i="43"/>
  <c r="Z2130" i="43" s="1"/>
  <c r="V2130" i="43"/>
  <c r="N2131" i="43"/>
  <c r="O2131" i="43" s="1"/>
  <c r="P2131" i="43"/>
  <c r="Q2131" i="43" s="1"/>
  <c r="B2131" i="43"/>
  <c r="A2132" i="43"/>
  <c r="D2131" i="43"/>
  <c r="R2132" i="43"/>
  <c r="F2131" i="43"/>
  <c r="T2132" i="43"/>
  <c r="U2131" i="43"/>
  <c r="K2132" i="43"/>
  <c r="G2131" i="43"/>
  <c r="E2132" i="43"/>
  <c r="C2132" i="43"/>
  <c r="F2132" i="43" s="1"/>
  <c r="J2131" i="43" l="1"/>
  <c r="H2131" i="43"/>
  <c r="I2131" i="43" s="1"/>
  <c r="S2131" i="43"/>
  <c r="Y2131" i="43"/>
  <c r="Z2131" i="43" s="1"/>
  <c r="V2131" i="43"/>
  <c r="N2132" i="43"/>
  <c r="O2132" i="43" s="1"/>
  <c r="H2132" i="43"/>
  <c r="I2132" i="43" s="1"/>
  <c r="P2132" i="43"/>
  <c r="Q2132" i="43" s="1"/>
  <c r="A2133" i="43"/>
  <c r="B2132" i="43"/>
  <c r="D2132" i="43"/>
  <c r="R2133" i="43"/>
  <c r="U2132" i="43"/>
  <c r="G2132" i="43"/>
  <c r="K2133" i="43"/>
  <c r="E2133" i="43"/>
  <c r="C2133" i="43"/>
  <c r="T2133" i="43"/>
  <c r="J2132" i="43" l="1"/>
  <c r="S2132" i="43"/>
  <c r="Y2132" i="43"/>
  <c r="Z2132" i="43" s="1"/>
  <c r="V2132" i="43"/>
  <c r="N2133" i="43"/>
  <c r="O2133" i="43" s="1"/>
  <c r="P2133" i="43"/>
  <c r="Q2133" i="43" s="1"/>
  <c r="A2134" i="43"/>
  <c r="B2133" i="43"/>
  <c r="D2133" i="43"/>
  <c r="K2134" i="43"/>
  <c r="U2133" i="43"/>
  <c r="F2133" i="43"/>
  <c r="G2133" i="43"/>
  <c r="R2134" i="43"/>
  <c r="E2134" i="43"/>
  <c r="T2134" i="43"/>
  <c r="C2134" i="43"/>
  <c r="J2133" i="43" l="1"/>
  <c r="H2133" i="43"/>
  <c r="I2133" i="43" s="1"/>
  <c r="S2133" i="43"/>
  <c r="Y2133" i="43"/>
  <c r="Z2133" i="43" s="1"/>
  <c r="V2133" i="43"/>
  <c r="N2134" i="43"/>
  <c r="O2134" i="43" s="1"/>
  <c r="P2134" i="43"/>
  <c r="Q2134" i="43" s="1"/>
  <c r="B2134" i="43"/>
  <c r="A2135" i="43"/>
  <c r="D2134" i="43"/>
  <c r="G2134" i="43"/>
  <c r="E2135" i="43"/>
  <c r="K2135" i="43"/>
  <c r="C2135" i="43"/>
  <c r="F2134" i="43"/>
  <c r="R2135" i="43"/>
  <c r="U2134" i="43"/>
  <c r="T2135" i="43"/>
  <c r="J2134" i="43" l="1"/>
  <c r="H2134" i="43"/>
  <c r="I2134" i="43" s="1"/>
  <c r="S2134" i="43"/>
  <c r="Y2134" i="43"/>
  <c r="Z2134" i="43" s="1"/>
  <c r="V2134" i="43"/>
  <c r="N2135" i="43"/>
  <c r="O2135" i="43" s="1"/>
  <c r="P2135" i="43"/>
  <c r="Q2135" i="43" s="1"/>
  <c r="B2135" i="43"/>
  <c r="A2136" i="43"/>
  <c r="D2135" i="43"/>
  <c r="G2135" i="43"/>
  <c r="R2136" i="43"/>
  <c r="T2136" i="43"/>
  <c r="F2135" i="43"/>
  <c r="E2136" i="43"/>
  <c r="K2136" i="43"/>
  <c r="C2136" i="43"/>
  <c r="U2135" i="43"/>
  <c r="J2135" i="43" l="1"/>
  <c r="H2135" i="43"/>
  <c r="I2135" i="43" s="1"/>
  <c r="S2135" i="43"/>
  <c r="Y2135" i="43"/>
  <c r="Z2135" i="43" s="1"/>
  <c r="V2135" i="43"/>
  <c r="N2136" i="43"/>
  <c r="O2136" i="43" s="1"/>
  <c r="P2136" i="43"/>
  <c r="Q2136" i="43" s="1"/>
  <c r="B2136" i="43"/>
  <c r="A2137" i="43"/>
  <c r="D2136" i="43"/>
  <c r="U2136" i="43"/>
  <c r="R2137" i="43"/>
  <c r="G2136" i="43"/>
  <c r="F2136" i="43"/>
  <c r="T2137" i="43"/>
  <c r="K2137" i="43"/>
  <c r="C2137" i="43"/>
  <c r="E2137" i="43"/>
  <c r="J2136" i="43" l="1"/>
  <c r="H2136" i="43"/>
  <c r="I2136" i="43" s="1"/>
  <c r="S2136" i="43"/>
  <c r="Y2136" i="43"/>
  <c r="Z2136" i="43" s="1"/>
  <c r="V2136" i="43"/>
  <c r="N2137" i="43"/>
  <c r="O2137" i="43" s="1"/>
  <c r="P2137" i="43"/>
  <c r="Q2137" i="43" s="1"/>
  <c r="A2138" i="43"/>
  <c r="B2137" i="43"/>
  <c r="D2137" i="43"/>
  <c r="G2137" i="43"/>
  <c r="U2137" i="43"/>
  <c r="K2138" i="43"/>
  <c r="R2138" i="43"/>
  <c r="F2137" i="43"/>
  <c r="T2138" i="43"/>
  <c r="C2138" i="43"/>
  <c r="E2138" i="43"/>
  <c r="J2137" i="43" l="1"/>
  <c r="H2137" i="43"/>
  <c r="I2137" i="43" s="1"/>
  <c r="S2137" i="43"/>
  <c r="Y2137" i="43"/>
  <c r="Z2137" i="43" s="1"/>
  <c r="V2137" i="43"/>
  <c r="N2138" i="43"/>
  <c r="O2138" i="43" s="1"/>
  <c r="P2138" i="43"/>
  <c r="Q2138" i="43" s="1"/>
  <c r="B2138" i="43"/>
  <c r="A2139" i="43"/>
  <c r="D2138" i="43"/>
  <c r="U2138" i="43"/>
  <c r="K2139" i="43"/>
  <c r="G2138" i="43"/>
  <c r="R2139" i="43"/>
  <c r="E2139" i="43"/>
  <c r="C2139" i="43"/>
  <c r="F2138" i="43"/>
  <c r="T2139" i="43"/>
  <c r="J2138" i="43" l="1"/>
  <c r="H2138" i="43"/>
  <c r="I2138" i="43" s="1"/>
  <c r="S2138" i="43"/>
  <c r="Y2138" i="43"/>
  <c r="Z2138" i="43" s="1"/>
  <c r="V2138" i="43"/>
  <c r="N2139" i="43"/>
  <c r="O2139" i="43" s="1"/>
  <c r="P2139" i="43"/>
  <c r="Q2139" i="43" s="1"/>
  <c r="A2140" i="43"/>
  <c r="B2139" i="43"/>
  <c r="D2139" i="43"/>
  <c r="G2139" i="43"/>
  <c r="C2140" i="43"/>
  <c r="E2140" i="43"/>
  <c r="K2140" i="43"/>
  <c r="T2140" i="43"/>
  <c r="F2139" i="43"/>
  <c r="U2139" i="43"/>
  <c r="J2139" i="43" l="1"/>
  <c r="H2139" i="43"/>
  <c r="I2139" i="43" s="1"/>
  <c r="S2139" i="43"/>
  <c r="Y2139" i="43"/>
  <c r="Z2139" i="43" s="1"/>
  <c r="V2139" i="43"/>
  <c r="N2140" i="43"/>
  <c r="O2140" i="43" s="1"/>
  <c r="P2140" i="43"/>
  <c r="Q2140" i="43" s="1"/>
  <c r="A2141" i="43"/>
  <c r="B2140" i="43"/>
  <c r="D2140" i="43"/>
  <c r="R2140" i="43"/>
  <c r="C2141" i="43"/>
  <c r="K2141" i="43"/>
  <c r="F2140" i="43"/>
  <c r="G2140" i="43"/>
  <c r="T2141" i="43"/>
  <c r="U2140" i="43"/>
  <c r="E2141" i="43"/>
  <c r="R2141" i="43"/>
  <c r="J2140" i="43" l="1"/>
  <c r="H2140" i="43"/>
  <c r="I2140" i="43" s="1"/>
  <c r="S2140" i="43"/>
  <c r="Y2140" i="43"/>
  <c r="Z2140" i="43" s="1"/>
  <c r="V2140" i="43"/>
  <c r="N2141" i="43"/>
  <c r="O2141" i="43" s="1"/>
  <c r="P2141" i="43"/>
  <c r="Q2141" i="43" s="1"/>
  <c r="A2142" i="43"/>
  <c r="B2141" i="43"/>
  <c r="D2141" i="43"/>
  <c r="R2142" i="43"/>
  <c r="C2142" i="43"/>
  <c r="G2142" i="43" s="1"/>
  <c r="F2141" i="43"/>
  <c r="E2142" i="43"/>
  <c r="T2142" i="43"/>
  <c r="G2141" i="43"/>
  <c r="K2142" i="43"/>
  <c r="U2141" i="43"/>
  <c r="J2141" i="43" l="1"/>
  <c r="H2141" i="43"/>
  <c r="I2141" i="43" s="1"/>
  <c r="S2141" i="43"/>
  <c r="Y2141" i="43"/>
  <c r="Z2141" i="43" s="1"/>
  <c r="V2141" i="43"/>
  <c r="N2142" i="43"/>
  <c r="O2142" i="43" s="1"/>
  <c r="J2142" i="43"/>
  <c r="P2142" i="43"/>
  <c r="Q2142" i="43" s="1"/>
  <c r="B2142" i="43"/>
  <c r="A2143" i="43"/>
  <c r="D2142" i="43"/>
  <c r="F2142" i="43"/>
  <c r="T2143" i="43"/>
  <c r="E2143" i="43"/>
  <c r="K2143" i="43"/>
  <c r="U2142" i="43"/>
  <c r="R2143" i="43"/>
  <c r="C2143" i="43"/>
  <c r="F2143" i="43" s="1"/>
  <c r="H2142" i="43" l="1"/>
  <c r="I2142" i="43" s="1"/>
  <c r="S2142" i="43"/>
  <c r="Y2142" i="43"/>
  <c r="Z2142" i="43" s="1"/>
  <c r="V2142" i="43"/>
  <c r="N2143" i="43"/>
  <c r="O2143" i="43" s="1"/>
  <c r="H2143" i="43"/>
  <c r="I2143" i="43" s="1"/>
  <c r="P2143" i="43"/>
  <c r="Q2143" i="43" s="1"/>
  <c r="A2144" i="43"/>
  <c r="B2143" i="43"/>
  <c r="D2143" i="43"/>
  <c r="K2144" i="43"/>
  <c r="G2143" i="43"/>
  <c r="E2144" i="43"/>
  <c r="R2144" i="43"/>
  <c r="C2144" i="43"/>
  <c r="F2144" i="43"/>
  <c r="U2143" i="43"/>
  <c r="J2143" i="43" l="1"/>
  <c r="S2143" i="43"/>
  <c r="Y2143" i="43"/>
  <c r="Z2143" i="43" s="1"/>
  <c r="V2143" i="43"/>
  <c r="N2144" i="43"/>
  <c r="O2144" i="43" s="1"/>
  <c r="H2144" i="43"/>
  <c r="I2144" i="43" s="1"/>
  <c r="P2144" i="43"/>
  <c r="Q2144" i="43" s="1"/>
  <c r="A2145" i="43"/>
  <c r="B2144" i="43"/>
  <c r="D2144" i="43"/>
  <c r="G2144" i="43"/>
  <c r="E2145" i="43"/>
  <c r="T2144" i="43"/>
  <c r="T2145" i="43"/>
  <c r="U2144" i="43"/>
  <c r="K2145" i="43"/>
  <c r="C2145" i="43"/>
  <c r="R2145" i="43"/>
  <c r="J2144" i="43" l="1"/>
  <c r="S2144" i="43"/>
  <c r="Y2144" i="43"/>
  <c r="Z2144" i="43" s="1"/>
  <c r="V2144" i="43"/>
  <c r="N2145" i="43"/>
  <c r="O2145" i="43" s="1"/>
  <c r="P2145" i="43"/>
  <c r="Q2145" i="43" s="1"/>
  <c r="A2146" i="43"/>
  <c r="B2145" i="43"/>
  <c r="D2145" i="43"/>
  <c r="K2146" i="43"/>
  <c r="R2146" i="43"/>
  <c r="T2146" i="43"/>
  <c r="U2145" i="43"/>
  <c r="G2145" i="43"/>
  <c r="C2146" i="43"/>
  <c r="F2145" i="43"/>
  <c r="E2146" i="43"/>
  <c r="J2145" i="43" l="1"/>
  <c r="H2145" i="43"/>
  <c r="I2145" i="43" s="1"/>
  <c r="S2145" i="43"/>
  <c r="Y2145" i="43"/>
  <c r="Z2145" i="43" s="1"/>
  <c r="V2145" i="43"/>
  <c r="N2146" i="43"/>
  <c r="O2146" i="43" s="1"/>
  <c r="P2146" i="43"/>
  <c r="Q2146" i="43" s="1"/>
  <c r="A2147" i="43"/>
  <c r="B2146" i="43"/>
  <c r="D2146" i="43"/>
  <c r="G2146" i="43"/>
  <c r="T2147" i="43"/>
  <c r="K2147" i="43"/>
  <c r="E2147" i="43"/>
  <c r="C2147" i="43"/>
  <c r="G2147" i="43" s="1"/>
  <c r="R2147" i="43"/>
  <c r="F2146" i="43"/>
  <c r="U2146" i="43"/>
  <c r="J2146" i="43" l="1"/>
  <c r="H2146" i="43"/>
  <c r="I2146" i="43" s="1"/>
  <c r="S2146" i="43"/>
  <c r="Y2146" i="43"/>
  <c r="Z2146" i="43" s="1"/>
  <c r="V2146" i="43"/>
  <c r="N2147" i="43"/>
  <c r="O2147" i="43" s="1"/>
  <c r="J2147" i="43"/>
  <c r="P2147" i="43"/>
  <c r="Q2147" i="43" s="1"/>
  <c r="A2148" i="43"/>
  <c r="B2147" i="43"/>
  <c r="D2147" i="43"/>
  <c r="R2148" i="43"/>
  <c r="T2148" i="43"/>
  <c r="F2147" i="43"/>
  <c r="E2148" i="43"/>
  <c r="U2147" i="43"/>
  <c r="K2148" i="43"/>
  <c r="C2148" i="43"/>
  <c r="H2147" i="43" l="1"/>
  <c r="I2147" i="43" s="1"/>
  <c r="S2147" i="43"/>
  <c r="Y2147" i="43"/>
  <c r="Z2147" i="43" s="1"/>
  <c r="V2147" i="43"/>
  <c r="N2148" i="43"/>
  <c r="O2148" i="43" s="1"/>
  <c r="P2148" i="43"/>
  <c r="Q2148" i="43" s="1"/>
  <c r="B2148" i="43"/>
  <c r="A2149" i="43"/>
  <c r="D2148" i="43"/>
  <c r="E2149" i="43"/>
  <c r="T2149" i="43"/>
  <c r="R2149" i="43"/>
  <c r="G2148" i="43"/>
  <c r="F2148" i="43"/>
  <c r="U2148" i="43"/>
  <c r="K2149" i="43"/>
  <c r="C2149" i="43"/>
  <c r="F2149" i="43"/>
  <c r="G2149" i="43"/>
  <c r="J2148" i="43" l="1"/>
  <c r="H2148" i="43"/>
  <c r="I2148" i="43" s="1"/>
  <c r="S2148" i="43"/>
  <c r="Y2148" i="43"/>
  <c r="Z2148" i="43" s="1"/>
  <c r="V2148" i="43"/>
  <c r="N2149" i="43"/>
  <c r="O2149" i="43" s="1"/>
  <c r="H2149" i="43"/>
  <c r="I2149" i="43" s="1"/>
  <c r="J2149" i="43"/>
  <c r="P2149" i="43"/>
  <c r="Q2149" i="43" s="1"/>
  <c r="A2150" i="43"/>
  <c r="B2149" i="43"/>
  <c r="D2149" i="43"/>
  <c r="U2149" i="43"/>
  <c r="R2150" i="43"/>
  <c r="T2150" i="43"/>
  <c r="E2150" i="43"/>
  <c r="K2150" i="43"/>
  <c r="C2150" i="43"/>
  <c r="S2149" i="43" l="1"/>
  <c r="Y2149" i="43"/>
  <c r="Z2149" i="43" s="1"/>
  <c r="V2149" i="43"/>
  <c r="N2150" i="43"/>
  <c r="O2150" i="43" s="1"/>
  <c r="P2150" i="43"/>
  <c r="Q2150" i="43" s="1"/>
  <c r="B2150" i="43"/>
  <c r="A2151" i="43"/>
  <c r="D2150" i="43"/>
  <c r="K2151" i="43"/>
  <c r="E2151" i="43"/>
  <c r="T2151" i="43"/>
  <c r="U2150" i="43"/>
  <c r="G2150" i="43"/>
  <c r="R2151" i="43"/>
  <c r="C2151" i="43"/>
  <c r="F2150" i="43"/>
  <c r="H2150" i="43" l="1"/>
  <c r="I2150" i="43" s="1"/>
  <c r="J2150" i="43"/>
  <c r="S2150" i="43"/>
  <c r="Y2150" i="43"/>
  <c r="Z2150" i="43" s="1"/>
  <c r="V2150" i="43"/>
  <c r="N2151" i="43"/>
  <c r="O2151" i="43" s="1"/>
  <c r="P2151" i="43"/>
  <c r="Q2151" i="43" s="1"/>
  <c r="B2151" i="43"/>
  <c r="A2152" i="43"/>
  <c r="D2151" i="43"/>
  <c r="F2151" i="43"/>
  <c r="G2151" i="43"/>
  <c r="E2152" i="43"/>
  <c r="U2151" i="43"/>
  <c r="T2152" i="43"/>
  <c r="C2152" i="43"/>
  <c r="K2152" i="43"/>
  <c r="R2152" i="43"/>
  <c r="J2151" i="43" l="1"/>
  <c r="H2151" i="43"/>
  <c r="I2151" i="43" s="1"/>
  <c r="S2151" i="43"/>
  <c r="Y2151" i="43"/>
  <c r="Z2151" i="43" s="1"/>
  <c r="V2151" i="43"/>
  <c r="N2152" i="43"/>
  <c r="O2152" i="43" s="1"/>
  <c r="P2152" i="43"/>
  <c r="Q2152" i="43" s="1"/>
  <c r="B2152" i="43"/>
  <c r="A2153" i="43"/>
  <c r="D2152" i="43"/>
  <c r="E2153" i="43"/>
  <c r="F2152" i="43"/>
  <c r="U2152" i="43"/>
  <c r="C2153" i="43"/>
  <c r="K2153" i="43"/>
  <c r="R2153" i="43"/>
  <c r="T2153" i="43"/>
  <c r="G2152" i="43"/>
  <c r="J2152" i="43" l="1"/>
  <c r="H2152" i="43"/>
  <c r="I2152" i="43" s="1"/>
  <c r="S2152" i="43"/>
  <c r="Y2152" i="43"/>
  <c r="Z2152" i="43" s="1"/>
  <c r="V2152" i="43"/>
  <c r="N2153" i="43"/>
  <c r="O2153" i="43" s="1"/>
  <c r="P2153" i="43"/>
  <c r="Q2153" i="43" s="1"/>
  <c r="A2154" i="43"/>
  <c r="B2153" i="43"/>
  <c r="D2153" i="43"/>
  <c r="T2154" i="43"/>
  <c r="R2154" i="43"/>
  <c r="C2154" i="43"/>
  <c r="G2153" i="43"/>
  <c r="E2154" i="43"/>
  <c r="K2154" i="43"/>
  <c r="U2153" i="43"/>
  <c r="F2153" i="43"/>
  <c r="J2153" i="43" l="1"/>
  <c r="H2153" i="43"/>
  <c r="I2153" i="43" s="1"/>
  <c r="S2153" i="43"/>
  <c r="Y2153" i="43"/>
  <c r="Z2153" i="43" s="1"/>
  <c r="V2153" i="43"/>
  <c r="N2154" i="43"/>
  <c r="O2154" i="43" s="1"/>
  <c r="P2154" i="43"/>
  <c r="Q2154" i="43" s="1"/>
  <c r="B2154" i="43"/>
  <c r="A2155" i="43"/>
  <c r="D2154" i="43"/>
  <c r="T2155" i="43"/>
  <c r="C2155" i="43"/>
  <c r="F2154" i="43"/>
  <c r="G2154" i="43"/>
  <c r="U2154" i="43"/>
  <c r="E2155" i="43"/>
  <c r="K2155" i="43"/>
  <c r="J2154" i="43" l="1"/>
  <c r="H2154" i="43"/>
  <c r="I2154" i="43" s="1"/>
  <c r="S2154" i="43"/>
  <c r="Y2154" i="43"/>
  <c r="Z2154" i="43" s="1"/>
  <c r="V2154" i="43"/>
  <c r="N2155" i="43"/>
  <c r="O2155" i="43" s="1"/>
  <c r="P2155" i="43"/>
  <c r="Q2155" i="43" s="1"/>
  <c r="A2156" i="43"/>
  <c r="B2155" i="43"/>
  <c r="D2155" i="43"/>
  <c r="G2155" i="43"/>
  <c r="C2156" i="43"/>
  <c r="G2156" i="43"/>
  <c r="F2156" i="43"/>
  <c r="K2156" i="43"/>
  <c r="U2155" i="43"/>
  <c r="T2156" i="43"/>
  <c r="F2155" i="43"/>
  <c r="E2156" i="43"/>
  <c r="R2155" i="43"/>
  <c r="R2156" i="43"/>
  <c r="J2155" i="43" l="1"/>
  <c r="H2155" i="43"/>
  <c r="I2155" i="43" s="1"/>
  <c r="S2155" i="43"/>
  <c r="Y2155" i="43"/>
  <c r="Z2155" i="43" s="1"/>
  <c r="V2155" i="43"/>
  <c r="N2156" i="43"/>
  <c r="O2156" i="43" s="1"/>
  <c r="H2156" i="43"/>
  <c r="I2156" i="43" s="1"/>
  <c r="J2156" i="43"/>
  <c r="P2156" i="43"/>
  <c r="Q2156" i="43" s="1"/>
  <c r="A2157" i="43"/>
  <c r="B2156" i="43"/>
  <c r="D2156" i="43"/>
  <c r="U2156" i="43"/>
  <c r="C2157" i="43"/>
  <c r="R2157" i="43"/>
  <c r="E2157" i="43"/>
  <c r="K2157" i="43"/>
  <c r="T2157" i="43"/>
  <c r="S2156" i="43" l="1"/>
  <c r="Y2156" i="43"/>
  <c r="Z2156" i="43" s="1"/>
  <c r="V2156" i="43"/>
  <c r="N2157" i="43"/>
  <c r="O2157" i="43" s="1"/>
  <c r="P2157" i="43"/>
  <c r="Q2157" i="43" s="1"/>
  <c r="A2158" i="43"/>
  <c r="B2157" i="43"/>
  <c r="D2157" i="43"/>
  <c r="G2157" i="43"/>
  <c r="R2158" i="43"/>
  <c r="C2158" i="43"/>
  <c r="K2158" i="43"/>
  <c r="T2158" i="43"/>
  <c r="F2157" i="43"/>
  <c r="U2157" i="43"/>
  <c r="E2158" i="43"/>
  <c r="J2157" i="43" l="1"/>
  <c r="H2157" i="43"/>
  <c r="I2157" i="43" s="1"/>
  <c r="S2157" i="43"/>
  <c r="Y2157" i="43"/>
  <c r="Z2157" i="43" s="1"/>
  <c r="V2157" i="43"/>
  <c r="N2158" i="43"/>
  <c r="O2158" i="43" s="1"/>
  <c r="P2158" i="43"/>
  <c r="Q2158" i="43" s="1"/>
  <c r="B2158" i="43"/>
  <c r="A2159" i="43"/>
  <c r="D2158" i="43"/>
  <c r="G2158" i="43"/>
  <c r="R2159" i="43"/>
  <c r="K2159" i="43"/>
  <c r="F2158" i="43"/>
  <c r="T2159" i="43"/>
  <c r="U2158" i="43"/>
  <c r="E2159" i="43"/>
  <c r="C2159" i="43"/>
  <c r="J2158" i="43" l="1"/>
  <c r="H2158" i="43"/>
  <c r="I2158" i="43" s="1"/>
  <c r="S2158" i="43"/>
  <c r="Y2158" i="43"/>
  <c r="Z2158" i="43" s="1"/>
  <c r="V2158" i="43"/>
  <c r="N2159" i="43"/>
  <c r="O2159" i="43" s="1"/>
  <c r="P2159" i="43"/>
  <c r="Q2159" i="43" s="1"/>
  <c r="B2159" i="43"/>
  <c r="A2160" i="43"/>
  <c r="D2159" i="43"/>
  <c r="F2159" i="43"/>
  <c r="C2160" i="43"/>
  <c r="K2160" i="43"/>
  <c r="R2160" i="43"/>
  <c r="G2159" i="43"/>
  <c r="E2160" i="43"/>
  <c r="U2159" i="43"/>
  <c r="J2159" i="43" l="1"/>
  <c r="H2159" i="43"/>
  <c r="I2159" i="43" s="1"/>
  <c r="S2159" i="43"/>
  <c r="Y2159" i="43"/>
  <c r="Z2159" i="43" s="1"/>
  <c r="V2159" i="43"/>
  <c r="N2160" i="43"/>
  <c r="O2160" i="43" s="1"/>
  <c r="P2160" i="43"/>
  <c r="Q2160" i="43" s="1"/>
  <c r="A2161" i="43"/>
  <c r="B2160" i="43"/>
  <c r="D2160" i="43"/>
  <c r="F2160" i="43"/>
  <c r="G2160" i="43"/>
  <c r="E2161" i="43"/>
  <c r="K2161" i="43"/>
  <c r="C2161" i="43"/>
  <c r="R2161" i="43"/>
  <c r="U2160" i="43"/>
  <c r="T2160" i="43"/>
  <c r="J2160" i="43" l="1"/>
  <c r="H2160" i="43"/>
  <c r="I2160" i="43" s="1"/>
  <c r="S2160" i="43"/>
  <c r="Y2160" i="43"/>
  <c r="Z2160" i="43" s="1"/>
  <c r="V2160" i="43"/>
  <c r="N2161" i="43"/>
  <c r="O2161" i="43" s="1"/>
  <c r="P2161" i="43"/>
  <c r="Q2161" i="43" s="1"/>
  <c r="A2162" i="43"/>
  <c r="B2161" i="43"/>
  <c r="D2161" i="43"/>
  <c r="G2161" i="43"/>
  <c r="K2162" i="43"/>
  <c r="T2161" i="43"/>
  <c r="E2162" i="43"/>
  <c r="C2162" i="43"/>
  <c r="T2162" i="43"/>
  <c r="F2161" i="43"/>
  <c r="U2161" i="43"/>
  <c r="R2162" i="43"/>
  <c r="J2161" i="43" l="1"/>
  <c r="H2161" i="43"/>
  <c r="I2161" i="43" s="1"/>
  <c r="S2161" i="43"/>
  <c r="Y2161" i="43"/>
  <c r="Z2161" i="43" s="1"/>
  <c r="V2161" i="43"/>
  <c r="N2162" i="43"/>
  <c r="O2162" i="43" s="1"/>
  <c r="P2162" i="43"/>
  <c r="Q2162" i="43" s="1"/>
  <c r="A2163" i="43"/>
  <c r="B2162" i="43"/>
  <c r="D2162" i="43"/>
  <c r="T2163" i="43"/>
  <c r="F2162" i="43"/>
  <c r="G2162" i="43"/>
  <c r="U2162" i="43"/>
  <c r="R2163" i="43"/>
  <c r="C2163" i="43"/>
  <c r="K2163" i="43"/>
  <c r="E2163" i="43"/>
  <c r="J2162" i="43" l="1"/>
  <c r="H2162" i="43"/>
  <c r="I2162" i="43" s="1"/>
  <c r="S2162" i="43"/>
  <c r="Y2162" i="43"/>
  <c r="Z2162" i="43" s="1"/>
  <c r="V2162" i="43"/>
  <c r="N2163" i="43"/>
  <c r="O2163" i="43" s="1"/>
  <c r="P2163" i="43"/>
  <c r="Q2163" i="43" s="1"/>
  <c r="B2163" i="43"/>
  <c r="A2164" i="43"/>
  <c r="D2163" i="43"/>
  <c r="U2163" i="43"/>
  <c r="F2163" i="43"/>
  <c r="K2164" i="43"/>
  <c r="C2164" i="43"/>
  <c r="E2164" i="43"/>
  <c r="T2164" i="43"/>
  <c r="R2164" i="43"/>
  <c r="G2163" i="43"/>
  <c r="J2163" i="43" l="1"/>
  <c r="H2163" i="43"/>
  <c r="I2163" i="43" s="1"/>
  <c r="S2163" i="43"/>
  <c r="Y2163" i="43"/>
  <c r="Z2163" i="43" s="1"/>
  <c r="V2163" i="43"/>
  <c r="N2164" i="43"/>
  <c r="O2164" i="43" s="1"/>
  <c r="P2164" i="43"/>
  <c r="Q2164" i="43" s="1"/>
  <c r="B2164" i="43"/>
  <c r="A2165" i="43"/>
  <c r="D2164" i="43"/>
  <c r="K2165" i="43"/>
  <c r="R2165" i="43"/>
  <c r="G2164" i="43"/>
  <c r="C2165" i="43"/>
  <c r="F2164" i="43"/>
  <c r="U2164" i="43"/>
  <c r="E2165" i="43"/>
  <c r="J2164" i="43" l="1"/>
  <c r="H2164" i="43"/>
  <c r="I2164" i="43" s="1"/>
  <c r="S2164" i="43"/>
  <c r="Y2164" i="43"/>
  <c r="Z2164" i="43" s="1"/>
  <c r="V2164" i="43"/>
  <c r="N2165" i="43"/>
  <c r="O2165" i="43" s="1"/>
  <c r="P2165" i="43"/>
  <c r="Q2165" i="43" s="1"/>
  <c r="A2166" i="43"/>
  <c r="B2165" i="43"/>
  <c r="D2165" i="43"/>
  <c r="G2165" i="43"/>
  <c r="F2165" i="43"/>
  <c r="T2166" i="43"/>
  <c r="C2166" i="43"/>
  <c r="R2166" i="43"/>
  <c r="T2165" i="43"/>
  <c r="U2165" i="43"/>
  <c r="G2166" i="43"/>
  <c r="E2166" i="43"/>
  <c r="K2166" i="43"/>
  <c r="J2165" i="43" l="1"/>
  <c r="H2165" i="43"/>
  <c r="I2165" i="43" s="1"/>
  <c r="S2165" i="43"/>
  <c r="Y2165" i="43"/>
  <c r="Z2165" i="43" s="1"/>
  <c r="V2165" i="43"/>
  <c r="N2166" i="43"/>
  <c r="O2166" i="43" s="1"/>
  <c r="J2166" i="43"/>
  <c r="P2166" i="43"/>
  <c r="Q2166" i="43" s="1"/>
  <c r="B2166" i="43"/>
  <c r="A2167" i="43"/>
  <c r="D2166" i="43"/>
  <c r="T2167" i="43"/>
  <c r="R2167" i="43"/>
  <c r="E2167" i="43"/>
  <c r="F2166" i="43"/>
  <c r="C2167" i="43"/>
  <c r="U2166" i="43"/>
  <c r="K2167" i="43"/>
  <c r="H2166" i="43" l="1"/>
  <c r="I2166" i="43" s="1"/>
  <c r="S2166" i="43"/>
  <c r="Y2166" i="43"/>
  <c r="Z2166" i="43" s="1"/>
  <c r="V2166" i="43"/>
  <c r="N2167" i="43"/>
  <c r="O2167" i="43" s="1"/>
  <c r="P2167" i="43"/>
  <c r="Q2167" i="43" s="1"/>
  <c r="B2167" i="43"/>
  <c r="A2168" i="43"/>
  <c r="D2167" i="43"/>
  <c r="U2167" i="43"/>
  <c r="C2168" i="43"/>
  <c r="G2167" i="43"/>
  <c r="F2167" i="43"/>
  <c r="T2168" i="43"/>
  <c r="K2168" i="43"/>
  <c r="R2168" i="43"/>
  <c r="E2168" i="43"/>
  <c r="J2167" i="43" l="1"/>
  <c r="H2167" i="43"/>
  <c r="I2167" i="43" s="1"/>
  <c r="S2167" i="43"/>
  <c r="Y2167" i="43"/>
  <c r="Z2167" i="43" s="1"/>
  <c r="V2167" i="43"/>
  <c r="N2168" i="43"/>
  <c r="O2168" i="43" s="1"/>
  <c r="P2168" i="43"/>
  <c r="Q2168" i="43" s="1"/>
  <c r="A2169" i="43"/>
  <c r="B2168" i="43"/>
  <c r="D2168" i="43"/>
  <c r="U2168" i="43"/>
  <c r="G2168" i="43"/>
  <c r="E2169" i="43"/>
  <c r="T2169" i="43"/>
  <c r="C2169" i="43"/>
  <c r="K2169" i="43"/>
  <c r="R2169" i="43"/>
  <c r="F2168" i="43"/>
  <c r="J2168" i="43" l="1"/>
  <c r="H2168" i="43"/>
  <c r="I2168" i="43" s="1"/>
  <c r="S2168" i="43"/>
  <c r="Y2168" i="43"/>
  <c r="Z2168" i="43" s="1"/>
  <c r="V2168" i="43"/>
  <c r="N2169" i="43"/>
  <c r="O2169" i="43" s="1"/>
  <c r="P2169" i="43"/>
  <c r="Q2169" i="43" s="1"/>
  <c r="A2170" i="43"/>
  <c r="B2169" i="43"/>
  <c r="D2169" i="43"/>
  <c r="F2169" i="43"/>
  <c r="K2170" i="43"/>
  <c r="C2170" i="43"/>
  <c r="T2170" i="43"/>
  <c r="E2170" i="43"/>
  <c r="G2169" i="43"/>
  <c r="R2170" i="43"/>
  <c r="U2169" i="43"/>
  <c r="H2169" i="43" l="1"/>
  <c r="I2169" i="43" s="1"/>
  <c r="J2169" i="43"/>
  <c r="S2169" i="43"/>
  <c r="Y2169" i="43"/>
  <c r="Z2169" i="43" s="1"/>
  <c r="V2169" i="43"/>
  <c r="N2170" i="43"/>
  <c r="O2170" i="43" s="1"/>
  <c r="P2170" i="43"/>
  <c r="Q2170" i="43" s="1"/>
  <c r="B2170" i="43"/>
  <c r="A2171" i="43"/>
  <c r="D2170" i="43"/>
  <c r="K2171" i="43"/>
  <c r="F2170" i="43"/>
  <c r="G2170" i="43"/>
  <c r="R2171" i="43"/>
  <c r="U2170" i="43"/>
  <c r="T2171" i="43"/>
  <c r="C2171" i="43"/>
  <c r="E2171" i="43"/>
  <c r="J2170" i="43" l="1"/>
  <c r="H2170" i="43"/>
  <c r="I2170" i="43" s="1"/>
  <c r="S2170" i="43"/>
  <c r="Y2170" i="43"/>
  <c r="Z2170" i="43" s="1"/>
  <c r="V2170" i="43"/>
  <c r="N2171" i="43"/>
  <c r="O2171" i="43" s="1"/>
  <c r="P2171" i="43"/>
  <c r="Q2171" i="43" s="1"/>
  <c r="A2172" i="43"/>
  <c r="B2171" i="43"/>
  <c r="D2171" i="43"/>
  <c r="U2171" i="43"/>
  <c r="E2172" i="43"/>
  <c r="G2171" i="43"/>
  <c r="C2172" i="43"/>
  <c r="F2171" i="43"/>
  <c r="T2172" i="43"/>
  <c r="K2172" i="43"/>
  <c r="R2172" i="43"/>
  <c r="G2172" i="43"/>
  <c r="F2172" i="43"/>
  <c r="H2171" i="43" l="1"/>
  <c r="I2171" i="43" s="1"/>
  <c r="J2171" i="43"/>
  <c r="S2171" i="43"/>
  <c r="Y2171" i="43"/>
  <c r="Z2171" i="43" s="1"/>
  <c r="V2171" i="43"/>
  <c r="N2172" i="43"/>
  <c r="O2172" i="43" s="1"/>
  <c r="H2172" i="43"/>
  <c r="I2172" i="43" s="1"/>
  <c r="J2172" i="43"/>
  <c r="P2172" i="43"/>
  <c r="Q2172" i="43" s="1"/>
  <c r="A2173" i="43"/>
  <c r="B2172" i="43"/>
  <c r="D2172" i="43"/>
  <c r="K2173" i="43"/>
  <c r="T2173" i="43"/>
  <c r="C2173" i="43"/>
  <c r="U2172" i="43"/>
  <c r="R2173" i="43"/>
  <c r="E2173" i="43"/>
  <c r="S2172" i="43" l="1"/>
  <c r="Y2172" i="43"/>
  <c r="Z2172" i="43" s="1"/>
  <c r="V2172" i="43"/>
  <c r="N2173" i="43"/>
  <c r="O2173" i="43" s="1"/>
  <c r="P2173" i="43"/>
  <c r="Q2173" i="43" s="1"/>
  <c r="A2174" i="43"/>
  <c r="B2173" i="43"/>
  <c r="D2173" i="43"/>
  <c r="F2173" i="43"/>
  <c r="K2174" i="43"/>
  <c r="T2174" i="43"/>
  <c r="U2173" i="43"/>
  <c r="G2173" i="43"/>
  <c r="R2174" i="43"/>
  <c r="E2174" i="43"/>
  <c r="C2174" i="43"/>
  <c r="F2174" i="43" s="1"/>
  <c r="H2173" i="43" l="1"/>
  <c r="I2173" i="43" s="1"/>
  <c r="J2173" i="43"/>
  <c r="S2173" i="43"/>
  <c r="Y2173" i="43"/>
  <c r="Z2173" i="43" s="1"/>
  <c r="V2173" i="43"/>
  <c r="N2174" i="43"/>
  <c r="O2174" i="43" s="1"/>
  <c r="H2174" i="43"/>
  <c r="I2174" i="43" s="1"/>
  <c r="P2174" i="43"/>
  <c r="Q2174" i="43" s="1"/>
  <c r="B2174" i="43"/>
  <c r="A2175" i="43"/>
  <c r="D2174" i="43"/>
  <c r="U2174" i="43"/>
  <c r="C2175" i="43"/>
  <c r="T2175" i="43"/>
  <c r="E2175" i="43"/>
  <c r="R2175" i="43"/>
  <c r="K2175" i="43"/>
  <c r="G2174" i="43"/>
  <c r="J2174" i="43" l="1"/>
  <c r="S2174" i="43"/>
  <c r="Y2174" i="43"/>
  <c r="Z2174" i="43" s="1"/>
  <c r="V2174" i="43"/>
  <c r="N2175" i="43"/>
  <c r="O2175" i="43" s="1"/>
  <c r="P2175" i="43"/>
  <c r="Q2175" i="43" s="1"/>
  <c r="A2176" i="43"/>
  <c r="B2175" i="43"/>
  <c r="D2175" i="43"/>
  <c r="U2175" i="43"/>
  <c r="E2176" i="43"/>
  <c r="C2176" i="43"/>
  <c r="G2175" i="43"/>
  <c r="R2176" i="43"/>
  <c r="F2175" i="43"/>
  <c r="K2176" i="43"/>
  <c r="H2175" i="43" l="1"/>
  <c r="I2175" i="43" s="1"/>
  <c r="J2175" i="43"/>
  <c r="S2175" i="43"/>
  <c r="Y2175" i="43"/>
  <c r="Z2175" i="43" s="1"/>
  <c r="V2175" i="43"/>
  <c r="N2176" i="43"/>
  <c r="O2176" i="43" s="1"/>
  <c r="P2176" i="43"/>
  <c r="Q2176" i="43" s="1"/>
  <c r="A2177" i="43"/>
  <c r="B2176" i="43"/>
  <c r="D2176" i="43"/>
  <c r="R2177" i="43"/>
  <c r="E2177" i="43"/>
  <c r="C2177" i="43"/>
  <c r="K2177" i="43"/>
  <c r="T2177" i="43"/>
  <c r="G2176" i="43"/>
  <c r="F2176" i="43"/>
  <c r="U2176" i="43"/>
  <c r="T2176" i="43"/>
  <c r="J2176" i="43" l="1"/>
  <c r="H2176" i="43"/>
  <c r="I2176" i="43" s="1"/>
  <c r="S2176" i="43"/>
  <c r="Y2176" i="43"/>
  <c r="Z2176" i="43" s="1"/>
  <c r="V2176" i="43"/>
  <c r="N2177" i="43"/>
  <c r="O2177" i="43" s="1"/>
  <c r="P2177" i="43"/>
  <c r="Q2177" i="43" s="1"/>
  <c r="A2178" i="43"/>
  <c r="B2177" i="43"/>
  <c r="D2177" i="43"/>
  <c r="E2178" i="43"/>
  <c r="R2178" i="43"/>
  <c r="G2177" i="43"/>
  <c r="C2178" i="43"/>
  <c r="F2177" i="43"/>
  <c r="T2178" i="43"/>
  <c r="K2178" i="43"/>
  <c r="U2177" i="43"/>
  <c r="J2177" i="43" l="1"/>
  <c r="H2177" i="43"/>
  <c r="I2177" i="43" s="1"/>
  <c r="S2177" i="43"/>
  <c r="Y2177" i="43"/>
  <c r="Z2177" i="43" s="1"/>
  <c r="V2177" i="43"/>
  <c r="N2178" i="43"/>
  <c r="O2178" i="43" s="1"/>
  <c r="P2178" i="43"/>
  <c r="Q2178" i="43" s="1"/>
  <c r="A2179" i="43"/>
  <c r="B2178" i="43"/>
  <c r="D2178" i="43"/>
  <c r="U2178" i="43"/>
  <c r="R2179" i="43"/>
  <c r="K2179" i="43"/>
  <c r="E2179" i="43"/>
  <c r="G2178" i="43"/>
  <c r="T2179" i="43"/>
  <c r="F2178" i="43"/>
  <c r="C2179" i="43"/>
  <c r="G2179" i="43"/>
  <c r="J2178" i="43" l="1"/>
  <c r="H2178" i="43"/>
  <c r="I2178" i="43" s="1"/>
  <c r="S2178" i="43"/>
  <c r="Y2178" i="43"/>
  <c r="Z2178" i="43" s="1"/>
  <c r="V2178" i="43"/>
  <c r="N2179" i="43"/>
  <c r="O2179" i="43" s="1"/>
  <c r="J2179" i="43"/>
  <c r="P2179" i="43"/>
  <c r="Q2179" i="43" s="1"/>
  <c r="A2180" i="43"/>
  <c r="B2179" i="43"/>
  <c r="D2179" i="43"/>
  <c r="T2180" i="43"/>
  <c r="U2179" i="43"/>
  <c r="C2180" i="43"/>
  <c r="E2180" i="43"/>
  <c r="R2180" i="43"/>
  <c r="K2180" i="43"/>
  <c r="F2179" i="43"/>
  <c r="H2179" i="43" l="1"/>
  <c r="I2179" i="43" s="1"/>
  <c r="S2179" i="43"/>
  <c r="Y2179" i="43"/>
  <c r="Z2179" i="43" s="1"/>
  <c r="V2179" i="43"/>
  <c r="N2180" i="43"/>
  <c r="O2180" i="43" s="1"/>
  <c r="P2180" i="43"/>
  <c r="Q2180" i="43" s="1"/>
  <c r="A2181" i="43"/>
  <c r="B2180" i="43"/>
  <c r="D2180" i="43"/>
  <c r="E2181" i="43"/>
  <c r="R2181" i="43"/>
  <c r="K2181" i="43"/>
  <c r="T2181" i="43"/>
  <c r="F2180" i="43"/>
  <c r="C2181" i="43"/>
  <c r="G2180" i="43"/>
  <c r="U2180" i="43"/>
  <c r="G2181" i="43"/>
  <c r="H2180" i="43" l="1"/>
  <c r="I2180" i="43" s="1"/>
  <c r="J2180" i="43"/>
  <c r="S2180" i="43"/>
  <c r="Y2180" i="43"/>
  <c r="Z2180" i="43" s="1"/>
  <c r="V2180" i="43"/>
  <c r="N2181" i="43"/>
  <c r="O2181" i="43" s="1"/>
  <c r="J2181" i="43"/>
  <c r="P2181" i="43"/>
  <c r="Q2181" i="43" s="1"/>
  <c r="A2182" i="43"/>
  <c r="B2181" i="43"/>
  <c r="D2181" i="43"/>
  <c r="F2181" i="43"/>
  <c r="C2182" i="43"/>
  <c r="K2182" i="43"/>
  <c r="E2182" i="43"/>
  <c r="T2182" i="43"/>
  <c r="U2181" i="43"/>
  <c r="R2182" i="43"/>
  <c r="H2181" i="43" l="1"/>
  <c r="I2181" i="43" s="1"/>
  <c r="S2181" i="43"/>
  <c r="Y2181" i="43"/>
  <c r="Z2181" i="43" s="1"/>
  <c r="V2181" i="43"/>
  <c r="N2182" i="43"/>
  <c r="O2182" i="43" s="1"/>
  <c r="P2182" i="43"/>
  <c r="Q2182" i="43" s="1"/>
  <c r="A2183" i="43"/>
  <c r="B2182" i="43"/>
  <c r="D2182" i="43"/>
  <c r="F2182" i="43"/>
  <c r="C2183" i="43"/>
  <c r="U2182" i="43"/>
  <c r="K2183" i="43"/>
  <c r="G2182" i="43"/>
  <c r="R2183" i="43"/>
  <c r="T2183" i="43"/>
  <c r="E2183" i="43"/>
  <c r="H2182" i="43" l="1"/>
  <c r="I2182" i="43" s="1"/>
  <c r="J2182" i="43"/>
  <c r="S2182" i="43"/>
  <c r="Y2182" i="43"/>
  <c r="Z2182" i="43" s="1"/>
  <c r="V2182" i="43"/>
  <c r="N2183" i="43"/>
  <c r="O2183" i="43" s="1"/>
  <c r="P2183" i="43"/>
  <c r="Q2183" i="43" s="1"/>
  <c r="A2184" i="43"/>
  <c r="B2183" i="43"/>
  <c r="D2183" i="43"/>
  <c r="R2184" i="43"/>
  <c r="F2183" i="43"/>
  <c r="C2184" i="43"/>
  <c r="K2184" i="43"/>
  <c r="U2183" i="43"/>
  <c r="G2183" i="43"/>
  <c r="E2184" i="43"/>
  <c r="J2183" i="43" l="1"/>
  <c r="H2183" i="43"/>
  <c r="I2183" i="43" s="1"/>
  <c r="S2183" i="43"/>
  <c r="Y2183" i="43"/>
  <c r="Z2183" i="43" s="1"/>
  <c r="V2183" i="43"/>
  <c r="N2184" i="43"/>
  <c r="O2184" i="43" s="1"/>
  <c r="P2184" i="43"/>
  <c r="Q2184" i="43" s="1"/>
  <c r="A2185" i="43"/>
  <c r="B2184" i="43"/>
  <c r="D2184" i="43"/>
  <c r="R2185" i="43"/>
  <c r="U2184" i="43"/>
  <c r="C2185" i="43"/>
  <c r="G2185" i="43" s="1"/>
  <c r="G2184" i="43"/>
  <c r="F2184" i="43"/>
  <c r="E2185" i="43"/>
  <c r="K2185" i="43"/>
  <c r="T2184" i="43"/>
  <c r="H2184" i="43" l="1"/>
  <c r="I2184" i="43" s="1"/>
  <c r="J2184" i="43"/>
  <c r="S2184" i="43"/>
  <c r="Y2184" i="43"/>
  <c r="Z2184" i="43" s="1"/>
  <c r="V2184" i="43"/>
  <c r="N2185" i="43"/>
  <c r="O2185" i="43" s="1"/>
  <c r="J2185" i="43"/>
  <c r="P2185" i="43"/>
  <c r="Q2185" i="43" s="1"/>
  <c r="A2186" i="43"/>
  <c r="B2185" i="43"/>
  <c r="D2185" i="43"/>
  <c r="R2186" i="43"/>
  <c r="F2185" i="43"/>
  <c r="E2186" i="43"/>
  <c r="T2186" i="43"/>
  <c r="T2185" i="43"/>
  <c r="K2186" i="43"/>
  <c r="U2185" i="43"/>
  <c r="C2186" i="43"/>
  <c r="H2185" i="43" l="1"/>
  <c r="I2185" i="43" s="1"/>
  <c r="S2185" i="43"/>
  <c r="Y2185" i="43"/>
  <c r="Z2185" i="43" s="1"/>
  <c r="V2185" i="43"/>
  <c r="N2186" i="43"/>
  <c r="O2186" i="43" s="1"/>
  <c r="P2186" i="43"/>
  <c r="Q2186" i="43" s="1"/>
  <c r="A2187" i="43"/>
  <c r="B2186" i="43"/>
  <c r="D2186" i="43"/>
  <c r="G2186" i="43"/>
  <c r="R2187" i="43"/>
  <c r="K2187" i="43"/>
  <c r="F2186" i="43"/>
  <c r="E2187" i="43"/>
  <c r="U2186" i="43"/>
  <c r="T2187" i="43"/>
  <c r="C2187" i="43"/>
  <c r="F2187" i="43"/>
  <c r="J2186" i="43" l="1"/>
  <c r="H2186" i="43"/>
  <c r="I2186" i="43" s="1"/>
  <c r="S2186" i="43"/>
  <c r="Y2186" i="43"/>
  <c r="Z2186" i="43" s="1"/>
  <c r="V2186" i="43"/>
  <c r="N2187" i="43"/>
  <c r="O2187" i="43" s="1"/>
  <c r="H2187" i="43"/>
  <c r="I2187" i="43" s="1"/>
  <c r="P2187" i="43"/>
  <c r="Q2187" i="43" s="1"/>
  <c r="A2188" i="43"/>
  <c r="B2187" i="43"/>
  <c r="D2187" i="43"/>
  <c r="G2187" i="43"/>
  <c r="K2188" i="43"/>
  <c r="U2187" i="43"/>
  <c r="E2188" i="43"/>
  <c r="R2188" i="43"/>
  <c r="C2188" i="43"/>
  <c r="F2188" i="43" s="1"/>
  <c r="J2187" i="43" l="1"/>
  <c r="S2187" i="43"/>
  <c r="Y2187" i="43"/>
  <c r="Z2187" i="43" s="1"/>
  <c r="V2187" i="43"/>
  <c r="N2188" i="43"/>
  <c r="O2188" i="43" s="1"/>
  <c r="H2188" i="43"/>
  <c r="I2188" i="43" s="1"/>
  <c r="P2188" i="43"/>
  <c r="Q2188" i="43" s="1"/>
  <c r="B2188" i="43"/>
  <c r="A2189" i="43"/>
  <c r="D2188" i="43"/>
  <c r="E2189" i="43"/>
  <c r="K2189" i="43"/>
  <c r="T2189" i="43"/>
  <c r="C2189" i="43"/>
  <c r="U2188" i="43"/>
  <c r="G2188" i="43"/>
  <c r="T2188" i="43"/>
  <c r="J2188" i="43" l="1"/>
  <c r="S2188" i="43"/>
  <c r="Y2188" i="43"/>
  <c r="Z2188" i="43" s="1"/>
  <c r="V2188" i="43"/>
  <c r="N2189" i="43"/>
  <c r="O2189" i="43" s="1"/>
  <c r="P2189" i="43"/>
  <c r="Q2189" i="43" s="1"/>
  <c r="A2190" i="43"/>
  <c r="B2189" i="43"/>
  <c r="D2189" i="43"/>
  <c r="C2190" i="43"/>
  <c r="G2189" i="43"/>
  <c r="T2190" i="43"/>
  <c r="R2190" i="43"/>
  <c r="F2189" i="43"/>
  <c r="E2190" i="43"/>
  <c r="U2189" i="43"/>
  <c r="K2190" i="43"/>
  <c r="R2189" i="43"/>
  <c r="J2189" i="43" l="1"/>
  <c r="H2189" i="43"/>
  <c r="I2189" i="43" s="1"/>
  <c r="S2189" i="43"/>
  <c r="Y2189" i="43"/>
  <c r="Z2189" i="43" s="1"/>
  <c r="V2189" i="43"/>
  <c r="N2190" i="43"/>
  <c r="O2190" i="43" s="1"/>
  <c r="P2190" i="43"/>
  <c r="Q2190" i="43" s="1"/>
  <c r="A2191" i="43"/>
  <c r="B2190" i="43"/>
  <c r="D2190" i="43"/>
  <c r="U2190" i="43"/>
  <c r="C2191" i="43"/>
  <c r="T2191" i="43"/>
  <c r="R2191" i="43"/>
  <c r="E2191" i="43"/>
  <c r="G2190" i="43"/>
  <c r="K2191" i="43"/>
  <c r="F2190" i="43"/>
  <c r="H2190" i="43" l="1"/>
  <c r="I2190" i="43" s="1"/>
  <c r="J2190" i="43"/>
  <c r="S2190" i="43"/>
  <c r="Y2190" i="43"/>
  <c r="Z2190" i="43" s="1"/>
  <c r="V2190" i="43"/>
  <c r="N2191" i="43"/>
  <c r="O2191" i="43" s="1"/>
  <c r="P2191" i="43"/>
  <c r="Q2191" i="43" s="1"/>
  <c r="B2191" i="43"/>
  <c r="A2192" i="43"/>
  <c r="D2191" i="43"/>
  <c r="F2191" i="43"/>
  <c r="E2192" i="43"/>
  <c r="G2191" i="43"/>
  <c r="T2192" i="43"/>
  <c r="R2192" i="43"/>
  <c r="K2192" i="43"/>
  <c r="U2191" i="43"/>
  <c r="C2192" i="43"/>
  <c r="H2191" i="43" l="1"/>
  <c r="I2191" i="43" s="1"/>
  <c r="J2191" i="43"/>
  <c r="S2191" i="43"/>
  <c r="Y2191" i="43"/>
  <c r="Z2191" i="43" s="1"/>
  <c r="V2191" i="43"/>
  <c r="N2192" i="43"/>
  <c r="O2192" i="43" s="1"/>
  <c r="P2192" i="43"/>
  <c r="Q2192" i="43" s="1"/>
  <c r="B2192" i="43"/>
  <c r="A2193" i="43"/>
  <c r="D2192" i="43"/>
  <c r="G2192" i="43"/>
  <c r="E2193" i="43"/>
  <c r="U2192" i="43"/>
  <c r="T2193" i="43"/>
  <c r="R2193" i="43"/>
  <c r="C2193" i="43"/>
  <c r="K2193" i="43"/>
  <c r="F2192" i="43"/>
  <c r="J2192" i="43" l="1"/>
  <c r="H2192" i="43"/>
  <c r="I2192" i="43" s="1"/>
  <c r="S2192" i="43"/>
  <c r="Y2192" i="43"/>
  <c r="Z2192" i="43" s="1"/>
  <c r="V2192" i="43"/>
  <c r="N2193" i="43"/>
  <c r="O2193" i="43" s="1"/>
  <c r="P2193" i="43"/>
  <c r="Q2193" i="43" s="1"/>
  <c r="A2194" i="43"/>
  <c r="B2193" i="43"/>
  <c r="D2193" i="43"/>
  <c r="K2194" i="43"/>
  <c r="U2193" i="43"/>
  <c r="R2194" i="43"/>
  <c r="C2194" i="43"/>
  <c r="E2194" i="43"/>
  <c r="F2193" i="43"/>
  <c r="G2193" i="43"/>
  <c r="T2194" i="43"/>
  <c r="J2193" i="43" l="1"/>
  <c r="H2193" i="43"/>
  <c r="I2193" i="43" s="1"/>
  <c r="S2193" i="43"/>
  <c r="Y2193" i="43"/>
  <c r="Z2193" i="43" s="1"/>
  <c r="V2193" i="43"/>
  <c r="N2194" i="43"/>
  <c r="O2194" i="43" s="1"/>
  <c r="P2194" i="43"/>
  <c r="Q2194" i="43" s="1"/>
  <c r="A2195" i="43"/>
  <c r="B2194" i="43"/>
  <c r="D2194" i="43"/>
  <c r="C2195" i="43"/>
  <c r="K2195" i="43"/>
  <c r="T2195" i="43"/>
  <c r="F2194" i="43"/>
  <c r="G2194" i="43"/>
  <c r="R2195" i="43"/>
  <c r="E2195" i="43"/>
  <c r="U2194" i="43"/>
  <c r="H2194" i="43" l="1"/>
  <c r="I2194" i="43" s="1"/>
  <c r="J2194" i="43"/>
  <c r="S2194" i="43"/>
  <c r="Y2194" i="43"/>
  <c r="Z2194" i="43" s="1"/>
  <c r="V2194" i="43"/>
  <c r="N2195" i="43"/>
  <c r="O2195" i="43" s="1"/>
  <c r="P2195" i="43"/>
  <c r="Q2195" i="43" s="1"/>
  <c r="B2195" i="43"/>
  <c r="A2196" i="43"/>
  <c r="D2195" i="43"/>
  <c r="T2196" i="43"/>
  <c r="F2195" i="43"/>
  <c r="G2195" i="43"/>
  <c r="U2195" i="43"/>
  <c r="R2196" i="43"/>
  <c r="E2196" i="43"/>
  <c r="K2196" i="43"/>
  <c r="C2196" i="43"/>
  <c r="J2195" i="43" l="1"/>
  <c r="H2195" i="43"/>
  <c r="I2195" i="43" s="1"/>
  <c r="S2195" i="43"/>
  <c r="Y2195" i="43"/>
  <c r="Z2195" i="43" s="1"/>
  <c r="V2195" i="43"/>
  <c r="N2196" i="43"/>
  <c r="O2196" i="43" s="1"/>
  <c r="P2196" i="43"/>
  <c r="Q2196" i="43" s="1"/>
  <c r="B2196" i="43"/>
  <c r="A2197" i="43"/>
  <c r="D2196" i="43"/>
  <c r="R2197" i="43"/>
  <c r="G2196" i="43"/>
  <c r="F2196" i="43"/>
  <c r="T2197" i="43"/>
  <c r="C2197" i="43"/>
  <c r="G2197" i="43" s="1"/>
  <c r="E2197" i="43"/>
  <c r="K2197" i="43"/>
  <c r="U2196" i="43"/>
  <c r="J2196" i="43" l="1"/>
  <c r="H2196" i="43"/>
  <c r="I2196" i="43" s="1"/>
  <c r="S2196" i="43"/>
  <c r="Y2196" i="43"/>
  <c r="Z2196" i="43" s="1"/>
  <c r="V2196" i="43"/>
  <c r="N2197" i="43"/>
  <c r="O2197" i="43" s="1"/>
  <c r="J2197" i="43"/>
  <c r="P2197" i="43"/>
  <c r="Q2197" i="43" s="1"/>
  <c r="A2198" i="43"/>
  <c r="B2197" i="43"/>
  <c r="D2197" i="43"/>
  <c r="F2197" i="43"/>
  <c r="U2197" i="43"/>
  <c r="E2198" i="43"/>
  <c r="K2198" i="43"/>
  <c r="T2198" i="43"/>
  <c r="C2198" i="43"/>
  <c r="F2198" i="43" s="1"/>
  <c r="R2198" i="43"/>
  <c r="H2197" i="43" l="1"/>
  <c r="I2197" i="43" s="1"/>
  <c r="S2197" i="43"/>
  <c r="Y2197" i="43"/>
  <c r="Z2197" i="43" s="1"/>
  <c r="V2197" i="43"/>
  <c r="N2198" i="43"/>
  <c r="O2198" i="43" s="1"/>
  <c r="H2198" i="43"/>
  <c r="I2198" i="43" s="1"/>
  <c r="P2198" i="43"/>
  <c r="Q2198" i="43" s="1"/>
  <c r="A2199" i="43"/>
  <c r="B2198" i="43"/>
  <c r="D2198" i="43"/>
  <c r="T2199" i="43"/>
  <c r="R2199" i="43"/>
  <c r="E2199" i="43"/>
  <c r="K2199" i="43"/>
  <c r="G2198" i="43"/>
  <c r="C2199" i="43"/>
  <c r="U2198" i="43"/>
  <c r="J2198" i="43" l="1"/>
  <c r="S2198" i="43"/>
  <c r="Y2198" i="43"/>
  <c r="Z2198" i="43" s="1"/>
  <c r="V2198" i="43"/>
  <c r="N2199" i="43"/>
  <c r="O2199" i="43" s="1"/>
  <c r="P2199" i="43"/>
  <c r="Q2199" i="43" s="1"/>
  <c r="A2200" i="43"/>
  <c r="B2199" i="43"/>
  <c r="D2199" i="43"/>
  <c r="C2200" i="43"/>
  <c r="F2199" i="43"/>
  <c r="U2199" i="43"/>
  <c r="G2199" i="43"/>
  <c r="T2200" i="43"/>
  <c r="K2200" i="43"/>
  <c r="R2200" i="43"/>
  <c r="E2200" i="43"/>
  <c r="J2199" i="43" l="1"/>
  <c r="H2199" i="43"/>
  <c r="I2199" i="43" s="1"/>
  <c r="S2199" i="43"/>
  <c r="Y2199" i="43"/>
  <c r="Z2199" i="43" s="1"/>
  <c r="V2199" i="43"/>
  <c r="N2200" i="43"/>
  <c r="O2200" i="43" s="1"/>
  <c r="P2200" i="43"/>
  <c r="Q2200" i="43" s="1"/>
  <c r="A2201" i="43"/>
  <c r="B2200" i="43"/>
  <c r="D2200" i="43"/>
  <c r="G2200" i="43"/>
  <c r="C2201" i="43"/>
  <c r="K2201" i="43"/>
  <c r="F2200" i="43"/>
  <c r="R2201" i="43"/>
  <c r="T2201" i="43"/>
  <c r="E2201" i="43"/>
  <c r="U2200" i="43"/>
  <c r="J2200" i="43" l="1"/>
  <c r="H2200" i="43"/>
  <c r="I2200" i="43" s="1"/>
  <c r="S2200" i="43"/>
  <c r="Y2200" i="43"/>
  <c r="Z2200" i="43" s="1"/>
  <c r="V2200" i="43"/>
  <c r="N2201" i="43"/>
  <c r="O2201" i="43" s="1"/>
  <c r="P2201" i="43"/>
  <c r="Q2201" i="43" s="1"/>
  <c r="A2202" i="43"/>
  <c r="B2201" i="43"/>
  <c r="D2201" i="43"/>
  <c r="G2201" i="43"/>
  <c r="R2202" i="43"/>
  <c r="K2202" i="43"/>
  <c r="T2202" i="43"/>
  <c r="U2201" i="43"/>
  <c r="C2202" i="43"/>
  <c r="F2201" i="43"/>
  <c r="E2202" i="43"/>
  <c r="F2202" i="43"/>
  <c r="H2201" i="43" l="1"/>
  <c r="I2201" i="43" s="1"/>
  <c r="J2201" i="43"/>
  <c r="S2201" i="43"/>
  <c r="Y2201" i="43"/>
  <c r="Z2201" i="43" s="1"/>
  <c r="V2201" i="43"/>
  <c r="N2202" i="43"/>
  <c r="O2202" i="43" s="1"/>
  <c r="H2202" i="43"/>
  <c r="I2202" i="43" s="1"/>
  <c r="P2202" i="43"/>
  <c r="Q2202" i="43" s="1"/>
  <c r="A2203" i="43"/>
  <c r="B2202" i="43"/>
  <c r="D2202" i="43"/>
  <c r="G2202" i="43"/>
  <c r="U2202" i="43"/>
  <c r="R2203" i="43"/>
  <c r="E2203" i="43"/>
  <c r="T2203" i="43"/>
  <c r="K2203" i="43"/>
  <c r="C2203" i="43"/>
  <c r="J2202" i="43" l="1"/>
  <c r="S2202" i="43"/>
  <c r="Y2202" i="43"/>
  <c r="Z2202" i="43" s="1"/>
  <c r="V2202" i="43"/>
  <c r="N2203" i="43"/>
  <c r="O2203" i="43" s="1"/>
  <c r="P2203" i="43"/>
  <c r="Q2203" i="43" s="1"/>
  <c r="A2204" i="43"/>
  <c r="B2203" i="43"/>
  <c r="D2203" i="43"/>
  <c r="U2203" i="43"/>
  <c r="E2204" i="43"/>
  <c r="F2203" i="43"/>
  <c r="C2204" i="43"/>
  <c r="G2203" i="43"/>
  <c r="F2204" i="43"/>
  <c r="T2204" i="43"/>
  <c r="R2204" i="43"/>
  <c r="K2204" i="43"/>
  <c r="J2203" i="43" l="1"/>
  <c r="H2203" i="43"/>
  <c r="I2203" i="43" s="1"/>
  <c r="S2203" i="43"/>
  <c r="Y2203" i="43"/>
  <c r="Z2203" i="43" s="1"/>
  <c r="V2203" i="43"/>
  <c r="N2204" i="43"/>
  <c r="O2204" i="43" s="1"/>
  <c r="H2204" i="43"/>
  <c r="I2204" i="43" s="1"/>
  <c r="P2204" i="43"/>
  <c r="Q2204" i="43" s="1"/>
  <c r="B2204" i="43"/>
  <c r="A2205" i="43"/>
  <c r="D2204" i="43"/>
  <c r="C2205" i="43"/>
  <c r="U2204" i="43"/>
  <c r="E2205" i="43"/>
  <c r="G2204" i="43"/>
  <c r="K2205" i="43"/>
  <c r="T2205" i="43"/>
  <c r="J2204" i="43" l="1"/>
  <c r="S2204" i="43"/>
  <c r="Y2204" i="43"/>
  <c r="Z2204" i="43" s="1"/>
  <c r="V2204" i="43"/>
  <c r="N2205" i="43"/>
  <c r="O2205" i="43" s="1"/>
  <c r="P2205" i="43"/>
  <c r="Q2205" i="43" s="1"/>
  <c r="A2206" i="43"/>
  <c r="B2205" i="43"/>
  <c r="D2205" i="43"/>
  <c r="T2206" i="43"/>
  <c r="C2206" i="43"/>
  <c r="U2205" i="43"/>
  <c r="R2205" i="43"/>
  <c r="E2206" i="43"/>
  <c r="F2205" i="43"/>
  <c r="R2206" i="43"/>
  <c r="G2205" i="43"/>
  <c r="K2206" i="43"/>
  <c r="J2205" i="43" l="1"/>
  <c r="H2205" i="43"/>
  <c r="I2205" i="43" s="1"/>
  <c r="S2205" i="43"/>
  <c r="Y2205" i="43"/>
  <c r="Z2205" i="43" s="1"/>
  <c r="V2205" i="43"/>
  <c r="N2206" i="43"/>
  <c r="O2206" i="43" s="1"/>
  <c r="P2206" i="43"/>
  <c r="Q2206" i="43" s="1"/>
  <c r="A2207" i="43"/>
  <c r="B2206" i="43"/>
  <c r="D2206" i="43"/>
  <c r="T2207" i="43"/>
  <c r="U2206" i="43"/>
  <c r="K2207" i="43"/>
  <c r="F2206" i="43"/>
  <c r="R2207" i="43"/>
  <c r="G2206" i="43"/>
  <c r="C2207" i="43"/>
  <c r="E2207" i="43"/>
  <c r="J2206" i="43" l="1"/>
  <c r="H2206" i="43"/>
  <c r="I2206" i="43" s="1"/>
  <c r="S2206" i="43"/>
  <c r="Y2206" i="43"/>
  <c r="Z2206" i="43" s="1"/>
  <c r="V2206" i="43"/>
  <c r="N2207" i="43"/>
  <c r="O2207" i="43" s="1"/>
  <c r="P2207" i="43"/>
  <c r="Q2207" i="43" s="1"/>
  <c r="A2208" i="43"/>
  <c r="B2207" i="43"/>
  <c r="D2207" i="43"/>
  <c r="U2207" i="43"/>
  <c r="K2208" i="43"/>
  <c r="T2208" i="43"/>
  <c r="F2207" i="43"/>
  <c r="C2208" i="43"/>
  <c r="R2208" i="43"/>
  <c r="G2207" i="43"/>
  <c r="E2208" i="43"/>
  <c r="J2207" i="43" l="1"/>
  <c r="H2207" i="43"/>
  <c r="I2207" i="43" s="1"/>
  <c r="S2207" i="43"/>
  <c r="Y2207" i="43"/>
  <c r="Z2207" i="43" s="1"/>
  <c r="V2207" i="43"/>
  <c r="N2208" i="43"/>
  <c r="O2208" i="43" s="1"/>
  <c r="P2208" i="43"/>
  <c r="Q2208" i="43" s="1"/>
  <c r="B2208" i="43"/>
  <c r="A2209" i="43"/>
  <c r="D2208" i="43"/>
  <c r="G2208" i="43"/>
  <c r="C2209" i="43"/>
  <c r="U2208" i="43"/>
  <c r="T2209" i="43"/>
  <c r="E2209" i="43"/>
  <c r="R2209" i="43"/>
  <c r="K2209" i="43"/>
  <c r="F2208" i="43"/>
  <c r="J2208" i="43" l="1"/>
  <c r="H2208" i="43"/>
  <c r="I2208" i="43" s="1"/>
  <c r="S2208" i="43"/>
  <c r="Y2208" i="43"/>
  <c r="Z2208" i="43" s="1"/>
  <c r="V2208" i="43"/>
  <c r="N2209" i="43"/>
  <c r="O2209" i="43" s="1"/>
  <c r="P2209" i="43"/>
  <c r="Q2209" i="43" s="1"/>
  <c r="A2210" i="43"/>
  <c r="B2209" i="43"/>
  <c r="D2209" i="43"/>
  <c r="U2209" i="43"/>
  <c r="R2210" i="43"/>
  <c r="K2210" i="43"/>
  <c r="E2210" i="43"/>
  <c r="T2210" i="43"/>
  <c r="F2209" i="43"/>
  <c r="G2209" i="43"/>
  <c r="C2210" i="43"/>
  <c r="J2209" i="43" l="1"/>
  <c r="H2209" i="43"/>
  <c r="I2209" i="43" s="1"/>
  <c r="S2209" i="43"/>
  <c r="Y2209" i="43"/>
  <c r="Z2209" i="43" s="1"/>
  <c r="V2209" i="43"/>
  <c r="N2210" i="43"/>
  <c r="O2210" i="43" s="1"/>
  <c r="P2210" i="43"/>
  <c r="Q2210" i="43" s="1"/>
  <c r="A2211" i="43"/>
  <c r="B2210" i="43"/>
  <c r="D2210" i="43"/>
  <c r="K2211" i="43"/>
  <c r="G2210" i="43"/>
  <c r="C2211" i="43"/>
  <c r="E2211" i="43"/>
  <c r="F2210" i="43"/>
  <c r="R2211" i="43"/>
  <c r="U2210" i="43"/>
  <c r="T2211" i="43"/>
  <c r="G2211" i="43"/>
  <c r="J2210" i="43" l="1"/>
  <c r="H2210" i="43"/>
  <c r="I2210" i="43" s="1"/>
  <c r="S2210" i="43"/>
  <c r="Y2210" i="43"/>
  <c r="Z2210" i="43" s="1"/>
  <c r="V2210" i="43"/>
  <c r="N2211" i="43"/>
  <c r="O2211" i="43" s="1"/>
  <c r="J2211" i="43"/>
  <c r="P2211" i="43"/>
  <c r="Q2211" i="43" s="1"/>
  <c r="A2212" i="43"/>
  <c r="B2211" i="43"/>
  <c r="D2211" i="43"/>
  <c r="R2212" i="43"/>
  <c r="F2211" i="43"/>
  <c r="E2212" i="43"/>
  <c r="T2212" i="43"/>
  <c r="C2212" i="43"/>
  <c r="U2211" i="43"/>
  <c r="K2212" i="43"/>
  <c r="H2211" i="43" l="1"/>
  <c r="I2211" i="43" s="1"/>
  <c r="S2211" i="43"/>
  <c r="Y2211" i="43"/>
  <c r="Z2211" i="43" s="1"/>
  <c r="V2211" i="43"/>
  <c r="N2212" i="43"/>
  <c r="O2212" i="43" s="1"/>
  <c r="P2212" i="43"/>
  <c r="Q2212" i="43" s="1"/>
  <c r="A2213" i="43"/>
  <c r="B2212" i="43"/>
  <c r="D2212" i="43"/>
  <c r="U2212" i="43"/>
  <c r="C2213" i="43"/>
  <c r="T2213" i="43"/>
  <c r="G2212" i="43"/>
  <c r="R2213" i="43"/>
  <c r="E2213" i="43"/>
  <c r="F2212" i="43"/>
  <c r="K2213" i="43"/>
  <c r="J2212" i="43" l="1"/>
  <c r="H2212" i="43"/>
  <c r="I2212" i="43" s="1"/>
  <c r="S2212" i="43"/>
  <c r="Y2212" i="43"/>
  <c r="Z2212" i="43" s="1"/>
  <c r="V2212" i="43"/>
  <c r="N2213" i="43"/>
  <c r="O2213" i="43" s="1"/>
  <c r="P2213" i="43"/>
  <c r="Q2213" i="43" s="1"/>
  <c r="A2214" i="43"/>
  <c r="B2213" i="43"/>
  <c r="D2213" i="43"/>
  <c r="F2213" i="43"/>
  <c r="C2214" i="43"/>
  <c r="R2214" i="43"/>
  <c r="F2214" i="43"/>
  <c r="U2213" i="43"/>
  <c r="G2213" i="43"/>
  <c r="K2214" i="43"/>
  <c r="E2214" i="43"/>
  <c r="H2213" i="43" l="1"/>
  <c r="I2213" i="43" s="1"/>
  <c r="J2213" i="43"/>
  <c r="S2213" i="43"/>
  <c r="Y2213" i="43"/>
  <c r="Z2213" i="43" s="1"/>
  <c r="V2213" i="43"/>
  <c r="N2214" i="43"/>
  <c r="O2214" i="43" s="1"/>
  <c r="H2214" i="43"/>
  <c r="I2214" i="43" s="1"/>
  <c r="P2214" i="43"/>
  <c r="Q2214" i="43" s="1"/>
  <c r="A2215" i="43"/>
  <c r="B2214" i="43"/>
  <c r="D2214" i="43"/>
  <c r="T2215" i="43"/>
  <c r="K2215" i="43"/>
  <c r="T2214" i="43"/>
  <c r="C2215" i="43"/>
  <c r="G2215" i="43" s="1"/>
  <c r="R2215" i="43"/>
  <c r="E2215" i="43"/>
  <c r="U2214" i="43"/>
  <c r="G2214" i="43"/>
  <c r="J2214" i="43" l="1"/>
  <c r="S2214" i="43"/>
  <c r="Y2214" i="43"/>
  <c r="Z2214" i="43" s="1"/>
  <c r="V2214" i="43"/>
  <c r="N2215" i="43"/>
  <c r="O2215" i="43" s="1"/>
  <c r="J2215" i="43"/>
  <c r="P2215" i="43"/>
  <c r="Q2215" i="43" s="1"/>
  <c r="A2216" i="43"/>
  <c r="B2215" i="43"/>
  <c r="D2215" i="43"/>
  <c r="T2216" i="43"/>
  <c r="R2216" i="43"/>
  <c r="F2215" i="43"/>
  <c r="E2216" i="43"/>
  <c r="U2215" i="43"/>
  <c r="C2216" i="43"/>
  <c r="K2216" i="43"/>
  <c r="H2215" i="43" l="1"/>
  <c r="I2215" i="43" s="1"/>
  <c r="S2215" i="43"/>
  <c r="Y2215" i="43"/>
  <c r="Z2215" i="43" s="1"/>
  <c r="V2215" i="43"/>
  <c r="N2216" i="43"/>
  <c r="O2216" i="43" s="1"/>
  <c r="P2216" i="43"/>
  <c r="Q2216" i="43" s="1"/>
  <c r="A2217" i="43"/>
  <c r="B2216" i="43"/>
  <c r="D2216" i="43"/>
  <c r="T2217" i="43"/>
  <c r="U2216" i="43"/>
  <c r="F2216" i="43"/>
  <c r="G2216" i="43"/>
  <c r="E2217" i="43"/>
  <c r="C2217" i="43"/>
  <c r="K2217" i="43"/>
  <c r="R2217" i="43"/>
  <c r="J2216" i="43" l="1"/>
  <c r="H2216" i="43"/>
  <c r="I2216" i="43" s="1"/>
  <c r="S2216" i="43"/>
  <c r="Y2216" i="43"/>
  <c r="Z2216" i="43" s="1"/>
  <c r="V2216" i="43"/>
  <c r="N2217" i="43"/>
  <c r="O2217" i="43" s="1"/>
  <c r="P2217" i="43"/>
  <c r="Q2217" i="43" s="1"/>
  <c r="A2218" i="43"/>
  <c r="B2217" i="43"/>
  <c r="D2217" i="43"/>
  <c r="R2218" i="43"/>
  <c r="F2217" i="43"/>
  <c r="C2218" i="43"/>
  <c r="F2218" i="43" s="1"/>
  <c r="T2218" i="43"/>
  <c r="G2217" i="43"/>
  <c r="K2218" i="43"/>
  <c r="E2218" i="43"/>
  <c r="U2217" i="43"/>
  <c r="J2217" i="43" l="1"/>
  <c r="H2217" i="43"/>
  <c r="I2217" i="43" s="1"/>
  <c r="S2217" i="43"/>
  <c r="Y2217" i="43"/>
  <c r="Z2217" i="43" s="1"/>
  <c r="V2217" i="43"/>
  <c r="N2218" i="43"/>
  <c r="O2218" i="43" s="1"/>
  <c r="H2218" i="43"/>
  <c r="I2218" i="43" s="1"/>
  <c r="P2218" i="43"/>
  <c r="Q2218" i="43" s="1"/>
  <c r="A2219" i="43"/>
  <c r="B2218" i="43"/>
  <c r="D2218" i="43"/>
  <c r="K2219" i="43"/>
  <c r="T2219" i="43"/>
  <c r="G2218" i="43"/>
  <c r="R2219" i="43"/>
  <c r="C2219" i="43"/>
  <c r="U2218" i="43"/>
  <c r="E2219" i="43"/>
  <c r="J2218" i="43" l="1"/>
  <c r="S2218" i="43"/>
  <c r="Y2218" i="43"/>
  <c r="Z2218" i="43" s="1"/>
  <c r="V2218" i="43"/>
  <c r="N2219" i="43"/>
  <c r="O2219" i="43" s="1"/>
  <c r="P2219" i="43"/>
  <c r="Q2219" i="43" s="1"/>
  <c r="A2220" i="43"/>
  <c r="B2219" i="43"/>
  <c r="D2219" i="43"/>
  <c r="F2219" i="43"/>
  <c r="T2220" i="43"/>
  <c r="E2220" i="43"/>
  <c r="U2219" i="43"/>
  <c r="R2220" i="43"/>
  <c r="K2220" i="43"/>
  <c r="C2220" i="43"/>
  <c r="G2219" i="43"/>
  <c r="J2219" i="43" l="1"/>
  <c r="H2219" i="43"/>
  <c r="I2219" i="43" s="1"/>
  <c r="S2219" i="43"/>
  <c r="Y2219" i="43"/>
  <c r="Z2219" i="43" s="1"/>
  <c r="V2219" i="43"/>
  <c r="N2220" i="43"/>
  <c r="O2220" i="43" s="1"/>
  <c r="P2220" i="43"/>
  <c r="Q2220" i="43" s="1"/>
  <c r="B2220" i="43"/>
  <c r="A2221" i="43"/>
  <c r="D2220" i="43"/>
  <c r="G2220" i="43"/>
  <c r="R2221" i="43"/>
  <c r="C2221" i="43"/>
  <c r="E2221" i="43"/>
  <c r="U2220" i="43"/>
  <c r="K2221" i="43"/>
  <c r="F2220" i="43"/>
  <c r="J2220" i="43" l="1"/>
  <c r="H2220" i="43"/>
  <c r="I2220" i="43" s="1"/>
  <c r="S2220" i="43"/>
  <c r="Y2220" i="43"/>
  <c r="Z2220" i="43" s="1"/>
  <c r="V2220" i="43"/>
  <c r="N2221" i="43"/>
  <c r="O2221" i="43" s="1"/>
  <c r="P2221" i="43"/>
  <c r="Q2221" i="43" s="1"/>
  <c r="A2222" i="43"/>
  <c r="B2221" i="43"/>
  <c r="D2221" i="43"/>
  <c r="T2221" i="43"/>
  <c r="G2221" i="43"/>
  <c r="E2222" i="43"/>
  <c r="T2222" i="43"/>
  <c r="K2222" i="43"/>
  <c r="U2221" i="43"/>
  <c r="R2222" i="43"/>
  <c r="F2221" i="43"/>
  <c r="C2222" i="43"/>
  <c r="J2221" i="43" l="1"/>
  <c r="H2221" i="43"/>
  <c r="I2221" i="43" s="1"/>
  <c r="S2221" i="43"/>
  <c r="Y2221" i="43"/>
  <c r="Z2221" i="43" s="1"/>
  <c r="V2221" i="43"/>
  <c r="N2222" i="43"/>
  <c r="O2222" i="43" s="1"/>
  <c r="P2222" i="43"/>
  <c r="Q2222" i="43" s="1"/>
  <c r="B2222" i="43"/>
  <c r="A2223" i="43"/>
  <c r="D2222" i="43"/>
  <c r="G2222" i="43"/>
  <c r="E2223" i="43"/>
  <c r="R2223" i="43"/>
  <c r="F2222" i="43"/>
  <c r="C2223" i="43"/>
  <c r="U2222" i="43"/>
  <c r="T2223" i="43"/>
  <c r="K2223" i="43"/>
  <c r="J2222" i="43" l="1"/>
  <c r="H2222" i="43"/>
  <c r="I2222" i="43" s="1"/>
  <c r="S2222" i="43"/>
  <c r="Y2222" i="43"/>
  <c r="Z2222" i="43" s="1"/>
  <c r="V2222" i="43"/>
  <c r="N2223" i="43"/>
  <c r="O2223" i="43" s="1"/>
  <c r="P2223" i="43"/>
  <c r="Q2223" i="43" s="1"/>
  <c r="B2223" i="43"/>
  <c r="A2224" i="43"/>
  <c r="D2223" i="43"/>
  <c r="E2224" i="43"/>
  <c r="R2224" i="43"/>
  <c r="G2223" i="43"/>
  <c r="K2224" i="43"/>
  <c r="C2224" i="43"/>
  <c r="U2223" i="43"/>
  <c r="T2224" i="43"/>
  <c r="F2223" i="43"/>
  <c r="J2223" i="43" l="1"/>
  <c r="H2223" i="43"/>
  <c r="I2223" i="43" s="1"/>
  <c r="S2223" i="43"/>
  <c r="Y2223" i="43"/>
  <c r="Z2223" i="43" s="1"/>
  <c r="V2223" i="43"/>
  <c r="N2224" i="43"/>
  <c r="O2224" i="43" s="1"/>
  <c r="P2224" i="43"/>
  <c r="Q2224" i="43" s="1"/>
  <c r="A2225" i="43"/>
  <c r="B2224" i="43"/>
  <c r="D2224" i="43"/>
  <c r="C2225" i="43"/>
  <c r="F2224" i="43"/>
  <c r="G2224" i="43"/>
  <c r="K2225" i="43"/>
  <c r="U2224" i="43"/>
  <c r="R2225" i="43"/>
  <c r="E2225" i="43"/>
  <c r="J2224" i="43" l="1"/>
  <c r="H2224" i="43"/>
  <c r="I2224" i="43" s="1"/>
  <c r="S2224" i="43"/>
  <c r="Y2224" i="43"/>
  <c r="Z2224" i="43" s="1"/>
  <c r="V2224" i="43"/>
  <c r="N2225" i="43"/>
  <c r="O2225" i="43" s="1"/>
  <c r="P2225" i="43"/>
  <c r="Q2225" i="43" s="1"/>
  <c r="A2226" i="43"/>
  <c r="B2225" i="43"/>
  <c r="D2225" i="43"/>
  <c r="R2226" i="43"/>
  <c r="T2225" i="43"/>
  <c r="U2225" i="43"/>
  <c r="G2225" i="43"/>
  <c r="E2226" i="43"/>
  <c r="C2226" i="43"/>
  <c r="K2226" i="43"/>
  <c r="T2226" i="43"/>
  <c r="F2225" i="43"/>
  <c r="H2225" i="43" l="1"/>
  <c r="I2225" i="43" s="1"/>
  <c r="J2225" i="43"/>
  <c r="S2225" i="43"/>
  <c r="Y2225" i="43"/>
  <c r="Z2225" i="43" s="1"/>
  <c r="V2225" i="43"/>
  <c r="N2226" i="43"/>
  <c r="O2226" i="43" s="1"/>
  <c r="P2226" i="43"/>
  <c r="Q2226" i="43" s="1"/>
  <c r="A2227" i="43"/>
  <c r="B2226" i="43"/>
  <c r="D2226" i="43"/>
  <c r="F2226" i="43"/>
  <c r="G2226" i="43"/>
  <c r="T2227" i="43"/>
  <c r="U2226" i="43"/>
  <c r="C2227" i="43"/>
  <c r="E2227" i="43"/>
  <c r="R2227" i="43"/>
  <c r="K2227" i="43"/>
  <c r="J2226" i="43" l="1"/>
  <c r="H2226" i="43"/>
  <c r="I2226" i="43" s="1"/>
  <c r="S2226" i="43"/>
  <c r="Y2226" i="43"/>
  <c r="Z2226" i="43" s="1"/>
  <c r="V2226" i="43"/>
  <c r="N2227" i="43"/>
  <c r="O2227" i="43" s="1"/>
  <c r="P2227" i="43"/>
  <c r="Q2227" i="43" s="1"/>
  <c r="B2227" i="43"/>
  <c r="A2228" i="43"/>
  <c r="D2227" i="43"/>
  <c r="C2228" i="43"/>
  <c r="E2228" i="43"/>
  <c r="F2227" i="43"/>
  <c r="K2228" i="43"/>
  <c r="U2227" i="43"/>
  <c r="R2228" i="43"/>
  <c r="G2227" i="43"/>
  <c r="T2228" i="43"/>
  <c r="J2227" i="43" l="1"/>
  <c r="H2227" i="43"/>
  <c r="I2227" i="43" s="1"/>
  <c r="S2227" i="43"/>
  <c r="Y2227" i="43"/>
  <c r="Z2227" i="43" s="1"/>
  <c r="V2227" i="43"/>
  <c r="N2228" i="43"/>
  <c r="O2228" i="43" s="1"/>
  <c r="P2228" i="43"/>
  <c r="Q2228" i="43" s="1"/>
  <c r="B2228" i="43"/>
  <c r="A2229" i="43"/>
  <c r="D2228" i="43"/>
  <c r="K2229" i="43"/>
  <c r="F2228" i="43"/>
  <c r="U2228" i="43"/>
  <c r="T2229" i="43"/>
  <c r="G2228" i="43"/>
  <c r="C2229" i="43"/>
  <c r="G2229" i="43"/>
  <c r="E2229" i="43"/>
  <c r="H2228" i="43" l="1"/>
  <c r="I2228" i="43" s="1"/>
  <c r="J2228" i="43"/>
  <c r="S2228" i="43"/>
  <c r="Y2228" i="43"/>
  <c r="Z2228" i="43" s="1"/>
  <c r="V2228" i="43"/>
  <c r="N2229" i="43"/>
  <c r="O2229" i="43" s="1"/>
  <c r="J2229" i="43"/>
  <c r="P2229" i="43"/>
  <c r="Q2229" i="43" s="1"/>
  <c r="A2230" i="43"/>
  <c r="B2229" i="43"/>
  <c r="D2229" i="43"/>
  <c r="F2229" i="43"/>
  <c r="U2229" i="43"/>
  <c r="R2229" i="43"/>
  <c r="E2230" i="43"/>
  <c r="R2230" i="43"/>
  <c r="C2230" i="43"/>
  <c r="G2230" i="43" s="1"/>
  <c r="T2230" i="43"/>
  <c r="K2230" i="43"/>
  <c r="H2229" i="43" l="1"/>
  <c r="I2229" i="43" s="1"/>
  <c r="S2229" i="43"/>
  <c r="Y2229" i="43"/>
  <c r="Z2229" i="43" s="1"/>
  <c r="V2229" i="43"/>
  <c r="N2230" i="43"/>
  <c r="O2230" i="43" s="1"/>
  <c r="J2230" i="43"/>
  <c r="P2230" i="43"/>
  <c r="Q2230" i="43" s="1"/>
  <c r="A2231" i="43"/>
  <c r="B2230" i="43"/>
  <c r="D2230" i="43"/>
  <c r="R2231" i="43"/>
  <c r="C2231" i="43"/>
  <c r="E2231" i="43"/>
  <c r="T2231" i="43"/>
  <c r="K2231" i="43"/>
  <c r="F2230" i="43"/>
  <c r="U2230" i="43"/>
  <c r="H2230" i="43" l="1"/>
  <c r="I2230" i="43" s="1"/>
  <c r="S2230" i="43"/>
  <c r="Y2230" i="43"/>
  <c r="Z2230" i="43" s="1"/>
  <c r="V2230" i="43"/>
  <c r="N2231" i="43"/>
  <c r="O2231" i="43" s="1"/>
  <c r="P2231" i="43"/>
  <c r="Q2231" i="43" s="1"/>
  <c r="A2232" i="43"/>
  <c r="B2231" i="43"/>
  <c r="D2231" i="43"/>
  <c r="G2231" i="43"/>
  <c r="E2232" i="43"/>
  <c r="C2232" i="43"/>
  <c r="T2232" i="43"/>
  <c r="F2231" i="43"/>
  <c r="U2231" i="43"/>
  <c r="K2232" i="43"/>
  <c r="R2232" i="43"/>
  <c r="J2231" i="43" l="1"/>
  <c r="H2231" i="43"/>
  <c r="I2231" i="43" s="1"/>
  <c r="S2231" i="43"/>
  <c r="Y2231" i="43"/>
  <c r="Z2231" i="43" s="1"/>
  <c r="V2231" i="43"/>
  <c r="N2232" i="43"/>
  <c r="O2232" i="43" s="1"/>
  <c r="P2232" i="43"/>
  <c r="Q2232" i="43" s="1"/>
  <c r="A2233" i="43"/>
  <c r="B2232" i="43"/>
  <c r="D2232" i="43"/>
  <c r="C2233" i="43"/>
  <c r="R2233" i="43"/>
  <c r="E2233" i="43"/>
  <c r="F2232" i="43"/>
  <c r="U2232" i="43"/>
  <c r="T2233" i="43"/>
  <c r="G2232" i="43"/>
  <c r="K2233" i="43"/>
  <c r="J2232" i="43" l="1"/>
  <c r="H2232" i="43"/>
  <c r="I2232" i="43" s="1"/>
  <c r="S2232" i="43"/>
  <c r="Y2232" i="43"/>
  <c r="Z2232" i="43" s="1"/>
  <c r="V2232" i="43"/>
  <c r="N2233" i="43"/>
  <c r="O2233" i="43" s="1"/>
  <c r="P2233" i="43"/>
  <c r="Q2233" i="43" s="1"/>
  <c r="A2234" i="43"/>
  <c r="B2233" i="43"/>
  <c r="D2233" i="43"/>
  <c r="E2234" i="43"/>
  <c r="R2234" i="43"/>
  <c r="T2234" i="43"/>
  <c r="F2233" i="43"/>
  <c r="U2233" i="43"/>
  <c r="G2233" i="43"/>
  <c r="K2234" i="43"/>
  <c r="C2234" i="43"/>
  <c r="J2233" i="43" l="1"/>
  <c r="H2233" i="43"/>
  <c r="I2233" i="43" s="1"/>
  <c r="S2233" i="43"/>
  <c r="Y2233" i="43"/>
  <c r="Z2233" i="43" s="1"/>
  <c r="V2233" i="43"/>
  <c r="N2234" i="43"/>
  <c r="O2234" i="43" s="1"/>
  <c r="P2234" i="43"/>
  <c r="Q2234" i="43" s="1"/>
  <c r="A2235" i="43"/>
  <c r="B2234" i="43"/>
  <c r="D2234" i="43"/>
  <c r="K2235" i="43"/>
  <c r="R2235" i="43"/>
  <c r="C2235" i="43"/>
  <c r="T2235" i="43"/>
  <c r="E2235" i="43"/>
  <c r="G2234" i="43"/>
  <c r="F2234" i="43"/>
  <c r="U2234" i="43"/>
  <c r="J2234" i="43" l="1"/>
  <c r="H2234" i="43"/>
  <c r="I2234" i="43" s="1"/>
  <c r="S2234" i="43"/>
  <c r="Y2234" i="43"/>
  <c r="Z2234" i="43" s="1"/>
  <c r="V2234" i="43"/>
  <c r="N2235" i="43"/>
  <c r="O2235" i="43" s="1"/>
  <c r="P2235" i="43"/>
  <c r="Q2235" i="43" s="1"/>
  <c r="B2235" i="43"/>
  <c r="A2236" i="43"/>
  <c r="D2235" i="43"/>
  <c r="E2236" i="43"/>
  <c r="U2235" i="43"/>
  <c r="C2236" i="43"/>
  <c r="G2236" i="43"/>
  <c r="R2236" i="43"/>
  <c r="F2235" i="43"/>
  <c r="K2236" i="43"/>
  <c r="G2235" i="43"/>
  <c r="J2235" i="43" l="1"/>
  <c r="H2235" i="43"/>
  <c r="I2235" i="43" s="1"/>
  <c r="S2235" i="43"/>
  <c r="Y2235" i="43"/>
  <c r="Z2235" i="43" s="1"/>
  <c r="V2235" i="43"/>
  <c r="N2236" i="43"/>
  <c r="O2236" i="43" s="1"/>
  <c r="J2236" i="43"/>
  <c r="P2236" i="43"/>
  <c r="Q2236" i="43" s="1"/>
  <c r="B2236" i="43"/>
  <c r="A2237" i="43"/>
  <c r="D2236" i="43"/>
  <c r="T2236" i="43"/>
  <c r="U2236" i="43"/>
  <c r="R2237" i="43"/>
  <c r="K2237" i="43"/>
  <c r="E2237" i="43"/>
  <c r="T2237" i="43"/>
  <c r="C2237" i="43"/>
  <c r="F2236" i="43"/>
  <c r="H2236" i="43" l="1"/>
  <c r="I2236" i="43" s="1"/>
  <c r="S2236" i="43"/>
  <c r="Y2236" i="43"/>
  <c r="Z2236" i="43" s="1"/>
  <c r="V2236" i="43"/>
  <c r="N2237" i="43"/>
  <c r="O2237" i="43" s="1"/>
  <c r="P2237" i="43"/>
  <c r="Q2237" i="43" s="1"/>
  <c r="A2238" i="43"/>
  <c r="B2237" i="43"/>
  <c r="D2237" i="43"/>
  <c r="F2237" i="43"/>
  <c r="E2238" i="43"/>
  <c r="C2238" i="43"/>
  <c r="F2238" i="43" s="1"/>
  <c r="G2238" i="43"/>
  <c r="G2237" i="43"/>
  <c r="T2238" i="43"/>
  <c r="K2238" i="43"/>
  <c r="R2238" i="43"/>
  <c r="U2237" i="43"/>
  <c r="H2237" i="43" l="1"/>
  <c r="I2237" i="43" s="1"/>
  <c r="J2237" i="43"/>
  <c r="S2237" i="43"/>
  <c r="Y2237" i="43"/>
  <c r="Z2237" i="43" s="1"/>
  <c r="V2237" i="43"/>
  <c r="N2238" i="43"/>
  <c r="O2238" i="43" s="1"/>
  <c r="H2238" i="43"/>
  <c r="I2238" i="43" s="1"/>
  <c r="J2238" i="43"/>
  <c r="P2238" i="43"/>
  <c r="Q2238" i="43" s="1"/>
  <c r="B2238" i="43"/>
  <c r="A2239" i="43"/>
  <c r="D2238" i="43"/>
  <c r="U2238" i="43"/>
  <c r="C2239" i="43"/>
  <c r="T2239" i="43"/>
  <c r="K2239" i="43"/>
  <c r="E2239" i="43"/>
  <c r="S2238" i="43" l="1"/>
  <c r="Y2238" i="43"/>
  <c r="Z2238" i="43" s="1"/>
  <c r="V2238" i="43"/>
  <c r="N2239" i="43"/>
  <c r="O2239" i="43" s="1"/>
  <c r="P2239" i="43"/>
  <c r="Q2239" i="43" s="1"/>
  <c r="B2239" i="43"/>
  <c r="A2240" i="43"/>
  <c r="D2239" i="43"/>
  <c r="F2239" i="43"/>
  <c r="G2239" i="43"/>
  <c r="C2240" i="43"/>
  <c r="K2240" i="43"/>
  <c r="E2240" i="43"/>
  <c r="T2240" i="43"/>
  <c r="U2239" i="43"/>
  <c r="R2239" i="43"/>
  <c r="H2239" i="43" l="1"/>
  <c r="I2239" i="43" s="1"/>
  <c r="J2239" i="43"/>
  <c r="S2239" i="43"/>
  <c r="Y2239" i="43"/>
  <c r="Z2239" i="43" s="1"/>
  <c r="V2239" i="43"/>
  <c r="N2240" i="43"/>
  <c r="O2240" i="43" s="1"/>
  <c r="P2240" i="43"/>
  <c r="Q2240" i="43" s="1"/>
  <c r="B2240" i="43"/>
  <c r="A2241" i="43"/>
  <c r="D2240" i="43"/>
  <c r="F2240" i="43"/>
  <c r="R2241" i="43"/>
  <c r="U2240" i="43"/>
  <c r="K2241" i="43"/>
  <c r="C2241" i="43"/>
  <c r="G2241" i="43" s="1"/>
  <c r="F2241" i="43"/>
  <c r="G2240" i="43"/>
  <c r="T2241" i="43"/>
  <c r="E2241" i="43"/>
  <c r="R2240" i="43"/>
  <c r="J2240" i="43" l="1"/>
  <c r="H2240" i="43"/>
  <c r="I2240" i="43" s="1"/>
  <c r="S2240" i="43"/>
  <c r="Y2240" i="43"/>
  <c r="Z2240" i="43" s="1"/>
  <c r="V2240" i="43"/>
  <c r="N2241" i="43"/>
  <c r="O2241" i="43" s="1"/>
  <c r="H2241" i="43"/>
  <c r="I2241" i="43" s="1"/>
  <c r="J2241" i="43"/>
  <c r="P2241" i="43"/>
  <c r="Q2241" i="43" s="1"/>
  <c r="A2242" i="43"/>
  <c r="B2241" i="43"/>
  <c r="D2241" i="43"/>
  <c r="C2242" i="43"/>
  <c r="E2242" i="43"/>
  <c r="T2242" i="43"/>
  <c r="R2242" i="43"/>
  <c r="K2242" i="43"/>
  <c r="U2241" i="43"/>
  <c r="S2241" i="43" l="1"/>
  <c r="Y2241" i="43"/>
  <c r="Z2241" i="43" s="1"/>
  <c r="V2241" i="43"/>
  <c r="N2242" i="43"/>
  <c r="O2242" i="43" s="1"/>
  <c r="P2242" i="43"/>
  <c r="Q2242" i="43" s="1"/>
  <c r="A2243" i="43"/>
  <c r="B2242" i="43"/>
  <c r="D2242" i="43"/>
  <c r="G2242" i="43"/>
  <c r="F2242" i="43"/>
  <c r="K2243" i="43"/>
  <c r="U2242" i="43"/>
  <c r="T2243" i="43"/>
  <c r="R2243" i="43"/>
  <c r="C2243" i="43"/>
  <c r="E2243" i="43"/>
  <c r="H2242" i="43" l="1"/>
  <c r="I2242" i="43" s="1"/>
  <c r="J2242" i="43"/>
  <c r="S2242" i="43"/>
  <c r="Y2242" i="43"/>
  <c r="Z2242" i="43" s="1"/>
  <c r="V2242" i="43"/>
  <c r="N2243" i="43"/>
  <c r="O2243" i="43" s="1"/>
  <c r="P2243" i="43"/>
  <c r="Q2243" i="43" s="1"/>
  <c r="A2244" i="43"/>
  <c r="B2243" i="43"/>
  <c r="D2243" i="43"/>
  <c r="T2244" i="43"/>
  <c r="K2244" i="43"/>
  <c r="C2244" i="43"/>
  <c r="E2244" i="43"/>
  <c r="G2243" i="43"/>
  <c r="R2244" i="43"/>
  <c r="U2243" i="43"/>
  <c r="F2243" i="43"/>
  <c r="J2243" i="43" l="1"/>
  <c r="H2243" i="43"/>
  <c r="I2243" i="43" s="1"/>
  <c r="S2243" i="43"/>
  <c r="Y2243" i="43"/>
  <c r="Z2243" i="43" s="1"/>
  <c r="V2243" i="43"/>
  <c r="N2244" i="43"/>
  <c r="O2244" i="43" s="1"/>
  <c r="P2244" i="43"/>
  <c r="Q2244" i="43" s="1"/>
  <c r="B2244" i="43"/>
  <c r="A2245" i="43"/>
  <c r="D2244" i="43"/>
  <c r="G2244" i="43"/>
  <c r="E2245" i="43"/>
  <c r="C2245" i="43"/>
  <c r="U2244" i="43"/>
  <c r="T2245" i="43"/>
  <c r="F2244" i="43"/>
  <c r="R2245" i="43"/>
  <c r="K2245" i="43"/>
  <c r="J2244" i="43" l="1"/>
  <c r="H2244" i="43"/>
  <c r="I2244" i="43" s="1"/>
  <c r="S2244" i="43"/>
  <c r="Y2244" i="43"/>
  <c r="Z2244" i="43" s="1"/>
  <c r="V2244" i="43"/>
  <c r="N2245" i="43"/>
  <c r="O2245" i="43" s="1"/>
  <c r="P2245" i="43"/>
  <c r="Q2245" i="43" s="1"/>
  <c r="A2246" i="43"/>
  <c r="B2245" i="43"/>
  <c r="D2245" i="43"/>
  <c r="U2245" i="43"/>
  <c r="K2246" i="43"/>
  <c r="E2246" i="43"/>
  <c r="G2245" i="43"/>
  <c r="T2246" i="43"/>
  <c r="F2245" i="43"/>
  <c r="C2246" i="43"/>
  <c r="R2246" i="43"/>
  <c r="J2245" i="43" l="1"/>
  <c r="H2245" i="43"/>
  <c r="I2245" i="43" s="1"/>
  <c r="S2245" i="43"/>
  <c r="Y2245" i="43"/>
  <c r="Z2245" i="43" s="1"/>
  <c r="V2245" i="43"/>
  <c r="N2246" i="43"/>
  <c r="O2246" i="43" s="1"/>
  <c r="P2246" i="43"/>
  <c r="Q2246" i="43" s="1"/>
  <c r="B2246" i="43"/>
  <c r="A2247" i="43"/>
  <c r="D2246" i="43"/>
  <c r="T2247" i="43"/>
  <c r="F2246" i="43"/>
  <c r="E2247" i="43"/>
  <c r="K2247" i="43"/>
  <c r="C2247" i="43"/>
  <c r="U2246" i="43"/>
  <c r="G2246" i="43"/>
  <c r="R2247" i="43"/>
  <c r="H2246" i="43" l="1"/>
  <c r="I2246" i="43" s="1"/>
  <c r="J2246" i="43"/>
  <c r="S2246" i="43"/>
  <c r="Y2246" i="43"/>
  <c r="Z2246" i="43" s="1"/>
  <c r="V2246" i="43"/>
  <c r="N2247" i="43"/>
  <c r="O2247" i="43" s="1"/>
  <c r="P2247" i="43"/>
  <c r="Q2247" i="43" s="1"/>
  <c r="B2247" i="43"/>
  <c r="A2248" i="43"/>
  <c r="D2247" i="43"/>
  <c r="U2247" i="43"/>
  <c r="T2248" i="43"/>
  <c r="E2248" i="43"/>
  <c r="K2248" i="43"/>
  <c r="F2247" i="43"/>
  <c r="R2248" i="43"/>
  <c r="G2247" i="43"/>
  <c r="C2248" i="43"/>
  <c r="J2247" i="43" l="1"/>
  <c r="H2247" i="43"/>
  <c r="I2247" i="43" s="1"/>
  <c r="S2247" i="43"/>
  <c r="Y2247" i="43"/>
  <c r="Z2247" i="43" s="1"/>
  <c r="V2247" i="43"/>
  <c r="N2248" i="43"/>
  <c r="O2248" i="43" s="1"/>
  <c r="P2248" i="43"/>
  <c r="Q2248" i="43" s="1"/>
  <c r="B2248" i="43"/>
  <c r="A2249" i="43"/>
  <c r="D2248" i="43"/>
  <c r="E2249" i="43"/>
  <c r="G2248" i="43"/>
  <c r="K2249" i="43"/>
  <c r="U2248" i="43"/>
  <c r="C2249" i="43"/>
  <c r="G2249" i="43" s="1"/>
  <c r="F2248" i="43"/>
  <c r="R2249" i="43"/>
  <c r="T2249" i="43"/>
  <c r="J2248" i="43" l="1"/>
  <c r="H2248" i="43"/>
  <c r="I2248" i="43" s="1"/>
  <c r="S2248" i="43"/>
  <c r="Y2248" i="43"/>
  <c r="Z2248" i="43" s="1"/>
  <c r="V2248" i="43"/>
  <c r="N2249" i="43"/>
  <c r="O2249" i="43" s="1"/>
  <c r="J2249" i="43"/>
  <c r="P2249" i="43"/>
  <c r="Q2249" i="43" s="1"/>
  <c r="A2250" i="43"/>
  <c r="B2249" i="43"/>
  <c r="D2249" i="43"/>
  <c r="U2249" i="43"/>
  <c r="E2250" i="43"/>
  <c r="R2250" i="43"/>
  <c r="T2250" i="43"/>
  <c r="C2250" i="43"/>
  <c r="F2249" i="43"/>
  <c r="K2250" i="43"/>
  <c r="H2249" i="43" l="1"/>
  <c r="I2249" i="43" s="1"/>
  <c r="S2249" i="43"/>
  <c r="Y2249" i="43"/>
  <c r="Z2249" i="43" s="1"/>
  <c r="V2249" i="43"/>
  <c r="N2250" i="43"/>
  <c r="O2250" i="43" s="1"/>
  <c r="P2250" i="43"/>
  <c r="Q2250" i="43" s="1"/>
  <c r="A2251" i="43"/>
  <c r="B2250" i="43"/>
  <c r="D2250" i="43"/>
  <c r="C2251" i="43"/>
  <c r="G2250" i="43"/>
  <c r="E2251" i="43"/>
  <c r="F2250" i="43"/>
  <c r="R2251" i="43"/>
  <c r="K2251" i="43"/>
  <c r="U2250" i="43"/>
  <c r="T2251" i="43"/>
  <c r="J2250" i="43" l="1"/>
  <c r="H2250" i="43"/>
  <c r="I2250" i="43" s="1"/>
  <c r="S2250" i="43"/>
  <c r="Y2250" i="43"/>
  <c r="Z2250" i="43" s="1"/>
  <c r="V2250" i="43"/>
  <c r="N2251" i="43"/>
  <c r="O2251" i="43" s="1"/>
  <c r="P2251" i="43"/>
  <c r="Q2251" i="43" s="1"/>
  <c r="A2252" i="43"/>
  <c r="B2251" i="43"/>
  <c r="D2251" i="43"/>
  <c r="R2252" i="43"/>
  <c r="G2251" i="43"/>
  <c r="T2252" i="43"/>
  <c r="K2252" i="43"/>
  <c r="F2251" i="43"/>
  <c r="E2252" i="43"/>
  <c r="C2252" i="43"/>
  <c r="U2251" i="43"/>
  <c r="H2251" i="43" l="1"/>
  <c r="I2251" i="43" s="1"/>
  <c r="J2251" i="43"/>
  <c r="S2251" i="43"/>
  <c r="Y2251" i="43"/>
  <c r="Z2251" i="43" s="1"/>
  <c r="V2251" i="43"/>
  <c r="N2252" i="43"/>
  <c r="O2252" i="43" s="1"/>
  <c r="P2252" i="43"/>
  <c r="Q2252" i="43" s="1"/>
  <c r="B2252" i="43"/>
  <c r="A2253" i="43"/>
  <c r="D2252" i="43"/>
  <c r="T2253" i="43"/>
  <c r="G2252" i="43"/>
  <c r="R2253" i="43"/>
  <c r="F2252" i="43"/>
  <c r="U2252" i="43"/>
  <c r="K2253" i="43"/>
  <c r="C2253" i="43"/>
  <c r="E2253" i="43"/>
  <c r="F2253" i="43"/>
  <c r="J2252" i="43" l="1"/>
  <c r="H2252" i="43"/>
  <c r="I2252" i="43" s="1"/>
  <c r="S2252" i="43"/>
  <c r="Y2252" i="43"/>
  <c r="Z2252" i="43" s="1"/>
  <c r="V2252" i="43"/>
  <c r="N2253" i="43"/>
  <c r="O2253" i="43" s="1"/>
  <c r="H2253" i="43"/>
  <c r="I2253" i="43" s="1"/>
  <c r="P2253" i="43"/>
  <c r="Q2253" i="43" s="1"/>
  <c r="A2254" i="43"/>
  <c r="B2253" i="43"/>
  <c r="D2253" i="43"/>
  <c r="G2253" i="43"/>
  <c r="U2253" i="43"/>
  <c r="R2254" i="43"/>
  <c r="E2254" i="43"/>
  <c r="K2254" i="43"/>
  <c r="T2254" i="43"/>
  <c r="C2254" i="43"/>
  <c r="J2253" i="43" l="1"/>
  <c r="S2253" i="43"/>
  <c r="Y2253" i="43"/>
  <c r="Z2253" i="43" s="1"/>
  <c r="V2253" i="43"/>
  <c r="N2254" i="43"/>
  <c r="O2254" i="43" s="1"/>
  <c r="P2254" i="43"/>
  <c r="Q2254" i="43" s="1"/>
  <c r="A2255" i="43"/>
  <c r="B2254" i="43"/>
  <c r="D2254" i="43"/>
  <c r="T2255" i="43"/>
  <c r="F2254" i="43"/>
  <c r="E2255" i="43"/>
  <c r="U2254" i="43"/>
  <c r="G2254" i="43"/>
  <c r="K2255" i="43"/>
  <c r="C2255" i="43"/>
  <c r="H2254" i="43" l="1"/>
  <c r="I2254" i="43" s="1"/>
  <c r="J2254" i="43"/>
  <c r="S2254" i="43"/>
  <c r="Y2254" i="43"/>
  <c r="Z2254" i="43" s="1"/>
  <c r="V2254" i="43"/>
  <c r="N2255" i="43"/>
  <c r="O2255" i="43" s="1"/>
  <c r="P2255" i="43"/>
  <c r="Q2255" i="43" s="1"/>
  <c r="B2255" i="43"/>
  <c r="A2256" i="43"/>
  <c r="D2255" i="43"/>
  <c r="F2255" i="43"/>
  <c r="U2255" i="43"/>
  <c r="T2256" i="43"/>
  <c r="G2255" i="43"/>
  <c r="E2256" i="43"/>
  <c r="R2256" i="43"/>
  <c r="K2256" i="43"/>
  <c r="R2255" i="43"/>
  <c r="C2256" i="43"/>
  <c r="J2255" i="43" l="1"/>
  <c r="H2255" i="43"/>
  <c r="I2255" i="43" s="1"/>
  <c r="S2255" i="43"/>
  <c r="Y2255" i="43"/>
  <c r="Z2255" i="43" s="1"/>
  <c r="V2255" i="43"/>
  <c r="N2256" i="43"/>
  <c r="O2256" i="43" s="1"/>
  <c r="P2256" i="43"/>
  <c r="Q2256" i="43" s="1"/>
  <c r="A2257" i="43"/>
  <c r="B2256" i="43"/>
  <c r="D2256" i="43"/>
  <c r="G2256" i="43"/>
  <c r="U2256" i="43"/>
  <c r="T2257" i="43"/>
  <c r="C2257" i="43"/>
  <c r="K2257" i="43"/>
  <c r="R2257" i="43"/>
  <c r="E2257" i="43"/>
  <c r="F2256" i="43"/>
  <c r="J2256" i="43" l="1"/>
  <c r="H2256" i="43"/>
  <c r="I2256" i="43" s="1"/>
  <c r="S2256" i="43"/>
  <c r="Y2256" i="43"/>
  <c r="Z2256" i="43" s="1"/>
  <c r="V2256" i="43"/>
  <c r="N2257" i="43"/>
  <c r="O2257" i="43" s="1"/>
  <c r="P2257" i="43"/>
  <c r="Q2257" i="43" s="1"/>
  <c r="A2258" i="43"/>
  <c r="B2257" i="43"/>
  <c r="D2257" i="43"/>
  <c r="E2258" i="43"/>
  <c r="U2257" i="43"/>
  <c r="R2258" i="43"/>
  <c r="F2257" i="43"/>
  <c r="G2257" i="43"/>
  <c r="C2258" i="43"/>
  <c r="F2258" i="43" s="1"/>
  <c r="T2258" i="43"/>
  <c r="K2258" i="43"/>
  <c r="J2257" i="43" l="1"/>
  <c r="H2257" i="43"/>
  <c r="I2257" i="43" s="1"/>
  <c r="S2257" i="43"/>
  <c r="Y2257" i="43"/>
  <c r="Z2257" i="43" s="1"/>
  <c r="V2257" i="43"/>
  <c r="N2258" i="43"/>
  <c r="O2258" i="43" s="1"/>
  <c r="H2258" i="43"/>
  <c r="I2258" i="43" s="1"/>
  <c r="P2258" i="43"/>
  <c r="Q2258" i="43" s="1"/>
  <c r="A2259" i="43"/>
  <c r="B2258" i="43"/>
  <c r="D2258" i="43"/>
  <c r="G2258" i="43"/>
  <c r="R2259" i="43"/>
  <c r="K2259" i="43"/>
  <c r="E2259" i="43"/>
  <c r="U2258" i="43"/>
  <c r="C2259" i="43"/>
  <c r="T2259" i="43"/>
  <c r="J2258" i="43" l="1"/>
  <c r="S2258" i="43"/>
  <c r="Y2258" i="43"/>
  <c r="Z2258" i="43" s="1"/>
  <c r="V2258" i="43"/>
  <c r="N2259" i="43"/>
  <c r="O2259" i="43" s="1"/>
  <c r="P2259" i="43"/>
  <c r="Q2259" i="43" s="1"/>
  <c r="B2259" i="43"/>
  <c r="A2260" i="43"/>
  <c r="D2259" i="43"/>
  <c r="R2260" i="43"/>
  <c r="K2260" i="43"/>
  <c r="T2260" i="43"/>
  <c r="U2259" i="43"/>
  <c r="E2260" i="43"/>
  <c r="C2260" i="43"/>
  <c r="F2259" i="43"/>
  <c r="G2259" i="43"/>
  <c r="J2259" i="43" l="1"/>
  <c r="H2259" i="43"/>
  <c r="I2259" i="43" s="1"/>
  <c r="S2259" i="43"/>
  <c r="Y2259" i="43"/>
  <c r="Z2259" i="43" s="1"/>
  <c r="V2259" i="43"/>
  <c r="N2260" i="43"/>
  <c r="O2260" i="43" s="1"/>
  <c r="P2260" i="43"/>
  <c r="Q2260" i="43" s="1"/>
  <c r="B2260" i="43"/>
  <c r="A2261" i="43"/>
  <c r="D2260" i="43"/>
  <c r="T2261" i="43"/>
  <c r="U2260" i="43"/>
  <c r="E2261" i="43"/>
  <c r="K2261" i="43"/>
  <c r="R2261" i="43"/>
  <c r="F2260" i="43"/>
  <c r="G2260" i="43"/>
  <c r="C2261" i="43"/>
  <c r="J2260" i="43" l="1"/>
  <c r="H2260" i="43"/>
  <c r="I2260" i="43" s="1"/>
  <c r="S2260" i="43"/>
  <c r="Y2260" i="43"/>
  <c r="Z2260" i="43" s="1"/>
  <c r="V2260" i="43"/>
  <c r="N2261" i="43"/>
  <c r="O2261" i="43" s="1"/>
  <c r="P2261" i="43"/>
  <c r="Q2261" i="43" s="1"/>
  <c r="A2262" i="43"/>
  <c r="B2261" i="43"/>
  <c r="D2261" i="43"/>
  <c r="G2261" i="43"/>
  <c r="C2262" i="43"/>
  <c r="F2261" i="43"/>
  <c r="E2262" i="43"/>
  <c r="U2261" i="43"/>
  <c r="K2262" i="43"/>
  <c r="T2262" i="43"/>
  <c r="R2262" i="43"/>
  <c r="J2261" i="43" l="1"/>
  <c r="H2261" i="43"/>
  <c r="I2261" i="43" s="1"/>
  <c r="S2261" i="43"/>
  <c r="Y2261" i="43"/>
  <c r="Z2261" i="43" s="1"/>
  <c r="V2261" i="43"/>
  <c r="N2262" i="43"/>
  <c r="O2262" i="43" s="1"/>
  <c r="P2262" i="43"/>
  <c r="Q2262" i="43" s="1"/>
  <c r="A2263" i="43"/>
  <c r="B2262" i="43"/>
  <c r="D2262" i="43"/>
  <c r="G2262" i="43"/>
  <c r="C2263" i="43"/>
  <c r="E2263" i="43"/>
  <c r="K2263" i="43"/>
  <c r="T2263" i="43"/>
  <c r="R2263" i="43"/>
  <c r="U2262" i="43"/>
  <c r="F2262" i="43"/>
  <c r="J2262" i="43" l="1"/>
  <c r="H2262" i="43"/>
  <c r="I2262" i="43" s="1"/>
  <c r="S2262" i="43"/>
  <c r="Y2262" i="43"/>
  <c r="Z2262" i="43" s="1"/>
  <c r="V2262" i="43"/>
  <c r="N2263" i="43"/>
  <c r="O2263" i="43" s="1"/>
  <c r="P2263" i="43"/>
  <c r="Q2263" i="43" s="1"/>
  <c r="B2263" i="43"/>
  <c r="A2264" i="43"/>
  <c r="D2263" i="43"/>
  <c r="C2264" i="43"/>
  <c r="K2264" i="43"/>
  <c r="E2264" i="43"/>
  <c r="G2263" i="43"/>
  <c r="R2264" i="43"/>
  <c r="F2263" i="43"/>
  <c r="U2263" i="43"/>
  <c r="T2264" i="43"/>
  <c r="J2263" i="43" l="1"/>
  <c r="H2263" i="43"/>
  <c r="I2263" i="43" s="1"/>
  <c r="S2263" i="43"/>
  <c r="Y2263" i="43"/>
  <c r="Z2263" i="43" s="1"/>
  <c r="V2263" i="43"/>
  <c r="N2264" i="43"/>
  <c r="O2264" i="43" s="1"/>
  <c r="P2264" i="43"/>
  <c r="Q2264" i="43" s="1"/>
  <c r="B2264" i="43"/>
  <c r="A2265" i="43"/>
  <c r="D2264" i="43"/>
  <c r="R2265" i="43"/>
  <c r="F2264" i="43"/>
  <c r="E2265" i="43"/>
  <c r="K2265" i="43"/>
  <c r="G2264" i="43"/>
  <c r="C2265" i="43"/>
  <c r="U2264" i="43"/>
  <c r="T2265" i="43"/>
  <c r="J2264" i="43" l="1"/>
  <c r="H2264" i="43"/>
  <c r="I2264" i="43" s="1"/>
  <c r="S2264" i="43"/>
  <c r="Y2264" i="43"/>
  <c r="Z2264" i="43" s="1"/>
  <c r="V2264" i="43"/>
  <c r="N2265" i="43"/>
  <c r="O2265" i="43" s="1"/>
  <c r="P2265" i="43"/>
  <c r="Q2265" i="43" s="1"/>
  <c r="A2266" i="43"/>
  <c r="B2265" i="43"/>
  <c r="D2265" i="43"/>
  <c r="R2266" i="43"/>
  <c r="F2265" i="43"/>
  <c r="U2265" i="43"/>
  <c r="E2266" i="43"/>
  <c r="G2265" i="43"/>
  <c r="K2266" i="43"/>
  <c r="C2266" i="43"/>
  <c r="T2266" i="43"/>
  <c r="J2265" i="43" l="1"/>
  <c r="H2265" i="43"/>
  <c r="I2265" i="43" s="1"/>
  <c r="S2265" i="43"/>
  <c r="Y2265" i="43"/>
  <c r="Z2265" i="43" s="1"/>
  <c r="V2265" i="43"/>
  <c r="N2266" i="43"/>
  <c r="O2266" i="43" s="1"/>
  <c r="P2266" i="43"/>
  <c r="Q2266" i="43" s="1"/>
  <c r="A2267" i="43"/>
  <c r="B2266" i="43"/>
  <c r="D2266" i="43"/>
  <c r="K2267" i="43"/>
  <c r="R2267" i="43"/>
  <c r="T2267" i="43"/>
  <c r="G2266" i="43"/>
  <c r="C2267" i="43"/>
  <c r="U2266" i="43"/>
  <c r="E2267" i="43"/>
  <c r="F2266" i="43"/>
  <c r="J2266" i="43" l="1"/>
  <c r="H2266" i="43"/>
  <c r="I2266" i="43" s="1"/>
  <c r="S2266" i="43"/>
  <c r="Y2266" i="43"/>
  <c r="Z2266" i="43" s="1"/>
  <c r="V2266" i="43"/>
  <c r="N2267" i="43"/>
  <c r="O2267" i="43" s="1"/>
  <c r="P2267" i="43"/>
  <c r="Q2267" i="43" s="1"/>
  <c r="B2267" i="43"/>
  <c r="A2268" i="43"/>
  <c r="D2267" i="43"/>
  <c r="T2268" i="43"/>
  <c r="F2267" i="43"/>
  <c r="C2268" i="43"/>
  <c r="G2267" i="43"/>
  <c r="K2268" i="43"/>
  <c r="E2268" i="43"/>
  <c r="U2267" i="43"/>
  <c r="R2268" i="43"/>
  <c r="J2267" i="43" l="1"/>
  <c r="H2267" i="43"/>
  <c r="I2267" i="43" s="1"/>
  <c r="S2267" i="43"/>
  <c r="Y2267" i="43"/>
  <c r="Z2267" i="43" s="1"/>
  <c r="V2267" i="43"/>
  <c r="N2268" i="43"/>
  <c r="O2268" i="43" s="1"/>
  <c r="P2268" i="43"/>
  <c r="Q2268" i="43" s="1"/>
  <c r="B2268" i="43"/>
  <c r="A2269" i="43"/>
  <c r="D2268" i="43"/>
  <c r="F2268" i="43"/>
  <c r="K2269" i="43"/>
  <c r="U2268" i="43"/>
  <c r="T2269" i="43"/>
  <c r="E2269" i="43"/>
  <c r="C2269" i="43"/>
  <c r="G2268" i="43"/>
  <c r="F2269" i="43"/>
  <c r="H2268" i="43" l="1"/>
  <c r="I2268" i="43" s="1"/>
  <c r="J2268" i="43"/>
  <c r="S2268" i="43"/>
  <c r="Y2268" i="43"/>
  <c r="Z2268" i="43" s="1"/>
  <c r="V2268" i="43"/>
  <c r="N2269" i="43"/>
  <c r="O2269" i="43" s="1"/>
  <c r="H2269" i="43"/>
  <c r="I2269" i="43" s="1"/>
  <c r="P2269" i="43"/>
  <c r="Q2269" i="43" s="1"/>
  <c r="A2270" i="43"/>
  <c r="B2269" i="43"/>
  <c r="D2269" i="43"/>
  <c r="K2270" i="43"/>
  <c r="E2270" i="43"/>
  <c r="U2269" i="43"/>
  <c r="C2270" i="43"/>
  <c r="G2270" i="43" s="1"/>
  <c r="T2270" i="43"/>
  <c r="R2270" i="43"/>
  <c r="R2269" i="43"/>
  <c r="G2269" i="43"/>
  <c r="J2269" i="43" l="1"/>
  <c r="S2269" i="43"/>
  <c r="Y2269" i="43"/>
  <c r="Z2269" i="43" s="1"/>
  <c r="V2269" i="43"/>
  <c r="N2270" i="43"/>
  <c r="O2270" i="43" s="1"/>
  <c r="J2270" i="43"/>
  <c r="P2270" i="43"/>
  <c r="Q2270" i="43" s="1"/>
  <c r="B2270" i="43"/>
  <c r="A2271" i="43"/>
  <c r="D2270" i="43"/>
  <c r="F2270" i="43"/>
  <c r="R2271" i="43"/>
  <c r="U2270" i="43"/>
  <c r="C2271" i="43"/>
  <c r="K2271" i="43"/>
  <c r="E2271" i="43"/>
  <c r="T2271" i="43"/>
  <c r="H2270" i="43" l="1"/>
  <c r="I2270" i="43" s="1"/>
  <c r="S2270" i="43"/>
  <c r="Y2270" i="43"/>
  <c r="Z2270" i="43" s="1"/>
  <c r="V2270" i="43"/>
  <c r="N2271" i="43"/>
  <c r="O2271" i="43" s="1"/>
  <c r="P2271" i="43"/>
  <c r="Q2271" i="43" s="1"/>
  <c r="A2272" i="43"/>
  <c r="B2271" i="43"/>
  <c r="D2271" i="43"/>
  <c r="G2271" i="43"/>
  <c r="E2272" i="43"/>
  <c r="R2272" i="43"/>
  <c r="C2272" i="43"/>
  <c r="U2271" i="43"/>
  <c r="F2271" i="43"/>
  <c r="K2272" i="43"/>
  <c r="T2272" i="43"/>
  <c r="J2271" i="43" l="1"/>
  <c r="H2271" i="43"/>
  <c r="I2271" i="43" s="1"/>
  <c r="S2271" i="43"/>
  <c r="Y2271" i="43"/>
  <c r="Z2271" i="43" s="1"/>
  <c r="V2271" i="43"/>
  <c r="N2272" i="43"/>
  <c r="O2272" i="43" s="1"/>
  <c r="P2272" i="43"/>
  <c r="Q2272" i="43" s="1"/>
  <c r="B2272" i="43"/>
  <c r="A2273" i="43"/>
  <c r="D2272" i="43"/>
  <c r="F2272" i="43"/>
  <c r="U2272" i="43"/>
  <c r="T2273" i="43"/>
  <c r="E2273" i="43"/>
  <c r="K2273" i="43"/>
  <c r="G2272" i="43"/>
  <c r="C2273" i="43"/>
  <c r="R2273" i="43"/>
  <c r="J2272" i="43" l="1"/>
  <c r="H2272" i="43"/>
  <c r="I2272" i="43" s="1"/>
  <c r="S2272" i="43"/>
  <c r="Y2272" i="43"/>
  <c r="Z2272" i="43" s="1"/>
  <c r="V2272" i="43"/>
  <c r="N2273" i="43"/>
  <c r="O2273" i="43" s="1"/>
  <c r="P2273" i="43"/>
  <c r="Q2273" i="43" s="1"/>
  <c r="A2274" i="43"/>
  <c r="B2273" i="43"/>
  <c r="D2273" i="43"/>
  <c r="U2273" i="43"/>
  <c r="G2273" i="43"/>
  <c r="F2273" i="43"/>
  <c r="K2274" i="43"/>
  <c r="T2274" i="43"/>
  <c r="E2274" i="43"/>
  <c r="C2274" i="43"/>
  <c r="R2274" i="43"/>
  <c r="H2273" i="43" l="1"/>
  <c r="I2273" i="43" s="1"/>
  <c r="J2273" i="43"/>
  <c r="S2273" i="43"/>
  <c r="Y2273" i="43"/>
  <c r="Z2273" i="43" s="1"/>
  <c r="V2273" i="43"/>
  <c r="N2274" i="43"/>
  <c r="O2274" i="43" s="1"/>
  <c r="P2274" i="43"/>
  <c r="Q2274" i="43" s="1"/>
  <c r="B2274" i="43"/>
  <c r="A2275" i="43"/>
  <c r="D2274" i="43"/>
  <c r="G2274" i="43"/>
  <c r="F2274" i="43"/>
  <c r="U2274" i="43"/>
  <c r="C2275" i="43"/>
  <c r="R2275" i="43"/>
  <c r="T2275" i="43"/>
  <c r="G2275" i="43"/>
  <c r="K2275" i="43"/>
  <c r="E2275" i="43"/>
  <c r="H2274" i="43" l="1"/>
  <c r="I2274" i="43" s="1"/>
  <c r="J2274" i="43"/>
  <c r="S2274" i="43"/>
  <c r="Y2274" i="43"/>
  <c r="Z2274" i="43" s="1"/>
  <c r="V2274" i="43"/>
  <c r="N2275" i="43"/>
  <c r="O2275" i="43" s="1"/>
  <c r="J2275" i="43"/>
  <c r="P2275" i="43"/>
  <c r="Q2275" i="43" s="1"/>
  <c r="B2275" i="43"/>
  <c r="A2276" i="43"/>
  <c r="D2275" i="43"/>
  <c r="F2275" i="43"/>
  <c r="E2276" i="43"/>
  <c r="C2276" i="43"/>
  <c r="T2276" i="43"/>
  <c r="R2276" i="43"/>
  <c r="K2276" i="43"/>
  <c r="U2275" i="43"/>
  <c r="H2275" i="43" l="1"/>
  <c r="I2275" i="43" s="1"/>
  <c r="S2275" i="43"/>
  <c r="Y2275" i="43"/>
  <c r="Z2275" i="43" s="1"/>
  <c r="V2275" i="43"/>
  <c r="N2276" i="43"/>
  <c r="O2276" i="43" s="1"/>
  <c r="P2276" i="43"/>
  <c r="Q2276" i="43" s="1"/>
  <c r="B2276" i="43"/>
  <c r="A2277" i="43"/>
  <c r="D2276" i="43"/>
  <c r="F2276" i="43"/>
  <c r="R2277" i="43"/>
  <c r="K2277" i="43"/>
  <c r="C2277" i="43"/>
  <c r="U2276" i="43"/>
  <c r="G2276" i="43"/>
  <c r="T2277" i="43"/>
  <c r="E2277" i="43"/>
  <c r="J2276" i="43" l="1"/>
  <c r="H2276" i="43"/>
  <c r="I2276" i="43" s="1"/>
  <c r="S2276" i="43"/>
  <c r="Y2276" i="43"/>
  <c r="Z2276" i="43" s="1"/>
  <c r="V2276" i="43"/>
  <c r="N2277" i="43"/>
  <c r="O2277" i="43" s="1"/>
  <c r="P2277" i="43"/>
  <c r="Q2277" i="43" s="1"/>
  <c r="A2278" i="43"/>
  <c r="B2277" i="43"/>
  <c r="D2277" i="43"/>
  <c r="T2278" i="43"/>
  <c r="U2277" i="43"/>
  <c r="C2278" i="43"/>
  <c r="G2277" i="43"/>
  <c r="K2278" i="43"/>
  <c r="R2278" i="43"/>
  <c r="F2277" i="43"/>
  <c r="E2278" i="43"/>
  <c r="J2277" i="43" l="1"/>
  <c r="H2277" i="43"/>
  <c r="I2277" i="43" s="1"/>
  <c r="S2277" i="43"/>
  <c r="Y2277" i="43"/>
  <c r="Z2277" i="43" s="1"/>
  <c r="V2277" i="43"/>
  <c r="N2278" i="43"/>
  <c r="O2278" i="43" s="1"/>
  <c r="P2278" i="43"/>
  <c r="Q2278" i="43" s="1"/>
  <c r="B2278" i="43"/>
  <c r="A2279" i="43"/>
  <c r="D2278" i="43"/>
  <c r="G2278" i="43"/>
  <c r="U2278" i="43"/>
  <c r="T2279" i="43"/>
  <c r="F2278" i="43"/>
  <c r="K2279" i="43"/>
  <c r="E2279" i="43"/>
  <c r="R2279" i="43"/>
  <c r="C2279" i="43"/>
  <c r="J2278" i="43" l="1"/>
  <c r="H2278" i="43"/>
  <c r="I2278" i="43" s="1"/>
  <c r="S2278" i="43"/>
  <c r="Y2278" i="43"/>
  <c r="Z2278" i="43" s="1"/>
  <c r="V2278" i="43"/>
  <c r="N2279" i="43"/>
  <c r="O2279" i="43" s="1"/>
  <c r="P2279" i="43"/>
  <c r="Q2279" i="43" s="1"/>
  <c r="A2280" i="43"/>
  <c r="B2279" i="43"/>
  <c r="D2279" i="43"/>
  <c r="F2279" i="43"/>
  <c r="R2280" i="43"/>
  <c r="T2280" i="43"/>
  <c r="C2280" i="43"/>
  <c r="U2279" i="43"/>
  <c r="K2280" i="43"/>
  <c r="E2280" i="43"/>
  <c r="G2279" i="43"/>
  <c r="J2279" i="43" l="1"/>
  <c r="H2279" i="43"/>
  <c r="I2279" i="43" s="1"/>
  <c r="S2279" i="43"/>
  <c r="Y2279" i="43"/>
  <c r="Z2279" i="43" s="1"/>
  <c r="V2279" i="43"/>
  <c r="N2280" i="43"/>
  <c r="O2280" i="43" s="1"/>
  <c r="P2280" i="43"/>
  <c r="Q2280" i="43" s="1"/>
  <c r="B2280" i="43"/>
  <c r="A2281" i="43"/>
  <c r="D2280" i="43"/>
  <c r="C2281" i="43"/>
  <c r="K2281" i="43"/>
  <c r="F2280" i="43"/>
  <c r="R2281" i="43"/>
  <c r="U2280" i="43"/>
  <c r="G2280" i="43"/>
  <c r="E2281" i="43"/>
  <c r="J2280" i="43" l="1"/>
  <c r="H2280" i="43"/>
  <c r="I2280" i="43" s="1"/>
  <c r="S2280" i="43"/>
  <c r="Y2280" i="43"/>
  <c r="Z2280" i="43" s="1"/>
  <c r="V2280" i="43"/>
  <c r="N2281" i="43"/>
  <c r="O2281" i="43" s="1"/>
  <c r="P2281" i="43"/>
  <c r="Q2281" i="43" s="1"/>
  <c r="A2282" i="43"/>
  <c r="B2281" i="43"/>
  <c r="D2281" i="43"/>
  <c r="F2281" i="43"/>
  <c r="E2282" i="43"/>
  <c r="T2281" i="43"/>
  <c r="K2282" i="43"/>
  <c r="C2282" i="43"/>
  <c r="T2282" i="43"/>
  <c r="G2281" i="43"/>
  <c r="U2281" i="43"/>
  <c r="H2281" i="43" l="1"/>
  <c r="I2281" i="43" s="1"/>
  <c r="J2281" i="43"/>
  <c r="S2281" i="43"/>
  <c r="Y2281" i="43"/>
  <c r="Z2281" i="43" s="1"/>
  <c r="V2281" i="43"/>
  <c r="N2282" i="43"/>
  <c r="O2282" i="43" s="1"/>
  <c r="P2282" i="43"/>
  <c r="Q2282" i="43" s="1"/>
  <c r="A2283" i="43"/>
  <c r="B2282" i="43"/>
  <c r="D2282" i="43"/>
  <c r="R2283" i="43"/>
  <c r="R2282" i="43"/>
  <c r="G2282" i="43"/>
  <c r="E2283" i="43"/>
  <c r="T2283" i="43"/>
  <c r="C2283" i="43"/>
  <c r="F2282" i="43"/>
  <c r="K2283" i="43"/>
  <c r="U2282" i="43"/>
  <c r="J2282" i="43" l="1"/>
  <c r="H2282" i="43"/>
  <c r="I2282" i="43" s="1"/>
  <c r="S2282" i="43"/>
  <c r="Y2282" i="43"/>
  <c r="Z2282" i="43" s="1"/>
  <c r="V2282" i="43"/>
  <c r="N2283" i="43"/>
  <c r="O2283" i="43" s="1"/>
  <c r="P2283" i="43"/>
  <c r="Q2283" i="43" s="1"/>
  <c r="A2284" i="43"/>
  <c r="B2283" i="43"/>
  <c r="D2283" i="43"/>
  <c r="G2283" i="43"/>
  <c r="U2283" i="43"/>
  <c r="T2284" i="43"/>
  <c r="E2284" i="43"/>
  <c r="F2283" i="43"/>
  <c r="K2284" i="43"/>
  <c r="C2284" i="43"/>
  <c r="R2284" i="43"/>
  <c r="F2284" i="43"/>
  <c r="G2284" i="43"/>
  <c r="H2283" i="43" l="1"/>
  <c r="I2283" i="43" s="1"/>
  <c r="J2283" i="43"/>
  <c r="S2283" i="43"/>
  <c r="Y2283" i="43"/>
  <c r="Z2283" i="43" s="1"/>
  <c r="V2283" i="43"/>
  <c r="N2284" i="43"/>
  <c r="O2284" i="43" s="1"/>
  <c r="H2284" i="43"/>
  <c r="I2284" i="43" s="1"/>
  <c r="J2284" i="43"/>
  <c r="P2284" i="43"/>
  <c r="Q2284" i="43" s="1"/>
  <c r="B2284" i="43"/>
  <c r="A2285" i="43"/>
  <c r="D2284" i="43"/>
  <c r="K2285" i="43"/>
  <c r="U2284" i="43"/>
  <c r="C2285" i="43"/>
  <c r="E2285" i="43"/>
  <c r="T2285" i="43"/>
  <c r="S2284" i="43" l="1"/>
  <c r="Y2284" i="43"/>
  <c r="Z2284" i="43" s="1"/>
  <c r="V2284" i="43"/>
  <c r="N2285" i="43"/>
  <c r="O2285" i="43" s="1"/>
  <c r="P2285" i="43"/>
  <c r="Q2285" i="43" s="1"/>
  <c r="A2286" i="43"/>
  <c r="B2285" i="43"/>
  <c r="D2285" i="43"/>
  <c r="R2285" i="43"/>
  <c r="G2285" i="43"/>
  <c r="F2285" i="43"/>
  <c r="C2286" i="43"/>
  <c r="U2285" i="43"/>
  <c r="K2286" i="43"/>
  <c r="E2286" i="43"/>
  <c r="T2286" i="43"/>
  <c r="R2286" i="43"/>
  <c r="J2285" i="43" l="1"/>
  <c r="H2285" i="43"/>
  <c r="I2285" i="43" s="1"/>
  <c r="S2285" i="43"/>
  <c r="Y2285" i="43"/>
  <c r="Z2285" i="43" s="1"/>
  <c r="V2285" i="43"/>
  <c r="N2286" i="43"/>
  <c r="O2286" i="43" s="1"/>
  <c r="P2286" i="43"/>
  <c r="Q2286" i="43" s="1"/>
  <c r="B2286" i="43"/>
  <c r="A2287" i="43"/>
  <c r="D2286" i="43"/>
  <c r="C2287" i="43"/>
  <c r="G2286" i="43"/>
  <c r="U2286" i="43"/>
  <c r="F2286" i="43"/>
  <c r="K2287" i="43"/>
  <c r="R2287" i="43"/>
  <c r="T2287" i="43"/>
  <c r="E2287" i="43"/>
  <c r="H2286" i="43" l="1"/>
  <c r="I2286" i="43" s="1"/>
  <c r="J2286" i="43"/>
  <c r="S2286" i="43"/>
  <c r="Y2286" i="43"/>
  <c r="Z2286" i="43" s="1"/>
  <c r="V2286" i="43"/>
  <c r="N2287" i="43"/>
  <c r="O2287" i="43" s="1"/>
  <c r="P2287" i="43"/>
  <c r="Q2287" i="43" s="1"/>
  <c r="A2288" i="43"/>
  <c r="B2287" i="43"/>
  <c r="D2287" i="43"/>
  <c r="U2287" i="43"/>
  <c r="T2288" i="43"/>
  <c r="F2287" i="43"/>
  <c r="C2288" i="43"/>
  <c r="R2288" i="43"/>
  <c r="E2288" i="43"/>
  <c r="G2287" i="43"/>
  <c r="G2288" i="43"/>
  <c r="K2288" i="43"/>
  <c r="J2287" i="43" l="1"/>
  <c r="H2287" i="43"/>
  <c r="I2287" i="43" s="1"/>
  <c r="S2287" i="43"/>
  <c r="Y2287" i="43"/>
  <c r="Z2287" i="43" s="1"/>
  <c r="V2287" i="43"/>
  <c r="N2288" i="43"/>
  <c r="O2288" i="43" s="1"/>
  <c r="J2288" i="43"/>
  <c r="P2288" i="43"/>
  <c r="Q2288" i="43" s="1"/>
  <c r="B2288" i="43"/>
  <c r="A2289" i="43"/>
  <c r="D2288" i="43"/>
  <c r="K2289" i="43"/>
  <c r="E2289" i="43"/>
  <c r="F2288" i="43"/>
  <c r="T2289" i="43"/>
  <c r="U2288" i="43"/>
  <c r="C2289" i="43"/>
  <c r="H2288" i="43" l="1"/>
  <c r="I2288" i="43" s="1"/>
  <c r="S2288" i="43"/>
  <c r="Y2288" i="43"/>
  <c r="Z2288" i="43" s="1"/>
  <c r="V2288" i="43"/>
  <c r="N2289" i="43"/>
  <c r="O2289" i="43" s="1"/>
  <c r="P2289" i="43"/>
  <c r="Q2289" i="43" s="1"/>
  <c r="A2290" i="43"/>
  <c r="B2289" i="43"/>
  <c r="D2289" i="43"/>
  <c r="U2289" i="43"/>
  <c r="R2290" i="43"/>
  <c r="C2290" i="43"/>
  <c r="T2290" i="43"/>
  <c r="F2289" i="43"/>
  <c r="K2290" i="43"/>
  <c r="G2289" i="43"/>
  <c r="R2289" i="43"/>
  <c r="E2290" i="43"/>
  <c r="J2289" i="43" l="1"/>
  <c r="H2289" i="43"/>
  <c r="I2289" i="43" s="1"/>
  <c r="S2289" i="43"/>
  <c r="Y2289" i="43"/>
  <c r="Z2289" i="43" s="1"/>
  <c r="V2289" i="43"/>
  <c r="N2290" i="43"/>
  <c r="O2290" i="43" s="1"/>
  <c r="P2290" i="43"/>
  <c r="Q2290" i="43" s="1"/>
  <c r="A2291" i="43"/>
  <c r="B2290" i="43"/>
  <c r="D2290" i="43"/>
  <c r="G2290" i="43"/>
  <c r="E2291" i="43"/>
  <c r="K2291" i="43"/>
  <c r="C2291" i="43"/>
  <c r="U2290" i="43"/>
  <c r="F2290" i="43"/>
  <c r="R2291" i="43"/>
  <c r="H2290" i="43" l="1"/>
  <c r="I2290" i="43" s="1"/>
  <c r="J2290" i="43"/>
  <c r="S2290" i="43"/>
  <c r="Y2290" i="43"/>
  <c r="Z2290" i="43" s="1"/>
  <c r="V2290" i="43"/>
  <c r="N2291" i="43"/>
  <c r="O2291" i="43" s="1"/>
  <c r="P2291" i="43"/>
  <c r="Q2291" i="43" s="1"/>
  <c r="B2291" i="43"/>
  <c r="A2292" i="43"/>
  <c r="D2291" i="43"/>
  <c r="K2292" i="43"/>
  <c r="E2292" i="43"/>
  <c r="U2291" i="43"/>
  <c r="C2292" i="43"/>
  <c r="F2292" i="43" s="1"/>
  <c r="T2292" i="43"/>
  <c r="G2292" i="43"/>
  <c r="F2291" i="43"/>
  <c r="R2292" i="43"/>
  <c r="T2291" i="43"/>
  <c r="G2291" i="43"/>
  <c r="J2291" i="43" l="1"/>
  <c r="H2291" i="43"/>
  <c r="I2291" i="43" s="1"/>
  <c r="S2291" i="43"/>
  <c r="Y2291" i="43"/>
  <c r="Z2291" i="43" s="1"/>
  <c r="V2291" i="43"/>
  <c r="N2292" i="43"/>
  <c r="O2292" i="43" s="1"/>
  <c r="H2292" i="43"/>
  <c r="I2292" i="43" s="1"/>
  <c r="J2292" i="43"/>
  <c r="P2292" i="43"/>
  <c r="Q2292" i="43" s="1"/>
  <c r="B2292" i="43"/>
  <c r="A2293" i="43"/>
  <c r="D2292" i="43"/>
  <c r="C2293" i="43"/>
  <c r="R2293" i="43"/>
  <c r="F2293" i="43"/>
  <c r="K2293" i="43"/>
  <c r="E2293" i="43"/>
  <c r="G2293" i="43"/>
  <c r="U2292" i="43"/>
  <c r="S2292" i="43" l="1"/>
  <c r="Y2292" i="43"/>
  <c r="Z2292" i="43" s="1"/>
  <c r="V2292" i="43"/>
  <c r="N2293" i="43"/>
  <c r="O2293" i="43" s="1"/>
  <c r="H2293" i="43"/>
  <c r="I2293" i="43" s="1"/>
  <c r="J2293" i="43"/>
  <c r="P2293" i="43"/>
  <c r="Q2293" i="43" s="1"/>
  <c r="A2294" i="43"/>
  <c r="B2293" i="43"/>
  <c r="D2293" i="43"/>
  <c r="U2293" i="43"/>
  <c r="T2293" i="43"/>
  <c r="T2294" i="43"/>
  <c r="R2294" i="43"/>
  <c r="C2294" i="43"/>
  <c r="K2294" i="43"/>
  <c r="E2294" i="43"/>
  <c r="S2293" i="43" l="1"/>
  <c r="Y2293" i="43"/>
  <c r="Z2293" i="43" s="1"/>
  <c r="V2293" i="43"/>
  <c r="N2294" i="43"/>
  <c r="O2294" i="43" s="1"/>
  <c r="P2294" i="43"/>
  <c r="Q2294" i="43" s="1"/>
  <c r="A2295" i="43"/>
  <c r="B2294" i="43"/>
  <c r="D2294" i="43"/>
  <c r="K2295" i="43"/>
  <c r="F2294" i="43"/>
  <c r="T2295" i="43"/>
  <c r="C2295" i="43"/>
  <c r="U2294" i="43"/>
  <c r="G2294" i="43"/>
  <c r="E2295" i="43"/>
  <c r="J2294" i="43" l="1"/>
  <c r="H2294" i="43"/>
  <c r="I2294" i="43" s="1"/>
  <c r="S2294" i="43"/>
  <c r="Y2294" i="43"/>
  <c r="Z2294" i="43" s="1"/>
  <c r="V2294" i="43"/>
  <c r="N2295" i="43"/>
  <c r="O2295" i="43" s="1"/>
  <c r="P2295" i="43"/>
  <c r="Q2295" i="43" s="1"/>
  <c r="B2295" i="43"/>
  <c r="A2296" i="43"/>
  <c r="D2295" i="43"/>
  <c r="G2295" i="43"/>
  <c r="F2295" i="43"/>
  <c r="E2296" i="43"/>
  <c r="U2295" i="43"/>
  <c r="K2296" i="43"/>
  <c r="R2295" i="43"/>
  <c r="T2296" i="43"/>
  <c r="C2296" i="43"/>
  <c r="R2296" i="43"/>
  <c r="J2295" i="43" l="1"/>
  <c r="H2295" i="43"/>
  <c r="I2295" i="43" s="1"/>
  <c r="S2295" i="43"/>
  <c r="Y2295" i="43"/>
  <c r="Z2295" i="43" s="1"/>
  <c r="V2295" i="43"/>
  <c r="N2296" i="43"/>
  <c r="O2296" i="43" s="1"/>
  <c r="P2296" i="43"/>
  <c r="Q2296" i="43" s="1"/>
  <c r="B2296" i="43"/>
  <c r="A2297" i="43"/>
  <c r="D2296" i="43"/>
  <c r="F2296" i="43"/>
  <c r="U2296" i="43"/>
  <c r="K2297" i="43"/>
  <c r="R2297" i="43"/>
  <c r="G2296" i="43"/>
  <c r="T2297" i="43"/>
  <c r="E2297" i="43"/>
  <c r="C2297" i="43"/>
  <c r="H2296" i="43" l="1"/>
  <c r="I2296" i="43" s="1"/>
  <c r="J2296" i="43"/>
  <c r="S2296" i="43"/>
  <c r="Y2296" i="43"/>
  <c r="Z2296" i="43" s="1"/>
  <c r="V2296" i="43"/>
  <c r="N2297" i="43"/>
  <c r="O2297" i="43" s="1"/>
  <c r="P2297" i="43"/>
  <c r="Q2297" i="43" s="1"/>
  <c r="A2298" i="43"/>
  <c r="B2297" i="43"/>
  <c r="D2297" i="43"/>
  <c r="G2297" i="43"/>
  <c r="T2298" i="43"/>
  <c r="R2298" i="43"/>
  <c r="K2298" i="43"/>
  <c r="C2298" i="43"/>
  <c r="U2297" i="43"/>
  <c r="E2298" i="43"/>
  <c r="F2297" i="43"/>
  <c r="J2297" i="43" l="1"/>
  <c r="H2297" i="43"/>
  <c r="I2297" i="43" s="1"/>
  <c r="S2297" i="43"/>
  <c r="Y2297" i="43"/>
  <c r="Z2297" i="43" s="1"/>
  <c r="V2297" i="43"/>
  <c r="N2298" i="43"/>
  <c r="O2298" i="43" s="1"/>
  <c r="P2298" i="43"/>
  <c r="Q2298" i="43" s="1"/>
  <c r="A2299" i="43"/>
  <c r="B2298" i="43"/>
  <c r="D2298" i="43"/>
  <c r="G2298" i="43"/>
  <c r="F2298" i="43"/>
  <c r="R2299" i="43"/>
  <c r="E2299" i="43"/>
  <c r="T2299" i="43"/>
  <c r="K2299" i="43"/>
  <c r="U2298" i="43"/>
  <c r="C2299" i="43"/>
  <c r="J2298" i="43" l="1"/>
  <c r="H2298" i="43"/>
  <c r="I2298" i="43" s="1"/>
  <c r="S2298" i="43"/>
  <c r="Y2298" i="43"/>
  <c r="Z2298" i="43" s="1"/>
  <c r="V2298" i="43"/>
  <c r="N2299" i="43"/>
  <c r="O2299" i="43" s="1"/>
  <c r="P2299" i="43"/>
  <c r="Q2299" i="43" s="1"/>
  <c r="B2299" i="43"/>
  <c r="A2300" i="43"/>
  <c r="D2299" i="43"/>
  <c r="F2299" i="43"/>
  <c r="R2300" i="43"/>
  <c r="T2300" i="43"/>
  <c r="C2300" i="43"/>
  <c r="U2299" i="43"/>
  <c r="G2299" i="43"/>
  <c r="E2300" i="43"/>
  <c r="K2300" i="43"/>
  <c r="H2299" i="43" l="1"/>
  <c r="I2299" i="43" s="1"/>
  <c r="J2299" i="43"/>
  <c r="S2299" i="43"/>
  <c r="Y2299" i="43"/>
  <c r="Z2299" i="43" s="1"/>
  <c r="V2299" i="43"/>
  <c r="N2300" i="43"/>
  <c r="O2300" i="43" s="1"/>
  <c r="P2300" i="43"/>
  <c r="Q2300" i="43" s="1"/>
  <c r="B2300" i="43"/>
  <c r="A2301" i="43"/>
  <c r="D2300" i="43"/>
  <c r="K2301" i="43"/>
  <c r="T2301" i="43"/>
  <c r="G2300" i="43"/>
  <c r="C2301" i="43"/>
  <c r="U2300" i="43"/>
  <c r="F2300" i="43"/>
  <c r="F2301" i="43"/>
  <c r="E2301" i="43"/>
  <c r="R2301" i="43"/>
  <c r="J2300" i="43" l="1"/>
  <c r="H2300" i="43"/>
  <c r="I2300" i="43" s="1"/>
  <c r="S2300" i="43"/>
  <c r="Y2300" i="43"/>
  <c r="Z2300" i="43" s="1"/>
  <c r="V2300" i="43"/>
  <c r="N2301" i="43"/>
  <c r="O2301" i="43" s="1"/>
  <c r="H2301" i="43"/>
  <c r="I2301" i="43" s="1"/>
  <c r="P2301" i="43"/>
  <c r="Q2301" i="43" s="1"/>
  <c r="A2302" i="43"/>
  <c r="B2301" i="43"/>
  <c r="D2301" i="43"/>
  <c r="T2302" i="43"/>
  <c r="E2302" i="43"/>
  <c r="U2301" i="43"/>
  <c r="C2302" i="43"/>
  <c r="R2302" i="43"/>
  <c r="G2301" i="43"/>
  <c r="K2302" i="43"/>
  <c r="J2301" i="43" l="1"/>
  <c r="S2301" i="43"/>
  <c r="Y2301" i="43"/>
  <c r="Z2301" i="43" s="1"/>
  <c r="V2301" i="43"/>
  <c r="N2302" i="43"/>
  <c r="O2302" i="43" s="1"/>
  <c r="P2302" i="43"/>
  <c r="Q2302" i="43" s="1"/>
  <c r="B2302" i="43"/>
  <c r="A2303" i="43"/>
  <c r="D2302" i="43"/>
  <c r="R2303" i="43"/>
  <c r="C2303" i="43"/>
  <c r="E2303" i="43"/>
  <c r="U2302" i="43"/>
  <c r="F2302" i="43"/>
  <c r="K2303" i="43"/>
  <c r="T2303" i="43"/>
  <c r="G2302" i="43"/>
  <c r="J2302" i="43" l="1"/>
  <c r="H2302" i="43"/>
  <c r="I2302" i="43" s="1"/>
  <c r="S2302" i="43"/>
  <c r="Y2302" i="43"/>
  <c r="Z2302" i="43" s="1"/>
  <c r="V2302" i="43"/>
  <c r="N2303" i="43"/>
  <c r="O2303" i="43" s="1"/>
  <c r="P2303" i="43"/>
  <c r="Q2303" i="43" s="1"/>
  <c r="A2304" i="43"/>
  <c r="B2303" i="43"/>
  <c r="D2303" i="43"/>
  <c r="G2303" i="43"/>
  <c r="K2304" i="43"/>
  <c r="T2304" i="43"/>
  <c r="R2304" i="43"/>
  <c r="C2304" i="43"/>
  <c r="F2303" i="43"/>
  <c r="U2303" i="43"/>
  <c r="E2304" i="43"/>
  <c r="J2303" i="43" l="1"/>
  <c r="H2303" i="43"/>
  <c r="I2303" i="43" s="1"/>
  <c r="S2303" i="43"/>
  <c r="Y2303" i="43"/>
  <c r="Z2303" i="43" s="1"/>
  <c r="V2303" i="43"/>
  <c r="N2304" i="43"/>
  <c r="O2304" i="43" s="1"/>
  <c r="P2304" i="43"/>
  <c r="Q2304" i="43" s="1"/>
  <c r="B2304" i="43"/>
  <c r="A2305" i="43"/>
  <c r="D2304" i="43"/>
  <c r="F2304" i="43"/>
  <c r="U2304" i="43"/>
  <c r="C2305" i="43"/>
  <c r="G2304" i="43"/>
  <c r="T2305" i="43"/>
  <c r="K2305" i="43"/>
  <c r="R2305" i="43"/>
  <c r="E2305" i="43"/>
  <c r="J2304" i="43" l="1"/>
  <c r="H2304" i="43"/>
  <c r="I2304" i="43" s="1"/>
  <c r="S2304" i="43"/>
  <c r="Y2304" i="43"/>
  <c r="Z2304" i="43" s="1"/>
  <c r="V2304" i="43"/>
  <c r="N2305" i="43"/>
  <c r="O2305" i="43" s="1"/>
  <c r="P2305" i="43"/>
  <c r="Q2305" i="43" s="1"/>
  <c r="A2306" i="43"/>
  <c r="B2305" i="43"/>
  <c r="D2305" i="43"/>
  <c r="E2306" i="43"/>
  <c r="F2305" i="43"/>
  <c r="T2306" i="43"/>
  <c r="G2305" i="43"/>
  <c r="R2306" i="43"/>
  <c r="K2306" i="43"/>
  <c r="C2306" i="43"/>
  <c r="U2305" i="43"/>
  <c r="J2305" i="43" l="1"/>
  <c r="H2305" i="43"/>
  <c r="I2305" i="43" s="1"/>
  <c r="S2305" i="43"/>
  <c r="Y2305" i="43"/>
  <c r="Z2305" i="43" s="1"/>
  <c r="V2305" i="43"/>
  <c r="N2306" i="43"/>
  <c r="O2306" i="43" s="1"/>
  <c r="P2306" i="43"/>
  <c r="Q2306" i="43" s="1"/>
  <c r="B2306" i="43"/>
  <c r="A2307" i="43"/>
  <c r="D2306" i="43"/>
  <c r="G2306" i="43"/>
  <c r="F2306" i="43"/>
  <c r="C2307" i="43"/>
  <c r="R2307" i="43"/>
  <c r="K2307" i="43"/>
  <c r="T2307" i="43"/>
  <c r="U2306" i="43"/>
  <c r="E2307" i="43"/>
  <c r="H2306" i="43" l="1"/>
  <c r="I2306" i="43" s="1"/>
  <c r="J2306" i="43"/>
  <c r="S2306" i="43"/>
  <c r="Y2306" i="43"/>
  <c r="Z2306" i="43" s="1"/>
  <c r="V2306" i="43"/>
  <c r="N2307" i="43"/>
  <c r="O2307" i="43" s="1"/>
  <c r="P2307" i="43"/>
  <c r="Q2307" i="43" s="1"/>
  <c r="B2307" i="43"/>
  <c r="A2308" i="43"/>
  <c r="D2307" i="43"/>
  <c r="F2307" i="43"/>
  <c r="T2308" i="43"/>
  <c r="C2308" i="43"/>
  <c r="U2307" i="43"/>
  <c r="G2307" i="43"/>
  <c r="E2308" i="43"/>
  <c r="K2308" i="43"/>
  <c r="J2307" i="43" l="1"/>
  <c r="H2307" i="43"/>
  <c r="I2307" i="43" s="1"/>
  <c r="S2307" i="43"/>
  <c r="Y2307" i="43"/>
  <c r="Z2307" i="43" s="1"/>
  <c r="V2307" i="43"/>
  <c r="N2308" i="43"/>
  <c r="O2308" i="43" s="1"/>
  <c r="P2308" i="43"/>
  <c r="Q2308" i="43" s="1"/>
  <c r="B2308" i="43"/>
  <c r="A2309" i="43"/>
  <c r="D2308" i="43"/>
  <c r="U2308" i="43"/>
  <c r="T2309" i="43"/>
  <c r="F2308" i="43"/>
  <c r="R2308" i="43"/>
  <c r="C2309" i="43"/>
  <c r="K2309" i="43"/>
  <c r="R2309" i="43"/>
  <c r="E2309" i="43"/>
  <c r="G2308" i="43"/>
  <c r="J2308" i="43" l="1"/>
  <c r="H2308" i="43"/>
  <c r="I2308" i="43" s="1"/>
  <c r="S2308" i="43"/>
  <c r="Y2308" i="43"/>
  <c r="Z2308" i="43" s="1"/>
  <c r="V2308" i="43"/>
  <c r="N2309" i="43"/>
  <c r="O2309" i="43" s="1"/>
  <c r="P2309" i="43"/>
  <c r="Q2309" i="43" s="1"/>
  <c r="A2310" i="43"/>
  <c r="B2309" i="43"/>
  <c r="D2309" i="43"/>
  <c r="T2310" i="43"/>
  <c r="E2310" i="43"/>
  <c r="G2309" i="43"/>
  <c r="K2310" i="43"/>
  <c r="C2310" i="43"/>
  <c r="F2310" i="43" s="1"/>
  <c r="R2310" i="43"/>
  <c r="U2309" i="43"/>
  <c r="F2309" i="43"/>
  <c r="J2309" i="43" l="1"/>
  <c r="H2309" i="43"/>
  <c r="I2309" i="43" s="1"/>
  <c r="S2309" i="43"/>
  <c r="Y2309" i="43"/>
  <c r="Z2309" i="43" s="1"/>
  <c r="V2309" i="43"/>
  <c r="N2310" i="43"/>
  <c r="O2310" i="43" s="1"/>
  <c r="H2310" i="43"/>
  <c r="I2310" i="43" s="1"/>
  <c r="P2310" i="43"/>
  <c r="Q2310" i="43" s="1"/>
  <c r="A2311" i="43"/>
  <c r="B2310" i="43"/>
  <c r="D2310" i="43"/>
  <c r="C2311" i="43"/>
  <c r="T2311" i="43"/>
  <c r="G2310" i="43"/>
  <c r="R2311" i="43"/>
  <c r="E2311" i="43"/>
  <c r="K2311" i="43"/>
  <c r="U2310" i="43"/>
  <c r="J2310" i="43" l="1"/>
  <c r="S2310" i="43"/>
  <c r="Y2310" i="43"/>
  <c r="Z2310" i="43" s="1"/>
  <c r="V2310" i="43"/>
  <c r="N2311" i="43"/>
  <c r="O2311" i="43" s="1"/>
  <c r="P2311" i="43"/>
  <c r="Q2311" i="43" s="1"/>
  <c r="B2311" i="43"/>
  <c r="A2312" i="43"/>
  <c r="D2311" i="43"/>
  <c r="F2311" i="43"/>
  <c r="C2312" i="43"/>
  <c r="U2311" i="43"/>
  <c r="R2312" i="43"/>
  <c r="T2312" i="43"/>
  <c r="K2312" i="43"/>
  <c r="E2312" i="43"/>
  <c r="G2311" i="43"/>
  <c r="J2311" i="43" l="1"/>
  <c r="H2311" i="43"/>
  <c r="I2311" i="43" s="1"/>
  <c r="S2311" i="43"/>
  <c r="Y2311" i="43"/>
  <c r="Z2311" i="43" s="1"/>
  <c r="V2311" i="43"/>
  <c r="N2312" i="43"/>
  <c r="O2312" i="43" s="1"/>
  <c r="P2312" i="43"/>
  <c r="Q2312" i="43" s="1"/>
  <c r="B2312" i="43"/>
  <c r="A2313" i="43"/>
  <c r="D2312" i="43"/>
  <c r="R2313" i="43"/>
  <c r="T2313" i="43"/>
  <c r="K2313" i="43"/>
  <c r="F2312" i="43"/>
  <c r="U2312" i="43"/>
  <c r="G2312" i="43"/>
  <c r="C2313" i="43"/>
  <c r="E2313" i="43"/>
  <c r="J2312" i="43" l="1"/>
  <c r="H2312" i="43"/>
  <c r="I2312" i="43" s="1"/>
  <c r="S2312" i="43"/>
  <c r="Y2312" i="43"/>
  <c r="Z2312" i="43" s="1"/>
  <c r="V2312" i="43"/>
  <c r="N2313" i="43"/>
  <c r="O2313" i="43" s="1"/>
  <c r="P2313" i="43"/>
  <c r="Q2313" i="43" s="1"/>
  <c r="A2314" i="43"/>
  <c r="B2313" i="43"/>
  <c r="D2313" i="43"/>
  <c r="U2313" i="43"/>
  <c r="G2313" i="43"/>
  <c r="R2314" i="43"/>
  <c r="F2313" i="43"/>
  <c r="T2314" i="43"/>
  <c r="E2314" i="43"/>
  <c r="K2314" i="43"/>
  <c r="C2314" i="43"/>
  <c r="J2313" i="43" l="1"/>
  <c r="H2313" i="43"/>
  <c r="I2313" i="43" s="1"/>
  <c r="S2313" i="43"/>
  <c r="Y2313" i="43"/>
  <c r="Z2313" i="43" s="1"/>
  <c r="V2313" i="43"/>
  <c r="N2314" i="43"/>
  <c r="O2314" i="43" s="1"/>
  <c r="P2314" i="43"/>
  <c r="Q2314" i="43" s="1"/>
  <c r="A2315" i="43"/>
  <c r="B2314" i="43"/>
  <c r="D2314" i="43"/>
  <c r="T2315" i="43"/>
  <c r="U2314" i="43"/>
  <c r="E2315" i="43"/>
  <c r="R2315" i="43"/>
  <c r="C2315" i="43"/>
  <c r="F2314" i="43"/>
  <c r="K2315" i="43"/>
  <c r="G2314" i="43"/>
  <c r="J2314" i="43" l="1"/>
  <c r="H2314" i="43"/>
  <c r="I2314" i="43" s="1"/>
  <c r="S2314" i="43"/>
  <c r="Y2314" i="43"/>
  <c r="Z2314" i="43" s="1"/>
  <c r="V2314" i="43"/>
  <c r="N2315" i="43"/>
  <c r="O2315" i="43" s="1"/>
  <c r="P2315" i="43"/>
  <c r="Q2315" i="43" s="1"/>
  <c r="A2316" i="43"/>
  <c r="B2315" i="43"/>
  <c r="D2315" i="43"/>
  <c r="K2316" i="43"/>
  <c r="F2315" i="43"/>
  <c r="E2316" i="43"/>
  <c r="R2316" i="43"/>
  <c r="G2315" i="43"/>
  <c r="T2316" i="43"/>
  <c r="U2315" i="43"/>
  <c r="C2316" i="43"/>
  <c r="J2315" i="43" l="1"/>
  <c r="H2315" i="43"/>
  <c r="I2315" i="43" s="1"/>
  <c r="S2315" i="43"/>
  <c r="Y2315" i="43"/>
  <c r="Z2315" i="43" s="1"/>
  <c r="V2315" i="43"/>
  <c r="N2316" i="43"/>
  <c r="O2316" i="43" s="1"/>
  <c r="P2316" i="43"/>
  <c r="Q2316" i="43" s="1"/>
  <c r="B2316" i="43"/>
  <c r="A2317" i="43"/>
  <c r="D2316" i="43"/>
  <c r="U2316" i="43"/>
  <c r="F2316" i="43"/>
  <c r="E2317" i="43"/>
  <c r="C2317" i="43"/>
  <c r="R2317" i="43"/>
  <c r="K2317" i="43"/>
  <c r="T2317" i="43"/>
  <c r="G2316" i="43"/>
  <c r="H2316" i="43" l="1"/>
  <c r="I2316" i="43" s="1"/>
  <c r="J2316" i="43"/>
  <c r="S2316" i="43"/>
  <c r="Y2316" i="43"/>
  <c r="Z2316" i="43" s="1"/>
  <c r="V2316" i="43"/>
  <c r="N2317" i="43"/>
  <c r="O2317" i="43" s="1"/>
  <c r="P2317" i="43"/>
  <c r="Q2317" i="43" s="1"/>
  <c r="A2318" i="43"/>
  <c r="B2317" i="43"/>
  <c r="D2317" i="43"/>
  <c r="G2317" i="43"/>
  <c r="R2318" i="43"/>
  <c r="F2317" i="43"/>
  <c r="K2318" i="43"/>
  <c r="E2318" i="43"/>
  <c r="C2318" i="43"/>
  <c r="T2318" i="43"/>
  <c r="U2317" i="43"/>
  <c r="J2317" i="43" l="1"/>
  <c r="H2317" i="43"/>
  <c r="I2317" i="43" s="1"/>
  <c r="S2317" i="43"/>
  <c r="Y2317" i="43"/>
  <c r="Z2317" i="43" s="1"/>
  <c r="V2317" i="43"/>
  <c r="N2318" i="43"/>
  <c r="O2318" i="43" s="1"/>
  <c r="P2318" i="43"/>
  <c r="Q2318" i="43" s="1"/>
  <c r="B2318" i="43"/>
  <c r="A2319" i="43"/>
  <c r="D2318" i="43"/>
  <c r="K2319" i="43"/>
  <c r="T2319" i="43"/>
  <c r="U2318" i="43"/>
  <c r="G2318" i="43"/>
  <c r="C2319" i="43"/>
  <c r="F2318" i="43"/>
  <c r="R2319" i="43"/>
  <c r="E2319" i="43"/>
  <c r="J2318" i="43" l="1"/>
  <c r="H2318" i="43"/>
  <c r="I2318" i="43" s="1"/>
  <c r="S2318" i="43"/>
  <c r="Y2318" i="43"/>
  <c r="Z2318" i="43" s="1"/>
  <c r="V2318" i="43"/>
  <c r="N2319" i="43"/>
  <c r="O2319" i="43" s="1"/>
  <c r="P2319" i="43"/>
  <c r="Q2319" i="43" s="1"/>
  <c r="A2320" i="43"/>
  <c r="B2319" i="43"/>
  <c r="D2319" i="43"/>
  <c r="G2319" i="43"/>
  <c r="R2320" i="43"/>
  <c r="T2320" i="43"/>
  <c r="K2320" i="43"/>
  <c r="C2320" i="43"/>
  <c r="U2319" i="43"/>
  <c r="F2319" i="43"/>
  <c r="E2320" i="43"/>
  <c r="J2319" i="43" l="1"/>
  <c r="H2319" i="43"/>
  <c r="I2319" i="43" s="1"/>
  <c r="S2319" i="43"/>
  <c r="Y2319" i="43"/>
  <c r="Z2319" i="43" s="1"/>
  <c r="V2319" i="43"/>
  <c r="N2320" i="43"/>
  <c r="O2320" i="43" s="1"/>
  <c r="P2320" i="43"/>
  <c r="Q2320" i="43" s="1"/>
  <c r="B2320" i="43"/>
  <c r="A2321" i="43"/>
  <c r="D2320" i="43"/>
  <c r="G2320" i="43"/>
  <c r="C2321" i="43"/>
  <c r="E2321" i="43"/>
  <c r="K2321" i="43"/>
  <c r="U2320" i="43"/>
  <c r="T2321" i="43"/>
  <c r="F2320" i="43"/>
  <c r="R2321" i="43"/>
  <c r="J2320" i="43" l="1"/>
  <c r="H2320" i="43"/>
  <c r="I2320" i="43" s="1"/>
  <c r="S2320" i="43"/>
  <c r="Y2320" i="43"/>
  <c r="Z2320" i="43" s="1"/>
  <c r="V2320" i="43"/>
  <c r="N2321" i="43"/>
  <c r="O2321" i="43" s="1"/>
  <c r="P2321" i="43"/>
  <c r="Q2321" i="43" s="1"/>
  <c r="A2322" i="43"/>
  <c r="B2321" i="43"/>
  <c r="D2321" i="43"/>
  <c r="K2322" i="43"/>
  <c r="T2322" i="43"/>
  <c r="E2322" i="43"/>
  <c r="F2321" i="43"/>
  <c r="C2322" i="43"/>
  <c r="G2322" i="43" s="1"/>
  <c r="U2321" i="43"/>
  <c r="R2322" i="43"/>
  <c r="F2322" i="43"/>
  <c r="G2321" i="43"/>
  <c r="J2321" i="43" l="1"/>
  <c r="H2321" i="43"/>
  <c r="I2321" i="43" s="1"/>
  <c r="S2321" i="43"/>
  <c r="Y2321" i="43"/>
  <c r="Z2321" i="43" s="1"/>
  <c r="V2321" i="43"/>
  <c r="N2322" i="43"/>
  <c r="O2322" i="43" s="1"/>
  <c r="H2322" i="43"/>
  <c r="I2322" i="43" s="1"/>
  <c r="J2322" i="43"/>
  <c r="P2322" i="43"/>
  <c r="Q2322" i="43" s="1"/>
  <c r="A2323" i="43"/>
  <c r="B2322" i="43"/>
  <c r="D2322" i="43"/>
  <c r="K2323" i="43"/>
  <c r="E2323" i="43"/>
  <c r="U2322" i="43"/>
  <c r="R2323" i="43"/>
  <c r="C2323" i="43"/>
  <c r="S2322" i="43" l="1"/>
  <c r="Y2322" i="43"/>
  <c r="Z2322" i="43" s="1"/>
  <c r="V2322" i="43"/>
  <c r="N2323" i="43"/>
  <c r="O2323" i="43" s="1"/>
  <c r="P2323" i="43"/>
  <c r="Q2323" i="43" s="1"/>
  <c r="B2323" i="43"/>
  <c r="A2324" i="43"/>
  <c r="D2323" i="43"/>
  <c r="E2324" i="43"/>
  <c r="F2323" i="43"/>
  <c r="R2324" i="43"/>
  <c r="T2323" i="43"/>
  <c r="G2323" i="43"/>
  <c r="K2324" i="43"/>
  <c r="C2324" i="43"/>
  <c r="T2324" i="43"/>
  <c r="U2323" i="43"/>
  <c r="J2323" i="43" l="1"/>
  <c r="H2323" i="43"/>
  <c r="I2323" i="43" s="1"/>
  <c r="S2323" i="43"/>
  <c r="Y2323" i="43"/>
  <c r="Z2323" i="43" s="1"/>
  <c r="V2323" i="43"/>
  <c r="N2324" i="43"/>
  <c r="O2324" i="43" s="1"/>
  <c r="P2324" i="43"/>
  <c r="Q2324" i="43" s="1"/>
  <c r="B2324" i="43"/>
  <c r="A2325" i="43"/>
  <c r="D2324" i="43"/>
  <c r="K2325" i="43"/>
  <c r="F2324" i="43"/>
  <c r="T2325" i="43"/>
  <c r="U2324" i="43"/>
  <c r="E2325" i="43"/>
  <c r="C2325" i="43"/>
  <c r="R2325" i="43"/>
  <c r="G2324" i="43"/>
  <c r="H2324" i="43" l="1"/>
  <c r="I2324" i="43" s="1"/>
  <c r="J2324" i="43"/>
  <c r="S2324" i="43"/>
  <c r="Y2324" i="43"/>
  <c r="Z2324" i="43" s="1"/>
  <c r="V2324" i="43"/>
  <c r="N2325" i="43"/>
  <c r="O2325" i="43" s="1"/>
  <c r="P2325" i="43"/>
  <c r="Q2325" i="43" s="1"/>
  <c r="A2326" i="43"/>
  <c r="B2325" i="43"/>
  <c r="D2325" i="43"/>
  <c r="F2325" i="43"/>
  <c r="G2325" i="43"/>
  <c r="K2326" i="43"/>
  <c r="R2326" i="43"/>
  <c r="C2326" i="43"/>
  <c r="U2325" i="43"/>
  <c r="E2326" i="43"/>
  <c r="T2326" i="43"/>
  <c r="H2325" i="43" l="1"/>
  <c r="I2325" i="43" s="1"/>
  <c r="J2325" i="43"/>
  <c r="S2325" i="43"/>
  <c r="Y2325" i="43"/>
  <c r="Z2325" i="43" s="1"/>
  <c r="V2325" i="43"/>
  <c r="N2326" i="43"/>
  <c r="O2326" i="43" s="1"/>
  <c r="P2326" i="43"/>
  <c r="Q2326" i="43" s="1"/>
  <c r="A2327" i="43"/>
  <c r="B2326" i="43"/>
  <c r="D2326" i="43"/>
  <c r="F2326" i="43"/>
  <c r="U2326" i="43"/>
  <c r="T2327" i="43"/>
  <c r="G2326" i="43"/>
  <c r="K2327" i="43"/>
  <c r="C2327" i="43"/>
  <c r="E2327" i="43"/>
  <c r="R2327" i="43"/>
  <c r="J2326" i="43" l="1"/>
  <c r="H2326" i="43"/>
  <c r="I2326" i="43" s="1"/>
  <c r="S2326" i="43"/>
  <c r="Y2326" i="43"/>
  <c r="Z2326" i="43" s="1"/>
  <c r="V2326" i="43"/>
  <c r="N2327" i="43"/>
  <c r="O2327" i="43" s="1"/>
  <c r="P2327" i="43"/>
  <c r="Q2327" i="43" s="1"/>
  <c r="B2327" i="43"/>
  <c r="A2328" i="43"/>
  <c r="D2327" i="43"/>
  <c r="C2328" i="43"/>
  <c r="R2328" i="43"/>
  <c r="T2328" i="43"/>
  <c r="E2328" i="43"/>
  <c r="U2327" i="43"/>
  <c r="G2327" i="43"/>
  <c r="K2328" i="43"/>
  <c r="F2327" i="43"/>
  <c r="J2327" i="43" l="1"/>
  <c r="H2327" i="43"/>
  <c r="I2327" i="43" s="1"/>
  <c r="S2327" i="43"/>
  <c r="Y2327" i="43"/>
  <c r="Z2327" i="43" s="1"/>
  <c r="V2327" i="43"/>
  <c r="N2328" i="43"/>
  <c r="O2328" i="43" s="1"/>
  <c r="P2328" i="43"/>
  <c r="Q2328" i="43" s="1"/>
  <c r="B2328" i="43"/>
  <c r="A2329" i="43"/>
  <c r="D2328" i="43"/>
  <c r="C2329" i="43"/>
  <c r="F2328" i="43"/>
  <c r="U2328" i="43"/>
  <c r="G2328" i="43"/>
  <c r="T2329" i="43"/>
  <c r="K2329" i="43"/>
  <c r="E2329" i="43"/>
  <c r="R2329" i="43"/>
  <c r="J2328" i="43" l="1"/>
  <c r="H2328" i="43"/>
  <c r="I2328" i="43" s="1"/>
  <c r="S2328" i="43"/>
  <c r="Y2328" i="43"/>
  <c r="Z2328" i="43" s="1"/>
  <c r="V2328" i="43"/>
  <c r="N2329" i="43"/>
  <c r="O2329" i="43" s="1"/>
  <c r="P2329" i="43"/>
  <c r="Q2329" i="43" s="1"/>
  <c r="A2330" i="43"/>
  <c r="B2329" i="43"/>
  <c r="D2329" i="43"/>
  <c r="G2329" i="43"/>
  <c r="U2329" i="43"/>
  <c r="K2330" i="43"/>
  <c r="F2329" i="43"/>
  <c r="E2330" i="43"/>
  <c r="C2330" i="43"/>
  <c r="R2330" i="43"/>
  <c r="T2330" i="43"/>
  <c r="H2329" i="43" l="1"/>
  <c r="I2329" i="43" s="1"/>
  <c r="J2329" i="43"/>
  <c r="S2329" i="43"/>
  <c r="Y2329" i="43"/>
  <c r="Z2329" i="43" s="1"/>
  <c r="V2329" i="43"/>
  <c r="N2330" i="43"/>
  <c r="O2330" i="43" s="1"/>
  <c r="P2330" i="43"/>
  <c r="Q2330" i="43" s="1"/>
  <c r="A2331" i="43"/>
  <c r="B2330" i="43"/>
  <c r="D2330" i="43"/>
  <c r="K2331" i="43"/>
  <c r="G2330" i="43"/>
  <c r="T2331" i="43"/>
  <c r="U2330" i="43"/>
  <c r="E2331" i="43"/>
  <c r="C2331" i="43"/>
  <c r="R2331" i="43"/>
  <c r="F2330" i="43"/>
  <c r="J2330" i="43" l="1"/>
  <c r="H2330" i="43"/>
  <c r="I2330" i="43" s="1"/>
  <c r="S2330" i="43"/>
  <c r="Y2330" i="43"/>
  <c r="Z2330" i="43" s="1"/>
  <c r="V2330" i="43"/>
  <c r="N2331" i="43"/>
  <c r="O2331" i="43" s="1"/>
  <c r="P2331" i="43"/>
  <c r="Q2331" i="43" s="1"/>
  <c r="A2332" i="43"/>
  <c r="B2331" i="43"/>
  <c r="D2331" i="43"/>
  <c r="U2331" i="43"/>
  <c r="E2332" i="43"/>
  <c r="F2331" i="43"/>
  <c r="T2332" i="43"/>
  <c r="K2332" i="43"/>
  <c r="R2332" i="43"/>
  <c r="G2331" i="43"/>
  <c r="C2332" i="43"/>
  <c r="J2331" i="43" l="1"/>
  <c r="H2331" i="43"/>
  <c r="I2331" i="43" s="1"/>
  <c r="S2331" i="43"/>
  <c r="Y2331" i="43"/>
  <c r="Z2331" i="43" s="1"/>
  <c r="V2331" i="43"/>
  <c r="N2332" i="43"/>
  <c r="O2332" i="43" s="1"/>
  <c r="P2332" i="43"/>
  <c r="Q2332" i="43" s="1"/>
  <c r="B2332" i="43"/>
  <c r="A2333" i="43"/>
  <c r="D2332" i="43"/>
  <c r="K2333" i="43"/>
  <c r="T2333" i="43"/>
  <c r="G2332" i="43"/>
  <c r="U2332" i="43"/>
  <c r="E2333" i="43"/>
  <c r="F2332" i="43"/>
  <c r="C2333" i="43"/>
  <c r="R2333" i="43"/>
  <c r="J2332" i="43" l="1"/>
  <c r="H2332" i="43"/>
  <c r="I2332" i="43" s="1"/>
  <c r="S2332" i="43"/>
  <c r="Y2332" i="43"/>
  <c r="Z2332" i="43" s="1"/>
  <c r="V2332" i="43"/>
  <c r="N2333" i="43"/>
  <c r="O2333" i="43" s="1"/>
  <c r="P2333" i="43"/>
  <c r="Q2333" i="43" s="1"/>
  <c r="A2334" i="43"/>
  <c r="B2333" i="43"/>
  <c r="D2333" i="43"/>
  <c r="G2333" i="43"/>
  <c r="R2334" i="43"/>
  <c r="E2334" i="43"/>
  <c r="T2334" i="43"/>
  <c r="F2333" i="43"/>
  <c r="K2334" i="43"/>
  <c r="C2334" i="43"/>
  <c r="U2333" i="43"/>
  <c r="G2334" i="43"/>
  <c r="F2334" i="43"/>
  <c r="J2333" i="43" l="1"/>
  <c r="H2333" i="43"/>
  <c r="I2333" i="43" s="1"/>
  <c r="S2333" i="43"/>
  <c r="Y2333" i="43"/>
  <c r="Z2333" i="43" s="1"/>
  <c r="V2333" i="43"/>
  <c r="N2334" i="43"/>
  <c r="O2334" i="43" s="1"/>
  <c r="H2334" i="43"/>
  <c r="I2334" i="43" s="1"/>
  <c r="J2334" i="43"/>
  <c r="P2334" i="43"/>
  <c r="Q2334" i="43" s="1"/>
  <c r="B2334" i="43"/>
  <c r="A2335" i="43"/>
  <c r="D2334" i="43"/>
  <c r="U2334" i="43"/>
  <c r="E2335" i="43"/>
  <c r="K2335" i="43"/>
  <c r="R2335" i="43"/>
  <c r="C2335" i="43"/>
  <c r="F2335" i="43"/>
  <c r="T2335" i="43"/>
  <c r="S2334" i="43" l="1"/>
  <c r="Y2334" i="43"/>
  <c r="Z2334" i="43" s="1"/>
  <c r="V2334" i="43"/>
  <c r="N2335" i="43"/>
  <c r="O2335" i="43" s="1"/>
  <c r="H2335" i="43"/>
  <c r="I2335" i="43" s="1"/>
  <c r="P2335" i="43"/>
  <c r="Q2335" i="43" s="1"/>
  <c r="A2336" i="43"/>
  <c r="B2335" i="43"/>
  <c r="D2335" i="43"/>
  <c r="T2336" i="43"/>
  <c r="K2336" i="43"/>
  <c r="R2336" i="43"/>
  <c r="C2336" i="43"/>
  <c r="G2335" i="43"/>
  <c r="U2335" i="43"/>
  <c r="E2336" i="43"/>
  <c r="J2335" i="43" l="1"/>
  <c r="S2335" i="43"/>
  <c r="Y2335" i="43"/>
  <c r="Z2335" i="43" s="1"/>
  <c r="V2335" i="43"/>
  <c r="N2336" i="43"/>
  <c r="O2336" i="43" s="1"/>
  <c r="P2336" i="43"/>
  <c r="Q2336" i="43" s="1"/>
  <c r="B2336" i="43"/>
  <c r="A2337" i="43"/>
  <c r="D2336" i="43"/>
  <c r="E2337" i="43"/>
  <c r="G2336" i="43"/>
  <c r="U2336" i="43"/>
  <c r="F2336" i="43"/>
  <c r="R2337" i="43"/>
  <c r="C2337" i="43"/>
  <c r="K2337" i="43"/>
  <c r="T2337" i="43"/>
  <c r="J2336" i="43" l="1"/>
  <c r="H2336" i="43"/>
  <c r="I2336" i="43" s="1"/>
  <c r="S2336" i="43"/>
  <c r="Y2336" i="43"/>
  <c r="Z2336" i="43" s="1"/>
  <c r="V2336" i="43"/>
  <c r="N2337" i="43"/>
  <c r="O2337" i="43" s="1"/>
  <c r="P2337" i="43"/>
  <c r="Q2337" i="43" s="1"/>
  <c r="A2338" i="43"/>
  <c r="B2337" i="43"/>
  <c r="D2337" i="43"/>
  <c r="K2338" i="43"/>
  <c r="T2338" i="43"/>
  <c r="R2338" i="43"/>
  <c r="G2337" i="43"/>
  <c r="E2338" i="43"/>
  <c r="U2337" i="43"/>
  <c r="C2338" i="43"/>
  <c r="F2337" i="43"/>
  <c r="H2337" i="43" l="1"/>
  <c r="I2337" i="43" s="1"/>
  <c r="J2337" i="43"/>
  <c r="S2337" i="43"/>
  <c r="Y2337" i="43"/>
  <c r="Z2337" i="43" s="1"/>
  <c r="V2337" i="43"/>
  <c r="N2338" i="43"/>
  <c r="O2338" i="43" s="1"/>
  <c r="P2338" i="43"/>
  <c r="Q2338" i="43" s="1"/>
  <c r="A2339" i="43"/>
  <c r="B2338" i="43"/>
  <c r="D2338" i="43"/>
  <c r="R2339" i="43"/>
  <c r="T2339" i="43"/>
  <c r="K2339" i="43"/>
  <c r="U2338" i="43"/>
  <c r="C2339" i="43"/>
  <c r="F2339" i="43" s="1"/>
  <c r="E2339" i="43"/>
  <c r="G2338" i="43"/>
  <c r="F2338" i="43"/>
  <c r="H2338" i="43" l="1"/>
  <c r="I2338" i="43" s="1"/>
  <c r="J2338" i="43"/>
  <c r="S2338" i="43"/>
  <c r="Y2338" i="43"/>
  <c r="Z2338" i="43" s="1"/>
  <c r="V2338" i="43"/>
  <c r="N2339" i="43"/>
  <c r="O2339" i="43" s="1"/>
  <c r="H2339" i="43"/>
  <c r="I2339" i="43" s="1"/>
  <c r="P2339" i="43"/>
  <c r="Q2339" i="43" s="1"/>
  <c r="B2339" i="43"/>
  <c r="A2340" i="43"/>
  <c r="D2339" i="43"/>
  <c r="R2340" i="43"/>
  <c r="U2339" i="43"/>
  <c r="E2340" i="43"/>
  <c r="G2339" i="43"/>
  <c r="C2340" i="43"/>
  <c r="K2340" i="43"/>
  <c r="T2340" i="43"/>
  <c r="J2339" i="43" l="1"/>
  <c r="S2339" i="43"/>
  <c r="Y2339" i="43"/>
  <c r="Z2339" i="43" s="1"/>
  <c r="V2339" i="43"/>
  <c r="N2340" i="43"/>
  <c r="O2340" i="43" s="1"/>
  <c r="P2340" i="43"/>
  <c r="Q2340" i="43" s="1"/>
  <c r="B2340" i="43"/>
  <c r="A2341" i="43"/>
  <c r="D2340" i="43"/>
  <c r="F2340" i="43"/>
  <c r="R2341" i="43"/>
  <c r="K2341" i="43"/>
  <c r="E2341" i="43"/>
  <c r="U2340" i="43"/>
  <c r="T2341" i="43"/>
  <c r="G2340" i="43"/>
  <c r="C2341" i="43"/>
  <c r="J2340" i="43" l="1"/>
  <c r="H2340" i="43"/>
  <c r="I2340" i="43" s="1"/>
  <c r="S2340" i="43"/>
  <c r="Y2340" i="43"/>
  <c r="Z2340" i="43" s="1"/>
  <c r="V2340" i="43"/>
  <c r="N2341" i="43"/>
  <c r="O2341" i="43" s="1"/>
  <c r="P2341" i="43"/>
  <c r="Q2341" i="43" s="1"/>
  <c r="A2342" i="43"/>
  <c r="B2341" i="43"/>
  <c r="D2341" i="43"/>
  <c r="T2342" i="43"/>
  <c r="U2341" i="43"/>
  <c r="G2341" i="43"/>
  <c r="C2342" i="43"/>
  <c r="F2341" i="43"/>
  <c r="R2342" i="43"/>
  <c r="E2342" i="43"/>
  <c r="K2342" i="43"/>
  <c r="J2341" i="43" l="1"/>
  <c r="H2341" i="43"/>
  <c r="I2341" i="43" s="1"/>
  <c r="S2341" i="43"/>
  <c r="Y2341" i="43"/>
  <c r="Z2341" i="43" s="1"/>
  <c r="V2341" i="43"/>
  <c r="N2342" i="43"/>
  <c r="O2342" i="43" s="1"/>
  <c r="P2342" i="43"/>
  <c r="Q2342" i="43" s="1"/>
  <c r="B2342" i="43"/>
  <c r="A2343" i="43"/>
  <c r="D2342" i="43"/>
  <c r="G2342" i="43"/>
  <c r="R2343" i="43"/>
  <c r="T2343" i="43"/>
  <c r="U2342" i="43"/>
  <c r="K2343" i="43"/>
  <c r="F2342" i="43"/>
  <c r="C2343" i="43"/>
  <c r="E2343" i="43"/>
  <c r="J2342" i="43" l="1"/>
  <c r="H2342" i="43"/>
  <c r="I2342" i="43" s="1"/>
  <c r="S2342" i="43"/>
  <c r="Y2342" i="43"/>
  <c r="Z2342" i="43" s="1"/>
  <c r="V2342" i="43"/>
  <c r="N2343" i="43"/>
  <c r="O2343" i="43" s="1"/>
  <c r="P2343" i="43"/>
  <c r="Q2343" i="43" s="1"/>
  <c r="A2344" i="43"/>
  <c r="B2343" i="43"/>
  <c r="D2343" i="43"/>
  <c r="G2343" i="43"/>
  <c r="K2344" i="43"/>
  <c r="C2344" i="43"/>
  <c r="T2344" i="43"/>
  <c r="F2344" i="43"/>
  <c r="F2343" i="43"/>
  <c r="E2344" i="43"/>
  <c r="R2344" i="43"/>
  <c r="U2343" i="43"/>
  <c r="J2343" i="43" l="1"/>
  <c r="H2343" i="43"/>
  <c r="I2343" i="43" s="1"/>
  <c r="S2343" i="43"/>
  <c r="Y2343" i="43"/>
  <c r="Z2343" i="43" s="1"/>
  <c r="V2343" i="43"/>
  <c r="N2344" i="43"/>
  <c r="O2344" i="43" s="1"/>
  <c r="H2344" i="43"/>
  <c r="I2344" i="43" s="1"/>
  <c r="P2344" i="43"/>
  <c r="Q2344" i="43" s="1"/>
  <c r="B2344" i="43"/>
  <c r="A2345" i="43"/>
  <c r="D2344" i="43"/>
  <c r="C2345" i="43"/>
  <c r="U2344" i="43"/>
  <c r="E2345" i="43"/>
  <c r="K2345" i="43"/>
  <c r="T2345" i="43"/>
  <c r="G2344" i="43"/>
  <c r="R2345" i="43"/>
  <c r="J2344" i="43" l="1"/>
  <c r="S2344" i="43"/>
  <c r="Y2344" i="43"/>
  <c r="Z2344" i="43" s="1"/>
  <c r="V2344" i="43"/>
  <c r="N2345" i="43"/>
  <c r="O2345" i="43" s="1"/>
  <c r="P2345" i="43"/>
  <c r="Q2345" i="43" s="1"/>
  <c r="A2346" i="43"/>
  <c r="B2345" i="43"/>
  <c r="D2345" i="43"/>
  <c r="F2345" i="43"/>
  <c r="T2346" i="43"/>
  <c r="U2345" i="43"/>
  <c r="G2345" i="43"/>
  <c r="R2346" i="43"/>
  <c r="K2346" i="43"/>
  <c r="E2346" i="43"/>
  <c r="C2346" i="43"/>
  <c r="H2345" i="43" l="1"/>
  <c r="I2345" i="43" s="1"/>
  <c r="J2345" i="43"/>
  <c r="S2345" i="43"/>
  <c r="Y2345" i="43"/>
  <c r="Z2345" i="43" s="1"/>
  <c r="V2345" i="43"/>
  <c r="N2346" i="43"/>
  <c r="O2346" i="43" s="1"/>
  <c r="P2346" i="43"/>
  <c r="Q2346" i="43" s="1"/>
  <c r="A2347" i="43"/>
  <c r="B2346" i="43"/>
  <c r="D2346" i="43"/>
  <c r="G2346" i="43"/>
  <c r="F2346" i="43"/>
  <c r="R2347" i="43"/>
  <c r="U2346" i="43"/>
  <c r="E2347" i="43"/>
  <c r="C2347" i="43"/>
  <c r="F2347" i="43" s="1"/>
  <c r="K2347" i="43"/>
  <c r="J2346" i="43" l="1"/>
  <c r="H2346" i="43"/>
  <c r="I2346" i="43" s="1"/>
  <c r="S2346" i="43"/>
  <c r="Y2346" i="43"/>
  <c r="Z2346" i="43" s="1"/>
  <c r="V2346" i="43"/>
  <c r="N2347" i="43"/>
  <c r="O2347" i="43" s="1"/>
  <c r="H2347" i="43"/>
  <c r="I2347" i="43" s="1"/>
  <c r="P2347" i="43"/>
  <c r="Q2347" i="43" s="1"/>
  <c r="A2348" i="43"/>
  <c r="B2347" i="43"/>
  <c r="D2347" i="43"/>
  <c r="E2348" i="43"/>
  <c r="R2348" i="43"/>
  <c r="G2347" i="43"/>
  <c r="T2348" i="43"/>
  <c r="K2348" i="43"/>
  <c r="T2347" i="43"/>
  <c r="C2348" i="43"/>
  <c r="U2347" i="43"/>
  <c r="J2347" i="43" l="1"/>
  <c r="S2347" i="43"/>
  <c r="Y2347" i="43"/>
  <c r="Z2347" i="43" s="1"/>
  <c r="V2347" i="43"/>
  <c r="N2348" i="43"/>
  <c r="O2348" i="43" s="1"/>
  <c r="P2348" i="43"/>
  <c r="Q2348" i="43" s="1"/>
  <c r="B2348" i="43"/>
  <c r="A2349" i="43"/>
  <c r="D2348" i="43"/>
  <c r="T2349" i="43"/>
  <c r="K2349" i="43"/>
  <c r="R2349" i="43"/>
  <c r="F2348" i="43"/>
  <c r="E2349" i="43"/>
  <c r="C2349" i="43"/>
  <c r="G2348" i="43"/>
  <c r="U2348" i="43"/>
  <c r="J2348" i="43" l="1"/>
  <c r="H2348" i="43"/>
  <c r="I2348" i="43" s="1"/>
  <c r="S2348" i="43"/>
  <c r="Y2348" i="43"/>
  <c r="Z2348" i="43" s="1"/>
  <c r="V2348" i="43"/>
  <c r="N2349" i="43"/>
  <c r="O2349" i="43" s="1"/>
  <c r="P2349" i="43"/>
  <c r="Q2349" i="43" s="1"/>
  <c r="A2350" i="43"/>
  <c r="B2349" i="43"/>
  <c r="D2349" i="43"/>
  <c r="R2350" i="43"/>
  <c r="T2350" i="43"/>
  <c r="E2350" i="43"/>
  <c r="C2350" i="43"/>
  <c r="K2350" i="43"/>
  <c r="U2349" i="43"/>
  <c r="G2349" i="43"/>
  <c r="F2349" i="43"/>
  <c r="J2349" i="43" l="1"/>
  <c r="H2349" i="43"/>
  <c r="I2349" i="43" s="1"/>
  <c r="S2349" i="43"/>
  <c r="Y2349" i="43"/>
  <c r="Z2349" i="43" s="1"/>
  <c r="V2349" i="43"/>
  <c r="N2350" i="43"/>
  <c r="O2350" i="43" s="1"/>
  <c r="P2350" i="43"/>
  <c r="Q2350" i="43" s="1"/>
  <c r="B2350" i="43"/>
  <c r="A2351" i="43"/>
  <c r="D2350" i="43"/>
  <c r="E2351" i="43"/>
  <c r="K2351" i="43"/>
  <c r="G2350" i="43"/>
  <c r="R2351" i="43"/>
  <c r="F2350" i="43"/>
  <c r="U2350" i="43"/>
  <c r="C2351" i="43"/>
  <c r="T2351" i="43"/>
  <c r="J2350" i="43" l="1"/>
  <c r="H2350" i="43"/>
  <c r="I2350" i="43" s="1"/>
  <c r="S2350" i="43"/>
  <c r="Y2350" i="43"/>
  <c r="Z2350" i="43" s="1"/>
  <c r="V2350" i="43"/>
  <c r="N2351" i="43"/>
  <c r="O2351" i="43" s="1"/>
  <c r="P2351" i="43"/>
  <c r="Q2351" i="43" s="1"/>
  <c r="A2352" i="43"/>
  <c r="B2351" i="43"/>
  <c r="D2351" i="43"/>
  <c r="K2352" i="43"/>
  <c r="G2351" i="43"/>
  <c r="T2352" i="43"/>
  <c r="E2352" i="43"/>
  <c r="C2352" i="43"/>
  <c r="F2351" i="43"/>
  <c r="U2351" i="43"/>
  <c r="R2352" i="43"/>
  <c r="J2351" i="43" l="1"/>
  <c r="H2351" i="43"/>
  <c r="I2351" i="43" s="1"/>
  <c r="S2351" i="43"/>
  <c r="Y2351" i="43"/>
  <c r="Z2351" i="43" s="1"/>
  <c r="V2351" i="43"/>
  <c r="N2352" i="43"/>
  <c r="O2352" i="43" s="1"/>
  <c r="P2352" i="43"/>
  <c r="Q2352" i="43" s="1"/>
  <c r="B2352" i="43"/>
  <c r="A2353" i="43"/>
  <c r="D2352" i="43"/>
  <c r="K2353" i="43"/>
  <c r="C2353" i="43"/>
  <c r="F2353" i="43" s="1"/>
  <c r="T2353" i="43"/>
  <c r="F2352" i="43"/>
  <c r="E2353" i="43"/>
  <c r="G2352" i="43"/>
  <c r="R2353" i="43"/>
  <c r="U2352" i="43"/>
  <c r="J2352" i="43" l="1"/>
  <c r="H2352" i="43"/>
  <c r="I2352" i="43" s="1"/>
  <c r="S2352" i="43"/>
  <c r="Y2352" i="43"/>
  <c r="Z2352" i="43" s="1"/>
  <c r="V2352" i="43"/>
  <c r="N2353" i="43"/>
  <c r="O2353" i="43" s="1"/>
  <c r="H2353" i="43"/>
  <c r="I2353" i="43" s="1"/>
  <c r="P2353" i="43"/>
  <c r="Q2353" i="43" s="1"/>
  <c r="A2354" i="43"/>
  <c r="B2353" i="43"/>
  <c r="D2353" i="43"/>
  <c r="U2353" i="43"/>
  <c r="C2354" i="43"/>
  <c r="G2353" i="43"/>
  <c r="K2354" i="43"/>
  <c r="T2354" i="43"/>
  <c r="R2354" i="43"/>
  <c r="E2354" i="43"/>
  <c r="J2353" i="43" l="1"/>
  <c r="S2353" i="43"/>
  <c r="Y2353" i="43"/>
  <c r="Z2353" i="43" s="1"/>
  <c r="V2353" i="43"/>
  <c r="N2354" i="43"/>
  <c r="O2354" i="43" s="1"/>
  <c r="P2354" i="43"/>
  <c r="Q2354" i="43" s="1"/>
  <c r="B2354" i="43"/>
  <c r="A2355" i="43"/>
  <c r="D2354" i="43"/>
  <c r="R2355" i="43"/>
  <c r="U2354" i="43"/>
  <c r="K2355" i="43"/>
  <c r="E2355" i="43"/>
  <c r="G2354" i="43"/>
  <c r="C2355" i="43"/>
  <c r="T2355" i="43"/>
  <c r="F2354" i="43"/>
  <c r="J2354" i="43" l="1"/>
  <c r="H2354" i="43"/>
  <c r="I2354" i="43" s="1"/>
  <c r="S2354" i="43"/>
  <c r="Y2354" i="43"/>
  <c r="Z2354" i="43" s="1"/>
  <c r="V2354" i="43"/>
  <c r="N2355" i="43"/>
  <c r="O2355" i="43" s="1"/>
  <c r="P2355" i="43"/>
  <c r="Q2355" i="43" s="1"/>
  <c r="B2355" i="43"/>
  <c r="A2356" i="43"/>
  <c r="D2355" i="43"/>
  <c r="G2355" i="43"/>
  <c r="R2356" i="43"/>
  <c r="E2356" i="43"/>
  <c r="K2356" i="43"/>
  <c r="U2355" i="43"/>
  <c r="C2356" i="43"/>
  <c r="G2356" i="43" s="1"/>
  <c r="T2356" i="43"/>
  <c r="F2355" i="43"/>
  <c r="J2355" i="43" l="1"/>
  <c r="H2355" i="43"/>
  <c r="I2355" i="43" s="1"/>
  <c r="S2355" i="43"/>
  <c r="Y2355" i="43"/>
  <c r="Z2355" i="43" s="1"/>
  <c r="V2355" i="43"/>
  <c r="N2356" i="43"/>
  <c r="O2356" i="43" s="1"/>
  <c r="J2356" i="43"/>
  <c r="P2356" i="43"/>
  <c r="Q2356" i="43" s="1"/>
  <c r="B2356" i="43"/>
  <c r="A2357" i="43"/>
  <c r="D2356" i="43"/>
  <c r="T2357" i="43"/>
  <c r="R2357" i="43"/>
  <c r="F2356" i="43"/>
  <c r="E2357" i="43"/>
  <c r="C2357" i="43"/>
  <c r="K2357" i="43"/>
  <c r="U2356" i="43"/>
  <c r="H2356" i="43" l="1"/>
  <c r="I2356" i="43" s="1"/>
  <c r="S2356" i="43"/>
  <c r="Y2356" i="43"/>
  <c r="Z2356" i="43" s="1"/>
  <c r="V2356" i="43"/>
  <c r="N2357" i="43"/>
  <c r="O2357" i="43" s="1"/>
  <c r="P2357" i="43"/>
  <c r="Q2357" i="43" s="1"/>
  <c r="A2358" i="43"/>
  <c r="B2357" i="43"/>
  <c r="D2357" i="43"/>
  <c r="C2358" i="43"/>
  <c r="R2358" i="43"/>
  <c r="U2357" i="43"/>
  <c r="K2358" i="43"/>
  <c r="G2357" i="43"/>
  <c r="T2358" i="43"/>
  <c r="F2357" i="43"/>
  <c r="E2358" i="43"/>
  <c r="H2357" i="43" l="1"/>
  <c r="I2357" i="43" s="1"/>
  <c r="J2357" i="43"/>
  <c r="S2357" i="43"/>
  <c r="Y2357" i="43"/>
  <c r="Z2357" i="43" s="1"/>
  <c r="V2357" i="43"/>
  <c r="N2358" i="43"/>
  <c r="O2358" i="43" s="1"/>
  <c r="P2358" i="43"/>
  <c r="Q2358" i="43" s="1"/>
  <c r="A2359" i="43"/>
  <c r="B2358" i="43"/>
  <c r="D2358" i="43"/>
  <c r="U2358" i="43"/>
  <c r="G2358" i="43"/>
  <c r="R2359" i="43"/>
  <c r="K2359" i="43"/>
  <c r="F2358" i="43"/>
  <c r="E2359" i="43"/>
  <c r="C2359" i="43"/>
  <c r="T2359" i="43"/>
  <c r="J2358" i="43" l="1"/>
  <c r="H2358" i="43"/>
  <c r="I2358" i="43" s="1"/>
  <c r="S2358" i="43"/>
  <c r="Y2358" i="43"/>
  <c r="Z2358" i="43" s="1"/>
  <c r="V2358" i="43"/>
  <c r="N2359" i="43"/>
  <c r="O2359" i="43" s="1"/>
  <c r="P2359" i="43"/>
  <c r="Q2359" i="43" s="1"/>
  <c r="A2360" i="43"/>
  <c r="B2359" i="43"/>
  <c r="D2359" i="43"/>
  <c r="G2359" i="43"/>
  <c r="U2359" i="43"/>
  <c r="T2360" i="43"/>
  <c r="E2360" i="43"/>
  <c r="R2360" i="43"/>
  <c r="F2359" i="43"/>
  <c r="K2360" i="43"/>
  <c r="C2360" i="43"/>
  <c r="J2359" i="43" l="1"/>
  <c r="H2359" i="43"/>
  <c r="I2359" i="43" s="1"/>
  <c r="S2359" i="43"/>
  <c r="Y2359" i="43"/>
  <c r="Z2359" i="43" s="1"/>
  <c r="V2359" i="43"/>
  <c r="N2360" i="43"/>
  <c r="O2360" i="43" s="1"/>
  <c r="P2360" i="43"/>
  <c r="Q2360" i="43" s="1"/>
  <c r="B2360" i="43"/>
  <c r="A2361" i="43"/>
  <c r="D2360" i="43"/>
  <c r="F2360" i="43"/>
  <c r="K2361" i="43"/>
  <c r="C2361" i="43"/>
  <c r="U2360" i="43"/>
  <c r="T2361" i="43"/>
  <c r="R2361" i="43"/>
  <c r="E2361" i="43"/>
  <c r="G2360" i="43"/>
  <c r="H2360" i="43" l="1"/>
  <c r="I2360" i="43" s="1"/>
  <c r="J2360" i="43"/>
  <c r="S2360" i="43"/>
  <c r="Y2360" i="43"/>
  <c r="Z2360" i="43" s="1"/>
  <c r="V2360" i="43"/>
  <c r="N2361" i="43"/>
  <c r="O2361" i="43" s="1"/>
  <c r="P2361" i="43"/>
  <c r="Q2361" i="43" s="1"/>
  <c r="A2362" i="43"/>
  <c r="B2361" i="43"/>
  <c r="D2361" i="43"/>
  <c r="F2361" i="43"/>
  <c r="E2362" i="43"/>
  <c r="R2362" i="43"/>
  <c r="U2361" i="43"/>
  <c r="G2361" i="43"/>
  <c r="C2362" i="43"/>
  <c r="T2362" i="43"/>
  <c r="K2362" i="43"/>
  <c r="H2361" i="43" l="1"/>
  <c r="I2361" i="43" s="1"/>
  <c r="J2361" i="43"/>
  <c r="S2361" i="43"/>
  <c r="Y2361" i="43"/>
  <c r="Z2361" i="43" s="1"/>
  <c r="V2361" i="43"/>
  <c r="N2362" i="43"/>
  <c r="O2362" i="43" s="1"/>
  <c r="P2362" i="43"/>
  <c r="Q2362" i="43" s="1"/>
  <c r="A2363" i="43"/>
  <c r="B2362" i="43"/>
  <c r="D2362" i="43"/>
  <c r="R2363" i="43"/>
  <c r="G2362" i="43"/>
  <c r="C2363" i="43"/>
  <c r="T2363" i="43"/>
  <c r="K2363" i="43"/>
  <c r="E2363" i="43"/>
  <c r="F2362" i="43"/>
  <c r="U2362" i="43"/>
  <c r="J2362" i="43" l="1"/>
  <c r="H2362" i="43"/>
  <c r="I2362" i="43" s="1"/>
  <c r="S2362" i="43"/>
  <c r="Y2362" i="43"/>
  <c r="Z2362" i="43" s="1"/>
  <c r="V2362" i="43"/>
  <c r="N2363" i="43"/>
  <c r="O2363" i="43" s="1"/>
  <c r="P2363" i="43"/>
  <c r="Q2363" i="43" s="1"/>
  <c r="B2363" i="43"/>
  <c r="A2364" i="43"/>
  <c r="D2363" i="43"/>
  <c r="U2363" i="43"/>
  <c r="C2364" i="43"/>
  <c r="K2364" i="43"/>
  <c r="G2363" i="43"/>
  <c r="R2364" i="43"/>
  <c r="T2364" i="43"/>
  <c r="E2364" i="43"/>
  <c r="F2363" i="43"/>
  <c r="J2363" i="43" l="1"/>
  <c r="H2363" i="43"/>
  <c r="I2363" i="43" s="1"/>
  <c r="S2363" i="43"/>
  <c r="Y2363" i="43"/>
  <c r="Z2363" i="43" s="1"/>
  <c r="V2363" i="43"/>
  <c r="N2364" i="43"/>
  <c r="O2364" i="43" s="1"/>
  <c r="P2364" i="43"/>
  <c r="Q2364" i="43" s="1"/>
  <c r="B2364" i="43"/>
  <c r="A2365" i="43"/>
  <c r="D2364" i="43"/>
  <c r="U2364" i="43"/>
  <c r="C2365" i="43"/>
  <c r="E2365" i="43"/>
  <c r="R2365" i="43"/>
  <c r="G2364" i="43"/>
  <c r="F2364" i="43"/>
  <c r="T2365" i="43"/>
  <c r="K2365" i="43"/>
  <c r="H2364" i="43" l="1"/>
  <c r="I2364" i="43" s="1"/>
  <c r="J2364" i="43"/>
  <c r="S2364" i="43"/>
  <c r="Y2364" i="43"/>
  <c r="Z2364" i="43" s="1"/>
  <c r="V2364" i="43"/>
  <c r="N2365" i="43"/>
  <c r="O2365" i="43" s="1"/>
  <c r="P2365" i="43"/>
  <c r="Q2365" i="43" s="1"/>
  <c r="A2366" i="43"/>
  <c r="B2365" i="43"/>
  <c r="D2365" i="43"/>
  <c r="T2366" i="43"/>
  <c r="K2366" i="43"/>
  <c r="G2365" i="43"/>
  <c r="F2365" i="43"/>
  <c r="U2365" i="43"/>
  <c r="C2366" i="43"/>
  <c r="E2366" i="43"/>
  <c r="R2366" i="43"/>
  <c r="J2365" i="43" l="1"/>
  <c r="H2365" i="43"/>
  <c r="I2365" i="43" s="1"/>
  <c r="S2365" i="43"/>
  <c r="Y2365" i="43"/>
  <c r="Z2365" i="43" s="1"/>
  <c r="V2365" i="43"/>
  <c r="N2366" i="43"/>
  <c r="O2366" i="43" s="1"/>
  <c r="P2366" i="43"/>
  <c r="Q2366" i="43" s="1"/>
  <c r="B2366" i="43"/>
  <c r="A2367" i="43"/>
  <c r="D2366" i="43"/>
  <c r="T2367" i="43"/>
  <c r="U2366" i="43"/>
  <c r="R2367" i="43"/>
  <c r="G2366" i="43"/>
  <c r="F2366" i="43"/>
  <c r="E2367" i="43"/>
  <c r="K2367" i="43"/>
  <c r="C2367" i="43"/>
  <c r="J2366" i="43" l="1"/>
  <c r="H2366" i="43"/>
  <c r="I2366" i="43" s="1"/>
  <c r="S2366" i="43"/>
  <c r="Y2366" i="43"/>
  <c r="Z2366" i="43" s="1"/>
  <c r="V2366" i="43"/>
  <c r="N2367" i="43"/>
  <c r="O2367" i="43" s="1"/>
  <c r="P2367" i="43"/>
  <c r="Q2367" i="43" s="1"/>
  <c r="A2368" i="43"/>
  <c r="B2367" i="43"/>
  <c r="D2367" i="43"/>
  <c r="F2367" i="43"/>
  <c r="C2368" i="43"/>
  <c r="G2367" i="43"/>
  <c r="K2368" i="43"/>
  <c r="U2367" i="43"/>
  <c r="G2368" i="43"/>
  <c r="R2368" i="43"/>
  <c r="E2368" i="43"/>
  <c r="H2367" i="43" l="1"/>
  <c r="I2367" i="43" s="1"/>
  <c r="J2367" i="43"/>
  <c r="S2367" i="43"/>
  <c r="Y2367" i="43"/>
  <c r="Z2367" i="43" s="1"/>
  <c r="V2367" i="43"/>
  <c r="N2368" i="43"/>
  <c r="O2368" i="43" s="1"/>
  <c r="J2368" i="43"/>
  <c r="P2368" i="43"/>
  <c r="Q2368" i="43" s="1"/>
  <c r="B2368" i="43"/>
  <c r="A2369" i="43"/>
  <c r="D2368" i="43"/>
  <c r="T2369" i="43"/>
  <c r="U2368" i="43"/>
  <c r="T2368" i="43"/>
  <c r="E2369" i="43"/>
  <c r="F2368" i="43"/>
  <c r="R2369" i="43"/>
  <c r="K2369" i="43"/>
  <c r="C2369" i="43"/>
  <c r="H2368" i="43" l="1"/>
  <c r="I2368" i="43" s="1"/>
  <c r="S2368" i="43"/>
  <c r="Y2368" i="43"/>
  <c r="Z2368" i="43" s="1"/>
  <c r="V2368" i="43"/>
  <c r="N2369" i="43"/>
  <c r="O2369" i="43" s="1"/>
  <c r="P2369" i="43"/>
  <c r="Q2369" i="43" s="1"/>
  <c r="A2370" i="43"/>
  <c r="B2369" i="43"/>
  <c r="D2369" i="43"/>
  <c r="F2369" i="43"/>
  <c r="C2370" i="43"/>
  <c r="K2370" i="43"/>
  <c r="G2369" i="43"/>
  <c r="T2370" i="43"/>
  <c r="E2370" i="43"/>
  <c r="U2369" i="43"/>
  <c r="R2370" i="43"/>
  <c r="H2369" i="43" l="1"/>
  <c r="I2369" i="43" s="1"/>
  <c r="J2369" i="43"/>
  <c r="S2369" i="43"/>
  <c r="Y2369" i="43"/>
  <c r="Z2369" i="43" s="1"/>
  <c r="V2369" i="43"/>
  <c r="N2370" i="43"/>
  <c r="O2370" i="43" s="1"/>
  <c r="P2370" i="43"/>
  <c r="Q2370" i="43" s="1"/>
  <c r="B2370" i="43"/>
  <c r="A2371" i="43"/>
  <c r="D2370" i="43"/>
  <c r="T2371" i="43"/>
  <c r="U2370" i="43"/>
  <c r="G2370" i="43"/>
  <c r="F2370" i="43"/>
  <c r="E2371" i="43"/>
  <c r="C2371" i="43"/>
  <c r="K2371" i="43"/>
  <c r="R2371" i="43"/>
  <c r="H2370" i="43" l="1"/>
  <c r="I2370" i="43" s="1"/>
  <c r="J2370" i="43"/>
  <c r="S2370" i="43"/>
  <c r="Y2370" i="43"/>
  <c r="Z2370" i="43" s="1"/>
  <c r="V2370" i="43"/>
  <c r="N2371" i="43"/>
  <c r="O2371" i="43" s="1"/>
  <c r="P2371" i="43"/>
  <c r="Q2371" i="43" s="1"/>
  <c r="B2371" i="43"/>
  <c r="A2372" i="43"/>
  <c r="D2371" i="43"/>
  <c r="R2372" i="43"/>
  <c r="U2371" i="43"/>
  <c r="T2372" i="43"/>
  <c r="C2372" i="43"/>
  <c r="E2372" i="43"/>
  <c r="G2371" i="43"/>
  <c r="F2371" i="43"/>
  <c r="K2372" i="43"/>
  <c r="J2371" i="43" l="1"/>
  <c r="H2371" i="43"/>
  <c r="I2371" i="43" s="1"/>
  <c r="S2371" i="43"/>
  <c r="Y2371" i="43"/>
  <c r="Z2371" i="43" s="1"/>
  <c r="V2371" i="43"/>
  <c r="N2372" i="43"/>
  <c r="O2372" i="43" s="1"/>
  <c r="P2372" i="43"/>
  <c r="Q2372" i="43" s="1"/>
  <c r="B2372" i="43"/>
  <c r="A2373" i="43"/>
  <c r="D2372" i="43"/>
  <c r="G2372" i="43"/>
  <c r="K2373" i="43"/>
  <c r="F2372" i="43"/>
  <c r="E2373" i="43"/>
  <c r="C2373" i="43"/>
  <c r="G2373" i="43" s="1"/>
  <c r="T2373" i="43"/>
  <c r="R2373" i="43"/>
  <c r="U2372" i="43"/>
  <c r="J2372" i="43" l="1"/>
  <c r="H2372" i="43"/>
  <c r="I2372" i="43" s="1"/>
  <c r="S2372" i="43"/>
  <c r="Y2372" i="43"/>
  <c r="Z2372" i="43" s="1"/>
  <c r="V2372" i="43"/>
  <c r="N2373" i="43"/>
  <c r="O2373" i="43" s="1"/>
  <c r="J2373" i="43"/>
  <c r="P2373" i="43"/>
  <c r="Q2373" i="43" s="1"/>
  <c r="A2374" i="43"/>
  <c r="B2373" i="43"/>
  <c r="D2373" i="43"/>
  <c r="C2374" i="43"/>
  <c r="R2374" i="43"/>
  <c r="T2374" i="43"/>
  <c r="G2374" i="43"/>
  <c r="K2374" i="43"/>
  <c r="F2373" i="43"/>
  <c r="E2374" i="43"/>
  <c r="U2373" i="43"/>
  <c r="H2373" i="43" l="1"/>
  <c r="I2373" i="43" s="1"/>
  <c r="S2373" i="43"/>
  <c r="Y2373" i="43"/>
  <c r="Z2373" i="43" s="1"/>
  <c r="V2373" i="43"/>
  <c r="N2374" i="43"/>
  <c r="O2374" i="43" s="1"/>
  <c r="J2374" i="43"/>
  <c r="P2374" i="43"/>
  <c r="Q2374" i="43" s="1"/>
  <c r="B2374" i="43"/>
  <c r="A2375" i="43"/>
  <c r="D2374" i="43"/>
  <c r="U2374" i="43"/>
  <c r="C2375" i="43"/>
  <c r="K2375" i="43"/>
  <c r="E2375" i="43"/>
  <c r="F2374" i="43"/>
  <c r="T2375" i="43"/>
  <c r="R2375" i="43"/>
  <c r="H2374" i="43" l="1"/>
  <c r="I2374" i="43" s="1"/>
  <c r="S2374" i="43"/>
  <c r="Y2374" i="43"/>
  <c r="Z2374" i="43" s="1"/>
  <c r="V2374" i="43"/>
  <c r="N2375" i="43"/>
  <c r="O2375" i="43" s="1"/>
  <c r="P2375" i="43"/>
  <c r="Q2375" i="43" s="1"/>
  <c r="A2376" i="43"/>
  <c r="B2375" i="43"/>
  <c r="D2375" i="43"/>
  <c r="F2375" i="43"/>
  <c r="U2375" i="43"/>
  <c r="R2376" i="43"/>
  <c r="G2375" i="43"/>
  <c r="K2376" i="43"/>
  <c r="T2376" i="43"/>
  <c r="C2376" i="43"/>
  <c r="E2376" i="43"/>
  <c r="H2375" i="43" l="1"/>
  <c r="I2375" i="43" s="1"/>
  <c r="J2375" i="43"/>
  <c r="S2375" i="43"/>
  <c r="Y2375" i="43"/>
  <c r="Z2375" i="43" s="1"/>
  <c r="V2375" i="43"/>
  <c r="N2376" i="43"/>
  <c r="O2376" i="43" s="1"/>
  <c r="P2376" i="43"/>
  <c r="Q2376" i="43" s="1"/>
  <c r="B2376" i="43"/>
  <c r="A2377" i="43"/>
  <c r="D2376" i="43"/>
  <c r="G2376" i="43"/>
  <c r="C2377" i="43"/>
  <c r="T2377" i="43"/>
  <c r="E2377" i="43"/>
  <c r="F2376" i="43"/>
  <c r="K2377" i="43"/>
  <c r="U2376" i="43"/>
  <c r="R2377" i="43"/>
  <c r="J2376" i="43" l="1"/>
  <c r="H2376" i="43"/>
  <c r="I2376" i="43" s="1"/>
  <c r="S2376" i="43"/>
  <c r="Y2376" i="43"/>
  <c r="Z2376" i="43" s="1"/>
  <c r="V2376" i="43"/>
  <c r="N2377" i="43"/>
  <c r="O2377" i="43" s="1"/>
  <c r="P2377" i="43"/>
  <c r="Q2377" i="43" s="1"/>
  <c r="A2378" i="43"/>
  <c r="B2377" i="43"/>
  <c r="D2377" i="43"/>
  <c r="K2378" i="43"/>
  <c r="E2378" i="43"/>
  <c r="F2377" i="43"/>
  <c r="G2377" i="43"/>
  <c r="T2378" i="43"/>
  <c r="C2378" i="43"/>
  <c r="R2378" i="43"/>
  <c r="U2377" i="43"/>
  <c r="G2378" i="43"/>
  <c r="F2378" i="43"/>
  <c r="H2377" i="43" l="1"/>
  <c r="I2377" i="43" s="1"/>
  <c r="J2377" i="43"/>
  <c r="S2377" i="43"/>
  <c r="Y2377" i="43"/>
  <c r="Z2377" i="43" s="1"/>
  <c r="V2377" i="43"/>
  <c r="N2378" i="43"/>
  <c r="O2378" i="43" s="1"/>
  <c r="H2378" i="43"/>
  <c r="I2378" i="43" s="1"/>
  <c r="J2378" i="43"/>
  <c r="P2378" i="43"/>
  <c r="Q2378" i="43" s="1"/>
  <c r="A2379" i="43"/>
  <c r="B2378" i="43"/>
  <c r="D2378" i="43"/>
  <c r="K2379" i="43"/>
  <c r="R2379" i="43"/>
  <c r="C2379" i="43"/>
  <c r="U2378" i="43"/>
  <c r="T2379" i="43"/>
  <c r="E2379" i="43"/>
  <c r="G2379" i="43"/>
  <c r="S2378" i="43" l="1"/>
  <c r="Y2378" i="43"/>
  <c r="Z2378" i="43" s="1"/>
  <c r="V2378" i="43"/>
  <c r="N2379" i="43"/>
  <c r="O2379" i="43" s="1"/>
  <c r="J2379" i="43"/>
  <c r="P2379" i="43"/>
  <c r="Q2379" i="43" s="1"/>
  <c r="A2380" i="43"/>
  <c r="B2379" i="43"/>
  <c r="D2379" i="43"/>
  <c r="E2380" i="43"/>
  <c r="T2380" i="43"/>
  <c r="C2380" i="43"/>
  <c r="F2379" i="43"/>
  <c r="U2379" i="43"/>
  <c r="R2380" i="43"/>
  <c r="K2380" i="43"/>
  <c r="H2379" i="43" l="1"/>
  <c r="I2379" i="43" s="1"/>
  <c r="S2379" i="43"/>
  <c r="Y2379" i="43"/>
  <c r="Z2379" i="43" s="1"/>
  <c r="V2379" i="43"/>
  <c r="N2380" i="43"/>
  <c r="O2380" i="43" s="1"/>
  <c r="P2380" i="43"/>
  <c r="Q2380" i="43" s="1"/>
  <c r="B2380" i="43"/>
  <c r="A2381" i="43"/>
  <c r="D2380" i="43"/>
  <c r="K2381" i="43"/>
  <c r="R2381" i="43"/>
  <c r="F2380" i="43"/>
  <c r="C2381" i="43"/>
  <c r="E2381" i="43"/>
  <c r="G2380" i="43"/>
  <c r="T2381" i="43"/>
  <c r="U2380" i="43"/>
  <c r="J2380" i="43" l="1"/>
  <c r="H2380" i="43"/>
  <c r="I2380" i="43" s="1"/>
  <c r="S2380" i="43"/>
  <c r="Y2380" i="43"/>
  <c r="Z2380" i="43" s="1"/>
  <c r="V2380" i="43"/>
  <c r="N2381" i="43"/>
  <c r="O2381" i="43" s="1"/>
  <c r="P2381" i="43"/>
  <c r="Q2381" i="43" s="1"/>
  <c r="A2382" i="43"/>
  <c r="B2381" i="43"/>
  <c r="D2381" i="43"/>
  <c r="G2381" i="43"/>
  <c r="E2382" i="43"/>
  <c r="T2382" i="43"/>
  <c r="R2382" i="43"/>
  <c r="K2382" i="43"/>
  <c r="U2381" i="43"/>
  <c r="F2381" i="43"/>
  <c r="C2382" i="43"/>
  <c r="J2381" i="43" l="1"/>
  <c r="H2381" i="43"/>
  <c r="I2381" i="43" s="1"/>
  <c r="S2381" i="43"/>
  <c r="Y2381" i="43"/>
  <c r="Z2381" i="43" s="1"/>
  <c r="V2381" i="43"/>
  <c r="N2382" i="43"/>
  <c r="O2382" i="43" s="1"/>
  <c r="P2382" i="43"/>
  <c r="Q2382" i="43" s="1"/>
  <c r="B2382" i="43"/>
  <c r="A2383" i="43"/>
  <c r="D2382" i="43"/>
  <c r="C2383" i="43"/>
  <c r="K2383" i="43"/>
  <c r="G2382" i="43"/>
  <c r="E2383" i="43"/>
  <c r="R2383" i="43"/>
  <c r="F2382" i="43"/>
  <c r="U2382" i="43"/>
  <c r="T2383" i="43"/>
  <c r="H2382" i="43" l="1"/>
  <c r="I2382" i="43" s="1"/>
  <c r="J2382" i="43"/>
  <c r="S2382" i="43"/>
  <c r="Y2382" i="43"/>
  <c r="Z2382" i="43" s="1"/>
  <c r="V2382" i="43"/>
  <c r="N2383" i="43"/>
  <c r="O2383" i="43" s="1"/>
  <c r="P2383" i="43"/>
  <c r="Q2383" i="43" s="1"/>
  <c r="A2384" i="43"/>
  <c r="B2383" i="43"/>
  <c r="D2383" i="43"/>
  <c r="R2384" i="43"/>
  <c r="U2383" i="43"/>
  <c r="K2384" i="43"/>
  <c r="C2384" i="43"/>
  <c r="T2384" i="43"/>
  <c r="G2383" i="43"/>
  <c r="F2383" i="43"/>
  <c r="E2384" i="43"/>
  <c r="J2383" i="43" l="1"/>
  <c r="H2383" i="43"/>
  <c r="I2383" i="43" s="1"/>
  <c r="S2383" i="43"/>
  <c r="Y2383" i="43"/>
  <c r="Z2383" i="43" s="1"/>
  <c r="V2383" i="43"/>
  <c r="N2384" i="43"/>
  <c r="O2384" i="43" s="1"/>
  <c r="P2384" i="43"/>
  <c r="Q2384" i="43" s="1"/>
  <c r="B2384" i="43"/>
  <c r="A2385" i="43"/>
  <c r="D2384" i="43"/>
  <c r="K2385" i="43"/>
  <c r="E2385" i="43"/>
  <c r="T2385" i="43"/>
  <c r="C2385" i="43"/>
  <c r="R2385" i="43"/>
  <c r="F2384" i="43"/>
  <c r="U2384" i="43"/>
  <c r="G2384" i="43"/>
  <c r="J2384" i="43" l="1"/>
  <c r="H2384" i="43"/>
  <c r="I2384" i="43" s="1"/>
  <c r="S2384" i="43"/>
  <c r="Y2384" i="43"/>
  <c r="Z2384" i="43" s="1"/>
  <c r="V2384" i="43"/>
  <c r="N2385" i="43"/>
  <c r="O2385" i="43" s="1"/>
  <c r="P2385" i="43"/>
  <c r="Q2385" i="43" s="1"/>
  <c r="A2386" i="43"/>
  <c r="B2385" i="43"/>
  <c r="D2385" i="43"/>
  <c r="K2386" i="43"/>
  <c r="T2386" i="43"/>
  <c r="U2385" i="43"/>
  <c r="R2386" i="43"/>
  <c r="C2386" i="43"/>
  <c r="F2385" i="43"/>
  <c r="E2386" i="43"/>
  <c r="G2385" i="43"/>
  <c r="J2385" i="43" l="1"/>
  <c r="H2385" i="43"/>
  <c r="I2385" i="43" s="1"/>
  <c r="S2385" i="43"/>
  <c r="Y2385" i="43"/>
  <c r="Z2385" i="43" s="1"/>
  <c r="V2385" i="43"/>
  <c r="N2386" i="43"/>
  <c r="O2386" i="43" s="1"/>
  <c r="P2386" i="43"/>
  <c r="Q2386" i="43" s="1"/>
  <c r="A2387" i="43"/>
  <c r="B2386" i="43"/>
  <c r="D2386" i="43"/>
  <c r="F2386" i="43"/>
  <c r="T2387" i="43"/>
  <c r="K2387" i="43"/>
  <c r="E2387" i="43"/>
  <c r="R2387" i="43"/>
  <c r="C2387" i="43"/>
  <c r="U2386" i="43"/>
  <c r="G2386" i="43"/>
  <c r="J2386" i="43" l="1"/>
  <c r="H2386" i="43"/>
  <c r="I2386" i="43" s="1"/>
  <c r="S2386" i="43"/>
  <c r="Y2386" i="43"/>
  <c r="Z2386" i="43" s="1"/>
  <c r="V2386" i="43"/>
  <c r="N2387" i="43"/>
  <c r="O2387" i="43" s="1"/>
  <c r="P2387" i="43"/>
  <c r="Q2387" i="43" s="1"/>
  <c r="B2387" i="43"/>
  <c r="A2388" i="43"/>
  <c r="D2387" i="43"/>
  <c r="E2388" i="43"/>
  <c r="C2388" i="43"/>
  <c r="T2388" i="43"/>
  <c r="G2387" i="43"/>
  <c r="R2388" i="43"/>
  <c r="U2387" i="43"/>
  <c r="F2387" i="43"/>
  <c r="K2388" i="43"/>
  <c r="J2387" i="43" l="1"/>
  <c r="H2387" i="43"/>
  <c r="I2387" i="43" s="1"/>
  <c r="S2387" i="43"/>
  <c r="Y2387" i="43"/>
  <c r="Z2387" i="43" s="1"/>
  <c r="V2387" i="43"/>
  <c r="N2388" i="43"/>
  <c r="O2388" i="43" s="1"/>
  <c r="P2388" i="43"/>
  <c r="Q2388" i="43" s="1"/>
  <c r="B2388" i="43"/>
  <c r="A2389" i="43"/>
  <c r="D2388" i="43"/>
  <c r="F2388" i="43"/>
  <c r="C2389" i="43"/>
  <c r="R2389" i="43"/>
  <c r="U2388" i="43"/>
  <c r="T2389" i="43"/>
  <c r="E2389" i="43"/>
  <c r="G2388" i="43"/>
  <c r="K2389" i="43"/>
  <c r="H2388" i="43" l="1"/>
  <c r="I2388" i="43" s="1"/>
  <c r="J2388" i="43"/>
  <c r="S2388" i="43"/>
  <c r="Y2388" i="43"/>
  <c r="Z2388" i="43" s="1"/>
  <c r="V2388" i="43"/>
  <c r="N2389" i="43"/>
  <c r="O2389" i="43" s="1"/>
  <c r="P2389" i="43"/>
  <c r="Q2389" i="43" s="1"/>
  <c r="A2390" i="43"/>
  <c r="B2389" i="43"/>
  <c r="D2389" i="43"/>
  <c r="K2390" i="43"/>
  <c r="U2389" i="43"/>
  <c r="T2390" i="43"/>
  <c r="C2390" i="43"/>
  <c r="E2390" i="43"/>
  <c r="R2390" i="43"/>
  <c r="F2389" i="43"/>
  <c r="G2389" i="43"/>
  <c r="J2389" i="43" l="1"/>
  <c r="H2389" i="43"/>
  <c r="I2389" i="43" s="1"/>
  <c r="S2389" i="43"/>
  <c r="Y2389" i="43"/>
  <c r="Z2389" i="43" s="1"/>
  <c r="V2389" i="43"/>
  <c r="N2390" i="43"/>
  <c r="O2390" i="43" s="1"/>
  <c r="P2390" i="43"/>
  <c r="Q2390" i="43" s="1"/>
  <c r="B2390" i="43"/>
  <c r="A2391" i="43"/>
  <c r="D2390" i="43"/>
  <c r="C2391" i="43"/>
  <c r="R2391" i="43"/>
  <c r="K2391" i="43"/>
  <c r="F2390" i="43"/>
  <c r="E2391" i="43"/>
  <c r="T2391" i="43"/>
  <c r="U2390" i="43"/>
  <c r="G2390" i="43"/>
  <c r="J2390" i="43" l="1"/>
  <c r="H2390" i="43"/>
  <c r="I2390" i="43" s="1"/>
  <c r="S2390" i="43"/>
  <c r="Y2390" i="43"/>
  <c r="Z2390" i="43" s="1"/>
  <c r="V2390" i="43"/>
  <c r="N2391" i="43"/>
  <c r="O2391" i="43" s="1"/>
  <c r="P2391" i="43"/>
  <c r="Q2391" i="43" s="1"/>
  <c r="B2391" i="43"/>
  <c r="A2392" i="43"/>
  <c r="D2391" i="43"/>
  <c r="E2392" i="43"/>
  <c r="R2392" i="43"/>
  <c r="U2391" i="43"/>
  <c r="T2392" i="43"/>
  <c r="C2392" i="43"/>
  <c r="G2391" i="43"/>
  <c r="F2391" i="43"/>
  <c r="K2392" i="43"/>
  <c r="J2391" i="43" l="1"/>
  <c r="H2391" i="43"/>
  <c r="I2391" i="43" s="1"/>
  <c r="S2391" i="43"/>
  <c r="Y2391" i="43"/>
  <c r="Z2391" i="43" s="1"/>
  <c r="V2391" i="43"/>
  <c r="N2392" i="43"/>
  <c r="O2392" i="43" s="1"/>
  <c r="P2392" i="43"/>
  <c r="Q2392" i="43" s="1"/>
  <c r="B2392" i="43"/>
  <c r="A2393" i="43"/>
  <c r="D2392" i="43"/>
  <c r="G2392" i="43"/>
  <c r="R2393" i="43"/>
  <c r="E2393" i="43"/>
  <c r="U2392" i="43"/>
  <c r="F2392" i="43"/>
  <c r="K2393" i="43"/>
  <c r="C2393" i="43"/>
  <c r="J2392" i="43" l="1"/>
  <c r="H2392" i="43"/>
  <c r="I2392" i="43" s="1"/>
  <c r="S2392" i="43"/>
  <c r="Y2392" i="43"/>
  <c r="Z2392" i="43" s="1"/>
  <c r="V2392" i="43"/>
  <c r="N2393" i="43"/>
  <c r="O2393" i="43" s="1"/>
  <c r="P2393" i="43"/>
  <c r="Q2393" i="43" s="1"/>
  <c r="A2394" i="43"/>
  <c r="B2393" i="43"/>
  <c r="D2393" i="43"/>
  <c r="K2394" i="43"/>
  <c r="C2394" i="43"/>
  <c r="T2393" i="43"/>
  <c r="E2394" i="43"/>
  <c r="G2393" i="43"/>
  <c r="T2394" i="43"/>
  <c r="F2393" i="43"/>
  <c r="U2393" i="43"/>
  <c r="R2394" i="43"/>
  <c r="J2393" i="43" l="1"/>
  <c r="H2393" i="43"/>
  <c r="I2393" i="43" s="1"/>
  <c r="S2393" i="43"/>
  <c r="Y2393" i="43"/>
  <c r="Z2393" i="43" s="1"/>
  <c r="V2393" i="43"/>
  <c r="N2394" i="43"/>
  <c r="O2394" i="43" s="1"/>
  <c r="P2394" i="43"/>
  <c r="Q2394" i="43" s="1"/>
  <c r="A2395" i="43"/>
  <c r="B2394" i="43"/>
  <c r="D2394" i="43"/>
  <c r="E2395" i="43"/>
  <c r="G2394" i="43"/>
  <c r="C2395" i="43"/>
  <c r="F2394" i="43"/>
  <c r="U2394" i="43"/>
  <c r="T2395" i="43"/>
  <c r="K2395" i="43"/>
  <c r="R2395" i="43"/>
  <c r="F2395" i="43"/>
  <c r="H2394" i="43" l="1"/>
  <c r="I2394" i="43" s="1"/>
  <c r="J2394" i="43"/>
  <c r="S2394" i="43"/>
  <c r="Y2394" i="43"/>
  <c r="Z2394" i="43" s="1"/>
  <c r="V2394" i="43"/>
  <c r="N2395" i="43"/>
  <c r="O2395" i="43" s="1"/>
  <c r="H2395" i="43"/>
  <c r="I2395" i="43" s="1"/>
  <c r="P2395" i="43"/>
  <c r="Q2395" i="43" s="1"/>
  <c r="A2396" i="43"/>
  <c r="B2395" i="43"/>
  <c r="D2395" i="43"/>
  <c r="G2395" i="43"/>
  <c r="R2396" i="43"/>
  <c r="E2396" i="43"/>
  <c r="T2396" i="43"/>
  <c r="U2395" i="43"/>
  <c r="C2396" i="43"/>
  <c r="G2396" i="43" s="1"/>
  <c r="K2396" i="43"/>
  <c r="J2395" i="43" l="1"/>
  <c r="S2395" i="43"/>
  <c r="Y2395" i="43"/>
  <c r="Z2395" i="43" s="1"/>
  <c r="V2395" i="43"/>
  <c r="N2396" i="43"/>
  <c r="O2396" i="43" s="1"/>
  <c r="J2396" i="43"/>
  <c r="P2396" i="43"/>
  <c r="Q2396" i="43" s="1"/>
  <c r="B2396" i="43"/>
  <c r="A2397" i="43"/>
  <c r="D2396" i="43"/>
  <c r="U2396" i="43"/>
  <c r="F2396" i="43"/>
  <c r="K2397" i="43"/>
  <c r="C2397" i="43"/>
  <c r="E2397" i="43"/>
  <c r="R2397" i="43"/>
  <c r="T2397" i="43"/>
  <c r="H2396" i="43" l="1"/>
  <c r="I2396" i="43" s="1"/>
  <c r="S2396" i="43"/>
  <c r="Y2396" i="43"/>
  <c r="Z2396" i="43" s="1"/>
  <c r="V2396" i="43"/>
  <c r="N2397" i="43"/>
  <c r="O2397" i="43" s="1"/>
  <c r="P2397" i="43"/>
  <c r="Q2397" i="43" s="1"/>
  <c r="A2398" i="43"/>
  <c r="B2397" i="43"/>
  <c r="D2397" i="43"/>
  <c r="T2398" i="43"/>
  <c r="E2398" i="43"/>
  <c r="G2397" i="43"/>
  <c r="U2397" i="43"/>
  <c r="K2398" i="43"/>
  <c r="C2398" i="43"/>
  <c r="R2398" i="43"/>
  <c r="F2397" i="43"/>
  <c r="J2397" i="43" l="1"/>
  <c r="H2397" i="43"/>
  <c r="I2397" i="43" s="1"/>
  <c r="S2397" i="43"/>
  <c r="Y2397" i="43"/>
  <c r="Z2397" i="43" s="1"/>
  <c r="V2397" i="43"/>
  <c r="N2398" i="43"/>
  <c r="O2398" i="43" s="1"/>
  <c r="P2398" i="43"/>
  <c r="Q2398" i="43" s="1"/>
  <c r="B2398" i="43"/>
  <c r="A2399" i="43"/>
  <c r="D2398" i="43"/>
  <c r="T2399" i="43"/>
  <c r="U2398" i="43"/>
  <c r="C2399" i="43"/>
  <c r="F2398" i="43"/>
  <c r="E2399" i="43"/>
  <c r="K2399" i="43"/>
  <c r="G2398" i="43"/>
  <c r="R2399" i="43"/>
  <c r="H2398" i="43" l="1"/>
  <c r="I2398" i="43" s="1"/>
  <c r="J2398" i="43"/>
  <c r="S2398" i="43"/>
  <c r="Y2398" i="43"/>
  <c r="Z2398" i="43" s="1"/>
  <c r="V2398" i="43"/>
  <c r="N2399" i="43"/>
  <c r="O2399" i="43" s="1"/>
  <c r="P2399" i="43"/>
  <c r="Q2399" i="43" s="1"/>
  <c r="A2400" i="43"/>
  <c r="B2399" i="43"/>
  <c r="D2399" i="43"/>
  <c r="R2400" i="43"/>
  <c r="U2399" i="43"/>
  <c r="G2399" i="43"/>
  <c r="E2400" i="43"/>
  <c r="C2400" i="43"/>
  <c r="F2399" i="43"/>
  <c r="T2400" i="43"/>
  <c r="K2400" i="43"/>
  <c r="J2399" i="43" l="1"/>
  <c r="H2399" i="43"/>
  <c r="I2399" i="43" s="1"/>
  <c r="S2399" i="43"/>
  <c r="Y2399" i="43"/>
  <c r="Z2399" i="43" s="1"/>
  <c r="V2399" i="43"/>
  <c r="N2400" i="43"/>
  <c r="O2400" i="43" s="1"/>
  <c r="P2400" i="43"/>
  <c r="Q2400" i="43" s="1"/>
  <c r="B2400" i="43"/>
  <c r="A2401" i="43"/>
  <c r="D2400" i="43"/>
  <c r="U2400" i="43"/>
  <c r="T2401" i="43"/>
  <c r="C2401" i="43"/>
  <c r="E2401" i="43"/>
  <c r="G2400" i="43"/>
  <c r="F2400" i="43"/>
  <c r="R2401" i="43"/>
  <c r="K2401" i="43"/>
  <c r="J2400" i="43" l="1"/>
  <c r="H2400" i="43"/>
  <c r="I2400" i="43" s="1"/>
  <c r="S2400" i="43"/>
  <c r="Y2400" i="43"/>
  <c r="Z2400" i="43" s="1"/>
  <c r="V2400" i="43"/>
  <c r="N2401" i="43"/>
  <c r="O2401" i="43" s="1"/>
  <c r="P2401" i="43"/>
  <c r="Q2401" i="43" s="1"/>
  <c r="A2402" i="43"/>
  <c r="B2401" i="43"/>
  <c r="D2401" i="43"/>
  <c r="E2402" i="43"/>
  <c r="G2401" i="43"/>
  <c r="K2402" i="43"/>
  <c r="U2401" i="43"/>
  <c r="C2402" i="43"/>
  <c r="T2402" i="43"/>
  <c r="R2402" i="43"/>
  <c r="F2401" i="43"/>
  <c r="J2401" i="43" l="1"/>
  <c r="H2401" i="43"/>
  <c r="I2401" i="43" s="1"/>
  <c r="S2401" i="43"/>
  <c r="Y2401" i="43"/>
  <c r="Z2401" i="43" s="1"/>
  <c r="V2401" i="43"/>
  <c r="N2402" i="43"/>
  <c r="O2402" i="43" s="1"/>
  <c r="P2402" i="43"/>
  <c r="Q2402" i="43" s="1"/>
  <c r="A2403" i="43"/>
  <c r="B2402" i="43"/>
  <c r="D2402" i="43"/>
  <c r="K2403" i="43"/>
  <c r="G2402" i="43"/>
  <c r="U2402" i="43"/>
  <c r="C2403" i="43"/>
  <c r="F2402" i="43"/>
  <c r="T2403" i="43"/>
  <c r="R2403" i="43"/>
  <c r="E2403" i="43"/>
  <c r="J2402" i="43" l="1"/>
  <c r="H2402" i="43"/>
  <c r="I2402" i="43" s="1"/>
  <c r="S2402" i="43"/>
  <c r="Y2402" i="43"/>
  <c r="Z2402" i="43" s="1"/>
  <c r="V2402" i="43"/>
  <c r="N2403" i="43"/>
  <c r="O2403" i="43" s="1"/>
  <c r="P2403" i="43"/>
  <c r="Q2403" i="43" s="1"/>
  <c r="B2403" i="43"/>
  <c r="A2404" i="43"/>
  <c r="D2403" i="43"/>
  <c r="T2404" i="43"/>
  <c r="E2404" i="43"/>
  <c r="R2404" i="43"/>
  <c r="F2403" i="43"/>
  <c r="U2403" i="43"/>
  <c r="K2404" i="43"/>
  <c r="G2403" i="43"/>
  <c r="C2404" i="43"/>
  <c r="F2404" i="43" s="1"/>
  <c r="H2403" i="43" l="1"/>
  <c r="I2403" i="43" s="1"/>
  <c r="J2403" i="43"/>
  <c r="S2403" i="43"/>
  <c r="Y2403" i="43"/>
  <c r="Z2403" i="43" s="1"/>
  <c r="V2403" i="43"/>
  <c r="N2404" i="43"/>
  <c r="O2404" i="43" s="1"/>
  <c r="H2404" i="43"/>
  <c r="I2404" i="43" s="1"/>
  <c r="P2404" i="43"/>
  <c r="Q2404" i="43" s="1"/>
  <c r="B2404" i="43"/>
  <c r="A2405" i="43"/>
  <c r="D2404" i="43"/>
  <c r="E2405" i="43"/>
  <c r="T2405" i="43"/>
  <c r="C2405" i="43"/>
  <c r="U2404" i="43"/>
  <c r="R2405" i="43"/>
  <c r="G2404" i="43"/>
  <c r="K2405" i="43"/>
  <c r="J2404" i="43" l="1"/>
  <c r="S2404" i="43"/>
  <c r="Y2404" i="43"/>
  <c r="Z2404" i="43" s="1"/>
  <c r="V2404" i="43"/>
  <c r="N2405" i="43"/>
  <c r="O2405" i="43" s="1"/>
  <c r="P2405" i="43"/>
  <c r="Q2405" i="43" s="1"/>
  <c r="A2406" i="43"/>
  <c r="B2405" i="43"/>
  <c r="D2405" i="43"/>
  <c r="C2406" i="43"/>
  <c r="U2405" i="43"/>
  <c r="T2406" i="43"/>
  <c r="F2405" i="43"/>
  <c r="F2406" i="43"/>
  <c r="E2406" i="43"/>
  <c r="G2405" i="43"/>
  <c r="K2406" i="43"/>
  <c r="R2406" i="43"/>
  <c r="J2405" i="43" l="1"/>
  <c r="H2405" i="43"/>
  <c r="I2405" i="43" s="1"/>
  <c r="S2405" i="43"/>
  <c r="Y2405" i="43"/>
  <c r="Z2405" i="43" s="1"/>
  <c r="V2405" i="43"/>
  <c r="N2406" i="43"/>
  <c r="O2406" i="43" s="1"/>
  <c r="H2406" i="43"/>
  <c r="I2406" i="43" s="1"/>
  <c r="P2406" i="43"/>
  <c r="Q2406" i="43" s="1"/>
  <c r="B2406" i="43"/>
  <c r="A2407" i="43"/>
  <c r="D2406" i="43"/>
  <c r="E2407" i="43"/>
  <c r="U2406" i="43"/>
  <c r="K2407" i="43"/>
  <c r="T2407" i="43"/>
  <c r="G2406" i="43"/>
  <c r="C2407" i="43"/>
  <c r="R2407" i="43"/>
  <c r="J2406" i="43" l="1"/>
  <c r="S2406" i="43"/>
  <c r="Y2406" i="43"/>
  <c r="Z2406" i="43" s="1"/>
  <c r="V2406" i="43"/>
  <c r="N2407" i="43"/>
  <c r="O2407" i="43" s="1"/>
  <c r="P2407" i="43"/>
  <c r="Q2407" i="43" s="1"/>
  <c r="A2408" i="43"/>
  <c r="B2407" i="43"/>
  <c r="D2407" i="43"/>
  <c r="C2408" i="43"/>
  <c r="F2407" i="43"/>
  <c r="T2408" i="43"/>
  <c r="E2408" i="43"/>
  <c r="U2407" i="43"/>
  <c r="G2407" i="43"/>
  <c r="R2408" i="43"/>
  <c r="K2408" i="43"/>
  <c r="J2407" i="43" l="1"/>
  <c r="H2407" i="43"/>
  <c r="I2407" i="43" s="1"/>
  <c r="S2407" i="43"/>
  <c r="Y2407" i="43"/>
  <c r="Z2407" i="43" s="1"/>
  <c r="V2407" i="43"/>
  <c r="N2408" i="43"/>
  <c r="O2408" i="43" s="1"/>
  <c r="P2408" i="43"/>
  <c r="Q2408" i="43" s="1"/>
  <c r="B2408" i="43"/>
  <c r="A2409" i="43"/>
  <c r="D2408" i="43"/>
  <c r="E2409" i="43"/>
  <c r="G2408" i="43"/>
  <c r="U2408" i="43"/>
  <c r="K2409" i="43"/>
  <c r="T2409" i="43"/>
  <c r="F2408" i="43"/>
  <c r="R2409" i="43"/>
  <c r="C2409" i="43"/>
  <c r="G2409" i="43"/>
  <c r="H2408" i="43" l="1"/>
  <c r="I2408" i="43" s="1"/>
  <c r="J2408" i="43"/>
  <c r="S2408" i="43"/>
  <c r="Y2408" i="43"/>
  <c r="Z2408" i="43" s="1"/>
  <c r="V2408" i="43"/>
  <c r="N2409" i="43"/>
  <c r="O2409" i="43" s="1"/>
  <c r="J2409" i="43"/>
  <c r="P2409" i="43"/>
  <c r="Q2409" i="43" s="1"/>
  <c r="A2410" i="43"/>
  <c r="B2409" i="43"/>
  <c r="D2409" i="43"/>
  <c r="F2409" i="43"/>
  <c r="T2410" i="43"/>
  <c r="K2410" i="43"/>
  <c r="C2410" i="43"/>
  <c r="R2410" i="43"/>
  <c r="U2409" i="43"/>
  <c r="E2410" i="43"/>
  <c r="H2409" i="43" l="1"/>
  <c r="I2409" i="43" s="1"/>
  <c r="S2409" i="43"/>
  <c r="Y2409" i="43"/>
  <c r="Z2409" i="43" s="1"/>
  <c r="V2409" i="43"/>
  <c r="N2410" i="43"/>
  <c r="O2410" i="43" s="1"/>
  <c r="P2410" i="43"/>
  <c r="Q2410" i="43" s="1"/>
  <c r="A2411" i="43"/>
  <c r="B2410" i="43"/>
  <c r="D2410" i="43"/>
  <c r="G2410" i="43"/>
  <c r="C2411" i="43"/>
  <c r="K2411" i="43"/>
  <c r="F2410" i="43"/>
  <c r="U2410" i="43"/>
  <c r="E2411" i="43"/>
  <c r="T2411" i="43"/>
  <c r="R2411" i="43"/>
  <c r="J2410" i="43" l="1"/>
  <c r="H2410" i="43"/>
  <c r="I2410" i="43" s="1"/>
  <c r="S2410" i="43"/>
  <c r="Y2410" i="43"/>
  <c r="Z2410" i="43" s="1"/>
  <c r="V2410" i="43"/>
  <c r="N2411" i="43"/>
  <c r="O2411" i="43" s="1"/>
  <c r="P2411" i="43"/>
  <c r="Q2411" i="43" s="1"/>
  <c r="A2412" i="43"/>
  <c r="B2411" i="43"/>
  <c r="D2411" i="43"/>
  <c r="K2412" i="43"/>
  <c r="E2412" i="43"/>
  <c r="F2411" i="43"/>
  <c r="C2412" i="43"/>
  <c r="R2412" i="43"/>
  <c r="T2412" i="43"/>
  <c r="G2411" i="43"/>
  <c r="U2411" i="43"/>
  <c r="J2411" i="43" l="1"/>
  <c r="H2411" i="43"/>
  <c r="I2411" i="43" s="1"/>
  <c r="S2411" i="43"/>
  <c r="Y2411" i="43"/>
  <c r="Z2411" i="43" s="1"/>
  <c r="V2411" i="43"/>
  <c r="N2412" i="43"/>
  <c r="O2412" i="43" s="1"/>
  <c r="P2412" i="43"/>
  <c r="Q2412" i="43" s="1"/>
  <c r="B2412" i="43"/>
  <c r="A2413" i="43"/>
  <c r="D2412" i="43"/>
  <c r="U2412" i="43"/>
  <c r="G2412" i="43"/>
  <c r="K2413" i="43"/>
  <c r="R2413" i="43"/>
  <c r="E2413" i="43"/>
  <c r="F2412" i="43"/>
  <c r="C2413" i="43"/>
  <c r="T2413" i="43"/>
  <c r="J2412" i="43" l="1"/>
  <c r="H2412" i="43"/>
  <c r="I2412" i="43" s="1"/>
  <c r="S2412" i="43"/>
  <c r="Y2412" i="43"/>
  <c r="Z2412" i="43" s="1"/>
  <c r="V2412" i="43"/>
  <c r="N2413" i="43"/>
  <c r="O2413" i="43" s="1"/>
  <c r="P2413" i="43"/>
  <c r="Q2413" i="43" s="1"/>
  <c r="A2414" i="43"/>
  <c r="B2413" i="43"/>
  <c r="D2413" i="43"/>
  <c r="R2414" i="43"/>
  <c r="U2413" i="43"/>
  <c r="G2413" i="43"/>
  <c r="E2414" i="43"/>
  <c r="C2414" i="43"/>
  <c r="F2413" i="43"/>
  <c r="K2414" i="43"/>
  <c r="T2414" i="43"/>
  <c r="J2413" i="43" l="1"/>
  <c r="H2413" i="43"/>
  <c r="I2413" i="43" s="1"/>
  <c r="S2413" i="43"/>
  <c r="Y2413" i="43"/>
  <c r="Z2413" i="43" s="1"/>
  <c r="V2413" i="43"/>
  <c r="N2414" i="43"/>
  <c r="O2414" i="43" s="1"/>
  <c r="P2414" i="43"/>
  <c r="Q2414" i="43" s="1"/>
  <c r="B2414" i="43"/>
  <c r="A2415" i="43"/>
  <c r="D2414" i="43"/>
  <c r="U2414" i="43"/>
  <c r="K2415" i="43"/>
  <c r="F2414" i="43"/>
  <c r="E2415" i="43"/>
  <c r="R2415" i="43"/>
  <c r="C2415" i="43"/>
  <c r="G2415" i="43"/>
  <c r="G2414" i="43"/>
  <c r="F2415" i="43"/>
  <c r="J2414" i="43" l="1"/>
  <c r="H2414" i="43"/>
  <c r="I2414" i="43" s="1"/>
  <c r="S2414" i="43"/>
  <c r="Y2414" i="43"/>
  <c r="Z2414" i="43" s="1"/>
  <c r="V2414" i="43"/>
  <c r="N2415" i="43"/>
  <c r="O2415" i="43" s="1"/>
  <c r="H2415" i="43"/>
  <c r="I2415" i="43" s="1"/>
  <c r="J2415" i="43"/>
  <c r="P2415" i="43"/>
  <c r="Q2415" i="43" s="1"/>
  <c r="A2416" i="43"/>
  <c r="B2415" i="43"/>
  <c r="D2415" i="43"/>
  <c r="T2415" i="43"/>
  <c r="K2416" i="43"/>
  <c r="R2416" i="43"/>
  <c r="U2415" i="43"/>
  <c r="T2416" i="43"/>
  <c r="C2416" i="43"/>
  <c r="E2416" i="43"/>
  <c r="S2415" i="43" l="1"/>
  <c r="Y2415" i="43"/>
  <c r="Z2415" i="43" s="1"/>
  <c r="V2415" i="43"/>
  <c r="N2416" i="43"/>
  <c r="O2416" i="43" s="1"/>
  <c r="P2416" i="43"/>
  <c r="Q2416" i="43" s="1"/>
  <c r="B2416" i="43"/>
  <c r="A2417" i="43"/>
  <c r="D2416" i="43"/>
  <c r="F2416" i="43"/>
  <c r="R2417" i="43"/>
  <c r="K2417" i="43"/>
  <c r="E2417" i="43"/>
  <c r="G2416" i="43"/>
  <c r="U2416" i="43"/>
  <c r="T2417" i="43"/>
  <c r="C2417" i="43"/>
  <c r="J2416" i="43" l="1"/>
  <c r="H2416" i="43"/>
  <c r="I2416" i="43" s="1"/>
  <c r="S2416" i="43"/>
  <c r="Y2416" i="43"/>
  <c r="Z2416" i="43" s="1"/>
  <c r="V2416" i="43"/>
  <c r="N2417" i="43"/>
  <c r="O2417" i="43" s="1"/>
  <c r="P2417" i="43"/>
  <c r="Q2417" i="43" s="1"/>
  <c r="A2418" i="43"/>
  <c r="B2417" i="43"/>
  <c r="D2417" i="43"/>
  <c r="R2418" i="43"/>
  <c r="E2418" i="43"/>
  <c r="K2418" i="43"/>
  <c r="F2417" i="43"/>
  <c r="G2417" i="43"/>
  <c r="T2418" i="43"/>
  <c r="C2418" i="43"/>
  <c r="U2417" i="43"/>
  <c r="H2417" i="43" l="1"/>
  <c r="I2417" i="43" s="1"/>
  <c r="J2417" i="43"/>
  <c r="S2417" i="43"/>
  <c r="Y2417" i="43"/>
  <c r="Z2417" i="43" s="1"/>
  <c r="V2417" i="43"/>
  <c r="N2418" i="43"/>
  <c r="O2418" i="43" s="1"/>
  <c r="P2418" i="43"/>
  <c r="Q2418" i="43" s="1"/>
  <c r="B2418" i="43"/>
  <c r="A2419" i="43"/>
  <c r="D2418" i="43"/>
  <c r="G2418" i="43"/>
  <c r="T2419" i="43"/>
  <c r="F2418" i="43"/>
  <c r="E2419" i="43"/>
  <c r="U2418" i="43"/>
  <c r="R2419" i="43"/>
  <c r="C2419" i="43"/>
  <c r="K2419" i="43"/>
  <c r="J2418" i="43" l="1"/>
  <c r="H2418" i="43"/>
  <c r="I2418" i="43" s="1"/>
  <c r="S2418" i="43"/>
  <c r="Y2418" i="43"/>
  <c r="Z2418" i="43" s="1"/>
  <c r="V2418" i="43"/>
  <c r="N2419" i="43"/>
  <c r="O2419" i="43" s="1"/>
  <c r="P2419" i="43"/>
  <c r="Q2419" i="43" s="1"/>
  <c r="B2419" i="43"/>
  <c r="A2420" i="43"/>
  <c r="D2419" i="43"/>
  <c r="F2419" i="43"/>
  <c r="T2420" i="43"/>
  <c r="G2419" i="43"/>
  <c r="K2420" i="43"/>
  <c r="E2420" i="43"/>
  <c r="U2419" i="43"/>
  <c r="C2420" i="43"/>
  <c r="R2420" i="43"/>
  <c r="J2419" i="43" l="1"/>
  <c r="H2419" i="43"/>
  <c r="I2419" i="43" s="1"/>
  <c r="S2419" i="43"/>
  <c r="Y2419" i="43"/>
  <c r="Z2419" i="43" s="1"/>
  <c r="V2419" i="43"/>
  <c r="N2420" i="43"/>
  <c r="O2420" i="43" s="1"/>
  <c r="P2420" i="43"/>
  <c r="Q2420" i="43" s="1"/>
  <c r="B2420" i="43"/>
  <c r="A2421" i="43"/>
  <c r="D2420" i="43"/>
  <c r="E2421" i="43"/>
  <c r="G2420" i="43"/>
  <c r="R2421" i="43"/>
  <c r="U2420" i="43"/>
  <c r="C2421" i="43"/>
  <c r="T2421" i="43"/>
  <c r="K2421" i="43"/>
  <c r="F2420" i="43"/>
  <c r="J2420" i="43" l="1"/>
  <c r="H2420" i="43"/>
  <c r="I2420" i="43" s="1"/>
  <c r="S2420" i="43"/>
  <c r="Y2420" i="43"/>
  <c r="Z2420" i="43" s="1"/>
  <c r="V2420" i="43"/>
  <c r="N2421" i="43"/>
  <c r="O2421" i="43" s="1"/>
  <c r="P2421" i="43"/>
  <c r="Q2421" i="43" s="1"/>
  <c r="A2422" i="43"/>
  <c r="B2421" i="43"/>
  <c r="D2421" i="43"/>
  <c r="K2422" i="43"/>
  <c r="T2422" i="43"/>
  <c r="E2422" i="43"/>
  <c r="U2421" i="43"/>
  <c r="C2422" i="43"/>
  <c r="G2422" i="43" s="1"/>
  <c r="G2421" i="43"/>
  <c r="F2421" i="43"/>
  <c r="R2422" i="43"/>
  <c r="J2421" i="43" l="1"/>
  <c r="H2421" i="43"/>
  <c r="I2421" i="43" s="1"/>
  <c r="S2421" i="43"/>
  <c r="Y2421" i="43"/>
  <c r="Z2421" i="43" s="1"/>
  <c r="V2421" i="43"/>
  <c r="N2422" i="43"/>
  <c r="O2422" i="43" s="1"/>
  <c r="J2422" i="43"/>
  <c r="P2422" i="43"/>
  <c r="Q2422" i="43" s="1"/>
  <c r="A2423" i="43"/>
  <c r="B2422" i="43"/>
  <c r="D2422" i="43"/>
  <c r="R2423" i="43"/>
  <c r="C2423" i="43"/>
  <c r="G2423" i="43" s="1"/>
  <c r="E2423" i="43"/>
  <c r="K2423" i="43"/>
  <c r="F2422" i="43"/>
  <c r="T2423" i="43"/>
  <c r="U2422" i="43"/>
  <c r="H2422" i="43" l="1"/>
  <c r="I2422" i="43" s="1"/>
  <c r="S2422" i="43"/>
  <c r="Y2422" i="43"/>
  <c r="Z2422" i="43" s="1"/>
  <c r="V2422" i="43"/>
  <c r="N2423" i="43"/>
  <c r="O2423" i="43" s="1"/>
  <c r="J2423" i="43"/>
  <c r="P2423" i="43"/>
  <c r="Q2423" i="43" s="1"/>
  <c r="A2424" i="43"/>
  <c r="B2423" i="43"/>
  <c r="D2423" i="43"/>
  <c r="K2424" i="43"/>
  <c r="E2424" i="43"/>
  <c r="C2424" i="43"/>
  <c r="U2423" i="43"/>
  <c r="R2424" i="43"/>
  <c r="T2424" i="43"/>
  <c r="F2423" i="43"/>
  <c r="H2423" i="43" l="1"/>
  <c r="I2423" i="43" s="1"/>
  <c r="S2423" i="43"/>
  <c r="Y2423" i="43"/>
  <c r="Z2423" i="43" s="1"/>
  <c r="V2423" i="43"/>
  <c r="N2424" i="43"/>
  <c r="O2424" i="43" s="1"/>
  <c r="P2424" i="43"/>
  <c r="Q2424" i="43" s="1"/>
  <c r="B2424" i="43"/>
  <c r="A2425" i="43"/>
  <c r="D2424" i="43"/>
  <c r="C2425" i="43"/>
  <c r="F2424" i="43"/>
  <c r="R2425" i="43"/>
  <c r="T2425" i="43"/>
  <c r="G2424" i="43"/>
  <c r="U2424" i="43"/>
  <c r="E2425" i="43"/>
  <c r="K2425" i="43"/>
  <c r="J2424" i="43" l="1"/>
  <c r="H2424" i="43"/>
  <c r="I2424" i="43" s="1"/>
  <c r="S2424" i="43"/>
  <c r="Y2424" i="43"/>
  <c r="Z2424" i="43" s="1"/>
  <c r="V2424" i="43"/>
  <c r="N2425" i="43"/>
  <c r="O2425" i="43" s="1"/>
  <c r="P2425" i="43"/>
  <c r="Q2425" i="43" s="1"/>
  <c r="A2426" i="43"/>
  <c r="B2425" i="43"/>
  <c r="D2425" i="43"/>
  <c r="R2426" i="43"/>
  <c r="T2426" i="43"/>
  <c r="U2425" i="43"/>
  <c r="F2425" i="43"/>
  <c r="E2426" i="43"/>
  <c r="G2425" i="43"/>
  <c r="K2426" i="43"/>
  <c r="C2426" i="43"/>
  <c r="G2426" i="43" s="1"/>
  <c r="J2425" i="43" l="1"/>
  <c r="H2425" i="43"/>
  <c r="I2425" i="43" s="1"/>
  <c r="S2425" i="43"/>
  <c r="Y2425" i="43"/>
  <c r="Z2425" i="43" s="1"/>
  <c r="V2425" i="43"/>
  <c r="N2426" i="43"/>
  <c r="O2426" i="43" s="1"/>
  <c r="J2426" i="43"/>
  <c r="P2426" i="43"/>
  <c r="Q2426" i="43" s="1"/>
  <c r="A2427" i="43"/>
  <c r="B2426" i="43"/>
  <c r="D2426" i="43"/>
  <c r="E2427" i="43"/>
  <c r="T2427" i="43"/>
  <c r="F2426" i="43"/>
  <c r="R2427" i="43"/>
  <c r="C2427" i="43"/>
  <c r="K2427" i="43"/>
  <c r="U2426" i="43"/>
  <c r="H2426" i="43" l="1"/>
  <c r="I2426" i="43" s="1"/>
  <c r="S2426" i="43"/>
  <c r="Y2426" i="43"/>
  <c r="Z2426" i="43" s="1"/>
  <c r="V2426" i="43"/>
  <c r="N2427" i="43"/>
  <c r="O2427" i="43" s="1"/>
  <c r="P2427" i="43"/>
  <c r="Q2427" i="43" s="1"/>
  <c r="B2427" i="43"/>
  <c r="A2428" i="43"/>
  <c r="D2427" i="43"/>
  <c r="E2428" i="43"/>
  <c r="G2427" i="43"/>
  <c r="K2428" i="43"/>
  <c r="F2427" i="43"/>
  <c r="R2428" i="43"/>
  <c r="T2428" i="43"/>
  <c r="U2427" i="43"/>
  <c r="C2428" i="43"/>
  <c r="J2427" i="43" l="1"/>
  <c r="H2427" i="43"/>
  <c r="I2427" i="43" s="1"/>
  <c r="S2427" i="43"/>
  <c r="Y2427" i="43"/>
  <c r="Z2427" i="43" s="1"/>
  <c r="V2427" i="43"/>
  <c r="N2428" i="43"/>
  <c r="O2428" i="43" s="1"/>
  <c r="P2428" i="43"/>
  <c r="Q2428" i="43" s="1"/>
  <c r="B2428" i="43"/>
  <c r="A2429" i="43"/>
  <c r="D2428" i="43"/>
  <c r="F2428" i="43"/>
  <c r="E2429" i="43"/>
  <c r="K2429" i="43"/>
  <c r="G2428" i="43"/>
  <c r="U2428" i="43"/>
  <c r="T2429" i="43"/>
  <c r="C2429" i="43"/>
  <c r="H2428" i="43" l="1"/>
  <c r="I2428" i="43" s="1"/>
  <c r="J2428" i="43"/>
  <c r="S2428" i="43"/>
  <c r="Y2428" i="43"/>
  <c r="Z2428" i="43" s="1"/>
  <c r="V2428" i="43"/>
  <c r="N2429" i="43"/>
  <c r="O2429" i="43" s="1"/>
  <c r="P2429" i="43"/>
  <c r="Q2429" i="43" s="1"/>
  <c r="A2430" i="43"/>
  <c r="B2429" i="43"/>
  <c r="D2429" i="43"/>
  <c r="R2430" i="43"/>
  <c r="F2429" i="43"/>
  <c r="K2430" i="43"/>
  <c r="R2429" i="43"/>
  <c r="U2429" i="43"/>
  <c r="G2429" i="43"/>
  <c r="T2430" i="43"/>
  <c r="C2430" i="43"/>
  <c r="E2430" i="43"/>
  <c r="J2429" i="43" l="1"/>
  <c r="H2429" i="43"/>
  <c r="I2429" i="43" s="1"/>
  <c r="S2429" i="43"/>
  <c r="Y2429" i="43"/>
  <c r="Z2429" i="43" s="1"/>
  <c r="V2429" i="43"/>
  <c r="N2430" i="43"/>
  <c r="O2430" i="43" s="1"/>
  <c r="P2430" i="43"/>
  <c r="Q2430" i="43" s="1"/>
  <c r="B2430" i="43"/>
  <c r="A2431" i="43"/>
  <c r="D2430" i="43"/>
  <c r="K2431" i="43"/>
  <c r="F2430" i="43"/>
  <c r="R2431" i="43"/>
  <c r="U2430" i="43"/>
  <c r="T2431" i="43"/>
  <c r="E2431" i="43"/>
  <c r="C2431" i="43"/>
  <c r="G2430" i="43"/>
  <c r="J2430" i="43" l="1"/>
  <c r="H2430" i="43"/>
  <c r="I2430" i="43" s="1"/>
  <c r="S2430" i="43"/>
  <c r="Y2430" i="43"/>
  <c r="Z2430" i="43" s="1"/>
  <c r="V2430" i="43"/>
  <c r="N2431" i="43"/>
  <c r="O2431" i="43" s="1"/>
  <c r="P2431" i="43"/>
  <c r="Q2431" i="43" s="1"/>
  <c r="A2432" i="43"/>
  <c r="B2431" i="43"/>
  <c r="D2431" i="43"/>
  <c r="G2431" i="43"/>
  <c r="E2432" i="43"/>
  <c r="C2432" i="43"/>
  <c r="K2432" i="43"/>
  <c r="F2431" i="43"/>
  <c r="T2432" i="43"/>
  <c r="U2431" i="43"/>
  <c r="R2432" i="43"/>
  <c r="J2431" i="43" l="1"/>
  <c r="H2431" i="43"/>
  <c r="I2431" i="43" s="1"/>
  <c r="S2431" i="43"/>
  <c r="Y2431" i="43"/>
  <c r="Z2431" i="43" s="1"/>
  <c r="V2431" i="43"/>
  <c r="N2432" i="43"/>
  <c r="O2432" i="43" s="1"/>
  <c r="P2432" i="43"/>
  <c r="Q2432" i="43" s="1"/>
  <c r="B2432" i="43"/>
  <c r="A2433" i="43"/>
  <c r="D2432" i="43"/>
  <c r="G2432" i="43"/>
  <c r="K2433" i="43"/>
  <c r="R2433" i="43"/>
  <c r="F2432" i="43"/>
  <c r="T2433" i="43"/>
  <c r="U2432" i="43"/>
  <c r="C2433" i="43"/>
  <c r="G2433" i="43" s="1"/>
  <c r="E2433" i="43"/>
  <c r="J2432" i="43" l="1"/>
  <c r="H2432" i="43"/>
  <c r="I2432" i="43" s="1"/>
  <c r="S2432" i="43"/>
  <c r="Y2432" i="43"/>
  <c r="Z2432" i="43" s="1"/>
  <c r="V2432" i="43"/>
  <c r="N2433" i="43"/>
  <c r="O2433" i="43" s="1"/>
  <c r="J2433" i="43"/>
  <c r="P2433" i="43"/>
  <c r="Q2433" i="43" s="1"/>
  <c r="A2434" i="43"/>
  <c r="B2433" i="43"/>
  <c r="D2433" i="43"/>
  <c r="K2434" i="43"/>
  <c r="R2434" i="43"/>
  <c r="E2434" i="43"/>
  <c r="C2434" i="43"/>
  <c r="G2434" i="43"/>
  <c r="F2433" i="43"/>
  <c r="U2433" i="43"/>
  <c r="T2434" i="43"/>
  <c r="H2433" i="43" l="1"/>
  <c r="I2433" i="43" s="1"/>
  <c r="S2433" i="43"/>
  <c r="Y2433" i="43"/>
  <c r="Z2433" i="43" s="1"/>
  <c r="V2433" i="43"/>
  <c r="N2434" i="43"/>
  <c r="O2434" i="43" s="1"/>
  <c r="J2434" i="43"/>
  <c r="P2434" i="43"/>
  <c r="Q2434" i="43" s="1"/>
  <c r="B2434" i="43"/>
  <c r="A2435" i="43"/>
  <c r="D2434" i="43"/>
  <c r="F2434" i="43"/>
  <c r="T2435" i="43"/>
  <c r="K2435" i="43"/>
  <c r="U2434" i="43"/>
  <c r="R2435" i="43"/>
  <c r="E2435" i="43"/>
  <c r="C2435" i="43"/>
  <c r="F2435" i="43"/>
  <c r="G2435" i="43"/>
  <c r="H2434" i="43" l="1"/>
  <c r="I2434" i="43" s="1"/>
  <c r="S2434" i="43"/>
  <c r="Y2434" i="43"/>
  <c r="Z2434" i="43" s="1"/>
  <c r="V2434" i="43"/>
  <c r="N2435" i="43"/>
  <c r="O2435" i="43" s="1"/>
  <c r="H2435" i="43"/>
  <c r="I2435" i="43" s="1"/>
  <c r="J2435" i="43"/>
  <c r="P2435" i="43"/>
  <c r="Q2435" i="43" s="1"/>
  <c r="B2435" i="43"/>
  <c r="A2436" i="43"/>
  <c r="D2435" i="43"/>
  <c r="E2436" i="43"/>
  <c r="U2435" i="43"/>
  <c r="C2436" i="43"/>
  <c r="R2436" i="43"/>
  <c r="K2436" i="43"/>
  <c r="S2435" i="43" l="1"/>
  <c r="Y2435" i="43"/>
  <c r="Z2435" i="43" s="1"/>
  <c r="V2435" i="43"/>
  <c r="N2436" i="43"/>
  <c r="O2436" i="43" s="1"/>
  <c r="P2436" i="43"/>
  <c r="Q2436" i="43" s="1"/>
  <c r="B2436" i="43"/>
  <c r="A2437" i="43"/>
  <c r="D2436" i="43"/>
  <c r="T2437" i="43"/>
  <c r="R2437" i="43"/>
  <c r="F2436" i="43"/>
  <c r="T2436" i="43"/>
  <c r="G2436" i="43"/>
  <c r="U2436" i="43"/>
  <c r="K2437" i="43"/>
  <c r="C2437" i="43"/>
  <c r="F2437" i="43" s="1"/>
  <c r="G2437" i="43"/>
  <c r="E2437" i="43"/>
  <c r="J2436" i="43" l="1"/>
  <c r="H2436" i="43"/>
  <c r="I2436" i="43" s="1"/>
  <c r="S2436" i="43"/>
  <c r="Y2436" i="43"/>
  <c r="Z2436" i="43" s="1"/>
  <c r="V2436" i="43"/>
  <c r="N2437" i="43"/>
  <c r="O2437" i="43" s="1"/>
  <c r="H2437" i="43"/>
  <c r="I2437" i="43" s="1"/>
  <c r="J2437" i="43"/>
  <c r="P2437" i="43"/>
  <c r="Q2437" i="43" s="1"/>
  <c r="A2438" i="43"/>
  <c r="B2437" i="43"/>
  <c r="D2437" i="43"/>
  <c r="E2438" i="43"/>
  <c r="C2438" i="43"/>
  <c r="T2438" i="43"/>
  <c r="K2438" i="43"/>
  <c r="U2437" i="43"/>
  <c r="S2437" i="43" l="1"/>
  <c r="Y2437" i="43"/>
  <c r="Z2437" i="43" s="1"/>
  <c r="V2437" i="43"/>
  <c r="N2438" i="43"/>
  <c r="O2438" i="43" s="1"/>
  <c r="P2438" i="43"/>
  <c r="Q2438" i="43" s="1"/>
  <c r="B2438" i="43"/>
  <c r="A2439" i="43"/>
  <c r="D2438" i="43"/>
  <c r="K2439" i="43"/>
  <c r="U2438" i="43"/>
  <c r="E2439" i="43"/>
  <c r="C2439" i="43"/>
  <c r="R2439" i="43"/>
  <c r="T2439" i="43"/>
  <c r="G2438" i="43"/>
  <c r="F2438" i="43"/>
  <c r="R2438" i="43"/>
  <c r="J2438" i="43" l="1"/>
  <c r="H2438" i="43"/>
  <c r="I2438" i="43" s="1"/>
  <c r="S2438" i="43"/>
  <c r="Y2438" i="43"/>
  <c r="Z2438" i="43" s="1"/>
  <c r="V2438" i="43"/>
  <c r="N2439" i="43"/>
  <c r="O2439" i="43" s="1"/>
  <c r="P2439" i="43"/>
  <c r="Q2439" i="43" s="1"/>
  <c r="A2440" i="43"/>
  <c r="B2439" i="43"/>
  <c r="D2439" i="43"/>
  <c r="U2439" i="43"/>
  <c r="C2440" i="43"/>
  <c r="R2440" i="43"/>
  <c r="F2439" i="43"/>
  <c r="K2440" i="43"/>
  <c r="T2440" i="43"/>
  <c r="G2439" i="43"/>
  <c r="E2440" i="43"/>
  <c r="J2439" i="43" l="1"/>
  <c r="H2439" i="43"/>
  <c r="I2439" i="43" s="1"/>
  <c r="S2439" i="43"/>
  <c r="Y2439" i="43"/>
  <c r="Z2439" i="43" s="1"/>
  <c r="V2439" i="43"/>
  <c r="N2440" i="43"/>
  <c r="O2440" i="43" s="1"/>
  <c r="P2440" i="43"/>
  <c r="Q2440" i="43" s="1"/>
  <c r="B2440" i="43"/>
  <c r="A2441" i="43"/>
  <c r="D2440" i="43"/>
  <c r="U2440" i="43"/>
  <c r="E2441" i="43"/>
  <c r="R2441" i="43"/>
  <c r="F2440" i="43"/>
  <c r="T2441" i="43"/>
  <c r="G2440" i="43"/>
  <c r="C2441" i="43"/>
  <c r="K2441" i="43"/>
  <c r="J2440" i="43" l="1"/>
  <c r="H2440" i="43"/>
  <c r="I2440" i="43" s="1"/>
  <c r="S2440" i="43"/>
  <c r="Y2440" i="43"/>
  <c r="Z2440" i="43" s="1"/>
  <c r="V2440" i="43"/>
  <c r="N2441" i="43"/>
  <c r="O2441" i="43" s="1"/>
  <c r="P2441" i="43"/>
  <c r="Q2441" i="43" s="1"/>
  <c r="A2442" i="43"/>
  <c r="B2441" i="43"/>
  <c r="D2441" i="43"/>
  <c r="T2442" i="43"/>
  <c r="R2442" i="43"/>
  <c r="C2442" i="43"/>
  <c r="G2441" i="43"/>
  <c r="E2442" i="43"/>
  <c r="F2441" i="43"/>
  <c r="K2442" i="43"/>
  <c r="U2441" i="43"/>
  <c r="J2441" i="43" l="1"/>
  <c r="H2441" i="43"/>
  <c r="I2441" i="43" s="1"/>
  <c r="S2441" i="43"/>
  <c r="Y2441" i="43"/>
  <c r="Z2441" i="43" s="1"/>
  <c r="V2441" i="43"/>
  <c r="N2442" i="43"/>
  <c r="O2442" i="43" s="1"/>
  <c r="P2442" i="43"/>
  <c r="Q2442" i="43" s="1"/>
  <c r="A2443" i="43"/>
  <c r="B2442" i="43"/>
  <c r="D2442" i="43"/>
  <c r="G2442" i="43"/>
  <c r="T2443" i="43"/>
  <c r="E2443" i="43"/>
  <c r="R2443" i="43"/>
  <c r="K2443" i="43"/>
  <c r="U2442" i="43"/>
  <c r="F2442" i="43"/>
  <c r="C2443" i="43"/>
  <c r="J2442" i="43" l="1"/>
  <c r="H2442" i="43"/>
  <c r="I2442" i="43" s="1"/>
  <c r="S2442" i="43"/>
  <c r="Y2442" i="43"/>
  <c r="Z2442" i="43" s="1"/>
  <c r="V2442" i="43"/>
  <c r="N2443" i="43"/>
  <c r="O2443" i="43" s="1"/>
  <c r="P2443" i="43"/>
  <c r="Q2443" i="43" s="1"/>
  <c r="A2444" i="43"/>
  <c r="B2443" i="43"/>
  <c r="D2443" i="43"/>
  <c r="G2443" i="43"/>
  <c r="F2443" i="43"/>
  <c r="U2443" i="43"/>
  <c r="E2444" i="43"/>
  <c r="T2444" i="43"/>
  <c r="R2444" i="43"/>
  <c r="K2444" i="43"/>
  <c r="C2444" i="43"/>
  <c r="J2443" i="43" l="1"/>
  <c r="H2443" i="43"/>
  <c r="I2443" i="43" s="1"/>
  <c r="S2443" i="43"/>
  <c r="Y2443" i="43"/>
  <c r="Z2443" i="43" s="1"/>
  <c r="V2443" i="43"/>
  <c r="N2444" i="43"/>
  <c r="O2444" i="43" s="1"/>
  <c r="P2444" i="43"/>
  <c r="Q2444" i="43" s="1"/>
  <c r="B2444" i="43"/>
  <c r="A2445" i="43"/>
  <c r="D2444" i="43"/>
  <c r="F2444" i="43"/>
  <c r="K2445" i="43"/>
  <c r="G2444" i="43"/>
  <c r="U2444" i="43"/>
  <c r="E2445" i="43"/>
  <c r="C2445" i="43"/>
  <c r="T2445" i="43"/>
  <c r="G2445" i="43"/>
  <c r="F2445" i="43"/>
  <c r="J2444" i="43" l="1"/>
  <c r="H2444" i="43"/>
  <c r="I2444" i="43" s="1"/>
  <c r="S2444" i="43"/>
  <c r="Y2444" i="43"/>
  <c r="Z2444" i="43" s="1"/>
  <c r="V2444" i="43"/>
  <c r="N2445" i="43"/>
  <c r="O2445" i="43" s="1"/>
  <c r="H2445" i="43"/>
  <c r="I2445" i="43" s="1"/>
  <c r="J2445" i="43"/>
  <c r="P2445" i="43"/>
  <c r="Q2445" i="43" s="1"/>
  <c r="A2446" i="43"/>
  <c r="B2445" i="43"/>
  <c r="D2445" i="43"/>
  <c r="R2445" i="43"/>
  <c r="E2446" i="43"/>
  <c r="T2446" i="43"/>
  <c r="U2445" i="43"/>
  <c r="K2446" i="43"/>
  <c r="C2446" i="43"/>
  <c r="R2446" i="43"/>
  <c r="S2445" i="43" l="1"/>
  <c r="Y2445" i="43"/>
  <c r="Z2445" i="43" s="1"/>
  <c r="V2445" i="43"/>
  <c r="N2446" i="43"/>
  <c r="O2446" i="43" s="1"/>
  <c r="P2446" i="43"/>
  <c r="Q2446" i="43" s="1"/>
  <c r="B2446" i="43"/>
  <c r="A2447" i="43"/>
  <c r="D2446" i="43"/>
  <c r="T2447" i="43"/>
  <c r="E2447" i="43"/>
  <c r="K2447" i="43"/>
  <c r="G2446" i="43"/>
  <c r="C2447" i="43"/>
  <c r="F2446" i="43"/>
  <c r="R2447" i="43"/>
  <c r="U2446" i="43"/>
  <c r="H2446" i="43" l="1"/>
  <c r="I2446" i="43" s="1"/>
  <c r="J2446" i="43"/>
  <c r="S2446" i="43"/>
  <c r="Y2446" i="43"/>
  <c r="Z2446" i="43" s="1"/>
  <c r="V2446" i="43"/>
  <c r="N2447" i="43"/>
  <c r="O2447" i="43" s="1"/>
  <c r="P2447" i="43"/>
  <c r="Q2447" i="43" s="1"/>
  <c r="A2448" i="43"/>
  <c r="B2447" i="43"/>
  <c r="D2447" i="43"/>
  <c r="C2448" i="43"/>
  <c r="K2448" i="43"/>
  <c r="R2448" i="43"/>
  <c r="F2447" i="43"/>
  <c r="U2447" i="43"/>
  <c r="G2447" i="43"/>
  <c r="T2448" i="43"/>
  <c r="E2448" i="43"/>
  <c r="H2447" i="43" l="1"/>
  <c r="I2447" i="43" s="1"/>
  <c r="J2447" i="43"/>
  <c r="S2447" i="43"/>
  <c r="Y2447" i="43"/>
  <c r="Z2447" i="43" s="1"/>
  <c r="V2447" i="43"/>
  <c r="N2448" i="43"/>
  <c r="O2448" i="43" s="1"/>
  <c r="P2448" i="43"/>
  <c r="Q2448" i="43" s="1"/>
  <c r="B2448" i="43"/>
  <c r="A2449" i="43"/>
  <c r="D2448" i="43"/>
  <c r="T2449" i="43"/>
  <c r="R2449" i="43"/>
  <c r="F2448" i="43"/>
  <c r="E2449" i="43"/>
  <c r="G2448" i="43"/>
  <c r="C2449" i="43"/>
  <c r="U2448" i="43"/>
  <c r="K2449" i="43"/>
  <c r="J2448" i="43" l="1"/>
  <c r="H2448" i="43"/>
  <c r="I2448" i="43" s="1"/>
  <c r="S2448" i="43"/>
  <c r="Y2448" i="43"/>
  <c r="Z2448" i="43" s="1"/>
  <c r="V2448" i="43"/>
  <c r="N2449" i="43"/>
  <c r="O2449" i="43" s="1"/>
  <c r="P2449" i="43"/>
  <c r="Q2449" i="43" s="1"/>
  <c r="A2450" i="43"/>
  <c r="B2449" i="43"/>
  <c r="D2449" i="43"/>
  <c r="C2450" i="43"/>
  <c r="R2450" i="43"/>
  <c r="U2449" i="43"/>
  <c r="G2449" i="43"/>
  <c r="T2450" i="43"/>
  <c r="E2450" i="43"/>
  <c r="F2449" i="43"/>
  <c r="K2450" i="43"/>
  <c r="J2449" i="43" l="1"/>
  <c r="H2449" i="43"/>
  <c r="I2449" i="43" s="1"/>
  <c r="S2449" i="43"/>
  <c r="Y2449" i="43"/>
  <c r="Z2449" i="43" s="1"/>
  <c r="V2449" i="43"/>
  <c r="N2450" i="43"/>
  <c r="O2450" i="43" s="1"/>
  <c r="P2450" i="43"/>
  <c r="Q2450" i="43" s="1"/>
  <c r="A2451" i="43"/>
  <c r="B2450" i="43"/>
  <c r="D2450" i="43"/>
  <c r="C2451" i="43"/>
  <c r="F2450" i="43"/>
  <c r="T2451" i="43"/>
  <c r="K2451" i="43"/>
  <c r="U2450" i="43"/>
  <c r="R2451" i="43"/>
  <c r="G2450" i="43"/>
  <c r="E2451" i="43"/>
  <c r="J2450" i="43" l="1"/>
  <c r="H2450" i="43"/>
  <c r="I2450" i="43" s="1"/>
  <c r="S2450" i="43"/>
  <c r="Y2450" i="43"/>
  <c r="Z2450" i="43" s="1"/>
  <c r="V2450" i="43"/>
  <c r="N2451" i="43"/>
  <c r="O2451" i="43" s="1"/>
  <c r="P2451" i="43"/>
  <c r="Q2451" i="43" s="1"/>
  <c r="B2451" i="43"/>
  <c r="A2452" i="43"/>
  <c r="D2451" i="43"/>
  <c r="U2451" i="43"/>
  <c r="F2451" i="43"/>
  <c r="G2451" i="43"/>
  <c r="C2452" i="43"/>
  <c r="T2452" i="43"/>
  <c r="E2452" i="43"/>
  <c r="K2452" i="43"/>
  <c r="J2451" i="43" l="1"/>
  <c r="H2451" i="43"/>
  <c r="I2451" i="43" s="1"/>
  <c r="S2451" i="43"/>
  <c r="Y2451" i="43"/>
  <c r="Z2451" i="43" s="1"/>
  <c r="V2451" i="43"/>
  <c r="N2452" i="43"/>
  <c r="O2452" i="43" s="1"/>
  <c r="P2452" i="43"/>
  <c r="Q2452" i="43" s="1"/>
  <c r="B2452" i="43"/>
  <c r="A2453" i="43"/>
  <c r="D2452" i="43"/>
  <c r="U2452" i="43"/>
  <c r="T2453" i="43"/>
  <c r="F2452" i="43"/>
  <c r="R2453" i="43"/>
  <c r="K2453" i="43"/>
  <c r="R2452" i="43"/>
  <c r="G2452" i="43"/>
  <c r="C2453" i="43"/>
  <c r="E2453" i="43"/>
  <c r="H2452" i="43" l="1"/>
  <c r="I2452" i="43" s="1"/>
  <c r="J2452" i="43"/>
  <c r="S2452" i="43"/>
  <c r="Y2452" i="43"/>
  <c r="Z2452" i="43" s="1"/>
  <c r="V2452" i="43"/>
  <c r="N2453" i="43"/>
  <c r="O2453" i="43" s="1"/>
  <c r="P2453" i="43"/>
  <c r="Q2453" i="43" s="1"/>
  <c r="A2454" i="43"/>
  <c r="B2453" i="43"/>
  <c r="D2453" i="43"/>
  <c r="G2453" i="43"/>
  <c r="E2454" i="43"/>
  <c r="T2454" i="43"/>
  <c r="C2454" i="43"/>
  <c r="K2454" i="43"/>
  <c r="G2454" i="43"/>
  <c r="U2453" i="43"/>
  <c r="F2453" i="43"/>
  <c r="R2454" i="43"/>
  <c r="J2453" i="43" l="1"/>
  <c r="H2453" i="43"/>
  <c r="I2453" i="43" s="1"/>
  <c r="S2453" i="43"/>
  <c r="Y2453" i="43"/>
  <c r="Z2453" i="43" s="1"/>
  <c r="V2453" i="43"/>
  <c r="N2454" i="43"/>
  <c r="O2454" i="43" s="1"/>
  <c r="J2454" i="43"/>
  <c r="P2454" i="43"/>
  <c r="Q2454" i="43" s="1"/>
  <c r="B2454" i="43"/>
  <c r="A2455" i="43"/>
  <c r="D2454" i="43"/>
  <c r="F2454" i="43"/>
  <c r="E2455" i="43"/>
  <c r="C2455" i="43"/>
  <c r="K2455" i="43"/>
  <c r="R2455" i="43"/>
  <c r="U2454" i="43"/>
  <c r="T2455" i="43"/>
  <c r="H2454" i="43" l="1"/>
  <c r="I2454" i="43" s="1"/>
  <c r="S2454" i="43"/>
  <c r="Y2454" i="43"/>
  <c r="Z2454" i="43" s="1"/>
  <c r="V2454" i="43"/>
  <c r="N2455" i="43"/>
  <c r="O2455" i="43" s="1"/>
  <c r="P2455" i="43"/>
  <c r="Q2455" i="43" s="1"/>
  <c r="B2455" i="43"/>
  <c r="A2456" i="43"/>
  <c r="D2455" i="43"/>
  <c r="R2456" i="43"/>
  <c r="E2456" i="43"/>
  <c r="T2456" i="43"/>
  <c r="C2456" i="43"/>
  <c r="K2456" i="43"/>
  <c r="F2455" i="43"/>
  <c r="G2455" i="43"/>
  <c r="U2455" i="43"/>
  <c r="J2455" i="43" l="1"/>
  <c r="H2455" i="43"/>
  <c r="I2455" i="43" s="1"/>
  <c r="S2455" i="43"/>
  <c r="Y2455" i="43"/>
  <c r="Z2455" i="43" s="1"/>
  <c r="V2455" i="43"/>
  <c r="N2456" i="43"/>
  <c r="O2456" i="43" s="1"/>
  <c r="P2456" i="43"/>
  <c r="Q2456" i="43" s="1"/>
  <c r="B2456" i="43"/>
  <c r="A2457" i="43"/>
  <c r="D2456" i="43"/>
  <c r="T2457" i="43"/>
  <c r="U2456" i="43"/>
  <c r="G2456" i="43"/>
  <c r="K2457" i="43"/>
  <c r="E2457" i="43"/>
  <c r="C2457" i="43"/>
  <c r="G2457" i="43" s="1"/>
  <c r="R2457" i="43"/>
  <c r="F2456" i="43"/>
  <c r="J2456" i="43" l="1"/>
  <c r="H2456" i="43"/>
  <c r="I2456" i="43" s="1"/>
  <c r="S2456" i="43"/>
  <c r="Y2456" i="43"/>
  <c r="Z2456" i="43" s="1"/>
  <c r="V2456" i="43"/>
  <c r="N2457" i="43"/>
  <c r="O2457" i="43" s="1"/>
  <c r="J2457" i="43"/>
  <c r="P2457" i="43"/>
  <c r="Q2457" i="43" s="1"/>
  <c r="A2458" i="43"/>
  <c r="B2457" i="43"/>
  <c r="D2457" i="43"/>
  <c r="T2458" i="43"/>
  <c r="R2458" i="43"/>
  <c r="E2458" i="43"/>
  <c r="K2458" i="43"/>
  <c r="U2457" i="43"/>
  <c r="C2458" i="43"/>
  <c r="F2457" i="43"/>
  <c r="H2457" i="43" l="1"/>
  <c r="I2457" i="43" s="1"/>
  <c r="S2457" i="43"/>
  <c r="Y2457" i="43"/>
  <c r="Z2457" i="43" s="1"/>
  <c r="V2457" i="43"/>
  <c r="N2458" i="43"/>
  <c r="O2458" i="43" s="1"/>
  <c r="P2458" i="43"/>
  <c r="Q2458" i="43" s="1"/>
  <c r="A2459" i="43"/>
  <c r="B2458" i="43"/>
  <c r="D2458" i="43"/>
  <c r="U2458" i="43"/>
  <c r="G2458" i="43"/>
  <c r="E2459" i="43"/>
  <c r="R2459" i="43"/>
  <c r="C2459" i="43"/>
  <c r="K2459" i="43"/>
  <c r="F2458" i="43"/>
  <c r="J2458" i="43" l="1"/>
  <c r="H2458" i="43"/>
  <c r="I2458" i="43" s="1"/>
  <c r="S2458" i="43"/>
  <c r="Y2458" i="43"/>
  <c r="Z2458" i="43" s="1"/>
  <c r="V2458" i="43"/>
  <c r="N2459" i="43"/>
  <c r="O2459" i="43" s="1"/>
  <c r="P2459" i="43"/>
  <c r="Q2459" i="43" s="1"/>
  <c r="B2459" i="43"/>
  <c r="A2460" i="43"/>
  <c r="D2459" i="43"/>
  <c r="F2459" i="43"/>
  <c r="E2460" i="43"/>
  <c r="K2460" i="43"/>
  <c r="G2459" i="43"/>
  <c r="R2460" i="43"/>
  <c r="T2459" i="43"/>
  <c r="C2460" i="43"/>
  <c r="U2459" i="43"/>
  <c r="J2459" i="43" l="1"/>
  <c r="H2459" i="43"/>
  <c r="I2459" i="43" s="1"/>
  <c r="S2459" i="43"/>
  <c r="Y2459" i="43"/>
  <c r="Z2459" i="43" s="1"/>
  <c r="V2459" i="43"/>
  <c r="N2460" i="43"/>
  <c r="O2460" i="43" s="1"/>
  <c r="P2460" i="43"/>
  <c r="Q2460" i="43" s="1"/>
  <c r="B2460" i="43"/>
  <c r="A2461" i="43"/>
  <c r="D2460" i="43"/>
  <c r="F2460" i="43"/>
  <c r="U2460" i="43"/>
  <c r="E2461" i="43"/>
  <c r="K2461" i="43"/>
  <c r="G2460" i="43"/>
  <c r="C2461" i="43"/>
  <c r="G2461" i="43" s="1"/>
  <c r="T2461" i="43"/>
  <c r="T2460" i="43"/>
  <c r="H2460" i="43" l="1"/>
  <c r="I2460" i="43" s="1"/>
  <c r="J2460" i="43"/>
  <c r="S2460" i="43"/>
  <c r="Y2460" i="43"/>
  <c r="Z2460" i="43" s="1"/>
  <c r="V2460" i="43"/>
  <c r="N2461" i="43"/>
  <c r="O2461" i="43" s="1"/>
  <c r="J2461" i="43"/>
  <c r="P2461" i="43"/>
  <c r="Q2461" i="43" s="1"/>
  <c r="A2462" i="43"/>
  <c r="B2461" i="43"/>
  <c r="D2461" i="43"/>
  <c r="R2461" i="43"/>
  <c r="T2462" i="43"/>
  <c r="R2462" i="43"/>
  <c r="K2462" i="43"/>
  <c r="F2461" i="43"/>
  <c r="E2462" i="43"/>
  <c r="C2462" i="43"/>
  <c r="U2461" i="43"/>
  <c r="H2461" i="43" l="1"/>
  <c r="I2461" i="43" s="1"/>
  <c r="S2461" i="43"/>
  <c r="Y2461" i="43"/>
  <c r="Z2461" i="43" s="1"/>
  <c r="V2461" i="43"/>
  <c r="N2462" i="43"/>
  <c r="O2462" i="43" s="1"/>
  <c r="P2462" i="43"/>
  <c r="Q2462" i="43" s="1"/>
  <c r="B2462" i="43"/>
  <c r="A2463" i="43"/>
  <c r="D2462" i="43"/>
  <c r="G2462" i="43"/>
  <c r="T2463" i="43"/>
  <c r="C2463" i="43"/>
  <c r="R2463" i="43"/>
  <c r="F2462" i="43"/>
  <c r="U2462" i="43"/>
  <c r="E2463" i="43"/>
  <c r="K2463" i="43"/>
  <c r="H2462" i="43" l="1"/>
  <c r="I2462" i="43" s="1"/>
  <c r="J2462" i="43"/>
  <c r="S2462" i="43"/>
  <c r="Y2462" i="43"/>
  <c r="Z2462" i="43" s="1"/>
  <c r="V2462" i="43"/>
  <c r="N2463" i="43"/>
  <c r="O2463" i="43" s="1"/>
  <c r="P2463" i="43"/>
  <c r="Q2463" i="43" s="1"/>
  <c r="A2464" i="43"/>
  <c r="B2463" i="43"/>
  <c r="D2463" i="43"/>
  <c r="K2464" i="43"/>
  <c r="T2464" i="43"/>
  <c r="E2464" i="43"/>
  <c r="F2463" i="43"/>
  <c r="U2463" i="43"/>
  <c r="C2464" i="43"/>
  <c r="G2464" i="43" s="1"/>
  <c r="R2464" i="43"/>
  <c r="G2463" i="43"/>
  <c r="J2463" i="43" l="1"/>
  <c r="H2463" i="43"/>
  <c r="I2463" i="43" s="1"/>
  <c r="S2463" i="43"/>
  <c r="Y2463" i="43"/>
  <c r="Z2463" i="43" s="1"/>
  <c r="V2463" i="43"/>
  <c r="N2464" i="43"/>
  <c r="O2464" i="43" s="1"/>
  <c r="J2464" i="43"/>
  <c r="P2464" i="43"/>
  <c r="Q2464" i="43" s="1"/>
  <c r="B2464" i="43"/>
  <c r="A2465" i="43"/>
  <c r="D2464" i="43"/>
  <c r="C2465" i="43"/>
  <c r="T2465" i="43"/>
  <c r="F2464" i="43"/>
  <c r="K2465" i="43"/>
  <c r="U2464" i="43"/>
  <c r="E2465" i="43"/>
  <c r="H2464" i="43" l="1"/>
  <c r="I2464" i="43" s="1"/>
  <c r="S2464" i="43"/>
  <c r="Y2464" i="43"/>
  <c r="Z2464" i="43" s="1"/>
  <c r="V2464" i="43"/>
  <c r="N2465" i="43"/>
  <c r="O2465" i="43" s="1"/>
  <c r="P2465" i="43"/>
  <c r="Q2465" i="43" s="1"/>
  <c r="A2466" i="43"/>
  <c r="B2465" i="43"/>
  <c r="D2465" i="43"/>
  <c r="U2465" i="43"/>
  <c r="E2466" i="43"/>
  <c r="T2466" i="43"/>
  <c r="R2466" i="43"/>
  <c r="G2465" i="43"/>
  <c r="C2466" i="43"/>
  <c r="K2466" i="43"/>
  <c r="R2465" i="43"/>
  <c r="F2465" i="43"/>
  <c r="J2465" i="43" l="1"/>
  <c r="H2465" i="43"/>
  <c r="I2465" i="43" s="1"/>
  <c r="S2465" i="43"/>
  <c r="Y2465" i="43"/>
  <c r="Z2465" i="43" s="1"/>
  <c r="V2465" i="43"/>
  <c r="N2466" i="43"/>
  <c r="O2466" i="43" s="1"/>
  <c r="P2466" i="43"/>
  <c r="Q2466" i="43" s="1"/>
  <c r="B2466" i="43"/>
  <c r="A2467" i="43"/>
  <c r="D2466" i="43"/>
  <c r="G2466" i="43"/>
  <c r="F2466" i="43"/>
  <c r="T2467" i="43"/>
  <c r="U2466" i="43"/>
  <c r="C2467" i="43"/>
  <c r="R2467" i="43"/>
  <c r="E2467" i="43"/>
  <c r="K2467" i="43"/>
  <c r="J2466" i="43" l="1"/>
  <c r="H2466" i="43"/>
  <c r="I2466" i="43" s="1"/>
  <c r="S2466" i="43"/>
  <c r="Y2466" i="43"/>
  <c r="Z2466" i="43" s="1"/>
  <c r="V2466" i="43"/>
  <c r="N2467" i="43"/>
  <c r="O2467" i="43" s="1"/>
  <c r="P2467" i="43"/>
  <c r="Q2467" i="43" s="1"/>
  <c r="B2467" i="43"/>
  <c r="A2468" i="43"/>
  <c r="D2467" i="43"/>
  <c r="R2468" i="43"/>
  <c r="T2468" i="43"/>
  <c r="K2468" i="43"/>
  <c r="E2468" i="43"/>
  <c r="C2468" i="43"/>
  <c r="G2468" i="43"/>
  <c r="F2467" i="43"/>
  <c r="U2467" i="43"/>
  <c r="G2467" i="43"/>
  <c r="J2467" i="43" l="1"/>
  <c r="H2467" i="43"/>
  <c r="I2467" i="43" s="1"/>
  <c r="S2467" i="43"/>
  <c r="Y2467" i="43"/>
  <c r="Z2467" i="43" s="1"/>
  <c r="V2467" i="43"/>
  <c r="N2468" i="43"/>
  <c r="O2468" i="43" s="1"/>
  <c r="J2468" i="43"/>
  <c r="P2468" i="43"/>
  <c r="Q2468" i="43" s="1"/>
  <c r="B2468" i="43"/>
  <c r="A2469" i="43"/>
  <c r="D2468" i="43"/>
  <c r="E2469" i="43"/>
  <c r="T2469" i="43"/>
  <c r="C2469" i="43"/>
  <c r="U2468" i="43"/>
  <c r="K2469" i="43"/>
  <c r="F2468" i="43"/>
  <c r="H2468" i="43" l="1"/>
  <c r="I2468" i="43" s="1"/>
  <c r="S2468" i="43"/>
  <c r="Y2468" i="43"/>
  <c r="Z2468" i="43" s="1"/>
  <c r="V2468" i="43"/>
  <c r="N2469" i="43"/>
  <c r="O2469" i="43" s="1"/>
  <c r="P2469" i="43"/>
  <c r="Q2469" i="43" s="1"/>
  <c r="A2470" i="43"/>
  <c r="B2469" i="43"/>
  <c r="D2469" i="43"/>
  <c r="U2469" i="43"/>
  <c r="E2470" i="43"/>
  <c r="F2469" i="43"/>
  <c r="T2470" i="43"/>
  <c r="G2469" i="43"/>
  <c r="C2470" i="43"/>
  <c r="K2470" i="43"/>
  <c r="R2470" i="43"/>
  <c r="R2469" i="43"/>
  <c r="H2469" i="43" l="1"/>
  <c r="I2469" i="43" s="1"/>
  <c r="J2469" i="43"/>
  <c r="S2469" i="43"/>
  <c r="Y2469" i="43"/>
  <c r="Z2469" i="43" s="1"/>
  <c r="V2469" i="43"/>
  <c r="N2470" i="43"/>
  <c r="O2470" i="43" s="1"/>
  <c r="P2470" i="43"/>
  <c r="Q2470" i="43" s="1"/>
  <c r="B2470" i="43"/>
  <c r="A2471" i="43"/>
  <c r="D2470" i="43"/>
  <c r="F2470" i="43"/>
  <c r="K2471" i="43"/>
  <c r="G2470" i="43"/>
  <c r="U2470" i="43"/>
  <c r="C2471" i="43"/>
  <c r="F2471" i="43" s="1"/>
  <c r="E2471" i="43"/>
  <c r="T2471" i="43"/>
  <c r="R2471" i="43"/>
  <c r="J2470" i="43" l="1"/>
  <c r="H2470" i="43"/>
  <c r="I2470" i="43" s="1"/>
  <c r="S2470" i="43"/>
  <c r="Y2470" i="43"/>
  <c r="Z2470" i="43" s="1"/>
  <c r="V2470" i="43"/>
  <c r="N2471" i="43"/>
  <c r="O2471" i="43" s="1"/>
  <c r="H2471" i="43"/>
  <c r="I2471" i="43" s="1"/>
  <c r="P2471" i="43"/>
  <c r="Q2471" i="43" s="1"/>
  <c r="A2472" i="43"/>
  <c r="B2471" i="43"/>
  <c r="D2471" i="43"/>
  <c r="T2472" i="43"/>
  <c r="C2472" i="43"/>
  <c r="U2471" i="43"/>
  <c r="K2472" i="43"/>
  <c r="E2472" i="43"/>
  <c r="G2471" i="43"/>
  <c r="J2471" i="43" l="1"/>
  <c r="S2471" i="43"/>
  <c r="Y2471" i="43"/>
  <c r="Z2471" i="43" s="1"/>
  <c r="V2471" i="43"/>
  <c r="N2472" i="43"/>
  <c r="O2472" i="43" s="1"/>
  <c r="P2472" i="43"/>
  <c r="Q2472" i="43" s="1"/>
  <c r="B2472" i="43"/>
  <c r="A2473" i="43"/>
  <c r="D2472" i="43"/>
  <c r="E2473" i="43"/>
  <c r="C2473" i="43"/>
  <c r="R2473" i="43"/>
  <c r="K2473" i="43"/>
  <c r="G2472" i="43"/>
  <c r="R2472" i="43"/>
  <c r="T2473" i="43"/>
  <c r="U2472" i="43"/>
  <c r="F2472" i="43"/>
  <c r="J2472" i="43" l="1"/>
  <c r="H2472" i="43"/>
  <c r="I2472" i="43" s="1"/>
  <c r="S2472" i="43"/>
  <c r="Y2472" i="43"/>
  <c r="Z2472" i="43" s="1"/>
  <c r="V2472" i="43"/>
  <c r="N2473" i="43"/>
  <c r="O2473" i="43" s="1"/>
  <c r="P2473" i="43"/>
  <c r="Q2473" i="43" s="1"/>
  <c r="A2474" i="43"/>
  <c r="B2473" i="43"/>
  <c r="D2473" i="43"/>
  <c r="F2473" i="43"/>
  <c r="U2473" i="43"/>
  <c r="K2474" i="43"/>
  <c r="C2474" i="43"/>
  <c r="R2474" i="43"/>
  <c r="T2474" i="43"/>
  <c r="E2474" i="43"/>
  <c r="G2473" i="43"/>
  <c r="H2473" i="43" l="1"/>
  <c r="I2473" i="43" s="1"/>
  <c r="J2473" i="43"/>
  <c r="S2473" i="43"/>
  <c r="Y2473" i="43"/>
  <c r="Z2473" i="43" s="1"/>
  <c r="V2473" i="43"/>
  <c r="N2474" i="43"/>
  <c r="O2474" i="43" s="1"/>
  <c r="P2474" i="43"/>
  <c r="Q2474" i="43" s="1"/>
  <c r="A2475" i="43"/>
  <c r="B2474" i="43"/>
  <c r="D2474" i="43"/>
  <c r="K2475" i="43"/>
  <c r="E2475" i="43"/>
  <c r="C2475" i="43"/>
  <c r="F2475" i="43" s="1"/>
  <c r="F2474" i="43"/>
  <c r="U2474" i="43"/>
  <c r="G2474" i="43"/>
  <c r="R2475" i="43"/>
  <c r="J2474" i="43" l="1"/>
  <c r="H2474" i="43"/>
  <c r="I2474" i="43" s="1"/>
  <c r="S2474" i="43"/>
  <c r="Y2474" i="43"/>
  <c r="Z2474" i="43" s="1"/>
  <c r="V2474" i="43"/>
  <c r="N2475" i="43"/>
  <c r="O2475" i="43" s="1"/>
  <c r="H2475" i="43"/>
  <c r="P2475" i="43"/>
  <c r="Q2475" i="43" s="1"/>
  <c r="B2475" i="43"/>
  <c r="A2476" i="43"/>
  <c r="D2475" i="43"/>
  <c r="I2475" i="43"/>
  <c r="G2475" i="43"/>
  <c r="R2476" i="43"/>
  <c r="C2476" i="43"/>
  <c r="F2476" i="43"/>
  <c r="E2476" i="43"/>
  <c r="T2476" i="43"/>
  <c r="T2475" i="43"/>
  <c r="U2475" i="43"/>
  <c r="K2476" i="43"/>
  <c r="J2475" i="43" l="1"/>
  <c r="S2475" i="43"/>
  <c r="Y2475" i="43"/>
  <c r="Z2475" i="43" s="1"/>
  <c r="V2475" i="43"/>
  <c r="N2476" i="43"/>
  <c r="O2476" i="43" s="1"/>
  <c r="H2476" i="43"/>
  <c r="I2476" i="43" s="1"/>
  <c r="P2476" i="43"/>
  <c r="Q2476" i="43" s="1"/>
  <c r="B2476" i="43"/>
  <c r="A2477" i="43"/>
  <c r="D2476" i="43"/>
  <c r="K2477" i="43"/>
  <c r="T2477" i="43"/>
  <c r="U2476" i="43"/>
  <c r="G2476" i="43"/>
  <c r="C2477" i="43"/>
  <c r="R2477" i="43"/>
  <c r="E2477" i="43"/>
  <c r="G2477" i="43"/>
  <c r="F2477" i="43"/>
  <c r="J2476" i="43" l="1"/>
  <c r="S2476" i="43"/>
  <c r="Y2476" i="43"/>
  <c r="Z2476" i="43" s="1"/>
  <c r="V2476" i="43"/>
  <c r="N2477" i="43"/>
  <c r="O2477" i="43" s="1"/>
  <c r="H2477" i="43"/>
  <c r="I2477" i="43" s="1"/>
  <c r="J2477" i="43"/>
  <c r="P2477" i="43"/>
  <c r="Q2477" i="43" s="1"/>
  <c r="A2478" i="43"/>
  <c r="B2477" i="43"/>
  <c r="D2477" i="43"/>
  <c r="K2478" i="43"/>
  <c r="E2478" i="43"/>
  <c r="C2478" i="43"/>
  <c r="R2478" i="43"/>
  <c r="F2478" i="43"/>
  <c r="T2478" i="43"/>
  <c r="U2477" i="43"/>
  <c r="S2477" i="43" l="1"/>
  <c r="Y2477" i="43"/>
  <c r="Z2477" i="43" s="1"/>
  <c r="V2477" i="43"/>
  <c r="N2478" i="43"/>
  <c r="O2478" i="43" s="1"/>
  <c r="H2478" i="43"/>
  <c r="I2478" i="43" s="1"/>
  <c r="P2478" i="43"/>
  <c r="Q2478" i="43" s="1"/>
  <c r="B2478" i="43"/>
  <c r="A2479" i="43"/>
  <c r="D2478" i="43"/>
  <c r="G2478" i="43"/>
  <c r="T2479" i="43"/>
  <c r="R2479" i="43"/>
  <c r="C2479" i="43"/>
  <c r="E2479" i="43"/>
  <c r="K2479" i="43"/>
  <c r="U2478" i="43"/>
  <c r="J2478" i="43" l="1"/>
  <c r="S2478" i="43"/>
  <c r="Y2478" i="43"/>
  <c r="Z2478" i="43" s="1"/>
  <c r="V2478" i="43"/>
  <c r="N2479" i="43"/>
  <c r="O2479" i="43" s="1"/>
  <c r="P2479" i="43"/>
  <c r="Q2479" i="43" s="1"/>
  <c r="A2480" i="43"/>
  <c r="B2479" i="43"/>
  <c r="D2479" i="43"/>
  <c r="U2479" i="43"/>
  <c r="R2480" i="43"/>
  <c r="C2480" i="43"/>
  <c r="K2480" i="43"/>
  <c r="F2479" i="43"/>
  <c r="E2480" i="43"/>
  <c r="G2479" i="43"/>
  <c r="J2479" i="43" l="1"/>
  <c r="H2479" i="43"/>
  <c r="I2479" i="43" s="1"/>
  <c r="S2479" i="43"/>
  <c r="Y2479" i="43"/>
  <c r="Z2479" i="43" s="1"/>
  <c r="V2479" i="43"/>
  <c r="N2480" i="43"/>
  <c r="O2480" i="43" s="1"/>
  <c r="P2480" i="43"/>
  <c r="Q2480" i="43" s="1"/>
  <c r="B2480" i="43"/>
  <c r="A2481" i="43"/>
  <c r="D2480" i="43"/>
  <c r="G2480" i="43"/>
  <c r="E2481" i="43"/>
  <c r="U2480" i="43"/>
  <c r="T2481" i="43"/>
  <c r="T2480" i="43"/>
  <c r="K2481" i="43"/>
  <c r="R2481" i="43"/>
  <c r="F2480" i="43"/>
  <c r="C2481" i="43"/>
  <c r="J2480" i="43" l="1"/>
  <c r="H2480" i="43"/>
  <c r="I2480" i="43" s="1"/>
  <c r="S2480" i="43"/>
  <c r="Y2480" i="43"/>
  <c r="Z2480" i="43" s="1"/>
  <c r="V2480" i="43"/>
  <c r="N2481" i="43"/>
  <c r="O2481" i="43" s="1"/>
  <c r="P2481" i="43"/>
  <c r="Q2481" i="43" s="1"/>
  <c r="A2482" i="43"/>
  <c r="B2481" i="43"/>
  <c r="D2481" i="43"/>
  <c r="K2482" i="43"/>
  <c r="R2482" i="43"/>
  <c r="U2481" i="43"/>
  <c r="E2482" i="43"/>
  <c r="C2482" i="43"/>
  <c r="T2482" i="43"/>
  <c r="G2481" i="43"/>
  <c r="F2481" i="43"/>
  <c r="J2481" i="43" l="1"/>
  <c r="H2481" i="43"/>
  <c r="I2481" i="43" s="1"/>
  <c r="S2481" i="43"/>
  <c r="Y2481" i="43"/>
  <c r="Z2481" i="43" s="1"/>
  <c r="V2481" i="43"/>
  <c r="N2482" i="43"/>
  <c r="O2482" i="43" s="1"/>
  <c r="P2482" i="43"/>
  <c r="Q2482" i="43" s="1"/>
  <c r="A2483" i="43"/>
  <c r="B2482" i="43"/>
  <c r="D2482" i="43"/>
  <c r="T2483" i="43"/>
  <c r="F2482" i="43"/>
  <c r="K2483" i="43"/>
  <c r="R2483" i="43"/>
  <c r="C2483" i="43"/>
  <c r="U2482" i="43"/>
  <c r="G2482" i="43"/>
  <c r="E2483" i="43"/>
  <c r="J2482" i="43" l="1"/>
  <c r="H2482" i="43"/>
  <c r="I2482" i="43" s="1"/>
  <c r="S2482" i="43"/>
  <c r="Y2482" i="43"/>
  <c r="Z2482" i="43" s="1"/>
  <c r="V2482" i="43"/>
  <c r="N2483" i="43"/>
  <c r="O2483" i="43" s="1"/>
  <c r="P2483" i="43"/>
  <c r="Q2483" i="43" s="1"/>
  <c r="B2483" i="43"/>
  <c r="A2484" i="43"/>
  <c r="D2483" i="43"/>
  <c r="F2483" i="43"/>
  <c r="K2484" i="43"/>
  <c r="R2484" i="43"/>
  <c r="G2483" i="43"/>
  <c r="E2484" i="43"/>
  <c r="U2483" i="43"/>
  <c r="C2484" i="43"/>
  <c r="T2484" i="43"/>
  <c r="H2483" i="43" l="1"/>
  <c r="I2483" i="43" s="1"/>
  <c r="J2483" i="43"/>
  <c r="S2483" i="43"/>
  <c r="Y2483" i="43"/>
  <c r="Z2483" i="43" s="1"/>
  <c r="V2483" i="43"/>
  <c r="N2484" i="43"/>
  <c r="O2484" i="43" s="1"/>
  <c r="P2484" i="43"/>
  <c r="Q2484" i="43" s="1"/>
  <c r="B2484" i="43"/>
  <c r="A2485" i="43"/>
  <c r="D2484" i="43"/>
  <c r="T2485" i="43"/>
  <c r="U2484" i="43"/>
  <c r="G2484" i="43"/>
  <c r="E2485" i="43"/>
  <c r="R2485" i="43"/>
  <c r="C2485" i="43"/>
  <c r="F2485" i="43" s="1"/>
  <c r="F2484" i="43"/>
  <c r="K2485" i="43"/>
  <c r="J2484" i="43" l="1"/>
  <c r="H2484" i="43"/>
  <c r="I2484" i="43" s="1"/>
  <c r="S2484" i="43"/>
  <c r="Y2484" i="43"/>
  <c r="Z2484" i="43" s="1"/>
  <c r="V2484" i="43"/>
  <c r="N2485" i="43"/>
  <c r="O2485" i="43" s="1"/>
  <c r="H2485" i="43"/>
  <c r="I2485" i="43" s="1"/>
  <c r="P2485" i="43"/>
  <c r="Q2485" i="43" s="1"/>
  <c r="A2486" i="43"/>
  <c r="B2485" i="43"/>
  <c r="D2485" i="43"/>
  <c r="G2485" i="43"/>
  <c r="R2486" i="43"/>
  <c r="T2486" i="43"/>
  <c r="C2486" i="43"/>
  <c r="E2486" i="43"/>
  <c r="U2485" i="43"/>
  <c r="K2486" i="43"/>
  <c r="J2485" i="43" l="1"/>
  <c r="S2485" i="43"/>
  <c r="Y2485" i="43"/>
  <c r="Z2485" i="43" s="1"/>
  <c r="V2485" i="43"/>
  <c r="N2486" i="43"/>
  <c r="O2486" i="43" s="1"/>
  <c r="P2486" i="43"/>
  <c r="Q2486" i="43" s="1"/>
  <c r="A2487" i="43"/>
  <c r="B2486" i="43"/>
  <c r="D2486" i="43"/>
  <c r="G2486" i="43"/>
  <c r="U2486" i="43"/>
  <c r="E2487" i="43"/>
  <c r="R2487" i="43"/>
  <c r="T2487" i="43"/>
  <c r="K2487" i="43"/>
  <c r="C2487" i="43"/>
  <c r="F2486" i="43"/>
  <c r="J2486" i="43" l="1"/>
  <c r="H2486" i="43"/>
  <c r="I2486" i="43" s="1"/>
  <c r="S2486" i="43"/>
  <c r="Y2486" i="43"/>
  <c r="Z2486" i="43" s="1"/>
  <c r="V2486" i="43"/>
  <c r="N2487" i="43"/>
  <c r="O2487" i="43" s="1"/>
  <c r="P2487" i="43"/>
  <c r="Q2487" i="43" s="1"/>
  <c r="B2487" i="43"/>
  <c r="A2488" i="43"/>
  <c r="D2487" i="43"/>
  <c r="R2488" i="43"/>
  <c r="E2488" i="43"/>
  <c r="K2488" i="43"/>
  <c r="G2487" i="43"/>
  <c r="F2487" i="43"/>
  <c r="T2488" i="43"/>
  <c r="U2487" i="43"/>
  <c r="C2488" i="43"/>
  <c r="G2488" i="43" s="1"/>
  <c r="J2487" i="43" l="1"/>
  <c r="H2487" i="43"/>
  <c r="I2487" i="43" s="1"/>
  <c r="S2487" i="43"/>
  <c r="Y2487" i="43"/>
  <c r="Z2487" i="43" s="1"/>
  <c r="V2487" i="43"/>
  <c r="N2488" i="43"/>
  <c r="O2488" i="43" s="1"/>
  <c r="J2488" i="43"/>
  <c r="P2488" i="43"/>
  <c r="Q2488" i="43" s="1"/>
  <c r="B2488" i="43"/>
  <c r="A2489" i="43"/>
  <c r="D2488" i="43"/>
  <c r="K2489" i="43"/>
  <c r="E2489" i="43"/>
  <c r="F2488" i="43"/>
  <c r="T2489" i="43"/>
  <c r="C2489" i="43"/>
  <c r="U2488" i="43"/>
  <c r="R2489" i="43"/>
  <c r="H2488" i="43" l="1"/>
  <c r="I2488" i="43" s="1"/>
  <c r="S2488" i="43"/>
  <c r="Y2488" i="43"/>
  <c r="Z2488" i="43" s="1"/>
  <c r="V2488" i="43"/>
  <c r="N2489" i="43"/>
  <c r="O2489" i="43" s="1"/>
  <c r="P2489" i="43"/>
  <c r="Q2489" i="43" s="1"/>
  <c r="A2490" i="43"/>
  <c r="B2489" i="43"/>
  <c r="D2489" i="43"/>
  <c r="R2490" i="43"/>
  <c r="G2489" i="43"/>
  <c r="E2490" i="43"/>
  <c r="F2489" i="43"/>
  <c r="C2490" i="43"/>
  <c r="K2490" i="43"/>
  <c r="U2489" i="43"/>
  <c r="J2489" i="43" l="1"/>
  <c r="H2489" i="43"/>
  <c r="I2489" i="43" s="1"/>
  <c r="S2489" i="43"/>
  <c r="Y2489" i="43"/>
  <c r="Z2489" i="43" s="1"/>
  <c r="V2489" i="43"/>
  <c r="N2490" i="43"/>
  <c r="O2490" i="43" s="1"/>
  <c r="P2490" i="43"/>
  <c r="Q2490" i="43" s="1"/>
  <c r="A2491" i="43"/>
  <c r="B2490" i="43"/>
  <c r="D2490" i="43"/>
  <c r="T2491" i="43"/>
  <c r="K2491" i="43"/>
  <c r="C2491" i="43"/>
  <c r="U2490" i="43"/>
  <c r="T2490" i="43"/>
  <c r="E2491" i="43"/>
  <c r="R2491" i="43"/>
  <c r="G2490" i="43"/>
  <c r="F2490" i="43"/>
  <c r="H2490" i="43" l="1"/>
  <c r="I2490" i="43" s="1"/>
  <c r="J2490" i="43"/>
  <c r="S2490" i="43"/>
  <c r="Y2490" i="43"/>
  <c r="Z2490" i="43" s="1"/>
  <c r="V2490" i="43"/>
  <c r="N2491" i="43"/>
  <c r="O2491" i="43" s="1"/>
  <c r="P2491" i="43"/>
  <c r="Q2491" i="43" s="1"/>
  <c r="B2491" i="43"/>
  <c r="A2492" i="43"/>
  <c r="D2491" i="43"/>
  <c r="U2491" i="43"/>
  <c r="R2492" i="43"/>
  <c r="E2492" i="43"/>
  <c r="G2491" i="43"/>
  <c r="T2492" i="43"/>
  <c r="C2492" i="43"/>
  <c r="K2492" i="43"/>
  <c r="F2491" i="43"/>
  <c r="J2491" i="43" l="1"/>
  <c r="H2491" i="43"/>
  <c r="I2491" i="43" s="1"/>
  <c r="S2491" i="43"/>
  <c r="Y2491" i="43"/>
  <c r="Z2491" i="43" s="1"/>
  <c r="V2491" i="43"/>
  <c r="N2492" i="43"/>
  <c r="O2492" i="43" s="1"/>
  <c r="P2492" i="43"/>
  <c r="Q2492" i="43" s="1"/>
  <c r="B2492" i="43"/>
  <c r="A2493" i="43"/>
  <c r="D2492" i="43"/>
  <c r="T2493" i="43"/>
  <c r="R2493" i="43"/>
  <c r="E2493" i="43"/>
  <c r="G2492" i="43"/>
  <c r="C2493" i="43"/>
  <c r="F2492" i="43"/>
  <c r="K2493" i="43"/>
  <c r="U2492" i="43"/>
  <c r="J2492" i="43" l="1"/>
  <c r="H2492" i="43"/>
  <c r="I2492" i="43" s="1"/>
  <c r="S2492" i="43"/>
  <c r="Y2492" i="43"/>
  <c r="Z2492" i="43" s="1"/>
  <c r="V2492" i="43"/>
  <c r="N2493" i="43"/>
  <c r="O2493" i="43" s="1"/>
  <c r="P2493" i="43"/>
  <c r="Q2493" i="43" s="1"/>
  <c r="A2494" i="43"/>
  <c r="B2493" i="43"/>
  <c r="D2493" i="43"/>
  <c r="F2493" i="43"/>
  <c r="T2494" i="43"/>
  <c r="E2494" i="43"/>
  <c r="U2493" i="43"/>
  <c r="G2493" i="43"/>
  <c r="K2494" i="43"/>
  <c r="R2494" i="43"/>
  <c r="C2494" i="43"/>
  <c r="J2493" i="43" l="1"/>
  <c r="H2493" i="43"/>
  <c r="I2493" i="43" s="1"/>
  <c r="S2493" i="43"/>
  <c r="Y2493" i="43"/>
  <c r="Z2493" i="43" s="1"/>
  <c r="V2493" i="43"/>
  <c r="N2494" i="43"/>
  <c r="O2494" i="43" s="1"/>
  <c r="P2494" i="43"/>
  <c r="Q2494" i="43" s="1"/>
  <c r="B2494" i="43"/>
  <c r="A2495" i="43"/>
  <c r="D2494" i="43"/>
  <c r="G2494" i="43"/>
  <c r="K2495" i="43"/>
  <c r="T2495" i="43"/>
  <c r="U2494" i="43"/>
  <c r="F2494" i="43"/>
  <c r="E2495" i="43"/>
  <c r="R2495" i="43"/>
  <c r="C2495" i="43"/>
  <c r="G2495" i="43" s="1"/>
  <c r="F2495" i="43"/>
  <c r="J2494" i="43" l="1"/>
  <c r="H2494" i="43"/>
  <c r="I2494" i="43" s="1"/>
  <c r="S2494" i="43"/>
  <c r="Y2494" i="43"/>
  <c r="Z2494" i="43" s="1"/>
  <c r="V2494" i="43"/>
  <c r="N2495" i="43"/>
  <c r="O2495" i="43" s="1"/>
  <c r="H2495" i="43"/>
  <c r="I2495" i="43" s="1"/>
  <c r="J2495" i="43"/>
  <c r="P2495" i="43"/>
  <c r="Q2495" i="43" s="1"/>
  <c r="A2496" i="43"/>
  <c r="B2495" i="43"/>
  <c r="D2495" i="43"/>
  <c r="K2496" i="43"/>
  <c r="R2496" i="43"/>
  <c r="U2495" i="43"/>
  <c r="E2496" i="43"/>
  <c r="T2496" i="43"/>
  <c r="C2496" i="43"/>
  <c r="S2495" i="43" l="1"/>
  <c r="Y2495" i="43"/>
  <c r="Z2495" i="43" s="1"/>
  <c r="V2495" i="43"/>
  <c r="N2496" i="43"/>
  <c r="O2496" i="43" s="1"/>
  <c r="P2496" i="43"/>
  <c r="Q2496" i="43" s="1"/>
  <c r="B2496" i="43"/>
  <c r="A2497" i="43"/>
  <c r="D2496" i="43"/>
  <c r="E2497" i="43"/>
  <c r="K2497" i="43"/>
  <c r="F2496" i="43"/>
  <c r="R2497" i="43"/>
  <c r="G2496" i="43"/>
  <c r="T2497" i="43"/>
  <c r="C2497" i="43"/>
  <c r="F2497" i="43" s="1"/>
  <c r="U2496" i="43"/>
  <c r="J2496" i="43" l="1"/>
  <c r="H2496" i="43"/>
  <c r="I2496" i="43" s="1"/>
  <c r="S2496" i="43"/>
  <c r="Y2496" i="43"/>
  <c r="Z2496" i="43" s="1"/>
  <c r="V2496" i="43"/>
  <c r="N2497" i="43"/>
  <c r="O2497" i="43" s="1"/>
  <c r="H2497" i="43"/>
  <c r="P2497" i="43"/>
  <c r="Q2497" i="43" s="1"/>
  <c r="A2498" i="43"/>
  <c r="B2497" i="43"/>
  <c r="D2497" i="43"/>
  <c r="I2497" i="43"/>
  <c r="G2497" i="43"/>
  <c r="E2498" i="43"/>
  <c r="T2498" i="43"/>
  <c r="K2498" i="43"/>
  <c r="R2498" i="43"/>
  <c r="C2498" i="43"/>
  <c r="U2497" i="43"/>
  <c r="J2497" i="43" l="1"/>
  <c r="S2497" i="43"/>
  <c r="Y2497" i="43"/>
  <c r="Z2497" i="43" s="1"/>
  <c r="V2497" i="43"/>
  <c r="N2498" i="43"/>
  <c r="O2498" i="43" s="1"/>
  <c r="P2498" i="43"/>
  <c r="Q2498" i="43" s="1"/>
  <c r="B2498" i="43"/>
  <c r="A2499" i="43"/>
  <c r="D2498" i="43"/>
  <c r="G2498" i="43"/>
  <c r="U2498" i="43"/>
  <c r="R2499" i="43"/>
  <c r="T2499" i="43"/>
  <c r="C2499" i="43"/>
  <c r="K2499" i="43"/>
  <c r="E2499" i="43"/>
  <c r="F2498" i="43"/>
  <c r="J2498" i="43" l="1"/>
  <c r="H2498" i="43"/>
  <c r="I2498" i="43" s="1"/>
  <c r="S2498" i="43"/>
  <c r="Y2498" i="43"/>
  <c r="Z2498" i="43" s="1"/>
  <c r="V2498" i="43"/>
  <c r="N2499" i="43"/>
  <c r="O2499" i="43" s="1"/>
  <c r="P2499" i="43"/>
  <c r="Q2499" i="43" s="1"/>
  <c r="B2499" i="43"/>
  <c r="A2500" i="43"/>
  <c r="D2499" i="43"/>
  <c r="G2499" i="43"/>
  <c r="U2499" i="43"/>
  <c r="E2500" i="43"/>
  <c r="F2499" i="43"/>
  <c r="R2500" i="43"/>
  <c r="K2500" i="43"/>
  <c r="C2500" i="43"/>
  <c r="T2500" i="43"/>
  <c r="F2500" i="43"/>
  <c r="G2500" i="43"/>
  <c r="J2499" i="43" l="1"/>
  <c r="H2499" i="43"/>
  <c r="I2499" i="43" s="1"/>
  <c r="S2499" i="43"/>
  <c r="Y2499" i="43"/>
  <c r="Z2499" i="43" s="1"/>
  <c r="V2499" i="43"/>
  <c r="N2500" i="43"/>
  <c r="O2500" i="43" s="1"/>
  <c r="H2500" i="43"/>
  <c r="I2500" i="43" s="1"/>
  <c r="J2500" i="43"/>
  <c r="P2500" i="43"/>
  <c r="Q2500" i="43" s="1"/>
  <c r="B2500" i="43"/>
  <c r="A2501" i="43"/>
  <c r="D2500" i="43"/>
  <c r="R2501" i="43"/>
  <c r="C2501" i="43"/>
  <c r="U2500" i="43"/>
  <c r="E2501" i="43"/>
  <c r="K2501" i="43"/>
  <c r="S2500" i="43" l="1"/>
  <c r="Y2500" i="43"/>
  <c r="Z2500" i="43" s="1"/>
  <c r="V2500" i="43"/>
  <c r="N2501" i="43"/>
  <c r="O2501" i="43" s="1"/>
  <c r="P2501" i="43"/>
  <c r="Q2501" i="43" s="1"/>
  <c r="A2502" i="43"/>
  <c r="B2501" i="43"/>
  <c r="D2501" i="43"/>
  <c r="R2502" i="43"/>
  <c r="T2501" i="43"/>
  <c r="F2501" i="43"/>
  <c r="C2502" i="43"/>
  <c r="U2501" i="43"/>
  <c r="G2501" i="43"/>
  <c r="T2502" i="43"/>
  <c r="K2502" i="43"/>
  <c r="E2502" i="43"/>
  <c r="J2501" i="43" l="1"/>
  <c r="H2501" i="43"/>
  <c r="I2501" i="43" s="1"/>
  <c r="S2501" i="43"/>
  <c r="Y2501" i="43"/>
  <c r="Z2501" i="43" s="1"/>
  <c r="V2501" i="43"/>
  <c r="N2502" i="43"/>
  <c r="O2502" i="43" s="1"/>
  <c r="P2502" i="43"/>
  <c r="Q2502" i="43" s="1"/>
  <c r="B2502" i="43"/>
  <c r="A2503" i="43"/>
  <c r="D2502" i="43"/>
  <c r="R2503" i="43"/>
  <c r="F2502" i="43"/>
  <c r="U2502" i="43"/>
  <c r="E2503" i="43"/>
  <c r="K2503" i="43"/>
  <c r="T2503" i="43"/>
  <c r="G2502" i="43"/>
  <c r="C2503" i="43"/>
  <c r="J2502" i="43" l="1"/>
  <c r="H2502" i="43"/>
  <c r="I2502" i="43" s="1"/>
  <c r="S2502" i="43"/>
  <c r="Y2502" i="43"/>
  <c r="Z2502" i="43" s="1"/>
  <c r="V2502" i="43"/>
  <c r="N2503" i="43"/>
  <c r="O2503" i="43" s="1"/>
  <c r="P2503" i="43"/>
  <c r="Q2503" i="43" s="1"/>
  <c r="B2503" i="43"/>
  <c r="A2504" i="43"/>
  <c r="D2503" i="43"/>
  <c r="F2503" i="43"/>
  <c r="E2504" i="43"/>
  <c r="G2503" i="43"/>
  <c r="C2504" i="43"/>
  <c r="R2504" i="43"/>
  <c r="T2504" i="43"/>
  <c r="K2504" i="43"/>
  <c r="U2503" i="43"/>
  <c r="J2503" i="43" l="1"/>
  <c r="H2503" i="43"/>
  <c r="I2503" i="43" s="1"/>
  <c r="S2503" i="43"/>
  <c r="Y2503" i="43"/>
  <c r="Z2503" i="43" s="1"/>
  <c r="V2503" i="43"/>
  <c r="N2504" i="43"/>
  <c r="O2504" i="43" s="1"/>
  <c r="P2504" i="43"/>
  <c r="Q2504" i="43" s="1"/>
  <c r="B2504" i="43"/>
  <c r="A2505" i="43"/>
  <c r="D2504" i="43"/>
  <c r="G2504" i="43"/>
  <c r="C2505" i="43"/>
  <c r="U2504" i="43"/>
  <c r="R2505" i="43"/>
  <c r="F2504" i="43"/>
  <c r="K2505" i="43"/>
  <c r="F2505" i="43"/>
  <c r="E2505" i="43"/>
  <c r="J2504" i="43" l="1"/>
  <c r="H2504" i="43"/>
  <c r="I2504" i="43" s="1"/>
  <c r="S2504" i="43"/>
  <c r="Y2504" i="43"/>
  <c r="Z2504" i="43" s="1"/>
  <c r="V2504" i="43"/>
  <c r="N2505" i="43"/>
  <c r="O2505" i="43" s="1"/>
  <c r="H2505" i="43"/>
  <c r="I2505" i="43" s="1"/>
  <c r="P2505" i="43"/>
  <c r="Q2505" i="43" s="1"/>
  <c r="A2506" i="43"/>
  <c r="B2505" i="43"/>
  <c r="D2505" i="43"/>
  <c r="G2505" i="43"/>
  <c r="E2506" i="43"/>
  <c r="C2506" i="43"/>
  <c r="R2506" i="43"/>
  <c r="U2505" i="43"/>
  <c r="T2505" i="43"/>
  <c r="K2506" i="43"/>
  <c r="J2505" i="43" l="1"/>
  <c r="S2505" i="43"/>
  <c r="Y2505" i="43"/>
  <c r="Z2505" i="43" s="1"/>
  <c r="V2505" i="43"/>
  <c r="N2506" i="43"/>
  <c r="O2506" i="43" s="1"/>
  <c r="P2506" i="43"/>
  <c r="Q2506" i="43" s="1"/>
  <c r="A2507" i="43"/>
  <c r="B2506" i="43"/>
  <c r="D2506" i="43"/>
  <c r="U2506" i="43"/>
  <c r="T2506" i="43"/>
  <c r="C2507" i="43"/>
  <c r="R2507" i="43"/>
  <c r="E2507" i="43"/>
  <c r="K2507" i="43"/>
  <c r="F2506" i="43"/>
  <c r="G2506" i="43"/>
  <c r="T2507" i="43"/>
  <c r="H2506" i="43" l="1"/>
  <c r="I2506" i="43" s="1"/>
  <c r="J2506" i="43"/>
  <c r="S2506" i="43"/>
  <c r="Y2506" i="43"/>
  <c r="Z2506" i="43" s="1"/>
  <c r="V2506" i="43"/>
  <c r="N2507" i="43"/>
  <c r="O2507" i="43" s="1"/>
  <c r="P2507" i="43"/>
  <c r="Q2507" i="43" s="1"/>
  <c r="A2508" i="43"/>
  <c r="B2507" i="43"/>
  <c r="D2507" i="43"/>
  <c r="E2508" i="43"/>
  <c r="C2508" i="43"/>
  <c r="G2508" i="43" s="1"/>
  <c r="G2507" i="43"/>
  <c r="F2507" i="43"/>
  <c r="T2508" i="43"/>
  <c r="U2507" i="43"/>
  <c r="R2508" i="43"/>
  <c r="K2508" i="43"/>
  <c r="J2507" i="43" l="1"/>
  <c r="H2507" i="43"/>
  <c r="I2507" i="43" s="1"/>
  <c r="S2507" i="43"/>
  <c r="Y2507" i="43"/>
  <c r="Z2507" i="43" s="1"/>
  <c r="V2507" i="43"/>
  <c r="N2508" i="43"/>
  <c r="O2508" i="43" s="1"/>
  <c r="J2508" i="43"/>
  <c r="P2508" i="43"/>
  <c r="Q2508" i="43" s="1"/>
  <c r="B2508" i="43"/>
  <c r="A2509" i="43"/>
  <c r="D2508" i="43"/>
  <c r="C2509" i="43"/>
  <c r="K2509" i="43"/>
  <c r="E2509" i="43"/>
  <c r="T2509" i="43"/>
  <c r="R2509" i="43"/>
  <c r="U2508" i="43"/>
  <c r="F2508" i="43"/>
  <c r="H2508" i="43" l="1"/>
  <c r="I2508" i="43" s="1"/>
  <c r="S2508" i="43"/>
  <c r="Y2508" i="43"/>
  <c r="Z2508" i="43" s="1"/>
  <c r="V2508" i="43"/>
  <c r="N2509" i="43"/>
  <c r="O2509" i="43" s="1"/>
  <c r="P2509" i="43"/>
  <c r="Q2509" i="43" s="1"/>
  <c r="A2510" i="43"/>
  <c r="B2509" i="43"/>
  <c r="D2509" i="43"/>
  <c r="F2509" i="43"/>
  <c r="T2510" i="43"/>
  <c r="K2510" i="43"/>
  <c r="U2509" i="43"/>
  <c r="E2510" i="43"/>
  <c r="G2509" i="43"/>
  <c r="R2510" i="43"/>
  <c r="C2510" i="43"/>
  <c r="F2510" i="43"/>
  <c r="J2509" i="43" l="1"/>
  <c r="H2509" i="43"/>
  <c r="I2509" i="43" s="1"/>
  <c r="S2509" i="43"/>
  <c r="Y2509" i="43"/>
  <c r="Z2509" i="43" s="1"/>
  <c r="V2509" i="43"/>
  <c r="N2510" i="43"/>
  <c r="O2510" i="43" s="1"/>
  <c r="H2510" i="43"/>
  <c r="I2510" i="43" s="1"/>
  <c r="P2510" i="43"/>
  <c r="Q2510" i="43" s="1"/>
  <c r="B2510" i="43"/>
  <c r="A2511" i="43"/>
  <c r="D2510" i="43"/>
  <c r="G2510" i="43"/>
  <c r="U2510" i="43"/>
  <c r="E2511" i="43"/>
  <c r="R2511" i="43"/>
  <c r="K2511" i="43"/>
  <c r="T2511" i="43"/>
  <c r="C2511" i="43"/>
  <c r="J2510" i="43" l="1"/>
  <c r="S2510" i="43"/>
  <c r="Y2510" i="43"/>
  <c r="Z2510" i="43" s="1"/>
  <c r="V2510" i="43"/>
  <c r="N2511" i="43"/>
  <c r="O2511" i="43" s="1"/>
  <c r="P2511" i="43"/>
  <c r="Q2511" i="43" s="1"/>
  <c r="A2512" i="43"/>
  <c r="B2511" i="43"/>
  <c r="D2511" i="43"/>
  <c r="K2512" i="43"/>
  <c r="E2512" i="43"/>
  <c r="F2511" i="43"/>
  <c r="T2512" i="43"/>
  <c r="C2512" i="43"/>
  <c r="U2511" i="43"/>
  <c r="G2511" i="43"/>
  <c r="J2511" i="43" l="1"/>
  <c r="H2511" i="43"/>
  <c r="I2511" i="43" s="1"/>
  <c r="S2511" i="43"/>
  <c r="Y2511" i="43"/>
  <c r="Z2511" i="43" s="1"/>
  <c r="V2511" i="43"/>
  <c r="N2512" i="43"/>
  <c r="O2512" i="43" s="1"/>
  <c r="P2512" i="43"/>
  <c r="Q2512" i="43" s="1"/>
  <c r="B2512" i="43"/>
  <c r="A2513" i="43"/>
  <c r="D2512" i="43"/>
  <c r="R2512" i="43"/>
  <c r="C2513" i="43"/>
  <c r="F2512" i="43"/>
  <c r="E2513" i="43"/>
  <c r="R2513" i="43"/>
  <c r="G2512" i="43"/>
  <c r="T2513" i="43"/>
  <c r="U2512" i="43"/>
  <c r="K2513" i="43"/>
  <c r="J2512" i="43" l="1"/>
  <c r="H2512" i="43"/>
  <c r="I2512" i="43" s="1"/>
  <c r="S2512" i="43"/>
  <c r="Y2512" i="43"/>
  <c r="Z2512" i="43" s="1"/>
  <c r="V2512" i="43"/>
  <c r="N2513" i="43"/>
  <c r="O2513" i="43" s="1"/>
  <c r="P2513" i="43"/>
  <c r="Q2513" i="43" s="1"/>
  <c r="A2514" i="43"/>
  <c r="B2513" i="43"/>
  <c r="D2513" i="43"/>
  <c r="E2514" i="43"/>
  <c r="U2513" i="43"/>
  <c r="C2514" i="43"/>
  <c r="T2514" i="43"/>
  <c r="F2513" i="43"/>
  <c r="K2514" i="43"/>
  <c r="G2513" i="43"/>
  <c r="R2514" i="43"/>
  <c r="J2513" i="43" l="1"/>
  <c r="H2513" i="43"/>
  <c r="I2513" i="43" s="1"/>
  <c r="S2513" i="43"/>
  <c r="Y2513" i="43"/>
  <c r="Z2513" i="43" s="1"/>
  <c r="V2513" i="43"/>
  <c r="N2514" i="43"/>
  <c r="O2514" i="43" s="1"/>
  <c r="P2514" i="43"/>
  <c r="Q2514" i="43" s="1"/>
  <c r="A2515" i="43"/>
  <c r="B2514" i="43"/>
  <c r="D2514" i="43"/>
  <c r="G2514" i="43"/>
  <c r="T2515" i="43"/>
  <c r="K2515" i="43"/>
  <c r="U2514" i="43"/>
  <c r="F2514" i="43"/>
  <c r="C2515" i="43"/>
  <c r="R2515" i="43"/>
  <c r="E2515" i="43"/>
  <c r="J2514" i="43" l="1"/>
  <c r="H2514" i="43"/>
  <c r="I2514" i="43" s="1"/>
  <c r="S2514" i="43"/>
  <c r="Y2514" i="43"/>
  <c r="Z2514" i="43" s="1"/>
  <c r="V2514" i="43"/>
  <c r="N2515" i="43"/>
  <c r="O2515" i="43" s="1"/>
  <c r="P2515" i="43"/>
  <c r="Q2515" i="43" s="1"/>
  <c r="B2515" i="43"/>
  <c r="A2516" i="43"/>
  <c r="D2515" i="43"/>
  <c r="U2515" i="43"/>
  <c r="E2516" i="43"/>
  <c r="K2516" i="43"/>
  <c r="F2515" i="43"/>
  <c r="G2515" i="43"/>
  <c r="R2516" i="43"/>
  <c r="C2516" i="43"/>
  <c r="G2516" i="43"/>
  <c r="F2516" i="43"/>
  <c r="J2515" i="43" l="1"/>
  <c r="H2515" i="43"/>
  <c r="I2515" i="43" s="1"/>
  <c r="S2515" i="43"/>
  <c r="Y2515" i="43"/>
  <c r="Z2515" i="43" s="1"/>
  <c r="V2515" i="43"/>
  <c r="N2516" i="43"/>
  <c r="O2516" i="43" s="1"/>
  <c r="H2516" i="43"/>
  <c r="I2516" i="43" s="1"/>
  <c r="J2516" i="43"/>
  <c r="P2516" i="43"/>
  <c r="Q2516" i="43" s="1"/>
  <c r="B2516" i="43"/>
  <c r="A2517" i="43"/>
  <c r="D2516" i="43"/>
  <c r="T2516" i="43"/>
  <c r="E2517" i="43"/>
  <c r="U2516" i="43"/>
  <c r="K2517" i="43"/>
  <c r="R2517" i="43"/>
  <c r="C2517" i="43"/>
  <c r="S2516" i="43" l="1"/>
  <c r="Y2516" i="43"/>
  <c r="Z2516" i="43" s="1"/>
  <c r="V2516" i="43"/>
  <c r="N2517" i="43"/>
  <c r="O2517" i="43" s="1"/>
  <c r="P2517" i="43"/>
  <c r="Q2517" i="43" s="1"/>
  <c r="A2518" i="43"/>
  <c r="B2517" i="43"/>
  <c r="D2517" i="43"/>
  <c r="U2517" i="43"/>
  <c r="T2518" i="43"/>
  <c r="F2517" i="43"/>
  <c r="C2518" i="43"/>
  <c r="T2517" i="43"/>
  <c r="K2518" i="43"/>
  <c r="G2517" i="43"/>
  <c r="E2518" i="43"/>
  <c r="R2518" i="43"/>
  <c r="F2518" i="43"/>
  <c r="J2517" i="43" l="1"/>
  <c r="H2517" i="43"/>
  <c r="I2517" i="43" s="1"/>
  <c r="S2517" i="43"/>
  <c r="Y2517" i="43"/>
  <c r="Z2517" i="43" s="1"/>
  <c r="V2517" i="43"/>
  <c r="N2518" i="43"/>
  <c r="O2518" i="43" s="1"/>
  <c r="H2518" i="43"/>
  <c r="I2518" i="43" s="1"/>
  <c r="P2518" i="43"/>
  <c r="Q2518" i="43" s="1"/>
  <c r="A2519" i="43"/>
  <c r="B2518" i="43"/>
  <c r="D2518" i="43"/>
  <c r="G2518" i="43"/>
  <c r="K2519" i="43"/>
  <c r="U2518" i="43"/>
  <c r="C2519" i="43"/>
  <c r="G2519" i="43" s="1"/>
  <c r="F2519" i="43"/>
  <c r="E2519" i="43"/>
  <c r="R2519" i="43"/>
  <c r="J2518" i="43" l="1"/>
  <c r="S2518" i="43"/>
  <c r="Y2518" i="43"/>
  <c r="Z2518" i="43" s="1"/>
  <c r="V2518" i="43"/>
  <c r="N2519" i="43"/>
  <c r="O2519" i="43" s="1"/>
  <c r="H2519" i="43"/>
  <c r="I2519" i="43" s="1"/>
  <c r="J2519" i="43"/>
  <c r="P2519" i="43"/>
  <c r="Q2519" i="43" s="1"/>
  <c r="B2519" i="43"/>
  <c r="A2520" i="43"/>
  <c r="D2519" i="43"/>
  <c r="C2520" i="43"/>
  <c r="R2520" i="43"/>
  <c r="U2519" i="43"/>
  <c r="T2519" i="43"/>
  <c r="K2520" i="43"/>
  <c r="T2520" i="43"/>
  <c r="E2520" i="43"/>
  <c r="S2519" i="43" l="1"/>
  <c r="Y2519" i="43"/>
  <c r="Z2519" i="43" s="1"/>
  <c r="V2519" i="43"/>
  <c r="N2520" i="43"/>
  <c r="O2520" i="43" s="1"/>
  <c r="P2520" i="43"/>
  <c r="Q2520" i="43" s="1"/>
  <c r="B2520" i="43"/>
  <c r="A2521" i="43"/>
  <c r="D2520" i="43"/>
  <c r="F2520" i="43"/>
  <c r="T2521" i="43"/>
  <c r="E2521" i="43"/>
  <c r="K2521" i="43"/>
  <c r="C2521" i="43"/>
  <c r="G2520" i="43"/>
  <c r="R2521" i="43"/>
  <c r="U2520" i="43"/>
  <c r="J2520" i="43" l="1"/>
  <c r="H2520" i="43"/>
  <c r="I2520" i="43" s="1"/>
  <c r="S2520" i="43"/>
  <c r="Y2520" i="43"/>
  <c r="Z2520" i="43" s="1"/>
  <c r="V2520" i="43"/>
  <c r="N2521" i="43"/>
  <c r="O2521" i="43" s="1"/>
  <c r="P2521" i="43"/>
  <c r="Q2521" i="43" s="1"/>
  <c r="A2522" i="43"/>
  <c r="B2521" i="43"/>
  <c r="D2521" i="43"/>
  <c r="R2522" i="43"/>
  <c r="T2522" i="43"/>
  <c r="G2521" i="43"/>
  <c r="C2522" i="43"/>
  <c r="K2522" i="43"/>
  <c r="U2521" i="43"/>
  <c r="F2521" i="43"/>
  <c r="E2522" i="43"/>
  <c r="J2521" i="43" l="1"/>
  <c r="H2521" i="43"/>
  <c r="I2521" i="43" s="1"/>
  <c r="S2521" i="43"/>
  <c r="Y2521" i="43"/>
  <c r="Z2521" i="43" s="1"/>
  <c r="V2521" i="43"/>
  <c r="N2522" i="43"/>
  <c r="O2522" i="43" s="1"/>
  <c r="P2522" i="43"/>
  <c r="Q2522" i="43" s="1"/>
  <c r="A2523" i="43"/>
  <c r="B2522" i="43"/>
  <c r="D2522" i="43"/>
  <c r="K2523" i="43"/>
  <c r="E2523" i="43"/>
  <c r="F2522" i="43"/>
  <c r="R2523" i="43"/>
  <c r="U2522" i="43"/>
  <c r="T2523" i="43"/>
  <c r="G2522" i="43"/>
  <c r="C2523" i="43"/>
  <c r="G2523" i="43" s="1"/>
  <c r="J2522" i="43" l="1"/>
  <c r="H2522" i="43"/>
  <c r="I2522" i="43" s="1"/>
  <c r="S2522" i="43"/>
  <c r="Y2522" i="43"/>
  <c r="Z2522" i="43" s="1"/>
  <c r="V2522" i="43"/>
  <c r="N2523" i="43"/>
  <c r="O2523" i="43" s="1"/>
  <c r="J2523" i="43"/>
  <c r="P2523" i="43"/>
  <c r="Q2523" i="43" s="1"/>
  <c r="B2523" i="43"/>
  <c r="A2524" i="43"/>
  <c r="D2523" i="43"/>
  <c r="U2523" i="43"/>
  <c r="C2524" i="43"/>
  <c r="G2524" i="43"/>
  <c r="R2524" i="43"/>
  <c r="K2524" i="43"/>
  <c r="F2523" i="43"/>
  <c r="E2524" i="43"/>
  <c r="H2523" i="43" l="1"/>
  <c r="I2523" i="43" s="1"/>
  <c r="S2523" i="43"/>
  <c r="Y2523" i="43"/>
  <c r="Z2523" i="43" s="1"/>
  <c r="V2523" i="43"/>
  <c r="N2524" i="43"/>
  <c r="O2524" i="43" s="1"/>
  <c r="J2524" i="43"/>
  <c r="P2524" i="43"/>
  <c r="Q2524" i="43" s="1"/>
  <c r="B2524" i="43"/>
  <c r="A2525" i="43"/>
  <c r="D2524" i="43"/>
  <c r="U2524" i="43"/>
  <c r="R2525" i="43"/>
  <c r="K2525" i="43"/>
  <c r="F2524" i="43"/>
  <c r="C2525" i="43"/>
  <c r="T2524" i="43"/>
  <c r="E2525" i="43"/>
  <c r="H2524" i="43" l="1"/>
  <c r="I2524" i="43" s="1"/>
  <c r="S2524" i="43"/>
  <c r="Y2524" i="43"/>
  <c r="Z2524" i="43" s="1"/>
  <c r="V2524" i="43"/>
  <c r="N2525" i="43"/>
  <c r="O2525" i="43" s="1"/>
  <c r="P2525" i="43"/>
  <c r="Q2525" i="43" s="1"/>
  <c r="A2526" i="43"/>
  <c r="B2525" i="43"/>
  <c r="D2525" i="43"/>
  <c r="R2526" i="43"/>
  <c r="T2526" i="43"/>
  <c r="G2525" i="43"/>
  <c r="F2525" i="43"/>
  <c r="E2526" i="43"/>
  <c r="T2525" i="43"/>
  <c r="K2526" i="43"/>
  <c r="C2526" i="43"/>
  <c r="U2525" i="43"/>
  <c r="G2526" i="43"/>
  <c r="F2526" i="43"/>
  <c r="J2525" i="43" l="1"/>
  <c r="H2525" i="43"/>
  <c r="I2525" i="43" s="1"/>
  <c r="S2525" i="43"/>
  <c r="Y2525" i="43"/>
  <c r="Z2525" i="43" s="1"/>
  <c r="V2525" i="43"/>
  <c r="N2526" i="43"/>
  <c r="O2526" i="43" s="1"/>
  <c r="H2526" i="43"/>
  <c r="I2526" i="43" s="1"/>
  <c r="J2526" i="43"/>
  <c r="P2526" i="43"/>
  <c r="Q2526" i="43" s="1"/>
  <c r="B2526" i="43"/>
  <c r="A2527" i="43"/>
  <c r="D2526" i="43"/>
  <c r="E2527" i="43"/>
  <c r="T2527" i="43"/>
  <c r="C2527" i="43"/>
  <c r="U2526" i="43"/>
  <c r="R2527" i="43"/>
  <c r="K2527" i="43"/>
  <c r="G2527" i="43"/>
  <c r="F2527" i="43"/>
  <c r="S2526" i="43" l="1"/>
  <c r="Y2526" i="43"/>
  <c r="Z2526" i="43" s="1"/>
  <c r="V2526" i="43"/>
  <c r="N2527" i="43"/>
  <c r="O2527" i="43" s="1"/>
  <c r="H2527" i="43"/>
  <c r="I2527" i="43" s="1"/>
  <c r="J2527" i="43"/>
  <c r="P2527" i="43"/>
  <c r="Q2527" i="43" s="1"/>
  <c r="A2528" i="43"/>
  <c r="B2527" i="43"/>
  <c r="D2527" i="43"/>
  <c r="K2528" i="43"/>
  <c r="U2527" i="43"/>
  <c r="R2528" i="43"/>
  <c r="C2528" i="43"/>
  <c r="E2528" i="43"/>
  <c r="T2528" i="43"/>
  <c r="S2527" i="43" l="1"/>
  <c r="Y2527" i="43"/>
  <c r="Z2527" i="43" s="1"/>
  <c r="V2527" i="43"/>
  <c r="N2528" i="43"/>
  <c r="O2528" i="43" s="1"/>
  <c r="P2528" i="43"/>
  <c r="Q2528" i="43" s="1"/>
  <c r="B2528" i="43"/>
  <c r="A2529" i="43"/>
  <c r="D2528" i="43"/>
  <c r="K2529" i="43"/>
  <c r="C2529" i="43"/>
  <c r="E2529" i="43"/>
  <c r="F2528" i="43"/>
  <c r="R2529" i="43"/>
  <c r="G2529" i="43"/>
  <c r="U2528" i="43"/>
  <c r="T2529" i="43"/>
  <c r="G2528" i="43"/>
  <c r="J2528" i="43" l="1"/>
  <c r="H2528" i="43"/>
  <c r="I2528" i="43" s="1"/>
  <c r="S2528" i="43"/>
  <c r="Y2528" i="43"/>
  <c r="Z2528" i="43" s="1"/>
  <c r="V2528" i="43"/>
  <c r="N2529" i="43"/>
  <c r="O2529" i="43" s="1"/>
  <c r="J2529" i="43"/>
  <c r="P2529" i="43"/>
  <c r="Q2529" i="43" s="1"/>
  <c r="A2530" i="43"/>
  <c r="B2529" i="43"/>
  <c r="D2529" i="43"/>
  <c r="U2529" i="43"/>
  <c r="R2530" i="43"/>
  <c r="T2530" i="43"/>
  <c r="E2530" i="43"/>
  <c r="F2529" i="43"/>
  <c r="C2530" i="43"/>
  <c r="K2530" i="43"/>
  <c r="H2529" i="43" l="1"/>
  <c r="I2529" i="43" s="1"/>
  <c r="S2529" i="43"/>
  <c r="Y2529" i="43"/>
  <c r="Z2529" i="43" s="1"/>
  <c r="V2529" i="43"/>
  <c r="N2530" i="43"/>
  <c r="O2530" i="43" s="1"/>
  <c r="P2530" i="43"/>
  <c r="Q2530" i="43" s="1"/>
  <c r="A2531" i="43"/>
  <c r="B2530" i="43"/>
  <c r="D2530" i="43"/>
  <c r="K2531" i="43"/>
  <c r="E2531" i="43"/>
  <c r="U2530" i="43"/>
  <c r="F2530" i="43"/>
  <c r="T2531" i="43"/>
  <c r="R2531" i="43"/>
  <c r="C2531" i="43"/>
  <c r="G2530" i="43"/>
  <c r="J2530" i="43" l="1"/>
  <c r="H2530" i="43"/>
  <c r="I2530" i="43" s="1"/>
  <c r="S2530" i="43"/>
  <c r="Y2530" i="43"/>
  <c r="Z2530" i="43" s="1"/>
  <c r="V2530" i="43"/>
  <c r="N2531" i="43"/>
  <c r="O2531" i="43" s="1"/>
  <c r="P2531" i="43"/>
  <c r="Q2531" i="43" s="1"/>
  <c r="B2531" i="43"/>
  <c r="A2532" i="43"/>
  <c r="D2531" i="43"/>
  <c r="F2531" i="43"/>
  <c r="E2532" i="43"/>
  <c r="U2531" i="43"/>
  <c r="T2532" i="43"/>
  <c r="C2532" i="43"/>
  <c r="K2532" i="43"/>
  <c r="G2531" i="43"/>
  <c r="J2531" i="43" l="1"/>
  <c r="H2531" i="43"/>
  <c r="I2531" i="43" s="1"/>
  <c r="S2531" i="43"/>
  <c r="Y2531" i="43"/>
  <c r="Z2531" i="43" s="1"/>
  <c r="V2531" i="43"/>
  <c r="N2532" i="43"/>
  <c r="O2532" i="43" s="1"/>
  <c r="P2532" i="43"/>
  <c r="Q2532" i="43" s="1"/>
  <c r="B2532" i="43"/>
  <c r="A2533" i="43"/>
  <c r="D2532" i="43"/>
  <c r="R2533" i="43"/>
  <c r="E2533" i="43"/>
  <c r="G2532" i="43"/>
  <c r="C2533" i="43"/>
  <c r="K2533" i="43"/>
  <c r="F2532" i="43"/>
  <c r="R2532" i="43"/>
  <c r="U2532" i="43"/>
  <c r="J2532" i="43" l="1"/>
  <c r="H2532" i="43"/>
  <c r="I2532" i="43" s="1"/>
  <c r="S2532" i="43"/>
  <c r="Y2532" i="43"/>
  <c r="Z2532" i="43" s="1"/>
  <c r="V2532" i="43"/>
  <c r="N2533" i="43"/>
  <c r="O2533" i="43" s="1"/>
  <c r="P2533" i="43"/>
  <c r="Q2533" i="43" s="1"/>
  <c r="A2534" i="43"/>
  <c r="B2533" i="43"/>
  <c r="D2533" i="43"/>
  <c r="E2534" i="43"/>
  <c r="K2534" i="43"/>
  <c r="T2533" i="43"/>
  <c r="U2533" i="43"/>
  <c r="R2534" i="43"/>
  <c r="C2534" i="43"/>
  <c r="G2533" i="43"/>
  <c r="T2534" i="43"/>
  <c r="F2533" i="43"/>
  <c r="J2533" i="43" l="1"/>
  <c r="H2533" i="43"/>
  <c r="I2533" i="43" s="1"/>
  <c r="S2533" i="43"/>
  <c r="Y2533" i="43"/>
  <c r="Z2533" i="43" s="1"/>
  <c r="V2533" i="43"/>
  <c r="N2534" i="43"/>
  <c r="O2534" i="43" s="1"/>
  <c r="P2534" i="43"/>
  <c r="Q2534" i="43" s="1"/>
  <c r="B2534" i="43"/>
  <c r="A2535" i="43"/>
  <c r="D2534" i="43"/>
  <c r="U2534" i="43"/>
  <c r="R2535" i="43"/>
  <c r="F2534" i="43"/>
  <c r="C2535" i="43"/>
  <c r="K2535" i="43"/>
  <c r="G2534" i="43"/>
  <c r="T2535" i="43"/>
  <c r="E2535" i="43"/>
  <c r="J2534" i="43" l="1"/>
  <c r="H2534" i="43"/>
  <c r="I2534" i="43" s="1"/>
  <c r="S2534" i="43"/>
  <c r="Y2534" i="43"/>
  <c r="Z2534" i="43" s="1"/>
  <c r="V2534" i="43"/>
  <c r="N2535" i="43"/>
  <c r="O2535" i="43" s="1"/>
  <c r="P2535" i="43"/>
  <c r="Q2535" i="43" s="1"/>
  <c r="A2536" i="43"/>
  <c r="B2535" i="43"/>
  <c r="D2535" i="43"/>
  <c r="F2535" i="43"/>
  <c r="G2535" i="43"/>
  <c r="C2536" i="43"/>
  <c r="E2536" i="43"/>
  <c r="T2536" i="43"/>
  <c r="U2535" i="43"/>
  <c r="K2536" i="43"/>
  <c r="R2536" i="43"/>
  <c r="J2535" i="43" l="1"/>
  <c r="H2535" i="43"/>
  <c r="I2535" i="43" s="1"/>
  <c r="S2535" i="43"/>
  <c r="Y2535" i="43"/>
  <c r="Z2535" i="43" s="1"/>
  <c r="V2535" i="43"/>
  <c r="N2536" i="43"/>
  <c r="O2536" i="43" s="1"/>
  <c r="P2536" i="43"/>
  <c r="Q2536" i="43" s="1"/>
  <c r="B2536" i="43"/>
  <c r="A2537" i="43"/>
  <c r="D2536" i="43"/>
  <c r="F2536" i="43"/>
  <c r="G2536" i="43"/>
  <c r="T2537" i="43"/>
  <c r="C2537" i="43"/>
  <c r="K2537" i="43"/>
  <c r="E2537" i="43"/>
  <c r="U2536" i="43"/>
  <c r="R2537" i="43"/>
  <c r="J2536" i="43" l="1"/>
  <c r="H2536" i="43"/>
  <c r="I2536" i="43" s="1"/>
  <c r="S2536" i="43"/>
  <c r="Y2536" i="43"/>
  <c r="Z2536" i="43" s="1"/>
  <c r="V2536" i="43"/>
  <c r="N2537" i="43"/>
  <c r="O2537" i="43" s="1"/>
  <c r="P2537" i="43"/>
  <c r="Q2537" i="43" s="1"/>
  <c r="A2538" i="43"/>
  <c r="B2537" i="43"/>
  <c r="D2537" i="43"/>
  <c r="E2538" i="43"/>
  <c r="K2538" i="43"/>
  <c r="U2537" i="43"/>
  <c r="F2537" i="43"/>
  <c r="G2537" i="43"/>
  <c r="T2538" i="43"/>
  <c r="C2538" i="43"/>
  <c r="R2538" i="43"/>
  <c r="F2538" i="43"/>
  <c r="J2537" i="43" l="1"/>
  <c r="H2537" i="43"/>
  <c r="I2537" i="43" s="1"/>
  <c r="S2537" i="43"/>
  <c r="Y2537" i="43"/>
  <c r="Z2537" i="43" s="1"/>
  <c r="V2537" i="43"/>
  <c r="N2538" i="43"/>
  <c r="O2538" i="43" s="1"/>
  <c r="H2538" i="43"/>
  <c r="I2538" i="43" s="1"/>
  <c r="P2538" i="43"/>
  <c r="Q2538" i="43" s="1"/>
  <c r="A2539" i="43"/>
  <c r="B2538" i="43"/>
  <c r="D2538" i="43"/>
  <c r="E2539" i="43"/>
  <c r="K2539" i="43"/>
  <c r="R2539" i="43"/>
  <c r="T2539" i="43"/>
  <c r="C2539" i="43"/>
  <c r="U2538" i="43"/>
  <c r="G2538" i="43"/>
  <c r="J2538" i="43" l="1"/>
  <c r="S2538" i="43"/>
  <c r="Y2538" i="43"/>
  <c r="Z2538" i="43" s="1"/>
  <c r="V2538" i="43"/>
  <c r="N2539" i="43"/>
  <c r="O2539" i="43" s="1"/>
  <c r="P2539" i="43"/>
  <c r="Q2539" i="43" s="1"/>
  <c r="B2539" i="43"/>
  <c r="A2540" i="43"/>
  <c r="D2539" i="43"/>
  <c r="F2539" i="43"/>
  <c r="R2540" i="43"/>
  <c r="C2540" i="43"/>
  <c r="G2539" i="43"/>
  <c r="K2540" i="43"/>
  <c r="E2540" i="43"/>
  <c r="U2539" i="43"/>
  <c r="T2540" i="43"/>
  <c r="H2539" i="43" l="1"/>
  <c r="I2539" i="43" s="1"/>
  <c r="J2539" i="43"/>
  <c r="S2539" i="43"/>
  <c r="Y2539" i="43"/>
  <c r="Z2539" i="43" s="1"/>
  <c r="V2539" i="43"/>
  <c r="N2540" i="43"/>
  <c r="O2540" i="43" s="1"/>
  <c r="P2540" i="43"/>
  <c r="Q2540" i="43" s="1"/>
  <c r="B2540" i="43"/>
  <c r="A2541" i="43"/>
  <c r="D2540" i="43"/>
  <c r="R2541" i="43"/>
  <c r="K2541" i="43"/>
  <c r="T2541" i="43"/>
  <c r="E2541" i="43"/>
  <c r="F2540" i="43"/>
  <c r="U2540" i="43"/>
  <c r="C2541" i="43"/>
  <c r="G2540" i="43"/>
  <c r="J2540" i="43" l="1"/>
  <c r="H2540" i="43"/>
  <c r="I2540" i="43" s="1"/>
  <c r="S2540" i="43"/>
  <c r="Y2540" i="43"/>
  <c r="Z2540" i="43" s="1"/>
  <c r="V2540" i="43"/>
  <c r="N2541" i="43"/>
  <c r="O2541" i="43" s="1"/>
  <c r="P2541" i="43"/>
  <c r="Q2541" i="43" s="1"/>
  <c r="A2542" i="43"/>
  <c r="B2541" i="43"/>
  <c r="D2541" i="43"/>
  <c r="F2541" i="43"/>
  <c r="E2542" i="43"/>
  <c r="K2542" i="43"/>
  <c r="G2541" i="43"/>
  <c r="U2541" i="43"/>
  <c r="C2542" i="43"/>
  <c r="T2542" i="43"/>
  <c r="R2542" i="43"/>
  <c r="J2541" i="43" l="1"/>
  <c r="H2541" i="43"/>
  <c r="I2541" i="43" s="1"/>
  <c r="S2541" i="43"/>
  <c r="Y2541" i="43"/>
  <c r="Z2541" i="43" s="1"/>
  <c r="V2541" i="43"/>
  <c r="N2542" i="43"/>
  <c r="O2542" i="43" s="1"/>
  <c r="P2542" i="43"/>
  <c r="Q2542" i="43" s="1"/>
  <c r="B2542" i="43"/>
  <c r="A2543" i="43"/>
  <c r="D2542" i="43"/>
  <c r="F2542" i="43"/>
  <c r="E2543" i="43"/>
  <c r="R2543" i="43"/>
  <c r="G2542" i="43"/>
  <c r="U2542" i="43"/>
  <c r="C2543" i="43"/>
  <c r="T2543" i="43"/>
  <c r="K2543" i="43"/>
  <c r="H2542" i="43" l="1"/>
  <c r="I2542" i="43" s="1"/>
  <c r="J2542" i="43"/>
  <c r="S2542" i="43"/>
  <c r="Y2542" i="43"/>
  <c r="Z2542" i="43" s="1"/>
  <c r="V2542" i="43"/>
  <c r="N2543" i="43"/>
  <c r="O2543" i="43" s="1"/>
  <c r="P2543" i="43"/>
  <c r="Q2543" i="43" s="1"/>
  <c r="A2544" i="43"/>
  <c r="B2543" i="43"/>
  <c r="D2543" i="43"/>
  <c r="C2544" i="43"/>
  <c r="E2544" i="43"/>
  <c r="T2544" i="43"/>
  <c r="G2543" i="43"/>
  <c r="K2544" i="43"/>
  <c r="U2543" i="43"/>
  <c r="R2544" i="43"/>
  <c r="F2543" i="43"/>
  <c r="H2543" i="43" l="1"/>
  <c r="I2543" i="43" s="1"/>
  <c r="J2543" i="43"/>
  <c r="S2543" i="43"/>
  <c r="Y2543" i="43"/>
  <c r="Z2543" i="43" s="1"/>
  <c r="V2543" i="43"/>
  <c r="N2544" i="43"/>
  <c r="O2544" i="43" s="1"/>
  <c r="P2544" i="43"/>
  <c r="Q2544" i="43" s="1"/>
  <c r="B2544" i="43"/>
  <c r="A2545" i="43"/>
  <c r="D2544" i="43"/>
  <c r="T2545" i="43"/>
  <c r="K2545" i="43"/>
  <c r="G2544" i="43"/>
  <c r="E2545" i="43"/>
  <c r="C2545" i="43"/>
  <c r="U2544" i="43"/>
  <c r="R2545" i="43"/>
  <c r="F2544" i="43"/>
  <c r="J2544" i="43" l="1"/>
  <c r="H2544" i="43"/>
  <c r="I2544" i="43" s="1"/>
  <c r="S2544" i="43"/>
  <c r="Y2544" i="43"/>
  <c r="Z2544" i="43" s="1"/>
  <c r="V2544" i="43"/>
  <c r="N2545" i="43"/>
  <c r="O2545" i="43" s="1"/>
  <c r="P2545" i="43"/>
  <c r="Q2545" i="43" s="1"/>
  <c r="A2546" i="43"/>
  <c r="B2545" i="43"/>
  <c r="D2545" i="43"/>
  <c r="C2546" i="43"/>
  <c r="K2546" i="43"/>
  <c r="E2546" i="43"/>
  <c r="G2545" i="43"/>
  <c r="F2545" i="43"/>
  <c r="T2546" i="43"/>
  <c r="F2546" i="43"/>
  <c r="R2546" i="43"/>
  <c r="U2545" i="43"/>
  <c r="H2545" i="43" l="1"/>
  <c r="I2545" i="43" s="1"/>
  <c r="J2545" i="43"/>
  <c r="S2545" i="43"/>
  <c r="Y2545" i="43"/>
  <c r="Z2545" i="43" s="1"/>
  <c r="V2545" i="43"/>
  <c r="N2546" i="43"/>
  <c r="O2546" i="43" s="1"/>
  <c r="H2546" i="43"/>
  <c r="I2546" i="43" s="1"/>
  <c r="P2546" i="43"/>
  <c r="Q2546" i="43" s="1"/>
  <c r="A2547" i="43"/>
  <c r="B2546" i="43"/>
  <c r="D2546" i="43"/>
  <c r="R2547" i="43"/>
  <c r="E2547" i="43"/>
  <c r="U2546" i="43"/>
  <c r="C2547" i="43"/>
  <c r="T2547" i="43"/>
  <c r="K2547" i="43"/>
  <c r="G2546" i="43"/>
  <c r="J2546" i="43" l="1"/>
  <c r="S2546" i="43"/>
  <c r="Y2546" i="43"/>
  <c r="Z2546" i="43" s="1"/>
  <c r="V2546" i="43"/>
  <c r="N2547" i="43"/>
  <c r="O2547" i="43" s="1"/>
  <c r="P2547" i="43"/>
  <c r="Q2547" i="43" s="1"/>
  <c r="B2547" i="43"/>
  <c r="A2548" i="43"/>
  <c r="D2547" i="43"/>
  <c r="G2547" i="43"/>
  <c r="E2548" i="43"/>
  <c r="U2547" i="43"/>
  <c r="F2547" i="43"/>
  <c r="T2548" i="43"/>
  <c r="R2548" i="43"/>
  <c r="K2548" i="43"/>
  <c r="C2548" i="43"/>
  <c r="J2547" i="43" l="1"/>
  <c r="H2547" i="43"/>
  <c r="I2547" i="43" s="1"/>
  <c r="S2547" i="43"/>
  <c r="Y2547" i="43"/>
  <c r="Z2547" i="43" s="1"/>
  <c r="V2547" i="43"/>
  <c r="N2548" i="43"/>
  <c r="O2548" i="43" s="1"/>
  <c r="P2548" i="43"/>
  <c r="Q2548" i="43" s="1"/>
  <c r="B2548" i="43"/>
  <c r="A2549" i="43"/>
  <c r="D2548" i="43"/>
  <c r="U2548" i="43"/>
  <c r="G2548" i="43"/>
  <c r="C2549" i="43"/>
  <c r="E2549" i="43"/>
  <c r="T2549" i="43"/>
  <c r="F2548" i="43"/>
  <c r="K2549" i="43"/>
  <c r="R2549" i="43"/>
  <c r="J2548" i="43" l="1"/>
  <c r="H2548" i="43"/>
  <c r="I2548" i="43" s="1"/>
  <c r="S2548" i="43"/>
  <c r="Y2548" i="43"/>
  <c r="Z2548" i="43" s="1"/>
  <c r="V2548" i="43"/>
  <c r="N2549" i="43"/>
  <c r="O2549" i="43" s="1"/>
  <c r="P2549" i="43"/>
  <c r="Q2549" i="43" s="1"/>
  <c r="A2550" i="43"/>
  <c r="B2549" i="43"/>
  <c r="D2549" i="43"/>
  <c r="C2550" i="43"/>
  <c r="K2550" i="43"/>
  <c r="U2549" i="43"/>
  <c r="F2549" i="43"/>
  <c r="G2549" i="43"/>
  <c r="R2550" i="43"/>
  <c r="E2550" i="43"/>
  <c r="T2550" i="43"/>
  <c r="H2549" i="43" l="1"/>
  <c r="I2549" i="43" s="1"/>
  <c r="J2549" i="43"/>
  <c r="S2549" i="43"/>
  <c r="Y2549" i="43"/>
  <c r="Z2549" i="43" s="1"/>
  <c r="V2549" i="43"/>
  <c r="N2550" i="43"/>
  <c r="O2550" i="43" s="1"/>
  <c r="P2550" i="43"/>
  <c r="Q2550" i="43" s="1"/>
  <c r="A2551" i="43"/>
  <c r="B2550" i="43"/>
  <c r="D2550" i="43"/>
  <c r="F2550" i="43"/>
  <c r="K2551" i="43"/>
  <c r="G2550" i="43"/>
  <c r="U2550" i="43"/>
  <c r="C2551" i="43"/>
  <c r="E2551" i="43"/>
  <c r="T2551" i="43"/>
  <c r="R2551" i="43"/>
  <c r="H2550" i="43" l="1"/>
  <c r="I2550" i="43" s="1"/>
  <c r="J2550" i="43"/>
  <c r="S2550" i="43"/>
  <c r="Y2550" i="43"/>
  <c r="Z2550" i="43" s="1"/>
  <c r="V2550" i="43"/>
  <c r="N2551" i="43"/>
  <c r="O2551" i="43" s="1"/>
  <c r="P2551" i="43"/>
  <c r="Q2551" i="43" s="1"/>
  <c r="B2551" i="43"/>
  <c r="A2552" i="43"/>
  <c r="D2551" i="43"/>
  <c r="R2552" i="43"/>
  <c r="T2552" i="43"/>
  <c r="K2552" i="43"/>
  <c r="F2551" i="43"/>
  <c r="G2551" i="43"/>
  <c r="U2551" i="43"/>
  <c r="E2552" i="43"/>
  <c r="C2552" i="43"/>
  <c r="J2551" i="43" l="1"/>
  <c r="H2551" i="43"/>
  <c r="I2551" i="43" s="1"/>
  <c r="S2551" i="43"/>
  <c r="Y2551" i="43"/>
  <c r="Z2551" i="43" s="1"/>
  <c r="V2551" i="43"/>
  <c r="N2552" i="43"/>
  <c r="O2552" i="43" s="1"/>
  <c r="P2552" i="43"/>
  <c r="Q2552" i="43" s="1"/>
  <c r="B2552" i="43"/>
  <c r="A2553" i="43"/>
  <c r="D2552" i="43"/>
  <c r="U2552" i="43"/>
  <c r="G2552" i="43"/>
  <c r="C2553" i="43"/>
  <c r="F2552" i="43"/>
  <c r="T2553" i="43"/>
  <c r="E2553" i="43"/>
  <c r="K2553" i="43"/>
  <c r="R2553" i="43"/>
  <c r="J2552" i="43" l="1"/>
  <c r="H2552" i="43"/>
  <c r="I2552" i="43" s="1"/>
  <c r="S2552" i="43"/>
  <c r="Y2552" i="43"/>
  <c r="Z2552" i="43" s="1"/>
  <c r="V2552" i="43"/>
  <c r="N2553" i="43"/>
  <c r="O2553" i="43" s="1"/>
  <c r="P2553" i="43"/>
  <c r="Q2553" i="43" s="1"/>
  <c r="A2554" i="43"/>
  <c r="B2553" i="43"/>
  <c r="D2553" i="43"/>
  <c r="U2553" i="43"/>
  <c r="F2553" i="43"/>
  <c r="T2554" i="43"/>
  <c r="K2554" i="43"/>
  <c r="E2554" i="43"/>
  <c r="C2554" i="43"/>
  <c r="R2554" i="43"/>
  <c r="G2553" i="43"/>
  <c r="J2553" i="43" l="1"/>
  <c r="H2553" i="43"/>
  <c r="I2553" i="43" s="1"/>
  <c r="S2553" i="43"/>
  <c r="Y2553" i="43"/>
  <c r="Z2553" i="43" s="1"/>
  <c r="V2553" i="43"/>
  <c r="N2554" i="43"/>
  <c r="O2554" i="43" s="1"/>
  <c r="P2554" i="43"/>
  <c r="Q2554" i="43" s="1"/>
  <c r="A2555" i="43"/>
  <c r="B2554" i="43"/>
  <c r="D2554" i="43"/>
  <c r="F2554" i="43"/>
  <c r="U2554" i="43"/>
  <c r="K2555" i="43"/>
  <c r="T2555" i="43"/>
  <c r="E2555" i="43"/>
  <c r="G2554" i="43"/>
  <c r="C2555" i="43"/>
  <c r="R2555" i="43"/>
  <c r="J2554" i="43" l="1"/>
  <c r="H2554" i="43"/>
  <c r="I2554" i="43" s="1"/>
  <c r="S2554" i="43"/>
  <c r="Y2554" i="43"/>
  <c r="Z2554" i="43" s="1"/>
  <c r="V2554" i="43"/>
  <c r="N2555" i="43"/>
  <c r="O2555" i="43" s="1"/>
  <c r="P2555" i="43"/>
  <c r="Q2555" i="43" s="1"/>
  <c r="B2555" i="43"/>
  <c r="A2556" i="43"/>
  <c r="D2555" i="43"/>
  <c r="E2556" i="43"/>
  <c r="K2556" i="43"/>
  <c r="U2555" i="43"/>
  <c r="R2556" i="43"/>
  <c r="T2556" i="43"/>
  <c r="G2555" i="43"/>
  <c r="C2556" i="43"/>
  <c r="G2556" i="43" s="1"/>
  <c r="F2555" i="43"/>
  <c r="J2555" i="43" l="1"/>
  <c r="H2555" i="43"/>
  <c r="I2555" i="43" s="1"/>
  <c r="S2555" i="43"/>
  <c r="Y2555" i="43"/>
  <c r="Z2555" i="43" s="1"/>
  <c r="V2555" i="43"/>
  <c r="N2556" i="43"/>
  <c r="O2556" i="43" s="1"/>
  <c r="J2556" i="43"/>
  <c r="P2556" i="43"/>
  <c r="Q2556" i="43" s="1"/>
  <c r="B2556" i="43"/>
  <c r="A2557" i="43"/>
  <c r="D2556" i="43"/>
  <c r="U2556" i="43"/>
  <c r="T2557" i="43"/>
  <c r="F2556" i="43"/>
  <c r="K2557" i="43"/>
  <c r="C2557" i="43"/>
  <c r="E2557" i="43"/>
  <c r="R2557" i="43"/>
  <c r="H2556" i="43" l="1"/>
  <c r="I2556" i="43" s="1"/>
  <c r="S2556" i="43"/>
  <c r="Y2556" i="43"/>
  <c r="Z2556" i="43" s="1"/>
  <c r="V2556" i="43"/>
  <c r="N2557" i="43"/>
  <c r="O2557" i="43" s="1"/>
  <c r="P2557" i="43"/>
  <c r="Q2557" i="43" s="1"/>
  <c r="A2558" i="43"/>
  <c r="B2557" i="43"/>
  <c r="D2557" i="43"/>
  <c r="K2558" i="43"/>
  <c r="F2557" i="43"/>
  <c r="E2558" i="43"/>
  <c r="U2557" i="43"/>
  <c r="G2557" i="43"/>
  <c r="C2558" i="43"/>
  <c r="T2558" i="43"/>
  <c r="J2557" i="43" l="1"/>
  <c r="H2557" i="43"/>
  <c r="I2557" i="43" s="1"/>
  <c r="S2557" i="43"/>
  <c r="Y2557" i="43"/>
  <c r="Z2557" i="43" s="1"/>
  <c r="V2557" i="43"/>
  <c r="N2558" i="43"/>
  <c r="O2558" i="43" s="1"/>
  <c r="P2558" i="43"/>
  <c r="Q2558" i="43" s="1"/>
  <c r="B2558" i="43"/>
  <c r="A2559" i="43"/>
  <c r="D2558" i="43"/>
  <c r="E2559" i="43"/>
  <c r="U2558" i="43"/>
  <c r="C2559" i="43"/>
  <c r="T2559" i="43"/>
  <c r="R2558" i="43"/>
  <c r="R2559" i="43"/>
  <c r="K2559" i="43"/>
  <c r="F2558" i="43"/>
  <c r="G2558" i="43"/>
  <c r="J2558" i="43" l="1"/>
  <c r="H2558" i="43"/>
  <c r="I2558" i="43" s="1"/>
  <c r="S2558" i="43"/>
  <c r="Y2558" i="43"/>
  <c r="Z2558" i="43" s="1"/>
  <c r="V2558" i="43"/>
  <c r="N2559" i="43"/>
  <c r="O2559" i="43" s="1"/>
  <c r="P2559" i="43"/>
  <c r="Q2559" i="43" s="1"/>
  <c r="A2560" i="43"/>
  <c r="B2559" i="43"/>
  <c r="D2559" i="43"/>
  <c r="U2559" i="43"/>
  <c r="C2560" i="43"/>
  <c r="E2560" i="43"/>
  <c r="K2560" i="43"/>
  <c r="F2559" i="43"/>
  <c r="R2560" i="43"/>
  <c r="T2560" i="43"/>
  <c r="G2559" i="43"/>
  <c r="J2559" i="43" l="1"/>
  <c r="H2559" i="43"/>
  <c r="I2559" i="43" s="1"/>
  <c r="S2559" i="43"/>
  <c r="Y2559" i="43"/>
  <c r="Z2559" i="43" s="1"/>
  <c r="V2559" i="43"/>
  <c r="N2560" i="43"/>
  <c r="O2560" i="43" s="1"/>
  <c r="P2560" i="43"/>
  <c r="Q2560" i="43" s="1"/>
  <c r="B2560" i="43"/>
  <c r="A2561" i="43"/>
  <c r="D2560" i="43"/>
  <c r="R2561" i="43"/>
  <c r="E2561" i="43"/>
  <c r="K2561" i="43"/>
  <c r="C2561" i="43"/>
  <c r="G2560" i="43"/>
  <c r="T2561" i="43"/>
  <c r="F2560" i="43"/>
  <c r="U2560" i="43"/>
  <c r="J2560" i="43" l="1"/>
  <c r="H2560" i="43"/>
  <c r="I2560" i="43" s="1"/>
  <c r="S2560" i="43"/>
  <c r="Y2560" i="43"/>
  <c r="Z2560" i="43" s="1"/>
  <c r="V2560" i="43"/>
  <c r="N2561" i="43"/>
  <c r="O2561" i="43" s="1"/>
  <c r="P2561" i="43"/>
  <c r="Q2561" i="43" s="1"/>
  <c r="A2562" i="43"/>
  <c r="B2561" i="43"/>
  <c r="D2561" i="43"/>
  <c r="E2562" i="43"/>
  <c r="G2561" i="43"/>
  <c r="C2562" i="43"/>
  <c r="U2561" i="43"/>
  <c r="T2562" i="43"/>
  <c r="K2562" i="43"/>
  <c r="R2562" i="43"/>
  <c r="F2561" i="43"/>
  <c r="J2561" i="43" l="1"/>
  <c r="H2561" i="43"/>
  <c r="I2561" i="43" s="1"/>
  <c r="S2561" i="43"/>
  <c r="Y2561" i="43"/>
  <c r="Z2561" i="43" s="1"/>
  <c r="V2561" i="43"/>
  <c r="N2562" i="43"/>
  <c r="O2562" i="43" s="1"/>
  <c r="P2562" i="43"/>
  <c r="Q2562" i="43" s="1"/>
  <c r="B2562" i="43"/>
  <c r="A2563" i="43"/>
  <c r="D2562" i="43"/>
  <c r="E2563" i="43"/>
  <c r="K2563" i="43"/>
  <c r="C2563" i="43"/>
  <c r="T2563" i="43"/>
  <c r="G2562" i="43"/>
  <c r="R2563" i="43"/>
  <c r="G2563" i="43"/>
  <c r="F2562" i="43"/>
  <c r="U2562" i="43"/>
  <c r="H2562" i="43" l="1"/>
  <c r="I2562" i="43" s="1"/>
  <c r="J2562" i="43"/>
  <c r="S2562" i="43"/>
  <c r="Y2562" i="43"/>
  <c r="Z2562" i="43" s="1"/>
  <c r="V2562" i="43"/>
  <c r="N2563" i="43"/>
  <c r="O2563" i="43" s="1"/>
  <c r="J2563" i="43"/>
  <c r="P2563" i="43"/>
  <c r="Q2563" i="43" s="1"/>
  <c r="B2563" i="43"/>
  <c r="A2564" i="43"/>
  <c r="D2563" i="43"/>
  <c r="K2564" i="43"/>
  <c r="R2564" i="43"/>
  <c r="U2563" i="43"/>
  <c r="C2564" i="43"/>
  <c r="F2563" i="43"/>
  <c r="E2564" i="43"/>
  <c r="T2564" i="43"/>
  <c r="H2563" i="43" l="1"/>
  <c r="I2563" i="43" s="1"/>
  <c r="S2563" i="43"/>
  <c r="Y2563" i="43"/>
  <c r="Z2563" i="43" s="1"/>
  <c r="V2563" i="43"/>
  <c r="N2564" i="43"/>
  <c r="O2564" i="43" s="1"/>
  <c r="P2564" i="43"/>
  <c r="Q2564" i="43" s="1"/>
  <c r="B2564" i="43"/>
  <c r="A2565" i="43"/>
  <c r="D2564" i="43"/>
  <c r="K2565" i="43"/>
  <c r="R2565" i="43"/>
  <c r="U2564" i="43"/>
  <c r="G2564" i="43"/>
  <c r="F2564" i="43"/>
  <c r="C2565" i="43"/>
  <c r="T2565" i="43"/>
  <c r="E2565" i="43"/>
  <c r="J2564" i="43" l="1"/>
  <c r="H2564" i="43"/>
  <c r="I2564" i="43" s="1"/>
  <c r="S2564" i="43"/>
  <c r="Y2564" i="43"/>
  <c r="Z2564" i="43" s="1"/>
  <c r="V2564" i="43"/>
  <c r="N2565" i="43"/>
  <c r="O2565" i="43" s="1"/>
  <c r="P2565" i="43"/>
  <c r="Q2565" i="43" s="1"/>
  <c r="A2566" i="43"/>
  <c r="B2565" i="43"/>
  <c r="D2565" i="43"/>
  <c r="G2565" i="43"/>
  <c r="U2565" i="43"/>
  <c r="E2566" i="43"/>
  <c r="F2565" i="43"/>
  <c r="C2566" i="43"/>
  <c r="K2566" i="43"/>
  <c r="T2566" i="43"/>
  <c r="R2566" i="43"/>
  <c r="J2565" i="43" l="1"/>
  <c r="H2565" i="43"/>
  <c r="I2565" i="43" s="1"/>
  <c r="S2565" i="43"/>
  <c r="Y2565" i="43"/>
  <c r="Z2565" i="43" s="1"/>
  <c r="V2565" i="43"/>
  <c r="N2566" i="43"/>
  <c r="O2566" i="43" s="1"/>
  <c r="P2566" i="43"/>
  <c r="Q2566" i="43" s="1"/>
  <c r="A2567" i="43"/>
  <c r="B2566" i="43"/>
  <c r="D2566" i="43"/>
  <c r="G2566" i="43"/>
  <c r="U2566" i="43"/>
  <c r="T2567" i="43"/>
  <c r="R2567" i="43"/>
  <c r="C2567" i="43"/>
  <c r="F2566" i="43"/>
  <c r="E2567" i="43"/>
  <c r="K2567" i="43"/>
  <c r="H2566" i="43" l="1"/>
  <c r="I2566" i="43" s="1"/>
  <c r="J2566" i="43"/>
  <c r="S2566" i="43"/>
  <c r="Y2566" i="43"/>
  <c r="Z2566" i="43" s="1"/>
  <c r="V2566" i="43"/>
  <c r="N2567" i="43"/>
  <c r="O2567" i="43" s="1"/>
  <c r="P2567" i="43"/>
  <c r="Q2567" i="43" s="1"/>
  <c r="B2567" i="43"/>
  <c r="A2568" i="43"/>
  <c r="D2567" i="43"/>
  <c r="R2568" i="43"/>
  <c r="G2567" i="43"/>
  <c r="E2568" i="43"/>
  <c r="T2568" i="43"/>
  <c r="K2568" i="43"/>
  <c r="U2567" i="43"/>
  <c r="F2567" i="43"/>
  <c r="C2568" i="43"/>
  <c r="J2567" i="43" l="1"/>
  <c r="H2567" i="43"/>
  <c r="I2567" i="43" s="1"/>
  <c r="S2567" i="43"/>
  <c r="Y2567" i="43"/>
  <c r="Z2567" i="43" s="1"/>
  <c r="V2567" i="43"/>
  <c r="N2568" i="43"/>
  <c r="O2568" i="43" s="1"/>
  <c r="P2568" i="43"/>
  <c r="Q2568" i="43" s="1"/>
  <c r="B2568" i="43"/>
  <c r="A2569" i="43"/>
  <c r="D2568" i="43"/>
  <c r="G2568" i="43"/>
  <c r="F2568" i="43"/>
  <c r="E2569" i="43"/>
  <c r="K2569" i="43"/>
  <c r="R2569" i="43"/>
  <c r="U2568" i="43"/>
  <c r="C2569" i="43"/>
  <c r="J2568" i="43" l="1"/>
  <c r="H2568" i="43"/>
  <c r="I2568" i="43" s="1"/>
  <c r="S2568" i="43"/>
  <c r="Y2568" i="43"/>
  <c r="Z2568" i="43" s="1"/>
  <c r="V2568" i="43"/>
  <c r="N2569" i="43"/>
  <c r="O2569" i="43" s="1"/>
  <c r="P2569" i="43"/>
  <c r="Q2569" i="43" s="1"/>
  <c r="A2570" i="43"/>
  <c r="B2569" i="43"/>
  <c r="D2569" i="43"/>
  <c r="G2569" i="43"/>
  <c r="F2569" i="43"/>
  <c r="T2570" i="43"/>
  <c r="E2570" i="43"/>
  <c r="T2569" i="43"/>
  <c r="K2570" i="43"/>
  <c r="U2569" i="43"/>
  <c r="R2570" i="43"/>
  <c r="C2570" i="43"/>
  <c r="J2569" i="43" l="1"/>
  <c r="H2569" i="43"/>
  <c r="I2569" i="43" s="1"/>
  <c r="S2569" i="43"/>
  <c r="Y2569" i="43"/>
  <c r="Z2569" i="43" s="1"/>
  <c r="V2569" i="43"/>
  <c r="N2570" i="43"/>
  <c r="O2570" i="43" s="1"/>
  <c r="P2570" i="43"/>
  <c r="Q2570" i="43" s="1"/>
  <c r="B2570" i="43"/>
  <c r="A2571" i="43"/>
  <c r="D2570" i="43"/>
  <c r="E2571" i="43"/>
  <c r="T2571" i="43"/>
  <c r="C2571" i="43"/>
  <c r="U2570" i="43"/>
  <c r="G2570" i="43"/>
  <c r="R2571" i="43"/>
  <c r="K2571" i="43"/>
  <c r="F2570" i="43"/>
  <c r="J2570" i="43" l="1"/>
  <c r="H2570" i="43"/>
  <c r="I2570" i="43" s="1"/>
  <c r="S2570" i="43"/>
  <c r="Y2570" i="43"/>
  <c r="Z2570" i="43" s="1"/>
  <c r="V2570" i="43"/>
  <c r="N2571" i="43"/>
  <c r="O2571" i="43" s="1"/>
  <c r="P2571" i="43"/>
  <c r="Q2571" i="43" s="1"/>
  <c r="A2572" i="43"/>
  <c r="B2571" i="43"/>
  <c r="D2571" i="43"/>
  <c r="E2572" i="43"/>
  <c r="C2572" i="43"/>
  <c r="U2571" i="43"/>
  <c r="T2572" i="43"/>
  <c r="F2571" i="43"/>
  <c r="G2571" i="43"/>
  <c r="R2572" i="43"/>
  <c r="K2572" i="43"/>
  <c r="G2572" i="43"/>
  <c r="F2572" i="43"/>
  <c r="J2571" i="43" l="1"/>
  <c r="H2571" i="43"/>
  <c r="I2571" i="43" s="1"/>
  <c r="S2571" i="43"/>
  <c r="Y2571" i="43"/>
  <c r="Z2571" i="43" s="1"/>
  <c r="V2571" i="43"/>
  <c r="N2572" i="43"/>
  <c r="O2572" i="43" s="1"/>
  <c r="H2572" i="43"/>
  <c r="I2572" i="43" s="1"/>
  <c r="J2572" i="43"/>
  <c r="P2572" i="43"/>
  <c r="Q2572" i="43" s="1"/>
  <c r="B2572" i="43"/>
  <c r="A2573" i="43"/>
  <c r="D2572" i="43"/>
  <c r="E2573" i="43"/>
  <c r="C2573" i="43"/>
  <c r="U2572" i="43"/>
  <c r="K2573" i="43"/>
  <c r="R2573" i="43"/>
  <c r="S2572" i="43" l="1"/>
  <c r="Y2572" i="43"/>
  <c r="Z2572" i="43" s="1"/>
  <c r="V2572" i="43"/>
  <c r="N2573" i="43"/>
  <c r="O2573" i="43" s="1"/>
  <c r="P2573" i="43"/>
  <c r="Q2573" i="43" s="1"/>
  <c r="A2574" i="43"/>
  <c r="B2573" i="43"/>
  <c r="D2573" i="43"/>
  <c r="K2574" i="43"/>
  <c r="R2574" i="43"/>
  <c r="E2574" i="43"/>
  <c r="F2573" i="43"/>
  <c r="T2573" i="43"/>
  <c r="C2574" i="43"/>
  <c r="T2574" i="43"/>
  <c r="U2573" i="43"/>
  <c r="G2573" i="43"/>
  <c r="J2573" i="43" l="1"/>
  <c r="H2573" i="43"/>
  <c r="I2573" i="43" s="1"/>
  <c r="S2573" i="43"/>
  <c r="Y2573" i="43"/>
  <c r="Z2573" i="43" s="1"/>
  <c r="V2573" i="43"/>
  <c r="N2574" i="43"/>
  <c r="O2574" i="43" s="1"/>
  <c r="P2574" i="43"/>
  <c r="Q2574" i="43" s="1"/>
  <c r="B2574" i="43"/>
  <c r="A2575" i="43"/>
  <c r="D2574" i="43"/>
  <c r="U2574" i="43"/>
  <c r="R2575" i="43"/>
  <c r="C2575" i="43"/>
  <c r="E2575" i="43"/>
  <c r="F2574" i="43"/>
  <c r="K2575" i="43"/>
  <c r="G2574" i="43"/>
  <c r="H2574" i="43" l="1"/>
  <c r="I2574" i="43" s="1"/>
  <c r="J2574" i="43"/>
  <c r="S2574" i="43"/>
  <c r="Y2574" i="43"/>
  <c r="Z2574" i="43" s="1"/>
  <c r="V2574" i="43"/>
  <c r="N2575" i="43"/>
  <c r="O2575" i="43" s="1"/>
  <c r="P2575" i="43"/>
  <c r="Q2575" i="43" s="1"/>
  <c r="A2576" i="43"/>
  <c r="B2575" i="43"/>
  <c r="D2575" i="43"/>
  <c r="F2575" i="43"/>
  <c r="K2576" i="43"/>
  <c r="C2576" i="43"/>
  <c r="T2575" i="43"/>
  <c r="T2576" i="43"/>
  <c r="G2575" i="43"/>
  <c r="E2576" i="43"/>
  <c r="U2575" i="43"/>
  <c r="R2576" i="43"/>
  <c r="H2575" i="43" l="1"/>
  <c r="I2575" i="43" s="1"/>
  <c r="J2575" i="43"/>
  <c r="S2575" i="43"/>
  <c r="Y2575" i="43"/>
  <c r="Z2575" i="43" s="1"/>
  <c r="V2575" i="43"/>
  <c r="N2576" i="43"/>
  <c r="O2576" i="43" s="1"/>
  <c r="P2576" i="43"/>
  <c r="Q2576" i="43" s="1"/>
  <c r="A2577" i="43"/>
  <c r="B2576" i="43"/>
  <c r="D2576" i="43"/>
  <c r="R2577" i="43"/>
  <c r="F2576" i="43"/>
  <c r="C2577" i="43"/>
  <c r="E2577" i="43"/>
  <c r="G2576" i="43"/>
  <c r="U2576" i="43"/>
  <c r="K2577" i="43"/>
  <c r="J2576" i="43" l="1"/>
  <c r="H2576" i="43"/>
  <c r="I2576" i="43" s="1"/>
  <c r="S2576" i="43"/>
  <c r="Y2576" i="43"/>
  <c r="Z2576" i="43" s="1"/>
  <c r="V2576" i="43"/>
  <c r="N2577" i="43"/>
  <c r="O2577" i="43" s="1"/>
  <c r="P2577" i="43"/>
  <c r="Q2577" i="43" s="1"/>
  <c r="A2578" i="43"/>
  <c r="B2577" i="43"/>
  <c r="D2577" i="43"/>
  <c r="T2577" i="43"/>
  <c r="G2577" i="43"/>
  <c r="F2577" i="43"/>
  <c r="R2578" i="43"/>
  <c r="K2578" i="43"/>
  <c r="C2578" i="43"/>
  <c r="U2577" i="43"/>
  <c r="E2578" i="43"/>
  <c r="T2578" i="43"/>
  <c r="H2577" i="43" l="1"/>
  <c r="I2577" i="43" s="1"/>
  <c r="J2577" i="43"/>
  <c r="S2577" i="43"/>
  <c r="Y2577" i="43"/>
  <c r="Z2577" i="43" s="1"/>
  <c r="V2577" i="43"/>
  <c r="N2578" i="43"/>
  <c r="O2578" i="43" s="1"/>
  <c r="P2578" i="43"/>
  <c r="Q2578" i="43" s="1"/>
  <c r="A2579" i="43"/>
  <c r="B2578" i="43"/>
  <c r="D2578" i="43"/>
  <c r="G2578" i="43"/>
  <c r="F2578" i="43"/>
  <c r="T2579" i="43"/>
  <c r="K2579" i="43"/>
  <c r="C2579" i="43"/>
  <c r="G2579" i="43" s="1"/>
  <c r="E2579" i="43"/>
  <c r="U2578" i="43"/>
  <c r="J2578" i="43" l="1"/>
  <c r="H2578" i="43"/>
  <c r="I2578" i="43" s="1"/>
  <c r="S2578" i="43"/>
  <c r="Y2578" i="43"/>
  <c r="Z2578" i="43" s="1"/>
  <c r="V2578" i="43"/>
  <c r="N2579" i="43"/>
  <c r="O2579" i="43" s="1"/>
  <c r="J2579" i="43"/>
  <c r="P2579" i="43"/>
  <c r="Q2579" i="43" s="1"/>
  <c r="B2579" i="43"/>
  <c r="A2580" i="43"/>
  <c r="D2579" i="43"/>
  <c r="R2580" i="43"/>
  <c r="T2580" i="43"/>
  <c r="R2579" i="43"/>
  <c r="K2580" i="43"/>
  <c r="E2580" i="43"/>
  <c r="F2579" i="43"/>
  <c r="C2580" i="43"/>
  <c r="G2580" i="43" s="1"/>
  <c r="U2579" i="43"/>
  <c r="H2579" i="43" l="1"/>
  <c r="I2579" i="43" s="1"/>
  <c r="S2579" i="43"/>
  <c r="Y2579" i="43"/>
  <c r="Z2579" i="43" s="1"/>
  <c r="V2579" i="43"/>
  <c r="N2580" i="43"/>
  <c r="O2580" i="43" s="1"/>
  <c r="J2580" i="43"/>
  <c r="P2580" i="43"/>
  <c r="Q2580" i="43" s="1"/>
  <c r="A2581" i="43"/>
  <c r="B2580" i="43"/>
  <c r="D2580" i="43"/>
  <c r="U2580" i="43"/>
  <c r="E2581" i="43"/>
  <c r="F2580" i="43"/>
  <c r="C2581" i="43"/>
  <c r="R2581" i="43"/>
  <c r="K2581" i="43"/>
  <c r="T2581" i="43"/>
  <c r="H2580" i="43" l="1"/>
  <c r="I2580" i="43" s="1"/>
  <c r="S2580" i="43"/>
  <c r="Y2580" i="43"/>
  <c r="Z2580" i="43" s="1"/>
  <c r="V2580" i="43"/>
  <c r="N2581" i="43"/>
  <c r="O2581" i="43" s="1"/>
  <c r="P2581" i="43"/>
  <c r="Q2581" i="43" s="1"/>
  <c r="A2582" i="43"/>
  <c r="B2581" i="43"/>
  <c r="D2581" i="43"/>
  <c r="T2582" i="43"/>
  <c r="E2582" i="43"/>
  <c r="G2581" i="43"/>
  <c r="K2582" i="43"/>
  <c r="C2582" i="43"/>
  <c r="F2581" i="43"/>
  <c r="R2582" i="43"/>
  <c r="U2581" i="43"/>
  <c r="J2581" i="43" l="1"/>
  <c r="H2581" i="43"/>
  <c r="I2581" i="43" s="1"/>
  <c r="S2581" i="43"/>
  <c r="Y2581" i="43"/>
  <c r="Z2581" i="43" s="1"/>
  <c r="V2581" i="43"/>
  <c r="N2582" i="43"/>
  <c r="O2582" i="43" s="1"/>
  <c r="P2582" i="43"/>
  <c r="Q2582" i="43" s="1"/>
  <c r="B2582" i="43"/>
  <c r="A2583" i="43"/>
  <c r="D2582" i="43"/>
  <c r="F2582" i="43"/>
  <c r="E2583" i="43"/>
  <c r="C2583" i="43"/>
  <c r="T2583" i="43"/>
  <c r="U2582" i="43"/>
  <c r="R2583" i="43"/>
  <c r="K2583" i="43"/>
  <c r="G2582" i="43"/>
  <c r="H2582" i="43" l="1"/>
  <c r="I2582" i="43" s="1"/>
  <c r="J2582" i="43"/>
  <c r="S2582" i="43"/>
  <c r="Y2582" i="43"/>
  <c r="Z2582" i="43" s="1"/>
  <c r="V2582" i="43"/>
  <c r="N2583" i="43"/>
  <c r="O2583" i="43" s="1"/>
  <c r="P2583" i="43"/>
  <c r="Q2583" i="43" s="1"/>
  <c r="B2583" i="43"/>
  <c r="A2584" i="43"/>
  <c r="D2583" i="43"/>
  <c r="T2584" i="43"/>
  <c r="C2584" i="43"/>
  <c r="G2583" i="43"/>
  <c r="K2584" i="43"/>
  <c r="R2584" i="43"/>
  <c r="F2583" i="43"/>
  <c r="U2583" i="43"/>
  <c r="E2584" i="43"/>
  <c r="J2583" i="43" l="1"/>
  <c r="H2583" i="43"/>
  <c r="I2583" i="43" s="1"/>
  <c r="S2583" i="43"/>
  <c r="Y2583" i="43"/>
  <c r="Z2583" i="43" s="1"/>
  <c r="V2583" i="43"/>
  <c r="N2584" i="43"/>
  <c r="O2584" i="43" s="1"/>
  <c r="P2584" i="43"/>
  <c r="Q2584" i="43" s="1"/>
  <c r="A2585" i="43"/>
  <c r="B2584" i="43"/>
  <c r="D2584" i="43"/>
  <c r="G2584" i="43"/>
  <c r="T2585" i="43"/>
  <c r="E2585" i="43"/>
  <c r="F2584" i="43"/>
  <c r="C2585" i="43"/>
  <c r="R2585" i="43"/>
  <c r="K2585" i="43"/>
  <c r="U2584" i="43"/>
  <c r="J2584" i="43" l="1"/>
  <c r="H2584" i="43"/>
  <c r="I2584" i="43" s="1"/>
  <c r="S2584" i="43"/>
  <c r="Y2584" i="43"/>
  <c r="Z2584" i="43" s="1"/>
  <c r="V2584" i="43"/>
  <c r="N2585" i="43"/>
  <c r="O2585" i="43" s="1"/>
  <c r="P2585" i="43"/>
  <c r="Q2585" i="43" s="1"/>
  <c r="A2586" i="43"/>
  <c r="B2585" i="43"/>
  <c r="D2585" i="43"/>
  <c r="C2586" i="43"/>
  <c r="G2585" i="43"/>
  <c r="F2585" i="43"/>
  <c r="R2586" i="43"/>
  <c r="K2586" i="43"/>
  <c r="G2586" i="43"/>
  <c r="U2585" i="43"/>
  <c r="E2586" i="43"/>
  <c r="T2586" i="43"/>
  <c r="H2585" i="43" l="1"/>
  <c r="I2585" i="43" s="1"/>
  <c r="J2585" i="43"/>
  <c r="S2585" i="43"/>
  <c r="Y2585" i="43"/>
  <c r="Z2585" i="43" s="1"/>
  <c r="V2585" i="43"/>
  <c r="N2586" i="43"/>
  <c r="O2586" i="43" s="1"/>
  <c r="J2586" i="43"/>
  <c r="P2586" i="43"/>
  <c r="Q2586" i="43" s="1"/>
  <c r="A2587" i="43"/>
  <c r="B2586" i="43"/>
  <c r="D2586" i="43"/>
  <c r="F2586" i="43"/>
  <c r="E2587" i="43"/>
  <c r="C2587" i="43"/>
  <c r="G2587" i="43" s="1"/>
  <c r="R2587" i="43"/>
  <c r="K2587" i="43"/>
  <c r="U2586" i="43"/>
  <c r="H2586" i="43" l="1"/>
  <c r="I2586" i="43" s="1"/>
  <c r="S2586" i="43"/>
  <c r="Y2586" i="43"/>
  <c r="Z2586" i="43" s="1"/>
  <c r="V2586" i="43"/>
  <c r="N2587" i="43"/>
  <c r="O2587" i="43" s="1"/>
  <c r="J2587" i="43"/>
  <c r="P2587" i="43"/>
  <c r="Q2587" i="43" s="1"/>
  <c r="A2588" i="43"/>
  <c r="B2587" i="43"/>
  <c r="D2587" i="43"/>
  <c r="T2588" i="43"/>
  <c r="T2587" i="43"/>
  <c r="E2588" i="43"/>
  <c r="U2587" i="43"/>
  <c r="R2588" i="43"/>
  <c r="C2588" i="43"/>
  <c r="K2588" i="43"/>
  <c r="F2587" i="43"/>
  <c r="G2588" i="43"/>
  <c r="H2587" i="43" l="1"/>
  <c r="I2587" i="43" s="1"/>
  <c r="S2587" i="43"/>
  <c r="Y2587" i="43"/>
  <c r="Z2587" i="43" s="1"/>
  <c r="V2587" i="43"/>
  <c r="N2588" i="43"/>
  <c r="O2588" i="43" s="1"/>
  <c r="J2588" i="43"/>
  <c r="P2588" i="43"/>
  <c r="Q2588" i="43" s="1"/>
  <c r="A2589" i="43"/>
  <c r="B2588" i="43"/>
  <c r="D2588" i="43"/>
  <c r="K2589" i="43"/>
  <c r="R2589" i="43"/>
  <c r="E2589" i="43"/>
  <c r="F2588" i="43"/>
  <c r="C2589" i="43"/>
  <c r="U2588" i="43"/>
  <c r="T2589" i="43"/>
  <c r="H2588" i="43" l="1"/>
  <c r="I2588" i="43" s="1"/>
  <c r="S2588" i="43"/>
  <c r="Y2588" i="43"/>
  <c r="Z2588" i="43" s="1"/>
  <c r="V2588" i="43"/>
  <c r="N2589" i="43"/>
  <c r="O2589" i="43" s="1"/>
  <c r="P2589" i="43"/>
  <c r="Q2589" i="43" s="1"/>
  <c r="A2590" i="43"/>
  <c r="B2589" i="43"/>
  <c r="D2589" i="43"/>
  <c r="K2590" i="43"/>
  <c r="T2590" i="43"/>
  <c r="U2589" i="43"/>
  <c r="F2589" i="43"/>
  <c r="R2590" i="43"/>
  <c r="G2589" i="43"/>
  <c r="C2590" i="43"/>
  <c r="G2590" i="43" s="1"/>
  <c r="E2590" i="43"/>
  <c r="H2589" i="43" l="1"/>
  <c r="I2589" i="43" s="1"/>
  <c r="J2589" i="43"/>
  <c r="S2589" i="43"/>
  <c r="Y2589" i="43"/>
  <c r="Z2589" i="43" s="1"/>
  <c r="V2589" i="43"/>
  <c r="N2590" i="43"/>
  <c r="O2590" i="43" s="1"/>
  <c r="J2590" i="43"/>
  <c r="P2590" i="43"/>
  <c r="Q2590" i="43" s="1"/>
  <c r="B2590" i="43"/>
  <c r="A2591" i="43"/>
  <c r="D2590" i="43"/>
  <c r="C2591" i="43"/>
  <c r="F2591" i="43"/>
  <c r="G2591" i="43"/>
  <c r="U2590" i="43"/>
  <c r="R2591" i="43"/>
  <c r="K2591" i="43"/>
  <c r="T2591" i="43"/>
  <c r="E2591" i="43"/>
  <c r="F2590" i="43"/>
  <c r="H2590" i="43" l="1"/>
  <c r="I2590" i="43" s="1"/>
  <c r="S2590" i="43"/>
  <c r="Y2590" i="43"/>
  <c r="Z2590" i="43" s="1"/>
  <c r="V2590" i="43"/>
  <c r="N2591" i="43"/>
  <c r="O2591" i="43" s="1"/>
  <c r="H2591" i="43"/>
  <c r="I2591" i="43" s="1"/>
  <c r="J2591" i="43"/>
  <c r="P2591" i="43"/>
  <c r="Q2591" i="43" s="1"/>
  <c r="A2592" i="43"/>
  <c r="B2591" i="43"/>
  <c r="D2591" i="43"/>
  <c r="K2592" i="43"/>
  <c r="T2592" i="43"/>
  <c r="E2592" i="43"/>
  <c r="U2591" i="43"/>
  <c r="C2592" i="43"/>
  <c r="R2592" i="43"/>
  <c r="S2591" i="43" l="1"/>
  <c r="Y2591" i="43"/>
  <c r="Z2591" i="43" s="1"/>
  <c r="V2591" i="43"/>
  <c r="N2592" i="43"/>
  <c r="O2592" i="43" s="1"/>
  <c r="P2592" i="43"/>
  <c r="Q2592" i="43" s="1"/>
  <c r="B2592" i="43"/>
  <c r="A2593" i="43"/>
  <c r="D2592" i="43"/>
  <c r="G2592" i="43"/>
  <c r="F2592" i="43"/>
  <c r="T2593" i="43"/>
  <c r="K2593" i="43"/>
  <c r="E2593" i="43"/>
  <c r="C2593" i="43"/>
  <c r="U2592" i="43"/>
  <c r="R2593" i="43"/>
  <c r="J2592" i="43" l="1"/>
  <c r="H2592" i="43"/>
  <c r="I2592" i="43" s="1"/>
  <c r="S2592" i="43"/>
  <c r="Y2592" i="43"/>
  <c r="Z2592" i="43" s="1"/>
  <c r="V2592" i="43"/>
  <c r="N2593" i="43"/>
  <c r="O2593" i="43" s="1"/>
  <c r="P2593" i="43"/>
  <c r="Q2593" i="43" s="1"/>
  <c r="A2594" i="43"/>
  <c r="B2593" i="43"/>
  <c r="D2593" i="43"/>
  <c r="K2594" i="43"/>
  <c r="F2593" i="43"/>
  <c r="C2594" i="43"/>
  <c r="T2594" i="43"/>
  <c r="U2593" i="43"/>
  <c r="E2594" i="43"/>
  <c r="R2594" i="43"/>
  <c r="G2593" i="43"/>
  <c r="H2593" i="43" l="1"/>
  <c r="I2593" i="43" s="1"/>
  <c r="J2593" i="43"/>
  <c r="S2593" i="43"/>
  <c r="Y2593" i="43"/>
  <c r="Z2593" i="43" s="1"/>
  <c r="V2593" i="43"/>
  <c r="N2594" i="43"/>
  <c r="O2594" i="43" s="1"/>
  <c r="P2594" i="43"/>
  <c r="Q2594" i="43" s="1"/>
  <c r="B2594" i="43"/>
  <c r="A2595" i="43"/>
  <c r="D2594" i="43"/>
  <c r="K2595" i="43"/>
  <c r="G2594" i="43"/>
  <c r="R2595" i="43"/>
  <c r="T2595" i="43"/>
  <c r="E2595" i="43"/>
  <c r="F2594" i="43"/>
  <c r="C2595" i="43"/>
  <c r="U2594" i="43"/>
  <c r="J2594" i="43" l="1"/>
  <c r="H2594" i="43"/>
  <c r="I2594" i="43" s="1"/>
  <c r="S2594" i="43"/>
  <c r="Y2594" i="43"/>
  <c r="Z2594" i="43" s="1"/>
  <c r="V2594" i="43"/>
  <c r="N2595" i="43"/>
  <c r="O2595" i="43" s="1"/>
  <c r="P2595" i="43"/>
  <c r="Q2595" i="43" s="1"/>
  <c r="B2595" i="43"/>
  <c r="A2596" i="43"/>
  <c r="D2595" i="43"/>
  <c r="R2596" i="43"/>
  <c r="F2595" i="43"/>
  <c r="E2596" i="43"/>
  <c r="T2596" i="43"/>
  <c r="U2595" i="43"/>
  <c r="K2596" i="43"/>
  <c r="C2596" i="43"/>
  <c r="G2595" i="43"/>
  <c r="J2595" i="43" l="1"/>
  <c r="H2595" i="43"/>
  <c r="I2595" i="43" s="1"/>
  <c r="S2595" i="43"/>
  <c r="Y2595" i="43"/>
  <c r="Z2595" i="43" s="1"/>
  <c r="V2595" i="43"/>
  <c r="N2596" i="43"/>
  <c r="O2596" i="43" s="1"/>
  <c r="P2596" i="43"/>
  <c r="Q2596" i="43" s="1"/>
  <c r="B2596" i="43"/>
  <c r="A2597" i="43"/>
  <c r="D2596" i="43"/>
  <c r="T2597" i="43"/>
  <c r="R2597" i="43"/>
  <c r="E2597" i="43"/>
  <c r="K2597" i="43"/>
  <c r="F2596" i="43"/>
  <c r="C2597" i="43"/>
  <c r="U2596" i="43"/>
  <c r="G2596" i="43"/>
  <c r="G2597" i="43"/>
  <c r="J2596" i="43" l="1"/>
  <c r="H2596" i="43"/>
  <c r="I2596" i="43" s="1"/>
  <c r="S2596" i="43"/>
  <c r="Y2596" i="43"/>
  <c r="Z2596" i="43" s="1"/>
  <c r="V2596" i="43"/>
  <c r="N2597" i="43"/>
  <c r="O2597" i="43" s="1"/>
  <c r="J2597" i="43"/>
  <c r="P2597" i="43"/>
  <c r="Q2597" i="43" s="1"/>
  <c r="A2598" i="43"/>
  <c r="B2597" i="43"/>
  <c r="D2597" i="43"/>
  <c r="R2598" i="43"/>
  <c r="K2598" i="43"/>
  <c r="C2598" i="43"/>
  <c r="E2598" i="43"/>
  <c r="F2597" i="43"/>
  <c r="U2597" i="43"/>
  <c r="H2597" i="43" l="1"/>
  <c r="I2597" i="43" s="1"/>
  <c r="S2597" i="43"/>
  <c r="Y2597" i="43"/>
  <c r="Z2597" i="43" s="1"/>
  <c r="V2597" i="43"/>
  <c r="N2598" i="43"/>
  <c r="O2598" i="43" s="1"/>
  <c r="P2598" i="43"/>
  <c r="Q2598" i="43" s="1"/>
  <c r="B2598" i="43"/>
  <c r="A2599" i="43"/>
  <c r="D2598" i="43"/>
  <c r="G2598" i="43"/>
  <c r="E2599" i="43"/>
  <c r="U2598" i="43"/>
  <c r="T2598" i="43"/>
  <c r="F2598" i="43"/>
  <c r="K2599" i="43"/>
  <c r="R2599" i="43"/>
  <c r="T2599" i="43"/>
  <c r="C2599" i="43"/>
  <c r="J2598" i="43" l="1"/>
  <c r="H2598" i="43"/>
  <c r="I2598" i="43" s="1"/>
  <c r="S2598" i="43"/>
  <c r="Y2598" i="43"/>
  <c r="Z2598" i="43" s="1"/>
  <c r="V2598" i="43"/>
  <c r="N2599" i="43"/>
  <c r="O2599" i="43" s="1"/>
  <c r="P2599" i="43"/>
  <c r="Q2599" i="43" s="1"/>
  <c r="A2600" i="43"/>
  <c r="B2599" i="43"/>
  <c r="D2599" i="43"/>
  <c r="C2600" i="43"/>
  <c r="F2600" i="43"/>
  <c r="E2600" i="43"/>
  <c r="K2600" i="43"/>
  <c r="U2599" i="43"/>
  <c r="F2599" i="43"/>
  <c r="R2600" i="43"/>
  <c r="T2600" i="43"/>
  <c r="G2599" i="43"/>
  <c r="H2599" i="43" l="1"/>
  <c r="I2599" i="43" s="1"/>
  <c r="J2599" i="43"/>
  <c r="S2599" i="43"/>
  <c r="Y2599" i="43"/>
  <c r="Z2599" i="43" s="1"/>
  <c r="V2599" i="43"/>
  <c r="N2600" i="43"/>
  <c r="O2600" i="43" s="1"/>
  <c r="H2600" i="43"/>
  <c r="I2600" i="43" s="1"/>
  <c r="P2600" i="43"/>
  <c r="Q2600" i="43" s="1"/>
  <c r="B2600" i="43"/>
  <c r="A2601" i="43"/>
  <c r="D2600" i="43"/>
  <c r="G2600" i="43"/>
  <c r="T2601" i="43"/>
  <c r="R2601" i="43"/>
  <c r="E2601" i="43"/>
  <c r="C2601" i="43"/>
  <c r="F2601" i="43" s="1"/>
  <c r="K2601" i="43"/>
  <c r="G2601" i="43"/>
  <c r="U2600" i="43"/>
  <c r="J2600" i="43" l="1"/>
  <c r="S2600" i="43"/>
  <c r="Y2600" i="43"/>
  <c r="Z2600" i="43" s="1"/>
  <c r="V2600" i="43"/>
  <c r="N2601" i="43"/>
  <c r="O2601" i="43" s="1"/>
  <c r="H2601" i="43"/>
  <c r="I2601" i="43" s="1"/>
  <c r="J2601" i="43"/>
  <c r="P2601" i="43"/>
  <c r="Q2601" i="43" s="1"/>
  <c r="A2602" i="43"/>
  <c r="B2601" i="43"/>
  <c r="D2601" i="43"/>
  <c r="E2602" i="43"/>
  <c r="C2602" i="43"/>
  <c r="T2602" i="43"/>
  <c r="U2601" i="43"/>
  <c r="R2602" i="43"/>
  <c r="K2602" i="43"/>
  <c r="S2601" i="43" l="1"/>
  <c r="Y2601" i="43"/>
  <c r="Z2601" i="43" s="1"/>
  <c r="V2601" i="43"/>
  <c r="N2602" i="43"/>
  <c r="O2602" i="43" s="1"/>
  <c r="P2602" i="43"/>
  <c r="Q2602" i="43" s="1"/>
  <c r="B2602" i="43"/>
  <c r="A2603" i="43"/>
  <c r="D2602" i="43"/>
  <c r="R2603" i="43"/>
  <c r="U2602" i="43"/>
  <c r="C2603" i="43"/>
  <c r="G2602" i="43"/>
  <c r="E2603" i="43"/>
  <c r="F2602" i="43"/>
  <c r="T2603" i="43"/>
  <c r="K2603" i="43"/>
  <c r="J2602" i="43" l="1"/>
  <c r="H2602" i="43"/>
  <c r="I2602" i="43" s="1"/>
  <c r="S2602" i="43"/>
  <c r="Y2602" i="43"/>
  <c r="Z2602" i="43" s="1"/>
  <c r="V2602" i="43"/>
  <c r="N2603" i="43"/>
  <c r="O2603" i="43" s="1"/>
  <c r="P2603" i="43"/>
  <c r="Q2603" i="43" s="1"/>
  <c r="A2604" i="43"/>
  <c r="B2603" i="43"/>
  <c r="D2603" i="43"/>
  <c r="F2603" i="43"/>
  <c r="R2604" i="43"/>
  <c r="T2604" i="43"/>
  <c r="G2603" i="43"/>
  <c r="U2603" i="43"/>
  <c r="C2604" i="43"/>
  <c r="E2604" i="43"/>
  <c r="K2604" i="43"/>
  <c r="J2603" i="43" l="1"/>
  <c r="H2603" i="43"/>
  <c r="I2603" i="43" s="1"/>
  <c r="S2603" i="43"/>
  <c r="Y2603" i="43"/>
  <c r="Z2603" i="43" s="1"/>
  <c r="V2603" i="43"/>
  <c r="N2604" i="43"/>
  <c r="O2604" i="43" s="1"/>
  <c r="P2604" i="43"/>
  <c r="Q2604" i="43" s="1"/>
  <c r="B2604" i="43"/>
  <c r="A2605" i="43"/>
  <c r="D2604" i="43"/>
  <c r="T2605" i="43"/>
  <c r="R2605" i="43"/>
  <c r="E2605" i="43"/>
  <c r="K2605" i="43"/>
  <c r="F2604" i="43"/>
  <c r="G2604" i="43"/>
  <c r="U2604" i="43"/>
  <c r="C2605" i="43"/>
  <c r="G2605" i="43"/>
  <c r="J2604" i="43" l="1"/>
  <c r="H2604" i="43"/>
  <c r="I2604" i="43" s="1"/>
  <c r="S2604" i="43"/>
  <c r="Y2604" i="43"/>
  <c r="Z2604" i="43" s="1"/>
  <c r="V2604" i="43"/>
  <c r="N2605" i="43"/>
  <c r="O2605" i="43" s="1"/>
  <c r="J2605" i="43"/>
  <c r="P2605" i="43"/>
  <c r="Q2605" i="43" s="1"/>
  <c r="A2606" i="43"/>
  <c r="B2605" i="43"/>
  <c r="D2605" i="43"/>
  <c r="U2605" i="43"/>
  <c r="C2606" i="43"/>
  <c r="E2606" i="43"/>
  <c r="F2605" i="43"/>
  <c r="K2606" i="43"/>
  <c r="T2606" i="43"/>
  <c r="R2606" i="43"/>
  <c r="H2605" i="43" l="1"/>
  <c r="I2605" i="43" s="1"/>
  <c r="S2605" i="43"/>
  <c r="Y2605" i="43"/>
  <c r="Z2605" i="43" s="1"/>
  <c r="V2605" i="43"/>
  <c r="N2606" i="43"/>
  <c r="O2606" i="43" s="1"/>
  <c r="P2606" i="43"/>
  <c r="Q2606" i="43" s="1"/>
  <c r="B2606" i="43"/>
  <c r="A2607" i="43"/>
  <c r="D2606" i="43"/>
  <c r="G2606" i="43"/>
  <c r="K2607" i="43"/>
  <c r="E2607" i="43"/>
  <c r="U2606" i="43"/>
  <c r="C2607" i="43"/>
  <c r="R2607" i="43"/>
  <c r="F2606" i="43"/>
  <c r="F2607" i="43"/>
  <c r="G2607" i="43"/>
  <c r="T2607" i="43"/>
  <c r="J2606" i="43" l="1"/>
  <c r="H2606" i="43"/>
  <c r="I2606" i="43" s="1"/>
  <c r="S2606" i="43"/>
  <c r="Y2606" i="43"/>
  <c r="Z2606" i="43" s="1"/>
  <c r="V2606" i="43"/>
  <c r="N2607" i="43"/>
  <c r="O2607" i="43" s="1"/>
  <c r="H2607" i="43"/>
  <c r="I2607" i="43" s="1"/>
  <c r="J2607" i="43"/>
  <c r="P2607" i="43"/>
  <c r="Q2607" i="43" s="1"/>
  <c r="A2608" i="43"/>
  <c r="B2607" i="43"/>
  <c r="D2607" i="43"/>
  <c r="U2607" i="43"/>
  <c r="R2608" i="43"/>
  <c r="T2608" i="43"/>
  <c r="C2608" i="43"/>
  <c r="F2608" i="43" s="1"/>
  <c r="K2608" i="43"/>
  <c r="E2608" i="43"/>
  <c r="S2607" i="43" l="1"/>
  <c r="Y2607" i="43"/>
  <c r="Z2607" i="43" s="1"/>
  <c r="V2607" i="43"/>
  <c r="N2608" i="43"/>
  <c r="O2608" i="43" s="1"/>
  <c r="H2608" i="43"/>
  <c r="I2608" i="43" s="1"/>
  <c r="P2608" i="43"/>
  <c r="Q2608" i="43" s="1"/>
  <c r="B2608" i="43"/>
  <c r="A2609" i="43"/>
  <c r="D2608" i="43"/>
  <c r="U2608" i="43"/>
  <c r="E2609" i="43"/>
  <c r="G2608" i="43"/>
  <c r="T2609" i="43"/>
  <c r="R2609" i="43"/>
  <c r="C2609" i="43"/>
  <c r="K2609" i="43"/>
  <c r="J2608" i="43" l="1"/>
  <c r="S2608" i="43"/>
  <c r="Y2608" i="43"/>
  <c r="Z2608" i="43" s="1"/>
  <c r="V2608" i="43"/>
  <c r="N2609" i="43"/>
  <c r="O2609" i="43" s="1"/>
  <c r="P2609" i="43"/>
  <c r="Q2609" i="43" s="1"/>
  <c r="A2610" i="43"/>
  <c r="B2609" i="43"/>
  <c r="D2609" i="43"/>
  <c r="G2609" i="43"/>
  <c r="U2609" i="43"/>
  <c r="F2609" i="43"/>
  <c r="E2610" i="43"/>
  <c r="K2610" i="43"/>
  <c r="T2610" i="43"/>
  <c r="R2610" i="43"/>
  <c r="C2610" i="43"/>
  <c r="H2609" i="43" l="1"/>
  <c r="I2609" i="43" s="1"/>
  <c r="J2609" i="43"/>
  <c r="S2609" i="43"/>
  <c r="Y2609" i="43"/>
  <c r="Z2609" i="43" s="1"/>
  <c r="V2609" i="43"/>
  <c r="N2610" i="43"/>
  <c r="O2610" i="43" s="1"/>
  <c r="P2610" i="43"/>
  <c r="Q2610" i="43" s="1"/>
  <c r="A2611" i="43"/>
  <c r="B2610" i="43"/>
  <c r="D2610" i="43"/>
  <c r="G2610" i="43"/>
  <c r="R2611" i="43"/>
  <c r="T2611" i="43"/>
  <c r="U2610" i="43"/>
  <c r="F2610" i="43"/>
  <c r="E2611" i="43"/>
  <c r="C2611" i="43"/>
  <c r="K2611" i="43"/>
  <c r="J2610" i="43" l="1"/>
  <c r="H2610" i="43"/>
  <c r="I2610" i="43" s="1"/>
  <c r="S2610" i="43"/>
  <c r="Y2610" i="43"/>
  <c r="Z2610" i="43" s="1"/>
  <c r="V2610" i="43"/>
  <c r="N2611" i="43"/>
  <c r="O2611" i="43" s="1"/>
  <c r="P2611" i="43"/>
  <c r="Q2611" i="43" s="1"/>
  <c r="B2611" i="43"/>
  <c r="A2612" i="43"/>
  <c r="D2611" i="43"/>
  <c r="R2612" i="43"/>
  <c r="K2612" i="43"/>
  <c r="U2611" i="43"/>
  <c r="T2612" i="43"/>
  <c r="C2612" i="43"/>
  <c r="E2612" i="43"/>
  <c r="G2611" i="43"/>
  <c r="F2611" i="43"/>
  <c r="H2611" i="43" l="1"/>
  <c r="I2611" i="43" s="1"/>
  <c r="J2611" i="43"/>
  <c r="S2611" i="43"/>
  <c r="Y2611" i="43"/>
  <c r="Z2611" i="43" s="1"/>
  <c r="V2611" i="43"/>
  <c r="N2612" i="43"/>
  <c r="O2612" i="43" s="1"/>
  <c r="P2612" i="43"/>
  <c r="Q2612" i="43" s="1"/>
  <c r="B2612" i="43"/>
  <c r="A2613" i="43"/>
  <c r="D2612" i="43"/>
  <c r="U2612" i="43"/>
  <c r="E2613" i="43"/>
  <c r="T2613" i="43"/>
  <c r="C2613" i="43"/>
  <c r="K2613" i="43"/>
  <c r="F2612" i="43"/>
  <c r="R2613" i="43"/>
  <c r="G2612" i="43"/>
  <c r="J2612" i="43" l="1"/>
  <c r="H2612" i="43"/>
  <c r="I2612" i="43" s="1"/>
  <c r="S2612" i="43"/>
  <c r="Y2612" i="43"/>
  <c r="Z2612" i="43" s="1"/>
  <c r="V2612" i="43"/>
  <c r="N2613" i="43"/>
  <c r="O2613" i="43" s="1"/>
  <c r="P2613" i="43"/>
  <c r="Q2613" i="43" s="1"/>
  <c r="A2614" i="43"/>
  <c r="B2613" i="43"/>
  <c r="D2613" i="43"/>
  <c r="F2613" i="43"/>
  <c r="E2614" i="43"/>
  <c r="K2614" i="43"/>
  <c r="R2614" i="43"/>
  <c r="G2613" i="43"/>
  <c r="C2614" i="43"/>
  <c r="U2613" i="43"/>
  <c r="T2614" i="43"/>
  <c r="H2613" i="43" l="1"/>
  <c r="I2613" i="43" s="1"/>
  <c r="J2613" i="43"/>
  <c r="S2613" i="43"/>
  <c r="Y2613" i="43"/>
  <c r="Z2613" i="43" s="1"/>
  <c r="V2613" i="43"/>
  <c r="N2614" i="43"/>
  <c r="O2614" i="43" s="1"/>
  <c r="P2614" i="43"/>
  <c r="Q2614" i="43" s="1"/>
  <c r="A2615" i="43"/>
  <c r="B2614" i="43"/>
  <c r="D2614" i="43"/>
  <c r="G2614" i="43"/>
  <c r="C2615" i="43"/>
  <c r="E2615" i="43"/>
  <c r="R2615" i="43"/>
  <c r="T2615" i="43"/>
  <c r="U2614" i="43"/>
  <c r="F2614" i="43"/>
  <c r="K2615" i="43"/>
  <c r="H2614" i="43" l="1"/>
  <c r="I2614" i="43" s="1"/>
  <c r="J2614" i="43"/>
  <c r="S2614" i="43"/>
  <c r="Y2614" i="43"/>
  <c r="Z2614" i="43" s="1"/>
  <c r="V2614" i="43"/>
  <c r="N2615" i="43"/>
  <c r="O2615" i="43" s="1"/>
  <c r="P2615" i="43"/>
  <c r="Q2615" i="43" s="1"/>
  <c r="B2615" i="43"/>
  <c r="A2616" i="43"/>
  <c r="D2615" i="43"/>
  <c r="C2616" i="43"/>
  <c r="K2616" i="43"/>
  <c r="R2616" i="43"/>
  <c r="E2616" i="43"/>
  <c r="U2615" i="43"/>
  <c r="G2615" i="43"/>
  <c r="F2615" i="43"/>
  <c r="T2616" i="43"/>
  <c r="J2615" i="43" l="1"/>
  <c r="H2615" i="43"/>
  <c r="I2615" i="43" s="1"/>
  <c r="S2615" i="43"/>
  <c r="Y2615" i="43"/>
  <c r="Z2615" i="43" s="1"/>
  <c r="V2615" i="43"/>
  <c r="N2616" i="43"/>
  <c r="O2616" i="43" s="1"/>
  <c r="P2616" i="43"/>
  <c r="Q2616" i="43" s="1"/>
  <c r="A2617" i="43"/>
  <c r="B2616" i="43"/>
  <c r="D2616" i="43"/>
  <c r="G2616" i="43"/>
  <c r="E2617" i="43"/>
  <c r="K2617" i="43"/>
  <c r="C2617" i="43"/>
  <c r="U2616" i="43"/>
  <c r="R2617" i="43"/>
  <c r="F2616" i="43"/>
  <c r="T2617" i="43"/>
  <c r="J2616" i="43" l="1"/>
  <c r="H2616" i="43"/>
  <c r="I2616" i="43" s="1"/>
  <c r="S2616" i="43"/>
  <c r="Y2616" i="43"/>
  <c r="Z2616" i="43" s="1"/>
  <c r="V2616" i="43"/>
  <c r="N2617" i="43"/>
  <c r="O2617" i="43" s="1"/>
  <c r="P2617" i="43"/>
  <c r="Q2617" i="43" s="1"/>
  <c r="A2618" i="43"/>
  <c r="B2617" i="43"/>
  <c r="D2617" i="43"/>
  <c r="G2617" i="43"/>
  <c r="C2618" i="43"/>
  <c r="R2618" i="43"/>
  <c r="T2618" i="43"/>
  <c r="F2617" i="43"/>
  <c r="U2617" i="43"/>
  <c r="E2618" i="43"/>
  <c r="K2618" i="43"/>
  <c r="J2617" i="43" l="1"/>
  <c r="H2617" i="43"/>
  <c r="I2617" i="43" s="1"/>
  <c r="S2617" i="43"/>
  <c r="Y2617" i="43"/>
  <c r="Z2617" i="43" s="1"/>
  <c r="V2617" i="43"/>
  <c r="N2618" i="43"/>
  <c r="O2618" i="43" s="1"/>
  <c r="P2618" i="43"/>
  <c r="Q2618" i="43" s="1"/>
  <c r="A2619" i="43"/>
  <c r="B2618" i="43"/>
  <c r="D2618" i="43"/>
  <c r="R2619" i="43"/>
  <c r="G2618" i="43"/>
  <c r="U2618" i="43"/>
  <c r="E2619" i="43"/>
  <c r="T2619" i="43"/>
  <c r="C2619" i="43"/>
  <c r="F2619" i="43"/>
  <c r="K2619" i="43"/>
  <c r="F2618" i="43"/>
  <c r="J2618" i="43" l="1"/>
  <c r="H2618" i="43"/>
  <c r="I2618" i="43" s="1"/>
  <c r="S2618" i="43"/>
  <c r="Y2618" i="43"/>
  <c r="Z2618" i="43" s="1"/>
  <c r="V2618" i="43"/>
  <c r="N2619" i="43"/>
  <c r="O2619" i="43" s="1"/>
  <c r="H2619" i="43"/>
  <c r="I2619" i="43" s="1"/>
  <c r="P2619" i="43"/>
  <c r="Q2619" i="43" s="1"/>
  <c r="B2619" i="43"/>
  <c r="A2620" i="43"/>
  <c r="D2619" i="43"/>
  <c r="E2620" i="43"/>
  <c r="R2620" i="43"/>
  <c r="C2620" i="43"/>
  <c r="T2620" i="43"/>
  <c r="K2620" i="43"/>
  <c r="G2619" i="43"/>
  <c r="U2619" i="43"/>
  <c r="J2619" i="43" l="1"/>
  <c r="S2619" i="43"/>
  <c r="Y2619" i="43"/>
  <c r="Z2619" i="43" s="1"/>
  <c r="V2619" i="43"/>
  <c r="N2620" i="43"/>
  <c r="O2620" i="43" s="1"/>
  <c r="P2620" i="43"/>
  <c r="Q2620" i="43" s="1"/>
  <c r="B2620" i="43"/>
  <c r="A2621" i="43"/>
  <c r="D2620" i="43"/>
  <c r="R2621" i="43"/>
  <c r="K2621" i="43"/>
  <c r="E2621" i="43"/>
  <c r="F2620" i="43"/>
  <c r="C2621" i="43"/>
  <c r="G2620" i="43"/>
  <c r="T2621" i="43"/>
  <c r="U2620" i="43"/>
  <c r="J2620" i="43" l="1"/>
  <c r="H2620" i="43"/>
  <c r="I2620" i="43" s="1"/>
  <c r="S2620" i="43"/>
  <c r="Y2620" i="43"/>
  <c r="Z2620" i="43" s="1"/>
  <c r="V2620" i="43"/>
  <c r="N2621" i="43"/>
  <c r="O2621" i="43" s="1"/>
  <c r="P2621" i="43"/>
  <c r="Q2621" i="43" s="1"/>
  <c r="A2622" i="43"/>
  <c r="B2621" i="43"/>
  <c r="D2621" i="43"/>
  <c r="G2621" i="43"/>
  <c r="C2622" i="43"/>
  <c r="E2622" i="43"/>
  <c r="U2621" i="43"/>
  <c r="T2622" i="43"/>
  <c r="F2621" i="43"/>
  <c r="K2622" i="43"/>
  <c r="J2621" i="43" l="1"/>
  <c r="H2621" i="43"/>
  <c r="I2621" i="43" s="1"/>
  <c r="S2621" i="43"/>
  <c r="Y2621" i="43"/>
  <c r="Z2621" i="43" s="1"/>
  <c r="V2621" i="43"/>
  <c r="N2622" i="43"/>
  <c r="O2622" i="43" s="1"/>
  <c r="P2622" i="43"/>
  <c r="Q2622" i="43" s="1"/>
  <c r="A2623" i="43"/>
  <c r="B2622" i="43"/>
  <c r="D2622" i="43"/>
  <c r="U2622" i="43"/>
  <c r="E2623" i="43"/>
  <c r="R2623" i="43"/>
  <c r="F2622" i="43"/>
  <c r="R2622" i="43"/>
  <c r="C2623" i="43"/>
  <c r="G2622" i="43"/>
  <c r="T2623" i="43"/>
  <c r="K2623" i="43"/>
  <c r="J2622" i="43" l="1"/>
  <c r="H2622" i="43"/>
  <c r="I2622" i="43" s="1"/>
  <c r="S2622" i="43"/>
  <c r="Y2622" i="43"/>
  <c r="Z2622" i="43" s="1"/>
  <c r="V2622" i="43"/>
  <c r="N2623" i="43"/>
  <c r="O2623" i="43" s="1"/>
  <c r="P2623" i="43"/>
  <c r="Q2623" i="43" s="1"/>
  <c r="A2624" i="43"/>
  <c r="B2623" i="43"/>
  <c r="D2623" i="43"/>
  <c r="U2623" i="43"/>
  <c r="F2623" i="43"/>
  <c r="T2624" i="43"/>
  <c r="G2623" i="43"/>
  <c r="K2624" i="43"/>
  <c r="R2624" i="43"/>
  <c r="C2624" i="43"/>
  <c r="E2624" i="43"/>
  <c r="J2623" i="43" l="1"/>
  <c r="H2623" i="43"/>
  <c r="I2623" i="43" s="1"/>
  <c r="S2623" i="43"/>
  <c r="Y2623" i="43"/>
  <c r="Z2623" i="43" s="1"/>
  <c r="V2623" i="43"/>
  <c r="N2624" i="43"/>
  <c r="O2624" i="43" s="1"/>
  <c r="P2624" i="43"/>
  <c r="Q2624" i="43" s="1"/>
  <c r="B2624" i="43"/>
  <c r="A2625" i="43"/>
  <c r="D2624" i="43"/>
  <c r="T2625" i="43"/>
  <c r="E2625" i="43"/>
  <c r="K2625" i="43"/>
  <c r="G2624" i="43"/>
  <c r="C2625" i="43"/>
  <c r="F2624" i="43"/>
  <c r="R2625" i="43"/>
  <c r="U2624" i="43"/>
  <c r="J2624" i="43" l="1"/>
  <c r="H2624" i="43"/>
  <c r="I2624" i="43" s="1"/>
  <c r="S2624" i="43"/>
  <c r="Y2624" i="43"/>
  <c r="Z2624" i="43" s="1"/>
  <c r="V2624" i="43"/>
  <c r="N2625" i="43"/>
  <c r="O2625" i="43" s="1"/>
  <c r="P2625" i="43"/>
  <c r="Q2625" i="43" s="1"/>
  <c r="A2626" i="43"/>
  <c r="B2625" i="43"/>
  <c r="D2625" i="43"/>
  <c r="U2625" i="43"/>
  <c r="T2626" i="43"/>
  <c r="R2626" i="43"/>
  <c r="K2626" i="43"/>
  <c r="G2625" i="43"/>
  <c r="F2625" i="43"/>
  <c r="E2626" i="43"/>
  <c r="C2626" i="43"/>
  <c r="G2626" i="43" s="1"/>
  <c r="J2625" i="43" l="1"/>
  <c r="H2625" i="43"/>
  <c r="I2625" i="43" s="1"/>
  <c r="S2625" i="43"/>
  <c r="Y2625" i="43"/>
  <c r="Z2625" i="43" s="1"/>
  <c r="V2625" i="43"/>
  <c r="N2626" i="43"/>
  <c r="O2626" i="43" s="1"/>
  <c r="J2626" i="43"/>
  <c r="P2626" i="43"/>
  <c r="Q2626" i="43" s="1"/>
  <c r="A2627" i="43"/>
  <c r="B2626" i="43"/>
  <c r="D2626" i="43"/>
  <c r="C2627" i="43"/>
  <c r="R2627" i="43"/>
  <c r="E2627" i="43"/>
  <c r="U2626" i="43"/>
  <c r="K2627" i="43"/>
  <c r="T2627" i="43"/>
  <c r="F2626" i="43"/>
  <c r="H2626" i="43" l="1"/>
  <c r="I2626" i="43" s="1"/>
  <c r="S2626" i="43"/>
  <c r="Y2626" i="43"/>
  <c r="Z2626" i="43" s="1"/>
  <c r="V2626" i="43"/>
  <c r="N2627" i="43"/>
  <c r="O2627" i="43" s="1"/>
  <c r="P2627" i="43"/>
  <c r="Q2627" i="43" s="1"/>
  <c r="B2627" i="43"/>
  <c r="A2628" i="43"/>
  <c r="D2627" i="43"/>
  <c r="E2628" i="43"/>
  <c r="F2627" i="43"/>
  <c r="C2628" i="43"/>
  <c r="U2627" i="43"/>
  <c r="T2628" i="43"/>
  <c r="G2627" i="43"/>
  <c r="K2628" i="43"/>
  <c r="J2627" i="43" l="1"/>
  <c r="H2627" i="43"/>
  <c r="I2627" i="43" s="1"/>
  <c r="S2627" i="43"/>
  <c r="Y2627" i="43"/>
  <c r="Z2627" i="43" s="1"/>
  <c r="V2627" i="43"/>
  <c r="N2628" i="43"/>
  <c r="O2628" i="43" s="1"/>
  <c r="P2628" i="43"/>
  <c r="Q2628" i="43" s="1"/>
  <c r="B2628" i="43"/>
  <c r="A2629" i="43"/>
  <c r="D2628" i="43"/>
  <c r="R2628" i="43"/>
  <c r="C2629" i="43"/>
  <c r="G2628" i="43"/>
  <c r="K2629" i="43"/>
  <c r="U2628" i="43"/>
  <c r="R2629" i="43"/>
  <c r="F2628" i="43"/>
  <c r="E2629" i="43"/>
  <c r="J2628" i="43" l="1"/>
  <c r="H2628" i="43"/>
  <c r="I2628" i="43" s="1"/>
  <c r="S2628" i="43"/>
  <c r="Y2628" i="43"/>
  <c r="Z2628" i="43" s="1"/>
  <c r="V2628" i="43"/>
  <c r="N2629" i="43"/>
  <c r="O2629" i="43" s="1"/>
  <c r="P2629" i="43"/>
  <c r="Q2629" i="43" s="1"/>
  <c r="A2630" i="43"/>
  <c r="B2629" i="43"/>
  <c r="D2629" i="43"/>
  <c r="F2629" i="43"/>
  <c r="U2629" i="43"/>
  <c r="K2630" i="43"/>
  <c r="G2629" i="43"/>
  <c r="E2630" i="43"/>
  <c r="T2629" i="43"/>
  <c r="T2630" i="43"/>
  <c r="C2630" i="43"/>
  <c r="R2630" i="43"/>
  <c r="J2629" i="43" l="1"/>
  <c r="H2629" i="43"/>
  <c r="I2629" i="43" s="1"/>
  <c r="S2629" i="43"/>
  <c r="Y2629" i="43"/>
  <c r="Z2629" i="43" s="1"/>
  <c r="V2629" i="43"/>
  <c r="N2630" i="43"/>
  <c r="O2630" i="43" s="1"/>
  <c r="P2630" i="43"/>
  <c r="Q2630" i="43" s="1"/>
  <c r="B2630" i="43"/>
  <c r="A2631" i="43"/>
  <c r="D2630" i="43"/>
  <c r="G2630" i="43"/>
  <c r="C2631" i="43"/>
  <c r="R2631" i="43"/>
  <c r="F2630" i="43"/>
  <c r="T2631" i="43"/>
  <c r="U2630" i="43"/>
  <c r="E2631" i="43"/>
  <c r="K2631" i="43"/>
  <c r="J2630" i="43" l="1"/>
  <c r="H2630" i="43"/>
  <c r="I2630" i="43" s="1"/>
  <c r="S2630" i="43"/>
  <c r="Y2630" i="43"/>
  <c r="Z2630" i="43" s="1"/>
  <c r="V2630" i="43"/>
  <c r="N2631" i="43"/>
  <c r="O2631" i="43" s="1"/>
  <c r="P2631" i="43"/>
  <c r="Q2631" i="43" s="1"/>
  <c r="A2632" i="43"/>
  <c r="B2631" i="43"/>
  <c r="D2631" i="43"/>
  <c r="R2632" i="43"/>
  <c r="C2632" i="43"/>
  <c r="U2631" i="43"/>
  <c r="F2631" i="43"/>
  <c r="K2632" i="43"/>
  <c r="E2632" i="43"/>
  <c r="G2631" i="43"/>
  <c r="T2632" i="43"/>
  <c r="J2631" i="43" l="1"/>
  <c r="H2631" i="43"/>
  <c r="I2631" i="43" s="1"/>
  <c r="S2631" i="43"/>
  <c r="Y2631" i="43"/>
  <c r="Z2631" i="43" s="1"/>
  <c r="V2631" i="43"/>
  <c r="N2632" i="43"/>
  <c r="O2632" i="43" s="1"/>
  <c r="P2632" i="43"/>
  <c r="Q2632" i="43" s="1"/>
  <c r="B2632" i="43"/>
  <c r="A2633" i="43"/>
  <c r="D2632" i="43"/>
  <c r="C2633" i="43"/>
  <c r="E2633" i="43"/>
  <c r="U2632" i="43"/>
  <c r="G2632" i="43"/>
  <c r="R2633" i="43"/>
  <c r="F2632" i="43"/>
  <c r="T2633" i="43"/>
  <c r="K2633" i="43"/>
  <c r="J2632" i="43" l="1"/>
  <c r="H2632" i="43"/>
  <c r="I2632" i="43" s="1"/>
  <c r="S2632" i="43"/>
  <c r="Y2632" i="43"/>
  <c r="Z2632" i="43" s="1"/>
  <c r="V2632" i="43"/>
  <c r="N2633" i="43"/>
  <c r="O2633" i="43" s="1"/>
  <c r="P2633" i="43"/>
  <c r="Q2633" i="43" s="1"/>
  <c r="A2634" i="43"/>
  <c r="B2633" i="43"/>
  <c r="D2633" i="43"/>
  <c r="G2633" i="43"/>
  <c r="R2634" i="43"/>
  <c r="U2633" i="43"/>
  <c r="C2634" i="43"/>
  <c r="F2633" i="43"/>
  <c r="E2634" i="43"/>
  <c r="T2634" i="43"/>
  <c r="K2634" i="43"/>
  <c r="J2633" i="43" l="1"/>
  <c r="H2633" i="43"/>
  <c r="I2633" i="43" s="1"/>
  <c r="S2633" i="43"/>
  <c r="Y2633" i="43"/>
  <c r="Z2633" i="43" s="1"/>
  <c r="V2633" i="43"/>
  <c r="N2634" i="43"/>
  <c r="O2634" i="43" s="1"/>
  <c r="P2634" i="43"/>
  <c r="Q2634" i="43" s="1"/>
  <c r="B2634" i="43"/>
  <c r="A2635" i="43"/>
  <c r="D2634" i="43"/>
  <c r="E2635" i="43"/>
  <c r="K2635" i="43"/>
  <c r="F2634" i="43"/>
  <c r="C2635" i="43"/>
  <c r="T2635" i="43"/>
  <c r="R2635" i="43"/>
  <c r="G2634" i="43"/>
  <c r="U2634" i="43"/>
  <c r="J2634" i="43" l="1"/>
  <c r="H2634" i="43"/>
  <c r="I2634" i="43" s="1"/>
  <c r="S2634" i="43"/>
  <c r="Y2634" i="43"/>
  <c r="Z2634" i="43" s="1"/>
  <c r="V2634" i="43"/>
  <c r="N2635" i="43"/>
  <c r="O2635" i="43" s="1"/>
  <c r="P2635" i="43"/>
  <c r="Q2635" i="43" s="1"/>
  <c r="A2636" i="43"/>
  <c r="B2635" i="43"/>
  <c r="D2635" i="43"/>
  <c r="E2636" i="43"/>
  <c r="T2636" i="43"/>
  <c r="G2635" i="43"/>
  <c r="R2636" i="43"/>
  <c r="C2636" i="43"/>
  <c r="F2635" i="43"/>
  <c r="U2635" i="43"/>
  <c r="K2636" i="43"/>
  <c r="J2635" i="43" l="1"/>
  <c r="H2635" i="43"/>
  <c r="I2635" i="43" s="1"/>
  <c r="S2635" i="43"/>
  <c r="Y2635" i="43"/>
  <c r="Z2635" i="43" s="1"/>
  <c r="V2635" i="43"/>
  <c r="N2636" i="43"/>
  <c r="O2636" i="43" s="1"/>
  <c r="P2636" i="43"/>
  <c r="Q2636" i="43" s="1"/>
  <c r="B2636" i="43"/>
  <c r="A2637" i="43"/>
  <c r="D2636" i="43"/>
  <c r="E2637" i="43"/>
  <c r="G2636" i="43"/>
  <c r="T2637" i="43"/>
  <c r="F2636" i="43"/>
  <c r="C2637" i="43"/>
  <c r="U2636" i="43"/>
  <c r="K2637" i="43"/>
  <c r="R2637" i="43"/>
  <c r="J2636" i="43" l="1"/>
  <c r="H2636" i="43"/>
  <c r="I2636" i="43" s="1"/>
  <c r="S2636" i="43"/>
  <c r="Y2636" i="43"/>
  <c r="Z2636" i="43" s="1"/>
  <c r="V2636" i="43"/>
  <c r="N2637" i="43"/>
  <c r="O2637" i="43" s="1"/>
  <c r="P2637" i="43"/>
  <c r="Q2637" i="43" s="1"/>
  <c r="A2638" i="43"/>
  <c r="B2637" i="43"/>
  <c r="D2637" i="43"/>
  <c r="E2638" i="43"/>
  <c r="U2637" i="43"/>
  <c r="C2638" i="43"/>
  <c r="T2638" i="43"/>
  <c r="K2638" i="43"/>
  <c r="R2638" i="43"/>
  <c r="F2637" i="43"/>
  <c r="G2637" i="43"/>
  <c r="J2637" i="43" l="1"/>
  <c r="H2637" i="43"/>
  <c r="I2637" i="43" s="1"/>
  <c r="S2637" i="43"/>
  <c r="Y2637" i="43"/>
  <c r="Z2637" i="43" s="1"/>
  <c r="V2637" i="43"/>
  <c r="N2638" i="43"/>
  <c r="O2638" i="43" s="1"/>
  <c r="P2638" i="43"/>
  <c r="Q2638" i="43" s="1"/>
  <c r="A2639" i="43"/>
  <c r="B2638" i="43"/>
  <c r="D2638" i="43"/>
  <c r="K2639" i="43"/>
  <c r="R2639" i="43"/>
  <c r="U2638" i="43"/>
  <c r="G2638" i="43"/>
  <c r="C2639" i="43"/>
  <c r="T2639" i="43"/>
  <c r="E2639" i="43"/>
  <c r="F2638" i="43"/>
  <c r="J2638" i="43" l="1"/>
  <c r="H2638" i="43"/>
  <c r="I2638" i="43" s="1"/>
  <c r="S2638" i="43"/>
  <c r="Y2638" i="43"/>
  <c r="Z2638" i="43" s="1"/>
  <c r="V2638" i="43"/>
  <c r="N2639" i="43"/>
  <c r="O2639" i="43" s="1"/>
  <c r="P2639" i="43"/>
  <c r="Q2639" i="43" s="1"/>
  <c r="A2640" i="43"/>
  <c r="B2639" i="43"/>
  <c r="D2639" i="43"/>
  <c r="C2640" i="43"/>
  <c r="U2639" i="43"/>
  <c r="G2639" i="43"/>
  <c r="F2640" i="43"/>
  <c r="F2639" i="43"/>
  <c r="T2640" i="43"/>
  <c r="R2640" i="43"/>
  <c r="E2640" i="43"/>
  <c r="K2640" i="43"/>
  <c r="H2639" i="43" l="1"/>
  <c r="I2639" i="43" s="1"/>
  <c r="J2639" i="43"/>
  <c r="S2639" i="43"/>
  <c r="Y2639" i="43"/>
  <c r="Z2639" i="43" s="1"/>
  <c r="V2639" i="43"/>
  <c r="N2640" i="43"/>
  <c r="O2640" i="43" s="1"/>
  <c r="H2640" i="43"/>
  <c r="I2640" i="43" s="1"/>
  <c r="P2640" i="43"/>
  <c r="Q2640" i="43" s="1"/>
  <c r="B2640" i="43"/>
  <c r="A2641" i="43"/>
  <c r="D2640" i="43"/>
  <c r="K2641" i="43"/>
  <c r="E2641" i="43"/>
  <c r="C2641" i="43"/>
  <c r="G2640" i="43"/>
  <c r="T2641" i="43"/>
  <c r="R2641" i="43"/>
  <c r="U2640" i="43"/>
  <c r="J2640" i="43" l="1"/>
  <c r="S2640" i="43"/>
  <c r="Y2640" i="43"/>
  <c r="Z2640" i="43" s="1"/>
  <c r="V2640" i="43"/>
  <c r="N2641" i="43"/>
  <c r="O2641" i="43" s="1"/>
  <c r="P2641" i="43"/>
  <c r="Q2641" i="43" s="1"/>
  <c r="A2642" i="43"/>
  <c r="B2641" i="43"/>
  <c r="D2641" i="43"/>
  <c r="G2641" i="43"/>
  <c r="U2641" i="43"/>
  <c r="T2642" i="43"/>
  <c r="C2642" i="43"/>
  <c r="E2642" i="43"/>
  <c r="K2642" i="43"/>
  <c r="R2642" i="43"/>
  <c r="F2641" i="43"/>
  <c r="J2641" i="43" l="1"/>
  <c r="H2641" i="43"/>
  <c r="I2641" i="43" s="1"/>
  <c r="S2641" i="43"/>
  <c r="Y2641" i="43"/>
  <c r="Z2641" i="43" s="1"/>
  <c r="V2641" i="43"/>
  <c r="N2642" i="43"/>
  <c r="O2642" i="43" s="1"/>
  <c r="P2642" i="43"/>
  <c r="Q2642" i="43" s="1"/>
  <c r="A2643" i="43"/>
  <c r="B2642" i="43"/>
  <c r="D2642" i="43"/>
  <c r="K2643" i="43"/>
  <c r="T2643" i="43"/>
  <c r="U2642" i="43"/>
  <c r="E2643" i="43"/>
  <c r="G2642" i="43"/>
  <c r="C2643" i="43"/>
  <c r="F2643" i="43" s="1"/>
  <c r="F2642" i="43"/>
  <c r="R2643" i="43"/>
  <c r="J2642" i="43" l="1"/>
  <c r="H2642" i="43"/>
  <c r="I2642" i="43" s="1"/>
  <c r="S2642" i="43"/>
  <c r="Y2642" i="43"/>
  <c r="Z2642" i="43" s="1"/>
  <c r="V2642" i="43"/>
  <c r="N2643" i="43"/>
  <c r="O2643" i="43" s="1"/>
  <c r="H2643" i="43"/>
  <c r="I2643" i="43" s="1"/>
  <c r="P2643" i="43"/>
  <c r="Q2643" i="43" s="1"/>
  <c r="B2643" i="43"/>
  <c r="A2644" i="43"/>
  <c r="D2643" i="43"/>
  <c r="G2643" i="43"/>
  <c r="C2644" i="43"/>
  <c r="K2644" i="43"/>
  <c r="T2644" i="43"/>
  <c r="E2644" i="43"/>
  <c r="R2644" i="43"/>
  <c r="U2643" i="43"/>
  <c r="J2643" i="43" l="1"/>
  <c r="S2643" i="43"/>
  <c r="Y2643" i="43"/>
  <c r="Z2643" i="43" s="1"/>
  <c r="V2643" i="43"/>
  <c r="N2644" i="43"/>
  <c r="O2644" i="43" s="1"/>
  <c r="P2644" i="43"/>
  <c r="Q2644" i="43" s="1"/>
  <c r="A2645" i="43"/>
  <c r="B2644" i="43"/>
  <c r="D2644" i="43"/>
  <c r="T2645" i="43"/>
  <c r="K2645" i="43"/>
  <c r="U2644" i="43"/>
  <c r="G2644" i="43"/>
  <c r="F2644" i="43"/>
  <c r="E2645" i="43"/>
  <c r="C2645" i="43"/>
  <c r="R2645" i="43"/>
  <c r="J2644" i="43" l="1"/>
  <c r="H2644" i="43"/>
  <c r="I2644" i="43" s="1"/>
  <c r="S2644" i="43"/>
  <c r="Y2644" i="43"/>
  <c r="Z2644" i="43" s="1"/>
  <c r="V2644" i="43"/>
  <c r="N2645" i="43"/>
  <c r="O2645" i="43" s="1"/>
  <c r="P2645" i="43"/>
  <c r="Q2645" i="43" s="1"/>
  <c r="A2646" i="43"/>
  <c r="B2645" i="43"/>
  <c r="D2645" i="43"/>
  <c r="C2646" i="43"/>
  <c r="F2645" i="43"/>
  <c r="T2646" i="43"/>
  <c r="E2646" i="43"/>
  <c r="R2646" i="43"/>
  <c r="K2646" i="43"/>
  <c r="U2645" i="43"/>
  <c r="G2645" i="43"/>
  <c r="J2645" i="43" l="1"/>
  <c r="H2645" i="43"/>
  <c r="I2645" i="43" s="1"/>
  <c r="S2645" i="43"/>
  <c r="Y2645" i="43"/>
  <c r="Z2645" i="43" s="1"/>
  <c r="V2645" i="43"/>
  <c r="N2646" i="43"/>
  <c r="O2646" i="43" s="1"/>
  <c r="P2646" i="43"/>
  <c r="Q2646" i="43" s="1"/>
  <c r="B2646" i="43"/>
  <c r="A2647" i="43"/>
  <c r="D2646" i="43"/>
  <c r="K2647" i="43"/>
  <c r="T2647" i="43"/>
  <c r="G2646" i="43"/>
  <c r="C2647" i="43"/>
  <c r="E2647" i="43"/>
  <c r="R2647" i="43"/>
  <c r="F2646" i="43"/>
  <c r="U2646" i="43"/>
  <c r="J2646" i="43" l="1"/>
  <c r="H2646" i="43"/>
  <c r="I2646" i="43" s="1"/>
  <c r="S2646" i="43"/>
  <c r="Y2646" i="43"/>
  <c r="Z2646" i="43" s="1"/>
  <c r="V2646" i="43"/>
  <c r="N2647" i="43"/>
  <c r="O2647" i="43" s="1"/>
  <c r="P2647" i="43"/>
  <c r="Q2647" i="43" s="1"/>
  <c r="B2647" i="43"/>
  <c r="A2648" i="43"/>
  <c r="D2647" i="43"/>
  <c r="F2647" i="43"/>
  <c r="K2648" i="43"/>
  <c r="G2647" i="43"/>
  <c r="C2648" i="43"/>
  <c r="U2647" i="43"/>
  <c r="E2648" i="43"/>
  <c r="T2648" i="43"/>
  <c r="R2648" i="43"/>
  <c r="J2647" i="43" l="1"/>
  <c r="H2647" i="43"/>
  <c r="I2647" i="43" s="1"/>
  <c r="S2647" i="43"/>
  <c r="Y2647" i="43"/>
  <c r="Z2647" i="43" s="1"/>
  <c r="V2647" i="43"/>
  <c r="N2648" i="43"/>
  <c r="O2648" i="43" s="1"/>
  <c r="P2648" i="43"/>
  <c r="Q2648" i="43" s="1"/>
  <c r="B2648" i="43"/>
  <c r="A2649" i="43"/>
  <c r="D2648" i="43"/>
  <c r="R2649" i="43"/>
  <c r="E2649" i="43"/>
  <c r="G2648" i="43"/>
  <c r="K2649" i="43"/>
  <c r="F2648" i="43"/>
  <c r="C2649" i="43"/>
  <c r="U2648" i="43"/>
  <c r="T2649" i="43"/>
  <c r="J2648" i="43" l="1"/>
  <c r="H2648" i="43"/>
  <c r="I2648" i="43" s="1"/>
  <c r="S2648" i="43"/>
  <c r="Y2648" i="43"/>
  <c r="Z2648" i="43" s="1"/>
  <c r="V2648" i="43"/>
  <c r="N2649" i="43"/>
  <c r="O2649" i="43" s="1"/>
  <c r="P2649" i="43"/>
  <c r="Q2649" i="43" s="1"/>
  <c r="A2650" i="43"/>
  <c r="B2649" i="43"/>
  <c r="D2649" i="43"/>
  <c r="U2649" i="43"/>
  <c r="E2650" i="43"/>
  <c r="R2650" i="43"/>
  <c r="F2649" i="43"/>
  <c r="G2649" i="43"/>
  <c r="C2650" i="43"/>
  <c r="T2650" i="43"/>
  <c r="K2650" i="43"/>
  <c r="J2649" i="43" l="1"/>
  <c r="H2649" i="43"/>
  <c r="I2649" i="43" s="1"/>
  <c r="S2649" i="43"/>
  <c r="Y2649" i="43"/>
  <c r="Z2649" i="43" s="1"/>
  <c r="V2649" i="43"/>
  <c r="N2650" i="43"/>
  <c r="O2650" i="43" s="1"/>
  <c r="P2650" i="43"/>
  <c r="Q2650" i="43" s="1"/>
  <c r="A2651" i="43"/>
  <c r="B2650" i="43"/>
  <c r="D2650" i="43"/>
  <c r="G2650" i="43"/>
  <c r="K2651" i="43"/>
  <c r="E2651" i="43"/>
  <c r="T2651" i="43"/>
  <c r="U2650" i="43"/>
  <c r="R2651" i="43"/>
  <c r="C2651" i="43"/>
  <c r="F2650" i="43"/>
  <c r="J2650" i="43" l="1"/>
  <c r="H2650" i="43"/>
  <c r="I2650" i="43" s="1"/>
  <c r="S2650" i="43"/>
  <c r="Y2650" i="43"/>
  <c r="Z2650" i="43" s="1"/>
  <c r="V2650" i="43"/>
  <c r="N2651" i="43"/>
  <c r="O2651" i="43" s="1"/>
  <c r="P2651" i="43"/>
  <c r="Q2651" i="43" s="1"/>
  <c r="A2652" i="43"/>
  <c r="B2651" i="43"/>
  <c r="D2651" i="43"/>
  <c r="C2652" i="43"/>
  <c r="U2651" i="43"/>
  <c r="K2652" i="43"/>
  <c r="F2651" i="43"/>
  <c r="G2651" i="43"/>
  <c r="T2652" i="43"/>
  <c r="R2652" i="43"/>
  <c r="E2652" i="43"/>
  <c r="J2651" i="43" l="1"/>
  <c r="H2651" i="43"/>
  <c r="I2651" i="43" s="1"/>
  <c r="S2651" i="43"/>
  <c r="Y2651" i="43"/>
  <c r="Z2651" i="43" s="1"/>
  <c r="V2651" i="43"/>
  <c r="N2652" i="43"/>
  <c r="O2652" i="43" s="1"/>
  <c r="P2652" i="43"/>
  <c r="Q2652" i="43" s="1"/>
  <c r="A2653" i="43"/>
  <c r="B2652" i="43"/>
  <c r="D2652" i="43"/>
  <c r="R2653" i="43"/>
  <c r="G2652" i="43"/>
  <c r="C2653" i="43"/>
  <c r="F2652" i="43"/>
  <c r="T2653" i="43"/>
  <c r="E2653" i="43"/>
  <c r="K2653" i="43"/>
  <c r="U2652" i="43"/>
  <c r="J2652" i="43" l="1"/>
  <c r="H2652" i="43"/>
  <c r="I2652" i="43" s="1"/>
  <c r="S2652" i="43"/>
  <c r="Y2652" i="43"/>
  <c r="Z2652" i="43" s="1"/>
  <c r="V2652" i="43"/>
  <c r="N2653" i="43"/>
  <c r="O2653" i="43" s="1"/>
  <c r="P2653" i="43"/>
  <c r="Q2653" i="43" s="1"/>
  <c r="A2654" i="43"/>
  <c r="B2653" i="43"/>
  <c r="D2653" i="43"/>
  <c r="E2654" i="43"/>
  <c r="R2654" i="43"/>
  <c r="K2654" i="43"/>
  <c r="G2653" i="43"/>
  <c r="C2654" i="43"/>
  <c r="U2653" i="43"/>
  <c r="F2653" i="43"/>
  <c r="J2653" i="43" l="1"/>
  <c r="H2653" i="43"/>
  <c r="I2653" i="43" s="1"/>
  <c r="S2653" i="43"/>
  <c r="Y2653" i="43"/>
  <c r="Z2653" i="43" s="1"/>
  <c r="V2653" i="43"/>
  <c r="N2654" i="43"/>
  <c r="O2654" i="43" s="1"/>
  <c r="P2654" i="43"/>
  <c r="Q2654" i="43" s="1"/>
  <c r="B2654" i="43"/>
  <c r="A2655" i="43"/>
  <c r="D2654" i="43"/>
  <c r="T2655" i="43"/>
  <c r="E2655" i="43"/>
  <c r="R2655" i="43"/>
  <c r="U2654" i="43"/>
  <c r="T2654" i="43"/>
  <c r="G2654" i="43"/>
  <c r="F2654" i="43"/>
  <c r="K2655" i="43"/>
  <c r="C2655" i="43"/>
  <c r="F2655" i="43" s="1"/>
  <c r="J2654" i="43" l="1"/>
  <c r="H2654" i="43"/>
  <c r="I2654" i="43" s="1"/>
  <c r="S2654" i="43"/>
  <c r="Y2654" i="43"/>
  <c r="Z2654" i="43" s="1"/>
  <c r="V2654" i="43"/>
  <c r="N2655" i="43"/>
  <c r="O2655" i="43" s="1"/>
  <c r="H2655" i="43"/>
  <c r="I2655" i="43" s="1"/>
  <c r="P2655" i="43"/>
  <c r="Q2655" i="43" s="1"/>
  <c r="A2656" i="43"/>
  <c r="B2655" i="43"/>
  <c r="D2655" i="43"/>
  <c r="C2656" i="43"/>
  <c r="G2655" i="43"/>
  <c r="R2656" i="43"/>
  <c r="T2656" i="43"/>
  <c r="U2655" i="43"/>
  <c r="K2656" i="43"/>
  <c r="E2656" i="43"/>
  <c r="J2655" i="43" l="1"/>
  <c r="S2655" i="43"/>
  <c r="Y2655" i="43"/>
  <c r="Z2655" i="43" s="1"/>
  <c r="V2655" i="43"/>
  <c r="N2656" i="43"/>
  <c r="O2656" i="43" s="1"/>
  <c r="P2656" i="43"/>
  <c r="Q2656" i="43" s="1"/>
  <c r="B2656" i="43"/>
  <c r="A2657" i="43"/>
  <c r="D2656" i="43"/>
  <c r="U2656" i="43"/>
  <c r="T2657" i="43"/>
  <c r="E2657" i="43"/>
  <c r="C2657" i="43"/>
  <c r="G2656" i="43"/>
  <c r="R2657" i="43"/>
  <c r="F2656" i="43"/>
  <c r="K2657" i="43"/>
  <c r="J2656" i="43" l="1"/>
  <c r="H2656" i="43"/>
  <c r="I2656" i="43" s="1"/>
  <c r="S2656" i="43"/>
  <c r="Y2656" i="43"/>
  <c r="Z2656" i="43" s="1"/>
  <c r="V2656" i="43"/>
  <c r="N2657" i="43"/>
  <c r="O2657" i="43" s="1"/>
  <c r="P2657" i="43"/>
  <c r="Q2657" i="43" s="1"/>
  <c r="A2658" i="43"/>
  <c r="B2657" i="43"/>
  <c r="D2657" i="43"/>
  <c r="C2658" i="43"/>
  <c r="R2658" i="43"/>
  <c r="K2658" i="43"/>
  <c r="T2658" i="43"/>
  <c r="U2657" i="43"/>
  <c r="F2657" i="43"/>
  <c r="E2658" i="43"/>
  <c r="G2657" i="43"/>
  <c r="H2657" i="43" l="1"/>
  <c r="I2657" i="43" s="1"/>
  <c r="J2657" i="43"/>
  <c r="S2657" i="43"/>
  <c r="Y2657" i="43"/>
  <c r="Z2657" i="43" s="1"/>
  <c r="V2657" i="43"/>
  <c r="N2658" i="43"/>
  <c r="O2658" i="43" s="1"/>
  <c r="P2658" i="43"/>
  <c r="Q2658" i="43" s="1"/>
  <c r="A2659" i="43"/>
  <c r="B2658" i="43"/>
  <c r="D2658" i="43"/>
  <c r="K2659" i="43"/>
  <c r="R2659" i="43"/>
  <c r="U2658" i="43"/>
  <c r="T2659" i="43"/>
  <c r="F2658" i="43"/>
  <c r="G2658" i="43"/>
  <c r="E2659" i="43"/>
  <c r="C2659" i="43"/>
  <c r="J2658" i="43" l="1"/>
  <c r="H2658" i="43"/>
  <c r="I2658" i="43" s="1"/>
  <c r="S2658" i="43"/>
  <c r="Y2658" i="43"/>
  <c r="Z2658" i="43" s="1"/>
  <c r="V2658" i="43"/>
  <c r="N2659" i="43"/>
  <c r="O2659" i="43" s="1"/>
  <c r="P2659" i="43"/>
  <c r="Q2659" i="43" s="1"/>
  <c r="B2659" i="43"/>
  <c r="A2660" i="43"/>
  <c r="D2659" i="43"/>
  <c r="T2660" i="43"/>
  <c r="R2660" i="43"/>
  <c r="G2659" i="43"/>
  <c r="E2660" i="43"/>
  <c r="U2659" i="43"/>
  <c r="C2660" i="43"/>
  <c r="K2660" i="43"/>
  <c r="F2659" i="43"/>
  <c r="J2659" i="43" l="1"/>
  <c r="H2659" i="43"/>
  <c r="I2659" i="43" s="1"/>
  <c r="S2659" i="43"/>
  <c r="Y2659" i="43"/>
  <c r="Z2659" i="43" s="1"/>
  <c r="V2659" i="43"/>
  <c r="N2660" i="43"/>
  <c r="O2660" i="43" s="1"/>
  <c r="P2660" i="43"/>
  <c r="Q2660" i="43" s="1"/>
  <c r="B2660" i="43"/>
  <c r="A2661" i="43"/>
  <c r="D2660" i="43"/>
  <c r="E2661" i="43"/>
  <c r="C2661" i="43"/>
  <c r="G2660" i="43"/>
  <c r="T2661" i="43"/>
  <c r="K2661" i="43"/>
  <c r="U2660" i="43"/>
  <c r="R2661" i="43"/>
  <c r="F2660" i="43"/>
  <c r="J2660" i="43" l="1"/>
  <c r="H2660" i="43"/>
  <c r="I2660" i="43" s="1"/>
  <c r="S2660" i="43"/>
  <c r="Y2660" i="43"/>
  <c r="Z2660" i="43" s="1"/>
  <c r="V2660" i="43"/>
  <c r="N2661" i="43"/>
  <c r="O2661" i="43" s="1"/>
  <c r="P2661" i="43"/>
  <c r="Q2661" i="43" s="1"/>
  <c r="A2662" i="43"/>
  <c r="B2661" i="43"/>
  <c r="D2661" i="43"/>
  <c r="K2662" i="43"/>
  <c r="G2661" i="43"/>
  <c r="E2662" i="43"/>
  <c r="U2661" i="43"/>
  <c r="R2662" i="43"/>
  <c r="T2662" i="43"/>
  <c r="C2662" i="43"/>
  <c r="F2661" i="43"/>
  <c r="H2661" i="43" l="1"/>
  <c r="I2661" i="43" s="1"/>
  <c r="J2661" i="43"/>
  <c r="S2661" i="43"/>
  <c r="Y2661" i="43"/>
  <c r="Z2661" i="43" s="1"/>
  <c r="V2661" i="43"/>
  <c r="N2662" i="43"/>
  <c r="O2662" i="43" s="1"/>
  <c r="P2662" i="43"/>
  <c r="Q2662" i="43" s="1"/>
  <c r="A2663" i="43"/>
  <c r="B2662" i="43"/>
  <c r="D2662" i="43"/>
  <c r="K2663" i="43"/>
  <c r="C2663" i="43"/>
  <c r="E2663" i="43"/>
  <c r="U2662" i="43"/>
  <c r="G2662" i="43"/>
  <c r="F2662" i="43"/>
  <c r="T2663" i="43"/>
  <c r="R2663" i="43"/>
  <c r="J2662" i="43" l="1"/>
  <c r="H2662" i="43"/>
  <c r="I2662" i="43" s="1"/>
  <c r="S2662" i="43"/>
  <c r="Y2662" i="43"/>
  <c r="Z2662" i="43" s="1"/>
  <c r="V2662" i="43"/>
  <c r="N2663" i="43"/>
  <c r="O2663" i="43" s="1"/>
  <c r="P2663" i="43"/>
  <c r="Q2663" i="43" s="1"/>
  <c r="A2664" i="43"/>
  <c r="B2663" i="43"/>
  <c r="D2663" i="43"/>
  <c r="T2664" i="43"/>
  <c r="C2664" i="43"/>
  <c r="R2664" i="43"/>
  <c r="F2663" i="43"/>
  <c r="U2663" i="43"/>
  <c r="K2664" i="43"/>
  <c r="G2663" i="43"/>
  <c r="E2664" i="43"/>
  <c r="J2663" i="43" l="1"/>
  <c r="H2663" i="43"/>
  <c r="I2663" i="43" s="1"/>
  <c r="S2663" i="43"/>
  <c r="Y2663" i="43"/>
  <c r="Z2663" i="43" s="1"/>
  <c r="V2663" i="43"/>
  <c r="N2664" i="43"/>
  <c r="O2664" i="43" s="1"/>
  <c r="P2664" i="43"/>
  <c r="Q2664" i="43" s="1"/>
  <c r="B2664" i="43"/>
  <c r="A2665" i="43"/>
  <c r="D2664" i="43"/>
  <c r="F2664" i="43"/>
  <c r="G2664" i="43"/>
  <c r="T2665" i="43"/>
  <c r="C2665" i="43"/>
  <c r="K2665" i="43"/>
  <c r="U2664" i="43"/>
  <c r="R2665" i="43"/>
  <c r="E2665" i="43"/>
  <c r="H2664" i="43" l="1"/>
  <c r="I2664" i="43" s="1"/>
  <c r="J2664" i="43"/>
  <c r="S2664" i="43"/>
  <c r="Y2664" i="43"/>
  <c r="Z2664" i="43" s="1"/>
  <c r="V2664" i="43"/>
  <c r="N2665" i="43"/>
  <c r="O2665" i="43" s="1"/>
  <c r="P2665" i="43"/>
  <c r="Q2665" i="43" s="1"/>
  <c r="A2666" i="43"/>
  <c r="B2665" i="43"/>
  <c r="D2665" i="43"/>
  <c r="T2666" i="43"/>
  <c r="K2666" i="43"/>
  <c r="F2665" i="43"/>
  <c r="R2666" i="43"/>
  <c r="U2665" i="43"/>
  <c r="C2666" i="43"/>
  <c r="E2666" i="43"/>
  <c r="G2665" i="43"/>
  <c r="F2666" i="43"/>
  <c r="G2666" i="43"/>
  <c r="J2665" i="43" l="1"/>
  <c r="H2665" i="43"/>
  <c r="I2665" i="43" s="1"/>
  <c r="S2665" i="43"/>
  <c r="Y2665" i="43"/>
  <c r="Z2665" i="43" s="1"/>
  <c r="V2665" i="43"/>
  <c r="N2666" i="43"/>
  <c r="O2666" i="43" s="1"/>
  <c r="H2666" i="43"/>
  <c r="J2666" i="43"/>
  <c r="P2666" i="43"/>
  <c r="Q2666" i="43" s="1"/>
  <c r="B2666" i="43"/>
  <c r="A2667" i="43"/>
  <c r="D2666" i="43"/>
  <c r="I2666" i="43"/>
  <c r="U2666" i="43"/>
  <c r="C2667" i="43"/>
  <c r="K2667" i="43"/>
  <c r="R2667" i="43"/>
  <c r="E2667" i="43"/>
  <c r="S2666" i="43" l="1"/>
  <c r="Y2666" i="43"/>
  <c r="Z2666" i="43" s="1"/>
  <c r="V2666" i="43"/>
  <c r="N2667" i="43"/>
  <c r="O2667" i="43" s="1"/>
  <c r="P2667" i="43"/>
  <c r="Q2667" i="43" s="1"/>
  <c r="A2668" i="43"/>
  <c r="B2667" i="43"/>
  <c r="D2667" i="43"/>
  <c r="R2668" i="43"/>
  <c r="T2668" i="43"/>
  <c r="T2667" i="43"/>
  <c r="K2668" i="43"/>
  <c r="F2667" i="43"/>
  <c r="E2668" i="43"/>
  <c r="U2667" i="43"/>
  <c r="G2667" i="43"/>
  <c r="C2668" i="43"/>
  <c r="J2667" i="43" l="1"/>
  <c r="H2667" i="43"/>
  <c r="I2667" i="43" s="1"/>
  <c r="S2667" i="43"/>
  <c r="Y2667" i="43"/>
  <c r="Z2667" i="43" s="1"/>
  <c r="V2667" i="43"/>
  <c r="N2668" i="43"/>
  <c r="O2668" i="43" s="1"/>
  <c r="P2668" i="43"/>
  <c r="Q2668" i="43" s="1"/>
  <c r="B2668" i="43"/>
  <c r="A2669" i="43"/>
  <c r="D2668" i="43"/>
  <c r="R2669" i="43"/>
  <c r="U2668" i="43"/>
  <c r="G2668" i="43"/>
  <c r="C2669" i="43"/>
  <c r="G2669" i="43" s="1"/>
  <c r="T2669" i="43"/>
  <c r="F2668" i="43"/>
  <c r="E2669" i="43"/>
  <c r="K2669" i="43"/>
  <c r="J2668" i="43" l="1"/>
  <c r="H2668" i="43"/>
  <c r="I2668" i="43" s="1"/>
  <c r="S2668" i="43"/>
  <c r="Y2668" i="43"/>
  <c r="Z2668" i="43" s="1"/>
  <c r="V2668" i="43"/>
  <c r="N2669" i="43"/>
  <c r="O2669" i="43" s="1"/>
  <c r="J2669" i="43"/>
  <c r="P2669" i="43"/>
  <c r="Q2669" i="43" s="1"/>
  <c r="A2670" i="43"/>
  <c r="B2669" i="43"/>
  <c r="D2669" i="43"/>
  <c r="K2670" i="43"/>
  <c r="U2669" i="43"/>
  <c r="F2669" i="43"/>
  <c r="R2670" i="43"/>
  <c r="E2670" i="43"/>
  <c r="C2670" i="43"/>
  <c r="T2670" i="43"/>
  <c r="H2669" i="43" l="1"/>
  <c r="I2669" i="43" s="1"/>
  <c r="S2669" i="43"/>
  <c r="Y2669" i="43"/>
  <c r="Z2669" i="43" s="1"/>
  <c r="V2669" i="43"/>
  <c r="N2670" i="43"/>
  <c r="O2670" i="43" s="1"/>
  <c r="P2670" i="43"/>
  <c r="Q2670" i="43" s="1"/>
  <c r="A2671" i="43"/>
  <c r="B2670" i="43"/>
  <c r="D2670" i="43"/>
  <c r="E2671" i="43"/>
  <c r="R2671" i="43"/>
  <c r="G2670" i="43"/>
  <c r="T2671" i="43"/>
  <c r="C2671" i="43"/>
  <c r="U2670" i="43"/>
  <c r="F2670" i="43"/>
  <c r="K2671" i="43"/>
  <c r="J2670" i="43" l="1"/>
  <c r="H2670" i="43"/>
  <c r="I2670" i="43" s="1"/>
  <c r="S2670" i="43"/>
  <c r="Y2670" i="43"/>
  <c r="Z2670" i="43" s="1"/>
  <c r="V2670" i="43"/>
  <c r="N2671" i="43"/>
  <c r="O2671" i="43" s="1"/>
  <c r="P2671" i="43"/>
  <c r="Q2671" i="43" s="1"/>
  <c r="A2672" i="43"/>
  <c r="B2671" i="43"/>
  <c r="D2671" i="43"/>
  <c r="F2671" i="43"/>
  <c r="K2672" i="43"/>
  <c r="E2672" i="43"/>
  <c r="C2672" i="43"/>
  <c r="T2672" i="43"/>
  <c r="G2671" i="43"/>
  <c r="U2671" i="43"/>
  <c r="R2672" i="43"/>
  <c r="J2671" i="43" l="1"/>
  <c r="H2671" i="43"/>
  <c r="I2671" i="43" s="1"/>
  <c r="S2671" i="43"/>
  <c r="Y2671" i="43"/>
  <c r="Z2671" i="43" s="1"/>
  <c r="V2671" i="43"/>
  <c r="N2672" i="43"/>
  <c r="O2672" i="43" s="1"/>
  <c r="P2672" i="43"/>
  <c r="Q2672" i="43" s="1"/>
  <c r="B2672" i="43"/>
  <c r="A2673" i="43"/>
  <c r="D2672" i="43"/>
  <c r="U2672" i="43"/>
  <c r="F2672" i="43"/>
  <c r="C2673" i="43"/>
  <c r="G2672" i="43"/>
  <c r="T2673" i="43"/>
  <c r="E2673" i="43"/>
  <c r="K2673" i="43"/>
  <c r="R2673" i="43"/>
  <c r="J2672" i="43" l="1"/>
  <c r="H2672" i="43"/>
  <c r="I2672" i="43" s="1"/>
  <c r="S2672" i="43"/>
  <c r="Y2672" i="43"/>
  <c r="Z2672" i="43" s="1"/>
  <c r="V2672" i="43"/>
  <c r="N2673" i="43"/>
  <c r="O2673" i="43" s="1"/>
  <c r="P2673" i="43"/>
  <c r="Q2673" i="43" s="1"/>
  <c r="A2674" i="43"/>
  <c r="B2673" i="43"/>
  <c r="D2673" i="43"/>
  <c r="K2674" i="43"/>
  <c r="U2673" i="43"/>
  <c r="G2673" i="43"/>
  <c r="E2674" i="43"/>
  <c r="F2673" i="43"/>
  <c r="T2674" i="43"/>
  <c r="R2674" i="43"/>
  <c r="C2674" i="43"/>
  <c r="G2674" i="43"/>
  <c r="F2674" i="43"/>
  <c r="J2673" i="43" l="1"/>
  <c r="H2673" i="43"/>
  <c r="I2673" i="43" s="1"/>
  <c r="S2673" i="43"/>
  <c r="Y2673" i="43"/>
  <c r="Z2673" i="43" s="1"/>
  <c r="V2673" i="43"/>
  <c r="N2674" i="43"/>
  <c r="O2674" i="43" s="1"/>
  <c r="H2674" i="43"/>
  <c r="I2674" i="43" s="1"/>
  <c r="J2674" i="43"/>
  <c r="P2674" i="43"/>
  <c r="Q2674" i="43" s="1"/>
  <c r="A2675" i="43"/>
  <c r="B2674" i="43"/>
  <c r="D2674" i="43"/>
  <c r="C2675" i="43"/>
  <c r="U2674" i="43"/>
  <c r="T2675" i="43"/>
  <c r="K2675" i="43"/>
  <c r="E2675" i="43"/>
  <c r="R2675" i="43"/>
  <c r="S2674" i="43" l="1"/>
  <c r="Y2674" i="43"/>
  <c r="Z2674" i="43" s="1"/>
  <c r="V2674" i="43"/>
  <c r="N2675" i="43"/>
  <c r="O2675" i="43" s="1"/>
  <c r="P2675" i="43"/>
  <c r="Q2675" i="43" s="1"/>
  <c r="B2675" i="43"/>
  <c r="A2676" i="43"/>
  <c r="D2675" i="43"/>
  <c r="T2676" i="43"/>
  <c r="R2676" i="43"/>
  <c r="E2676" i="43"/>
  <c r="G2675" i="43"/>
  <c r="U2675" i="43"/>
  <c r="K2676" i="43"/>
  <c r="F2675" i="43"/>
  <c r="C2676" i="43"/>
  <c r="J2675" i="43" l="1"/>
  <c r="H2675" i="43"/>
  <c r="I2675" i="43" s="1"/>
  <c r="S2675" i="43"/>
  <c r="Y2675" i="43"/>
  <c r="Z2675" i="43" s="1"/>
  <c r="V2675" i="43"/>
  <c r="N2676" i="43"/>
  <c r="O2676" i="43" s="1"/>
  <c r="P2676" i="43"/>
  <c r="Q2676" i="43" s="1"/>
  <c r="B2676" i="43"/>
  <c r="A2677" i="43"/>
  <c r="D2676" i="43"/>
  <c r="F2676" i="43"/>
  <c r="C2677" i="43"/>
  <c r="E2677" i="43"/>
  <c r="U2676" i="43"/>
  <c r="R2677" i="43"/>
  <c r="G2676" i="43"/>
  <c r="T2677" i="43"/>
  <c r="K2677" i="43"/>
  <c r="J2676" i="43" l="1"/>
  <c r="H2676" i="43"/>
  <c r="I2676" i="43" s="1"/>
  <c r="S2676" i="43"/>
  <c r="Y2676" i="43"/>
  <c r="Z2676" i="43" s="1"/>
  <c r="V2676" i="43"/>
  <c r="N2677" i="43"/>
  <c r="O2677" i="43" s="1"/>
  <c r="P2677" i="43"/>
  <c r="Q2677" i="43" s="1"/>
  <c r="A2678" i="43"/>
  <c r="B2677" i="43"/>
  <c r="D2677" i="43"/>
  <c r="T2678" i="43"/>
  <c r="F2677" i="43"/>
  <c r="R2678" i="43"/>
  <c r="E2678" i="43"/>
  <c r="G2677" i="43"/>
  <c r="K2678" i="43"/>
  <c r="C2678" i="43"/>
  <c r="U2677" i="43"/>
  <c r="J2677" i="43" l="1"/>
  <c r="H2677" i="43"/>
  <c r="I2677" i="43" s="1"/>
  <c r="S2677" i="43"/>
  <c r="Y2677" i="43"/>
  <c r="Z2677" i="43" s="1"/>
  <c r="V2677" i="43"/>
  <c r="N2678" i="43"/>
  <c r="O2678" i="43" s="1"/>
  <c r="P2678" i="43"/>
  <c r="Q2678" i="43" s="1"/>
  <c r="A2679" i="43"/>
  <c r="B2678" i="43"/>
  <c r="D2678" i="43"/>
  <c r="G2678" i="43"/>
  <c r="E2679" i="43"/>
  <c r="F2678" i="43"/>
  <c r="T2679" i="43"/>
  <c r="K2679" i="43"/>
  <c r="C2679" i="43"/>
  <c r="U2678" i="43"/>
  <c r="R2679" i="43"/>
  <c r="J2678" i="43" l="1"/>
  <c r="H2678" i="43"/>
  <c r="I2678" i="43" s="1"/>
  <c r="S2678" i="43"/>
  <c r="Y2678" i="43"/>
  <c r="Z2678" i="43" s="1"/>
  <c r="V2678" i="43"/>
  <c r="N2679" i="43"/>
  <c r="O2679" i="43" s="1"/>
  <c r="P2679" i="43"/>
  <c r="Q2679" i="43" s="1"/>
  <c r="A2680" i="43"/>
  <c r="B2679" i="43"/>
  <c r="D2679" i="43"/>
  <c r="U2679" i="43"/>
  <c r="T2680" i="43"/>
  <c r="C2680" i="43"/>
  <c r="F2679" i="43"/>
  <c r="E2680" i="43"/>
  <c r="G2679" i="43"/>
  <c r="K2680" i="43"/>
  <c r="J2679" i="43" l="1"/>
  <c r="H2679" i="43"/>
  <c r="I2679" i="43" s="1"/>
  <c r="S2679" i="43"/>
  <c r="Y2679" i="43"/>
  <c r="Z2679" i="43" s="1"/>
  <c r="V2679" i="43"/>
  <c r="N2680" i="43"/>
  <c r="O2680" i="43" s="1"/>
  <c r="P2680" i="43"/>
  <c r="Q2680" i="43" s="1"/>
  <c r="A2681" i="43"/>
  <c r="B2680" i="43"/>
  <c r="D2680" i="43"/>
  <c r="E2681" i="43"/>
  <c r="R2680" i="43"/>
  <c r="K2681" i="43"/>
  <c r="F2680" i="43"/>
  <c r="U2680" i="43"/>
  <c r="G2680" i="43"/>
  <c r="R2681" i="43"/>
  <c r="T2681" i="43"/>
  <c r="C2681" i="43"/>
  <c r="J2680" i="43" l="1"/>
  <c r="H2680" i="43"/>
  <c r="I2680" i="43" s="1"/>
  <c r="S2680" i="43"/>
  <c r="Y2680" i="43"/>
  <c r="Z2680" i="43" s="1"/>
  <c r="V2680" i="43"/>
  <c r="N2681" i="43"/>
  <c r="O2681" i="43" s="1"/>
  <c r="P2681" i="43"/>
  <c r="Q2681" i="43" s="1"/>
  <c r="A2682" i="43"/>
  <c r="B2681" i="43"/>
  <c r="D2681" i="43"/>
  <c r="F2681" i="43"/>
  <c r="E2682" i="43"/>
  <c r="C2682" i="43"/>
  <c r="G2681" i="43"/>
  <c r="T2682" i="43"/>
  <c r="R2682" i="43"/>
  <c r="U2681" i="43"/>
  <c r="K2682" i="43"/>
  <c r="J2681" i="43" l="1"/>
  <c r="H2681" i="43"/>
  <c r="I2681" i="43" s="1"/>
  <c r="S2681" i="43"/>
  <c r="Y2681" i="43"/>
  <c r="Z2681" i="43" s="1"/>
  <c r="V2681" i="43"/>
  <c r="N2682" i="43"/>
  <c r="O2682" i="43" s="1"/>
  <c r="P2682" i="43"/>
  <c r="Q2682" i="43" s="1"/>
  <c r="A2683" i="43"/>
  <c r="B2682" i="43"/>
  <c r="D2682" i="43"/>
  <c r="K2683" i="43"/>
  <c r="G2682" i="43"/>
  <c r="R2683" i="43"/>
  <c r="U2682" i="43"/>
  <c r="T2683" i="43"/>
  <c r="C2683" i="43"/>
  <c r="F2682" i="43"/>
  <c r="E2683" i="43"/>
  <c r="H2682" i="43" l="1"/>
  <c r="I2682" i="43" s="1"/>
  <c r="J2682" i="43"/>
  <c r="S2682" i="43"/>
  <c r="Y2682" i="43"/>
  <c r="Z2682" i="43" s="1"/>
  <c r="V2682" i="43"/>
  <c r="N2683" i="43"/>
  <c r="O2683" i="43" s="1"/>
  <c r="P2683" i="43"/>
  <c r="Q2683" i="43" s="1"/>
  <c r="B2683" i="43"/>
  <c r="A2684" i="43"/>
  <c r="D2683" i="43"/>
  <c r="G2683" i="43"/>
  <c r="T2684" i="43"/>
  <c r="C2684" i="43"/>
  <c r="F2683" i="43"/>
  <c r="E2684" i="43"/>
  <c r="K2684" i="43"/>
  <c r="R2684" i="43"/>
  <c r="U2683" i="43"/>
  <c r="J2683" i="43" l="1"/>
  <c r="H2683" i="43"/>
  <c r="I2683" i="43" s="1"/>
  <c r="S2683" i="43"/>
  <c r="Y2683" i="43"/>
  <c r="Z2683" i="43" s="1"/>
  <c r="V2683" i="43"/>
  <c r="N2684" i="43"/>
  <c r="O2684" i="43" s="1"/>
  <c r="P2684" i="43"/>
  <c r="Q2684" i="43" s="1"/>
  <c r="B2684" i="43"/>
  <c r="A2685" i="43"/>
  <c r="D2684" i="43"/>
  <c r="F2684" i="43"/>
  <c r="U2684" i="43"/>
  <c r="C2685" i="43"/>
  <c r="T2685" i="43"/>
  <c r="R2685" i="43"/>
  <c r="E2685" i="43"/>
  <c r="K2685" i="43"/>
  <c r="G2684" i="43"/>
  <c r="J2684" i="43" l="1"/>
  <c r="H2684" i="43"/>
  <c r="I2684" i="43" s="1"/>
  <c r="S2684" i="43"/>
  <c r="Y2684" i="43"/>
  <c r="Z2684" i="43" s="1"/>
  <c r="V2684" i="43"/>
  <c r="N2685" i="43"/>
  <c r="O2685" i="43" s="1"/>
  <c r="P2685" i="43"/>
  <c r="Q2685" i="43" s="1"/>
  <c r="A2686" i="43"/>
  <c r="B2685" i="43"/>
  <c r="D2685" i="43"/>
  <c r="F2685" i="43"/>
  <c r="K2686" i="43"/>
  <c r="T2686" i="43"/>
  <c r="E2686" i="43"/>
  <c r="G2685" i="43"/>
  <c r="C2686" i="43"/>
  <c r="U2685" i="43"/>
  <c r="G2686" i="43"/>
  <c r="H2685" i="43" l="1"/>
  <c r="I2685" i="43" s="1"/>
  <c r="J2685" i="43"/>
  <c r="S2685" i="43"/>
  <c r="Y2685" i="43"/>
  <c r="Z2685" i="43" s="1"/>
  <c r="V2685" i="43"/>
  <c r="N2686" i="43"/>
  <c r="O2686" i="43" s="1"/>
  <c r="J2686" i="43"/>
  <c r="P2686" i="43"/>
  <c r="Q2686" i="43" s="1"/>
  <c r="A2687" i="43"/>
  <c r="B2686" i="43"/>
  <c r="D2686" i="43"/>
  <c r="F2686" i="43"/>
  <c r="R2687" i="43"/>
  <c r="C2687" i="43"/>
  <c r="R2686" i="43"/>
  <c r="U2686" i="43"/>
  <c r="K2687" i="43"/>
  <c r="T2687" i="43"/>
  <c r="E2687" i="43"/>
  <c r="F2687" i="43"/>
  <c r="G2687" i="43"/>
  <c r="H2686" i="43" l="1"/>
  <c r="I2686" i="43" s="1"/>
  <c r="S2686" i="43"/>
  <c r="Y2686" i="43"/>
  <c r="Z2686" i="43" s="1"/>
  <c r="V2686" i="43"/>
  <c r="N2687" i="43"/>
  <c r="O2687" i="43" s="1"/>
  <c r="H2687" i="43"/>
  <c r="I2687" i="43" s="1"/>
  <c r="J2687" i="43"/>
  <c r="P2687" i="43"/>
  <c r="Q2687" i="43" s="1"/>
  <c r="A2688" i="43"/>
  <c r="B2687" i="43"/>
  <c r="D2687" i="43"/>
  <c r="U2687" i="43"/>
  <c r="T2688" i="43"/>
  <c r="E2688" i="43"/>
  <c r="R2688" i="43"/>
  <c r="K2688" i="43"/>
  <c r="C2688" i="43"/>
  <c r="S2687" i="43" l="1"/>
  <c r="Y2687" i="43"/>
  <c r="Z2687" i="43" s="1"/>
  <c r="V2687" i="43"/>
  <c r="N2688" i="43"/>
  <c r="O2688" i="43" s="1"/>
  <c r="P2688" i="43"/>
  <c r="Q2688" i="43" s="1"/>
  <c r="B2688" i="43"/>
  <c r="A2689" i="43"/>
  <c r="D2688" i="43"/>
  <c r="E2689" i="43"/>
  <c r="C2689" i="43"/>
  <c r="T2689" i="43"/>
  <c r="F2688" i="43"/>
  <c r="R2689" i="43"/>
  <c r="K2689" i="43"/>
  <c r="G2688" i="43"/>
  <c r="U2688" i="43"/>
  <c r="J2688" i="43" l="1"/>
  <c r="H2688" i="43"/>
  <c r="I2688" i="43" s="1"/>
  <c r="S2688" i="43"/>
  <c r="Y2688" i="43"/>
  <c r="Z2688" i="43" s="1"/>
  <c r="V2688" i="43"/>
  <c r="N2689" i="43"/>
  <c r="O2689" i="43" s="1"/>
  <c r="P2689" i="43"/>
  <c r="Q2689" i="43" s="1"/>
  <c r="A2690" i="43"/>
  <c r="B2689" i="43"/>
  <c r="D2689" i="43"/>
  <c r="K2690" i="43"/>
  <c r="C2690" i="43"/>
  <c r="G2689" i="43"/>
  <c r="T2690" i="43"/>
  <c r="F2689" i="43"/>
  <c r="R2690" i="43"/>
  <c r="E2690" i="43"/>
  <c r="U2689" i="43"/>
  <c r="J2689" i="43" l="1"/>
  <c r="H2689" i="43"/>
  <c r="I2689" i="43" s="1"/>
  <c r="S2689" i="43"/>
  <c r="Y2689" i="43"/>
  <c r="Z2689" i="43" s="1"/>
  <c r="V2689" i="43"/>
  <c r="N2690" i="43"/>
  <c r="O2690" i="43" s="1"/>
  <c r="P2690" i="43"/>
  <c r="Q2690" i="43" s="1"/>
  <c r="A2691" i="43"/>
  <c r="B2690" i="43"/>
  <c r="D2690" i="43"/>
  <c r="K2691" i="43"/>
  <c r="U2690" i="43"/>
  <c r="E2691" i="43"/>
  <c r="C2691" i="43"/>
  <c r="T2691" i="43"/>
  <c r="R2691" i="43"/>
  <c r="G2690" i="43"/>
  <c r="F2690" i="43"/>
  <c r="J2690" i="43" l="1"/>
  <c r="H2690" i="43"/>
  <c r="I2690" i="43" s="1"/>
  <c r="S2690" i="43"/>
  <c r="Y2690" i="43"/>
  <c r="Z2690" i="43" s="1"/>
  <c r="V2690" i="43"/>
  <c r="N2691" i="43"/>
  <c r="O2691" i="43" s="1"/>
  <c r="P2691" i="43"/>
  <c r="Q2691" i="43" s="1"/>
  <c r="B2691" i="43"/>
  <c r="A2692" i="43"/>
  <c r="D2691" i="43"/>
  <c r="T2692" i="43"/>
  <c r="K2692" i="43"/>
  <c r="F2691" i="43"/>
  <c r="E2692" i="43"/>
  <c r="C2692" i="43"/>
  <c r="U2691" i="43"/>
  <c r="R2692" i="43"/>
  <c r="G2691" i="43"/>
  <c r="J2691" i="43" l="1"/>
  <c r="H2691" i="43"/>
  <c r="I2691" i="43" s="1"/>
  <c r="S2691" i="43"/>
  <c r="Y2691" i="43"/>
  <c r="Z2691" i="43" s="1"/>
  <c r="V2691" i="43"/>
  <c r="N2692" i="43"/>
  <c r="O2692" i="43" s="1"/>
  <c r="P2692" i="43"/>
  <c r="Q2692" i="43" s="1"/>
  <c r="B2692" i="43"/>
  <c r="A2693" i="43"/>
  <c r="D2692" i="43"/>
  <c r="F2692" i="43"/>
  <c r="T2693" i="43"/>
  <c r="U2692" i="43"/>
  <c r="E2693" i="43"/>
  <c r="G2692" i="43"/>
  <c r="C2693" i="43"/>
  <c r="K2693" i="43"/>
  <c r="H2692" i="43" l="1"/>
  <c r="I2692" i="43" s="1"/>
  <c r="J2692" i="43"/>
  <c r="S2692" i="43"/>
  <c r="Y2692" i="43"/>
  <c r="Z2692" i="43" s="1"/>
  <c r="V2692" i="43"/>
  <c r="N2693" i="43"/>
  <c r="O2693" i="43" s="1"/>
  <c r="P2693" i="43"/>
  <c r="Q2693" i="43" s="1"/>
  <c r="A2694" i="43"/>
  <c r="B2693" i="43"/>
  <c r="D2693" i="43"/>
  <c r="G2693" i="43"/>
  <c r="R2694" i="43"/>
  <c r="R2693" i="43"/>
  <c r="T2694" i="43"/>
  <c r="K2694" i="43"/>
  <c r="F2693" i="43"/>
  <c r="E2694" i="43"/>
  <c r="U2693" i="43"/>
  <c r="C2694" i="43"/>
  <c r="F2694" i="43"/>
  <c r="G2694" i="43"/>
  <c r="J2693" i="43" l="1"/>
  <c r="H2693" i="43"/>
  <c r="I2693" i="43" s="1"/>
  <c r="S2693" i="43"/>
  <c r="Y2693" i="43"/>
  <c r="Z2693" i="43" s="1"/>
  <c r="V2693" i="43"/>
  <c r="N2694" i="43"/>
  <c r="O2694" i="43" s="1"/>
  <c r="H2694" i="43"/>
  <c r="I2694" i="43" s="1"/>
  <c r="J2694" i="43"/>
  <c r="P2694" i="43"/>
  <c r="Q2694" i="43" s="1"/>
  <c r="B2694" i="43"/>
  <c r="A2695" i="43"/>
  <c r="D2694" i="43"/>
  <c r="K2695" i="43"/>
  <c r="C2695" i="43"/>
  <c r="U2694" i="43"/>
  <c r="R2695" i="43"/>
  <c r="T2695" i="43"/>
  <c r="E2695" i="43"/>
  <c r="S2694" i="43" l="1"/>
  <c r="Y2694" i="43"/>
  <c r="Z2694" i="43" s="1"/>
  <c r="V2694" i="43"/>
  <c r="N2695" i="43"/>
  <c r="O2695" i="43" s="1"/>
  <c r="P2695" i="43"/>
  <c r="Q2695" i="43" s="1"/>
  <c r="B2695" i="43"/>
  <c r="A2696" i="43"/>
  <c r="D2695" i="43"/>
  <c r="G2695" i="43"/>
  <c r="K2696" i="43"/>
  <c r="R2696" i="43"/>
  <c r="U2695" i="43"/>
  <c r="T2696" i="43"/>
  <c r="F2695" i="43"/>
  <c r="C2696" i="43"/>
  <c r="E2696" i="43"/>
  <c r="J2695" i="43" l="1"/>
  <c r="H2695" i="43"/>
  <c r="I2695" i="43" s="1"/>
  <c r="S2695" i="43"/>
  <c r="Y2695" i="43"/>
  <c r="Z2695" i="43" s="1"/>
  <c r="V2695" i="43"/>
  <c r="N2696" i="43"/>
  <c r="O2696" i="43" s="1"/>
  <c r="P2696" i="43"/>
  <c r="Q2696" i="43" s="1"/>
  <c r="A2697" i="43"/>
  <c r="B2696" i="43"/>
  <c r="D2696" i="43"/>
  <c r="U2696" i="43"/>
  <c r="C2697" i="43"/>
  <c r="T2697" i="43"/>
  <c r="K2697" i="43"/>
  <c r="G2696" i="43"/>
  <c r="F2696" i="43"/>
  <c r="E2697" i="43"/>
  <c r="R2697" i="43"/>
  <c r="J2696" i="43" l="1"/>
  <c r="H2696" i="43"/>
  <c r="I2696" i="43" s="1"/>
  <c r="S2696" i="43"/>
  <c r="Y2696" i="43"/>
  <c r="Z2696" i="43" s="1"/>
  <c r="V2696" i="43"/>
  <c r="N2697" i="43"/>
  <c r="O2697" i="43" s="1"/>
  <c r="P2697" i="43"/>
  <c r="Q2697" i="43" s="1"/>
  <c r="A2698" i="43"/>
  <c r="B2697" i="43"/>
  <c r="D2697" i="43"/>
  <c r="C2698" i="43"/>
  <c r="T2698" i="43"/>
  <c r="K2698" i="43"/>
  <c r="R2698" i="43"/>
  <c r="U2697" i="43"/>
  <c r="F2697" i="43"/>
  <c r="G2697" i="43"/>
  <c r="E2698" i="43"/>
  <c r="J2697" i="43" l="1"/>
  <c r="H2697" i="43"/>
  <c r="I2697" i="43" s="1"/>
  <c r="S2697" i="43"/>
  <c r="Y2697" i="43"/>
  <c r="Z2697" i="43" s="1"/>
  <c r="V2697" i="43"/>
  <c r="N2698" i="43"/>
  <c r="O2698" i="43" s="1"/>
  <c r="P2698" i="43"/>
  <c r="Q2698" i="43" s="1"/>
  <c r="A2699" i="43"/>
  <c r="B2698" i="43"/>
  <c r="D2698" i="43"/>
  <c r="E2699" i="43"/>
  <c r="U2698" i="43"/>
  <c r="C2699" i="43"/>
  <c r="K2699" i="43"/>
  <c r="T2699" i="43"/>
  <c r="G2698" i="43"/>
  <c r="F2698" i="43"/>
  <c r="R2699" i="43"/>
  <c r="J2698" i="43" l="1"/>
  <c r="H2698" i="43"/>
  <c r="I2698" i="43" s="1"/>
  <c r="S2698" i="43"/>
  <c r="Y2698" i="43"/>
  <c r="Z2698" i="43" s="1"/>
  <c r="V2698" i="43"/>
  <c r="N2699" i="43"/>
  <c r="O2699" i="43" s="1"/>
  <c r="P2699" i="43"/>
  <c r="Q2699" i="43" s="1"/>
  <c r="A2700" i="43"/>
  <c r="B2699" i="43"/>
  <c r="D2699" i="43"/>
  <c r="F2699" i="43"/>
  <c r="K2700" i="43"/>
  <c r="E2700" i="43"/>
  <c r="C2700" i="43"/>
  <c r="T2700" i="43"/>
  <c r="U2699" i="43"/>
  <c r="G2699" i="43"/>
  <c r="F2700" i="43"/>
  <c r="H2699" i="43" l="1"/>
  <c r="I2699" i="43" s="1"/>
  <c r="J2699" i="43"/>
  <c r="S2699" i="43"/>
  <c r="Y2699" i="43"/>
  <c r="Z2699" i="43" s="1"/>
  <c r="V2699" i="43"/>
  <c r="N2700" i="43"/>
  <c r="O2700" i="43" s="1"/>
  <c r="H2700" i="43"/>
  <c r="I2700" i="43" s="1"/>
  <c r="P2700" i="43"/>
  <c r="Q2700" i="43" s="1"/>
  <c r="B2700" i="43"/>
  <c r="A2701" i="43"/>
  <c r="D2700" i="43"/>
  <c r="U2700" i="43"/>
  <c r="T2701" i="43"/>
  <c r="R2701" i="43"/>
  <c r="R2700" i="43"/>
  <c r="G2700" i="43"/>
  <c r="E2701" i="43"/>
  <c r="C2701" i="43"/>
  <c r="K2701" i="43"/>
  <c r="J2700" i="43" l="1"/>
  <c r="S2700" i="43"/>
  <c r="Y2700" i="43"/>
  <c r="Z2700" i="43" s="1"/>
  <c r="V2700" i="43"/>
  <c r="N2701" i="43"/>
  <c r="O2701" i="43" s="1"/>
  <c r="P2701" i="43"/>
  <c r="Q2701" i="43" s="1"/>
  <c r="A2702" i="43"/>
  <c r="B2701" i="43"/>
  <c r="D2701" i="43"/>
  <c r="G2701" i="43"/>
  <c r="K2702" i="43"/>
  <c r="T2702" i="43"/>
  <c r="R2702" i="43"/>
  <c r="F2701" i="43"/>
  <c r="E2702" i="43"/>
  <c r="U2701" i="43"/>
  <c r="C2702" i="43"/>
  <c r="J2701" i="43" l="1"/>
  <c r="H2701" i="43"/>
  <c r="I2701" i="43" s="1"/>
  <c r="S2701" i="43"/>
  <c r="Y2701" i="43"/>
  <c r="Z2701" i="43" s="1"/>
  <c r="V2701" i="43"/>
  <c r="N2702" i="43"/>
  <c r="O2702" i="43" s="1"/>
  <c r="P2702" i="43"/>
  <c r="Q2702" i="43" s="1"/>
  <c r="A2703" i="43"/>
  <c r="B2702" i="43"/>
  <c r="D2702" i="43"/>
  <c r="F2702" i="43"/>
  <c r="R2703" i="43"/>
  <c r="E2703" i="43"/>
  <c r="C2703" i="43"/>
  <c r="K2703" i="43"/>
  <c r="T2703" i="43"/>
  <c r="U2702" i="43"/>
  <c r="G2702" i="43"/>
  <c r="H2702" i="43" l="1"/>
  <c r="I2702" i="43" s="1"/>
  <c r="J2702" i="43"/>
  <c r="S2702" i="43"/>
  <c r="Y2702" i="43"/>
  <c r="Z2702" i="43" s="1"/>
  <c r="V2702" i="43"/>
  <c r="N2703" i="43"/>
  <c r="O2703" i="43" s="1"/>
  <c r="P2703" i="43"/>
  <c r="Q2703" i="43" s="1"/>
  <c r="A2704" i="43"/>
  <c r="B2703" i="43"/>
  <c r="D2703" i="43"/>
  <c r="C2704" i="43"/>
  <c r="G2704" i="43"/>
  <c r="F2703" i="43"/>
  <c r="G2703" i="43"/>
  <c r="T2704" i="43"/>
  <c r="E2704" i="43"/>
  <c r="K2704" i="43"/>
  <c r="R2704" i="43"/>
  <c r="U2703" i="43"/>
  <c r="J2703" i="43" l="1"/>
  <c r="H2703" i="43"/>
  <c r="I2703" i="43" s="1"/>
  <c r="S2703" i="43"/>
  <c r="Y2703" i="43"/>
  <c r="Z2703" i="43" s="1"/>
  <c r="V2703" i="43"/>
  <c r="N2704" i="43"/>
  <c r="O2704" i="43" s="1"/>
  <c r="J2704" i="43"/>
  <c r="P2704" i="43"/>
  <c r="Q2704" i="43" s="1"/>
  <c r="B2704" i="43"/>
  <c r="A2705" i="43"/>
  <c r="D2704" i="43"/>
  <c r="K2705" i="43"/>
  <c r="T2705" i="43"/>
  <c r="R2705" i="43"/>
  <c r="F2704" i="43"/>
  <c r="E2705" i="43"/>
  <c r="C2705" i="43"/>
  <c r="U2704" i="43"/>
  <c r="H2704" i="43" l="1"/>
  <c r="I2704" i="43" s="1"/>
  <c r="S2704" i="43"/>
  <c r="Y2704" i="43"/>
  <c r="Z2704" i="43" s="1"/>
  <c r="V2704" i="43"/>
  <c r="N2705" i="43"/>
  <c r="O2705" i="43" s="1"/>
  <c r="P2705" i="43"/>
  <c r="Q2705" i="43" s="1"/>
  <c r="A2706" i="43"/>
  <c r="B2705" i="43"/>
  <c r="D2705" i="43"/>
  <c r="G2705" i="43"/>
  <c r="E2706" i="43"/>
  <c r="C2706" i="43"/>
  <c r="T2706" i="43"/>
  <c r="R2706" i="43"/>
  <c r="F2705" i="43"/>
  <c r="U2705" i="43"/>
  <c r="K2706" i="43"/>
  <c r="J2705" i="43" l="1"/>
  <c r="H2705" i="43"/>
  <c r="I2705" i="43" s="1"/>
  <c r="S2705" i="43"/>
  <c r="Y2705" i="43"/>
  <c r="Z2705" i="43" s="1"/>
  <c r="V2705" i="43"/>
  <c r="N2706" i="43"/>
  <c r="O2706" i="43" s="1"/>
  <c r="P2706" i="43"/>
  <c r="Q2706" i="43" s="1"/>
  <c r="B2706" i="43"/>
  <c r="A2707" i="43"/>
  <c r="D2706" i="43"/>
  <c r="F2706" i="43"/>
  <c r="G2706" i="43"/>
  <c r="K2707" i="43"/>
  <c r="R2707" i="43"/>
  <c r="C2707" i="43"/>
  <c r="E2707" i="43"/>
  <c r="T2707" i="43"/>
  <c r="U2706" i="43"/>
  <c r="H2706" i="43" l="1"/>
  <c r="I2706" i="43" s="1"/>
  <c r="J2706" i="43"/>
  <c r="S2706" i="43"/>
  <c r="Y2706" i="43"/>
  <c r="Z2706" i="43" s="1"/>
  <c r="V2706" i="43"/>
  <c r="N2707" i="43"/>
  <c r="O2707" i="43" s="1"/>
  <c r="P2707" i="43"/>
  <c r="Q2707" i="43" s="1"/>
  <c r="B2707" i="43"/>
  <c r="A2708" i="43"/>
  <c r="D2707" i="43"/>
  <c r="R2708" i="43"/>
  <c r="U2707" i="43"/>
  <c r="K2708" i="43"/>
  <c r="C2708" i="43"/>
  <c r="T2708" i="43"/>
  <c r="E2708" i="43"/>
  <c r="F2707" i="43"/>
  <c r="G2707" i="43"/>
  <c r="J2707" i="43" l="1"/>
  <c r="H2707" i="43"/>
  <c r="I2707" i="43" s="1"/>
  <c r="S2707" i="43"/>
  <c r="Y2707" i="43"/>
  <c r="Z2707" i="43" s="1"/>
  <c r="V2707" i="43"/>
  <c r="N2708" i="43"/>
  <c r="O2708" i="43" s="1"/>
  <c r="P2708" i="43"/>
  <c r="Q2708" i="43" s="1"/>
  <c r="B2708" i="43"/>
  <c r="A2709" i="43"/>
  <c r="D2708" i="43"/>
  <c r="K2709" i="43"/>
  <c r="C2709" i="43"/>
  <c r="G2709" i="43"/>
  <c r="F2708" i="43"/>
  <c r="U2708" i="43"/>
  <c r="E2709" i="43"/>
  <c r="T2709" i="43"/>
  <c r="G2708" i="43"/>
  <c r="H2708" i="43" l="1"/>
  <c r="I2708" i="43" s="1"/>
  <c r="J2708" i="43"/>
  <c r="S2708" i="43"/>
  <c r="Y2708" i="43"/>
  <c r="Z2708" i="43" s="1"/>
  <c r="V2708" i="43"/>
  <c r="N2709" i="43"/>
  <c r="O2709" i="43" s="1"/>
  <c r="J2709" i="43"/>
  <c r="P2709" i="43"/>
  <c r="Q2709" i="43" s="1"/>
  <c r="A2710" i="43"/>
  <c r="B2709" i="43"/>
  <c r="D2709" i="43"/>
  <c r="F2709" i="43"/>
  <c r="R2710" i="43"/>
  <c r="T2710" i="43"/>
  <c r="R2709" i="43"/>
  <c r="C2710" i="43"/>
  <c r="U2709" i="43"/>
  <c r="K2710" i="43"/>
  <c r="E2710" i="43"/>
  <c r="H2709" i="43" l="1"/>
  <c r="I2709" i="43" s="1"/>
  <c r="S2709" i="43"/>
  <c r="Y2709" i="43"/>
  <c r="Z2709" i="43" s="1"/>
  <c r="V2709" i="43"/>
  <c r="N2710" i="43"/>
  <c r="O2710" i="43" s="1"/>
  <c r="P2710" i="43"/>
  <c r="Q2710" i="43" s="1"/>
  <c r="A2711" i="43"/>
  <c r="B2710" i="43"/>
  <c r="D2710" i="43"/>
  <c r="F2710" i="43"/>
  <c r="T2711" i="43"/>
  <c r="K2711" i="43"/>
  <c r="E2711" i="43"/>
  <c r="C2711" i="43"/>
  <c r="U2710" i="43"/>
  <c r="G2710" i="43"/>
  <c r="J2710" i="43" l="1"/>
  <c r="H2710" i="43"/>
  <c r="I2710" i="43" s="1"/>
  <c r="S2710" i="43"/>
  <c r="Y2710" i="43"/>
  <c r="Z2710" i="43" s="1"/>
  <c r="V2710" i="43"/>
  <c r="N2711" i="43"/>
  <c r="O2711" i="43" s="1"/>
  <c r="P2711" i="43"/>
  <c r="Q2711" i="43" s="1"/>
  <c r="B2711" i="43"/>
  <c r="A2712" i="43"/>
  <c r="D2711" i="43"/>
  <c r="U2711" i="43"/>
  <c r="T2712" i="43"/>
  <c r="K2712" i="43"/>
  <c r="C2712" i="43"/>
  <c r="G2711" i="43"/>
  <c r="E2712" i="43"/>
  <c r="F2711" i="43"/>
  <c r="R2711" i="43"/>
  <c r="J2711" i="43" l="1"/>
  <c r="H2711" i="43"/>
  <c r="I2711" i="43" s="1"/>
  <c r="S2711" i="43"/>
  <c r="Y2711" i="43"/>
  <c r="Z2711" i="43" s="1"/>
  <c r="V2711" i="43"/>
  <c r="N2712" i="43"/>
  <c r="O2712" i="43" s="1"/>
  <c r="P2712" i="43"/>
  <c r="Q2712" i="43" s="1"/>
  <c r="A2713" i="43"/>
  <c r="B2712" i="43"/>
  <c r="D2712" i="43"/>
  <c r="U2712" i="43"/>
  <c r="C2713" i="43"/>
  <c r="R2712" i="43"/>
  <c r="F2712" i="43"/>
  <c r="T2713" i="43"/>
  <c r="R2713" i="43"/>
  <c r="G2712" i="43"/>
  <c r="K2713" i="43"/>
  <c r="E2713" i="43"/>
  <c r="J2712" i="43" l="1"/>
  <c r="H2712" i="43"/>
  <c r="I2712" i="43" s="1"/>
  <c r="S2712" i="43"/>
  <c r="Y2712" i="43"/>
  <c r="Z2712" i="43" s="1"/>
  <c r="V2712" i="43"/>
  <c r="N2713" i="43"/>
  <c r="O2713" i="43" s="1"/>
  <c r="P2713" i="43"/>
  <c r="Q2713" i="43" s="1"/>
  <c r="A2714" i="43"/>
  <c r="B2713" i="43"/>
  <c r="D2713" i="43"/>
  <c r="K2714" i="43"/>
  <c r="C2714" i="43"/>
  <c r="G2713" i="43"/>
  <c r="E2714" i="43"/>
  <c r="F2713" i="43"/>
  <c r="R2714" i="43"/>
  <c r="U2713" i="43"/>
  <c r="T2714" i="43"/>
  <c r="J2713" i="43" l="1"/>
  <c r="H2713" i="43"/>
  <c r="I2713" i="43" s="1"/>
  <c r="S2713" i="43"/>
  <c r="Y2713" i="43"/>
  <c r="Z2713" i="43" s="1"/>
  <c r="V2713" i="43"/>
  <c r="N2714" i="43"/>
  <c r="O2714" i="43" s="1"/>
  <c r="P2714" i="43"/>
  <c r="Q2714" i="43" s="1"/>
  <c r="A2715" i="43"/>
  <c r="B2714" i="43"/>
  <c r="D2714" i="43"/>
  <c r="E2715" i="43"/>
  <c r="R2715" i="43"/>
  <c r="G2714" i="43"/>
  <c r="T2715" i="43"/>
  <c r="C2715" i="43"/>
  <c r="K2715" i="43"/>
  <c r="U2714" i="43"/>
  <c r="F2714" i="43"/>
  <c r="J2714" i="43" l="1"/>
  <c r="H2714" i="43"/>
  <c r="I2714" i="43" s="1"/>
  <c r="S2714" i="43"/>
  <c r="Y2714" i="43"/>
  <c r="Z2714" i="43" s="1"/>
  <c r="V2714" i="43"/>
  <c r="N2715" i="43"/>
  <c r="O2715" i="43" s="1"/>
  <c r="P2715" i="43"/>
  <c r="Q2715" i="43" s="1"/>
  <c r="A2716" i="43"/>
  <c r="B2715" i="43"/>
  <c r="D2715" i="43"/>
  <c r="G2715" i="43"/>
  <c r="C2716" i="43"/>
  <c r="U2715" i="43"/>
  <c r="R2716" i="43"/>
  <c r="K2716" i="43"/>
  <c r="T2716" i="43"/>
  <c r="F2715" i="43"/>
  <c r="E2716" i="43"/>
  <c r="J2715" i="43" l="1"/>
  <c r="H2715" i="43"/>
  <c r="I2715" i="43" s="1"/>
  <c r="S2715" i="43"/>
  <c r="Y2715" i="43"/>
  <c r="Z2715" i="43" s="1"/>
  <c r="V2715" i="43"/>
  <c r="N2716" i="43"/>
  <c r="O2716" i="43" s="1"/>
  <c r="P2716" i="43"/>
  <c r="Q2716" i="43" s="1"/>
  <c r="B2716" i="43"/>
  <c r="A2717" i="43"/>
  <c r="D2716" i="43"/>
  <c r="E2717" i="43"/>
  <c r="T2717" i="43"/>
  <c r="C2717" i="43"/>
  <c r="U2716" i="43"/>
  <c r="K2717" i="43"/>
  <c r="G2716" i="43"/>
  <c r="R2717" i="43"/>
  <c r="F2716" i="43"/>
  <c r="J2716" i="43" l="1"/>
  <c r="H2716" i="43"/>
  <c r="I2716" i="43" s="1"/>
  <c r="S2716" i="43"/>
  <c r="Y2716" i="43"/>
  <c r="Z2716" i="43" s="1"/>
  <c r="V2716" i="43"/>
  <c r="N2717" i="43"/>
  <c r="O2717" i="43" s="1"/>
  <c r="P2717" i="43"/>
  <c r="Q2717" i="43" s="1"/>
  <c r="A2718" i="43"/>
  <c r="B2717" i="43"/>
  <c r="D2717" i="43"/>
  <c r="U2717" i="43"/>
  <c r="K2718" i="43"/>
  <c r="T2718" i="43"/>
  <c r="E2718" i="43"/>
  <c r="C2718" i="43"/>
  <c r="F2717" i="43"/>
  <c r="R2718" i="43"/>
  <c r="G2717" i="43"/>
  <c r="H2717" i="43" l="1"/>
  <c r="I2717" i="43" s="1"/>
  <c r="J2717" i="43"/>
  <c r="S2717" i="43"/>
  <c r="Y2717" i="43"/>
  <c r="Z2717" i="43" s="1"/>
  <c r="V2717" i="43"/>
  <c r="N2718" i="43"/>
  <c r="O2718" i="43" s="1"/>
  <c r="P2718" i="43"/>
  <c r="Q2718" i="43" s="1"/>
  <c r="A2719" i="43"/>
  <c r="B2718" i="43"/>
  <c r="D2718" i="43"/>
  <c r="K2719" i="43"/>
  <c r="G2718" i="43"/>
  <c r="R2719" i="43"/>
  <c r="F2718" i="43"/>
  <c r="E2719" i="43"/>
  <c r="U2718" i="43"/>
  <c r="T2719" i="43"/>
  <c r="C2719" i="43"/>
  <c r="J2718" i="43" l="1"/>
  <c r="H2718" i="43"/>
  <c r="I2718" i="43" s="1"/>
  <c r="S2718" i="43"/>
  <c r="Y2718" i="43"/>
  <c r="Z2718" i="43" s="1"/>
  <c r="V2718" i="43"/>
  <c r="N2719" i="43"/>
  <c r="O2719" i="43" s="1"/>
  <c r="P2719" i="43"/>
  <c r="Q2719" i="43" s="1"/>
  <c r="A2720" i="43"/>
  <c r="B2719" i="43"/>
  <c r="D2719" i="43"/>
  <c r="F2719" i="43"/>
  <c r="R2720" i="43"/>
  <c r="C2720" i="43"/>
  <c r="U2719" i="43"/>
  <c r="E2720" i="43"/>
  <c r="T2720" i="43"/>
  <c r="K2720" i="43"/>
  <c r="G2719" i="43"/>
  <c r="J2719" i="43" l="1"/>
  <c r="H2719" i="43"/>
  <c r="I2719" i="43" s="1"/>
  <c r="S2719" i="43"/>
  <c r="Y2719" i="43"/>
  <c r="Z2719" i="43" s="1"/>
  <c r="V2719" i="43"/>
  <c r="N2720" i="43"/>
  <c r="O2720" i="43" s="1"/>
  <c r="P2720" i="43"/>
  <c r="Q2720" i="43" s="1"/>
  <c r="B2720" i="43"/>
  <c r="A2721" i="43"/>
  <c r="D2720" i="43"/>
  <c r="G2720" i="43"/>
  <c r="C2721" i="43"/>
  <c r="E2721" i="43"/>
  <c r="R2721" i="43"/>
  <c r="T2721" i="43"/>
  <c r="U2720" i="43"/>
  <c r="F2720" i="43"/>
  <c r="K2721" i="43"/>
  <c r="J2720" i="43" l="1"/>
  <c r="H2720" i="43"/>
  <c r="I2720" i="43" s="1"/>
  <c r="S2720" i="43"/>
  <c r="Y2720" i="43"/>
  <c r="Z2720" i="43" s="1"/>
  <c r="V2720" i="43"/>
  <c r="N2721" i="43"/>
  <c r="O2721" i="43" s="1"/>
  <c r="P2721" i="43"/>
  <c r="Q2721" i="43" s="1"/>
  <c r="A2722" i="43"/>
  <c r="B2721" i="43"/>
  <c r="D2721" i="43"/>
  <c r="R2722" i="43"/>
  <c r="E2722" i="43"/>
  <c r="T2722" i="43"/>
  <c r="F2721" i="43"/>
  <c r="K2722" i="43"/>
  <c r="C2722" i="43"/>
  <c r="G2721" i="43"/>
  <c r="U2721" i="43"/>
  <c r="J2721" i="43" l="1"/>
  <c r="H2721" i="43"/>
  <c r="I2721" i="43" s="1"/>
  <c r="S2721" i="43"/>
  <c r="Y2721" i="43"/>
  <c r="Z2721" i="43" s="1"/>
  <c r="V2721" i="43"/>
  <c r="N2722" i="43"/>
  <c r="O2722" i="43" s="1"/>
  <c r="P2722" i="43"/>
  <c r="Q2722" i="43" s="1"/>
  <c r="B2722" i="43"/>
  <c r="A2723" i="43"/>
  <c r="D2722" i="43"/>
  <c r="E2723" i="43"/>
  <c r="G2722" i="43"/>
  <c r="C2723" i="43"/>
  <c r="F2722" i="43"/>
  <c r="R2723" i="43"/>
  <c r="K2723" i="43"/>
  <c r="T2723" i="43"/>
  <c r="U2722" i="43"/>
  <c r="J2722" i="43" l="1"/>
  <c r="H2722" i="43"/>
  <c r="I2722" i="43" s="1"/>
  <c r="S2722" i="43"/>
  <c r="Y2722" i="43"/>
  <c r="Z2722" i="43" s="1"/>
  <c r="V2722" i="43"/>
  <c r="N2723" i="43"/>
  <c r="O2723" i="43" s="1"/>
  <c r="P2723" i="43"/>
  <c r="Q2723" i="43" s="1"/>
  <c r="B2723" i="43"/>
  <c r="A2724" i="43"/>
  <c r="D2723" i="43"/>
  <c r="E2724" i="43"/>
  <c r="U2723" i="43"/>
  <c r="C2724" i="43"/>
  <c r="T2724" i="43"/>
  <c r="K2724" i="43"/>
  <c r="R2724" i="43"/>
  <c r="F2723" i="43"/>
  <c r="G2723" i="43"/>
  <c r="H2723" i="43" l="1"/>
  <c r="I2723" i="43" s="1"/>
  <c r="J2723" i="43"/>
  <c r="S2723" i="43"/>
  <c r="Y2723" i="43"/>
  <c r="Z2723" i="43" s="1"/>
  <c r="V2723" i="43"/>
  <c r="N2724" i="43"/>
  <c r="O2724" i="43" s="1"/>
  <c r="P2724" i="43"/>
  <c r="Q2724" i="43" s="1"/>
  <c r="A2725" i="43"/>
  <c r="B2724" i="43"/>
  <c r="D2724" i="43"/>
  <c r="F2724" i="43"/>
  <c r="R2725" i="43"/>
  <c r="E2725" i="43"/>
  <c r="C2725" i="43"/>
  <c r="G2724" i="43"/>
  <c r="K2725" i="43"/>
  <c r="T2725" i="43"/>
  <c r="U2724" i="43"/>
  <c r="J2724" i="43" l="1"/>
  <c r="H2724" i="43"/>
  <c r="I2724" i="43" s="1"/>
  <c r="S2724" i="43"/>
  <c r="Y2724" i="43"/>
  <c r="Z2724" i="43" s="1"/>
  <c r="V2724" i="43"/>
  <c r="N2725" i="43"/>
  <c r="O2725" i="43" s="1"/>
  <c r="P2725" i="43"/>
  <c r="Q2725" i="43" s="1"/>
  <c r="A2726" i="43"/>
  <c r="B2725" i="43"/>
  <c r="D2725" i="43"/>
  <c r="U2725" i="43"/>
  <c r="R2726" i="43"/>
  <c r="G2725" i="43"/>
  <c r="C2726" i="43"/>
  <c r="T2726" i="43"/>
  <c r="E2726" i="43"/>
  <c r="F2725" i="43"/>
  <c r="K2726" i="43"/>
  <c r="J2725" i="43" l="1"/>
  <c r="H2725" i="43"/>
  <c r="I2725" i="43" s="1"/>
  <c r="S2725" i="43"/>
  <c r="Y2725" i="43"/>
  <c r="Z2725" i="43" s="1"/>
  <c r="V2725" i="43"/>
  <c r="N2726" i="43"/>
  <c r="O2726" i="43" s="1"/>
  <c r="P2726" i="43"/>
  <c r="Q2726" i="43" s="1"/>
  <c r="B2726" i="43"/>
  <c r="A2727" i="43"/>
  <c r="D2726" i="43"/>
  <c r="K2727" i="43"/>
  <c r="U2726" i="43"/>
  <c r="G2726" i="43"/>
  <c r="F2726" i="43"/>
  <c r="T2727" i="43"/>
  <c r="R2727" i="43"/>
  <c r="C2727" i="43"/>
  <c r="E2727" i="43"/>
  <c r="J2726" i="43" l="1"/>
  <c r="H2726" i="43"/>
  <c r="I2726" i="43" s="1"/>
  <c r="S2726" i="43"/>
  <c r="Y2726" i="43"/>
  <c r="Z2726" i="43" s="1"/>
  <c r="V2726" i="43"/>
  <c r="N2727" i="43"/>
  <c r="O2727" i="43" s="1"/>
  <c r="P2727" i="43"/>
  <c r="Q2727" i="43" s="1"/>
  <c r="A2728" i="43"/>
  <c r="B2727" i="43"/>
  <c r="D2727" i="43"/>
  <c r="F2727" i="43"/>
  <c r="U2727" i="43"/>
  <c r="G2727" i="43"/>
  <c r="R2728" i="43"/>
  <c r="T2728" i="43"/>
  <c r="K2728" i="43"/>
  <c r="C2728" i="43"/>
  <c r="E2728" i="43"/>
  <c r="H2727" i="43" l="1"/>
  <c r="I2727" i="43" s="1"/>
  <c r="J2727" i="43"/>
  <c r="S2727" i="43"/>
  <c r="Y2727" i="43"/>
  <c r="Z2727" i="43" s="1"/>
  <c r="V2727" i="43"/>
  <c r="N2728" i="43"/>
  <c r="O2728" i="43" s="1"/>
  <c r="P2728" i="43"/>
  <c r="Q2728" i="43" s="1"/>
  <c r="A2729" i="43"/>
  <c r="B2728" i="43"/>
  <c r="D2728" i="43"/>
  <c r="R2729" i="43"/>
  <c r="C2729" i="43"/>
  <c r="U2728" i="43"/>
  <c r="F2728" i="43"/>
  <c r="K2729" i="43"/>
  <c r="G2729" i="43"/>
  <c r="E2729" i="43"/>
  <c r="G2728" i="43"/>
  <c r="J2728" i="43" l="1"/>
  <c r="H2728" i="43"/>
  <c r="I2728" i="43" s="1"/>
  <c r="S2728" i="43"/>
  <c r="Y2728" i="43"/>
  <c r="Z2728" i="43" s="1"/>
  <c r="V2728" i="43"/>
  <c r="N2729" i="43"/>
  <c r="O2729" i="43" s="1"/>
  <c r="J2729" i="43"/>
  <c r="P2729" i="43"/>
  <c r="Q2729" i="43" s="1"/>
  <c r="A2730" i="43"/>
  <c r="B2729" i="43"/>
  <c r="D2729" i="43"/>
  <c r="F2729" i="43"/>
  <c r="U2729" i="43"/>
  <c r="R2730" i="43"/>
  <c r="K2730" i="43"/>
  <c r="T2729" i="43"/>
  <c r="C2730" i="43"/>
  <c r="E2730" i="43"/>
  <c r="H2729" i="43" l="1"/>
  <c r="I2729" i="43" s="1"/>
  <c r="S2729" i="43"/>
  <c r="Y2729" i="43"/>
  <c r="Z2729" i="43" s="1"/>
  <c r="V2729" i="43"/>
  <c r="N2730" i="43"/>
  <c r="O2730" i="43" s="1"/>
  <c r="P2730" i="43"/>
  <c r="Q2730" i="43" s="1"/>
  <c r="A2731" i="43"/>
  <c r="B2730" i="43"/>
  <c r="D2730" i="43"/>
  <c r="K2731" i="43"/>
  <c r="C2731" i="43"/>
  <c r="G2730" i="43"/>
  <c r="R2731" i="43"/>
  <c r="F2730" i="43"/>
  <c r="U2730" i="43"/>
  <c r="T2730" i="43"/>
  <c r="T2731" i="43"/>
  <c r="E2731" i="43"/>
  <c r="J2730" i="43" l="1"/>
  <c r="H2730" i="43"/>
  <c r="I2730" i="43" s="1"/>
  <c r="S2730" i="43"/>
  <c r="Y2730" i="43"/>
  <c r="Z2730" i="43" s="1"/>
  <c r="V2730" i="43"/>
  <c r="N2731" i="43"/>
  <c r="O2731" i="43" s="1"/>
  <c r="P2731" i="43"/>
  <c r="Q2731" i="43" s="1"/>
  <c r="B2731" i="43"/>
  <c r="A2732" i="43"/>
  <c r="D2731" i="43"/>
  <c r="C2732" i="43"/>
  <c r="U2731" i="43"/>
  <c r="G2732" i="43"/>
  <c r="F2731" i="43"/>
  <c r="T2732" i="43"/>
  <c r="E2732" i="43"/>
  <c r="G2731" i="43"/>
  <c r="K2732" i="43"/>
  <c r="R2732" i="43"/>
  <c r="J2731" i="43" l="1"/>
  <c r="H2731" i="43"/>
  <c r="I2731" i="43" s="1"/>
  <c r="S2731" i="43"/>
  <c r="Y2731" i="43"/>
  <c r="Z2731" i="43" s="1"/>
  <c r="V2731" i="43"/>
  <c r="N2732" i="43"/>
  <c r="O2732" i="43" s="1"/>
  <c r="J2732" i="43"/>
  <c r="P2732" i="43"/>
  <c r="Q2732" i="43" s="1"/>
  <c r="A2733" i="43"/>
  <c r="B2732" i="43"/>
  <c r="D2732" i="43"/>
  <c r="R2733" i="43"/>
  <c r="F2732" i="43"/>
  <c r="U2732" i="43"/>
  <c r="E2733" i="43"/>
  <c r="K2733" i="43"/>
  <c r="C2733" i="43"/>
  <c r="T2733" i="43"/>
  <c r="H2732" i="43" l="1"/>
  <c r="I2732" i="43" s="1"/>
  <c r="S2732" i="43"/>
  <c r="Y2732" i="43"/>
  <c r="Z2732" i="43" s="1"/>
  <c r="V2732" i="43"/>
  <c r="N2733" i="43"/>
  <c r="O2733" i="43" s="1"/>
  <c r="P2733" i="43"/>
  <c r="Q2733" i="43" s="1"/>
  <c r="A2734" i="43"/>
  <c r="B2733" i="43"/>
  <c r="D2733" i="43"/>
  <c r="G2733" i="43"/>
  <c r="R2734" i="43"/>
  <c r="T2734" i="43"/>
  <c r="U2733" i="43"/>
  <c r="C2734" i="43"/>
  <c r="K2734" i="43"/>
  <c r="F2733" i="43"/>
  <c r="E2734" i="43"/>
  <c r="F2734" i="43"/>
  <c r="G2734" i="43"/>
  <c r="H2733" i="43" l="1"/>
  <c r="I2733" i="43" s="1"/>
  <c r="J2733" i="43"/>
  <c r="S2733" i="43"/>
  <c r="Y2733" i="43"/>
  <c r="Z2733" i="43" s="1"/>
  <c r="V2733" i="43"/>
  <c r="N2734" i="43"/>
  <c r="O2734" i="43" s="1"/>
  <c r="H2734" i="43"/>
  <c r="I2734" i="43" s="1"/>
  <c r="J2734" i="43"/>
  <c r="P2734" i="43"/>
  <c r="Q2734" i="43" s="1"/>
  <c r="B2734" i="43"/>
  <c r="A2735" i="43"/>
  <c r="D2734" i="43"/>
  <c r="C2735" i="43"/>
  <c r="K2735" i="43"/>
  <c r="E2735" i="43"/>
  <c r="G2735" i="43"/>
  <c r="F2735" i="43"/>
  <c r="R2735" i="43"/>
  <c r="T2735" i="43"/>
  <c r="U2734" i="43"/>
  <c r="S2734" i="43" l="1"/>
  <c r="Y2734" i="43"/>
  <c r="Z2734" i="43" s="1"/>
  <c r="V2734" i="43"/>
  <c r="N2735" i="43"/>
  <c r="O2735" i="43" s="1"/>
  <c r="H2735" i="43"/>
  <c r="I2735" i="43" s="1"/>
  <c r="J2735" i="43"/>
  <c r="P2735" i="43"/>
  <c r="Q2735" i="43" s="1"/>
  <c r="A2736" i="43"/>
  <c r="B2735" i="43"/>
  <c r="D2735" i="43"/>
  <c r="R2736" i="43"/>
  <c r="U2735" i="43"/>
  <c r="T2736" i="43"/>
  <c r="K2736" i="43"/>
  <c r="C2736" i="43"/>
  <c r="E2736" i="43"/>
  <c r="S2735" i="43" l="1"/>
  <c r="Y2735" i="43"/>
  <c r="Z2735" i="43" s="1"/>
  <c r="V2735" i="43"/>
  <c r="N2736" i="43"/>
  <c r="O2736" i="43" s="1"/>
  <c r="P2736" i="43"/>
  <c r="Q2736" i="43" s="1"/>
  <c r="A2737" i="43"/>
  <c r="B2736" i="43"/>
  <c r="D2736" i="43"/>
  <c r="K2737" i="43"/>
  <c r="R2737" i="43"/>
  <c r="G2736" i="43"/>
  <c r="T2737" i="43"/>
  <c r="F2736" i="43"/>
  <c r="C2737" i="43"/>
  <c r="U2736" i="43"/>
  <c r="E2737" i="43"/>
  <c r="H2736" i="43" l="1"/>
  <c r="I2736" i="43" s="1"/>
  <c r="J2736" i="43"/>
  <c r="S2736" i="43"/>
  <c r="Y2736" i="43"/>
  <c r="Z2736" i="43" s="1"/>
  <c r="V2736" i="43"/>
  <c r="N2737" i="43"/>
  <c r="O2737" i="43" s="1"/>
  <c r="P2737" i="43"/>
  <c r="Q2737" i="43" s="1"/>
  <c r="A2738" i="43"/>
  <c r="B2737" i="43"/>
  <c r="D2737" i="43"/>
  <c r="K2738" i="43"/>
  <c r="U2737" i="43"/>
  <c r="G2737" i="43"/>
  <c r="T2738" i="43"/>
  <c r="R2738" i="43"/>
  <c r="C2738" i="43"/>
  <c r="E2738" i="43"/>
  <c r="F2737" i="43"/>
  <c r="J2737" i="43" l="1"/>
  <c r="H2737" i="43"/>
  <c r="I2737" i="43" s="1"/>
  <c r="S2737" i="43"/>
  <c r="Y2737" i="43"/>
  <c r="Z2737" i="43" s="1"/>
  <c r="V2737" i="43"/>
  <c r="N2738" i="43"/>
  <c r="O2738" i="43" s="1"/>
  <c r="P2738" i="43"/>
  <c r="Q2738" i="43" s="1"/>
  <c r="A2739" i="43"/>
  <c r="B2738" i="43"/>
  <c r="D2738" i="43"/>
  <c r="R2739" i="43"/>
  <c r="T2739" i="43"/>
  <c r="F2738" i="43"/>
  <c r="E2739" i="43"/>
  <c r="G2738" i="43"/>
  <c r="K2739" i="43"/>
  <c r="C2739" i="43"/>
  <c r="U2738" i="43"/>
  <c r="F2739" i="43"/>
  <c r="G2739" i="43"/>
  <c r="J2738" i="43" l="1"/>
  <c r="H2738" i="43"/>
  <c r="I2738" i="43" s="1"/>
  <c r="S2738" i="43"/>
  <c r="Y2738" i="43"/>
  <c r="Z2738" i="43" s="1"/>
  <c r="V2738" i="43"/>
  <c r="N2739" i="43"/>
  <c r="O2739" i="43" s="1"/>
  <c r="H2739" i="43"/>
  <c r="I2739" i="43" s="1"/>
  <c r="J2739" i="43"/>
  <c r="P2739" i="43"/>
  <c r="Q2739" i="43" s="1"/>
  <c r="B2739" i="43"/>
  <c r="A2740" i="43"/>
  <c r="D2739" i="43"/>
  <c r="K2740" i="43"/>
  <c r="U2739" i="43"/>
  <c r="T2740" i="43"/>
  <c r="E2740" i="43"/>
  <c r="C2740" i="43"/>
  <c r="F2740" i="43" s="1"/>
  <c r="R2740" i="43"/>
  <c r="S2739" i="43" l="1"/>
  <c r="Y2739" i="43"/>
  <c r="Z2739" i="43" s="1"/>
  <c r="V2739" i="43"/>
  <c r="N2740" i="43"/>
  <c r="O2740" i="43" s="1"/>
  <c r="H2740" i="43"/>
  <c r="I2740" i="43" s="1"/>
  <c r="P2740" i="43"/>
  <c r="Q2740" i="43" s="1"/>
  <c r="B2740" i="43"/>
  <c r="A2741" i="43"/>
  <c r="D2740" i="43"/>
  <c r="T2741" i="43"/>
  <c r="K2741" i="43"/>
  <c r="G2740" i="43"/>
  <c r="C2741" i="43"/>
  <c r="E2741" i="43"/>
  <c r="R2741" i="43"/>
  <c r="U2740" i="43"/>
  <c r="J2740" i="43" l="1"/>
  <c r="S2740" i="43"/>
  <c r="Y2740" i="43"/>
  <c r="Z2740" i="43" s="1"/>
  <c r="V2740" i="43"/>
  <c r="N2741" i="43"/>
  <c r="O2741" i="43" s="1"/>
  <c r="P2741" i="43"/>
  <c r="Q2741" i="43" s="1"/>
  <c r="A2742" i="43"/>
  <c r="B2741" i="43"/>
  <c r="D2741" i="43"/>
  <c r="F2741" i="43"/>
  <c r="K2742" i="43"/>
  <c r="E2742" i="43"/>
  <c r="G2741" i="43"/>
  <c r="T2742" i="43"/>
  <c r="R2742" i="43"/>
  <c r="C2742" i="43"/>
  <c r="U2741" i="43"/>
  <c r="H2741" i="43" l="1"/>
  <c r="I2741" i="43" s="1"/>
  <c r="J2741" i="43"/>
  <c r="S2741" i="43"/>
  <c r="Y2741" i="43"/>
  <c r="Z2741" i="43" s="1"/>
  <c r="V2741" i="43"/>
  <c r="N2742" i="43"/>
  <c r="O2742" i="43" s="1"/>
  <c r="P2742" i="43"/>
  <c r="Q2742" i="43" s="1"/>
  <c r="B2742" i="43"/>
  <c r="A2743" i="43"/>
  <c r="D2742" i="43"/>
  <c r="C2743" i="43"/>
  <c r="F2743" i="43"/>
  <c r="K2743" i="43"/>
  <c r="E2743" i="43"/>
  <c r="R2743" i="43"/>
  <c r="F2742" i="43"/>
  <c r="T2743" i="43"/>
  <c r="U2742" i="43"/>
  <c r="G2742" i="43"/>
  <c r="J2742" i="43" l="1"/>
  <c r="H2742" i="43"/>
  <c r="I2742" i="43" s="1"/>
  <c r="S2742" i="43"/>
  <c r="Y2742" i="43"/>
  <c r="Z2742" i="43" s="1"/>
  <c r="V2742" i="43"/>
  <c r="N2743" i="43"/>
  <c r="O2743" i="43" s="1"/>
  <c r="H2743" i="43"/>
  <c r="I2743" i="43" s="1"/>
  <c r="P2743" i="43"/>
  <c r="Q2743" i="43" s="1"/>
  <c r="A2744" i="43"/>
  <c r="B2743" i="43"/>
  <c r="D2743" i="43"/>
  <c r="G2743" i="43"/>
  <c r="E2744" i="43"/>
  <c r="T2744" i="43"/>
  <c r="U2743" i="43"/>
  <c r="K2744" i="43"/>
  <c r="C2744" i="43"/>
  <c r="R2744" i="43"/>
  <c r="G2744" i="43"/>
  <c r="J2743" i="43" l="1"/>
  <c r="S2743" i="43"/>
  <c r="Y2743" i="43"/>
  <c r="Z2743" i="43" s="1"/>
  <c r="V2743" i="43"/>
  <c r="N2744" i="43"/>
  <c r="O2744" i="43" s="1"/>
  <c r="J2744" i="43"/>
  <c r="P2744" i="43"/>
  <c r="Q2744" i="43" s="1"/>
  <c r="B2744" i="43"/>
  <c r="A2745" i="43"/>
  <c r="D2744" i="43"/>
  <c r="F2744" i="43"/>
  <c r="T2745" i="43"/>
  <c r="U2744" i="43"/>
  <c r="C2745" i="43"/>
  <c r="K2745" i="43"/>
  <c r="E2745" i="43"/>
  <c r="R2745" i="43"/>
  <c r="H2744" i="43" l="1"/>
  <c r="I2744" i="43" s="1"/>
  <c r="S2744" i="43"/>
  <c r="Y2744" i="43"/>
  <c r="Z2744" i="43" s="1"/>
  <c r="V2744" i="43"/>
  <c r="N2745" i="43"/>
  <c r="O2745" i="43" s="1"/>
  <c r="P2745" i="43"/>
  <c r="Q2745" i="43" s="1"/>
  <c r="A2746" i="43"/>
  <c r="B2745" i="43"/>
  <c r="D2745" i="43"/>
  <c r="F2745" i="43"/>
  <c r="K2746" i="43"/>
  <c r="C2746" i="43"/>
  <c r="E2746" i="43"/>
  <c r="F2746" i="43"/>
  <c r="U2745" i="43"/>
  <c r="T2746" i="43"/>
  <c r="G2745" i="43"/>
  <c r="R2746" i="43"/>
  <c r="J2745" i="43" l="1"/>
  <c r="H2745" i="43"/>
  <c r="I2745" i="43" s="1"/>
  <c r="S2745" i="43"/>
  <c r="Y2745" i="43"/>
  <c r="Z2745" i="43" s="1"/>
  <c r="V2745" i="43"/>
  <c r="N2746" i="43"/>
  <c r="O2746" i="43" s="1"/>
  <c r="H2746" i="43"/>
  <c r="I2746" i="43" s="1"/>
  <c r="P2746" i="43"/>
  <c r="Q2746" i="43" s="1"/>
  <c r="B2746" i="43"/>
  <c r="A2747" i="43"/>
  <c r="D2746" i="43"/>
  <c r="U2746" i="43"/>
  <c r="G2746" i="43"/>
  <c r="K2747" i="43"/>
  <c r="E2747" i="43"/>
  <c r="C2747" i="43"/>
  <c r="G2747" i="43" s="1"/>
  <c r="R2747" i="43"/>
  <c r="J2746" i="43" l="1"/>
  <c r="S2746" i="43"/>
  <c r="Y2746" i="43"/>
  <c r="Z2746" i="43" s="1"/>
  <c r="V2746" i="43"/>
  <c r="N2747" i="43"/>
  <c r="O2747" i="43" s="1"/>
  <c r="J2747" i="43"/>
  <c r="P2747" i="43"/>
  <c r="Q2747" i="43" s="1"/>
  <c r="B2747" i="43"/>
  <c r="A2748" i="43"/>
  <c r="D2747" i="43"/>
  <c r="F2747" i="43"/>
  <c r="R2748" i="43"/>
  <c r="K2748" i="43"/>
  <c r="T2747" i="43"/>
  <c r="U2747" i="43"/>
  <c r="E2748" i="43"/>
  <c r="C2748" i="43"/>
  <c r="H2747" i="43" l="1"/>
  <c r="I2747" i="43" s="1"/>
  <c r="S2747" i="43"/>
  <c r="Y2747" i="43"/>
  <c r="Z2747" i="43" s="1"/>
  <c r="V2747" i="43"/>
  <c r="N2748" i="43"/>
  <c r="O2748" i="43" s="1"/>
  <c r="P2748" i="43"/>
  <c r="Q2748" i="43" s="1"/>
  <c r="B2748" i="43"/>
  <c r="A2749" i="43"/>
  <c r="D2748" i="43"/>
  <c r="E2749" i="43"/>
  <c r="C2749" i="43"/>
  <c r="G2748" i="43"/>
  <c r="R2749" i="43"/>
  <c r="T2749" i="43"/>
  <c r="T2748" i="43"/>
  <c r="K2749" i="43"/>
  <c r="F2748" i="43"/>
  <c r="U2748" i="43"/>
  <c r="J2748" i="43" l="1"/>
  <c r="H2748" i="43"/>
  <c r="I2748" i="43" s="1"/>
  <c r="S2748" i="43"/>
  <c r="Y2748" i="43"/>
  <c r="Z2748" i="43" s="1"/>
  <c r="V2748" i="43"/>
  <c r="N2749" i="43"/>
  <c r="O2749" i="43" s="1"/>
  <c r="P2749" i="43"/>
  <c r="Q2749" i="43" s="1"/>
  <c r="A2750" i="43"/>
  <c r="B2749" i="43"/>
  <c r="D2749" i="43"/>
  <c r="T2750" i="43"/>
  <c r="F2749" i="43"/>
  <c r="E2750" i="43"/>
  <c r="U2749" i="43"/>
  <c r="G2749" i="43"/>
  <c r="C2750" i="43"/>
  <c r="G2750" i="43" s="1"/>
  <c r="F2750" i="43"/>
  <c r="K2750" i="43"/>
  <c r="J2749" i="43" l="1"/>
  <c r="H2749" i="43"/>
  <c r="I2749" i="43" s="1"/>
  <c r="S2749" i="43"/>
  <c r="Y2749" i="43"/>
  <c r="Z2749" i="43" s="1"/>
  <c r="V2749" i="43"/>
  <c r="N2750" i="43"/>
  <c r="O2750" i="43" s="1"/>
  <c r="H2750" i="43"/>
  <c r="I2750" i="43" s="1"/>
  <c r="J2750" i="43"/>
  <c r="P2750" i="43"/>
  <c r="Q2750" i="43" s="1"/>
  <c r="A2751" i="43"/>
  <c r="B2750" i="43"/>
  <c r="D2750" i="43"/>
  <c r="R2750" i="43"/>
  <c r="C2751" i="43"/>
  <c r="U2750" i="43"/>
  <c r="T2751" i="43"/>
  <c r="K2751" i="43"/>
  <c r="E2751" i="43"/>
  <c r="R2751" i="43"/>
  <c r="S2750" i="43" l="1"/>
  <c r="Y2750" i="43"/>
  <c r="Z2750" i="43" s="1"/>
  <c r="V2750" i="43"/>
  <c r="N2751" i="43"/>
  <c r="O2751" i="43" s="1"/>
  <c r="P2751" i="43"/>
  <c r="Q2751" i="43" s="1"/>
  <c r="A2752" i="43"/>
  <c r="B2751" i="43"/>
  <c r="D2751" i="43"/>
  <c r="K2752" i="43"/>
  <c r="T2752" i="43"/>
  <c r="U2751" i="43"/>
  <c r="F2751" i="43"/>
  <c r="C2752" i="43"/>
  <c r="G2751" i="43"/>
  <c r="E2752" i="43"/>
  <c r="R2752" i="43"/>
  <c r="J2751" i="43" l="1"/>
  <c r="H2751" i="43"/>
  <c r="I2751" i="43" s="1"/>
  <c r="S2751" i="43"/>
  <c r="Y2751" i="43"/>
  <c r="Z2751" i="43" s="1"/>
  <c r="V2751" i="43"/>
  <c r="N2752" i="43"/>
  <c r="O2752" i="43" s="1"/>
  <c r="P2752" i="43"/>
  <c r="Q2752" i="43" s="1"/>
  <c r="A2753" i="43"/>
  <c r="B2752" i="43"/>
  <c r="D2752" i="43"/>
  <c r="U2752" i="43"/>
  <c r="F2752" i="43"/>
  <c r="E2753" i="43"/>
  <c r="K2753" i="43"/>
  <c r="G2752" i="43"/>
  <c r="R2753" i="43"/>
  <c r="T2753" i="43"/>
  <c r="C2753" i="43"/>
  <c r="J2752" i="43" l="1"/>
  <c r="H2752" i="43"/>
  <c r="I2752" i="43" s="1"/>
  <c r="S2752" i="43"/>
  <c r="Y2752" i="43"/>
  <c r="Z2752" i="43" s="1"/>
  <c r="V2752" i="43"/>
  <c r="N2753" i="43"/>
  <c r="O2753" i="43" s="1"/>
  <c r="P2753" i="43"/>
  <c r="Q2753" i="43" s="1"/>
  <c r="A2754" i="43"/>
  <c r="B2753" i="43"/>
  <c r="D2753" i="43"/>
  <c r="F2753" i="43"/>
  <c r="C2754" i="43"/>
  <c r="G2753" i="43"/>
  <c r="K2754" i="43"/>
  <c r="T2754" i="43"/>
  <c r="E2754" i="43"/>
  <c r="R2754" i="43"/>
  <c r="U2753" i="43"/>
  <c r="H2753" i="43" l="1"/>
  <c r="I2753" i="43" s="1"/>
  <c r="J2753" i="43"/>
  <c r="S2753" i="43"/>
  <c r="Y2753" i="43"/>
  <c r="Z2753" i="43" s="1"/>
  <c r="V2753" i="43"/>
  <c r="N2754" i="43"/>
  <c r="O2754" i="43" s="1"/>
  <c r="P2754" i="43"/>
  <c r="Q2754" i="43" s="1"/>
  <c r="B2754" i="43"/>
  <c r="A2755" i="43"/>
  <c r="D2754" i="43"/>
  <c r="K2755" i="43"/>
  <c r="G2754" i="43"/>
  <c r="U2754" i="43"/>
  <c r="E2755" i="43"/>
  <c r="R2755" i="43"/>
  <c r="T2755" i="43"/>
  <c r="F2754" i="43"/>
  <c r="C2755" i="43"/>
  <c r="J2754" i="43" l="1"/>
  <c r="H2754" i="43"/>
  <c r="I2754" i="43" s="1"/>
  <c r="S2754" i="43"/>
  <c r="Y2754" i="43"/>
  <c r="Z2754" i="43" s="1"/>
  <c r="V2754" i="43"/>
  <c r="N2755" i="43"/>
  <c r="O2755" i="43" s="1"/>
  <c r="P2755" i="43"/>
  <c r="Q2755" i="43" s="1"/>
  <c r="B2755" i="43"/>
  <c r="A2756" i="43"/>
  <c r="D2755" i="43"/>
  <c r="K2756" i="43"/>
  <c r="F2755" i="43"/>
  <c r="C2756" i="43"/>
  <c r="T2756" i="43"/>
  <c r="E2756" i="43"/>
  <c r="U2755" i="43"/>
  <c r="R2756" i="43"/>
  <c r="G2755" i="43"/>
  <c r="J2755" i="43" l="1"/>
  <c r="H2755" i="43"/>
  <c r="I2755" i="43" s="1"/>
  <c r="S2755" i="43"/>
  <c r="Y2755" i="43"/>
  <c r="Z2755" i="43" s="1"/>
  <c r="V2755" i="43"/>
  <c r="N2756" i="43"/>
  <c r="O2756" i="43" s="1"/>
  <c r="P2756" i="43"/>
  <c r="Q2756" i="43" s="1"/>
  <c r="B2756" i="43"/>
  <c r="A2757" i="43"/>
  <c r="D2756" i="43"/>
  <c r="U2756" i="43"/>
  <c r="C2757" i="43"/>
  <c r="G2756" i="43"/>
  <c r="T2757" i="43"/>
  <c r="K2757" i="43"/>
  <c r="E2757" i="43"/>
  <c r="R2757" i="43"/>
  <c r="F2756" i="43"/>
  <c r="J2756" i="43" l="1"/>
  <c r="H2756" i="43"/>
  <c r="I2756" i="43" s="1"/>
  <c r="S2756" i="43"/>
  <c r="Y2756" i="43"/>
  <c r="Z2756" i="43" s="1"/>
  <c r="V2756" i="43"/>
  <c r="N2757" i="43"/>
  <c r="O2757" i="43" s="1"/>
  <c r="P2757" i="43"/>
  <c r="Q2757" i="43" s="1"/>
  <c r="A2758" i="43"/>
  <c r="B2757" i="43"/>
  <c r="D2757" i="43"/>
  <c r="E2758" i="43"/>
  <c r="C2758" i="43"/>
  <c r="F2757" i="43"/>
  <c r="R2758" i="43"/>
  <c r="K2758" i="43"/>
  <c r="G2757" i="43"/>
  <c r="T2758" i="43"/>
  <c r="U2757" i="43"/>
  <c r="J2757" i="43" l="1"/>
  <c r="H2757" i="43"/>
  <c r="I2757" i="43" s="1"/>
  <c r="S2757" i="43"/>
  <c r="Y2757" i="43"/>
  <c r="Z2757" i="43" s="1"/>
  <c r="V2757" i="43"/>
  <c r="N2758" i="43"/>
  <c r="O2758" i="43" s="1"/>
  <c r="P2758" i="43"/>
  <c r="Q2758" i="43" s="1"/>
  <c r="A2759" i="43"/>
  <c r="B2758" i="43"/>
  <c r="D2758" i="43"/>
  <c r="G2758" i="43"/>
  <c r="K2759" i="43"/>
  <c r="R2759" i="43"/>
  <c r="T2759" i="43"/>
  <c r="U2758" i="43"/>
  <c r="F2758" i="43"/>
  <c r="E2759" i="43"/>
  <c r="C2759" i="43"/>
  <c r="J2758" i="43" l="1"/>
  <c r="H2758" i="43"/>
  <c r="I2758" i="43" s="1"/>
  <c r="S2758" i="43"/>
  <c r="Y2758" i="43"/>
  <c r="Z2758" i="43" s="1"/>
  <c r="V2758" i="43"/>
  <c r="N2759" i="43"/>
  <c r="O2759" i="43" s="1"/>
  <c r="P2759" i="43"/>
  <c r="Q2759" i="43" s="1"/>
  <c r="B2759" i="43"/>
  <c r="A2760" i="43"/>
  <c r="D2759" i="43"/>
  <c r="F2759" i="43"/>
  <c r="R2760" i="43"/>
  <c r="K2760" i="43"/>
  <c r="C2760" i="43"/>
  <c r="F2760" i="43" s="1"/>
  <c r="G2760" i="43"/>
  <c r="U2759" i="43"/>
  <c r="E2760" i="43"/>
  <c r="G2759" i="43"/>
  <c r="T2760" i="43"/>
  <c r="H2759" i="43" l="1"/>
  <c r="I2759" i="43" s="1"/>
  <c r="J2759" i="43"/>
  <c r="S2759" i="43"/>
  <c r="Y2759" i="43"/>
  <c r="Z2759" i="43" s="1"/>
  <c r="V2759" i="43"/>
  <c r="N2760" i="43"/>
  <c r="O2760" i="43" s="1"/>
  <c r="H2760" i="43"/>
  <c r="I2760" i="43" s="1"/>
  <c r="J2760" i="43"/>
  <c r="P2760" i="43"/>
  <c r="Q2760" i="43" s="1"/>
  <c r="B2760" i="43"/>
  <c r="A2761" i="43"/>
  <c r="D2760" i="43"/>
  <c r="U2760" i="43"/>
  <c r="T2761" i="43"/>
  <c r="K2761" i="43"/>
  <c r="E2761" i="43"/>
  <c r="R2761" i="43"/>
  <c r="C2761" i="43"/>
  <c r="S2760" i="43" l="1"/>
  <c r="Y2760" i="43"/>
  <c r="Z2760" i="43" s="1"/>
  <c r="V2760" i="43"/>
  <c r="N2761" i="43"/>
  <c r="O2761" i="43" s="1"/>
  <c r="P2761" i="43"/>
  <c r="Q2761" i="43" s="1"/>
  <c r="A2762" i="43"/>
  <c r="B2761" i="43"/>
  <c r="D2761" i="43"/>
  <c r="E2762" i="43"/>
  <c r="T2762" i="43"/>
  <c r="F2761" i="43"/>
  <c r="G2761" i="43"/>
  <c r="U2761" i="43"/>
  <c r="K2762" i="43"/>
  <c r="C2762" i="43"/>
  <c r="R2762" i="43"/>
  <c r="H2761" i="43" l="1"/>
  <c r="I2761" i="43" s="1"/>
  <c r="J2761" i="43"/>
  <c r="S2761" i="43"/>
  <c r="Y2761" i="43"/>
  <c r="Z2761" i="43" s="1"/>
  <c r="V2761" i="43"/>
  <c r="N2762" i="43"/>
  <c r="O2762" i="43" s="1"/>
  <c r="P2762" i="43"/>
  <c r="Q2762" i="43" s="1"/>
  <c r="B2762" i="43"/>
  <c r="A2763" i="43"/>
  <c r="D2762" i="43"/>
  <c r="E2763" i="43"/>
  <c r="G2762" i="43"/>
  <c r="F2762" i="43"/>
  <c r="U2762" i="43"/>
  <c r="T2763" i="43"/>
  <c r="K2763" i="43"/>
  <c r="R2763" i="43"/>
  <c r="C2763" i="43"/>
  <c r="H2762" i="43" l="1"/>
  <c r="I2762" i="43" s="1"/>
  <c r="J2762" i="43"/>
  <c r="S2762" i="43"/>
  <c r="Y2762" i="43"/>
  <c r="Z2762" i="43" s="1"/>
  <c r="V2762" i="43"/>
  <c r="N2763" i="43"/>
  <c r="O2763" i="43" s="1"/>
  <c r="P2763" i="43"/>
  <c r="Q2763" i="43" s="1"/>
  <c r="A2764" i="43"/>
  <c r="B2763" i="43"/>
  <c r="D2763" i="43"/>
  <c r="T2764" i="43"/>
  <c r="G2763" i="43"/>
  <c r="U2763" i="43"/>
  <c r="F2763" i="43"/>
  <c r="R2764" i="43"/>
  <c r="K2764" i="43"/>
  <c r="C2764" i="43"/>
  <c r="E2764" i="43"/>
  <c r="G2764" i="43"/>
  <c r="F2764" i="43"/>
  <c r="J2763" i="43" l="1"/>
  <c r="H2763" i="43"/>
  <c r="I2763" i="43" s="1"/>
  <c r="S2763" i="43"/>
  <c r="Y2763" i="43"/>
  <c r="Z2763" i="43" s="1"/>
  <c r="V2763" i="43"/>
  <c r="N2764" i="43"/>
  <c r="O2764" i="43" s="1"/>
  <c r="H2764" i="43"/>
  <c r="I2764" i="43" s="1"/>
  <c r="J2764" i="43"/>
  <c r="P2764" i="43"/>
  <c r="Q2764" i="43" s="1"/>
  <c r="B2764" i="43"/>
  <c r="A2765" i="43"/>
  <c r="D2764" i="43"/>
  <c r="C2765" i="43"/>
  <c r="E2765" i="43"/>
  <c r="K2765" i="43"/>
  <c r="F2765" i="43"/>
  <c r="U2764" i="43"/>
  <c r="R2765" i="43"/>
  <c r="G2765" i="43"/>
  <c r="S2764" i="43" l="1"/>
  <c r="Y2764" i="43"/>
  <c r="Z2764" i="43" s="1"/>
  <c r="V2764" i="43"/>
  <c r="N2765" i="43"/>
  <c r="O2765" i="43" s="1"/>
  <c r="H2765" i="43"/>
  <c r="I2765" i="43" s="1"/>
  <c r="J2765" i="43"/>
  <c r="P2765" i="43"/>
  <c r="Q2765" i="43" s="1"/>
  <c r="A2766" i="43"/>
  <c r="B2765" i="43"/>
  <c r="D2765" i="43"/>
  <c r="E2766" i="43"/>
  <c r="K2766" i="43"/>
  <c r="R2766" i="43"/>
  <c r="C2766" i="43"/>
  <c r="T2765" i="43"/>
  <c r="T2766" i="43"/>
  <c r="U2765" i="43"/>
  <c r="S2765" i="43" l="1"/>
  <c r="Y2765" i="43"/>
  <c r="Z2765" i="43" s="1"/>
  <c r="V2765" i="43"/>
  <c r="N2766" i="43"/>
  <c r="O2766" i="43" s="1"/>
  <c r="P2766" i="43"/>
  <c r="Q2766" i="43" s="1"/>
  <c r="B2766" i="43"/>
  <c r="A2767" i="43"/>
  <c r="D2766" i="43"/>
  <c r="K2767" i="43"/>
  <c r="C2767" i="43"/>
  <c r="T2767" i="43"/>
  <c r="R2767" i="43"/>
  <c r="G2767" i="43"/>
  <c r="U2766" i="43"/>
  <c r="F2766" i="43"/>
  <c r="G2766" i="43"/>
  <c r="E2767" i="43"/>
  <c r="J2766" i="43" l="1"/>
  <c r="H2766" i="43"/>
  <c r="I2766" i="43" s="1"/>
  <c r="S2766" i="43"/>
  <c r="Y2766" i="43"/>
  <c r="Z2766" i="43" s="1"/>
  <c r="V2766" i="43"/>
  <c r="N2767" i="43"/>
  <c r="O2767" i="43" s="1"/>
  <c r="J2767" i="43"/>
  <c r="P2767" i="43"/>
  <c r="Q2767" i="43" s="1"/>
  <c r="A2768" i="43"/>
  <c r="B2767" i="43"/>
  <c r="D2767" i="43"/>
  <c r="T2768" i="43"/>
  <c r="U2767" i="43"/>
  <c r="C2768" i="43"/>
  <c r="F2767" i="43"/>
  <c r="K2768" i="43"/>
  <c r="E2768" i="43"/>
  <c r="R2768" i="43"/>
  <c r="H2767" i="43" l="1"/>
  <c r="I2767" i="43" s="1"/>
  <c r="S2767" i="43"/>
  <c r="Y2767" i="43"/>
  <c r="Z2767" i="43" s="1"/>
  <c r="V2767" i="43"/>
  <c r="N2768" i="43"/>
  <c r="O2768" i="43" s="1"/>
  <c r="P2768" i="43"/>
  <c r="Q2768" i="43" s="1"/>
  <c r="A2769" i="43"/>
  <c r="B2768" i="43"/>
  <c r="D2768" i="43"/>
  <c r="G2768" i="43"/>
  <c r="T2769" i="43"/>
  <c r="E2769" i="43"/>
  <c r="U2768" i="43"/>
  <c r="R2769" i="43"/>
  <c r="K2769" i="43"/>
  <c r="F2768" i="43"/>
  <c r="C2769" i="43"/>
  <c r="H2768" i="43" l="1"/>
  <c r="I2768" i="43" s="1"/>
  <c r="J2768" i="43"/>
  <c r="S2768" i="43"/>
  <c r="Y2768" i="43"/>
  <c r="Z2768" i="43" s="1"/>
  <c r="V2768" i="43"/>
  <c r="N2769" i="43"/>
  <c r="O2769" i="43" s="1"/>
  <c r="P2769" i="43"/>
  <c r="Q2769" i="43" s="1"/>
  <c r="A2770" i="43"/>
  <c r="B2769" i="43"/>
  <c r="D2769" i="43"/>
  <c r="U2769" i="43"/>
  <c r="F2769" i="43"/>
  <c r="R2770" i="43"/>
  <c r="E2770" i="43"/>
  <c r="K2770" i="43"/>
  <c r="T2770" i="43"/>
  <c r="G2769" i="43"/>
  <c r="C2770" i="43"/>
  <c r="H2769" i="43" l="1"/>
  <c r="I2769" i="43" s="1"/>
  <c r="J2769" i="43"/>
  <c r="S2769" i="43"/>
  <c r="Y2769" i="43"/>
  <c r="Z2769" i="43" s="1"/>
  <c r="V2769" i="43"/>
  <c r="N2770" i="43"/>
  <c r="O2770" i="43" s="1"/>
  <c r="P2770" i="43"/>
  <c r="Q2770" i="43" s="1"/>
  <c r="A2771" i="43"/>
  <c r="B2770" i="43"/>
  <c r="D2770" i="43"/>
  <c r="G2770" i="43"/>
  <c r="R2771" i="43"/>
  <c r="E2771" i="43"/>
  <c r="C2771" i="43"/>
  <c r="F2770" i="43"/>
  <c r="T2771" i="43"/>
  <c r="K2771" i="43"/>
  <c r="U2770" i="43"/>
  <c r="H2770" i="43" l="1"/>
  <c r="I2770" i="43" s="1"/>
  <c r="J2770" i="43"/>
  <c r="S2770" i="43"/>
  <c r="Y2770" i="43"/>
  <c r="Z2770" i="43" s="1"/>
  <c r="V2770" i="43"/>
  <c r="N2771" i="43"/>
  <c r="O2771" i="43" s="1"/>
  <c r="P2771" i="43"/>
  <c r="Q2771" i="43" s="1"/>
  <c r="B2771" i="43"/>
  <c r="A2772" i="43"/>
  <c r="D2771" i="43"/>
  <c r="G2771" i="43"/>
  <c r="E2772" i="43"/>
  <c r="C2772" i="43"/>
  <c r="T2772" i="43"/>
  <c r="F2771" i="43"/>
  <c r="K2772" i="43"/>
  <c r="U2771" i="43"/>
  <c r="R2772" i="43"/>
  <c r="H2771" i="43" l="1"/>
  <c r="I2771" i="43" s="1"/>
  <c r="J2771" i="43"/>
  <c r="S2771" i="43"/>
  <c r="Y2771" i="43"/>
  <c r="Z2771" i="43" s="1"/>
  <c r="V2771" i="43"/>
  <c r="N2772" i="43"/>
  <c r="O2772" i="43" s="1"/>
  <c r="P2772" i="43"/>
  <c r="Q2772" i="43" s="1"/>
  <c r="A2773" i="43"/>
  <c r="B2772" i="43"/>
  <c r="D2772" i="43"/>
  <c r="G2772" i="43"/>
  <c r="T2773" i="43"/>
  <c r="E2773" i="43"/>
  <c r="R2773" i="43"/>
  <c r="K2773" i="43"/>
  <c r="C2773" i="43"/>
  <c r="U2772" i="43"/>
  <c r="F2772" i="43"/>
  <c r="F2773" i="43"/>
  <c r="G2773" i="43"/>
  <c r="J2772" i="43" l="1"/>
  <c r="H2772" i="43"/>
  <c r="I2772" i="43" s="1"/>
  <c r="S2772" i="43"/>
  <c r="Y2772" i="43"/>
  <c r="Z2772" i="43" s="1"/>
  <c r="V2772" i="43"/>
  <c r="N2773" i="43"/>
  <c r="O2773" i="43" s="1"/>
  <c r="H2773" i="43"/>
  <c r="I2773" i="43" s="1"/>
  <c r="J2773" i="43"/>
  <c r="P2773" i="43"/>
  <c r="Q2773" i="43" s="1"/>
  <c r="A2774" i="43"/>
  <c r="B2773" i="43"/>
  <c r="D2773" i="43"/>
  <c r="E2774" i="43"/>
  <c r="R2774" i="43"/>
  <c r="C2774" i="43"/>
  <c r="U2773" i="43"/>
  <c r="K2774" i="43"/>
  <c r="T2774" i="43"/>
  <c r="S2773" i="43" l="1"/>
  <c r="Y2773" i="43"/>
  <c r="Z2773" i="43" s="1"/>
  <c r="V2773" i="43"/>
  <c r="N2774" i="43"/>
  <c r="O2774" i="43" s="1"/>
  <c r="P2774" i="43"/>
  <c r="Q2774" i="43" s="1"/>
  <c r="A2775" i="43"/>
  <c r="B2774" i="43"/>
  <c r="D2774" i="43"/>
  <c r="R2775" i="43"/>
  <c r="C2775" i="43"/>
  <c r="U2774" i="43"/>
  <c r="K2775" i="43"/>
  <c r="T2775" i="43"/>
  <c r="G2774" i="43"/>
  <c r="F2774" i="43"/>
  <c r="E2775" i="43"/>
  <c r="J2774" i="43" l="1"/>
  <c r="H2774" i="43"/>
  <c r="I2774" i="43" s="1"/>
  <c r="S2774" i="43"/>
  <c r="Y2774" i="43"/>
  <c r="Z2774" i="43" s="1"/>
  <c r="V2774" i="43"/>
  <c r="N2775" i="43"/>
  <c r="O2775" i="43" s="1"/>
  <c r="P2775" i="43"/>
  <c r="Q2775" i="43" s="1"/>
  <c r="B2775" i="43"/>
  <c r="A2776" i="43"/>
  <c r="D2775" i="43"/>
  <c r="R2776" i="43"/>
  <c r="G2775" i="43"/>
  <c r="E2776" i="43"/>
  <c r="T2776" i="43"/>
  <c r="U2775" i="43"/>
  <c r="F2775" i="43"/>
  <c r="K2776" i="43"/>
  <c r="C2776" i="43"/>
  <c r="G2776" i="43"/>
  <c r="F2776" i="43"/>
  <c r="H2775" i="43" l="1"/>
  <c r="I2775" i="43" s="1"/>
  <c r="J2775" i="43"/>
  <c r="S2775" i="43"/>
  <c r="Y2775" i="43"/>
  <c r="Z2775" i="43" s="1"/>
  <c r="V2775" i="43"/>
  <c r="N2776" i="43"/>
  <c r="O2776" i="43" s="1"/>
  <c r="H2776" i="43"/>
  <c r="I2776" i="43" s="1"/>
  <c r="J2776" i="43"/>
  <c r="P2776" i="43"/>
  <c r="Q2776" i="43" s="1"/>
  <c r="A2777" i="43"/>
  <c r="B2776" i="43"/>
  <c r="D2776" i="43"/>
  <c r="C2777" i="43"/>
  <c r="K2777" i="43"/>
  <c r="R2777" i="43"/>
  <c r="T2777" i="43"/>
  <c r="U2776" i="43"/>
  <c r="E2777" i="43"/>
  <c r="F2777" i="43"/>
  <c r="S2776" i="43" l="1"/>
  <c r="Y2776" i="43"/>
  <c r="Z2776" i="43" s="1"/>
  <c r="V2776" i="43"/>
  <c r="N2777" i="43"/>
  <c r="O2777" i="43" s="1"/>
  <c r="H2777" i="43"/>
  <c r="I2777" i="43" s="1"/>
  <c r="P2777" i="43"/>
  <c r="Q2777" i="43" s="1"/>
  <c r="A2778" i="43"/>
  <c r="B2777" i="43"/>
  <c r="D2777" i="43"/>
  <c r="T2778" i="43"/>
  <c r="E2778" i="43"/>
  <c r="U2777" i="43"/>
  <c r="R2778" i="43"/>
  <c r="K2778" i="43"/>
  <c r="G2777" i="43"/>
  <c r="C2778" i="43"/>
  <c r="J2777" i="43" l="1"/>
  <c r="S2777" i="43"/>
  <c r="Y2777" i="43"/>
  <c r="Z2777" i="43" s="1"/>
  <c r="V2777" i="43"/>
  <c r="N2778" i="43"/>
  <c r="O2778" i="43" s="1"/>
  <c r="P2778" i="43"/>
  <c r="Q2778" i="43" s="1"/>
  <c r="A2779" i="43"/>
  <c r="B2778" i="43"/>
  <c r="D2778" i="43"/>
  <c r="T2779" i="43"/>
  <c r="E2779" i="43"/>
  <c r="U2778" i="43"/>
  <c r="F2778" i="43"/>
  <c r="K2779" i="43"/>
  <c r="G2778" i="43"/>
  <c r="C2779" i="43"/>
  <c r="R2779" i="43"/>
  <c r="F2779" i="43"/>
  <c r="G2779" i="43"/>
  <c r="H2778" i="43" l="1"/>
  <c r="I2778" i="43" s="1"/>
  <c r="J2778" i="43"/>
  <c r="S2778" i="43"/>
  <c r="Y2778" i="43"/>
  <c r="Z2778" i="43" s="1"/>
  <c r="V2778" i="43"/>
  <c r="N2779" i="43"/>
  <c r="O2779" i="43" s="1"/>
  <c r="H2779" i="43"/>
  <c r="I2779" i="43" s="1"/>
  <c r="J2779" i="43"/>
  <c r="P2779" i="43"/>
  <c r="Q2779" i="43" s="1"/>
  <c r="B2779" i="43"/>
  <c r="A2780" i="43"/>
  <c r="D2779" i="43"/>
  <c r="U2779" i="43"/>
  <c r="E2780" i="43"/>
  <c r="C2780" i="43"/>
  <c r="R2780" i="43"/>
  <c r="K2780" i="43"/>
  <c r="T2780" i="43"/>
  <c r="S2779" i="43" l="1"/>
  <c r="Y2779" i="43"/>
  <c r="Z2779" i="43" s="1"/>
  <c r="V2779" i="43"/>
  <c r="N2780" i="43"/>
  <c r="O2780" i="43" s="1"/>
  <c r="P2780" i="43"/>
  <c r="Q2780" i="43" s="1"/>
  <c r="A2781" i="43"/>
  <c r="B2780" i="43"/>
  <c r="D2780" i="43"/>
  <c r="E2781" i="43"/>
  <c r="C2781" i="43"/>
  <c r="G2781" i="43"/>
  <c r="F2780" i="43"/>
  <c r="K2781" i="43"/>
  <c r="T2781" i="43"/>
  <c r="U2780" i="43"/>
  <c r="G2780" i="43"/>
  <c r="J2780" i="43" l="1"/>
  <c r="H2780" i="43"/>
  <c r="I2780" i="43" s="1"/>
  <c r="S2780" i="43"/>
  <c r="Y2780" i="43"/>
  <c r="Z2780" i="43" s="1"/>
  <c r="V2780" i="43"/>
  <c r="N2781" i="43"/>
  <c r="O2781" i="43" s="1"/>
  <c r="J2781" i="43"/>
  <c r="P2781" i="43"/>
  <c r="Q2781" i="43" s="1"/>
  <c r="A2782" i="43"/>
  <c r="B2781" i="43"/>
  <c r="D2781" i="43"/>
  <c r="U2781" i="43"/>
  <c r="E2782" i="43"/>
  <c r="R2781" i="43"/>
  <c r="K2782" i="43"/>
  <c r="F2781" i="43"/>
  <c r="R2782" i="43"/>
  <c r="C2782" i="43"/>
  <c r="F2782" i="43" s="1"/>
  <c r="H2781" i="43" l="1"/>
  <c r="I2781" i="43" s="1"/>
  <c r="S2781" i="43"/>
  <c r="Y2781" i="43"/>
  <c r="Z2781" i="43" s="1"/>
  <c r="V2781" i="43"/>
  <c r="N2782" i="43"/>
  <c r="O2782" i="43" s="1"/>
  <c r="H2782" i="43"/>
  <c r="I2782" i="43" s="1"/>
  <c r="P2782" i="43"/>
  <c r="Q2782" i="43" s="1"/>
  <c r="B2782" i="43"/>
  <c r="A2783" i="43"/>
  <c r="D2782" i="43"/>
  <c r="R2783" i="43"/>
  <c r="T2782" i="43"/>
  <c r="U2782" i="43"/>
  <c r="K2783" i="43"/>
  <c r="T2783" i="43"/>
  <c r="E2783" i="43"/>
  <c r="G2782" i="43"/>
  <c r="C2783" i="43"/>
  <c r="F2783" i="43" s="1"/>
  <c r="J2782" i="43" l="1"/>
  <c r="S2782" i="43"/>
  <c r="Y2782" i="43"/>
  <c r="Z2782" i="43" s="1"/>
  <c r="V2782" i="43"/>
  <c r="N2783" i="43"/>
  <c r="O2783" i="43" s="1"/>
  <c r="H2783" i="43"/>
  <c r="I2783" i="43" s="1"/>
  <c r="P2783" i="43"/>
  <c r="Q2783" i="43" s="1"/>
  <c r="A2784" i="43"/>
  <c r="B2783" i="43"/>
  <c r="D2783" i="43"/>
  <c r="R2784" i="43"/>
  <c r="T2784" i="43"/>
  <c r="G2783" i="43"/>
  <c r="U2783" i="43"/>
  <c r="E2784" i="43"/>
  <c r="C2784" i="43"/>
  <c r="K2784" i="43"/>
  <c r="J2783" i="43" l="1"/>
  <c r="S2783" i="43"/>
  <c r="Y2783" i="43"/>
  <c r="Z2783" i="43" s="1"/>
  <c r="V2783" i="43"/>
  <c r="N2784" i="43"/>
  <c r="O2784" i="43" s="1"/>
  <c r="P2784" i="43"/>
  <c r="Q2784" i="43" s="1"/>
  <c r="B2784" i="43"/>
  <c r="A2785" i="43"/>
  <c r="D2784" i="43"/>
  <c r="T2785" i="43"/>
  <c r="K2785" i="43"/>
  <c r="C2785" i="43"/>
  <c r="G2785" i="43" s="1"/>
  <c r="E2785" i="43"/>
  <c r="R2785" i="43"/>
  <c r="U2784" i="43"/>
  <c r="G2784" i="43"/>
  <c r="F2784" i="43"/>
  <c r="F2785" i="43"/>
  <c r="J2784" i="43" l="1"/>
  <c r="H2784" i="43"/>
  <c r="I2784" i="43" s="1"/>
  <c r="S2784" i="43"/>
  <c r="Y2784" i="43"/>
  <c r="Z2784" i="43" s="1"/>
  <c r="V2784" i="43"/>
  <c r="N2785" i="43"/>
  <c r="O2785" i="43" s="1"/>
  <c r="H2785" i="43"/>
  <c r="I2785" i="43" s="1"/>
  <c r="J2785" i="43"/>
  <c r="P2785" i="43"/>
  <c r="Q2785" i="43" s="1"/>
  <c r="A2786" i="43"/>
  <c r="B2785" i="43"/>
  <c r="D2785" i="43"/>
  <c r="K2786" i="43"/>
  <c r="U2785" i="43"/>
  <c r="E2786" i="43"/>
  <c r="C2786" i="43"/>
  <c r="R2786" i="43"/>
  <c r="T2786" i="43"/>
  <c r="S2785" i="43" l="1"/>
  <c r="Y2785" i="43"/>
  <c r="Z2785" i="43" s="1"/>
  <c r="V2785" i="43"/>
  <c r="N2786" i="43"/>
  <c r="O2786" i="43" s="1"/>
  <c r="P2786" i="43"/>
  <c r="Q2786" i="43" s="1"/>
  <c r="B2786" i="43"/>
  <c r="A2787" i="43"/>
  <c r="D2786" i="43"/>
  <c r="G2786" i="43"/>
  <c r="C2787" i="43"/>
  <c r="F2786" i="43"/>
  <c r="U2786" i="43"/>
  <c r="T2787" i="43"/>
  <c r="E2787" i="43"/>
  <c r="K2787" i="43"/>
  <c r="R2787" i="43"/>
  <c r="J2786" i="43" l="1"/>
  <c r="H2786" i="43"/>
  <c r="I2786" i="43" s="1"/>
  <c r="S2786" i="43"/>
  <c r="Y2786" i="43"/>
  <c r="Z2786" i="43" s="1"/>
  <c r="V2786" i="43"/>
  <c r="N2787" i="43"/>
  <c r="O2787" i="43" s="1"/>
  <c r="P2787" i="43"/>
  <c r="Q2787" i="43" s="1"/>
  <c r="B2787" i="43"/>
  <c r="A2788" i="43"/>
  <c r="D2787" i="43"/>
  <c r="E2788" i="43"/>
  <c r="C2788" i="43"/>
  <c r="K2788" i="43"/>
  <c r="G2787" i="43"/>
  <c r="U2787" i="43"/>
  <c r="R2788" i="43"/>
  <c r="T2788" i="43"/>
  <c r="F2787" i="43"/>
  <c r="J2787" i="43" l="1"/>
  <c r="H2787" i="43"/>
  <c r="I2787" i="43" s="1"/>
  <c r="S2787" i="43"/>
  <c r="Y2787" i="43"/>
  <c r="Z2787" i="43" s="1"/>
  <c r="V2787" i="43"/>
  <c r="N2788" i="43"/>
  <c r="O2788" i="43" s="1"/>
  <c r="P2788" i="43"/>
  <c r="Q2788" i="43" s="1"/>
  <c r="B2788" i="43"/>
  <c r="A2789" i="43"/>
  <c r="D2788" i="43"/>
  <c r="R2789" i="43"/>
  <c r="K2789" i="43"/>
  <c r="T2789" i="43"/>
  <c r="G2788" i="43"/>
  <c r="F2788" i="43"/>
  <c r="U2788" i="43"/>
  <c r="C2789" i="43"/>
  <c r="E2789" i="43"/>
  <c r="J2788" i="43" l="1"/>
  <c r="H2788" i="43"/>
  <c r="I2788" i="43" s="1"/>
  <c r="S2788" i="43"/>
  <c r="Y2788" i="43"/>
  <c r="Z2788" i="43" s="1"/>
  <c r="V2788" i="43"/>
  <c r="N2789" i="43"/>
  <c r="O2789" i="43" s="1"/>
  <c r="P2789" i="43"/>
  <c r="Q2789" i="43" s="1"/>
  <c r="A2790" i="43"/>
  <c r="B2789" i="43"/>
  <c r="D2789" i="43"/>
  <c r="T2790" i="43"/>
  <c r="U2789" i="43"/>
  <c r="R2790" i="43"/>
  <c r="G2789" i="43"/>
  <c r="F2789" i="43"/>
  <c r="K2790" i="43"/>
  <c r="E2790" i="43"/>
  <c r="C2790" i="43"/>
  <c r="G2790" i="43"/>
  <c r="F2790" i="43"/>
  <c r="J2789" i="43" l="1"/>
  <c r="H2789" i="43"/>
  <c r="I2789" i="43" s="1"/>
  <c r="S2789" i="43"/>
  <c r="Y2789" i="43"/>
  <c r="Z2789" i="43" s="1"/>
  <c r="V2789" i="43"/>
  <c r="N2790" i="43"/>
  <c r="O2790" i="43" s="1"/>
  <c r="H2790" i="43"/>
  <c r="I2790" i="43" s="1"/>
  <c r="J2790" i="43"/>
  <c r="P2790" i="43"/>
  <c r="Q2790" i="43" s="1"/>
  <c r="B2790" i="43"/>
  <c r="A2791" i="43"/>
  <c r="D2790" i="43"/>
  <c r="E2791" i="43"/>
  <c r="C2791" i="43"/>
  <c r="R2791" i="43"/>
  <c r="U2790" i="43"/>
  <c r="K2791" i="43"/>
  <c r="T2791" i="43"/>
  <c r="S2790" i="43" l="1"/>
  <c r="Y2790" i="43"/>
  <c r="Z2790" i="43" s="1"/>
  <c r="V2790" i="43"/>
  <c r="N2791" i="43"/>
  <c r="O2791" i="43" s="1"/>
  <c r="P2791" i="43"/>
  <c r="Q2791" i="43" s="1"/>
  <c r="A2792" i="43"/>
  <c r="B2791" i="43"/>
  <c r="D2791" i="43"/>
  <c r="G2791" i="43"/>
  <c r="F2791" i="43"/>
  <c r="C2792" i="43"/>
  <c r="K2792" i="43"/>
  <c r="U2791" i="43"/>
  <c r="R2792" i="43"/>
  <c r="E2792" i="43"/>
  <c r="J2791" i="43" l="1"/>
  <c r="H2791" i="43"/>
  <c r="I2791" i="43" s="1"/>
  <c r="S2791" i="43"/>
  <c r="Y2791" i="43"/>
  <c r="Z2791" i="43" s="1"/>
  <c r="V2791" i="43"/>
  <c r="N2792" i="43"/>
  <c r="O2792" i="43" s="1"/>
  <c r="P2792" i="43"/>
  <c r="Q2792" i="43" s="1"/>
  <c r="A2793" i="43"/>
  <c r="B2792" i="43"/>
  <c r="D2792" i="43"/>
  <c r="G2792" i="43"/>
  <c r="R2793" i="43"/>
  <c r="F2792" i="43"/>
  <c r="U2792" i="43"/>
  <c r="E2793" i="43"/>
  <c r="K2793" i="43"/>
  <c r="C2793" i="43"/>
  <c r="G2793" i="43" s="1"/>
  <c r="T2792" i="43"/>
  <c r="T2793" i="43"/>
  <c r="J2792" i="43" l="1"/>
  <c r="H2792" i="43"/>
  <c r="I2792" i="43" s="1"/>
  <c r="S2792" i="43"/>
  <c r="Y2792" i="43"/>
  <c r="Z2792" i="43" s="1"/>
  <c r="V2792" i="43"/>
  <c r="N2793" i="43"/>
  <c r="O2793" i="43" s="1"/>
  <c r="J2793" i="43"/>
  <c r="P2793" i="43"/>
  <c r="Q2793" i="43" s="1"/>
  <c r="A2794" i="43"/>
  <c r="B2793" i="43"/>
  <c r="D2793" i="43"/>
  <c r="T2794" i="43"/>
  <c r="E2794" i="43"/>
  <c r="R2794" i="43"/>
  <c r="K2794" i="43"/>
  <c r="U2793" i="43"/>
  <c r="C2794" i="43"/>
  <c r="F2793" i="43"/>
  <c r="H2793" i="43" l="1"/>
  <c r="I2793" i="43" s="1"/>
  <c r="S2793" i="43"/>
  <c r="Y2793" i="43"/>
  <c r="Z2793" i="43" s="1"/>
  <c r="V2793" i="43"/>
  <c r="N2794" i="43"/>
  <c r="O2794" i="43" s="1"/>
  <c r="P2794" i="43"/>
  <c r="Q2794" i="43" s="1"/>
  <c r="A2795" i="43"/>
  <c r="B2794" i="43"/>
  <c r="D2794" i="43"/>
  <c r="F2794" i="43"/>
  <c r="G2794" i="43"/>
  <c r="C2795" i="43"/>
  <c r="U2794" i="43"/>
  <c r="T2795" i="43"/>
  <c r="E2795" i="43"/>
  <c r="R2795" i="43"/>
  <c r="K2795" i="43"/>
  <c r="J2794" i="43" l="1"/>
  <c r="H2794" i="43"/>
  <c r="I2794" i="43" s="1"/>
  <c r="S2794" i="43"/>
  <c r="Y2794" i="43"/>
  <c r="Z2794" i="43" s="1"/>
  <c r="V2794" i="43"/>
  <c r="N2795" i="43"/>
  <c r="O2795" i="43" s="1"/>
  <c r="P2795" i="43"/>
  <c r="Q2795" i="43" s="1"/>
  <c r="A2796" i="43"/>
  <c r="B2795" i="43"/>
  <c r="D2795" i="43"/>
  <c r="G2795" i="43"/>
  <c r="F2795" i="43"/>
  <c r="T2796" i="43"/>
  <c r="E2796" i="43"/>
  <c r="C2796" i="43"/>
  <c r="U2795" i="43"/>
  <c r="R2796" i="43"/>
  <c r="K2796" i="43"/>
  <c r="J2795" i="43" l="1"/>
  <c r="H2795" i="43"/>
  <c r="I2795" i="43" s="1"/>
  <c r="S2795" i="43"/>
  <c r="Y2795" i="43"/>
  <c r="Z2795" i="43" s="1"/>
  <c r="V2795" i="43"/>
  <c r="N2796" i="43"/>
  <c r="O2796" i="43" s="1"/>
  <c r="P2796" i="43"/>
  <c r="Q2796" i="43" s="1"/>
  <c r="B2796" i="43"/>
  <c r="A2797" i="43"/>
  <c r="D2796" i="43"/>
  <c r="T2797" i="43"/>
  <c r="K2797" i="43"/>
  <c r="R2797" i="43"/>
  <c r="C2797" i="43"/>
  <c r="F2796" i="43"/>
  <c r="G2796" i="43"/>
  <c r="E2797" i="43"/>
  <c r="U2796" i="43"/>
  <c r="H2796" i="43" l="1"/>
  <c r="I2796" i="43" s="1"/>
  <c r="J2796" i="43"/>
  <c r="S2796" i="43"/>
  <c r="Y2796" i="43"/>
  <c r="Z2796" i="43" s="1"/>
  <c r="V2796" i="43"/>
  <c r="N2797" i="43"/>
  <c r="O2797" i="43" s="1"/>
  <c r="P2797" i="43"/>
  <c r="Q2797" i="43" s="1"/>
  <c r="A2798" i="43"/>
  <c r="B2797" i="43"/>
  <c r="D2797" i="43"/>
  <c r="R2798" i="43"/>
  <c r="T2798" i="43"/>
  <c r="F2797" i="43"/>
  <c r="K2798" i="43"/>
  <c r="U2797" i="43"/>
  <c r="G2797" i="43"/>
  <c r="C2798" i="43"/>
  <c r="E2798" i="43"/>
  <c r="J2797" i="43" l="1"/>
  <c r="H2797" i="43"/>
  <c r="I2797" i="43" s="1"/>
  <c r="S2797" i="43"/>
  <c r="Y2797" i="43"/>
  <c r="Z2797" i="43" s="1"/>
  <c r="V2797" i="43"/>
  <c r="N2798" i="43"/>
  <c r="O2798" i="43" s="1"/>
  <c r="P2798" i="43"/>
  <c r="Q2798" i="43" s="1"/>
  <c r="A2799" i="43"/>
  <c r="B2798" i="43"/>
  <c r="D2798" i="43"/>
  <c r="F2798" i="43"/>
  <c r="R2799" i="43"/>
  <c r="K2799" i="43"/>
  <c r="U2798" i="43"/>
  <c r="T2799" i="43"/>
  <c r="E2799" i="43"/>
  <c r="G2798" i="43"/>
  <c r="C2799" i="43"/>
  <c r="H2798" i="43" l="1"/>
  <c r="I2798" i="43" s="1"/>
  <c r="J2798" i="43"/>
  <c r="S2798" i="43"/>
  <c r="Y2798" i="43"/>
  <c r="Z2798" i="43" s="1"/>
  <c r="V2798" i="43"/>
  <c r="N2799" i="43"/>
  <c r="O2799" i="43" s="1"/>
  <c r="P2799" i="43"/>
  <c r="Q2799" i="43" s="1"/>
  <c r="A2800" i="43"/>
  <c r="B2799" i="43"/>
  <c r="D2799" i="43"/>
  <c r="K2800" i="43"/>
  <c r="G2799" i="43"/>
  <c r="E2800" i="43"/>
  <c r="R2800" i="43"/>
  <c r="U2799" i="43"/>
  <c r="C2800" i="43"/>
  <c r="T2800" i="43"/>
  <c r="F2799" i="43"/>
  <c r="J2799" i="43" l="1"/>
  <c r="H2799" i="43"/>
  <c r="I2799" i="43" s="1"/>
  <c r="S2799" i="43"/>
  <c r="Y2799" i="43"/>
  <c r="Z2799" i="43" s="1"/>
  <c r="V2799" i="43"/>
  <c r="N2800" i="43"/>
  <c r="O2800" i="43" s="1"/>
  <c r="P2800" i="43"/>
  <c r="Q2800" i="43" s="1"/>
  <c r="B2800" i="43"/>
  <c r="A2801" i="43"/>
  <c r="D2800" i="43"/>
  <c r="R2801" i="43"/>
  <c r="F2800" i="43"/>
  <c r="T2801" i="43"/>
  <c r="K2801" i="43"/>
  <c r="E2801" i="43"/>
  <c r="C2801" i="43"/>
  <c r="U2800" i="43"/>
  <c r="G2800" i="43"/>
  <c r="J2800" i="43" l="1"/>
  <c r="H2800" i="43"/>
  <c r="I2800" i="43" s="1"/>
  <c r="S2800" i="43"/>
  <c r="Y2800" i="43"/>
  <c r="Z2800" i="43" s="1"/>
  <c r="V2800" i="43"/>
  <c r="N2801" i="43"/>
  <c r="O2801" i="43" s="1"/>
  <c r="P2801" i="43"/>
  <c r="Q2801" i="43" s="1"/>
  <c r="A2802" i="43"/>
  <c r="B2801" i="43"/>
  <c r="D2801" i="43"/>
  <c r="R2802" i="43"/>
  <c r="G2801" i="43"/>
  <c r="T2802" i="43"/>
  <c r="C2802" i="43"/>
  <c r="U2801" i="43"/>
  <c r="F2801" i="43"/>
  <c r="E2802" i="43"/>
  <c r="F2802" i="43"/>
  <c r="K2802" i="43"/>
  <c r="J2801" i="43" l="1"/>
  <c r="H2801" i="43"/>
  <c r="I2801" i="43" s="1"/>
  <c r="S2801" i="43"/>
  <c r="Y2801" i="43"/>
  <c r="Z2801" i="43" s="1"/>
  <c r="V2801" i="43"/>
  <c r="N2802" i="43"/>
  <c r="O2802" i="43" s="1"/>
  <c r="H2802" i="43"/>
  <c r="I2802" i="43" s="1"/>
  <c r="P2802" i="43"/>
  <c r="Q2802" i="43" s="1"/>
  <c r="A2803" i="43"/>
  <c r="B2802" i="43"/>
  <c r="D2802" i="43"/>
  <c r="K2803" i="43"/>
  <c r="T2803" i="43"/>
  <c r="C2803" i="43"/>
  <c r="G2802" i="43"/>
  <c r="U2802" i="43"/>
  <c r="R2803" i="43"/>
  <c r="E2803" i="43"/>
  <c r="J2802" i="43" l="1"/>
  <c r="S2802" i="43"/>
  <c r="Y2802" i="43"/>
  <c r="Z2802" i="43" s="1"/>
  <c r="V2802" i="43"/>
  <c r="N2803" i="43"/>
  <c r="O2803" i="43" s="1"/>
  <c r="P2803" i="43"/>
  <c r="Q2803" i="43" s="1"/>
  <c r="B2803" i="43"/>
  <c r="A2804" i="43"/>
  <c r="D2803" i="43"/>
  <c r="E2804" i="43"/>
  <c r="T2804" i="43"/>
  <c r="K2804" i="43"/>
  <c r="R2804" i="43"/>
  <c r="U2803" i="43"/>
  <c r="F2803" i="43"/>
  <c r="G2803" i="43"/>
  <c r="C2804" i="43"/>
  <c r="J2803" i="43" l="1"/>
  <c r="H2803" i="43"/>
  <c r="I2803" i="43" s="1"/>
  <c r="S2803" i="43"/>
  <c r="Y2803" i="43"/>
  <c r="Z2803" i="43" s="1"/>
  <c r="V2803" i="43"/>
  <c r="N2804" i="43"/>
  <c r="O2804" i="43" s="1"/>
  <c r="P2804" i="43"/>
  <c r="Q2804" i="43" s="1"/>
  <c r="A2805" i="43"/>
  <c r="B2804" i="43"/>
  <c r="D2804" i="43"/>
  <c r="K2805" i="43"/>
  <c r="R2805" i="43"/>
  <c r="T2805" i="43"/>
  <c r="E2805" i="43"/>
  <c r="U2804" i="43"/>
  <c r="G2804" i="43"/>
  <c r="F2804" i="43"/>
  <c r="C2805" i="43"/>
  <c r="J2804" i="43" l="1"/>
  <c r="H2804" i="43"/>
  <c r="I2804" i="43" s="1"/>
  <c r="S2804" i="43"/>
  <c r="Y2804" i="43"/>
  <c r="Z2804" i="43" s="1"/>
  <c r="V2804" i="43"/>
  <c r="N2805" i="43"/>
  <c r="O2805" i="43" s="1"/>
  <c r="P2805" i="43"/>
  <c r="Q2805" i="43" s="1"/>
  <c r="A2806" i="43"/>
  <c r="B2805" i="43"/>
  <c r="D2805" i="43"/>
  <c r="K2806" i="43"/>
  <c r="G2805" i="43"/>
  <c r="E2806" i="43"/>
  <c r="C2806" i="43"/>
  <c r="U2805" i="43"/>
  <c r="F2805" i="43"/>
  <c r="R2806" i="43"/>
  <c r="T2806" i="43"/>
  <c r="J2805" i="43" l="1"/>
  <c r="H2805" i="43"/>
  <c r="I2805" i="43" s="1"/>
  <c r="S2805" i="43"/>
  <c r="Y2805" i="43"/>
  <c r="Z2805" i="43" s="1"/>
  <c r="V2805" i="43"/>
  <c r="N2806" i="43"/>
  <c r="O2806" i="43" s="1"/>
  <c r="P2806" i="43"/>
  <c r="Q2806" i="43" s="1"/>
  <c r="A2807" i="43"/>
  <c r="B2806" i="43"/>
  <c r="D2806" i="43"/>
  <c r="T2807" i="43"/>
  <c r="F2806" i="43"/>
  <c r="K2807" i="43"/>
  <c r="E2807" i="43"/>
  <c r="U2806" i="43"/>
  <c r="R2807" i="43"/>
  <c r="C2807" i="43"/>
  <c r="G2806" i="43"/>
  <c r="J2806" i="43" l="1"/>
  <c r="H2806" i="43"/>
  <c r="I2806" i="43" s="1"/>
  <c r="S2806" i="43"/>
  <c r="Y2806" i="43"/>
  <c r="Z2806" i="43" s="1"/>
  <c r="V2806" i="43"/>
  <c r="N2807" i="43"/>
  <c r="O2807" i="43" s="1"/>
  <c r="P2807" i="43"/>
  <c r="Q2807" i="43" s="1"/>
  <c r="B2807" i="43"/>
  <c r="A2808" i="43"/>
  <c r="D2807" i="43"/>
  <c r="F2807" i="43"/>
  <c r="T2808" i="43"/>
  <c r="R2808" i="43"/>
  <c r="E2808" i="43"/>
  <c r="U2807" i="43"/>
  <c r="K2808" i="43"/>
  <c r="C2808" i="43"/>
  <c r="G2807" i="43"/>
  <c r="J2807" i="43" l="1"/>
  <c r="H2807" i="43"/>
  <c r="I2807" i="43" s="1"/>
  <c r="S2807" i="43"/>
  <c r="Y2807" i="43"/>
  <c r="Z2807" i="43" s="1"/>
  <c r="V2807" i="43"/>
  <c r="N2808" i="43"/>
  <c r="O2808" i="43" s="1"/>
  <c r="P2808" i="43"/>
  <c r="Q2808" i="43" s="1"/>
  <c r="A2809" i="43"/>
  <c r="B2808" i="43"/>
  <c r="D2808" i="43"/>
  <c r="G2808" i="43"/>
  <c r="T2809" i="43"/>
  <c r="K2809" i="43"/>
  <c r="R2809" i="43"/>
  <c r="F2808" i="43"/>
  <c r="U2808" i="43"/>
  <c r="C2809" i="43"/>
  <c r="E2809" i="43"/>
  <c r="F2809" i="43"/>
  <c r="J2808" i="43" l="1"/>
  <c r="H2808" i="43"/>
  <c r="I2808" i="43" s="1"/>
  <c r="S2808" i="43"/>
  <c r="Y2808" i="43"/>
  <c r="Z2808" i="43" s="1"/>
  <c r="V2808" i="43"/>
  <c r="N2809" i="43"/>
  <c r="O2809" i="43" s="1"/>
  <c r="H2809" i="43"/>
  <c r="I2809" i="43" s="1"/>
  <c r="P2809" i="43"/>
  <c r="Q2809" i="43" s="1"/>
  <c r="A2810" i="43"/>
  <c r="B2809" i="43"/>
  <c r="D2809" i="43"/>
  <c r="K2810" i="43"/>
  <c r="C2810" i="43"/>
  <c r="G2809" i="43"/>
  <c r="U2809" i="43"/>
  <c r="T2810" i="43"/>
  <c r="E2810" i="43"/>
  <c r="J2809" i="43" l="1"/>
  <c r="S2809" i="43"/>
  <c r="Y2809" i="43"/>
  <c r="Z2809" i="43" s="1"/>
  <c r="V2809" i="43"/>
  <c r="N2810" i="43"/>
  <c r="O2810" i="43" s="1"/>
  <c r="P2810" i="43"/>
  <c r="Q2810" i="43" s="1"/>
  <c r="B2810" i="43"/>
  <c r="D2810" i="43"/>
  <c r="U2810" i="43"/>
  <c r="R2810" i="43"/>
  <c r="F2810" i="43"/>
  <c r="G2810" i="43"/>
  <c r="J2810" i="43" l="1"/>
  <c r="H2810" i="43"/>
  <c r="I2810" i="43" s="1"/>
  <c r="S2810" i="43"/>
  <c r="Y2810" i="43"/>
  <c r="Z2810" i="43" s="1"/>
  <c r="V2810" i="43"/>
  <c r="C12" i="41"/>
  <c r="C13" i="41"/>
  <c r="L1535" i="43" l="1"/>
  <c r="L1555" i="43"/>
  <c r="L319" i="43"/>
  <c r="L1162" i="43"/>
  <c r="L2040" i="43"/>
  <c r="L2033" i="43"/>
  <c r="L1991" i="43"/>
  <c r="L68" i="43"/>
  <c r="L34" i="43"/>
  <c r="L1092" i="43"/>
  <c r="L342" i="43"/>
  <c r="L802" i="43"/>
  <c r="L739" i="43"/>
  <c r="L1118" i="43"/>
  <c r="L1524" i="43"/>
  <c r="L1507" i="43"/>
  <c r="L576" i="43"/>
  <c r="L605" i="43"/>
  <c r="L2640" i="43"/>
  <c r="L789" i="43"/>
  <c r="L2475" i="43"/>
  <c r="L740" i="43"/>
  <c r="L797" i="43"/>
  <c r="L2187" i="43"/>
  <c r="L1358" i="43"/>
  <c r="L1537" i="43"/>
  <c r="L98" i="43"/>
  <c r="L979" i="43"/>
  <c r="L1646" i="43"/>
  <c r="L2320" i="43"/>
  <c r="L1701" i="43"/>
  <c r="L2638" i="43"/>
  <c r="L1450" i="43"/>
  <c r="L420" i="43"/>
  <c r="L1132" i="43"/>
  <c r="L1819" i="43"/>
  <c r="L2139" i="43"/>
  <c r="L730" i="43"/>
  <c r="L1634" i="43"/>
  <c r="L957" i="43"/>
  <c r="L994" i="43"/>
  <c r="L2283" i="43"/>
  <c r="L1789" i="43"/>
  <c r="L1906" i="43"/>
  <c r="L810" i="43"/>
  <c r="L2705" i="43"/>
  <c r="L581" i="43"/>
  <c r="L2681" i="43"/>
  <c r="L1438" i="43"/>
  <c r="L1313" i="43"/>
  <c r="L1842" i="43"/>
  <c r="L1303" i="43"/>
  <c r="L517" i="43"/>
  <c r="L423" i="43"/>
  <c r="L2685" i="43"/>
  <c r="L1372" i="43"/>
  <c r="L463" i="43"/>
  <c r="L1042" i="43"/>
  <c r="L818" i="43"/>
  <c r="L836" i="43"/>
  <c r="L2676" i="43"/>
  <c r="L1856" i="43"/>
  <c r="L2431" i="43"/>
  <c r="L1434" i="43"/>
  <c r="L1264" i="43"/>
  <c r="L644" i="43"/>
  <c r="L1003" i="43"/>
  <c r="L2099" i="43"/>
  <c r="L1146" i="43"/>
  <c r="L2506" i="43"/>
  <c r="L2343" i="43"/>
  <c r="L53" i="43"/>
  <c r="L2417" i="43"/>
  <c r="L109" i="43"/>
  <c r="L1765" i="43"/>
  <c r="L2649" i="43"/>
  <c r="L2486" i="43"/>
  <c r="L1558" i="43"/>
  <c r="L2507" i="43"/>
  <c r="L1508" i="43"/>
  <c r="L2767" i="43"/>
  <c r="L1575" i="43"/>
  <c r="L1929" i="43"/>
  <c r="L1704" i="43"/>
  <c r="L1079" i="43"/>
  <c r="L40" i="43"/>
  <c r="L2042" i="43"/>
  <c r="L36" i="43"/>
  <c r="L2672" i="43"/>
  <c r="L2323" i="43"/>
  <c r="L482" i="43"/>
  <c r="L1617" i="43"/>
  <c r="L2360" i="43"/>
  <c r="L2302" i="43"/>
  <c r="L1407" i="43"/>
  <c r="L1317" i="43"/>
  <c r="L12" i="43"/>
  <c r="L2575" i="43"/>
  <c r="L533" i="43"/>
  <c r="L1116" i="43"/>
  <c r="L918" i="43"/>
  <c r="L1738" i="43"/>
  <c r="L1361" i="43"/>
  <c r="L491" i="43"/>
  <c r="L1691" i="43"/>
  <c r="L2120" i="43"/>
  <c r="L2590" i="43"/>
  <c r="L1720" i="43"/>
  <c r="L2561" i="43"/>
  <c r="L1117" i="43"/>
  <c r="L1845" i="43"/>
  <c r="L1824" i="43"/>
  <c r="L263" i="43"/>
  <c r="L1379" i="43"/>
  <c r="L888" i="43"/>
  <c r="L682" i="43"/>
  <c r="L1963" i="43"/>
  <c r="L1107" i="43"/>
  <c r="L2164" i="43"/>
  <c r="L338" i="43"/>
  <c r="L1779" i="43"/>
  <c r="L2202" i="43"/>
  <c r="L756" i="43"/>
  <c r="L154" i="43"/>
  <c r="L161" i="43"/>
  <c r="L193" i="43"/>
  <c r="L296" i="43"/>
  <c r="L765" i="43"/>
  <c r="L1223" i="43"/>
  <c r="L2301" i="43"/>
  <c r="L2477" i="43"/>
  <c r="L1614" i="43"/>
  <c r="L1768" i="43"/>
  <c r="L2119" i="43"/>
  <c r="L1573" i="43"/>
  <c r="L875" i="43"/>
  <c r="L235" i="43"/>
  <c r="L405" i="43"/>
  <c r="L824" i="43"/>
  <c r="L892" i="43"/>
  <c r="L2067" i="43"/>
  <c r="L2388" i="43"/>
  <c r="L1881" i="43"/>
  <c r="L2140" i="43"/>
  <c r="L2161" i="43"/>
  <c r="L2036" i="43"/>
  <c r="L2802" i="43"/>
  <c r="L1125" i="43"/>
  <c r="L1730" i="43"/>
  <c r="L2538" i="43"/>
  <c r="L2086" i="43"/>
  <c r="L878" i="43"/>
  <c r="L530" i="43"/>
  <c r="L2396" i="43"/>
  <c r="L1122" i="43"/>
  <c r="L1389" i="43"/>
  <c r="L1572" i="43"/>
  <c r="L2292" i="43"/>
  <c r="L177" i="43"/>
  <c r="L573" i="43"/>
  <c r="L528" i="43"/>
  <c r="L2020" i="43"/>
  <c r="L1794" i="43"/>
  <c r="L637" i="43"/>
  <c r="L1060" i="43"/>
  <c r="L231" i="43"/>
  <c r="L539" i="43"/>
  <c r="L873" i="43"/>
  <c r="L2130" i="43"/>
  <c r="L2092" i="43"/>
  <c r="L2197" i="43"/>
  <c r="L2544" i="43"/>
  <c r="L2736" i="43"/>
  <c r="L2800" i="43"/>
  <c r="L2128" i="43"/>
  <c r="L1151" i="43"/>
  <c r="L1321" i="43"/>
  <c r="L244" i="43"/>
  <c r="L1026" i="43"/>
  <c r="L2362" i="43"/>
  <c r="L2604" i="43"/>
  <c r="L2577" i="43"/>
  <c r="L499" i="43"/>
  <c r="L904" i="43"/>
  <c r="L2029" i="43"/>
  <c r="L2706" i="43"/>
  <c r="L801" i="43"/>
  <c r="L1773" i="43"/>
  <c r="L653" i="43"/>
  <c r="L431" i="43"/>
  <c r="L2523" i="43"/>
  <c r="L1624" i="43"/>
  <c r="L2753" i="43"/>
  <c r="L1973" i="43"/>
  <c r="L1033" i="43"/>
  <c r="L1290" i="43"/>
  <c r="L1868" i="43"/>
  <c r="L1870" i="43"/>
  <c r="L1169" i="43"/>
  <c r="L1048" i="43"/>
  <c r="L2150" i="43"/>
  <c r="L1847" i="43"/>
  <c r="L1374" i="43"/>
  <c r="L348" i="43"/>
  <c r="L1142" i="43"/>
  <c r="L1038" i="43"/>
  <c r="L940" i="43"/>
  <c r="L1591" i="43"/>
  <c r="L2624" i="43"/>
  <c r="L1956" i="43"/>
  <c r="L738" i="43"/>
  <c r="L201" i="43"/>
  <c r="L785" i="43"/>
  <c r="L1877" i="43"/>
  <c r="L902" i="43"/>
  <c r="L793" i="43"/>
  <c r="L1986" i="43"/>
  <c r="L1308" i="43"/>
  <c r="L301" i="43"/>
  <c r="L807" i="43"/>
  <c r="L1724" i="43"/>
  <c r="L2677" i="43"/>
  <c r="L2519" i="43"/>
  <c r="L552" i="43"/>
  <c r="L1927" i="43"/>
  <c r="L1491" i="43"/>
  <c r="L2176" i="43"/>
  <c r="L975" i="43"/>
  <c r="L236" i="43"/>
  <c r="L478" i="43"/>
  <c r="L1777" i="43"/>
  <c r="L2410" i="43"/>
  <c r="L974" i="43"/>
  <c r="L1597" i="43"/>
  <c r="L2256" i="43"/>
  <c r="L1005" i="43"/>
  <c r="L2606" i="43"/>
  <c r="L1254" i="43"/>
  <c r="L603" i="43"/>
  <c r="L1692" i="43"/>
  <c r="L1935" i="43"/>
  <c r="L252" i="43"/>
  <c r="L2368" i="43"/>
  <c r="L926" i="43"/>
  <c r="L545" i="43"/>
  <c r="L126" i="43"/>
  <c r="L1601" i="43"/>
  <c r="L245" i="43"/>
  <c r="L1381" i="43"/>
  <c r="L809" i="43"/>
  <c r="L1578" i="43"/>
  <c r="L1274" i="43"/>
  <c r="L2501" i="43"/>
  <c r="L1825" i="43"/>
  <c r="L2537" i="43"/>
  <c r="L1423" i="43"/>
  <c r="L1177" i="43"/>
  <c r="L1311" i="43"/>
  <c r="L1314" i="43"/>
  <c r="L54" i="43"/>
  <c r="L2186" i="43"/>
  <c r="L614" i="43"/>
  <c r="L1329" i="43"/>
  <c r="L1937" i="43"/>
  <c r="L1993" i="43"/>
  <c r="L1516" i="43"/>
  <c r="L271" i="43"/>
  <c r="L469" i="43"/>
  <c r="L711" i="43"/>
  <c r="L1105" i="43"/>
  <c r="L1044" i="43"/>
  <c r="L2350" i="43"/>
  <c r="L29" i="43"/>
  <c r="L118" i="43"/>
  <c r="L1123" i="43"/>
  <c r="L2550" i="43"/>
  <c r="L1902" i="43"/>
  <c r="L1801" i="43"/>
  <c r="L1227" i="43"/>
  <c r="L2384" i="43"/>
  <c r="L1616" i="43"/>
  <c r="L1510" i="43"/>
  <c r="L1049" i="43"/>
  <c r="L2061" i="43"/>
  <c r="L2405" i="43"/>
  <c r="L312" i="43"/>
  <c r="L1261" i="43"/>
  <c r="L2766" i="43"/>
  <c r="L1385" i="43"/>
  <c r="L2052" i="43"/>
  <c r="L1160" i="43"/>
  <c r="L2007" i="43"/>
  <c r="L2775" i="43"/>
  <c r="L2412" i="43"/>
  <c r="L2203" i="43"/>
  <c r="L661" i="43"/>
  <c r="L94" i="43"/>
  <c r="L1206" i="43"/>
  <c r="L2231" i="43"/>
  <c r="L208" i="43"/>
  <c r="L1850" i="43"/>
  <c r="L2648" i="43"/>
  <c r="L2160" i="43"/>
  <c r="L2797" i="43"/>
  <c r="L944" i="43"/>
  <c r="L1570" i="43"/>
  <c r="L604" i="43"/>
  <c r="L834" i="43"/>
  <c r="L1002" i="43"/>
  <c r="L885" i="43"/>
  <c r="L156" i="43"/>
  <c r="L1887" i="43"/>
  <c r="L2698" i="43"/>
  <c r="L1327" i="43"/>
  <c r="L2529" i="43"/>
  <c r="L2266" i="43"/>
  <c r="L2774" i="43"/>
  <c r="L2639" i="43"/>
  <c r="L2728" i="43"/>
  <c r="L779" i="43"/>
  <c r="L2325" i="43"/>
  <c r="L1145" i="43"/>
  <c r="L2296" i="43"/>
  <c r="L1442" i="43"/>
  <c r="L1857" i="43"/>
  <c r="L311" i="43"/>
  <c r="L1707" i="43"/>
  <c r="L599" i="43"/>
  <c r="L2494" i="43"/>
  <c r="L2367" i="43"/>
  <c r="L1461" i="43"/>
  <c r="L2171" i="43"/>
  <c r="L467" i="43"/>
  <c r="L123" i="43"/>
  <c r="L2641" i="43"/>
  <c r="L828" i="43"/>
  <c r="L1300" i="43"/>
  <c r="L619" i="43"/>
  <c r="L2560" i="43"/>
  <c r="L2112" i="43"/>
  <c r="L31" i="43"/>
  <c r="L2359" i="43"/>
  <c r="L2455" i="43"/>
  <c r="L1455" i="43"/>
  <c r="L343" i="43"/>
  <c r="L840" i="43"/>
  <c r="L580" i="43"/>
  <c r="L2374" i="43"/>
  <c r="L1021" i="43"/>
  <c r="L805" i="43"/>
  <c r="L215" i="43"/>
  <c r="L1052" i="43"/>
  <c r="L826" i="43"/>
  <c r="L956" i="43"/>
  <c r="L55" i="43"/>
  <c r="L398" i="43"/>
  <c r="L1306" i="43"/>
  <c r="L486" i="43"/>
  <c r="L2534" i="43"/>
  <c r="L1784" i="43"/>
  <c r="L2015" i="43"/>
  <c r="L47" i="43"/>
  <c r="L1761" i="43"/>
  <c r="L1291" i="43"/>
  <c r="L776" i="43"/>
  <c r="L1316" i="43"/>
  <c r="L1399" i="43"/>
  <c r="L927" i="43"/>
  <c r="L636" i="43"/>
  <c r="L564" i="43"/>
  <c r="L663" i="43"/>
  <c r="L2583" i="43"/>
  <c r="L507" i="43"/>
  <c r="L284" i="43"/>
  <c r="L369" i="43"/>
  <c r="L2568" i="43"/>
  <c r="L1348" i="43"/>
  <c r="L1019" i="43"/>
  <c r="L1682" i="43"/>
  <c r="L1689" i="43"/>
  <c r="L488" i="43"/>
  <c r="L1638" i="43"/>
  <c r="L451" i="43"/>
  <c r="L1128" i="43"/>
  <c r="L1032" i="43"/>
  <c r="L821" i="43"/>
  <c r="L2539" i="43"/>
  <c r="L2250" i="43"/>
  <c r="L889" i="43"/>
  <c r="L1171" i="43"/>
  <c r="L105" i="43"/>
  <c r="L2632" i="43"/>
  <c r="L1437" i="43"/>
  <c r="L2555" i="43"/>
  <c r="L1806" i="43"/>
  <c r="L655" i="43"/>
  <c r="L2442" i="43"/>
  <c r="L2630" i="43"/>
  <c r="L1392" i="43"/>
  <c r="L216" i="43"/>
  <c r="L42" i="43"/>
  <c r="L2700" i="43"/>
  <c r="L627" i="43"/>
  <c r="L151" i="43"/>
  <c r="L22" i="43"/>
  <c r="L2342" i="43"/>
  <c r="L753" i="43"/>
  <c r="L2554" i="43"/>
  <c r="L240" i="43"/>
  <c r="L1606" i="43"/>
  <c r="L800" i="43"/>
  <c r="L2264" i="43"/>
  <c r="L152" i="43"/>
  <c r="L2189" i="43"/>
  <c r="L222" i="43"/>
  <c r="L1901" i="43"/>
  <c r="L2448" i="43"/>
  <c r="L1378" i="43"/>
  <c r="L2801" i="43"/>
  <c r="L1136" i="43"/>
  <c r="L1802" i="43"/>
  <c r="L590" i="43"/>
  <c r="L1353" i="43"/>
  <c r="L1104" i="43"/>
  <c r="L2206" i="43"/>
  <c r="L164" i="43"/>
  <c r="L1849" i="43"/>
  <c r="L2781" i="43"/>
  <c r="L1681" i="43"/>
  <c r="L2310" i="43"/>
  <c r="L378" i="43"/>
  <c r="L473" i="43"/>
  <c r="L1475" i="43"/>
  <c r="L1226" i="43"/>
  <c r="L648" i="43"/>
  <c r="L1377" i="43"/>
  <c r="L2746" i="43"/>
  <c r="L1863" i="43"/>
  <c r="L27" i="43"/>
  <c r="L621" i="43"/>
  <c r="L2406" i="43"/>
  <c r="L848" i="43"/>
  <c r="L1945" i="43"/>
  <c r="L1725" i="43"/>
  <c r="L180" i="43"/>
  <c r="L1387" i="43"/>
  <c r="L1538" i="43"/>
  <c r="L964" i="43"/>
  <c r="L1943" i="43"/>
  <c r="L1879" i="43"/>
  <c r="L1375" i="43"/>
  <c r="L2336" i="43"/>
  <c r="L1296" i="43"/>
  <c r="L612" i="43"/>
  <c r="L817" i="43"/>
  <c r="L424" i="43"/>
  <c r="L2689" i="43"/>
  <c r="L1193" i="43"/>
  <c r="L523" i="43"/>
  <c r="L1362" i="43"/>
  <c r="L2095" i="43"/>
  <c r="L2220" i="43"/>
  <c r="L2761" i="43"/>
  <c r="L2204" i="43"/>
  <c r="L2144" i="43"/>
  <c r="L2515" i="43"/>
  <c r="L1131" i="43"/>
  <c r="L2650" i="43"/>
  <c r="L1239" i="43"/>
  <c r="L2356" i="43"/>
  <c r="L1332" i="43"/>
  <c r="L2274" i="43"/>
  <c r="L2703" i="43"/>
  <c r="L2600" i="43"/>
  <c r="L2806" i="43"/>
  <c r="L1641" i="43"/>
  <c r="L2316" i="43"/>
  <c r="L1017" i="43"/>
  <c r="L2454" i="43"/>
  <c r="L1650" i="43"/>
  <c r="L725" i="43"/>
  <c r="L272" i="43"/>
  <c r="L2089" i="43"/>
  <c r="L1821" i="43"/>
  <c r="L850" i="43"/>
  <c r="L1023" i="43"/>
  <c r="L2714" i="43"/>
  <c r="L2556" i="43"/>
  <c r="L57" i="43"/>
  <c r="L1672" i="43"/>
  <c r="L1840" i="43"/>
  <c r="L678" i="43"/>
  <c r="L811" i="43"/>
  <c r="L1245" i="43"/>
  <c r="L716" i="43"/>
  <c r="L1340" i="43"/>
  <c r="L537" i="43"/>
  <c r="L1876" i="43"/>
  <c r="L2101" i="43"/>
  <c r="L162" i="43"/>
  <c r="L2209" i="43"/>
  <c r="L19" i="43"/>
  <c r="L1457" i="43"/>
  <c r="L2679" i="43"/>
  <c r="L1112" i="43"/>
  <c r="L943" i="43"/>
  <c r="L516" i="43"/>
  <c r="L531" i="43"/>
  <c r="L2117" i="43"/>
  <c r="L447" i="43"/>
  <c r="L2028" i="43"/>
  <c r="L1472" i="43"/>
  <c r="L2286" i="43"/>
  <c r="L2658" i="43"/>
  <c r="L1163" i="43"/>
  <c r="L2308" i="43"/>
  <c r="L562" i="43"/>
  <c r="L70" i="43"/>
  <c r="L1918" i="43"/>
  <c r="L93" i="43"/>
  <c r="L1661" i="43"/>
  <c r="L2496" i="43"/>
  <c r="L1071" i="43"/>
  <c r="L1576" i="43"/>
  <c r="L115" i="43"/>
  <c r="L2233" i="43"/>
  <c r="L2024" i="43"/>
  <c r="L1964" i="43"/>
  <c r="L78" i="43"/>
  <c r="L2136" i="43"/>
  <c r="L945" i="43"/>
  <c r="L2696" i="43"/>
  <c r="L1711" i="43"/>
  <c r="L117" i="43"/>
  <c r="L86" i="43"/>
  <c r="L2371" i="43"/>
  <c r="L280" i="43"/>
  <c r="L1439" i="43"/>
  <c r="L1172" i="43"/>
  <c r="L1408" i="43"/>
  <c r="L374" i="43"/>
  <c r="L2517" i="43"/>
  <c r="L2377" i="43"/>
  <c r="L1070" i="43"/>
  <c r="L224" i="43"/>
  <c r="L2656" i="43"/>
  <c r="L157" i="43"/>
  <c r="L1422" i="43"/>
  <c r="L1059" i="43"/>
  <c r="L373" i="43"/>
  <c r="L2549" i="43"/>
  <c r="L446" i="43"/>
  <c r="L103" i="43"/>
  <c r="L2567" i="43"/>
  <c r="L2457" i="43"/>
  <c r="L2090" i="43"/>
  <c r="L754" i="43"/>
  <c r="L2097" i="43"/>
  <c r="L1050" i="43"/>
  <c r="L1860" i="43"/>
  <c r="L2458" i="43"/>
  <c r="L96" i="43"/>
  <c r="L981" i="43"/>
  <c r="L1482" i="43"/>
  <c r="L2805" i="43"/>
  <c r="L183" i="43"/>
  <c r="L1424" i="43"/>
  <c r="L1754" i="43"/>
  <c r="L153" i="43"/>
  <c r="L127" i="43"/>
  <c r="L114" i="43"/>
  <c r="L2096" i="43"/>
  <c r="L207" i="43"/>
  <c r="L2154" i="43"/>
  <c r="L2795" i="43"/>
  <c r="L2695" i="43"/>
  <c r="L1181" i="43"/>
  <c r="L1859" i="43"/>
  <c r="L1736" i="43"/>
  <c r="L1463" i="43"/>
  <c r="L257" i="43"/>
  <c r="L1401" i="43"/>
  <c r="L852" i="43"/>
  <c r="L1897" i="43"/>
  <c r="L2194" i="43"/>
  <c r="L844" i="43"/>
  <c r="L1411" i="43"/>
  <c r="L401" i="43"/>
  <c r="L2764" i="43"/>
  <c r="L1665" i="43"/>
  <c r="L579" i="43"/>
  <c r="L468" i="43"/>
  <c r="L2223" i="43"/>
  <c r="L744" i="43"/>
  <c r="L1276" i="43"/>
  <c r="L2053" i="43"/>
  <c r="L1346" i="43"/>
  <c r="L1864" i="43"/>
  <c r="L1293" i="43"/>
  <c r="L1628" i="43"/>
  <c r="L2599" i="43"/>
  <c r="L2340" i="43"/>
  <c r="L1262" i="43"/>
  <c r="L2616" i="43"/>
  <c r="L412" i="43"/>
  <c r="L2619" i="43"/>
  <c r="L453" i="43"/>
  <c r="L2710" i="43"/>
  <c r="L249" i="43"/>
  <c r="L1144" i="43"/>
  <c r="L798" i="43"/>
  <c r="L853" i="43"/>
  <c r="L1523" i="43"/>
  <c r="L492" i="43"/>
  <c r="L1753" i="43"/>
  <c r="L770" i="43"/>
  <c r="L2277" i="43"/>
  <c r="L1709" i="43"/>
  <c r="L1786" i="43"/>
  <c r="L2190" i="43"/>
  <c r="L2668" i="43"/>
  <c r="L1678" i="43"/>
  <c r="L425" i="43"/>
  <c r="L192" i="43"/>
  <c r="L1094" i="43"/>
  <c r="L1700" i="43"/>
  <c r="L2280" i="43"/>
  <c r="L1895" i="43"/>
  <c r="L1211" i="43"/>
  <c r="L2757" i="43"/>
  <c r="L2459" i="43"/>
  <c r="L2055" i="43"/>
  <c r="L1737" i="43"/>
  <c r="L2449" i="43"/>
  <c r="L2062" i="43"/>
  <c r="L2579" i="43"/>
  <c r="L692" i="43"/>
  <c r="L1741" i="43"/>
  <c r="L630" i="43"/>
  <c r="L1829" i="43"/>
  <c r="L771" i="43"/>
  <c r="L2198" i="43"/>
  <c r="L184" i="43"/>
  <c r="L1153" i="43"/>
  <c r="L987" i="43"/>
  <c r="L2346" i="43"/>
  <c r="L2237" i="43"/>
  <c r="L1948" i="43"/>
  <c r="L2584" i="43"/>
  <c r="L479" i="43"/>
  <c r="L830" i="43"/>
  <c r="L1744" i="43"/>
  <c r="L388" i="43"/>
  <c r="L377" i="43"/>
  <c r="L1295" i="43"/>
  <c r="L1933" i="43"/>
  <c r="L1987" i="43"/>
  <c r="L1980" i="43"/>
  <c r="L73" i="43"/>
  <c r="L2141" i="43"/>
  <c r="L136" i="43"/>
  <c r="L982" i="43"/>
  <c r="L952" i="43"/>
  <c r="L1518" i="43"/>
  <c r="L2010" i="43"/>
  <c r="L2629" i="43"/>
  <c r="L1958" i="43"/>
  <c r="L2500" i="43"/>
  <c r="L283" i="43"/>
  <c r="L1557" i="43"/>
  <c r="L1731" i="43"/>
  <c r="L2625" i="43"/>
  <c r="L243" i="43"/>
  <c r="L1164" i="43"/>
  <c r="L1025" i="43"/>
  <c r="L454" i="43"/>
  <c r="L988" i="43"/>
  <c r="L2032" i="43"/>
  <c r="L501" i="43"/>
  <c r="L1898" i="43"/>
  <c r="L2564" i="43"/>
  <c r="L727" i="43"/>
  <c r="L1235" i="43"/>
  <c r="L1447" i="43"/>
  <c r="L1178" i="43"/>
  <c r="L543" i="43"/>
  <c r="L752" i="43"/>
  <c r="L128" i="43"/>
  <c r="L144" i="43"/>
  <c r="L2232" i="43"/>
  <c r="L2420" i="43"/>
  <c r="L688" i="43"/>
  <c r="L686" i="43"/>
  <c r="L1287" i="43"/>
  <c r="L300" i="43"/>
  <c r="L896" i="43"/>
  <c r="L1913" i="43"/>
  <c r="L1009" i="43"/>
  <c r="L38" i="43"/>
  <c r="L1994" i="43"/>
  <c r="L88" i="43"/>
  <c r="L1213" i="43"/>
  <c r="L1476" i="43"/>
  <c r="L2697" i="43"/>
  <c r="L1328" i="43"/>
  <c r="L1878" i="43"/>
  <c r="L2495" i="43"/>
  <c r="L1762" i="43"/>
  <c r="L2054" i="43"/>
  <c r="L2001" i="43"/>
  <c r="L778" i="43"/>
  <c r="L650" i="43"/>
  <c r="L111" i="43"/>
  <c r="L2326" i="43"/>
  <c r="L2423" i="43"/>
  <c r="L1272" i="43"/>
  <c r="L2113" i="43"/>
  <c r="L1892" i="43"/>
  <c r="L2485" i="43"/>
  <c r="L2404" i="43"/>
  <c r="L135" i="43"/>
  <c r="L556" i="43"/>
  <c r="L2467" i="43"/>
  <c r="L870" i="43"/>
  <c r="L563" i="43"/>
  <c r="L1611" i="43"/>
  <c r="L1299" i="43"/>
  <c r="L2070" i="43"/>
  <c r="L2429" i="43"/>
  <c r="L2451" i="43"/>
  <c r="L255" i="43"/>
  <c r="L2740" i="43"/>
  <c r="L1742" i="43"/>
  <c r="L1097" i="43"/>
  <c r="L733" i="43"/>
  <c r="L1966" i="43"/>
  <c r="L2272" i="43"/>
  <c r="L2192" i="43"/>
  <c r="L2498" i="43"/>
  <c r="L1084" i="43"/>
  <c r="L963" i="43"/>
  <c r="L2200" i="43"/>
  <c r="L233" i="43"/>
  <c r="L2134" i="43"/>
  <c r="L407" i="43"/>
  <c r="L1127" i="43"/>
  <c r="L2779" i="43"/>
  <c r="L1099" i="43"/>
  <c r="L1808" i="43"/>
  <c r="L1460" i="43"/>
  <c r="L1347" i="43"/>
  <c r="L1064" i="43"/>
  <c r="L1866" i="43"/>
  <c r="L1529" i="43"/>
  <c r="L1139" i="43"/>
  <c r="L1273" i="43"/>
  <c r="L195" i="43"/>
  <c r="L933" i="43"/>
  <c r="L924" i="43"/>
  <c r="L2132" i="43"/>
  <c r="L2026" i="43"/>
  <c r="L1981" i="43"/>
  <c r="L962" i="43"/>
  <c r="L535" i="43"/>
  <c r="L390" i="43"/>
  <c r="L794" i="43"/>
  <c r="L1839" i="43"/>
  <c r="L2207" i="43"/>
  <c r="L750" i="43"/>
  <c r="L382" i="43"/>
  <c r="L2361" i="43"/>
  <c r="L2462" i="43"/>
  <c r="L515" i="43"/>
  <c r="L1322" i="43"/>
  <c r="L2385" i="43"/>
  <c r="L402" i="43"/>
  <c r="L995" i="43"/>
  <c r="L1391" i="43"/>
  <c r="L179" i="43"/>
  <c r="L2386" i="43"/>
  <c r="L1376" i="43"/>
  <c r="L689" i="43"/>
  <c r="L460" i="43"/>
  <c r="L1417" i="43"/>
  <c r="L1113" i="43"/>
  <c r="L1781" i="43"/>
  <c r="L700" i="43"/>
  <c r="L2110" i="43"/>
  <c r="L646" i="43"/>
  <c r="L322" i="43"/>
  <c r="L2166" i="43"/>
  <c r="L790" i="43"/>
  <c r="L2224" i="43"/>
  <c r="L2418" i="43"/>
  <c r="L2673" i="43"/>
  <c r="L2133" i="43"/>
  <c r="L1115" i="43"/>
  <c r="L421" i="43"/>
  <c r="L1745" i="43"/>
  <c r="L917" i="43"/>
  <c r="L143" i="43"/>
  <c r="L553" i="43"/>
  <c r="L1810" i="43"/>
  <c r="L392" i="43"/>
  <c r="L905" i="43"/>
  <c r="L971" i="43"/>
  <c r="L203" i="43"/>
  <c r="L1492" i="43"/>
  <c r="L683" i="43"/>
  <c r="L1594" i="43"/>
  <c r="L141" i="43"/>
  <c r="L2780" i="43"/>
  <c r="L1443" i="43"/>
  <c r="L2370" i="43"/>
  <c r="L1600" i="43"/>
  <c r="L872" i="43"/>
  <c r="L1077" i="43"/>
  <c r="L2669" i="43"/>
  <c r="L2702" i="43"/>
  <c r="L290" i="43"/>
  <c r="L1783" i="43"/>
  <c r="L955" i="43"/>
  <c r="L984" i="43"/>
  <c r="L1427" i="43"/>
  <c r="L958" i="43"/>
  <c r="L2309" i="43"/>
  <c r="L1780" i="43"/>
  <c r="L1093" i="43"/>
  <c r="L246" i="43"/>
  <c r="L895" i="43"/>
  <c r="L408" i="43"/>
  <c r="L328" i="43"/>
  <c r="L324" i="43"/>
  <c r="L1257" i="43"/>
  <c r="L1477" i="43"/>
  <c r="L2109" i="43"/>
  <c r="L2000" i="43"/>
  <c r="L2634" i="43"/>
  <c r="L2254" i="43"/>
  <c r="L1349" i="43"/>
  <c r="L1216" i="43"/>
  <c r="L773" i="43"/>
  <c r="L2177" i="43"/>
  <c r="L1533" i="43"/>
  <c r="L1598" i="43"/>
  <c r="L947" i="43"/>
  <c r="L583" i="43"/>
  <c r="L2699" i="43"/>
  <c r="L2088" i="43"/>
  <c r="L1999" i="43"/>
  <c r="L345" i="43"/>
  <c r="L2098" i="43"/>
  <c r="L267" i="43"/>
  <c r="L1793" i="43"/>
  <c r="L658" i="43"/>
  <c r="L1580" i="43"/>
  <c r="L305" i="43"/>
  <c r="L48" i="43"/>
  <c r="L1668" i="43"/>
  <c r="L1031" i="43"/>
  <c r="L1051" i="43"/>
  <c r="L1036" i="43"/>
  <c r="L2151" i="43"/>
  <c r="L380" i="43"/>
  <c r="L346" i="43"/>
  <c r="L1778" i="43"/>
  <c r="L2666" i="43"/>
  <c r="L977" i="43"/>
  <c r="L385" i="43"/>
  <c r="L2744" i="43"/>
  <c r="L1080" i="43"/>
  <c r="L1154" i="43"/>
  <c r="L1039" i="43"/>
  <c r="L51" i="43"/>
  <c r="L349" i="43"/>
  <c r="L868" i="43"/>
  <c r="L1544" i="43"/>
  <c r="L1159" i="43"/>
  <c r="L2318" i="43"/>
  <c r="L104" i="43"/>
  <c r="L2481" i="43"/>
  <c r="L1899" i="43"/>
  <c r="L2777" i="43"/>
  <c r="L1912" i="43"/>
  <c r="L2440" i="43"/>
  <c r="L1553" i="43"/>
  <c r="L1809" i="43"/>
  <c r="L1872" i="43"/>
  <c r="L437" i="43"/>
  <c r="L2304" i="43"/>
  <c r="L1640" i="43"/>
  <c r="L1225" i="43"/>
  <c r="L142" i="43"/>
  <c r="L1587" i="43"/>
  <c r="L2570" i="43"/>
  <c r="L281" i="43"/>
  <c r="L1554" i="43"/>
  <c r="L949" i="43"/>
  <c r="L1660" i="43"/>
  <c r="L906" i="43"/>
  <c r="L2265" i="43"/>
  <c r="L1354" i="43"/>
  <c r="L1449" i="43"/>
  <c r="L714" i="43"/>
  <c r="L266" i="43"/>
  <c r="L909" i="43"/>
  <c r="L2339" i="43"/>
  <c r="L1483" i="43"/>
  <c r="L1339" i="43"/>
  <c r="L930" i="43"/>
  <c r="L666" i="43"/>
  <c r="L887" i="43"/>
  <c r="L2003" i="43"/>
  <c r="L1746" i="43"/>
  <c r="L2682" i="43"/>
  <c r="L2282" i="43"/>
  <c r="L1586" i="43"/>
  <c r="L2126" i="43"/>
  <c r="L458" i="43"/>
  <c r="L2593" i="43"/>
  <c r="L629" i="43"/>
  <c r="L1496" i="43"/>
  <c r="L1512" i="43"/>
  <c r="L1490" i="43"/>
  <c r="L514" i="43"/>
  <c r="L913" i="43"/>
  <c r="L1942" i="43"/>
  <c r="L2107" i="43"/>
  <c r="L1436" i="43"/>
  <c r="L1886" i="43"/>
  <c r="L1405" i="43"/>
  <c r="L2644" i="43"/>
  <c r="L100" i="43"/>
  <c r="L1020" i="43"/>
  <c r="L352" i="43"/>
  <c r="L2041" i="43"/>
  <c r="L1975" i="43"/>
  <c r="L1037" i="43"/>
  <c r="L997" i="43"/>
  <c r="L2621" i="43"/>
  <c r="L2173" i="43"/>
  <c r="L77" i="43"/>
  <c r="L2693" i="43"/>
  <c r="L503" i="43"/>
  <c r="L1729" i="43"/>
  <c r="L1983" i="43"/>
  <c r="L219" i="43"/>
  <c r="L1109" i="43"/>
  <c r="L2569" i="43"/>
  <c r="L2246" i="43"/>
  <c r="L332" i="43"/>
  <c r="L450" i="43"/>
  <c r="L1281" i="43"/>
  <c r="L194" i="43"/>
  <c r="L2574" i="43"/>
  <c r="L314" i="43"/>
  <c r="L2525" i="43"/>
  <c r="L948" i="43"/>
  <c r="L496" i="43"/>
  <c r="L669" i="43"/>
  <c r="L2253" i="43"/>
  <c r="L2158" i="43"/>
  <c r="L2004" i="43"/>
  <c r="L2586" i="43"/>
  <c r="L1053" i="43"/>
  <c r="L1256" i="43"/>
  <c r="L435" i="43"/>
  <c r="L313" i="43"/>
  <c r="L2737" i="43"/>
  <c r="L1974" i="43"/>
  <c r="L2285" i="43"/>
  <c r="L859" i="43"/>
  <c r="L1589" i="43"/>
  <c r="L297" i="43"/>
  <c r="L777" i="43"/>
  <c r="L2628" i="43"/>
  <c r="L2730" i="43"/>
  <c r="L2497" i="43"/>
  <c r="L1926" i="43"/>
  <c r="L286" i="43"/>
  <c r="L1086" i="43"/>
  <c r="L746" i="43"/>
  <c r="L422" i="43"/>
  <c r="L2305" i="43"/>
  <c r="L1270" i="43"/>
  <c r="L820" i="43"/>
  <c r="L2660" i="43"/>
  <c r="L1229" i="43"/>
  <c r="L2091" i="43"/>
  <c r="L310" i="43"/>
  <c r="L1914" i="43"/>
  <c r="L2230" i="43"/>
  <c r="L427" i="43"/>
  <c r="L138" i="43"/>
  <c r="L393" i="43"/>
  <c r="L2295" i="43"/>
  <c r="L101" i="43"/>
  <c r="L443" i="43"/>
  <c r="L2149" i="43"/>
  <c r="L1834" i="43"/>
  <c r="L1007" i="43"/>
  <c r="L2691" i="43"/>
  <c r="L2299" i="43"/>
  <c r="L465" i="43"/>
  <c r="L2687" i="43"/>
  <c r="L1209" i="43"/>
  <c r="L2488" i="43"/>
  <c r="L256" i="43"/>
  <c r="L75" i="43"/>
  <c r="L17" i="43"/>
  <c r="L2426" i="43"/>
  <c r="L937" i="43"/>
  <c r="L2809" i="43"/>
  <c r="L2789" i="43"/>
  <c r="L1191" i="43"/>
  <c r="L250" i="43"/>
  <c r="L899" i="43"/>
  <c r="L2288" i="43"/>
  <c r="L1067" i="43"/>
  <c r="L2548" i="43"/>
  <c r="L200" i="43"/>
  <c r="L2006" i="43"/>
  <c r="L2635" i="43"/>
  <c r="L1623" i="43"/>
  <c r="L1147" i="43"/>
  <c r="L2267" i="43"/>
  <c r="L2745" i="43"/>
  <c r="L2527" i="43"/>
  <c r="L1673" i="43"/>
  <c r="L1695" i="43"/>
  <c r="L731" i="43"/>
  <c r="L315" i="43"/>
  <c r="L327" i="43"/>
  <c r="L2643" i="43"/>
  <c r="L538" i="43"/>
  <c r="L696" i="43"/>
  <c r="L325" i="43"/>
  <c r="L187" i="43"/>
  <c r="L1767" i="43"/>
  <c r="L594" i="43"/>
  <c r="L1237" i="43"/>
  <c r="L2180" i="43"/>
  <c r="L251" i="43"/>
  <c r="L640" i="43"/>
  <c r="L178" i="43"/>
  <c r="L647" i="43"/>
  <c r="L2751" i="43"/>
  <c r="L718" i="43"/>
  <c r="L1380" i="43"/>
  <c r="L2759" i="43"/>
  <c r="L409" i="43"/>
  <c r="L498" i="43"/>
  <c r="L2551" i="43"/>
  <c r="L1551" i="43"/>
  <c r="L1739" i="43"/>
  <c r="L1509" i="43"/>
  <c r="L2411" i="43"/>
  <c r="L2222" i="43"/>
  <c r="L1625" i="43"/>
  <c r="L1312" i="43"/>
  <c r="L1950" i="43"/>
  <c r="L1497" i="43"/>
  <c r="L449" i="43"/>
  <c r="L1920" i="43"/>
  <c r="L1549" i="43"/>
  <c r="L762" i="43"/>
  <c r="L337" i="43"/>
  <c r="L419" i="43"/>
  <c r="L883" i="43"/>
  <c r="L1395" i="43"/>
  <c r="L1833" i="43"/>
  <c r="L1404" i="43"/>
  <c r="L2422" i="43"/>
  <c r="L202" i="43"/>
  <c r="L2514" i="43"/>
  <c r="L2179" i="43"/>
  <c r="L1244" i="43"/>
  <c r="L1489" i="43"/>
  <c r="L723" i="43"/>
  <c r="L1251" i="43"/>
  <c r="L1201" i="43"/>
  <c r="L391" i="43"/>
  <c r="L1255" i="43"/>
  <c r="L376" i="43"/>
  <c r="L569" i="43"/>
  <c r="L858" i="43"/>
  <c r="L1155" i="43"/>
  <c r="L1371" i="43"/>
  <c r="L2172" i="43"/>
  <c r="L854" i="43"/>
  <c r="L2651" i="43"/>
  <c r="L418" i="43"/>
  <c r="L769" i="43"/>
  <c r="L2300" i="43"/>
  <c r="L1495" i="43"/>
  <c r="L1307" i="43"/>
  <c r="L389" i="43"/>
  <c r="L2241" i="43"/>
  <c r="L2011" i="43"/>
  <c r="L169" i="43"/>
  <c r="L1413" i="43"/>
  <c r="L2493" i="43"/>
  <c r="L1717" i="43"/>
  <c r="L2034" i="43"/>
  <c r="L703" i="43"/>
  <c r="L1066" i="43"/>
  <c r="L83" i="43"/>
  <c r="L1360" i="43"/>
  <c r="L116" i="43"/>
  <c r="L760" i="43"/>
  <c r="L1285" i="43"/>
  <c r="L1141" i="43"/>
  <c r="L1865" i="43"/>
  <c r="L1143" i="43"/>
  <c r="L1001" i="43"/>
  <c r="L1061" i="43"/>
  <c r="L2184" i="43"/>
  <c r="L863" i="43"/>
  <c r="L1200" i="43"/>
  <c r="L1078" i="43"/>
  <c r="L2081" i="43"/>
  <c r="L58" i="43"/>
  <c r="L1590" i="43"/>
  <c r="L2142" i="43"/>
  <c r="L1236" i="43"/>
  <c r="L622" i="43"/>
  <c r="L713" i="43"/>
  <c r="L814" i="43"/>
  <c r="L1915" i="43"/>
  <c r="L2255" i="43"/>
  <c r="L1383" i="43"/>
  <c r="L1149" i="43"/>
  <c r="L1152" i="43"/>
  <c r="L2382" i="43"/>
  <c r="L37" i="43"/>
  <c r="L597" i="43"/>
  <c r="L1029" i="43"/>
  <c r="L2580" i="43"/>
  <c r="L363" i="43"/>
  <c r="L2654" i="43"/>
  <c r="L2763" i="43"/>
  <c r="L2069" i="43"/>
  <c r="L417" i="43"/>
  <c r="L1547" i="43"/>
  <c r="L274" i="43"/>
  <c r="L1827" i="43"/>
  <c r="L2667" i="43"/>
  <c r="L2771" i="43"/>
  <c r="L1563" i="43"/>
  <c r="L1454" i="43"/>
  <c r="L2018" i="43"/>
  <c r="L2601" i="43"/>
  <c r="L1525" i="43"/>
  <c r="L643" i="43"/>
  <c r="L74" i="43"/>
  <c r="L2620" i="43"/>
  <c r="L1984" i="43"/>
  <c r="L2352" i="43"/>
  <c r="L1089" i="43"/>
  <c r="L2293" i="43"/>
  <c r="L704" i="43"/>
  <c r="L2505" i="43"/>
  <c r="L2392" i="43"/>
  <c r="L2715" i="43"/>
  <c r="L732" i="43"/>
  <c r="L631" i="43"/>
  <c r="L2057" i="43"/>
  <c r="L1749" i="43"/>
  <c r="L400" i="43"/>
  <c r="L2711" i="43"/>
  <c r="L1519" i="43"/>
  <c r="L2709" i="43"/>
  <c r="L1823" i="43"/>
  <c r="L264" i="43"/>
  <c r="L1851" i="43"/>
  <c r="L1959" i="43"/>
  <c r="L1679" i="43"/>
  <c r="L1448" i="43"/>
  <c r="L323" i="43"/>
  <c r="L670" i="43"/>
  <c r="L1068" i="43"/>
  <c r="L384" i="43"/>
  <c r="L513" i="43"/>
  <c r="L1210" i="43"/>
  <c r="L869" i="43"/>
  <c r="L2741" i="43"/>
  <c r="L1718" i="43"/>
  <c r="L972" i="43"/>
  <c r="L1921" i="43"/>
  <c r="L1000" i="43"/>
  <c r="L404" i="43"/>
  <c r="L1588" i="43"/>
  <c r="L1814" i="43"/>
  <c r="L1693" i="43"/>
  <c r="L248" i="43"/>
  <c r="L1330" i="43"/>
  <c r="L2642" i="43"/>
  <c r="L1451" i="43"/>
  <c r="L1263" i="43"/>
  <c r="L1889" i="43"/>
  <c r="L399" i="43"/>
  <c r="L598" i="43"/>
  <c r="L1722" i="43"/>
  <c r="L1074" i="43"/>
  <c r="L2327" i="43"/>
  <c r="L1882" i="43"/>
  <c r="L1988" i="43"/>
  <c r="L1415" i="43"/>
  <c r="L23" i="43"/>
  <c r="L1583" i="43"/>
  <c r="L2019" i="43"/>
  <c r="L633" i="43"/>
  <c r="L2335" i="43"/>
  <c r="L572" i="43"/>
  <c r="L367" i="43"/>
  <c r="L592" i="43"/>
  <c r="L383" i="43"/>
  <c r="L1967" i="43"/>
  <c r="L1517" i="43"/>
  <c r="L1275" i="43"/>
  <c r="L2646" i="43"/>
  <c r="L2671" i="43"/>
  <c r="L1212" i="43"/>
  <c r="L287" i="43"/>
  <c r="L2031" i="43"/>
  <c r="L1905" i="43"/>
  <c r="L223" i="43"/>
  <c r="L2205" i="43"/>
  <c r="L2131" i="43"/>
  <c r="L1034" i="43"/>
  <c r="L1663" i="43"/>
  <c r="L1639" i="43"/>
  <c r="L1400" i="43"/>
  <c r="L928" i="43"/>
  <c r="L719" i="43"/>
  <c r="L903" i="43"/>
  <c r="L632" i="43"/>
  <c r="L1708" i="43"/>
  <c r="L15" i="43"/>
  <c r="L1751" i="43"/>
  <c r="L701" i="43"/>
  <c r="L145" i="43"/>
  <c r="L1770" i="43"/>
  <c r="L2416" i="43"/>
  <c r="L1238" i="43"/>
  <c r="L441" i="43"/>
  <c r="L293" i="43"/>
  <c r="L2504" i="43"/>
  <c r="L2562" i="43"/>
  <c r="L490" i="43"/>
  <c r="L2532" i="43"/>
  <c r="L1648" i="43"/>
  <c r="L1304" i="43"/>
  <c r="L2540" i="43"/>
  <c r="L366" i="43"/>
  <c r="L680" i="43"/>
  <c r="L652" i="43"/>
  <c r="L2122" i="43"/>
  <c r="L1278" i="43"/>
  <c r="L2357" i="43"/>
  <c r="L2063" i="43"/>
  <c r="L745" i="43"/>
  <c r="L1684" i="43"/>
  <c r="L2402" i="43"/>
  <c r="L865" i="43"/>
  <c r="L1698" i="43"/>
  <c r="L1310" i="43"/>
  <c r="L56" i="43"/>
  <c r="L1552" i="43"/>
  <c r="L2664" i="43"/>
  <c r="L757" i="43"/>
  <c r="L1686" i="43"/>
  <c r="L1246" i="43"/>
  <c r="L808" i="43"/>
  <c r="L1957" i="43"/>
  <c r="L1680" i="43"/>
  <c r="L2247" i="43"/>
  <c r="L1176" i="43"/>
  <c r="L2311" i="43"/>
  <c r="L2226" i="43"/>
  <c r="L2338" i="43"/>
  <c r="L2804" i="43"/>
  <c r="L134" i="43"/>
  <c r="L2787" i="43"/>
  <c r="L936" i="43"/>
  <c r="L2734" i="43"/>
  <c r="L1365" i="43"/>
  <c r="L1266" i="43"/>
  <c r="L1315" i="43"/>
  <c r="L1336" i="43"/>
  <c r="L1835" i="43"/>
  <c r="L1985" i="43"/>
  <c r="L2559" i="43"/>
  <c r="L2393" i="43"/>
  <c r="L2196" i="43"/>
  <c r="L1604" i="43"/>
  <c r="L2236" i="43"/>
  <c r="L1234" i="43"/>
  <c r="L1087" i="43"/>
  <c r="L304" i="43"/>
  <c r="L1528" i="43"/>
  <c r="L845" i="43"/>
  <c r="L2012" i="43"/>
  <c r="L2102" i="43"/>
  <c r="L2747" i="43"/>
  <c r="L368" i="43"/>
  <c r="L1180" i="43"/>
  <c r="L364" i="43"/>
  <c r="L623" i="43"/>
  <c r="L1027" i="43"/>
  <c r="L1798" i="43"/>
  <c r="L783" i="43"/>
  <c r="L1243" i="43"/>
  <c r="L1807" i="43"/>
  <c r="L2303" i="43"/>
  <c r="L1750" i="43"/>
  <c r="L1832" i="43"/>
  <c r="L2217" i="43"/>
  <c r="L239" i="43"/>
  <c r="L1030" i="43"/>
  <c r="L939" i="43"/>
  <c r="L212" i="43"/>
  <c r="L729" i="43"/>
  <c r="L2153" i="43"/>
  <c r="L2193" i="43"/>
  <c r="L1670" i="43"/>
  <c r="L308" i="43"/>
  <c r="L276" i="43"/>
  <c r="L547" i="43"/>
  <c r="L394" i="43"/>
  <c r="L46" i="43"/>
  <c r="L1568" i="43"/>
  <c r="L2513" i="43"/>
  <c r="L1513" i="43"/>
  <c r="L736" i="43"/>
  <c r="L970" i="43"/>
  <c r="L1732" i="43"/>
  <c r="L763" i="43"/>
  <c r="L842" i="43"/>
  <c r="L791" i="43"/>
  <c r="L1743" i="43"/>
  <c r="L2116" i="43"/>
  <c r="L1532" i="43"/>
  <c r="L2242" i="43"/>
  <c r="L221" i="43"/>
  <c r="L991" i="43"/>
  <c r="L76" i="43"/>
  <c r="L2636" i="43"/>
  <c r="L1968" i="43"/>
  <c r="L2739" i="43"/>
  <c r="L1095" i="43"/>
  <c r="L2268" i="43"/>
  <c r="L1932" i="43"/>
  <c r="L662" i="43"/>
  <c r="L965" i="43"/>
  <c r="L2588" i="43"/>
  <c r="L2469" i="43"/>
  <c r="L2647" i="43"/>
  <c r="L781" i="43"/>
  <c r="L334" i="43"/>
  <c r="L2713" i="43"/>
  <c r="L2037" i="43"/>
  <c r="L1366" i="43"/>
  <c r="L2174" i="43"/>
  <c r="L2263" i="43"/>
  <c r="L354" i="43"/>
  <c r="L2721" i="43"/>
  <c r="L932" i="43"/>
  <c r="L2014" i="43"/>
  <c r="L2471" i="43"/>
  <c r="L1075" i="43"/>
  <c r="L1903" i="43"/>
  <c r="L775" i="43"/>
  <c r="L2803" i="43"/>
  <c r="L2271" i="43"/>
  <c r="L707" i="43"/>
  <c r="L326" i="43"/>
  <c r="L1103" i="43"/>
  <c r="L1817" i="43"/>
  <c r="L49" i="43"/>
  <c r="L1334" i="43"/>
  <c r="L1467" i="43"/>
  <c r="L1414" i="43"/>
  <c r="L1503" i="43"/>
  <c r="L1338" i="43"/>
  <c r="L433" i="43"/>
  <c r="L395" i="43"/>
  <c r="L199" i="43"/>
  <c r="L954" i="43"/>
  <c r="L2597" i="43"/>
  <c r="L1755" i="43"/>
  <c r="L1818" i="43"/>
  <c r="L2085" i="43"/>
  <c r="L1430" i="43"/>
  <c r="L130" i="43"/>
  <c r="L1416" i="43"/>
  <c r="L2216" i="43"/>
  <c r="L1541" i="43"/>
  <c r="L1649" i="43"/>
  <c r="L908" i="43"/>
  <c r="L2655" i="43"/>
  <c r="L1632" i="43"/>
  <c r="L721" i="43"/>
  <c r="L2068" i="43"/>
  <c r="L615" i="43"/>
  <c r="L464" i="43"/>
  <c r="L448" i="43"/>
  <c r="L1621" i="43"/>
  <c r="L1853" i="43"/>
  <c r="L2201" i="43"/>
  <c r="L617" i="43"/>
  <c r="L2083" i="43"/>
  <c r="L428" i="43"/>
  <c r="L1790" i="43"/>
  <c r="L2482" i="43"/>
  <c r="L1406" i="43"/>
  <c r="L1831" i="43"/>
  <c r="L190" i="43"/>
  <c r="L656" i="43"/>
  <c r="L2576" i="43"/>
  <c r="L931" i="43"/>
  <c r="L2035" i="43"/>
  <c r="L1188" i="43"/>
  <c r="L1772" i="43"/>
  <c r="L1515" i="43"/>
  <c r="L1579" i="43"/>
  <c r="L804" i="43"/>
  <c r="L1626" i="43"/>
  <c r="L1326" i="43"/>
  <c r="L1373" i="43"/>
  <c r="L1345" i="43"/>
  <c r="L2535" i="43"/>
  <c r="L2017" i="43"/>
  <c r="L1636" i="43"/>
  <c r="L1556" i="43"/>
  <c r="L675" i="43"/>
  <c r="L1269" i="43"/>
  <c r="L1978" i="43"/>
  <c r="L1571" i="43"/>
  <c r="L519" i="43"/>
  <c r="L209" i="43"/>
  <c r="L2321" i="43"/>
  <c r="L1055" i="43"/>
  <c r="L890" i="43"/>
  <c r="L1444" i="43"/>
  <c r="L1992" i="43"/>
  <c r="L1546" i="43"/>
  <c r="L742" i="43"/>
  <c r="L20" i="43"/>
  <c r="L1947" i="43"/>
  <c r="L2244" i="43"/>
  <c r="L445" i="43"/>
  <c r="L799" i="43"/>
  <c r="L2783" i="43"/>
  <c r="L1884" i="43"/>
  <c r="L1782" i="43"/>
  <c r="L2375" i="43"/>
  <c r="L1426" i="43"/>
  <c r="L302" i="43"/>
  <c r="L1043" i="43"/>
  <c r="L25" i="43"/>
  <c r="L795" i="43"/>
  <c r="L1111" i="43"/>
  <c r="L430" i="43"/>
  <c r="L1166" i="43"/>
  <c r="L406" i="43"/>
  <c r="L403" i="43"/>
  <c r="L2152" i="43"/>
  <c r="L1140" i="43"/>
  <c r="L1504" i="43"/>
  <c r="L2005" i="43"/>
  <c r="L935" i="43"/>
  <c r="L1797" i="43"/>
  <c r="L2466" i="43"/>
  <c r="L558" i="43"/>
  <c r="L2596" i="43"/>
  <c r="L2533" i="43"/>
  <c r="L1183" i="43"/>
  <c r="L2718" i="43"/>
  <c r="L2105" i="43"/>
  <c r="L1302" i="43"/>
  <c r="L1721" i="43"/>
  <c r="L438" i="43"/>
  <c r="L737" i="43"/>
  <c r="L1148" i="43"/>
  <c r="L699" i="43"/>
  <c r="L624" i="43"/>
  <c r="L2707" i="43"/>
  <c r="L2376" i="43"/>
  <c r="L712" i="43"/>
  <c r="L2742" i="43"/>
  <c r="L2522" i="43"/>
  <c r="L442" i="43"/>
  <c r="L941" i="43"/>
  <c r="L1108" i="43"/>
  <c r="L1979" i="43"/>
  <c r="L1584" i="43"/>
  <c r="L2163" i="43"/>
  <c r="L620" i="43"/>
  <c r="L2585" i="43"/>
  <c r="L2598" i="43"/>
  <c r="L1011" i="43"/>
  <c r="L107" i="43"/>
  <c r="L2791" i="43"/>
  <c r="L461" i="43"/>
  <c r="L2048" i="43"/>
  <c r="L1063" i="43"/>
  <c r="L720" i="43"/>
  <c r="L166" i="43"/>
  <c r="L2125" i="43"/>
  <c r="L1134" i="43"/>
  <c r="L2148" i="43"/>
  <c r="L2021" i="43"/>
  <c r="L61" i="43"/>
  <c r="L1615" i="43"/>
  <c r="L1930" i="43"/>
  <c r="L2546" i="43"/>
  <c r="L317" i="43"/>
  <c r="L1581" i="43"/>
  <c r="L2072" i="43"/>
  <c r="L171" i="43"/>
  <c r="L122" i="43"/>
  <c r="L278" i="43"/>
  <c r="L2447" i="43"/>
  <c r="L938" i="43"/>
  <c r="L1642" i="43"/>
  <c r="L2115" i="43"/>
  <c r="L1004" i="43"/>
  <c r="L2778" i="43"/>
  <c r="L677" i="43"/>
  <c r="L92" i="43"/>
  <c r="L2212" i="43"/>
  <c r="L2792" i="43"/>
  <c r="L586" i="43"/>
  <c r="L524" i="43"/>
  <c r="L2121" i="43"/>
  <c r="L2784" i="43"/>
  <c r="L132" i="43"/>
  <c r="L2397" i="43"/>
  <c r="L922" i="43"/>
  <c r="L196" i="43"/>
  <c r="L990" i="43"/>
  <c r="L1402" i="43"/>
  <c r="L307" i="43"/>
  <c r="L2358" i="43"/>
  <c r="L2398" i="43"/>
  <c r="L2499" i="43"/>
  <c r="L1961" i="43"/>
  <c r="L1218" i="43"/>
  <c r="L606" i="43"/>
  <c r="L660" i="43"/>
  <c r="L782" i="43"/>
  <c r="L1931" i="43"/>
  <c r="L387" i="43"/>
  <c r="L2474" i="43"/>
  <c r="L2124" i="43"/>
  <c r="L554" i="43"/>
  <c r="L2252" i="43"/>
  <c r="L339" i="43"/>
  <c r="L2319" i="43"/>
  <c r="L585" i="43"/>
  <c r="L684" i="43"/>
  <c r="L1283" i="43"/>
  <c r="L2591" i="43"/>
  <c r="L1364" i="43"/>
  <c r="L1766" i="43"/>
  <c r="L1150" i="43"/>
  <c r="L2328" i="43"/>
  <c r="L2443" i="43"/>
  <c r="L1936" i="43"/>
  <c r="L2750" i="43"/>
  <c r="L1939" i="43"/>
  <c r="L1666" i="43"/>
  <c r="L1323" i="43"/>
  <c r="L2521" i="43"/>
  <c r="L2074" i="43"/>
  <c r="L2275" i="43"/>
  <c r="L32" i="43"/>
  <c r="L989" i="43"/>
  <c r="L370" i="43"/>
  <c r="L2701" i="43"/>
  <c r="L1788" i="43"/>
  <c r="L1776" i="43"/>
  <c r="L1836" i="43"/>
  <c r="L414" i="43"/>
  <c r="L432" i="43"/>
  <c r="L13" i="43"/>
  <c r="L170" i="43"/>
  <c r="L1351" i="43"/>
  <c r="L1795" i="43"/>
  <c r="L2030" i="43"/>
  <c r="L359" i="43"/>
  <c r="L1685" i="43"/>
  <c r="L1659" i="43"/>
  <c r="L340" i="43"/>
  <c r="L2492" i="43"/>
  <c r="L819" i="43"/>
  <c r="L849" i="43"/>
  <c r="L715" i="43"/>
  <c r="L2694" i="43"/>
  <c r="L920" i="43"/>
  <c r="L265" i="43"/>
  <c r="L2315" i="43"/>
  <c r="L2799" i="43"/>
  <c r="L160" i="43"/>
  <c r="L504" i="43"/>
  <c r="L2291" i="43"/>
  <c r="L185" i="43"/>
  <c r="L1875" i="43"/>
  <c r="L2210" i="43"/>
  <c r="L822" i="43"/>
  <c r="L2772" i="43"/>
  <c r="L706" i="43"/>
  <c r="L260" i="43"/>
  <c r="L1511" i="43"/>
  <c r="L722" i="43"/>
  <c r="L102" i="43"/>
  <c r="L440" i="43"/>
  <c r="L1478" i="43"/>
  <c r="L1858" i="43"/>
  <c r="L316" i="43"/>
  <c r="L522" i="43"/>
  <c r="L2038" i="43"/>
  <c r="L35" i="43"/>
  <c r="L2686" i="43"/>
  <c r="L966" i="43"/>
  <c r="L2022" i="43"/>
  <c r="L333" i="43"/>
  <c r="L1540" i="43"/>
  <c r="L761" i="43"/>
  <c r="L1014" i="43"/>
  <c r="L709" i="43"/>
  <c r="L1837" i="43"/>
  <c r="L28" i="43"/>
  <c r="L2476" i="43"/>
  <c r="L544" i="43"/>
  <c r="L2785" i="43"/>
  <c r="L1453" i="43"/>
  <c r="L665" i="43"/>
  <c r="L2199" i="43"/>
  <c r="L2793" i="43"/>
  <c r="L626" i="43"/>
  <c r="L2762" i="43"/>
  <c r="L1337" i="43"/>
  <c r="L1900" i="43"/>
  <c r="L2414" i="43"/>
  <c r="L1521" i="43"/>
  <c r="L1474" i="43"/>
  <c r="L2512" i="43"/>
  <c r="L693" i="43"/>
  <c r="L1763" i="43"/>
  <c r="L1367" i="43"/>
  <c r="L232" i="43"/>
  <c r="L14" i="43"/>
  <c r="L1585" i="43"/>
  <c r="L1284" i="43"/>
  <c r="L2257" i="43"/>
  <c r="L1812" i="43"/>
  <c r="L1599" i="43"/>
  <c r="L891" i="43"/>
  <c r="L1098" i="43"/>
  <c r="L1542" i="43"/>
  <c r="L1022" i="43"/>
  <c r="L2056" i="43"/>
  <c r="L546" i="43"/>
  <c r="L910" i="43"/>
  <c r="L2104" i="43"/>
  <c r="L772" i="43"/>
  <c r="L575" i="43"/>
  <c r="L2663" i="43"/>
  <c r="L1522" i="43"/>
  <c r="L2807" i="43"/>
  <c r="L218" i="43"/>
  <c r="L2334" i="43"/>
  <c r="L362" i="43"/>
  <c r="L1955" i="43"/>
  <c r="L1559" i="43"/>
  <c r="L198" i="43"/>
  <c r="L2079" i="43"/>
  <c r="L751" i="43"/>
  <c r="L2378" i="43"/>
  <c r="L1760" i="43"/>
  <c r="L396" i="43"/>
  <c r="L1995" i="43"/>
  <c r="L999" i="43"/>
  <c r="L2341" i="43"/>
  <c r="L1656" i="43"/>
  <c r="L1846" i="43"/>
  <c r="L82" i="43"/>
  <c r="L2364" i="43"/>
  <c r="L2581" i="43"/>
  <c r="L2103" i="43"/>
  <c r="L455" i="43"/>
  <c r="L2470" i="43"/>
  <c r="L1259" i="43"/>
  <c r="L518" i="43"/>
  <c r="L1645" i="43"/>
  <c r="L2661" i="43"/>
  <c r="L291" i="43"/>
  <c r="L1363" i="43"/>
  <c r="L18" i="43"/>
  <c r="L1539" i="43"/>
  <c r="L2434" i="43"/>
  <c r="L477" i="43"/>
  <c r="L80" i="43"/>
  <c r="L84" i="43"/>
  <c r="L679" i="43"/>
  <c r="L411" i="43"/>
  <c r="L321" i="43"/>
  <c r="L90" i="43"/>
  <c r="L43" i="43"/>
  <c r="L812" i="43"/>
  <c r="L838" i="43"/>
  <c r="L571" i="43"/>
  <c r="L1560" i="43"/>
  <c r="L2463" i="43"/>
  <c r="L2238" i="43"/>
  <c r="L566" i="43"/>
  <c r="L2607" i="43"/>
  <c r="L691" i="43"/>
  <c r="L2138" i="43"/>
  <c r="L2612" i="43"/>
  <c r="L618" i="43"/>
  <c r="L1219" i="43"/>
  <c r="L1242" i="43"/>
  <c r="L1890" i="43"/>
  <c r="L1527" i="43"/>
  <c r="L2169" i="43"/>
  <c r="L759" i="43"/>
  <c r="L146" i="43"/>
  <c r="L2563" i="43"/>
  <c r="L1608" i="43"/>
  <c r="L1420" i="43"/>
  <c r="L2100" i="43"/>
  <c r="L2278" i="43"/>
  <c r="L2366" i="43"/>
  <c r="L242" i="43"/>
  <c r="L1247" i="43"/>
  <c r="L2653" i="43"/>
  <c r="L225" i="43"/>
  <c r="L1370" i="43"/>
  <c r="L1096" i="43"/>
  <c r="L2756" i="43"/>
  <c r="L1998" i="43"/>
  <c r="L1769" i="43"/>
  <c r="L2743" i="43"/>
  <c r="L2602" i="43"/>
  <c r="L1100" i="43"/>
  <c r="L2541" i="43"/>
  <c r="L2345" i="43"/>
  <c r="L2167" i="43"/>
  <c r="L26" i="43"/>
  <c r="L299" i="43"/>
  <c r="L1468" i="43"/>
  <c r="L1609" i="43"/>
  <c r="L2678" i="43"/>
  <c r="L642" i="43"/>
  <c r="L1976" i="43"/>
  <c r="L1138" i="43"/>
  <c r="L1069" i="43"/>
  <c r="L1885" i="43"/>
  <c r="L1940" i="43"/>
  <c r="L749" i="43"/>
  <c r="L2543" i="43"/>
  <c r="L1073" i="43"/>
  <c r="L1355" i="43"/>
  <c r="L2087" i="43"/>
  <c r="L1910" i="43"/>
  <c r="L602" i="43"/>
  <c r="L2287" i="43"/>
  <c r="L2720" i="43"/>
  <c r="L206" i="43"/>
  <c r="L306" i="43"/>
  <c r="L2437" i="43"/>
  <c r="L837" i="43"/>
  <c r="L1758" i="43"/>
  <c r="L2344" i="43"/>
  <c r="L2027" i="43"/>
  <c r="L2558" i="43"/>
  <c r="L1500" i="43"/>
  <c r="L766" i="43"/>
  <c r="L529" i="43"/>
  <c r="L2688" i="43"/>
  <c r="L823" i="43"/>
  <c r="L1202" i="43"/>
  <c r="L651" i="43"/>
  <c r="L2547" i="43"/>
  <c r="L687" i="43"/>
  <c r="L159" i="43"/>
  <c r="L532" i="43"/>
  <c r="L973" i="43"/>
  <c r="L803" i="43"/>
  <c r="L50" i="43"/>
  <c r="L968" i="43"/>
  <c r="L1357" i="43"/>
  <c r="L2175" i="43"/>
  <c r="L695" i="43"/>
  <c r="L1928" i="43"/>
  <c r="L197" i="43"/>
  <c r="L1874" i="43"/>
  <c r="L1331" i="43"/>
  <c r="L176" i="43"/>
  <c r="L2023" i="43"/>
  <c r="L1432" i="43"/>
  <c r="L480" i="43"/>
  <c r="L534" i="43"/>
  <c r="L1804" i="43"/>
  <c r="L2622" i="43"/>
  <c r="L1719" i="43"/>
  <c r="L436" i="43"/>
  <c r="L2758" i="43"/>
  <c r="L1953" i="43"/>
  <c r="L1421" i="43"/>
  <c r="L916" i="43"/>
  <c r="L168" i="43"/>
  <c r="L1082" i="43"/>
  <c r="L52" i="43"/>
  <c r="L1893" i="43"/>
  <c r="L1102" i="43"/>
  <c r="L1469" i="43"/>
  <c r="L1592" i="43"/>
  <c r="L1562" i="43"/>
  <c r="L1279" i="43"/>
  <c r="L2195" i="43"/>
  <c r="L2645" i="43"/>
  <c r="L734" i="43"/>
  <c r="L1830" i="43"/>
  <c r="L1175" i="43"/>
  <c r="L2213" i="43"/>
  <c r="L2369" i="43"/>
  <c r="L2725" i="43"/>
  <c r="L1748" i="43"/>
  <c r="L2155" i="43"/>
  <c r="L1493" i="43"/>
  <c r="L2245" i="43"/>
  <c r="L1577" i="43"/>
  <c r="L2572" i="43"/>
  <c r="L1101" i="43"/>
  <c r="L1464" i="43"/>
  <c r="L866" i="43"/>
  <c r="L95" i="43"/>
  <c r="L1412" i="43"/>
  <c r="L241" i="43"/>
  <c r="L1771" i="43"/>
  <c r="L309" i="43"/>
  <c r="L1013" i="43"/>
  <c r="L2147" i="43"/>
  <c r="L1368" i="43"/>
  <c r="L397" i="43"/>
  <c r="L386" i="43"/>
  <c r="L60" i="43"/>
  <c r="L1843" i="43"/>
  <c r="L371" i="43"/>
  <c r="L2221" i="43"/>
  <c r="L2487" i="43"/>
  <c r="L2468" i="43"/>
  <c r="L1056" i="43"/>
  <c r="L728" i="43"/>
  <c r="L2208" i="43"/>
  <c r="L1647" i="43"/>
  <c r="L2114" i="43"/>
  <c r="L1318" i="43"/>
  <c r="L1566" i="43"/>
  <c r="L1688" i="43"/>
  <c r="L1917" i="43"/>
  <c r="L2627" i="43"/>
  <c r="L1574" i="43"/>
  <c r="L2111" i="43"/>
  <c r="L980" i="43"/>
  <c r="L2684" i="43"/>
  <c r="L2178" i="43"/>
  <c r="L1196" i="43"/>
  <c r="L2464" i="43"/>
  <c r="L2156" i="43"/>
  <c r="L1165" i="43"/>
  <c r="L1922" i="43"/>
  <c r="L1024" i="43"/>
  <c r="L1838" i="43"/>
  <c r="L2137" i="43"/>
  <c r="L2281" i="43"/>
  <c r="L1473" i="43"/>
  <c r="L1429" i="43"/>
  <c r="L191" i="43"/>
  <c r="L542" i="43"/>
  <c r="L1637" i="43"/>
  <c r="L1667" i="43"/>
  <c r="L2389" i="43"/>
  <c r="L2002" i="43"/>
  <c r="L1466" i="43"/>
  <c r="L1727" i="43"/>
  <c r="L1194" i="43"/>
  <c r="L2324" i="43"/>
  <c r="L275" i="43"/>
  <c r="L851" i="43"/>
  <c r="L815" i="43"/>
  <c r="L41" i="43"/>
  <c r="L710" i="43"/>
  <c r="L494" i="43"/>
  <c r="L2248" i="43"/>
  <c r="L1041" i="43"/>
  <c r="L1342" i="43"/>
  <c r="L608" i="43"/>
  <c r="L1796" i="43"/>
  <c r="L2170" i="43"/>
  <c r="L2273" i="43"/>
  <c r="L702" i="43"/>
  <c r="L959" i="43"/>
  <c r="L2337" i="43"/>
  <c r="L628" i="43"/>
  <c r="L901" i="43"/>
  <c r="L330" i="43"/>
  <c r="L2071" i="43"/>
  <c r="L2123" i="43"/>
  <c r="L1548" i="43"/>
  <c r="L2349" i="43"/>
  <c r="L2657" i="43"/>
  <c r="L2733" i="43"/>
  <c r="L1419" i="43"/>
  <c r="L210" i="43"/>
  <c r="L1156" i="43"/>
  <c r="L182" i="43"/>
  <c r="L476" i="43"/>
  <c r="L2557" i="43"/>
  <c r="L365" i="43"/>
  <c r="L1848" i="43"/>
  <c r="L2347" i="43"/>
  <c r="L2659" i="43"/>
  <c r="L1909" i="43"/>
  <c r="L2185" i="43"/>
  <c r="L831" i="43"/>
  <c r="L806" i="43"/>
  <c r="L120" i="43"/>
  <c r="L1267" i="43"/>
  <c r="L2670" i="43"/>
  <c r="L2760" i="43"/>
  <c r="L2755" i="43"/>
  <c r="L1386" i="43"/>
  <c r="L2479" i="43"/>
  <c r="L64" i="43"/>
  <c r="L1481" i="43"/>
  <c r="L983" i="43"/>
  <c r="L1292" i="43"/>
  <c r="L1187" i="43"/>
  <c r="L2243" i="43"/>
  <c r="L1232" i="43"/>
  <c r="L1241" i="43"/>
  <c r="L1446" i="43"/>
  <c r="L1190" i="43"/>
  <c r="L841" i="43"/>
  <c r="L2262" i="43"/>
  <c r="L950" i="43"/>
  <c r="L121" i="43"/>
  <c r="L1057" i="43"/>
  <c r="L1015" i="43"/>
  <c r="L1499" i="43"/>
  <c r="L2298" i="43"/>
  <c r="L2351" i="43"/>
  <c r="L2240" i="43"/>
  <c r="L897" i="43"/>
  <c r="L2009" i="43"/>
  <c r="L1867" i="43"/>
  <c r="L247" i="43"/>
  <c r="L2788" i="43"/>
  <c r="L495" i="43"/>
  <c r="L2259" i="43"/>
  <c r="L2722" i="43"/>
  <c r="L1716" i="43"/>
  <c r="L2162" i="43"/>
  <c r="L67" i="43"/>
  <c r="L1747" i="43"/>
  <c r="L205" i="43"/>
  <c r="L1962" i="43"/>
  <c r="L2269" i="43"/>
  <c r="L1289" i="43"/>
  <c r="L415" i="43"/>
  <c r="L1157" i="43"/>
  <c r="L466" i="43"/>
  <c r="L1676" i="43"/>
  <c r="L961" i="43"/>
  <c r="L2143" i="43"/>
  <c r="L89" i="43"/>
  <c r="L894" i="43"/>
  <c r="L2473" i="43"/>
  <c r="L1891" i="43"/>
  <c r="L2732" i="43"/>
  <c r="L2796" i="43"/>
  <c r="L2435" i="43"/>
  <c r="L764" i="43"/>
  <c r="L1214" i="43"/>
  <c r="L578" i="43"/>
  <c r="L847" i="43"/>
  <c r="L2076" i="43"/>
  <c r="L361" i="43"/>
  <c r="L1911" i="43"/>
  <c r="L1170" i="43"/>
  <c r="L1088" i="43"/>
  <c r="L1726" i="43"/>
  <c r="L560" i="43"/>
  <c r="L1462" i="43"/>
  <c r="L1662" i="43"/>
  <c r="L2528" i="43"/>
  <c r="L11" i="43"/>
  <c r="L2749" i="43"/>
  <c r="L63" i="43"/>
  <c r="L1396" i="43"/>
  <c r="L1398" i="43"/>
  <c r="L149" i="43"/>
  <c r="L270" i="43"/>
  <c r="L2461" i="43"/>
  <c r="L2372" i="43"/>
  <c r="L1161" i="43"/>
  <c r="L2025" i="43"/>
  <c r="L2409" i="43"/>
  <c r="L1418" i="43"/>
  <c r="L1230" i="43"/>
  <c r="L2066" i="43"/>
  <c r="L2623" i="43"/>
  <c r="L2228" i="43"/>
  <c r="L474" i="43"/>
  <c r="L595" i="43"/>
  <c r="L867" i="43"/>
  <c r="L79" i="43"/>
  <c r="L303" i="43"/>
  <c r="L755" i="43"/>
  <c r="L2165" i="43"/>
  <c r="L587" i="43"/>
  <c r="L1120" i="43"/>
  <c r="L220" i="43"/>
  <c r="L2306" i="43"/>
  <c r="L2808" i="43"/>
  <c r="L1607" i="43"/>
  <c r="L2508" i="43"/>
  <c r="L237" i="43"/>
  <c r="L541" i="43"/>
  <c r="L2472" i="43"/>
  <c r="L1258" i="43"/>
  <c r="L1862" i="43"/>
  <c r="L1652" i="43"/>
  <c r="L262" i="43"/>
  <c r="L1530" i="43"/>
  <c r="L2460" i="43"/>
  <c r="L1167" i="43"/>
  <c r="L108" i="43"/>
  <c r="L1816" i="43"/>
  <c r="L2553" i="43"/>
  <c r="L992" i="43"/>
  <c r="L645" i="43"/>
  <c r="L2790" i="43"/>
  <c r="L886" i="43"/>
  <c r="L1759" i="43"/>
  <c r="L1382" i="43"/>
  <c r="L668" i="43"/>
  <c r="L2794" i="43"/>
  <c r="L1740" i="43"/>
  <c r="L880" i="43"/>
  <c r="L1855" i="43"/>
  <c r="L124" i="43"/>
  <c r="L1941" i="43"/>
  <c r="L2322" i="43"/>
  <c r="L2188" i="43"/>
  <c r="L294" i="43"/>
  <c r="L1697" i="43"/>
  <c r="L1970" i="43"/>
  <c r="L816" i="43"/>
  <c r="L1629" i="43"/>
  <c r="L2157" i="43"/>
  <c r="L1603" i="43"/>
  <c r="L2249" i="43"/>
  <c r="L1452" i="43"/>
  <c r="L273" i="43"/>
  <c r="L1785" i="43"/>
  <c r="L635" i="43"/>
  <c r="L1301" i="43"/>
  <c r="L1072" i="43"/>
  <c r="L1335" i="43"/>
  <c r="L150" i="43"/>
  <c r="L671" i="43"/>
  <c r="L1952" i="43"/>
  <c r="L1565" i="43"/>
  <c r="L471" i="43"/>
  <c r="L2692" i="43"/>
  <c r="L30" i="43"/>
  <c r="L600" i="43"/>
  <c r="L1733" i="43"/>
  <c r="L1923" i="43"/>
  <c r="L1567" i="43"/>
  <c r="L2108" i="43"/>
  <c r="L133" i="43"/>
  <c r="L877" i="43"/>
  <c r="L1186" i="43"/>
  <c r="L261" i="43"/>
  <c r="L452" i="43"/>
  <c r="L561" i="43"/>
  <c r="L2016" i="43"/>
  <c r="L2353" i="43"/>
  <c r="L485" i="43"/>
  <c r="L582" i="43"/>
  <c r="L697" i="43"/>
  <c r="L1787" i="43"/>
  <c r="L439" i="43"/>
  <c r="L676" i="43"/>
  <c r="L743" i="43"/>
  <c r="L860" i="43"/>
  <c r="L915" i="43"/>
  <c r="L1543" i="43"/>
  <c r="L2608" i="43"/>
  <c r="L2270" i="43"/>
  <c r="L705" i="43"/>
  <c r="L929" i="43"/>
  <c r="L923" i="43"/>
  <c r="L2013" i="43"/>
  <c r="L698" i="43"/>
  <c r="L112" i="43"/>
  <c r="L1249" i="43"/>
  <c r="L2276" i="43"/>
  <c r="L475" i="43"/>
  <c r="L2430" i="43"/>
  <c r="L357" i="43"/>
  <c r="L2394" i="43"/>
  <c r="L998" i="43"/>
  <c r="L1488" i="43"/>
  <c r="L1792" i="43"/>
  <c r="L318" i="43"/>
  <c r="L1221" i="43"/>
  <c r="L493" i="43"/>
  <c r="L2332" i="43"/>
  <c r="L911" i="43"/>
  <c r="L2609" i="43"/>
  <c r="L1694" i="43"/>
  <c r="L2234" i="43"/>
  <c r="L230" i="43"/>
  <c r="L1669" i="43"/>
  <c r="L2731" i="43"/>
  <c r="L1764" i="43"/>
  <c r="L2060" i="43"/>
  <c r="L1137" i="43"/>
  <c r="L567" i="43"/>
  <c r="L1035" i="43"/>
  <c r="L1282" i="43"/>
  <c r="L1622" i="43"/>
  <c r="L2407" i="43"/>
  <c r="L1248" i="43"/>
  <c r="L780" i="43"/>
  <c r="L2395" i="43"/>
  <c r="L2565" i="43"/>
  <c r="L234" i="43"/>
  <c r="L1938" i="43"/>
  <c r="L786" i="43"/>
  <c r="L526" i="43"/>
  <c r="L2078" i="43"/>
  <c r="L1265" i="43"/>
  <c r="L657" i="43"/>
  <c r="L497" i="43"/>
  <c r="L139" i="43"/>
  <c r="L2428" i="43"/>
  <c r="L1977" i="43"/>
  <c r="L2421" i="43"/>
  <c r="L1904" i="43"/>
  <c r="L1207" i="43"/>
  <c r="L2768" i="43"/>
  <c r="L1195" i="43"/>
  <c r="L2118" i="43"/>
  <c r="L2047" i="43"/>
  <c r="L2433" i="43"/>
  <c r="L2509" i="43"/>
  <c r="L1982" i="43"/>
  <c r="L2782" i="43"/>
  <c r="L1705" i="43"/>
  <c r="L2400" i="43"/>
  <c r="L1016" i="43"/>
  <c r="L416" i="43"/>
  <c r="L1222" i="43"/>
  <c r="L456" i="43"/>
  <c r="L1949" i="43"/>
  <c r="L1440" i="43"/>
  <c r="L2082" i="43"/>
  <c r="L2516" i="43"/>
  <c r="L1047" i="43"/>
  <c r="L85" i="43"/>
  <c r="L690" i="43"/>
  <c r="L568" i="43"/>
  <c r="L2415" i="43"/>
  <c r="L510" i="43"/>
  <c r="L813" i="43"/>
  <c r="L2294" i="43"/>
  <c r="L2419" i="43"/>
  <c r="L1114" i="43"/>
  <c r="L2390" i="43"/>
  <c r="L1820" i="43"/>
  <c r="L509" i="43"/>
  <c r="L353" i="43"/>
  <c r="L976" i="43"/>
  <c r="L1130" i="43"/>
  <c r="L1410" i="43"/>
  <c r="L1485" i="43"/>
  <c r="L784" i="43"/>
  <c r="L1231" i="43"/>
  <c r="L694" i="43"/>
  <c r="L664" i="43"/>
  <c r="L1286" i="43"/>
  <c r="L1356" i="43"/>
  <c r="L673" i="43"/>
  <c r="L1268" i="43"/>
  <c r="L181" i="43"/>
  <c r="L1799" i="43"/>
  <c r="L953" i="43"/>
  <c r="L2080" i="43"/>
  <c r="L106" i="43"/>
  <c r="L1425" i="43"/>
  <c r="L1253" i="43"/>
  <c r="L2261" i="43"/>
  <c r="L685" i="43"/>
  <c r="L881" i="43"/>
  <c r="L1545" i="43"/>
  <c r="L1129" i="43"/>
  <c r="L2127" i="43"/>
  <c r="L336" i="43"/>
  <c r="L2545" i="43"/>
  <c r="L1288" i="43"/>
  <c r="L1674" i="43"/>
  <c r="L1198" i="43"/>
  <c r="L1550" i="43"/>
  <c r="L1090" i="43"/>
  <c r="L882" i="43"/>
  <c r="L62" i="43"/>
  <c r="L549" i="43"/>
  <c r="L1894" i="43"/>
  <c r="L1394" i="43"/>
  <c r="L649" i="43"/>
  <c r="L2776" i="43"/>
  <c r="L551" i="43"/>
  <c r="L2391" i="43"/>
  <c r="L1635" i="43"/>
  <c r="L2432" i="43"/>
  <c r="L1687" i="43"/>
  <c r="L2614" i="43"/>
  <c r="L2106" i="43"/>
  <c r="L279" i="43"/>
  <c r="L2680" i="43"/>
  <c r="L674" i="43"/>
  <c r="L2633" i="43"/>
  <c r="L591" i="43"/>
  <c r="L2413" i="43"/>
  <c r="L1233" i="43"/>
  <c r="L289" i="43"/>
  <c r="L967" i="43"/>
  <c r="L2401" i="43"/>
  <c r="L2478" i="43"/>
  <c r="L2427" i="43"/>
  <c r="L2754" i="43"/>
  <c r="L577" i="43"/>
  <c r="L1924" i="43"/>
  <c r="L548" i="43"/>
  <c r="L855" i="43"/>
  <c r="L557" i="43"/>
  <c r="L1919" i="43"/>
  <c r="L2182" i="43"/>
  <c r="L1133" i="43"/>
  <c r="L1197" i="43"/>
  <c r="L2399" i="43"/>
  <c r="L1534" i="43"/>
  <c r="L641" i="43"/>
  <c r="L1252" i="43"/>
  <c r="L1459" i="43"/>
  <c r="L1054" i="43"/>
  <c r="L1058" i="43"/>
  <c r="L993" i="43"/>
  <c r="L2665" i="43"/>
  <c r="L2738" i="43"/>
  <c r="L536" i="43"/>
  <c r="L2094" i="43"/>
  <c r="L1822" i="43"/>
  <c r="L1805" i="43"/>
  <c r="L1320" i="43"/>
  <c r="L593" i="43"/>
  <c r="L2159" i="43"/>
  <c r="L747" i="43"/>
  <c r="L1643" i="43"/>
  <c r="L914" i="43"/>
  <c r="L2446" i="43"/>
  <c r="L1811" i="43"/>
  <c r="L708" i="43"/>
  <c r="L1028" i="43"/>
  <c r="L1393" i="43"/>
  <c r="L163" i="43"/>
  <c r="L1083" i="43"/>
  <c r="L2290" i="43"/>
  <c r="L1465" i="43"/>
  <c r="L1757" i="43"/>
  <c r="L457" i="43"/>
  <c r="L1713" i="43"/>
  <c r="L741" i="43"/>
  <c r="L1631" i="43"/>
  <c r="L229" i="43"/>
  <c r="L502" i="43"/>
  <c r="L375" i="43"/>
  <c r="L2592" i="43"/>
  <c r="L140" i="43"/>
  <c r="L285" i="43"/>
  <c r="L1969" i="43"/>
  <c r="L2450" i="43"/>
  <c r="L2603" i="43"/>
  <c r="L298" i="43"/>
  <c r="L1605" i="43"/>
  <c r="L2765" i="43"/>
  <c r="L2662" i="43"/>
  <c r="L1388" i="43"/>
  <c r="L2595" i="43"/>
  <c r="L426" i="43"/>
  <c r="L506" i="43"/>
  <c r="L1596" i="43"/>
  <c r="L2465" i="43"/>
  <c r="L559" i="43"/>
  <c r="L1871" i="43"/>
  <c r="L429" i="43"/>
  <c r="L91" i="43"/>
  <c r="L681" i="43"/>
  <c r="L226" i="43"/>
  <c r="L1664" i="43"/>
  <c r="L2439" i="43"/>
  <c r="L570" i="43"/>
  <c r="L2683" i="43"/>
  <c r="L1126" i="43"/>
  <c r="L1526" i="43"/>
  <c r="L282" i="43"/>
  <c r="L147" i="43"/>
  <c r="L1470" i="43"/>
  <c r="L344" i="43"/>
  <c r="L1324" i="43"/>
  <c r="L137" i="43"/>
  <c r="L113" i="43"/>
  <c r="L1841" i="43"/>
  <c r="L654" i="43"/>
  <c r="L1294" i="43"/>
  <c r="L1189" i="43"/>
  <c r="L320" i="43"/>
  <c r="L268" i="43"/>
  <c r="L659" i="43"/>
  <c r="L2425" i="43"/>
  <c r="L259" i="43"/>
  <c r="L2456" i="43"/>
  <c r="L1205" i="43"/>
  <c r="L898" i="43"/>
  <c r="L500" i="43"/>
  <c r="L520" i="43"/>
  <c r="L227" i="43"/>
  <c r="L2046" i="43"/>
  <c r="L1644" i="43"/>
  <c r="L2716" i="43"/>
  <c r="L1441" i="43"/>
  <c r="L1185" i="43"/>
  <c r="L2542" i="43"/>
  <c r="L72" i="43"/>
  <c r="L1384" i="43"/>
  <c r="L1403" i="43"/>
  <c r="L2168" i="43"/>
  <c r="L110" i="43"/>
  <c r="L1854" i="43"/>
  <c r="L1250" i="43"/>
  <c r="L861" i="43"/>
  <c r="L540" i="43"/>
  <c r="L2503" i="43"/>
  <c r="L2566" i="43"/>
  <c r="L1487" i="43"/>
  <c r="L1702" i="43"/>
  <c r="L1960" i="43"/>
  <c r="L1690" i="43"/>
  <c r="L638" i="43"/>
  <c r="L787" i="43"/>
  <c r="L2191" i="43"/>
  <c r="L2613" i="43"/>
  <c r="L2059" i="43"/>
  <c r="L1501" i="43"/>
  <c r="L1184" i="43"/>
  <c r="L921" i="43"/>
  <c r="L2008" i="43"/>
  <c r="L919" i="43"/>
  <c r="L2331" i="43"/>
  <c r="L879" i="43"/>
  <c r="L1896" i="43"/>
  <c r="L1610" i="43"/>
  <c r="L2403" i="43"/>
  <c r="L1341" i="43"/>
  <c r="L833" i="43"/>
  <c r="L1106" i="43"/>
  <c r="L874" i="43"/>
  <c r="L1954" i="43"/>
  <c r="L1828" i="43"/>
  <c r="L2484" i="43"/>
  <c r="L167" i="43"/>
  <c r="L410" i="43"/>
  <c r="L2135" i="43"/>
  <c r="L1815" i="43"/>
  <c r="L717" i="43"/>
  <c r="L672" i="43"/>
  <c r="L125" i="43"/>
  <c r="L2211" i="43"/>
  <c r="L1471" i="43"/>
  <c r="L1564" i="43"/>
  <c r="L1277" i="43"/>
  <c r="L1602" i="43"/>
  <c r="L986" i="43"/>
  <c r="L2798" i="43"/>
  <c r="L1479" i="43"/>
  <c r="L1971" i="43"/>
  <c r="L1653" i="43"/>
  <c r="L2084" i="43"/>
  <c r="L613" i="43"/>
  <c r="L66" i="43"/>
  <c r="L2284" i="43"/>
  <c r="L1091" i="43"/>
  <c r="L2235" i="43"/>
  <c r="L1888" i="43"/>
  <c r="L2314" i="43"/>
  <c r="L1018" i="43"/>
  <c r="L217" i="43"/>
  <c r="L2502" i="43"/>
  <c r="L444" i="43"/>
  <c r="L33" i="43"/>
  <c r="L1908" i="43"/>
  <c r="L2289" i="43"/>
  <c r="L1696" i="43"/>
  <c r="L512" i="43"/>
  <c r="L2726" i="43"/>
  <c r="L1046" i="43"/>
  <c r="L1319" i="43"/>
  <c r="L1873" i="43"/>
  <c r="L2611" i="43"/>
  <c r="L2735" i="43"/>
  <c r="L856" i="43"/>
  <c r="L1085" i="43"/>
  <c r="L825" i="43"/>
  <c r="L1350" i="43"/>
  <c r="L1502" i="43"/>
  <c r="L2615" i="43"/>
  <c r="L269" i="43"/>
  <c r="L1944" i="43"/>
  <c r="L1654" i="43"/>
  <c r="L335" i="43"/>
  <c r="L2183" i="43"/>
  <c r="L2065" i="43"/>
  <c r="L1409" i="43"/>
  <c r="L99" i="43"/>
  <c r="L912" i="43"/>
  <c r="L2490" i="43"/>
  <c r="L2215" i="43"/>
  <c r="L1996" i="43"/>
  <c r="L1204" i="43"/>
  <c r="AB2044" i="43"/>
  <c r="AF2044" i="43" s="1"/>
  <c r="L2044" i="43"/>
  <c r="L1869" i="43"/>
  <c r="AC1951" i="43"/>
  <c r="L1951" i="43"/>
  <c r="AD10" i="43"/>
  <c r="AE10" i="43"/>
  <c r="L607" i="43"/>
  <c r="L1173" i="43"/>
  <c r="L1630" i="43"/>
  <c r="L2227" i="43"/>
  <c r="L87" i="43"/>
  <c r="L172" i="43"/>
  <c r="L360" i="43"/>
  <c r="L1934" i="43"/>
  <c r="L827" i="43"/>
  <c r="L1514" i="43"/>
  <c r="L1752" i="43"/>
  <c r="L2373" i="43"/>
  <c r="L1593" i="43"/>
  <c r="L1620" i="43"/>
  <c r="L2526" i="43"/>
  <c r="L470" i="43"/>
  <c r="L525" i="43"/>
  <c r="L355" i="43"/>
  <c r="L1706" i="43"/>
  <c r="L2279" i="43"/>
  <c r="L609" i="43"/>
  <c r="L1135" i="43"/>
  <c r="L1480" i="43"/>
  <c r="L1774" i="43"/>
  <c r="L2617" i="43"/>
  <c r="L2571" i="43"/>
  <c r="L1728" i="43"/>
  <c r="L1192" i="43"/>
  <c r="L1675" i="43"/>
  <c r="L2297" i="43"/>
  <c r="L1531" i="43"/>
  <c r="L2690" i="43"/>
  <c r="L186" i="43"/>
  <c r="L1813" i="43"/>
  <c r="L2704" i="43"/>
  <c r="L1010" i="43"/>
  <c r="L2229" i="43"/>
  <c r="L253" i="43"/>
  <c r="L2214" i="43"/>
  <c r="L862" i="43"/>
  <c r="L295" i="43"/>
  <c r="L1428" i="43"/>
  <c r="L1803" i="43"/>
  <c r="L829" i="43"/>
  <c r="L2453" i="43"/>
  <c r="L1486" i="43"/>
  <c r="L24" i="43"/>
  <c r="AB10" i="43"/>
  <c r="AF10" i="43" s="1"/>
  <c r="L946" i="43"/>
  <c r="L2050" i="43"/>
  <c r="L1325" i="43"/>
  <c r="L277" i="43"/>
  <c r="L148" i="43"/>
  <c r="L2365" i="43"/>
  <c r="L2719" i="43"/>
  <c r="L2445" i="43"/>
  <c r="L1883" i="43"/>
  <c r="L596" i="43"/>
  <c r="L2355" i="43"/>
  <c r="L1651" i="43"/>
  <c r="L2483" i="43"/>
  <c r="L2051" i="43"/>
  <c r="L2531" i="43"/>
  <c r="L508" i="43"/>
  <c r="L1228" i="43"/>
  <c r="L21" i="43"/>
  <c r="L2219" i="43"/>
  <c r="L1076" i="43"/>
  <c r="L724" i="43"/>
  <c r="L356" i="43"/>
  <c r="L1946" i="43"/>
  <c r="L2333" i="43"/>
  <c r="L2043" i="43"/>
  <c r="L1683" i="43"/>
  <c r="L1710" i="43"/>
  <c r="L639" i="43"/>
  <c r="L1431" i="43"/>
  <c r="L175" i="43"/>
  <c r="L155" i="43"/>
  <c r="L331" i="43"/>
  <c r="L1715" i="43"/>
  <c r="L951" i="43"/>
  <c r="L434" i="43"/>
  <c r="L1569" i="43"/>
  <c r="L1174" i="43"/>
  <c r="L2260" i="43"/>
  <c r="L2729" i="43"/>
  <c r="L2313" i="43"/>
  <c r="L1062" i="43"/>
  <c r="L857" i="43"/>
  <c r="L165" i="43"/>
  <c r="L1505" i="43"/>
  <c r="L1352" i="43"/>
  <c r="L2312" i="43"/>
  <c r="L527" i="43"/>
  <c r="L1655" i="43"/>
  <c r="L1800" i="43"/>
  <c r="L1203" i="43"/>
  <c r="L2520" i="43"/>
  <c r="L381" i="43"/>
  <c r="L768" i="43"/>
  <c r="L1158" i="43"/>
  <c r="AB942" i="43"/>
  <c r="AF942" i="43" s="1"/>
  <c r="L942" i="43"/>
  <c r="L489" i="43"/>
  <c r="L1703" i="43"/>
  <c r="AC189" i="43"/>
  <c r="L189" i="43"/>
  <c r="L2307" i="43"/>
  <c r="AB1119" i="43"/>
  <c r="AF1119" i="43" s="1"/>
  <c r="L1119" i="43"/>
  <c r="L1633" i="43"/>
  <c r="L1506" i="43"/>
  <c r="AC907" i="43"/>
  <c r="L907" i="43"/>
  <c r="L2444" i="43"/>
  <c r="L1997" i="43"/>
  <c r="L634" i="43"/>
  <c r="L2239" i="43"/>
  <c r="L1199" i="43"/>
  <c r="L2637" i="43"/>
  <c r="L667" i="43"/>
  <c r="L2146" i="43"/>
  <c r="L1714" i="43"/>
  <c r="L884" i="43"/>
  <c r="L1040" i="43"/>
  <c r="L611" i="43"/>
  <c r="L2363" i="43"/>
  <c r="L1012" i="43"/>
  <c r="L462" i="43"/>
  <c r="L254" i="43"/>
  <c r="L1734" i="43"/>
  <c r="L625" i="43"/>
  <c r="L2786" i="43"/>
  <c r="L1220" i="43"/>
  <c r="L767" i="43"/>
  <c r="L2810" i="43"/>
  <c r="L71" i="43"/>
  <c r="L2348" i="43"/>
  <c r="L1298" i="43"/>
  <c r="L292" i="43"/>
  <c r="L1344" i="43"/>
  <c r="L969" i="43"/>
  <c r="L2491" i="43"/>
  <c r="AC748" i="43"/>
  <c r="L748" i="43"/>
  <c r="L1989" i="43"/>
  <c r="L341" i="43"/>
  <c r="L1880" i="43"/>
  <c r="AC505" i="43"/>
  <c r="L505" i="43"/>
  <c r="L347" i="43"/>
  <c r="L2511" i="43"/>
  <c r="L1657" i="43"/>
  <c r="L589" i="43"/>
  <c r="AB1435" i="43"/>
  <c r="AF1435" i="43" s="1"/>
  <c r="L1435" i="43"/>
  <c r="L846" i="43"/>
  <c r="L2436" i="43"/>
  <c r="L1965" i="43"/>
  <c r="L483" i="43"/>
  <c r="L2652" i="43"/>
  <c r="L97" i="43"/>
  <c r="L481" i="43"/>
  <c r="L16" i="43"/>
  <c r="L1852" i="43"/>
  <c r="AB1861" i="43"/>
  <c r="AF1861" i="43" s="1"/>
  <c r="L1861" i="43"/>
  <c r="AB1359" i="43"/>
  <c r="AF1359" i="43" s="1"/>
  <c r="L1359" i="43"/>
  <c r="L1343" i="43"/>
  <c r="L2770" i="43"/>
  <c r="L1826" i="43"/>
  <c r="L1182" i="43"/>
  <c r="L2049" i="43"/>
  <c r="AB1595" i="43"/>
  <c r="AF1595" i="43" s="1"/>
  <c r="L1595" i="43"/>
  <c r="L2380" i="43"/>
  <c r="L511" i="43"/>
  <c r="L358" i="43"/>
  <c r="L2536" i="43"/>
  <c r="AB213" i="43"/>
  <c r="AF213" i="43" s="1"/>
  <c r="L213" i="43"/>
  <c r="L1990" i="43"/>
  <c r="AB2045" i="43"/>
  <c r="AF2045" i="43" s="1"/>
  <c r="L2045" i="43"/>
  <c r="L1445" i="43"/>
  <c r="AB1445" i="43"/>
  <c r="AF1445" i="43" s="1"/>
  <c r="L876" i="43"/>
  <c r="L2441" i="43"/>
  <c r="AB2441" i="43"/>
  <c r="AF2441" i="43" s="1"/>
  <c r="L2064" i="43"/>
  <c r="L1217" i="43"/>
  <c r="AB1217" i="43"/>
  <c r="AF1217" i="43" s="1"/>
  <c r="L1208" i="43"/>
  <c r="L796" i="43"/>
  <c r="AB796" i="43"/>
  <c r="AF796" i="43" s="1"/>
  <c r="L788" i="43"/>
  <c r="L59" i="43"/>
  <c r="AC59" i="43"/>
  <c r="L351" i="43"/>
  <c r="L188" i="43"/>
  <c r="L2594" i="43"/>
  <c r="AB2594" i="43"/>
  <c r="AF2594" i="43" s="1"/>
  <c r="L1791" i="43"/>
  <c r="AB1791" i="43"/>
  <c r="AF1791" i="43" s="1"/>
  <c r="L2058" i="43"/>
  <c r="AC2058" i="43"/>
  <c r="L329" i="43"/>
  <c r="L864" i="43"/>
  <c r="AB864" i="43"/>
  <c r="AF864" i="43" s="1"/>
  <c r="L1484" i="43"/>
  <c r="AC1484" i="43"/>
  <c r="L2675" i="43"/>
  <c r="L2181" i="43"/>
  <c r="L2717" i="43"/>
  <c r="L610" i="43"/>
  <c r="L1297" i="43"/>
  <c r="L1612" i="43"/>
  <c r="L1613" i="43"/>
  <c r="L1081" i="43"/>
  <c r="L2129" i="43"/>
  <c r="L1677" i="43"/>
  <c r="L2354" i="43"/>
  <c r="L985" i="43"/>
  <c r="L1916" i="43"/>
  <c r="L835" i="43"/>
  <c r="L1775" i="43"/>
  <c r="L173" i="43"/>
  <c r="L1110" i="43"/>
  <c r="L726" i="43"/>
  <c r="L2317" i="43"/>
  <c r="L228" i="43"/>
  <c r="L839" i="43"/>
  <c r="L2631" i="43"/>
  <c r="L1121" i="43"/>
  <c r="L1520" i="43"/>
  <c r="L2225" i="43"/>
  <c r="L521" i="43"/>
  <c r="L565" i="43"/>
  <c r="L978" i="43"/>
  <c r="L2618" i="43"/>
  <c r="L832" i="43"/>
  <c r="L1658" i="43"/>
  <c r="L2769" i="43"/>
  <c r="L1458" i="43"/>
  <c r="L39" i="43"/>
  <c r="L2381" i="43"/>
  <c r="L2145" i="43"/>
  <c r="L758" i="43"/>
  <c r="L1309" i="43"/>
  <c r="L2039" i="43"/>
  <c r="L2075" i="43"/>
  <c r="L871" i="43"/>
  <c r="L555" i="43"/>
  <c r="L81" i="43"/>
  <c r="L1390" i="43"/>
  <c r="L2379" i="43"/>
  <c r="L2674" i="43"/>
  <c r="L601" i="43"/>
  <c r="L379" i="43"/>
  <c r="L258" i="43"/>
  <c r="L774" i="43"/>
  <c r="AC211" i="43"/>
  <c r="L211" i="43"/>
  <c r="L158" i="43"/>
  <c r="L238" i="43"/>
  <c r="L2480" i="43"/>
  <c r="L44" i="43"/>
  <c r="L2330" i="43"/>
  <c r="L2510" i="43"/>
  <c r="L1215" i="43"/>
  <c r="L2578" i="43"/>
  <c r="AB2578" i="43"/>
  <c r="AF2578" i="43" s="1"/>
  <c r="L2752" i="43"/>
  <c r="L459" i="43"/>
  <c r="L2438" i="43"/>
  <c r="AB2438" i="43"/>
  <c r="AF2438" i="43" s="1"/>
  <c r="L1271" i="43"/>
  <c r="L1723" i="43"/>
  <c r="L2524" i="43"/>
  <c r="L1712" i="43"/>
  <c r="AB1712" i="43"/>
  <c r="AF1712" i="43" s="1"/>
  <c r="L843" i="43"/>
  <c r="AB843" i="43"/>
  <c r="AF843" i="43" s="1"/>
  <c r="L2073" i="43"/>
  <c r="L1333" i="43"/>
  <c r="L1844" i="43"/>
  <c r="L1179" i="43"/>
  <c r="AB1179" i="43"/>
  <c r="AF1179" i="43" s="1"/>
  <c r="L996" i="43"/>
  <c r="AC2587" i="43"/>
  <c r="L2587" i="43"/>
  <c r="AB1618" i="43"/>
  <c r="AF1618" i="43" s="1"/>
  <c r="L1618" i="43"/>
  <c r="L1735" i="43"/>
  <c r="AB574" i="43"/>
  <c r="AF574" i="43" s="1"/>
  <c r="L574" i="43"/>
  <c r="L2626" i="43"/>
  <c r="L1756" i="43"/>
  <c r="L69" i="43"/>
  <c r="L2582" i="43"/>
  <c r="L1699" i="43"/>
  <c r="L2723" i="43"/>
  <c r="L2708" i="43"/>
  <c r="L413" i="43"/>
  <c r="L1671" i="43"/>
  <c r="L350" i="43"/>
  <c r="L1972" i="43"/>
  <c r="L2712" i="43"/>
  <c r="L550" i="43"/>
  <c r="L616" i="43"/>
  <c r="L893" i="43"/>
  <c r="L2605" i="43"/>
  <c r="L2093" i="43"/>
  <c r="L129" i="43"/>
  <c r="L204" i="43"/>
  <c r="L2589" i="43"/>
  <c r="L2408" i="43"/>
  <c r="L960" i="43"/>
  <c r="L1561" i="43"/>
  <c r="L1627" i="43"/>
  <c r="L934" i="43"/>
  <c r="L1006" i="43"/>
  <c r="L900" i="43"/>
  <c r="L2329" i="43"/>
  <c r="L1619" i="43"/>
  <c r="L2518" i="43"/>
  <c r="L487" i="43"/>
  <c r="L1168" i="43"/>
  <c r="L1456" i="43"/>
  <c r="L1433" i="43"/>
  <c r="L2251" i="43"/>
  <c r="L925" i="43"/>
  <c r="L1369" i="43"/>
  <c r="L1280" i="43"/>
  <c r="L1260" i="43"/>
  <c r="L2727" i="43"/>
  <c r="L472" i="43"/>
  <c r="L2387" i="43"/>
  <c r="L2610" i="43"/>
  <c r="AB2489" i="43"/>
  <c r="AF2489" i="43" s="1"/>
  <c r="L2489" i="43"/>
  <c r="L2552" i="43"/>
  <c r="L1305" i="43"/>
  <c r="AB2258" i="43"/>
  <c r="AF2258" i="43" s="1"/>
  <c r="L2258" i="43"/>
  <c r="L131" i="43"/>
  <c r="L484" i="43"/>
  <c r="L288" i="43"/>
  <c r="L792" i="43"/>
  <c r="L1008" i="43"/>
  <c r="AB1045" i="43"/>
  <c r="AF1045" i="43" s="1"/>
  <c r="L1045" i="43"/>
  <c r="AB65" i="43"/>
  <c r="AF65" i="43" s="1"/>
  <c r="L65" i="43"/>
  <c r="L2383" i="43"/>
  <c r="L45" i="43"/>
  <c r="AB45" i="43"/>
  <c r="AF45" i="43" s="1"/>
  <c r="L1224" i="43"/>
  <c r="L1494" i="43"/>
  <c r="L1124" i="43"/>
  <c r="L372" i="43"/>
  <c r="L1240" i="43"/>
  <c r="L735" i="43"/>
  <c r="AC2748" i="43"/>
  <c r="L2748" i="43"/>
  <c r="L1536" i="43"/>
  <c r="L2077" i="43"/>
  <c r="L2724" i="43"/>
  <c r="L1582" i="43"/>
  <c r="AB214" i="43"/>
  <c r="AF214" i="43" s="1"/>
  <c r="L214" i="43"/>
  <c r="L2452" i="43"/>
  <c r="AC1907" i="43"/>
  <c r="L1907" i="43"/>
  <c r="L584" i="43"/>
  <c r="L2573" i="43"/>
  <c r="L2424" i="43"/>
  <c r="AB174" i="43"/>
  <c r="AF174" i="43" s="1"/>
  <c r="L174" i="43"/>
  <c r="L2218" i="43"/>
  <c r="L2773" i="43"/>
  <c r="L588" i="43"/>
  <c r="AB1498" i="43"/>
  <c r="AF1498" i="43" s="1"/>
  <c r="L1498" i="43"/>
  <c r="L1065" i="43"/>
  <c r="L119" i="43"/>
  <c r="AB1397" i="43"/>
  <c r="AF1397" i="43" s="1"/>
  <c r="L1397" i="43"/>
  <c r="L1925" i="43"/>
  <c r="AB2530" i="43"/>
  <c r="AF2530" i="43" s="1"/>
  <c r="L2530" i="43"/>
  <c r="AB1643" i="43"/>
  <c r="AF1643" i="43" s="1"/>
  <c r="AC1643" i="43"/>
  <c r="AB938" i="43"/>
  <c r="AF938" i="43" s="1"/>
  <c r="AC938" i="43"/>
  <c r="AB2447" i="43"/>
  <c r="AF2447" i="43" s="1"/>
  <c r="AC2447" i="43"/>
  <c r="AB278" i="43"/>
  <c r="AF278" i="43" s="1"/>
  <c r="AC278" i="43"/>
  <c r="AB747" i="43"/>
  <c r="AF747" i="43" s="1"/>
  <c r="AC747" i="43"/>
  <c r="AB2159" i="43"/>
  <c r="AF2159" i="43" s="1"/>
  <c r="AC2159" i="43"/>
  <c r="AB122" i="43"/>
  <c r="AF122" i="43" s="1"/>
  <c r="AC122" i="43"/>
  <c r="AB593" i="43"/>
  <c r="AF593" i="43" s="1"/>
  <c r="AC593" i="43"/>
  <c r="AB1320" i="43"/>
  <c r="AF1320" i="43" s="1"/>
  <c r="AC1320" i="43"/>
  <c r="AB1805" i="43"/>
  <c r="AF1805" i="43" s="1"/>
  <c r="AC1805" i="43"/>
  <c r="AB171" i="43"/>
  <c r="AF171" i="43" s="1"/>
  <c r="AC171" i="43"/>
  <c r="AB1822" i="43"/>
  <c r="AF1822" i="43" s="1"/>
  <c r="AC1822" i="43"/>
  <c r="AB2072" i="43"/>
  <c r="AF2072" i="43" s="1"/>
  <c r="AC2072" i="43"/>
  <c r="AB1581" i="43"/>
  <c r="AF1581" i="43" s="1"/>
  <c r="AC1581" i="43"/>
  <c r="AB2094" i="43"/>
  <c r="AF2094" i="43" s="1"/>
  <c r="AC2094" i="43"/>
  <c r="AB317" i="43"/>
  <c r="AF317" i="43" s="1"/>
  <c r="AC317" i="43"/>
  <c r="AB2546" i="43"/>
  <c r="AF2546" i="43" s="1"/>
  <c r="AC2546" i="43"/>
  <c r="AB536" i="43"/>
  <c r="AF536" i="43" s="1"/>
  <c r="AC536" i="43"/>
  <c r="AB2738" i="43"/>
  <c r="AF2738" i="43" s="1"/>
  <c r="AC2738" i="43"/>
  <c r="AB1930" i="43"/>
  <c r="AF1930" i="43" s="1"/>
  <c r="AC1930" i="43"/>
  <c r="AB2665" i="43"/>
  <c r="AF2665" i="43" s="1"/>
  <c r="AC2665" i="43"/>
  <c r="AB1615" i="43"/>
  <c r="AF1615" i="43" s="1"/>
  <c r="AC1615" i="43"/>
  <c r="AB993" i="43"/>
  <c r="AF993" i="43" s="1"/>
  <c r="AC993" i="43"/>
  <c r="AB61" i="43"/>
  <c r="AF61" i="43" s="1"/>
  <c r="AC61" i="43"/>
  <c r="AB1058" i="43"/>
  <c r="AF1058" i="43" s="1"/>
  <c r="AC1058" i="43"/>
  <c r="AB2021" i="43"/>
  <c r="AF2021" i="43" s="1"/>
  <c r="AC2021" i="43"/>
  <c r="AB1054" i="43"/>
  <c r="AF1054" i="43" s="1"/>
  <c r="AC1054" i="43"/>
  <c r="AB2148" i="43"/>
  <c r="AF2148" i="43" s="1"/>
  <c r="AC2148" i="43"/>
  <c r="AB1134" i="43"/>
  <c r="AF1134" i="43" s="1"/>
  <c r="AC1134" i="43"/>
  <c r="AB1459" i="43"/>
  <c r="AF1459" i="43" s="1"/>
  <c r="AC1459" i="43"/>
  <c r="AB1252" i="43"/>
  <c r="AF1252" i="43" s="1"/>
  <c r="AC1252" i="43"/>
  <c r="AB2125" i="43"/>
  <c r="AF2125" i="43" s="1"/>
  <c r="AC2125" i="43"/>
  <c r="AB641" i="43"/>
  <c r="AF641" i="43" s="1"/>
  <c r="AC641" i="43"/>
  <c r="AB166" i="43"/>
  <c r="AF166" i="43" s="1"/>
  <c r="AC166" i="43"/>
  <c r="AB1534" i="43"/>
  <c r="AF1534" i="43" s="1"/>
  <c r="AC1534" i="43"/>
  <c r="AB2399" i="43"/>
  <c r="AF2399" i="43" s="1"/>
  <c r="AC2399" i="43"/>
  <c r="AB720" i="43"/>
  <c r="AF720" i="43" s="1"/>
  <c r="AC720" i="43"/>
  <c r="AB699" i="43"/>
  <c r="AF699" i="43" s="1"/>
  <c r="AC699" i="43"/>
  <c r="AB1635" i="43"/>
  <c r="AF1635" i="43" s="1"/>
  <c r="AC1635" i="43"/>
  <c r="AB1148" i="43"/>
  <c r="AF1148" i="43" s="1"/>
  <c r="AC1148" i="43"/>
  <c r="AB2391" i="43"/>
  <c r="AF2391" i="43" s="1"/>
  <c r="AC2391" i="43"/>
  <c r="AB737" i="43"/>
  <c r="AF737" i="43" s="1"/>
  <c r="AC737" i="43"/>
  <c r="AB551" i="43"/>
  <c r="AF551" i="43" s="1"/>
  <c r="AC551" i="43"/>
  <c r="AB438" i="43"/>
  <c r="AF438" i="43" s="1"/>
  <c r="AC438" i="43"/>
  <c r="AB2776" i="43"/>
  <c r="AF2776" i="43" s="1"/>
  <c r="AC2776" i="43"/>
  <c r="AB1721" i="43"/>
  <c r="AF1721" i="43" s="1"/>
  <c r="AC1721" i="43"/>
  <c r="AB1302" i="43"/>
  <c r="AF1302" i="43" s="1"/>
  <c r="AC1302" i="43"/>
  <c r="AB649" i="43"/>
  <c r="AF649" i="43" s="1"/>
  <c r="AC649" i="43"/>
  <c r="AB2105" i="43"/>
  <c r="AF2105" i="43" s="1"/>
  <c r="AC2105" i="43"/>
  <c r="AB1394" i="43"/>
  <c r="AF1394" i="43" s="1"/>
  <c r="AC1394" i="43"/>
  <c r="AB2718" i="43"/>
  <c r="AF2718" i="43" s="1"/>
  <c r="AC2718" i="43"/>
  <c r="AB1894" i="43"/>
  <c r="AF1894" i="43" s="1"/>
  <c r="AC1894" i="43"/>
  <c r="AB1183" i="43"/>
  <c r="AF1183" i="43" s="1"/>
  <c r="AC1183" i="43"/>
  <c r="AB549" i="43"/>
  <c r="AF549" i="43" s="1"/>
  <c r="AC549" i="43"/>
  <c r="AB62" i="43"/>
  <c r="AF62" i="43" s="1"/>
  <c r="AC62" i="43"/>
  <c r="AB2533" i="43"/>
  <c r="AF2533" i="43" s="1"/>
  <c r="AC2533" i="43"/>
  <c r="AB882" i="43"/>
  <c r="AF882" i="43" s="1"/>
  <c r="AC882" i="43"/>
  <c r="AB2596" i="43"/>
  <c r="AF2596" i="43" s="1"/>
  <c r="AC2596" i="43"/>
  <c r="AB1090" i="43"/>
  <c r="AF1090" i="43" s="1"/>
  <c r="AC1090" i="43"/>
  <c r="AB558" i="43"/>
  <c r="AF558" i="43" s="1"/>
  <c r="AC558" i="43"/>
  <c r="AB1550" i="43"/>
  <c r="AF1550" i="43" s="1"/>
  <c r="AC1550" i="43"/>
  <c r="AB2466" i="43"/>
  <c r="AF2466" i="43" s="1"/>
  <c r="AC2466" i="43"/>
  <c r="AB1198" i="43"/>
  <c r="AF1198" i="43" s="1"/>
  <c r="AC1198" i="43"/>
  <c r="AB1797" i="43"/>
  <c r="AF1797" i="43" s="1"/>
  <c r="AC1797" i="43"/>
  <c r="AB1674" i="43"/>
  <c r="AF1674" i="43" s="1"/>
  <c r="AC1674" i="43"/>
  <c r="AB935" i="43"/>
  <c r="AF935" i="43" s="1"/>
  <c r="AC935" i="43"/>
  <c r="AB2079" i="43"/>
  <c r="AF2079" i="43" s="1"/>
  <c r="AC2079" i="43"/>
  <c r="AB198" i="43"/>
  <c r="AF198" i="43" s="1"/>
  <c r="AC198" i="43"/>
  <c r="AB1559" i="43"/>
  <c r="AF1559" i="43" s="1"/>
  <c r="AC1559" i="43"/>
  <c r="AB607" i="43"/>
  <c r="AF607" i="43" s="1"/>
  <c r="AC607" i="43"/>
  <c r="AB1955" i="43"/>
  <c r="AF1955" i="43" s="1"/>
  <c r="AC1955" i="43"/>
  <c r="AB1869" i="43"/>
  <c r="AF1869" i="43" s="1"/>
  <c r="AC1869" i="43"/>
  <c r="AB362" i="43"/>
  <c r="AF362" i="43" s="1"/>
  <c r="AC362" i="43"/>
  <c r="AB2334" i="43"/>
  <c r="AF2334" i="43" s="1"/>
  <c r="AC2334" i="43"/>
  <c r="AB1204" i="43"/>
  <c r="AF1204" i="43" s="1"/>
  <c r="AC1204" i="43"/>
  <c r="AB1996" i="43"/>
  <c r="AF1996" i="43" s="1"/>
  <c r="AC1996" i="43"/>
  <c r="AB218" i="43"/>
  <c r="AF218" i="43" s="1"/>
  <c r="AC218" i="43"/>
  <c r="AB1419" i="43"/>
  <c r="AF1419" i="43" s="1"/>
  <c r="AC1419" i="43"/>
  <c r="AB2733" i="43"/>
  <c r="AF2733" i="43" s="1"/>
  <c r="AC2733" i="43"/>
  <c r="AB1735" i="43"/>
  <c r="AF1735" i="43" s="1"/>
  <c r="AC1735" i="43"/>
  <c r="AB2657" i="43"/>
  <c r="AF2657" i="43" s="1"/>
  <c r="AC2657" i="43"/>
  <c r="AB2349" i="43"/>
  <c r="AF2349" i="43" s="1"/>
  <c r="AC2349" i="43"/>
  <c r="AB1548" i="43"/>
  <c r="AF1548" i="43" s="1"/>
  <c r="AC1548" i="43"/>
  <c r="AB2123" i="43"/>
  <c r="AF2123" i="43" s="1"/>
  <c r="AC2123" i="43"/>
  <c r="AB2071" i="43"/>
  <c r="AF2071" i="43" s="1"/>
  <c r="AC2071" i="43"/>
  <c r="AB1579" i="43"/>
  <c r="AF1579" i="43" s="1"/>
  <c r="AC1579" i="43"/>
  <c r="AB1515" i="43"/>
  <c r="AF1515" i="43" s="1"/>
  <c r="AC1515" i="43"/>
  <c r="AB1772" i="43"/>
  <c r="AF1772" i="43" s="1"/>
  <c r="AC1772" i="43"/>
  <c r="AB1188" i="43"/>
  <c r="AF1188" i="43" s="1"/>
  <c r="AC1188" i="43"/>
  <c r="AB2035" i="43"/>
  <c r="AF2035" i="43" s="1"/>
  <c r="AC2035" i="43"/>
  <c r="AB2421" i="43"/>
  <c r="AF2421" i="43" s="1"/>
  <c r="AC2421" i="43"/>
  <c r="AB931" i="43"/>
  <c r="AF931" i="43" s="1"/>
  <c r="AC931" i="43"/>
  <c r="AB1977" i="43"/>
  <c r="AF1977" i="43" s="1"/>
  <c r="AC1977" i="43"/>
  <c r="AB2428" i="43"/>
  <c r="AF2428" i="43" s="1"/>
  <c r="AC2428" i="43"/>
  <c r="AB2576" i="43"/>
  <c r="AF2576" i="43" s="1"/>
  <c r="AC2576" i="43"/>
  <c r="AB139" i="43"/>
  <c r="AF139" i="43" s="1"/>
  <c r="AC139" i="43"/>
  <c r="AB656" i="43"/>
  <c r="AF656" i="43" s="1"/>
  <c r="AC656" i="43"/>
  <c r="AB497" i="43"/>
  <c r="AF497" i="43" s="1"/>
  <c r="AC497" i="43"/>
  <c r="AB657" i="43"/>
  <c r="AF657" i="43" s="1"/>
  <c r="AC657" i="43"/>
  <c r="AB190" i="43"/>
  <c r="AF190" i="43" s="1"/>
  <c r="AC190" i="43"/>
  <c r="AB1831" i="43"/>
  <c r="AF1831" i="43" s="1"/>
  <c r="AC1831" i="43"/>
  <c r="AB1406" i="43"/>
  <c r="AF1406" i="43" s="1"/>
  <c r="AC1406" i="43"/>
  <c r="AB2482" i="43"/>
  <c r="AF2482" i="43" s="1"/>
  <c r="AC2482" i="43"/>
  <c r="AB1790" i="43"/>
  <c r="AF1790" i="43" s="1"/>
  <c r="AC1790" i="43"/>
  <c r="AB1265" i="43"/>
  <c r="AF1265" i="43" s="1"/>
  <c r="AC1265" i="43"/>
  <c r="AB2078" i="43"/>
  <c r="AF2078" i="43" s="1"/>
  <c r="AC2078" i="43"/>
  <c r="AB526" i="43"/>
  <c r="AF526" i="43" s="1"/>
  <c r="AC526" i="43"/>
  <c r="AB428" i="43"/>
  <c r="AF428" i="43" s="1"/>
  <c r="AC428" i="43"/>
  <c r="AB2083" i="43"/>
  <c r="AF2083" i="43" s="1"/>
  <c r="AC2083" i="43"/>
  <c r="AB786" i="43"/>
  <c r="AF786" i="43" s="1"/>
  <c r="AC786" i="43"/>
  <c r="AB617" i="43"/>
  <c r="AF617" i="43" s="1"/>
  <c r="AC617" i="43"/>
  <c r="AB2201" i="43"/>
  <c r="AF2201" i="43" s="1"/>
  <c r="AC2201" i="43"/>
  <c r="AB1938" i="43"/>
  <c r="AF1938" i="43" s="1"/>
  <c r="AC1938" i="43"/>
  <c r="AB234" i="43"/>
  <c r="AF234" i="43" s="1"/>
  <c r="AC234" i="43"/>
  <c r="AB2565" i="43"/>
  <c r="AF2565" i="43" s="1"/>
  <c r="AC2565" i="43"/>
  <c r="AB2395" i="43"/>
  <c r="AF2395" i="43" s="1"/>
  <c r="AC2395" i="43"/>
  <c r="AB780" i="43"/>
  <c r="AF780" i="43" s="1"/>
  <c r="AC780" i="43"/>
  <c r="AB1248" i="43"/>
  <c r="AF1248" i="43" s="1"/>
  <c r="AC1248" i="43"/>
  <c r="AB1853" i="43"/>
  <c r="AF1853" i="43" s="1"/>
  <c r="AC1853" i="43"/>
  <c r="AB1621" i="43"/>
  <c r="AF1621" i="43" s="1"/>
  <c r="AC1621" i="43"/>
  <c r="AB2407" i="43"/>
  <c r="AF2407" i="43" s="1"/>
  <c r="AC2407" i="43"/>
  <c r="AB1622" i="43"/>
  <c r="AF1622" i="43" s="1"/>
  <c r="AC1622" i="43"/>
  <c r="AB448" i="43"/>
  <c r="AF448" i="43" s="1"/>
  <c r="AC448" i="43"/>
  <c r="AB464" i="43"/>
  <c r="AF464" i="43" s="1"/>
  <c r="AC464" i="43"/>
  <c r="AB1282" i="43"/>
  <c r="AF1282" i="43" s="1"/>
  <c r="AC1282" i="43"/>
  <c r="AB615" i="43"/>
  <c r="AF615" i="43" s="1"/>
  <c r="AC615" i="43"/>
  <c r="AB2068" i="43"/>
  <c r="AF2068" i="43" s="1"/>
  <c r="AC2068" i="43"/>
  <c r="AB1035" i="43"/>
  <c r="AF1035" i="43" s="1"/>
  <c r="AC1035" i="43"/>
  <c r="AB721" i="43"/>
  <c r="AF721" i="43" s="1"/>
  <c r="AC721" i="43"/>
  <c r="AB567" i="43"/>
  <c r="AF567" i="43" s="1"/>
  <c r="AC567" i="43"/>
  <c r="AB1137" i="43"/>
  <c r="AF1137" i="43" s="1"/>
  <c r="AC1137" i="43"/>
  <c r="AB2060" i="43"/>
  <c r="AF2060" i="43" s="1"/>
  <c r="AC2060" i="43"/>
  <c r="AB1632" i="43"/>
  <c r="AF1632" i="43" s="1"/>
  <c r="AC1632" i="43"/>
  <c r="AB2655" i="43"/>
  <c r="AF2655" i="43" s="1"/>
  <c r="AC2655" i="43"/>
  <c r="AB1764" i="43"/>
  <c r="AF1764" i="43" s="1"/>
  <c r="AC1764" i="43"/>
  <c r="AB2731" i="43"/>
  <c r="AF2731" i="43" s="1"/>
  <c r="AC2731" i="43"/>
  <c r="AB908" i="43"/>
  <c r="AF908" i="43" s="1"/>
  <c r="AC908" i="43"/>
  <c r="AB1669" i="43"/>
  <c r="AF1669" i="43" s="1"/>
  <c r="AC1669" i="43"/>
  <c r="AB230" i="43"/>
  <c r="AF230" i="43" s="1"/>
  <c r="AC230" i="43"/>
  <c r="AB2234" i="43"/>
  <c r="AF2234" i="43" s="1"/>
  <c r="AC2234" i="43"/>
  <c r="AB1694" i="43"/>
  <c r="AF1694" i="43" s="1"/>
  <c r="AC1694" i="43"/>
  <c r="AB833" i="43"/>
  <c r="AF833" i="43" s="1"/>
  <c r="AC833" i="43"/>
  <c r="AB1858" i="43"/>
  <c r="AF1858" i="43" s="1"/>
  <c r="AC1858" i="43"/>
  <c r="AB1341" i="43"/>
  <c r="AF1341" i="43" s="1"/>
  <c r="AC1341" i="43"/>
  <c r="AB2403" i="43"/>
  <c r="AF2403" i="43" s="1"/>
  <c r="AC2403" i="43"/>
  <c r="AB1478" i="43"/>
  <c r="AF1478" i="43" s="1"/>
  <c r="AC1478" i="43"/>
  <c r="AB2147" i="43"/>
  <c r="AF2147" i="43" s="1"/>
  <c r="AC2147" i="43"/>
  <c r="AB2717" i="43"/>
  <c r="AF2717" i="43" s="1"/>
  <c r="AC2717" i="43"/>
  <c r="AB2181" i="43"/>
  <c r="AF2181" i="43" s="1"/>
  <c r="AC2181" i="43"/>
  <c r="AB1013" i="43"/>
  <c r="AF1013" i="43" s="1"/>
  <c r="AC1013" i="43"/>
  <c r="AB2675" i="43"/>
  <c r="AF2675" i="43" s="1"/>
  <c r="AC2675" i="43"/>
  <c r="AB309" i="43"/>
  <c r="AF309" i="43" s="1"/>
  <c r="AC309" i="43"/>
  <c r="AC864" i="43"/>
  <c r="AB329" i="43"/>
  <c r="AF329" i="43" s="1"/>
  <c r="AC329" i="43"/>
  <c r="AB2058" i="43"/>
  <c r="AF2058" i="43" s="1"/>
  <c r="AB1771" i="43"/>
  <c r="AF1771" i="43" s="1"/>
  <c r="AC1771" i="43"/>
  <c r="AB241" i="43"/>
  <c r="AF241" i="43" s="1"/>
  <c r="AC241" i="43"/>
  <c r="AB1412" i="43"/>
  <c r="AF1412" i="43" s="1"/>
  <c r="AC1412" i="43"/>
  <c r="AB188" i="43"/>
  <c r="AF188" i="43" s="1"/>
  <c r="AC188" i="43"/>
  <c r="AB95" i="43"/>
  <c r="AF95" i="43" s="1"/>
  <c r="AC95" i="43"/>
  <c r="AB351" i="43"/>
  <c r="AF351" i="43" s="1"/>
  <c r="AC351" i="43"/>
  <c r="AB866" i="43"/>
  <c r="AF866" i="43" s="1"/>
  <c r="AC866" i="43"/>
  <c r="AB59" i="43"/>
  <c r="AF59" i="43" s="1"/>
  <c r="AB788" i="43"/>
  <c r="AF788" i="43" s="1"/>
  <c r="AC788" i="43"/>
  <c r="AB1464" i="43"/>
  <c r="AF1464" i="43" s="1"/>
  <c r="AC1464" i="43"/>
  <c r="AB1101" i="43"/>
  <c r="AF1101" i="43" s="1"/>
  <c r="AC1101" i="43"/>
  <c r="AC796" i="43"/>
  <c r="AB2572" i="43"/>
  <c r="AF2572" i="43" s="1"/>
  <c r="AC2572" i="43"/>
  <c r="AB1208" i="43"/>
  <c r="AF1208" i="43" s="1"/>
  <c r="AC1208" i="43"/>
  <c r="AB1577" i="43"/>
  <c r="AF1577" i="43" s="1"/>
  <c r="AC1577" i="43"/>
  <c r="AB2064" i="43"/>
  <c r="AF2064" i="43" s="1"/>
  <c r="AC2064" i="43"/>
  <c r="AB2245" i="43"/>
  <c r="AF2245" i="43" s="1"/>
  <c r="AC2245" i="43"/>
  <c r="AB1493" i="43"/>
  <c r="AF1493" i="43" s="1"/>
  <c r="AC1493" i="43"/>
  <c r="AB876" i="43"/>
  <c r="AF876" i="43" s="1"/>
  <c r="AC876" i="43"/>
  <c r="AB2155" i="43"/>
  <c r="AF2155" i="43" s="1"/>
  <c r="AC2155" i="43"/>
  <c r="AC1445" i="43"/>
  <c r="AB2338" i="43"/>
  <c r="AF2338" i="43" s="1"/>
  <c r="AC2338" i="43"/>
  <c r="AB595" i="43"/>
  <c r="AF595" i="43" s="1"/>
  <c r="AC595" i="43"/>
  <c r="AB2226" i="43"/>
  <c r="AF2226" i="43" s="1"/>
  <c r="AC2226" i="43"/>
  <c r="AB474" i="43"/>
  <c r="AF474" i="43" s="1"/>
  <c r="AC474" i="43"/>
  <c r="AB2311" i="43"/>
  <c r="AF2311" i="43" s="1"/>
  <c r="AC2311" i="43"/>
  <c r="AB1176" i="43"/>
  <c r="AF1176" i="43" s="1"/>
  <c r="AC1176" i="43"/>
  <c r="AB2247" i="43"/>
  <c r="AF2247" i="43" s="1"/>
  <c r="AC2247" i="43"/>
  <c r="AB2228" i="43"/>
  <c r="AF2228" i="43" s="1"/>
  <c r="AC2228" i="43"/>
  <c r="AB1680" i="43"/>
  <c r="AF1680" i="43" s="1"/>
  <c r="AC1680" i="43"/>
  <c r="AB2623" i="43"/>
  <c r="AF2623" i="43" s="1"/>
  <c r="AC2623" i="43"/>
  <c r="AB1957" i="43"/>
  <c r="AF1957" i="43" s="1"/>
  <c r="AC1957" i="43"/>
  <c r="AB808" i="43"/>
  <c r="AF808" i="43" s="1"/>
  <c r="AC808" i="43"/>
  <c r="AB2066" i="43"/>
  <c r="AF2066" i="43" s="1"/>
  <c r="AC2066" i="43"/>
  <c r="AB952" i="43"/>
  <c r="AF952" i="43" s="1"/>
  <c r="AC952" i="43"/>
  <c r="AB1246" i="43"/>
  <c r="AF1246" i="43" s="1"/>
  <c r="AC1246" i="43"/>
  <c r="AB982" i="43"/>
  <c r="AF982" i="43" s="1"/>
  <c r="AC982" i="43"/>
  <c r="AB1686" i="43"/>
  <c r="AF1686" i="43" s="1"/>
  <c r="AC1686" i="43"/>
  <c r="AB136" i="43"/>
  <c r="AF136" i="43" s="1"/>
  <c r="AC136" i="43"/>
  <c r="AB2141" i="43"/>
  <c r="AF2141" i="43" s="1"/>
  <c r="AC2141" i="43"/>
  <c r="AB73" i="43"/>
  <c r="AF73" i="43" s="1"/>
  <c r="AC73" i="43"/>
  <c r="AB757" i="43"/>
  <c r="AF757" i="43" s="1"/>
  <c r="AC757" i="43"/>
  <c r="AB1980" i="43"/>
  <c r="AF1980" i="43" s="1"/>
  <c r="AC1980" i="43"/>
  <c r="AB1987" i="43"/>
  <c r="AF1987" i="43" s="1"/>
  <c r="AC1987" i="43"/>
  <c r="AB1933" i="43"/>
  <c r="AF1933" i="43" s="1"/>
  <c r="AC1933" i="43"/>
  <c r="AB2664" i="43"/>
  <c r="AF2664" i="43" s="1"/>
  <c r="AC2664" i="43"/>
  <c r="AB1295" i="43"/>
  <c r="AF1295" i="43" s="1"/>
  <c r="AC1295" i="43"/>
  <c r="AB1552" i="43"/>
  <c r="AF1552" i="43" s="1"/>
  <c r="AC1552" i="43"/>
  <c r="AH56" i="43"/>
  <c r="AB56" i="43"/>
  <c r="AF56" i="43" s="1"/>
  <c r="AB377" i="43"/>
  <c r="AF377" i="43" s="1"/>
  <c r="AC377" i="43"/>
  <c r="AB388" i="43"/>
  <c r="AF388" i="43" s="1"/>
  <c r="AC388" i="43"/>
  <c r="AB15" i="43"/>
  <c r="AF15" i="43" s="1"/>
  <c r="AC15" i="43"/>
  <c r="AB2388" i="43"/>
  <c r="AF2388" i="43" s="1"/>
  <c r="AC2388" i="43"/>
  <c r="AB553" i="43"/>
  <c r="AF553" i="43" s="1"/>
  <c r="AC553" i="43"/>
  <c r="AB2067" i="43"/>
  <c r="AF2067" i="43" s="1"/>
  <c r="AC2067" i="43"/>
  <c r="AB143" i="43"/>
  <c r="AF143" i="43" s="1"/>
  <c r="AC143" i="43"/>
  <c r="AB917" i="43"/>
  <c r="AF917" i="43" s="1"/>
  <c r="AC917" i="43"/>
  <c r="AB892" i="43"/>
  <c r="AF892" i="43" s="1"/>
  <c r="AC892" i="43"/>
  <c r="AB1745" i="43"/>
  <c r="AF1745" i="43" s="1"/>
  <c r="AC1745" i="43"/>
  <c r="AB421" i="43"/>
  <c r="AF421" i="43" s="1"/>
  <c r="AC421" i="43"/>
  <c r="AB1115" i="43"/>
  <c r="AF1115" i="43" s="1"/>
  <c r="AC1115" i="43"/>
  <c r="AB2133" i="43"/>
  <c r="AF2133" i="43" s="1"/>
  <c r="AC2133" i="43"/>
  <c r="AB824" i="43"/>
  <c r="AF824" i="43" s="1"/>
  <c r="AC824" i="43"/>
  <c r="AB405" i="43"/>
  <c r="AF405" i="43" s="1"/>
  <c r="AC405" i="43"/>
  <c r="AB2673" i="43"/>
  <c r="AF2673" i="43" s="1"/>
  <c r="AC2673" i="43"/>
  <c r="AB235" i="43"/>
  <c r="AF235" i="43" s="1"/>
  <c r="AC235" i="43"/>
  <c r="AB2418" i="43"/>
  <c r="AF2418" i="43" s="1"/>
  <c r="AC2418" i="43"/>
  <c r="AB2224" i="43"/>
  <c r="AF2224" i="43" s="1"/>
  <c r="AC2224" i="43"/>
  <c r="AB875" i="43"/>
  <c r="AF875" i="43" s="1"/>
  <c r="AC875" i="43"/>
  <c r="AB790" i="43"/>
  <c r="AF790" i="43" s="1"/>
  <c r="AC790" i="43"/>
  <c r="AB2166" i="43"/>
  <c r="AF2166" i="43" s="1"/>
  <c r="AC2166" i="43"/>
  <c r="AB322" i="43"/>
  <c r="AF322" i="43" s="1"/>
  <c r="AC322" i="43"/>
  <c r="AB646" i="43"/>
  <c r="AF646" i="43" s="1"/>
  <c r="AC646" i="43"/>
  <c r="AB1573" i="43"/>
  <c r="AF1573" i="43" s="1"/>
  <c r="AC1573" i="43"/>
  <c r="AB2110" i="43"/>
  <c r="AF2110" i="43" s="1"/>
  <c r="AC2110" i="43"/>
  <c r="AB2119" i="43"/>
  <c r="AF2119" i="43" s="1"/>
  <c r="AC2119" i="43"/>
  <c r="AB700" i="43"/>
  <c r="AF700" i="43" s="1"/>
  <c r="AC700" i="43"/>
  <c r="AB1768" i="43"/>
  <c r="AF1768" i="43" s="1"/>
  <c r="AC1768" i="43"/>
  <c r="AB1614" i="43"/>
  <c r="AF1614" i="43" s="1"/>
  <c r="AC1614" i="43"/>
  <c r="AB1781" i="43"/>
  <c r="AF1781" i="43" s="1"/>
  <c r="AC1781" i="43"/>
  <c r="AB1113" i="43"/>
  <c r="AF1113" i="43" s="1"/>
  <c r="AC1113" i="43"/>
  <c r="AB1417" i="43"/>
  <c r="AF1417" i="43" s="1"/>
  <c r="AC1417" i="43"/>
  <c r="AB2477" i="43"/>
  <c r="AF2477" i="43" s="1"/>
  <c r="AC2477" i="43"/>
  <c r="AB2301" i="43"/>
  <c r="AF2301" i="43" s="1"/>
  <c r="AC2301" i="43"/>
  <c r="AB161" i="43"/>
  <c r="AF161" i="43" s="1"/>
  <c r="AC161" i="43"/>
  <c r="AB1376" i="43"/>
  <c r="AF1376" i="43" s="1"/>
  <c r="AC1376" i="43"/>
  <c r="AB2386" i="43"/>
  <c r="AF2386" i="43" s="1"/>
  <c r="AC2386" i="43"/>
  <c r="AB154" i="43"/>
  <c r="AF154" i="43" s="1"/>
  <c r="AC154" i="43"/>
  <c r="AB179" i="43"/>
  <c r="AF179" i="43" s="1"/>
  <c r="AC179" i="43"/>
  <c r="AB756" i="43"/>
  <c r="AF756" i="43" s="1"/>
  <c r="AC756" i="43"/>
  <c r="AB1391" i="43"/>
  <c r="AF1391" i="43" s="1"/>
  <c r="AC1391" i="43"/>
  <c r="AB2202" i="43"/>
  <c r="AF2202" i="43" s="1"/>
  <c r="AC2202" i="43"/>
  <c r="AB1779" i="43"/>
  <c r="AF1779" i="43" s="1"/>
  <c r="AC1779" i="43"/>
  <c r="AB995" i="43"/>
  <c r="AF995" i="43" s="1"/>
  <c r="AC995" i="43"/>
  <c r="AB338" i="43"/>
  <c r="AF338" i="43" s="1"/>
  <c r="AC338" i="43"/>
  <c r="AB402" i="43"/>
  <c r="AF402" i="43" s="1"/>
  <c r="AC402" i="43"/>
  <c r="AB2385" i="43"/>
  <c r="AF2385" i="43" s="1"/>
  <c r="AC2385" i="43"/>
  <c r="AB2164" i="43"/>
  <c r="AF2164" i="43" s="1"/>
  <c r="AC2164" i="43"/>
  <c r="AB1322" i="43"/>
  <c r="AF1322" i="43" s="1"/>
  <c r="AC1322" i="43"/>
  <c r="AB1510" i="43"/>
  <c r="AF1510" i="43" s="1"/>
  <c r="AC1510" i="43"/>
  <c r="AB913" i="43"/>
  <c r="AF913" i="43" s="1"/>
  <c r="AC913" i="43"/>
  <c r="AB1616" i="43"/>
  <c r="AF1616" i="43" s="1"/>
  <c r="AC1616" i="43"/>
  <c r="AB514" i="43"/>
  <c r="AF514" i="43" s="1"/>
  <c r="AC514" i="43"/>
  <c r="AB2384" i="43"/>
  <c r="AF2384" i="43" s="1"/>
  <c r="AC2384" i="43"/>
  <c r="AB1490" i="43"/>
  <c r="AF1490" i="43" s="1"/>
  <c r="AC1490" i="43"/>
  <c r="AB1227" i="43"/>
  <c r="AF1227" i="43" s="1"/>
  <c r="AC1227" i="43"/>
  <c r="AB1512" i="43"/>
  <c r="AF1512" i="43" s="1"/>
  <c r="AC1512" i="43"/>
  <c r="AB1801" i="43"/>
  <c r="AF1801" i="43" s="1"/>
  <c r="AC1801" i="43"/>
  <c r="AB1496" i="43"/>
  <c r="AF1496" i="43" s="1"/>
  <c r="AC1496" i="43"/>
  <c r="AB629" i="43"/>
  <c r="AF629" i="43" s="1"/>
  <c r="AC629" i="43"/>
  <c r="AB1902" i="43"/>
  <c r="AF1902" i="43" s="1"/>
  <c r="AC1902" i="43"/>
  <c r="AB2593" i="43"/>
  <c r="AF2593" i="43" s="1"/>
  <c r="AC2593" i="43"/>
  <c r="AB458" i="43"/>
  <c r="AF458" i="43" s="1"/>
  <c r="AC458" i="43"/>
  <c r="AB2550" i="43"/>
  <c r="AF2550" i="43" s="1"/>
  <c r="AC2550" i="43"/>
  <c r="AB2126" i="43"/>
  <c r="AF2126" i="43" s="1"/>
  <c r="AC2126" i="43"/>
  <c r="AB1123" i="43"/>
  <c r="AF1123" i="43" s="1"/>
  <c r="AC1123" i="43"/>
  <c r="AB118" i="43"/>
  <c r="AF118" i="43" s="1"/>
  <c r="AC118" i="43"/>
  <c r="AB1586" i="43"/>
  <c r="AF1586" i="43" s="1"/>
  <c r="AC1586" i="43"/>
  <c r="AC29" i="43"/>
  <c r="AB29" i="43"/>
  <c r="AF29" i="43" s="1"/>
  <c r="AB54" i="43"/>
  <c r="AF54" i="43" s="1"/>
  <c r="AC54" i="43"/>
  <c r="AB51" i="43"/>
  <c r="AF51" i="43" s="1"/>
  <c r="AC51" i="43"/>
  <c r="AB1197" i="43"/>
  <c r="AF1197" i="43" s="1"/>
  <c r="AC1197" i="43"/>
  <c r="AB1133" i="43"/>
  <c r="AF1133" i="43" s="1"/>
  <c r="AC1133" i="43"/>
  <c r="AB2182" i="43"/>
  <c r="AF2182" i="43" s="1"/>
  <c r="AC2182" i="43"/>
  <c r="AB1919" i="43"/>
  <c r="AF1919" i="43" s="1"/>
  <c r="AC1919" i="43"/>
  <c r="AB1063" i="43"/>
  <c r="AF1063" i="43" s="1"/>
  <c r="AC1063" i="43"/>
  <c r="AB557" i="43"/>
  <c r="AF557" i="43" s="1"/>
  <c r="AC557" i="43"/>
  <c r="AB2048" i="43"/>
  <c r="AF2048" i="43" s="1"/>
  <c r="AC2048" i="43"/>
  <c r="AB855" i="43"/>
  <c r="AF855" i="43" s="1"/>
  <c r="AC855" i="43"/>
  <c r="AB461" i="43"/>
  <c r="AF461" i="43" s="1"/>
  <c r="AC461" i="43"/>
  <c r="AB548" i="43"/>
  <c r="AF548" i="43" s="1"/>
  <c r="AC548" i="43"/>
  <c r="AB2791" i="43"/>
  <c r="AF2791" i="43" s="1"/>
  <c r="AC2791" i="43"/>
  <c r="AB1924" i="43"/>
  <c r="AF1924" i="43" s="1"/>
  <c r="AC1924" i="43"/>
  <c r="AB107" i="43"/>
  <c r="AF107" i="43" s="1"/>
  <c r="AC107" i="43"/>
  <c r="AB577" i="43"/>
  <c r="AF577" i="43" s="1"/>
  <c r="AC577" i="43"/>
  <c r="AB1011" i="43"/>
  <c r="AF1011" i="43" s="1"/>
  <c r="AC1011" i="43"/>
  <c r="AB2754" i="43"/>
  <c r="AF2754" i="43" s="1"/>
  <c r="AC2754" i="43"/>
  <c r="AB2427" i="43"/>
  <c r="AF2427" i="43" s="1"/>
  <c r="AC2427" i="43"/>
  <c r="AB2598" i="43"/>
  <c r="AF2598" i="43" s="1"/>
  <c r="AC2598" i="43"/>
  <c r="AB2478" i="43"/>
  <c r="AF2478" i="43" s="1"/>
  <c r="AC2478" i="43"/>
  <c r="AB2585" i="43"/>
  <c r="AF2585" i="43" s="1"/>
  <c r="AC2585" i="43"/>
  <c r="AB620" i="43"/>
  <c r="AF620" i="43" s="1"/>
  <c r="AC620" i="43"/>
  <c r="AB2401" i="43"/>
  <c r="AF2401" i="43" s="1"/>
  <c r="AC2401" i="43"/>
  <c r="AB967" i="43"/>
  <c r="AF967" i="43" s="1"/>
  <c r="AC967" i="43"/>
  <c r="AB2163" i="43"/>
  <c r="AF2163" i="43" s="1"/>
  <c r="AC2163" i="43"/>
  <c r="AB289" i="43"/>
  <c r="AF289" i="43" s="1"/>
  <c r="AC289" i="43"/>
  <c r="AB1233" i="43"/>
  <c r="AF1233" i="43" s="1"/>
  <c r="AC1233" i="43"/>
  <c r="AB1584" i="43"/>
  <c r="AF1584" i="43" s="1"/>
  <c r="AC1584" i="43"/>
  <c r="AB1979" i="43"/>
  <c r="AF1979" i="43" s="1"/>
  <c r="AC1979" i="43"/>
  <c r="AB2413" i="43"/>
  <c r="AF2413" i="43" s="1"/>
  <c r="AC2413" i="43"/>
  <c r="AB1108" i="43"/>
  <c r="AF1108" i="43" s="1"/>
  <c r="AC1108" i="43"/>
  <c r="AB941" i="43"/>
  <c r="AF941" i="43" s="1"/>
  <c r="AC941" i="43"/>
  <c r="AB442" i="43"/>
  <c r="AF442" i="43" s="1"/>
  <c r="AC442" i="43"/>
  <c r="AB591" i="43"/>
  <c r="AF591" i="43" s="1"/>
  <c r="AC591" i="43"/>
  <c r="AB2522" i="43"/>
  <c r="AF2522" i="43" s="1"/>
  <c r="AC2522" i="43"/>
  <c r="AB2742" i="43"/>
  <c r="AF2742" i="43" s="1"/>
  <c r="AC2742" i="43"/>
  <c r="AB2633" i="43"/>
  <c r="AF2633" i="43" s="1"/>
  <c r="AC2633" i="43"/>
  <c r="AB674" i="43"/>
  <c r="AF674" i="43" s="1"/>
  <c r="AC674" i="43"/>
  <c r="AB712" i="43"/>
  <c r="AF712" i="43" s="1"/>
  <c r="AC712" i="43"/>
  <c r="AB2680" i="43"/>
  <c r="AF2680" i="43" s="1"/>
  <c r="AC2680" i="43"/>
  <c r="AB2376" i="43"/>
  <c r="AF2376" i="43" s="1"/>
  <c r="AC2376" i="43"/>
  <c r="AB279" i="43"/>
  <c r="AF279" i="43" s="1"/>
  <c r="AC279" i="43"/>
  <c r="AB2106" i="43"/>
  <c r="AF2106" i="43" s="1"/>
  <c r="AC2106" i="43"/>
  <c r="AB2614" i="43"/>
  <c r="AF2614" i="43" s="1"/>
  <c r="AC2614" i="43"/>
  <c r="AB2707" i="43"/>
  <c r="AF2707" i="43" s="1"/>
  <c r="AC2707" i="43"/>
  <c r="AB624" i="43"/>
  <c r="AF624" i="43" s="1"/>
  <c r="AC624" i="43"/>
  <c r="AB1687" i="43"/>
  <c r="AF1687" i="43" s="1"/>
  <c r="AC1687" i="43"/>
  <c r="AB2432" i="43"/>
  <c r="AF2432" i="43" s="1"/>
  <c r="AC2432" i="43"/>
  <c r="AB1288" i="43"/>
  <c r="AF1288" i="43" s="1"/>
  <c r="AC1288" i="43"/>
  <c r="AB2545" i="43"/>
  <c r="AF2545" i="43" s="1"/>
  <c r="AC2545" i="43"/>
  <c r="AB336" i="43"/>
  <c r="AF336" i="43" s="1"/>
  <c r="AC336" i="43"/>
  <c r="AB2005" i="43"/>
  <c r="AF2005" i="43" s="1"/>
  <c r="AC2005" i="43"/>
  <c r="AB2127" i="43"/>
  <c r="AF2127" i="43" s="1"/>
  <c r="AC2127" i="43"/>
  <c r="AB1504" i="43"/>
  <c r="AF1504" i="43" s="1"/>
  <c r="AC1504" i="43"/>
  <c r="AB1129" i="43"/>
  <c r="AF1129" i="43" s="1"/>
  <c r="AC1129" i="43"/>
  <c r="AB1140" i="43"/>
  <c r="AF1140" i="43" s="1"/>
  <c r="AC1140" i="43"/>
  <c r="AB1545" i="43"/>
  <c r="AF1545" i="43" s="1"/>
  <c r="AC1545" i="43"/>
  <c r="AB881" i="43"/>
  <c r="AF881" i="43" s="1"/>
  <c r="AC881" i="43"/>
  <c r="AB2152" i="43"/>
  <c r="AF2152" i="43" s="1"/>
  <c r="AC2152" i="43"/>
  <c r="AB685" i="43"/>
  <c r="AF685" i="43" s="1"/>
  <c r="AC685" i="43"/>
  <c r="AB2261" i="43"/>
  <c r="AF2261" i="43" s="1"/>
  <c r="AC2261" i="43"/>
  <c r="AB403" i="43"/>
  <c r="AF403" i="43" s="1"/>
  <c r="AC403" i="43"/>
  <c r="AB1253" i="43"/>
  <c r="AF1253" i="43" s="1"/>
  <c r="AC1253" i="43"/>
  <c r="AB406" i="43"/>
  <c r="AF406" i="43" s="1"/>
  <c r="AC406" i="43"/>
  <c r="AB1425" i="43"/>
  <c r="AF1425" i="43" s="1"/>
  <c r="AC1425" i="43"/>
  <c r="AB106" i="43"/>
  <c r="AF106" i="43" s="1"/>
  <c r="AC106" i="43"/>
  <c r="AB1166" i="43"/>
  <c r="AF1166" i="43" s="1"/>
  <c r="AC1166" i="43"/>
  <c r="AB2080" i="43"/>
  <c r="AF2080" i="43" s="1"/>
  <c r="AC2080" i="43"/>
  <c r="AB430" i="43"/>
  <c r="AF430" i="43" s="1"/>
  <c r="AC430" i="43"/>
  <c r="AB1111" i="43"/>
  <c r="AF1111" i="43" s="1"/>
  <c r="AC1111" i="43"/>
  <c r="AB953" i="43"/>
  <c r="AF953" i="43" s="1"/>
  <c r="AC953" i="43"/>
  <c r="AB795" i="43"/>
  <c r="AF795" i="43" s="1"/>
  <c r="AC795" i="43"/>
  <c r="AB1799" i="43"/>
  <c r="AF1799" i="43" s="1"/>
  <c r="AC1799" i="43"/>
  <c r="AB181" i="43"/>
  <c r="AF181" i="43" s="1"/>
  <c r="AC181" i="43"/>
  <c r="AC25" i="43"/>
  <c r="AB25" i="43"/>
  <c r="AF25" i="43" s="1"/>
  <c r="AB1043" i="43"/>
  <c r="AF1043" i="43" s="1"/>
  <c r="AC1043" i="43"/>
  <c r="AB1268" i="43"/>
  <c r="AF1268" i="43" s="1"/>
  <c r="AC1268" i="43"/>
  <c r="AB302" i="43"/>
  <c r="AF302" i="43" s="1"/>
  <c r="AC302" i="43"/>
  <c r="AB673" i="43"/>
  <c r="AF673" i="43" s="1"/>
  <c r="AC673" i="43"/>
  <c r="AB1356" i="43"/>
  <c r="AF1356" i="43" s="1"/>
  <c r="AC1356" i="43"/>
  <c r="AB1426" i="43"/>
  <c r="AF1426" i="43" s="1"/>
  <c r="AC1426" i="43"/>
  <c r="AB1286" i="43"/>
  <c r="AF1286" i="43" s="1"/>
  <c r="AC1286" i="43"/>
  <c r="AB664" i="43"/>
  <c r="AF664" i="43" s="1"/>
  <c r="AC664" i="43"/>
  <c r="AB2375" i="43"/>
  <c r="AF2375" i="43" s="1"/>
  <c r="AC2375" i="43"/>
  <c r="AB694" i="43"/>
  <c r="AF694" i="43" s="1"/>
  <c r="AC694" i="43"/>
  <c r="AB1782" i="43"/>
  <c r="AF1782" i="43" s="1"/>
  <c r="AC1782" i="43"/>
  <c r="AB1231" i="43"/>
  <c r="AF1231" i="43" s="1"/>
  <c r="AC1231" i="43"/>
  <c r="AB1884" i="43"/>
  <c r="AF1884" i="43" s="1"/>
  <c r="AC1884" i="43"/>
  <c r="AB784" i="43"/>
  <c r="AF784" i="43" s="1"/>
  <c r="AC784" i="43"/>
  <c r="AB2783" i="43"/>
  <c r="AF2783" i="43" s="1"/>
  <c r="AC2783" i="43"/>
  <c r="AB799" i="43"/>
  <c r="AF799" i="43" s="1"/>
  <c r="AC799" i="43"/>
  <c r="AB1485" i="43"/>
  <c r="AF1485" i="43" s="1"/>
  <c r="AC1485" i="43"/>
  <c r="AB20" i="43"/>
  <c r="AF20" i="43" s="1"/>
  <c r="AC20" i="43"/>
  <c r="AB2807" i="43"/>
  <c r="AF2807" i="43" s="1"/>
  <c r="AC2807" i="43"/>
  <c r="AB330" i="43"/>
  <c r="AF330" i="43" s="1"/>
  <c r="AC330" i="43"/>
  <c r="AB996" i="43"/>
  <c r="AF996" i="43" s="1"/>
  <c r="AC996" i="43"/>
  <c r="AB901" i="43"/>
  <c r="AF901" i="43" s="1"/>
  <c r="AC901" i="43"/>
  <c r="AB628" i="43"/>
  <c r="AF628" i="43" s="1"/>
  <c r="AC628" i="43"/>
  <c r="AB1844" i="43"/>
  <c r="AF1844" i="43" s="1"/>
  <c r="AC1844" i="43"/>
  <c r="AB2337" i="43"/>
  <c r="AF2337" i="43" s="1"/>
  <c r="AC2337" i="43"/>
  <c r="AB959" i="43"/>
  <c r="AF959" i="43" s="1"/>
  <c r="AC959" i="43"/>
  <c r="AB1333" i="43"/>
  <c r="AF1333" i="43" s="1"/>
  <c r="AC1333" i="43"/>
  <c r="AB702" i="43"/>
  <c r="AF702" i="43" s="1"/>
  <c r="AC702" i="43"/>
  <c r="AB2073" i="43"/>
  <c r="AF2073" i="43" s="1"/>
  <c r="AC2073" i="43"/>
  <c r="AB2273" i="43"/>
  <c r="AF2273" i="43" s="1"/>
  <c r="AC2273" i="43"/>
  <c r="AB2170" i="43"/>
  <c r="AF2170" i="43" s="1"/>
  <c r="AC2170" i="43"/>
  <c r="AB1796" i="43"/>
  <c r="AF1796" i="43" s="1"/>
  <c r="AC1796" i="43"/>
  <c r="AB2524" i="43"/>
  <c r="AF2524" i="43" s="1"/>
  <c r="AC2524" i="43"/>
  <c r="AB608" i="43"/>
  <c r="AF608" i="43" s="1"/>
  <c r="AC608" i="43"/>
  <c r="AB1723" i="43"/>
  <c r="AF1723" i="43" s="1"/>
  <c r="AC1723" i="43"/>
  <c r="AB1271" i="43"/>
  <c r="AF1271" i="43" s="1"/>
  <c r="AC1271" i="43"/>
  <c r="AB1342" i="43"/>
  <c r="AF1342" i="43" s="1"/>
  <c r="AC1342" i="43"/>
  <c r="AB459" i="43"/>
  <c r="AF459" i="43" s="1"/>
  <c r="AC459" i="43"/>
  <c r="AB1041" i="43"/>
  <c r="AF1041" i="43" s="1"/>
  <c r="AC1041" i="43"/>
  <c r="AB2752" i="43"/>
  <c r="AF2752" i="43" s="1"/>
  <c r="AC2752" i="43"/>
  <c r="AB2248" i="43"/>
  <c r="AF2248" i="43" s="1"/>
  <c r="AC2248" i="43"/>
  <c r="AB1215" i="43"/>
  <c r="AF1215" i="43" s="1"/>
  <c r="AC1215" i="43"/>
  <c r="AB494" i="43"/>
  <c r="AF494" i="43" s="1"/>
  <c r="AC494" i="43"/>
  <c r="AB2510" i="43"/>
  <c r="AF2510" i="43" s="1"/>
  <c r="AC2510" i="43"/>
  <c r="AB710" i="43"/>
  <c r="AF710" i="43" s="1"/>
  <c r="AC710" i="43"/>
  <c r="AB2609" i="43"/>
  <c r="AF2609" i="43" s="1"/>
  <c r="AC2609" i="43"/>
  <c r="AB1649" i="43"/>
  <c r="AF1649" i="43" s="1"/>
  <c r="AC1649" i="43"/>
  <c r="AB911" i="43"/>
  <c r="AF911" i="43" s="1"/>
  <c r="AC911" i="43"/>
  <c r="AB2332" i="43"/>
  <c r="AF2332" i="43" s="1"/>
  <c r="AC2332" i="43"/>
  <c r="AB493" i="43"/>
  <c r="AF493" i="43" s="1"/>
  <c r="AC493" i="43"/>
  <c r="AB1541" i="43"/>
  <c r="AF1541" i="43" s="1"/>
  <c r="AC1541" i="43"/>
  <c r="AB2216" i="43"/>
  <c r="AF2216" i="43" s="1"/>
  <c r="AC2216" i="43"/>
  <c r="AB1221" i="43"/>
  <c r="AF1221" i="43" s="1"/>
  <c r="AC1221" i="43"/>
  <c r="AB1416" i="43"/>
  <c r="AF1416" i="43" s="1"/>
  <c r="AC1416" i="43"/>
  <c r="AB318" i="43"/>
  <c r="AF318" i="43" s="1"/>
  <c r="AC318" i="43"/>
  <c r="AB130" i="43"/>
  <c r="AF130" i="43" s="1"/>
  <c r="AC130" i="43"/>
  <c r="AB1792" i="43"/>
  <c r="AF1792" i="43" s="1"/>
  <c r="AC1792" i="43"/>
  <c r="AB1488" i="43"/>
  <c r="AF1488" i="43" s="1"/>
  <c r="AC1488" i="43"/>
  <c r="AB998" i="43"/>
  <c r="AF998" i="43" s="1"/>
  <c r="AC998" i="43"/>
  <c r="AB1430" i="43"/>
  <c r="AF1430" i="43" s="1"/>
  <c r="AC1430" i="43"/>
  <c r="AB2085" i="43"/>
  <c r="AF2085" i="43" s="1"/>
  <c r="AC2085" i="43"/>
  <c r="AB2394" i="43"/>
  <c r="AF2394" i="43" s="1"/>
  <c r="AC2394" i="43"/>
  <c r="AB1610" i="43"/>
  <c r="AF1610" i="43" s="1"/>
  <c r="AC1610" i="43"/>
  <c r="AB440" i="43"/>
  <c r="AF440" i="43" s="1"/>
  <c r="AC440" i="43"/>
  <c r="AB102" i="43"/>
  <c r="AF102" i="43" s="1"/>
  <c r="AC102" i="43"/>
  <c r="AB1896" i="43"/>
  <c r="AF1896" i="43" s="1"/>
  <c r="AC1896" i="43"/>
  <c r="AB722" i="43"/>
  <c r="AF722" i="43" s="1"/>
  <c r="AC722" i="43"/>
  <c r="AB879" i="43"/>
  <c r="AF879" i="43" s="1"/>
  <c r="AC879" i="43"/>
  <c r="AB2331" i="43"/>
  <c r="AF2331" i="43" s="1"/>
  <c r="AC2331" i="43"/>
  <c r="AB1511" i="43"/>
  <c r="AF1511" i="43" s="1"/>
  <c r="AC1511" i="43"/>
  <c r="AB919" i="43"/>
  <c r="AF919" i="43" s="1"/>
  <c r="AC919" i="43"/>
  <c r="AB2008" i="43"/>
  <c r="AF2008" i="43" s="1"/>
  <c r="AC2008" i="43"/>
  <c r="AB260" i="43"/>
  <c r="AF260" i="43" s="1"/>
  <c r="AC260" i="43"/>
  <c r="AB921" i="43"/>
  <c r="AF921" i="43" s="1"/>
  <c r="AC921" i="43"/>
  <c r="AB706" i="43"/>
  <c r="AF706" i="43" s="1"/>
  <c r="AC706" i="43"/>
  <c r="AB2772" i="43"/>
  <c r="AF2772" i="43" s="1"/>
  <c r="AC2772" i="43"/>
  <c r="AB1748" i="43"/>
  <c r="AF1748" i="43" s="1"/>
  <c r="AC1748" i="43"/>
  <c r="AC2045" i="43"/>
  <c r="AB1990" i="43"/>
  <c r="AF1990" i="43" s="1"/>
  <c r="AC1990" i="43"/>
  <c r="AB2725" i="43"/>
  <c r="AF2725" i="43" s="1"/>
  <c r="AC2725" i="43"/>
  <c r="AC213" i="43"/>
  <c r="AB2536" i="43"/>
  <c r="AF2536" i="43" s="1"/>
  <c r="AC2536" i="43"/>
  <c r="AB2369" i="43"/>
  <c r="AF2369" i="43" s="1"/>
  <c r="AC2369" i="43"/>
  <c r="AB2213" i="43"/>
  <c r="AF2213" i="43" s="1"/>
  <c r="AC2213" i="43"/>
  <c r="AB1175" i="43"/>
  <c r="AF1175" i="43" s="1"/>
  <c r="AC1175" i="43"/>
  <c r="AB358" i="43"/>
  <c r="AF358" i="43" s="1"/>
  <c r="AC358" i="43"/>
  <c r="AB1830" i="43"/>
  <c r="AF1830" i="43" s="1"/>
  <c r="AC1830" i="43"/>
  <c r="AB734" i="43"/>
  <c r="AF734" i="43" s="1"/>
  <c r="AC734" i="43"/>
  <c r="AB511" i="43"/>
  <c r="AF511" i="43" s="1"/>
  <c r="AC511" i="43"/>
  <c r="AB2380" i="43"/>
  <c r="AF2380" i="43" s="1"/>
  <c r="AC2380" i="43"/>
  <c r="AB2645" i="43"/>
  <c r="AF2645" i="43" s="1"/>
  <c r="AC2645" i="43"/>
  <c r="AB2195" i="43"/>
  <c r="AF2195" i="43" s="1"/>
  <c r="AC2195" i="43"/>
  <c r="AB1279" i="43"/>
  <c r="AF1279" i="43" s="1"/>
  <c r="AC1279" i="43"/>
  <c r="AB2049" i="43"/>
  <c r="AF2049" i="43" s="1"/>
  <c r="AC2049" i="43"/>
  <c r="AB1562" i="43"/>
  <c r="AF1562" i="43" s="1"/>
  <c r="AC1562" i="43"/>
  <c r="AB1182" i="43"/>
  <c r="AF1182" i="43" s="1"/>
  <c r="AC1182" i="43"/>
  <c r="AB1592" i="43"/>
  <c r="AF1592" i="43" s="1"/>
  <c r="AC1592" i="43"/>
  <c r="AB1826" i="43"/>
  <c r="AF1826" i="43" s="1"/>
  <c r="AC1826" i="43"/>
  <c r="AB2770" i="43"/>
  <c r="AF2770" i="43" s="1"/>
  <c r="AC2770" i="43"/>
  <c r="AB1469" i="43"/>
  <c r="AF1469" i="43" s="1"/>
  <c r="AC1469" i="43"/>
  <c r="AB1343" i="43"/>
  <c r="AF1343" i="43" s="1"/>
  <c r="AC1343" i="43"/>
  <c r="AB1102" i="43"/>
  <c r="AF1102" i="43" s="1"/>
  <c r="AC1102" i="43"/>
  <c r="AB1893" i="43"/>
  <c r="AF1893" i="43" s="1"/>
  <c r="AC1893" i="43"/>
  <c r="AB52" i="43"/>
  <c r="AF52" i="43" s="1"/>
  <c r="AC52" i="43"/>
  <c r="AC1359" i="43"/>
  <c r="AB1082" i="43"/>
  <c r="AF1082" i="43" s="1"/>
  <c r="AC1082" i="43"/>
  <c r="AB168" i="43"/>
  <c r="AF168" i="43" s="1"/>
  <c r="AC168" i="43"/>
  <c r="AB1852" i="43"/>
  <c r="AF1852" i="43" s="1"/>
  <c r="AC1852" i="43"/>
  <c r="AB916" i="43"/>
  <c r="AF916" i="43" s="1"/>
  <c r="AC916" i="43"/>
  <c r="AB1421" i="43"/>
  <c r="AF1421" i="43" s="1"/>
  <c r="AC1421" i="43"/>
  <c r="AB1953" i="43"/>
  <c r="AF1953" i="43" s="1"/>
  <c r="AC1953" i="43"/>
  <c r="AB2758" i="43"/>
  <c r="AF2758" i="43" s="1"/>
  <c r="AC2758" i="43"/>
  <c r="AB16" i="43"/>
  <c r="AF16" i="43" s="1"/>
  <c r="AC16" i="43"/>
  <c r="AB436" i="43"/>
  <c r="AF436" i="43" s="1"/>
  <c r="AC436" i="43"/>
  <c r="AB481" i="43"/>
  <c r="AF481" i="43" s="1"/>
  <c r="AC481" i="43"/>
  <c r="AB1719" i="43"/>
  <c r="AF1719" i="43" s="1"/>
  <c r="AC1719" i="43"/>
  <c r="AB2622" i="43"/>
  <c r="AF2622" i="43" s="1"/>
  <c r="AC2622" i="43"/>
  <c r="AB97" i="43"/>
  <c r="AF97" i="43" s="1"/>
  <c r="AC97" i="43"/>
  <c r="AB2652" i="43"/>
  <c r="AF2652" i="43" s="1"/>
  <c r="AC2652" i="43"/>
  <c r="AB483" i="43"/>
  <c r="AF483" i="43" s="1"/>
  <c r="AC483" i="43"/>
  <c r="AB1804" i="43"/>
  <c r="AF1804" i="43" s="1"/>
  <c r="AC1804" i="43"/>
  <c r="AB1965" i="43"/>
  <c r="AF1965" i="43" s="1"/>
  <c r="AC1965" i="43"/>
  <c r="AB534" i="43"/>
  <c r="AF534" i="43" s="1"/>
  <c r="AC534" i="43"/>
  <c r="AB2436" i="43"/>
  <c r="AF2436" i="43" s="1"/>
  <c r="AC2436" i="43"/>
  <c r="AB480" i="43"/>
  <c r="AF480" i="43" s="1"/>
  <c r="AC480" i="43"/>
  <c r="AB846" i="43"/>
  <c r="AF846" i="43" s="1"/>
  <c r="AC846" i="43"/>
  <c r="AB1432" i="43"/>
  <c r="AF1432" i="43" s="1"/>
  <c r="AC1432" i="43"/>
  <c r="AB589" i="43"/>
  <c r="AF589" i="43" s="1"/>
  <c r="AC589" i="43"/>
  <c r="AB1657" i="43"/>
  <c r="AF1657" i="43" s="1"/>
  <c r="AC1657" i="43"/>
  <c r="AB2023" i="43"/>
  <c r="AF2023" i="43" s="1"/>
  <c r="AC2023" i="43"/>
  <c r="AB2511" i="43"/>
  <c r="AF2511" i="43" s="1"/>
  <c r="AC2511" i="43"/>
  <c r="AB347" i="43"/>
  <c r="AF347" i="43" s="1"/>
  <c r="AC347" i="43"/>
  <c r="AB505" i="43"/>
  <c r="AF505" i="43" s="1"/>
  <c r="AB176" i="43"/>
  <c r="AF176" i="43" s="1"/>
  <c r="AC176" i="43"/>
  <c r="AB1331" i="43"/>
  <c r="AF1331" i="43" s="1"/>
  <c r="AC1331" i="43"/>
  <c r="AB1880" i="43"/>
  <c r="AF1880" i="43" s="1"/>
  <c r="AC1880" i="43"/>
  <c r="AB341" i="43"/>
  <c r="AF341" i="43" s="1"/>
  <c r="AC341" i="43"/>
  <c r="AB1989" i="43"/>
  <c r="AF1989" i="43" s="1"/>
  <c r="AC1989" i="43"/>
  <c r="AB748" i="43"/>
  <c r="AF748" i="43" s="1"/>
  <c r="AB2491" i="43"/>
  <c r="AF2491" i="43" s="1"/>
  <c r="AC2491" i="43"/>
  <c r="AB969" i="43"/>
  <c r="AF969" i="43" s="1"/>
  <c r="AC969" i="43"/>
  <c r="AB1874" i="43"/>
  <c r="AF1874" i="43" s="1"/>
  <c r="AC1874" i="43"/>
  <c r="AB1344" i="43"/>
  <c r="AF1344" i="43" s="1"/>
  <c r="AC1344" i="43"/>
  <c r="AB197" i="43"/>
  <c r="AF197" i="43" s="1"/>
  <c r="AC197" i="43"/>
  <c r="AB292" i="43"/>
  <c r="AF292" i="43" s="1"/>
  <c r="AC292" i="43"/>
  <c r="AB1298" i="43"/>
  <c r="AF1298" i="43" s="1"/>
  <c r="AC1298" i="43"/>
  <c r="AB1928" i="43"/>
  <c r="AF1928" i="43" s="1"/>
  <c r="AC1928" i="43"/>
  <c r="AB695" i="43"/>
  <c r="AF695" i="43" s="1"/>
  <c r="AC695" i="43"/>
  <c r="AB2348" i="43"/>
  <c r="AF2348" i="43" s="1"/>
  <c r="AC2348" i="43"/>
  <c r="AB71" i="43"/>
  <c r="AF71" i="43" s="1"/>
  <c r="AC71" i="43"/>
  <c r="AB2175" i="43"/>
  <c r="AF2175" i="43" s="1"/>
  <c r="AC2175" i="43"/>
  <c r="AB2810" i="43"/>
  <c r="AF2810" i="43" s="1"/>
  <c r="AC2810" i="43"/>
  <c r="AB767" i="43"/>
  <c r="AF767" i="43" s="1"/>
  <c r="AC767" i="43"/>
  <c r="AB1357" i="43"/>
  <c r="AF1357" i="43" s="1"/>
  <c r="AC1357" i="43"/>
  <c r="AB1220" i="43"/>
  <c r="AF1220" i="43" s="1"/>
  <c r="AC1220" i="43"/>
  <c r="AB968" i="43"/>
  <c r="AF968" i="43" s="1"/>
  <c r="AC968" i="43"/>
  <c r="AB2786" i="43"/>
  <c r="AF2786" i="43" s="1"/>
  <c r="AC2786" i="43"/>
  <c r="AC50" i="43"/>
  <c r="AB50" i="43"/>
  <c r="AF50" i="43" s="1"/>
  <c r="AB625" i="43"/>
  <c r="AF625" i="43" s="1"/>
  <c r="AC625" i="43"/>
  <c r="AB803" i="43"/>
  <c r="AF803" i="43" s="1"/>
  <c r="AC803" i="43"/>
  <c r="AB1734" i="43"/>
  <c r="AF1734" i="43" s="1"/>
  <c r="AC1734" i="43"/>
  <c r="AB254" i="43"/>
  <c r="AF254" i="43" s="1"/>
  <c r="AC254" i="43"/>
  <c r="AB973" i="43"/>
  <c r="AF973" i="43" s="1"/>
  <c r="AC973" i="43"/>
  <c r="AB462" i="43"/>
  <c r="AF462" i="43" s="1"/>
  <c r="AC462" i="43"/>
  <c r="AB532" i="43"/>
  <c r="AF532" i="43" s="1"/>
  <c r="AC532" i="43"/>
  <c r="AB1012" i="43"/>
  <c r="AF1012" i="43" s="1"/>
  <c r="AC1012" i="43"/>
  <c r="AB2363" i="43"/>
  <c r="AF2363" i="43" s="1"/>
  <c r="AC2363" i="43"/>
  <c r="AB159" i="43"/>
  <c r="AF159" i="43" s="1"/>
  <c r="AC159" i="43"/>
  <c r="AB687" i="43"/>
  <c r="AF687" i="43" s="1"/>
  <c r="AC687" i="43"/>
  <c r="AB611" i="43"/>
  <c r="AF611" i="43" s="1"/>
  <c r="AC611" i="43"/>
  <c r="AB2547" i="43"/>
  <c r="AF2547" i="43" s="1"/>
  <c r="AC2547" i="43"/>
  <c r="AB1040" i="43"/>
  <c r="AF1040" i="43" s="1"/>
  <c r="AC1040" i="43"/>
  <c r="AB651" i="43"/>
  <c r="AF651" i="43" s="1"/>
  <c r="AC651" i="43"/>
  <c r="AB884" i="43"/>
  <c r="AF884" i="43" s="1"/>
  <c r="AC884" i="43"/>
  <c r="AB1202" i="43"/>
  <c r="AF1202" i="43" s="1"/>
  <c r="AC1202" i="43"/>
  <c r="AB1714" i="43"/>
  <c r="AF1714" i="43" s="1"/>
  <c r="AC1714" i="43"/>
  <c r="AB2146" i="43"/>
  <c r="AF2146" i="43" s="1"/>
  <c r="AC2146" i="43"/>
  <c r="AB667" i="43"/>
  <c r="AF667" i="43" s="1"/>
  <c r="AC667" i="43"/>
  <c r="AB823" i="43"/>
  <c r="AF823" i="43" s="1"/>
  <c r="AC823" i="43"/>
  <c r="AB2637" i="43"/>
  <c r="AF2637" i="43" s="1"/>
  <c r="AC2637" i="43"/>
  <c r="AB2688" i="43"/>
  <c r="AF2688" i="43" s="1"/>
  <c r="AC2688" i="43"/>
  <c r="AB1199" i="43"/>
  <c r="AF1199" i="43" s="1"/>
  <c r="AC1199" i="43"/>
  <c r="AB2239" i="43"/>
  <c r="AF2239" i="43" s="1"/>
  <c r="AC2239" i="43"/>
  <c r="AB529" i="43"/>
  <c r="AF529" i="43" s="1"/>
  <c r="AC529" i="43"/>
  <c r="AB766" i="43"/>
  <c r="AF766" i="43" s="1"/>
  <c r="AC766" i="43"/>
  <c r="AB634" i="43"/>
  <c r="AF634" i="43" s="1"/>
  <c r="AC634" i="43"/>
  <c r="AB1997" i="43"/>
  <c r="AF1997" i="43" s="1"/>
  <c r="AC1997" i="43"/>
  <c r="AB1500" i="43"/>
  <c r="AF1500" i="43" s="1"/>
  <c r="AC1500" i="43"/>
  <c r="AB2444" i="43"/>
  <c r="AF2444" i="43" s="1"/>
  <c r="AC2444" i="43"/>
  <c r="AB2558" i="43"/>
  <c r="AF2558" i="43" s="1"/>
  <c r="AC2558" i="43"/>
  <c r="AB2027" i="43"/>
  <c r="AF2027" i="43" s="1"/>
  <c r="AC2027" i="43"/>
  <c r="AB907" i="43"/>
  <c r="AF907" i="43" s="1"/>
  <c r="AB1506" i="43"/>
  <c r="AF1506" i="43" s="1"/>
  <c r="AC1506" i="43"/>
  <c r="AB1633" i="43"/>
  <c r="AF1633" i="43" s="1"/>
  <c r="AC1633" i="43"/>
  <c r="AB2344" i="43"/>
  <c r="AF2344" i="43" s="1"/>
  <c r="AC2344" i="43"/>
  <c r="AB1758" i="43"/>
  <c r="AF1758" i="43" s="1"/>
  <c r="AC1758" i="43"/>
  <c r="AB837" i="43"/>
  <c r="AF837" i="43" s="1"/>
  <c r="AC837" i="43"/>
  <c r="AB2307" i="43"/>
  <c r="AF2307" i="43" s="1"/>
  <c r="AC2307" i="43"/>
  <c r="AB2437" i="43"/>
  <c r="AF2437" i="43" s="1"/>
  <c r="AC2437" i="43"/>
  <c r="AB189" i="43"/>
  <c r="AF189" i="43" s="1"/>
  <c r="AB1703" i="43"/>
  <c r="AF1703" i="43" s="1"/>
  <c r="AC1703" i="43"/>
  <c r="AB306" i="43"/>
  <c r="AF306" i="43" s="1"/>
  <c r="AC306" i="43"/>
  <c r="AB206" i="43"/>
  <c r="AF206" i="43" s="1"/>
  <c r="AC206" i="43"/>
  <c r="AB2720" i="43"/>
  <c r="AF2720" i="43" s="1"/>
  <c r="AC2720" i="43"/>
  <c r="AB489" i="43"/>
  <c r="AF489" i="43" s="1"/>
  <c r="AC489" i="43"/>
  <c r="AB2287" i="43"/>
  <c r="AF2287" i="43" s="1"/>
  <c r="AC2287" i="43"/>
  <c r="AB1158" i="43"/>
  <c r="AF1158" i="43" s="1"/>
  <c r="AC1158" i="43"/>
  <c r="AB602" i="43"/>
  <c r="AF602" i="43" s="1"/>
  <c r="AC602" i="43"/>
  <c r="AB768" i="43"/>
  <c r="AF768" i="43" s="1"/>
  <c r="AC768" i="43"/>
  <c r="AB381" i="43"/>
  <c r="AF381" i="43" s="1"/>
  <c r="AC381" i="43"/>
  <c r="AB1310" i="43"/>
  <c r="AF1310" i="43" s="1"/>
  <c r="AC1310" i="43"/>
  <c r="AB1744" i="43"/>
  <c r="AF1744" i="43" s="1"/>
  <c r="AC1744" i="43"/>
  <c r="AB1698" i="43"/>
  <c r="AF1698" i="43" s="1"/>
  <c r="AC1698" i="43"/>
  <c r="AB830" i="43"/>
  <c r="AF830" i="43" s="1"/>
  <c r="AC830" i="43"/>
  <c r="AB479" i="43"/>
  <c r="AF479" i="43" s="1"/>
  <c r="AC479" i="43"/>
  <c r="AB865" i="43"/>
  <c r="AF865" i="43" s="1"/>
  <c r="AC865" i="43"/>
  <c r="AB2584" i="43"/>
  <c r="AF2584" i="43" s="1"/>
  <c r="AC2584" i="43"/>
  <c r="AB2402" i="43"/>
  <c r="AF2402" i="43" s="1"/>
  <c r="AC2402" i="43"/>
  <c r="AB1948" i="43"/>
  <c r="AF1948" i="43" s="1"/>
  <c r="AC1948" i="43"/>
  <c r="AB1684" i="43"/>
  <c r="AF1684" i="43" s="1"/>
  <c r="AC1684" i="43"/>
  <c r="AB2237" i="43"/>
  <c r="AF2237" i="43" s="1"/>
  <c r="AC2237" i="43"/>
  <c r="AB2346" i="43"/>
  <c r="AF2346" i="43" s="1"/>
  <c r="AC2346" i="43"/>
  <c r="AB987" i="43"/>
  <c r="AF987" i="43" s="1"/>
  <c r="AC987" i="43"/>
  <c r="AB745" i="43"/>
  <c r="AF745" i="43" s="1"/>
  <c r="AC745" i="43"/>
  <c r="AB2063" i="43"/>
  <c r="AF2063" i="43" s="1"/>
  <c r="AC2063" i="43"/>
  <c r="AB1153" i="43"/>
  <c r="AF1153" i="43" s="1"/>
  <c r="AC1153" i="43"/>
  <c r="AB184" i="43"/>
  <c r="AF184" i="43" s="1"/>
  <c r="AC184" i="43"/>
  <c r="AB2357" i="43"/>
  <c r="AF2357" i="43" s="1"/>
  <c r="AC2357" i="43"/>
  <c r="AB2198" i="43"/>
  <c r="AF2198" i="43" s="1"/>
  <c r="AC2198" i="43"/>
  <c r="AB1278" i="43"/>
  <c r="AF1278" i="43" s="1"/>
  <c r="AC1278" i="43"/>
  <c r="AB771" i="43"/>
  <c r="AF771" i="43" s="1"/>
  <c r="AC771" i="43"/>
  <c r="AB1829" i="43"/>
  <c r="AF1829" i="43" s="1"/>
  <c r="AC1829" i="43"/>
  <c r="AB630" i="43"/>
  <c r="AF630" i="43" s="1"/>
  <c r="AC630" i="43"/>
  <c r="AB2122" i="43"/>
  <c r="AF2122" i="43" s="1"/>
  <c r="AC2122" i="43"/>
  <c r="AB652" i="43"/>
  <c r="AF652" i="43" s="1"/>
  <c r="AC652" i="43"/>
  <c r="AB680" i="43"/>
  <c r="AF680" i="43" s="1"/>
  <c r="AC680" i="43"/>
  <c r="AB366" i="43"/>
  <c r="AF366" i="43" s="1"/>
  <c r="AC366" i="43"/>
  <c r="AB2540" i="43"/>
  <c r="AF2540" i="43" s="1"/>
  <c r="AC2540" i="43"/>
  <c r="AB1741" i="43"/>
  <c r="AF1741" i="43" s="1"/>
  <c r="AC1741" i="43"/>
  <c r="AB692" i="43"/>
  <c r="AF692" i="43" s="1"/>
  <c r="AC692" i="43"/>
  <c r="AB2579" i="43"/>
  <c r="AF2579" i="43" s="1"/>
  <c r="AC2579" i="43"/>
  <c r="AB2062" i="43"/>
  <c r="AF2062" i="43" s="1"/>
  <c r="AC2062" i="43"/>
  <c r="AB2449" i="43"/>
  <c r="AF2449" i="43" s="1"/>
  <c r="AC2449" i="43"/>
  <c r="AB1304" i="43"/>
  <c r="AF1304" i="43" s="1"/>
  <c r="AC1304" i="43"/>
  <c r="AB1648" i="43"/>
  <c r="AF1648" i="43" s="1"/>
  <c r="AC1648" i="43"/>
  <c r="AB1737" i="43"/>
  <c r="AF1737" i="43" s="1"/>
  <c r="AC1737" i="43"/>
  <c r="AB2532" i="43"/>
  <c r="AF2532" i="43" s="1"/>
  <c r="AC2532" i="43"/>
  <c r="AB490" i="43"/>
  <c r="AF490" i="43" s="1"/>
  <c r="AC490" i="43"/>
  <c r="AB2055" i="43"/>
  <c r="AF2055" i="43" s="1"/>
  <c r="AC2055" i="43"/>
  <c r="AB2562" i="43"/>
  <c r="AF2562" i="43" s="1"/>
  <c r="AC2562" i="43"/>
  <c r="AB2459" i="43"/>
  <c r="AF2459" i="43" s="1"/>
  <c r="AC2459" i="43"/>
  <c r="AB2757" i="43"/>
  <c r="AF2757" i="43" s="1"/>
  <c r="AC2757" i="43"/>
  <c r="AB1211" i="43"/>
  <c r="AF1211" i="43" s="1"/>
  <c r="AC1211" i="43"/>
  <c r="AB2504" i="43"/>
  <c r="AF2504" i="43" s="1"/>
  <c r="AC2504" i="43"/>
  <c r="AB1895" i="43"/>
  <c r="AF1895" i="43" s="1"/>
  <c r="AC1895" i="43"/>
  <c r="AB2280" i="43"/>
  <c r="AF2280" i="43" s="1"/>
  <c r="AC2280" i="43"/>
  <c r="AB1700" i="43"/>
  <c r="AF1700" i="43" s="1"/>
  <c r="AC1700" i="43"/>
  <c r="AB293" i="43"/>
  <c r="AF293" i="43" s="1"/>
  <c r="AC293" i="43"/>
  <c r="AB1094" i="43"/>
  <c r="AF1094" i="43" s="1"/>
  <c r="AC1094" i="43"/>
  <c r="AB441" i="43"/>
  <c r="AF441" i="43" s="1"/>
  <c r="AC441" i="43"/>
  <c r="AB1238" i="43"/>
  <c r="AF1238" i="43" s="1"/>
  <c r="AC1238" i="43"/>
  <c r="AB2416" i="43"/>
  <c r="AF2416" i="43" s="1"/>
  <c r="AC2416" i="43"/>
  <c r="AB192" i="43"/>
  <c r="AF192" i="43" s="1"/>
  <c r="AC192" i="43"/>
  <c r="AB1770" i="43"/>
  <c r="AF1770" i="43" s="1"/>
  <c r="AC1770" i="43"/>
  <c r="AB145" i="43"/>
  <c r="AF145" i="43" s="1"/>
  <c r="AC145" i="43"/>
  <c r="AB425" i="43"/>
  <c r="AF425" i="43" s="1"/>
  <c r="AC425" i="43"/>
  <c r="AB1678" i="43"/>
  <c r="AF1678" i="43" s="1"/>
  <c r="AC1678" i="43"/>
  <c r="AB701" i="43"/>
  <c r="AF701" i="43" s="1"/>
  <c r="AC701" i="43"/>
  <c r="AB2668" i="43"/>
  <c r="AF2668" i="43" s="1"/>
  <c r="AC2668" i="43"/>
  <c r="AB1751" i="43"/>
  <c r="AF1751" i="43" s="1"/>
  <c r="AC1751" i="43"/>
  <c r="AB2190" i="43"/>
  <c r="AF2190" i="43" s="1"/>
  <c r="AC2190" i="43"/>
  <c r="AB1786" i="43"/>
  <c r="AF1786" i="43" s="1"/>
  <c r="AC1786" i="43"/>
  <c r="AB1708" i="43"/>
  <c r="AF1708" i="43" s="1"/>
  <c r="AC1708" i="43"/>
  <c r="AB1709" i="43"/>
  <c r="AF1709" i="43" s="1"/>
  <c r="AC1709" i="43"/>
  <c r="AB632" i="43"/>
  <c r="AF632" i="43" s="1"/>
  <c r="AC632" i="43"/>
  <c r="AB2277" i="43"/>
  <c r="AF2277" i="43" s="1"/>
  <c r="AC2277" i="43"/>
  <c r="AB903" i="43"/>
  <c r="AF903" i="43" s="1"/>
  <c r="AC903" i="43"/>
  <c r="AB770" i="43"/>
  <c r="AF770" i="43" s="1"/>
  <c r="AC770" i="43"/>
  <c r="AB1753" i="43"/>
  <c r="AF1753" i="43" s="1"/>
  <c r="AC1753" i="43"/>
  <c r="AB492" i="43"/>
  <c r="AF492" i="43" s="1"/>
  <c r="AC492" i="43"/>
  <c r="AB1523" i="43"/>
  <c r="AF1523" i="43" s="1"/>
  <c r="AC1523" i="43"/>
  <c r="AB853" i="43"/>
  <c r="AF853" i="43" s="1"/>
  <c r="AC853" i="43"/>
  <c r="AB719" i="43"/>
  <c r="AF719" i="43" s="1"/>
  <c r="AC719" i="43"/>
  <c r="AB798" i="43"/>
  <c r="AF798" i="43" s="1"/>
  <c r="AC798" i="43"/>
  <c r="AB1144" i="43"/>
  <c r="AF1144" i="43" s="1"/>
  <c r="AC1144" i="43"/>
  <c r="AB249" i="43"/>
  <c r="AF249" i="43" s="1"/>
  <c r="AC249" i="43"/>
  <c r="AB928" i="43"/>
  <c r="AF928" i="43" s="1"/>
  <c r="AC928" i="43"/>
  <c r="AB2710" i="43"/>
  <c r="AF2710" i="43" s="1"/>
  <c r="AC2710" i="43"/>
  <c r="AB1400" i="43"/>
  <c r="AF1400" i="43" s="1"/>
  <c r="AC1400" i="43"/>
  <c r="AB1639" i="43"/>
  <c r="AF1639" i="43" s="1"/>
  <c r="AC1639" i="43"/>
  <c r="AB453" i="43"/>
  <c r="AF453" i="43" s="1"/>
  <c r="AC453" i="43"/>
  <c r="AB2619" i="43"/>
  <c r="AF2619" i="43" s="1"/>
  <c r="AC2619" i="43"/>
  <c r="AB412" i="43"/>
  <c r="AF412" i="43" s="1"/>
  <c r="AC412" i="43"/>
  <c r="AB1663" i="43"/>
  <c r="AF1663" i="43" s="1"/>
  <c r="AC1663" i="43"/>
  <c r="AB2616" i="43"/>
  <c r="AF2616" i="43" s="1"/>
  <c r="AC2616" i="43"/>
  <c r="AB1034" i="43"/>
  <c r="AF1034" i="43" s="1"/>
  <c r="AC1034" i="43"/>
  <c r="AB2131" i="43"/>
  <c r="AF2131" i="43" s="1"/>
  <c r="AC2131" i="43"/>
  <c r="AB1262" i="43"/>
  <c r="AF1262" i="43" s="1"/>
  <c r="AC1262" i="43"/>
  <c r="AB2340" i="43"/>
  <c r="AF2340" i="43" s="1"/>
  <c r="AC2340" i="43"/>
  <c r="AB2599" i="43"/>
  <c r="AF2599" i="43" s="1"/>
  <c r="AC2599" i="43"/>
  <c r="AB2205" i="43"/>
  <c r="AF2205" i="43" s="1"/>
  <c r="AC2205" i="43"/>
  <c r="AB1628" i="43"/>
  <c r="AF1628" i="43" s="1"/>
  <c r="AC1628" i="43"/>
  <c r="AB223" i="43"/>
  <c r="AF223" i="43" s="1"/>
  <c r="AC223" i="43"/>
  <c r="AB1293" i="43"/>
  <c r="AF1293" i="43" s="1"/>
  <c r="AC1293" i="43"/>
  <c r="AB1905" i="43"/>
  <c r="AF1905" i="43" s="1"/>
  <c r="AC1905" i="43"/>
  <c r="AB1864" i="43"/>
  <c r="AF1864" i="43" s="1"/>
  <c r="AC1864" i="43"/>
  <c r="AB2031" i="43"/>
  <c r="AF2031" i="43" s="1"/>
  <c r="AC2031" i="43"/>
  <c r="AB287" i="43"/>
  <c r="AF287" i="43" s="1"/>
  <c r="AC287" i="43"/>
  <c r="AB1346" i="43"/>
  <c r="AF1346" i="43" s="1"/>
  <c r="AC1346" i="43"/>
  <c r="AB1212" i="43"/>
  <c r="AF1212" i="43" s="1"/>
  <c r="AC1212" i="43"/>
  <c r="AB2671" i="43"/>
  <c r="AF2671" i="43" s="1"/>
  <c r="AC2671" i="43"/>
  <c r="AB2053" i="43"/>
  <c r="AF2053" i="43" s="1"/>
  <c r="AC2053" i="43"/>
  <c r="AB2646" i="43"/>
  <c r="AF2646" i="43" s="1"/>
  <c r="AC2646" i="43"/>
  <c r="AB1276" i="43"/>
  <c r="AF1276" i="43" s="1"/>
  <c r="AC1276" i="43"/>
  <c r="AB744" i="43"/>
  <c r="AF744" i="43" s="1"/>
  <c r="AC744" i="43"/>
  <c r="AB2223" i="43"/>
  <c r="AF2223" i="43" s="1"/>
  <c r="AC2223" i="43"/>
  <c r="AB1275" i="43"/>
  <c r="AF1275" i="43" s="1"/>
  <c r="AC1275" i="43"/>
  <c r="AB468" i="43"/>
  <c r="AF468" i="43" s="1"/>
  <c r="AC468" i="43"/>
  <c r="AB579" i="43"/>
  <c r="AF579" i="43" s="1"/>
  <c r="AC579" i="43"/>
  <c r="AB1517" i="43"/>
  <c r="AF1517" i="43" s="1"/>
  <c r="AC1517" i="43"/>
  <c r="AB1665" i="43"/>
  <c r="AF1665" i="43" s="1"/>
  <c r="AC1665" i="43"/>
  <c r="AB1967" i="43"/>
  <c r="AF1967" i="43" s="1"/>
  <c r="AC1967" i="43"/>
  <c r="AB2764" i="43"/>
  <c r="AF2764" i="43" s="1"/>
  <c r="AC2764" i="43"/>
  <c r="AB401" i="43"/>
  <c r="AF401" i="43" s="1"/>
  <c r="AC401" i="43"/>
  <c r="AB383" i="43"/>
  <c r="AF383" i="43" s="1"/>
  <c r="AC383" i="43"/>
  <c r="AB592" i="43"/>
  <c r="AF592" i="43" s="1"/>
  <c r="AC592" i="43"/>
  <c r="AB1411" i="43"/>
  <c r="AF1411" i="43" s="1"/>
  <c r="AC1411" i="43"/>
  <c r="AB844" i="43"/>
  <c r="AF844" i="43" s="1"/>
  <c r="AC844" i="43"/>
  <c r="AB367" i="43"/>
  <c r="AF367" i="43" s="1"/>
  <c r="AC367" i="43"/>
  <c r="AB2194" i="43"/>
  <c r="AF2194" i="43" s="1"/>
  <c r="AC2194" i="43"/>
  <c r="AB572" i="43"/>
  <c r="AF572" i="43" s="1"/>
  <c r="AC572" i="43"/>
  <c r="AB1897" i="43"/>
  <c r="AF1897" i="43" s="1"/>
  <c r="AC1897" i="43"/>
  <c r="AB2335" i="43"/>
  <c r="AF2335" i="43" s="1"/>
  <c r="AC2335" i="43"/>
  <c r="AB633" i="43"/>
  <c r="AF633" i="43" s="1"/>
  <c r="AC633" i="43"/>
  <c r="AB2019" i="43"/>
  <c r="AF2019" i="43" s="1"/>
  <c r="AC2019" i="43"/>
  <c r="AB852" i="43"/>
  <c r="AF852" i="43" s="1"/>
  <c r="AC852" i="43"/>
  <c r="AB1583" i="43"/>
  <c r="AF1583" i="43" s="1"/>
  <c r="AC1583" i="43"/>
  <c r="AB1401" i="43"/>
  <c r="AF1401" i="43" s="1"/>
  <c r="AC1401" i="43"/>
  <c r="AB460" i="43"/>
  <c r="AF460" i="43" s="1"/>
  <c r="AC460" i="43"/>
  <c r="AB689" i="43"/>
  <c r="AF689" i="43" s="1"/>
  <c r="AC689" i="43"/>
  <c r="AB1223" i="43"/>
  <c r="AF1223" i="43" s="1"/>
  <c r="AC1223" i="43"/>
  <c r="AB765" i="43"/>
  <c r="AF765" i="43" s="1"/>
  <c r="AC765" i="43"/>
  <c r="AB296" i="43"/>
  <c r="AF296" i="43" s="1"/>
  <c r="AC296" i="43"/>
  <c r="AB193" i="43"/>
  <c r="AF193" i="43" s="1"/>
  <c r="AC193" i="43"/>
  <c r="AB1107" i="43"/>
  <c r="AF1107" i="43" s="1"/>
  <c r="AC1107" i="43"/>
  <c r="AB515" i="43"/>
  <c r="AF515" i="43" s="1"/>
  <c r="AC515" i="43"/>
  <c r="AB1963" i="43"/>
  <c r="AF1963" i="43" s="1"/>
  <c r="AC1963" i="43"/>
  <c r="AB2462" i="43"/>
  <c r="AF2462" i="43" s="1"/>
  <c r="AC2462" i="43"/>
  <c r="AB2361" i="43"/>
  <c r="AF2361" i="43" s="1"/>
  <c r="AC2361" i="43"/>
  <c r="AB682" i="43"/>
  <c r="AF682" i="43" s="1"/>
  <c r="AC682" i="43"/>
  <c r="AB382" i="43"/>
  <c r="AF382" i="43" s="1"/>
  <c r="AC382" i="43"/>
  <c r="AB888" i="43"/>
  <c r="AF888" i="43" s="1"/>
  <c r="AC888" i="43"/>
  <c r="AB750" i="43"/>
  <c r="AF750" i="43" s="1"/>
  <c r="AC750" i="43"/>
  <c r="AB1379" i="43"/>
  <c r="AF1379" i="43" s="1"/>
  <c r="AC1379" i="43"/>
  <c r="AB2207" i="43"/>
  <c r="AF2207" i="43" s="1"/>
  <c r="AC2207" i="43"/>
  <c r="AB263" i="43"/>
  <c r="AF263" i="43" s="1"/>
  <c r="AC263" i="43"/>
  <c r="AB1839" i="43"/>
  <c r="AF1839" i="43" s="1"/>
  <c r="AC1839" i="43"/>
  <c r="AB794" i="43"/>
  <c r="AF794" i="43" s="1"/>
  <c r="AC794" i="43"/>
  <c r="AB1824" i="43"/>
  <c r="AF1824" i="43" s="1"/>
  <c r="AC1824" i="43"/>
  <c r="AB390" i="43"/>
  <c r="AF390" i="43" s="1"/>
  <c r="AC390" i="43"/>
  <c r="AB1845" i="43"/>
  <c r="AF1845" i="43" s="1"/>
  <c r="AC1845" i="43"/>
  <c r="AB535" i="43"/>
  <c r="AF535" i="43" s="1"/>
  <c r="AC535" i="43"/>
  <c r="AB1117" i="43"/>
  <c r="AF1117" i="43" s="1"/>
  <c r="AC1117" i="43"/>
  <c r="AB962" i="43"/>
  <c r="AF962" i="43" s="1"/>
  <c r="AC962" i="43"/>
  <c r="AB1981" i="43"/>
  <c r="AF1981" i="43" s="1"/>
  <c r="AC1981" i="43"/>
  <c r="AB2561" i="43"/>
  <c r="AF2561" i="43" s="1"/>
  <c r="AC2561" i="43"/>
  <c r="AB2026" i="43"/>
  <c r="AF2026" i="43" s="1"/>
  <c r="AC2026" i="43"/>
  <c r="AB1720" i="43"/>
  <c r="AF1720" i="43" s="1"/>
  <c r="AC1720" i="43"/>
  <c r="AB2590" i="43"/>
  <c r="AF2590" i="43" s="1"/>
  <c r="AC2590" i="43"/>
  <c r="AB2120" i="43"/>
  <c r="AF2120" i="43" s="1"/>
  <c r="AC2120" i="43"/>
  <c r="AB1691" i="43"/>
  <c r="AF1691" i="43" s="1"/>
  <c r="AC1691" i="43"/>
  <c r="AB491" i="43"/>
  <c r="AF491" i="43" s="1"/>
  <c r="AC491" i="43"/>
  <c r="AB2132" i="43"/>
  <c r="AF2132" i="43" s="1"/>
  <c r="AC2132" i="43"/>
  <c r="AB1361" i="43"/>
  <c r="AF1361" i="43" s="1"/>
  <c r="AC1361" i="43"/>
  <c r="AB1738" i="43"/>
  <c r="AF1738" i="43" s="1"/>
  <c r="AC1738" i="43"/>
  <c r="AB924" i="43"/>
  <c r="AF924" i="43" s="1"/>
  <c r="AC924" i="43"/>
  <c r="AB918" i="43"/>
  <c r="AF918" i="43" s="1"/>
  <c r="AC918" i="43"/>
  <c r="AB1116" i="43"/>
  <c r="AF1116" i="43" s="1"/>
  <c r="AC1116" i="43"/>
  <c r="AB933" i="43"/>
  <c r="AF933" i="43" s="1"/>
  <c r="AC933" i="43"/>
  <c r="AB195" i="43"/>
  <c r="AF195" i="43" s="1"/>
  <c r="AC195" i="43"/>
  <c r="AB533" i="43"/>
  <c r="AF533" i="43" s="1"/>
  <c r="AC533" i="43"/>
  <c r="AB2575" i="43"/>
  <c r="AF2575" i="43" s="1"/>
  <c r="AC2575" i="43"/>
  <c r="AB1273" i="43"/>
  <c r="AF1273" i="43" s="1"/>
  <c r="AC1273" i="43"/>
  <c r="AB12" i="43"/>
  <c r="AF12" i="43" s="1"/>
  <c r="AC12" i="43"/>
  <c r="AB1317" i="43"/>
  <c r="AF1317" i="43" s="1"/>
  <c r="AC1317" i="43"/>
  <c r="AB1407" i="43"/>
  <c r="AF1407" i="43" s="1"/>
  <c r="AC1407" i="43"/>
  <c r="AB1139" i="43"/>
  <c r="AF1139" i="43" s="1"/>
  <c r="AC1139" i="43"/>
  <c r="AB2302" i="43"/>
  <c r="AF2302" i="43" s="1"/>
  <c r="AC2302" i="43"/>
  <c r="AB1529" i="43"/>
  <c r="AF1529" i="43" s="1"/>
  <c r="AC1529" i="43"/>
  <c r="AB2360" i="43"/>
  <c r="AF2360" i="43" s="1"/>
  <c r="AC2360" i="43"/>
  <c r="AB1617" i="43"/>
  <c r="AF1617" i="43" s="1"/>
  <c r="AC1617" i="43"/>
  <c r="AB1866" i="43"/>
  <c r="AF1866" i="43" s="1"/>
  <c r="AC1866" i="43"/>
  <c r="AB1064" i="43"/>
  <c r="AF1064" i="43" s="1"/>
  <c r="AC1064" i="43"/>
  <c r="AB1347" i="43"/>
  <c r="AF1347" i="43" s="1"/>
  <c r="AC1347" i="43"/>
  <c r="AB1460" i="43"/>
  <c r="AF1460" i="43" s="1"/>
  <c r="AC1460" i="43"/>
  <c r="AB1808" i="43"/>
  <c r="AF1808" i="43" s="1"/>
  <c r="AC1808" i="43"/>
  <c r="AB482" i="43"/>
  <c r="AF482" i="43" s="1"/>
  <c r="AC482" i="43"/>
  <c r="AB1099" i="43"/>
  <c r="AF1099" i="43" s="1"/>
  <c r="AC1099" i="43"/>
  <c r="AB2323" i="43"/>
  <c r="AF2323" i="43" s="1"/>
  <c r="AC2323" i="43"/>
  <c r="AB2779" i="43"/>
  <c r="AF2779" i="43" s="1"/>
  <c r="AC2779" i="43"/>
  <c r="AB2672" i="43"/>
  <c r="AF2672" i="43" s="1"/>
  <c r="AC2672" i="43"/>
  <c r="AB1127" i="43"/>
  <c r="AF1127" i="43" s="1"/>
  <c r="AC1127" i="43"/>
  <c r="AC36" i="43"/>
  <c r="AB36" i="43"/>
  <c r="AF36" i="43" s="1"/>
  <c r="AB407" i="43"/>
  <c r="AF407" i="43" s="1"/>
  <c r="AC407" i="43"/>
  <c r="AB2134" i="43"/>
  <c r="AF2134" i="43" s="1"/>
  <c r="AC2134" i="43"/>
  <c r="AB2042" i="43"/>
  <c r="AF2042" i="43" s="1"/>
  <c r="AC2042" i="43"/>
  <c r="AB233" i="43"/>
  <c r="AF233" i="43" s="1"/>
  <c r="AC233" i="43"/>
  <c r="AC40" i="43"/>
  <c r="AB40" i="43"/>
  <c r="AF40" i="43" s="1"/>
  <c r="AB2200" i="43"/>
  <c r="AF2200" i="43" s="1"/>
  <c r="AC2200" i="43"/>
  <c r="AB1079" i="43"/>
  <c r="AF1079" i="43" s="1"/>
  <c r="AC1079" i="43"/>
  <c r="AB963" i="43"/>
  <c r="AF963" i="43" s="1"/>
  <c r="AC963" i="43"/>
  <c r="AB1084" i="43"/>
  <c r="AF1084" i="43" s="1"/>
  <c r="AC1084" i="43"/>
  <c r="AB1704" i="43"/>
  <c r="AF1704" i="43" s="1"/>
  <c r="AC1704" i="43"/>
  <c r="AB2498" i="43"/>
  <c r="AF2498" i="43" s="1"/>
  <c r="AC2498" i="43"/>
  <c r="AB1929" i="43"/>
  <c r="AF1929" i="43" s="1"/>
  <c r="AC1929" i="43"/>
  <c r="AB2192" i="43"/>
  <c r="AF2192" i="43" s="1"/>
  <c r="AC2192" i="43"/>
  <c r="AB1575" i="43"/>
  <c r="AF1575" i="43" s="1"/>
  <c r="AC1575" i="43"/>
  <c r="AB2272" i="43"/>
  <c r="AF2272" i="43" s="1"/>
  <c r="AC2272" i="43"/>
  <c r="AB2767" i="43"/>
  <c r="AF2767" i="43" s="1"/>
  <c r="AC2767" i="43"/>
  <c r="AB1966" i="43"/>
  <c r="AF1966" i="43" s="1"/>
  <c r="AC1966" i="43"/>
  <c r="AB1508" i="43"/>
  <c r="AF1508" i="43" s="1"/>
  <c r="AC1508" i="43"/>
  <c r="AB2507" i="43"/>
  <c r="AF2507" i="43" s="1"/>
  <c r="AC2507" i="43"/>
  <c r="AB1558" i="43"/>
  <c r="AF1558" i="43" s="1"/>
  <c r="AC1558" i="43"/>
  <c r="AB733" i="43"/>
  <c r="AF733" i="43" s="1"/>
  <c r="AC733" i="43"/>
  <c r="AB1097" i="43"/>
  <c r="AF1097" i="43" s="1"/>
  <c r="AC1097" i="43"/>
  <c r="AB2486" i="43"/>
  <c r="AF2486" i="43" s="1"/>
  <c r="AC2486" i="43"/>
  <c r="AB2649" i="43"/>
  <c r="AF2649" i="43" s="1"/>
  <c r="AC2649" i="43"/>
  <c r="AB1742" i="43"/>
  <c r="AF1742" i="43" s="1"/>
  <c r="AC1742" i="43"/>
  <c r="AB1765" i="43"/>
  <c r="AF1765" i="43" s="1"/>
  <c r="AC1765" i="43"/>
  <c r="AB109" i="43"/>
  <c r="AF109" i="43" s="1"/>
  <c r="AC109" i="43"/>
  <c r="AB2740" i="43"/>
  <c r="AF2740" i="43" s="1"/>
  <c r="AC2740" i="43"/>
  <c r="AB2417" i="43"/>
  <c r="AF2417" i="43" s="1"/>
  <c r="AC2417" i="43"/>
  <c r="AB255" i="43"/>
  <c r="AF255" i="43" s="1"/>
  <c r="AC255" i="43"/>
  <c r="AC53" i="43"/>
  <c r="AB53" i="43"/>
  <c r="AF53" i="43" s="1"/>
  <c r="AB2451" i="43"/>
  <c r="AF2451" i="43" s="1"/>
  <c r="AC2451" i="43"/>
  <c r="AB2343" i="43"/>
  <c r="AF2343" i="43" s="1"/>
  <c r="AC2343" i="43"/>
  <c r="AB2429" i="43"/>
  <c r="AF2429" i="43" s="1"/>
  <c r="AC2429" i="43"/>
  <c r="AB2070" i="43"/>
  <c r="AF2070" i="43" s="1"/>
  <c r="AC2070" i="43"/>
  <c r="AB2506" i="43"/>
  <c r="AF2506" i="43" s="1"/>
  <c r="AC2506" i="43"/>
  <c r="AB1299" i="43"/>
  <c r="AF1299" i="43" s="1"/>
  <c r="AC1299" i="43"/>
  <c r="AB1146" i="43"/>
  <c r="AF1146" i="43" s="1"/>
  <c r="AC1146" i="43"/>
  <c r="AB1611" i="43"/>
  <c r="AF1611" i="43" s="1"/>
  <c r="AC1611" i="43"/>
  <c r="AB2099" i="43"/>
  <c r="AF2099" i="43" s="1"/>
  <c r="AC2099" i="43"/>
  <c r="AB563" i="43"/>
  <c r="AF563" i="43" s="1"/>
  <c r="AC563" i="43"/>
  <c r="AB870" i="43"/>
  <c r="AF870" i="43" s="1"/>
  <c r="AC870" i="43"/>
  <c r="AB1003" i="43"/>
  <c r="AF1003" i="43" s="1"/>
  <c r="AC1003" i="43"/>
  <c r="AB2467" i="43"/>
  <c r="AF2467" i="43" s="1"/>
  <c r="AC2467" i="43"/>
  <c r="AB644" i="43"/>
  <c r="AF644" i="43" s="1"/>
  <c r="AC644" i="43"/>
  <c r="AB556" i="43"/>
  <c r="AF556" i="43" s="1"/>
  <c r="AC556" i="43"/>
  <c r="AB1264" i="43"/>
  <c r="AF1264" i="43" s="1"/>
  <c r="AC1264" i="43"/>
  <c r="AB135" i="43"/>
  <c r="AF135" i="43" s="1"/>
  <c r="AC135" i="43"/>
  <c r="AB1434" i="43"/>
  <c r="AF1434" i="43" s="1"/>
  <c r="AC1434" i="43"/>
  <c r="AB2431" i="43"/>
  <c r="AF2431" i="43" s="1"/>
  <c r="AC2431" i="43"/>
  <c r="AB1856" i="43"/>
  <c r="AF1856" i="43" s="1"/>
  <c r="AC1856" i="43"/>
  <c r="AB2404" i="43"/>
  <c r="AF2404" i="43" s="1"/>
  <c r="AC2404" i="43"/>
  <c r="AB2676" i="43"/>
  <c r="AF2676" i="43" s="1"/>
  <c r="AC2676" i="43"/>
  <c r="AB2485" i="43"/>
  <c r="AF2485" i="43" s="1"/>
  <c r="AC2485" i="43"/>
  <c r="AB836" i="43"/>
  <c r="AF836" i="43" s="1"/>
  <c r="AC836" i="43"/>
  <c r="AB1892" i="43"/>
  <c r="AF1892" i="43" s="1"/>
  <c r="AC1892" i="43"/>
  <c r="AB2113" i="43"/>
  <c r="AF2113" i="43" s="1"/>
  <c r="AC2113" i="43"/>
  <c r="AB1272" i="43"/>
  <c r="AF1272" i="43" s="1"/>
  <c r="AC1272" i="43"/>
  <c r="AB818" i="43"/>
  <c r="AF818" i="43" s="1"/>
  <c r="AC818" i="43"/>
  <c r="AB2423" i="43"/>
  <c r="AF2423" i="43" s="1"/>
  <c r="AC2423" i="43"/>
  <c r="AB1042" i="43"/>
  <c r="AF1042" i="43" s="1"/>
  <c r="AC1042" i="43"/>
  <c r="AB2326" i="43"/>
  <c r="AF2326" i="43" s="1"/>
  <c r="AC2326" i="43"/>
  <c r="AB111" i="43"/>
  <c r="AF111" i="43" s="1"/>
  <c r="AC111" i="43"/>
  <c r="AB2282" i="43"/>
  <c r="AF2282" i="43" s="1"/>
  <c r="AC2282" i="43"/>
  <c r="AB2682" i="43"/>
  <c r="AF2682" i="43" s="1"/>
  <c r="AC2682" i="43"/>
  <c r="AB1746" i="43"/>
  <c r="AF1746" i="43" s="1"/>
  <c r="AC1746" i="43"/>
  <c r="AB2003" i="43"/>
  <c r="AF2003" i="43" s="1"/>
  <c r="AC2003" i="43"/>
  <c r="AB887" i="43"/>
  <c r="AF887" i="43" s="1"/>
  <c r="AC887" i="43"/>
  <c r="AB2350" i="43"/>
  <c r="AF2350" i="43" s="1"/>
  <c r="AC2350" i="43"/>
  <c r="AB666" i="43"/>
  <c r="AF666" i="43" s="1"/>
  <c r="AC666" i="43"/>
  <c r="AB1044" i="43"/>
  <c r="AF1044" i="43" s="1"/>
  <c r="AC1044" i="43"/>
  <c r="AB930" i="43"/>
  <c r="AF930" i="43" s="1"/>
  <c r="AC930" i="43"/>
  <c r="AB1105" i="43"/>
  <c r="AF1105" i="43" s="1"/>
  <c r="AC1105" i="43"/>
  <c r="AB1339" i="43"/>
  <c r="AF1339" i="43" s="1"/>
  <c r="AC1339" i="43"/>
  <c r="AB711" i="43"/>
  <c r="AF711" i="43" s="1"/>
  <c r="AC711" i="43"/>
  <c r="AB469" i="43"/>
  <c r="AF469" i="43" s="1"/>
  <c r="AC469" i="43"/>
  <c r="AB271" i="43"/>
  <c r="AF271" i="43" s="1"/>
  <c r="AC271" i="43"/>
  <c r="AB1483" i="43"/>
  <c r="AF1483" i="43" s="1"/>
  <c r="AC1483" i="43"/>
  <c r="AB2339" i="43"/>
  <c r="AF2339" i="43" s="1"/>
  <c r="AC2339" i="43"/>
  <c r="AB1516" i="43"/>
  <c r="AF1516" i="43" s="1"/>
  <c r="AC1516" i="43"/>
  <c r="AB1993" i="43"/>
  <c r="AF1993" i="43" s="1"/>
  <c r="AC1993" i="43"/>
  <c r="AB909" i="43"/>
  <c r="AF909" i="43" s="1"/>
  <c r="AC909" i="43"/>
  <c r="AB1937" i="43"/>
  <c r="AF1937" i="43" s="1"/>
  <c r="AC1937" i="43"/>
  <c r="AB266" i="43"/>
  <c r="AF266" i="43" s="1"/>
  <c r="AC266" i="43"/>
  <c r="AB1329" i="43"/>
  <c r="AF1329" i="43" s="1"/>
  <c r="AC1329" i="43"/>
  <c r="AB614" i="43"/>
  <c r="AF614" i="43" s="1"/>
  <c r="AC614" i="43"/>
  <c r="AB2186" i="43"/>
  <c r="AF2186" i="43" s="1"/>
  <c r="AC2186" i="43"/>
  <c r="AB714" i="43"/>
  <c r="AF714" i="43" s="1"/>
  <c r="AC714" i="43"/>
  <c r="AB1314" i="43"/>
  <c r="AF1314" i="43" s="1"/>
  <c r="AC1314" i="43"/>
  <c r="AB1449" i="43"/>
  <c r="AF1449" i="43" s="1"/>
  <c r="AC1449" i="43"/>
  <c r="AB1311" i="43"/>
  <c r="AF1311" i="43" s="1"/>
  <c r="AC1311" i="43"/>
  <c r="AB1354" i="43"/>
  <c r="AF1354" i="43" s="1"/>
  <c r="AC1354" i="43"/>
  <c r="AB1177" i="43"/>
  <c r="AF1177" i="43" s="1"/>
  <c r="AC1177" i="43"/>
  <c r="AB1423" i="43"/>
  <c r="AF1423" i="43" s="1"/>
  <c r="AC1423" i="43"/>
  <c r="AB2537" i="43"/>
  <c r="AF2537" i="43" s="1"/>
  <c r="AC2537" i="43"/>
  <c r="AB1825" i="43"/>
  <c r="AF1825" i="43" s="1"/>
  <c r="AC1825" i="43"/>
  <c r="AB2501" i="43"/>
  <c r="AF2501" i="43" s="1"/>
  <c r="AC2501" i="43"/>
  <c r="AB2265" i="43"/>
  <c r="AF2265" i="43" s="1"/>
  <c r="AC2265" i="43"/>
  <c r="AB1274" i="43"/>
  <c r="AF1274" i="43" s="1"/>
  <c r="AC1274" i="43"/>
  <c r="AB906" i="43"/>
  <c r="AF906" i="43" s="1"/>
  <c r="AC906" i="43"/>
  <c r="AB1578" i="43"/>
  <c r="AF1578" i="43" s="1"/>
  <c r="AC1578" i="43"/>
  <c r="AB1660" i="43"/>
  <c r="AF1660" i="43" s="1"/>
  <c r="AC1660" i="43"/>
  <c r="AB809" i="43"/>
  <c r="AF809" i="43" s="1"/>
  <c r="AC809" i="43"/>
  <c r="AB949" i="43"/>
  <c r="AF949" i="43" s="1"/>
  <c r="AC949" i="43"/>
  <c r="AB1381" i="43"/>
  <c r="AF1381" i="43" s="1"/>
  <c r="AC1381" i="43"/>
  <c r="AB1554" i="43"/>
  <c r="AF1554" i="43" s="1"/>
  <c r="AC1554" i="43"/>
  <c r="AB245" i="43"/>
  <c r="AF245" i="43" s="1"/>
  <c r="AC245" i="43"/>
  <c r="AB281" i="43"/>
  <c r="AF281" i="43" s="1"/>
  <c r="AC281" i="43"/>
  <c r="AB2570" i="43"/>
  <c r="AF2570" i="43" s="1"/>
  <c r="AC2570" i="43"/>
  <c r="AB1601" i="43"/>
  <c r="AF1601" i="43" s="1"/>
  <c r="AC1601" i="43"/>
  <c r="AB1587" i="43"/>
  <c r="AF1587" i="43" s="1"/>
  <c r="AC1587" i="43"/>
  <c r="AB126" i="43"/>
  <c r="AF126" i="43" s="1"/>
  <c r="AC126" i="43"/>
  <c r="AB142" i="43"/>
  <c r="AF142" i="43" s="1"/>
  <c r="AC142" i="43"/>
  <c r="AB545" i="43"/>
  <c r="AF545" i="43" s="1"/>
  <c r="AC545" i="43"/>
  <c r="AB1225" i="43"/>
  <c r="AF1225" i="43" s="1"/>
  <c r="AC1225" i="43"/>
  <c r="AB926" i="43"/>
  <c r="AF926" i="43" s="1"/>
  <c r="AC926" i="43"/>
  <c r="AB1640" i="43"/>
  <c r="AF1640" i="43" s="1"/>
  <c r="AC1640" i="43"/>
  <c r="AB2304" i="43"/>
  <c r="AF2304" i="43" s="1"/>
  <c r="AC2304" i="43"/>
  <c r="AB2368" i="43"/>
  <c r="AF2368" i="43" s="1"/>
  <c r="AC2368" i="43"/>
  <c r="AB252" i="43"/>
  <c r="AF252" i="43" s="1"/>
  <c r="AC252" i="43"/>
  <c r="AB437" i="43"/>
  <c r="AF437" i="43" s="1"/>
  <c r="AC437" i="43"/>
  <c r="AB1872" i="43"/>
  <c r="AF1872" i="43" s="1"/>
  <c r="AC1872" i="43"/>
  <c r="AB1935" i="43"/>
  <c r="AF1935" i="43" s="1"/>
  <c r="AC1935" i="43"/>
  <c r="AB1809" i="43"/>
  <c r="AF1809" i="43" s="1"/>
  <c r="AC1809" i="43"/>
  <c r="AB1692" i="43"/>
  <c r="AF1692" i="43" s="1"/>
  <c r="AC1692" i="43"/>
  <c r="AB603" i="43"/>
  <c r="AF603" i="43" s="1"/>
  <c r="AC603" i="43"/>
  <c r="AB1553" i="43"/>
  <c r="AF1553" i="43" s="1"/>
  <c r="AC1553" i="43"/>
  <c r="AB1254" i="43"/>
  <c r="AF1254" i="43" s="1"/>
  <c r="AC1254" i="43"/>
  <c r="AB2606" i="43"/>
  <c r="AF2606" i="43" s="1"/>
  <c r="AC2606" i="43"/>
  <c r="AB2440" i="43"/>
  <c r="AF2440" i="43" s="1"/>
  <c r="AC2440" i="43"/>
  <c r="AB1005" i="43"/>
  <c r="AF1005" i="43" s="1"/>
  <c r="AC1005" i="43"/>
  <c r="AB1912" i="43"/>
  <c r="AF1912" i="43" s="1"/>
  <c r="AC1912" i="43"/>
  <c r="AB2256" i="43"/>
  <c r="AF2256" i="43" s="1"/>
  <c r="AC2256" i="43"/>
  <c r="AB2777" i="43"/>
  <c r="AF2777" i="43" s="1"/>
  <c r="AC2777" i="43"/>
  <c r="AB1597" i="43"/>
  <c r="AF1597" i="43" s="1"/>
  <c r="AC1597" i="43"/>
  <c r="AB1899" i="43"/>
  <c r="AF1899" i="43" s="1"/>
  <c r="AC1899" i="43"/>
  <c r="AB974" i="43"/>
  <c r="AF974" i="43" s="1"/>
  <c r="AC974" i="43"/>
  <c r="AB2481" i="43"/>
  <c r="AF2481" i="43" s="1"/>
  <c r="AC2481" i="43"/>
  <c r="AB104" i="43"/>
  <c r="AF104" i="43" s="1"/>
  <c r="AC104" i="43"/>
  <c r="AB2410" i="43"/>
  <c r="AF2410" i="43" s="1"/>
  <c r="AC2410" i="43"/>
  <c r="AB1777" i="43"/>
  <c r="AF1777" i="43" s="1"/>
  <c r="AC1777" i="43"/>
  <c r="AB2318" i="43"/>
  <c r="AF2318" i="43" s="1"/>
  <c r="AC2318" i="43"/>
  <c r="AB478" i="43"/>
  <c r="AF478" i="43" s="1"/>
  <c r="AC478" i="43"/>
  <c r="AB1159" i="43"/>
  <c r="AF1159" i="43" s="1"/>
  <c r="AC1159" i="43"/>
  <c r="AB236" i="43"/>
  <c r="AF236" i="43" s="1"/>
  <c r="AC236" i="43"/>
  <c r="AB975" i="43"/>
  <c r="AF975" i="43" s="1"/>
  <c r="AC975" i="43"/>
  <c r="AB1544" i="43"/>
  <c r="AF1544" i="43" s="1"/>
  <c r="AC1544" i="43"/>
  <c r="AB2176" i="43"/>
  <c r="AF2176" i="43" s="1"/>
  <c r="AC2176" i="43"/>
  <c r="AB1491" i="43"/>
  <c r="AF1491" i="43" s="1"/>
  <c r="AC1491" i="43"/>
  <c r="AB1927" i="43"/>
  <c r="AF1927" i="43" s="1"/>
  <c r="AC1927" i="43"/>
  <c r="AB552" i="43"/>
  <c r="AF552" i="43" s="1"/>
  <c r="AC552" i="43"/>
  <c r="AB2519" i="43"/>
  <c r="AF2519" i="43" s="1"/>
  <c r="AC2519" i="43"/>
  <c r="AB868" i="43"/>
  <c r="AF868" i="43" s="1"/>
  <c r="AC868" i="43"/>
  <c r="AB2677" i="43"/>
  <c r="AF2677" i="43" s="1"/>
  <c r="AC2677" i="43"/>
  <c r="AB349" i="43"/>
  <c r="AF349" i="43" s="1"/>
  <c r="AC349" i="43"/>
  <c r="AB1724" i="43"/>
  <c r="AF1724" i="43" s="1"/>
  <c r="AC1724" i="43"/>
  <c r="AB1039" i="43"/>
  <c r="AF1039" i="43" s="1"/>
  <c r="AC1039" i="43"/>
  <c r="AB1154" i="43"/>
  <c r="AF1154" i="43" s="1"/>
  <c r="AC1154" i="43"/>
  <c r="AB1080" i="43"/>
  <c r="AF1080" i="43" s="1"/>
  <c r="AC1080" i="43"/>
  <c r="AB2744" i="43"/>
  <c r="AF2744" i="43" s="1"/>
  <c r="AC2744" i="43"/>
  <c r="AB385" i="43"/>
  <c r="AF385" i="43" s="1"/>
  <c r="AC385" i="43"/>
  <c r="AB1925" i="43"/>
  <c r="AF1925" i="43" s="1"/>
  <c r="AC1925" i="43"/>
  <c r="AB1230" i="43"/>
  <c r="AF1230" i="43" s="1"/>
  <c r="AC1230" i="43"/>
  <c r="AC1397" i="43"/>
  <c r="AB1418" i="43"/>
  <c r="AF1418" i="43" s="1"/>
  <c r="AC1418" i="43"/>
  <c r="AB119" i="43"/>
  <c r="AF119" i="43" s="1"/>
  <c r="AC119" i="43"/>
  <c r="AB2409" i="43"/>
  <c r="AF2409" i="43" s="1"/>
  <c r="AC2409" i="43"/>
  <c r="AB1065" i="43"/>
  <c r="AF1065" i="43" s="1"/>
  <c r="AC1065" i="43"/>
  <c r="AB2025" i="43"/>
  <c r="AF2025" i="43" s="1"/>
  <c r="AC2025" i="43"/>
  <c r="AC1498" i="43"/>
  <c r="AB588" i="43"/>
  <c r="AF588" i="43" s="1"/>
  <c r="AC588" i="43"/>
  <c r="AB2773" i="43"/>
  <c r="AF2773" i="43" s="1"/>
  <c r="AC2773" i="43"/>
  <c r="AB1161" i="43"/>
  <c r="AF1161" i="43" s="1"/>
  <c r="AC1161" i="43"/>
  <c r="AB2372" i="43"/>
  <c r="AF2372" i="43" s="1"/>
  <c r="AC2372" i="43"/>
  <c r="AB2461" i="43"/>
  <c r="AF2461" i="43" s="1"/>
  <c r="AC2461" i="43"/>
  <c r="AB270" i="43"/>
  <c r="AF270" i="43" s="1"/>
  <c r="AC270" i="43"/>
  <c r="AB2218" i="43"/>
  <c r="AF2218" i="43" s="1"/>
  <c r="AC2218" i="43"/>
  <c r="AB149" i="43"/>
  <c r="AF149" i="43" s="1"/>
  <c r="AC149" i="43"/>
  <c r="AB1398" i="43"/>
  <c r="AF1398" i="43" s="1"/>
  <c r="AC1398" i="43"/>
  <c r="AB1396" i="43"/>
  <c r="AF1396" i="43" s="1"/>
  <c r="AC1396" i="43"/>
  <c r="AB63" i="43"/>
  <c r="AF63" i="43" s="1"/>
  <c r="AC63" i="43"/>
  <c r="AB2424" i="43"/>
  <c r="AF2424" i="43" s="1"/>
  <c r="AC2424" i="43"/>
  <c r="AB2573" i="43"/>
  <c r="AF2573" i="43" s="1"/>
  <c r="AC2573" i="43"/>
  <c r="AB2749" i="43"/>
  <c r="AF2749" i="43" s="1"/>
  <c r="AC2749" i="43"/>
  <c r="AB584" i="43"/>
  <c r="AF584" i="43" s="1"/>
  <c r="AC584" i="43"/>
  <c r="AB1907" i="43"/>
  <c r="AF1907" i="43" s="1"/>
  <c r="AB11" i="43"/>
  <c r="AF11" i="43" s="1"/>
  <c r="AH11" i="43"/>
  <c r="AB2452" i="43"/>
  <c r="AF2452" i="43" s="1"/>
  <c r="AC2452" i="43"/>
  <c r="AB2528" i="43"/>
  <c r="AF2528" i="43" s="1"/>
  <c r="AC2528" i="43"/>
  <c r="AB1582" i="43"/>
  <c r="AF1582" i="43" s="1"/>
  <c r="AC1582" i="43"/>
  <c r="AB1662" i="43"/>
  <c r="AF1662" i="43" s="1"/>
  <c r="AC1662" i="43"/>
  <c r="AB1462" i="43"/>
  <c r="AF1462" i="43" s="1"/>
  <c r="AC1462" i="43"/>
  <c r="AB560" i="43"/>
  <c r="AF560" i="43" s="1"/>
  <c r="AC560" i="43"/>
  <c r="AB2724" i="43"/>
  <c r="AF2724" i="43" s="1"/>
  <c r="AC2724" i="43"/>
  <c r="AB2077" i="43"/>
  <c r="AF2077" i="43" s="1"/>
  <c r="AC2077" i="43"/>
  <c r="AC45" i="43"/>
  <c r="AB2387" i="43"/>
  <c r="AF2387" i="43" s="1"/>
  <c r="AC2387" i="43"/>
  <c r="AB472" i="43"/>
  <c r="AF472" i="43" s="1"/>
  <c r="AC472" i="43"/>
  <c r="AB2727" i="43"/>
  <c r="AF2727" i="43" s="1"/>
  <c r="AC2727" i="43"/>
  <c r="AB1260" i="43"/>
  <c r="AF1260" i="43" s="1"/>
  <c r="AC1260" i="43"/>
  <c r="AB2722" i="43"/>
  <c r="AF2722" i="43" s="1"/>
  <c r="AC2722" i="43"/>
  <c r="AB1280" i="43"/>
  <c r="AF1280" i="43" s="1"/>
  <c r="AC1280" i="43"/>
  <c r="AB2259" i="43"/>
  <c r="AF2259" i="43" s="1"/>
  <c r="AC2259" i="43"/>
  <c r="AB495" i="43"/>
  <c r="AF495" i="43" s="1"/>
  <c r="AC495" i="43"/>
  <c r="AB1369" i="43"/>
  <c r="AF1369" i="43" s="1"/>
  <c r="AC1369" i="43"/>
  <c r="AB925" i="43"/>
  <c r="AF925" i="43" s="1"/>
  <c r="AC925" i="43"/>
  <c r="AB2788" i="43"/>
  <c r="AF2788" i="43" s="1"/>
  <c r="AC2788" i="43"/>
  <c r="AB247" i="43"/>
  <c r="AF247" i="43" s="1"/>
  <c r="AC247" i="43"/>
  <c r="AB2251" i="43"/>
  <c r="AF2251" i="43" s="1"/>
  <c r="AC2251" i="43"/>
  <c r="AB1867" i="43"/>
  <c r="AF1867" i="43" s="1"/>
  <c r="AC1867" i="43"/>
  <c r="AB1433" i="43"/>
  <c r="AF1433" i="43" s="1"/>
  <c r="AC1433" i="43"/>
  <c r="AB2009" i="43"/>
  <c r="AF2009" i="43" s="1"/>
  <c r="AC2009" i="43"/>
  <c r="AB897" i="43"/>
  <c r="AF897" i="43" s="1"/>
  <c r="AC897" i="43"/>
  <c r="AB1456" i="43"/>
  <c r="AF1456" i="43" s="1"/>
  <c r="AC1456" i="43"/>
  <c r="AB2240" i="43"/>
  <c r="AF2240" i="43" s="1"/>
  <c r="AC2240" i="43"/>
  <c r="AB1168" i="43"/>
  <c r="AF1168" i="43" s="1"/>
  <c r="AC1168" i="43"/>
  <c r="AB487" i="43"/>
  <c r="AF487" i="43" s="1"/>
  <c r="AC487" i="43"/>
  <c r="AB2351" i="43"/>
  <c r="AF2351" i="43" s="1"/>
  <c r="AC2351" i="43"/>
  <c r="AB2298" i="43"/>
  <c r="AF2298" i="43" s="1"/>
  <c r="AC2298" i="43"/>
  <c r="AB2518" i="43"/>
  <c r="AF2518" i="43" s="1"/>
  <c r="AC2518" i="43"/>
  <c r="AB1499" i="43"/>
  <c r="AF1499" i="43" s="1"/>
  <c r="AC1499" i="43"/>
  <c r="AB1410" i="43"/>
  <c r="AF1410" i="43" s="1"/>
  <c r="AC1410" i="43"/>
  <c r="AB1130" i="43"/>
  <c r="AF1130" i="43" s="1"/>
  <c r="AC1130" i="43"/>
  <c r="AB445" i="43"/>
  <c r="AF445" i="43" s="1"/>
  <c r="AC445" i="43"/>
  <c r="AB976" i="43"/>
  <c r="AF976" i="43" s="1"/>
  <c r="AC976" i="43"/>
  <c r="AB353" i="43"/>
  <c r="AF353" i="43" s="1"/>
  <c r="AC353" i="43"/>
  <c r="AB509" i="43"/>
  <c r="AF509" i="43" s="1"/>
  <c r="AC509" i="43"/>
  <c r="AB1820" i="43"/>
  <c r="AF1820" i="43" s="1"/>
  <c r="AC1820" i="43"/>
  <c r="AB2244" i="43"/>
  <c r="AF2244" i="43" s="1"/>
  <c r="AC2244" i="43"/>
  <c r="AB2390" i="43"/>
  <c r="AF2390" i="43" s="1"/>
  <c r="AC2390" i="43"/>
  <c r="AB1947" i="43"/>
  <c r="AF1947" i="43" s="1"/>
  <c r="AC1947" i="43"/>
  <c r="AB1114" i="43"/>
  <c r="AF1114" i="43" s="1"/>
  <c r="AC1114" i="43"/>
  <c r="AB2419" i="43"/>
  <c r="AF2419" i="43" s="1"/>
  <c r="AC2419" i="43"/>
  <c r="AB742" i="43"/>
  <c r="AF742" i="43" s="1"/>
  <c r="AC742" i="43"/>
  <c r="AB1546" i="43"/>
  <c r="AF1546" i="43" s="1"/>
  <c r="AC1546" i="43"/>
  <c r="AB2294" i="43"/>
  <c r="AF2294" i="43" s="1"/>
  <c r="AC2294" i="43"/>
  <c r="AB813" i="43"/>
  <c r="AF813" i="43" s="1"/>
  <c r="AC813" i="43"/>
  <c r="AB1522" i="43"/>
  <c r="AF1522" i="43" s="1"/>
  <c r="AC1522" i="43"/>
  <c r="AB2215" i="43"/>
  <c r="AF2215" i="43" s="1"/>
  <c r="AC2215" i="43"/>
  <c r="AB2490" i="43"/>
  <c r="AF2490" i="43" s="1"/>
  <c r="AC2490" i="43"/>
  <c r="AB2663" i="43"/>
  <c r="AF2663" i="43" s="1"/>
  <c r="AC2663" i="43"/>
  <c r="AB912" i="43"/>
  <c r="AF912" i="43" s="1"/>
  <c r="AC912" i="43"/>
  <c r="AB99" i="43"/>
  <c r="AF99" i="43" s="1"/>
  <c r="AC99" i="43"/>
  <c r="AB575" i="43"/>
  <c r="AF575" i="43" s="1"/>
  <c r="AC575" i="43"/>
  <c r="AB1409" i="43"/>
  <c r="AF1409" i="43" s="1"/>
  <c r="AC1409" i="43"/>
  <c r="AB2065" i="43"/>
  <c r="AF2065" i="43" s="1"/>
  <c r="AC2065" i="43"/>
  <c r="AB772" i="43"/>
  <c r="AF772" i="43" s="1"/>
  <c r="AC772" i="43"/>
  <c r="AB2104" i="43"/>
  <c r="AF2104" i="43" s="1"/>
  <c r="AC2104" i="43"/>
  <c r="AB2183" i="43"/>
  <c r="AF2183" i="43" s="1"/>
  <c r="AC2183" i="43"/>
  <c r="AB335" i="43"/>
  <c r="AF335" i="43" s="1"/>
  <c r="AC335" i="43"/>
  <c r="AB2330" i="43"/>
  <c r="AF2330" i="43" s="1"/>
  <c r="AC2330" i="43"/>
  <c r="AC41" i="43"/>
  <c r="AB41" i="43"/>
  <c r="AF41" i="43" s="1"/>
  <c r="AB44" i="43"/>
  <c r="AF44" i="43" s="1"/>
  <c r="AC44" i="43"/>
  <c r="AB815" i="43"/>
  <c r="AF815" i="43" s="1"/>
  <c r="AC815" i="43"/>
  <c r="AB851" i="43"/>
  <c r="AF851" i="43" s="1"/>
  <c r="AC851" i="43"/>
  <c r="AB275" i="43"/>
  <c r="AF275" i="43" s="1"/>
  <c r="AC275" i="43"/>
  <c r="AB2480" i="43"/>
  <c r="AF2480" i="43" s="1"/>
  <c r="AC2480" i="43"/>
  <c r="AB238" i="43"/>
  <c r="AF238" i="43" s="1"/>
  <c r="AC238" i="43"/>
  <c r="AB2324" i="43"/>
  <c r="AF2324" i="43" s="1"/>
  <c r="AC2324" i="43"/>
  <c r="AB158" i="43"/>
  <c r="AF158" i="43" s="1"/>
  <c r="AC158" i="43"/>
  <c r="AB211" i="43"/>
  <c r="AF211" i="43" s="1"/>
  <c r="AB1194" i="43"/>
  <c r="AF1194" i="43" s="1"/>
  <c r="AC1194" i="43"/>
  <c r="AB774" i="43"/>
  <c r="AF774" i="43" s="1"/>
  <c r="AC774" i="43"/>
  <c r="AB1727" i="43"/>
  <c r="AF1727" i="43" s="1"/>
  <c r="AC1727" i="43"/>
  <c r="AB1466" i="43"/>
  <c r="AF1466" i="43" s="1"/>
  <c r="AC1466" i="43"/>
  <c r="AB258" i="43"/>
  <c r="AF258" i="43" s="1"/>
  <c r="AC258" i="43"/>
  <c r="AB2002" i="43"/>
  <c r="AF2002" i="43" s="1"/>
  <c r="AC2002" i="43"/>
  <c r="AB379" i="43"/>
  <c r="AF379" i="43" s="1"/>
  <c r="AC379" i="43"/>
  <c r="AB2389" i="43"/>
  <c r="AF2389" i="43" s="1"/>
  <c r="AC2389" i="43"/>
  <c r="AB1667" i="43"/>
  <c r="AF1667" i="43" s="1"/>
  <c r="AC1667" i="43"/>
  <c r="AB601" i="43"/>
  <c r="AF601" i="43" s="1"/>
  <c r="AC601" i="43"/>
  <c r="AB2674" i="43"/>
  <c r="AF2674" i="43" s="1"/>
  <c r="AC2674" i="43"/>
  <c r="AB2379" i="43"/>
  <c r="AF2379" i="43" s="1"/>
  <c r="AC2379" i="43"/>
  <c r="AB1637" i="43"/>
  <c r="AF1637" i="43" s="1"/>
  <c r="AC1637" i="43"/>
  <c r="AB542" i="43"/>
  <c r="AF542" i="43" s="1"/>
  <c r="AC542" i="43"/>
  <c r="AB1390" i="43"/>
  <c r="AF1390" i="43" s="1"/>
  <c r="AC1390" i="43"/>
  <c r="AB191" i="43"/>
  <c r="AF191" i="43" s="1"/>
  <c r="AC191" i="43"/>
  <c r="AB81" i="43"/>
  <c r="AF81" i="43" s="1"/>
  <c r="AC81" i="43"/>
  <c r="AB1429" i="43"/>
  <c r="AF1429" i="43" s="1"/>
  <c r="AC1429" i="43"/>
  <c r="AB1473" i="43"/>
  <c r="AF1473" i="43" s="1"/>
  <c r="AC1473" i="43"/>
  <c r="AB555" i="43"/>
  <c r="AF555" i="43" s="1"/>
  <c r="AC555" i="43"/>
  <c r="AB871" i="43"/>
  <c r="AF871" i="43" s="1"/>
  <c r="AC871" i="43"/>
  <c r="AB2281" i="43"/>
  <c r="AF2281" i="43" s="1"/>
  <c r="AC2281" i="43"/>
  <c r="AB2075" i="43"/>
  <c r="AF2075" i="43" s="1"/>
  <c r="AC2075" i="43"/>
  <c r="AB2039" i="43"/>
  <c r="AF2039" i="43" s="1"/>
  <c r="AC2039" i="43"/>
  <c r="AB1309" i="43"/>
  <c r="AF1309" i="43" s="1"/>
  <c r="AC1309" i="43"/>
  <c r="AB758" i="43"/>
  <c r="AF758" i="43" s="1"/>
  <c r="AC758" i="43"/>
  <c r="AB2145" i="43"/>
  <c r="AF2145" i="43" s="1"/>
  <c r="AC2145" i="43"/>
  <c r="AB2137" i="43"/>
  <c r="AF2137" i="43" s="1"/>
  <c r="AC2137" i="43"/>
  <c r="AB2381" i="43"/>
  <c r="AF2381" i="43" s="1"/>
  <c r="AC2381" i="43"/>
  <c r="AB1838" i="43"/>
  <c r="AF1838" i="43" s="1"/>
  <c r="AC1838" i="43"/>
  <c r="AC39" i="43"/>
  <c r="AB39" i="43"/>
  <c r="AF39" i="43" s="1"/>
  <c r="AB1458" i="43"/>
  <c r="AF1458" i="43" s="1"/>
  <c r="AC1458" i="43"/>
  <c r="AB1024" i="43"/>
  <c r="AF1024" i="43" s="1"/>
  <c r="AC1024" i="43"/>
  <c r="AB2769" i="43"/>
  <c r="AF2769" i="43" s="1"/>
  <c r="AC2769" i="43"/>
  <c r="AB1922" i="43"/>
  <c r="AF1922" i="43" s="1"/>
  <c r="AC1922" i="43"/>
  <c r="AB1658" i="43"/>
  <c r="AF1658" i="43" s="1"/>
  <c r="AC1658" i="43"/>
  <c r="AB1165" i="43"/>
  <c r="AF1165" i="43" s="1"/>
  <c r="AC1165" i="43"/>
  <c r="AB832" i="43"/>
  <c r="AF832" i="43" s="1"/>
  <c r="AC832" i="43"/>
  <c r="AB2156" i="43"/>
  <c r="AF2156" i="43" s="1"/>
  <c r="AC2156" i="43"/>
  <c r="AB2618" i="43"/>
  <c r="AF2618" i="43" s="1"/>
  <c r="AC2618" i="43"/>
  <c r="AB2464" i="43"/>
  <c r="AF2464" i="43" s="1"/>
  <c r="AC2464" i="43"/>
  <c r="AB1196" i="43"/>
  <c r="AF1196" i="43" s="1"/>
  <c r="AC1196" i="43"/>
  <c r="AB978" i="43"/>
  <c r="AF978" i="43" s="1"/>
  <c r="AC978" i="43"/>
  <c r="AB2178" i="43"/>
  <c r="AF2178" i="43" s="1"/>
  <c r="AC2178" i="43"/>
  <c r="AB2684" i="43"/>
  <c r="AF2684" i="43" s="1"/>
  <c r="AC2684" i="43"/>
  <c r="AB565" i="43"/>
  <c r="AF565" i="43" s="1"/>
  <c r="AC565" i="43"/>
  <c r="AB357" i="43"/>
  <c r="AF357" i="43" s="1"/>
  <c r="AC357" i="43"/>
  <c r="AB2430" i="43"/>
  <c r="AF2430" i="43" s="1"/>
  <c r="AC2430" i="43"/>
  <c r="AB1818" i="43"/>
  <c r="AF1818" i="43" s="1"/>
  <c r="AC1818" i="43"/>
  <c r="AB1755" i="43"/>
  <c r="AF1755" i="43" s="1"/>
  <c r="AC1755" i="43"/>
  <c r="AB475" i="43"/>
  <c r="AF475" i="43" s="1"/>
  <c r="AC475" i="43"/>
  <c r="AB2276" i="43"/>
  <c r="AF2276" i="43" s="1"/>
  <c r="AC2276" i="43"/>
  <c r="AB2597" i="43"/>
  <c r="AF2597" i="43" s="1"/>
  <c r="AC2597" i="43"/>
  <c r="AB1249" i="43"/>
  <c r="AF1249" i="43" s="1"/>
  <c r="AC1249" i="43"/>
  <c r="AB954" i="43"/>
  <c r="AF954" i="43" s="1"/>
  <c r="AC954" i="43"/>
  <c r="AC49" i="43"/>
  <c r="AB49" i="43"/>
  <c r="AF49" i="43" s="1"/>
  <c r="AB1184" i="43"/>
  <c r="AF1184" i="43" s="1"/>
  <c r="AC1184" i="43"/>
  <c r="AB822" i="43"/>
  <c r="AF822" i="43" s="1"/>
  <c r="AC822" i="43"/>
  <c r="AB1501" i="43"/>
  <c r="AF1501" i="43" s="1"/>
  <c r="AC1501" i="43"/>
  <c r="AB2210" i="43"/>
  <c r="AF2210" i="43" s="1"/>
  <c r="AC2210" i="43"/>
  <c r="AB1875" i="43"/>
  <c r="AF1875" i="43" s="1"/>
  <c r="AC1875" i="43"/>
  <c r="AB2059" i="43"/>
  <c r="AF2059" i="43" s="1"/>
  <c r="AC2059" i="43"/>
  <c r="AB185" i="43"/>
  <c r="AF185" i="43" s="1"/>
  <c r="AC185" i="43"/>
  <c r="AB2613" i="43"/>
  <c r="AF2613" i="43" s="1"/>
  <c r="AC2613" i="43"/>
  <c r="AB2191" i="43"/>
  <c r="AF2191" i="43" s="1"/>
  <c r="AC2191" i="43"/>
  <c r="AB787" i="43"/>
  <c r="AF787" i="43" s="1"/>
  <c r="AC787" i="43"/>
  <c r="AB638" i="43"/>
  <c r="AF638" i="43" s="1"/>
  <c r="AC638" i="43"/>
  <c r="AB2291" i="43"/>
  <c r="AF2291" i="43" s="1"/>
  <c r="AC2291" i="43"/>
  <c r="AB504" i="43"/>
  <c r="AF504" i="43" s="1"/>
  <c r="AC504" i="43"/>
  <c r="AB1690" i="43"/>
  <c r="AF1690" i="43" s="1"/>
  <c r="AC1690" i="43"/>
  <c r="AB160" i="43"/>
  <c r="AF160" i="43" s="1"/>
  <c r="AC160" i="43"/>
  <c r="AB1960" i="43"/>
  <c r="AF1960" i="43" s="1"/>
  <c r="AC1960" i="43"/>
  <c r="AB2799" i="43"/>
  <c r="AF2799" i="43" s="1"/>
  <c r="AC2799" i="43"/>
  <c r="AB1702" i="43"/>
  <c r="AF1702" i="43" s="1"/>
  <c r="AC1702" i="43"/>
  <c r="AB1487" i="43"/>
  <c r="AF1487" i="43" s="1"/>
  <c r="AC1487" i="43"/>
  <c r="AB2315" i="43"/>
  <c r="AF2315" i="43" s="1"/>
  <c r="AC2315" i="43"/>
  <c r="AB2566" i="43"/>
  <c r="AF2566" i="43" s="1"/>
  <c r="AC2566" i="43"/>
  <c r="AB265" i="43"/>
  <c r="AF265" i="43" s="1"/>
  <c r="AC265" i="43"/>
  <c r="AB920" i="43"/>
  <c r="AF920" i="43" s="1"/>
  <c r="AC920" i="43"/>
  <c r="AB2503" i="43"/>
  <c r="AF2503" i="43" s="1"/>
  <c r="AC2503" i="43"/>
  <c r="AB540" i="43"/>
  <c r="AF540" i="43" s="1"/>
  <c r="AC540" i="43"/>
  <c r="AB861" i="43"/>
  <c r="AF861" i="43" s="1"/>
  <c r="AC861" i="43"/>
  <c r="AB2694" i="43"/>
  <c r="AF2694" i="43" s="1"/>
  <c r="AC2694" i="43"/>
  <c r="AB1250" i="43"/>
  <c r="AF1250" i="43" s="1"/>
  <c r="AC1250" i="43"/>
  <c r="AB715" i="43"/>
  <c r="AF715" i="43" s="1"/>
  <c r="AC715" i="43"/>
  <c r="AB849" i="43"/>
  <c r="AF849" i="43" s="1"/>
  <c r="AC849" i="43"/>
  <c r="AB1854" i="43"/>
  <c r="AF1854" i="43" s="1"/>
  <c r="AC1854" i="43"/>
  <c r="AB819" i="43"/>
  <c r="AF819" i="43" s="1"/>
  <c r="AC819" i="43"/>
  <c r="AB110" i="43"/>
  <c r="AF110" i="43" s="1"/>
  <c r="AC110" i="43"/>
  <c r="AB13" i="43"/>
  <c r="AF13" i="43" s="1"/>
  <c r="AC13" i="43"/>
  <c r="AB1910" i="43"/>
  <c r="AF1910" i="43" s="1"/>
  <c r="AC1910" i="43"/>
  <c r="AB2520" i="43"/>
  <c r="AF2520" i="43" s="1"/>
  <c r="AC2520" i="43"/>
  <c r="AB2087" i="43"/>
  <c r="AF2087" i="43" s="1"/>
  <c r="AC2087" i="43"/>
  <c r="AB1203" i="43"/>
  <c r="AF1203" i="43" s="1"/>
  <c r="AC1203" i="43"/>
  <c r="AB1800" i="43"/>
  <c r="AF1800" i="43" s="1"/>
  <c r="AC1800" i="43"/>
  <c r="AB1655" i="43"/>
  <c r="AF1655" i="43" s="1"/>
  <c r="AC1655" i="43"/>
  <c r="AB527" i="43"/>
  <c r="AF527" i="43" s="1"/>
  <c r="AC527" i="43"/>
  <c r="AB2312" i="43"/>
  <c r="AF2312" i="43" s="1"/>
  <c r="AC2312" i="43"/>
  <c r="AB1352" i="43"/>
  <c r="AF1352" i="43" s="1"/>
  <c r="AC1352" i="43"/>
  <c r="AB1355" i="43"/>
  <c r="AF1355" i="43" s="1"/>
  <c r="AC1355" i="43"/>
  <c r="AB1073" i="43"/>
  <c r="AF1073" i="43" s="1"/>
  <c r="AC1073" i="43"/>
  <c r="AB1505" i="43"/>
  <c r="AF1505" i="43" s="1"/>
  <c r="AC1505" i="43"/>
  <c r="AB2543" i="43"/>
  <c r="AF2543" i="43" s="1"/>
  <c r="AC2543" i="43"/>
  <c r="AB165" i="43"/>
  <c r="AF165" i="43" s="1"/>
  <c r="AC165" i="43"/>
  <c r="AB621" i="43"/>
  <c r="AF621" i="43" s="1"/>
  <c r="AC621" i="43"/>
  <c r="AB723" i="43"/>
  <c r="AF723" i="43" s="1"/>
  <c r="AC723" i="43"/>
  <c r="AB1489" i="43"/>
  <c r="AF1489" i="43" s="1"/>
  <c r="AC1489" i="43"/>
  <c r="AB27" i="43"/>
  <c r="AF27" i="43" s="1"/>
  <c r="AC27" i="43"/>
  <c r="AB1244" i="43"/>
  <c r="AF1244" i="43" s="1"/>
  <c r="AC1244" i="43"/>
  <c r="AB2179" i="43"/>
  <c r="AF2179" i="43" s="1"/>
  <c r="AC2179" i="43"/>
  <c r="AB1863" i="43"/>
  <c r="AF1863" i="43" s="1"/>
  <c r="AC1863" i="43"/>
  <c r="AB2746" i="43"/>
  <c r="AF2746" i="43" s="1"/>
  <c r="AC2746" i="43"/>
  <c r="AB2514" i="43"/>
  <c r="AF2514" i="43" s="1"/>
  <c r="AC2514" i="43"/>
  <c r="AB202" i="43"/>
  <c r="AF202" i="43" s="1"/>
  <c r="AC202" i="43"/>
  <c r="AB1377" i="43"/>
  <c r="AF1377" i="43" s="1"/>
  <c r="AC1377" i="43"/>
  <c r="AB2422" i="43"/>
  <c r="AF2422" i="43" s="1"/>
  <c r="AC2422" i="43"/>
  <c r="AB648" i="43"/>
  <c r="AF648" i="43" s="1"/>
  <c r="AC648" i="43"/>
  <c r="AB1226" i="43"/>
  <c r="AF1226" i="43" s="1"/>
  <c r="AC1226" i="43"/>
  <c r="AB1404" i="43"/>
  <c r="AF1404" i="43" s="1"/>
  <c r="AC1404" i="43"/>
  <c r="AB1833" i="43"/>
  <c r="AF1833" i="43" s="1"/>
  <c r="AC1833" i="43"/>
  <c r="AB1475" i="43"/>
  <c r="AF1475" i="43" s="1"/>
  <c r="AC1475" i="43"/>
  <c r="AB473" i="43"/>
  <c r="AF473" i="43" s="1"/>
  <c r="AC473" i="43"/>
  <c r="AB1395" i="43"/>
  <c r="AF1395" i="43" s="1"/>
  <c r="AC1395" i="43"/>
  <c r="AB378" i="43"/>
  <c r="AF378" i="43" s="1"/>
  <c r="AC378" i="43"/>
  <c r="AB883" i="43"/>
  <c r="AF883" i="43" s="1"/>
  <c r="AC883" i="43"/>
  <c r="AC22" i="43"/>
  <c r="AB22" i="43"/>
  <c r="AF22" i="43" s="1"/>
  <c r="AC42" i="43"/>
  <c r="AB42" i="43"/>
  <c r="AF42" i="43" s="1"/>
  <c r="AB23" i="43"/>
  <c r="AF23" i="43" s="1"/>
  <c r="AC23" i="43"/>
  <c r="AB1415" i="43"/>
  <c r="AF1415" i="43" s="1"/>
  <c r="AC1415" i="43"/>
  <c r="AB1988" i="43"/>
  <c r="AF1988" i="43" s="1"/>
  <c r="AC1988" i="43"/>
  <c r="AB1882" i="43"/>
  <c r="AF1882" i="43" s="1"/>
  <c r="AC1882" i="43"/>
  <c r="AB257" i="43"/>
  <c r="AF257" i="43" s="1"/>
  <c r="AC257" i="43"/>
  <c r="AB1463" i="43"/>
  <c r="AF1463" i="43" s="1"/>
  <c r="AC1463" i="43"/>
  <c r="AB1736" i="43"/>
  <c r="AF1736" i="43" s="1"/>
  <c r="AC1736" i="43"/>
  <c r="AB1859" i="43"/>
  <c r="AF1859" i="43" s="1"/>
  <c r="AC1859" i="43"/>
  <c r="AB2327" i="43"/>
  <c r="AF2327" i="43" s="1"/>
  <c r="AC2327" i="43"/>
  <c r="AB1181" i="43"/>
  <c r="AF1181" i="43" s="1"/>
  <c r="AC1181" i="43"/>
  <c r="AB1074" i="43"/>
  <c r="AF1074" i="43" s="1"/>
  <c r="AC1074" i="43"/>
  <c r="AB2695" i="43"/>
  <c r="AF2695" i="43" s="1"/>
  <c r="AC2695" i="43"/>
  <c r="AB1722" i="43"/>
  <c r="AF1722" i="43" s="1"/>
  <c r="AC1722" i="43"/>
  <c r="AB598" i="43"/>
  <c r="AF598" i="43" s="1"/>
  <c r="AC598" i="43"/>
  <c r="AB2795" i="43"/>
  <c r="AF2795" i="43" s="1"/>
  <c r="AC2795" i="43"/>
  <c r="AB2154" i="43"/>
  <c r="AF2154" i="43" s="1"/>
  <c r="AC2154" i="43"/>
  <c r="AB399" i="43"/>
  <c r="AF399" i="43" s="1"/>
  <c r="AC399" i="43"/>
  <c r="AB207" i="43"/>
  <c r="AF207" i="43" s="1"/>
  <c r="AC207" i="43"/>
  <c r="AB1889" i="43"/>
  <c r="AF1889" i="43" s="1"/>
  <c r="AC1889" i="43"/>
  <c r="AB2096" i="43"/>
  <c r="AF2096" i="43" s="1"/>
  <c r="AC2096" i="43"/>
  <c r="AB1263" i="43"/>
  <c r="AF1263" i="43" s="1"/>
  <c r="AC1263" i="43"/>
  <c r="AB114" i="43"/>
  <c r="AF114" i="43" s="1"/>
  <c r="AC114" i="43"/>
  <c r="AB1451" i="43"/>
  <c r="AF1451" i="43" s="1"/>
  <c r="AC1451" i="43"/>
  <c r="AB127" i="43"/>
  <c r="AF127" i="43" s="1"/>
  <c r="AC127" i="43"/>
  <c r="AB2642" i="43"/>
  <c r="AF2642" i="43" s="1"/>
  <c r="AC2642" i="43"/>
  <c r="AB153" i="43"/>
  <c r="AF153" i="43" s="1"/>
  <c r="AC153" i="43"/>
  <c r="AB1330" i="43"/>
  <c r="AF1330" i="43" s="1"/>
  <c r="AC1330" i="43"/>
  <c r="AB248" i="43"/>
  <c r="AF248" i="43" s="1"/>
  <c r="AC248" i="43"/>
  <c r="AB1754" i="43"/>
  <c r="AF1754" i="43" s="1"/>
  <c r="AC1754" i="43"/>
  <c r="AB1693" i="43"/>
  <c r="AF1693" i="43" s="1"/>
  <c r="AC1693" i="43"/>
  <c r="AB1424" i="43"/>
  <c r="AF1424" i="43" s="1"/>
  <c r="AC1424" i="43"/>
  <c r="AB1814" i="43"/>
  <c r="AF1814" i="43" s="1"/>
  <c r="AC1814" i="43"/>
  <c r="AB981" i="43"/>
  <c r="AF981" i="43" s="1"/>
  <c r="AC981" i="43"/>
  <c r="AB96" i="43"/>
  <c r="AF96" i="43" s="1"/>
  <c r="AC96" i="43"/>
  <c r="AB2458" i="43"/>
  <c r="AF2458" i="43" s="1"/>
  <c r="AC2458" i="43"/>
  <c r="AB1860" i="43"/>
  <c r="AF1860" i="43" s="1"/>
  <c r="AC1860" i="43"/>
  <c r="AB1921" i="43"/>
  <c r="AF1921" i="43" s="1"/>
  <c r="AC1921" i="43"/>
  <c r="AB972" i="43"/>
  <c r="AF972" i="43" s="1"/>
  <c r="AC972" i="43"/>
  <c r="AB1050" i="43"/>
  <c r="AF1050" i="43" s="1"/>
  <c r="AC1050" i="43"/>
  <c r="AB1718" i="43"/>
  <c r="AF1718" i="43" s="1"/>
  <c r="AC1718" i="43"/>
  <c r="AB2741" i="43"/>
  <c r="AF2741" i="43" s="1"/>
  <c r="AC2741" i="43"/>
  <c r="AB2097" i="43"/>
  <c r="AF2097" i="43" s="1"/>
  <c r="AC2097" i="43"/>
  <c r="AB869" i="43"/>
  <c r="AF869" i="43" s="1"/>
  <c r="AC869" i="43"/>
  <c r="AB463" i="43"/>
  <c r="AF463" i="43" s="1"/>
  <c r="AC463" i="43"/>
  <c r="AB1372" i="43"/>
  <c r="AF1372" i="43" s="1"/>
  <c r="AC1372" i="43"/>
  <c r="AB2685" i="43"/>
  <c r="AF2685" i="43" s="1"/>
  <c r="AC2685" i="43"/>
  <c r="AB423" i="43"/>
  <c r="AF423" i="43" s="1"/>
  <c r="AC423" i="43"/>
  <c r="AB517" i="43"/>
  <c r="AF517" i="43" s="1"/>
  <c r="AC517" i="43"/>
  <c r="AB650" i="43"/>
  <c r="AF650" i="43" s="1"/>
  <c r="AC650" i="43"/>
  <c r="AB1303" i="43"/>
  <c r="AF1303" i="43" s="1"/>
  <c r="AC1303" i="43"/>
  <c r="AB1842" i="43"/>
  <c r="AF1842" i="43" s="1"/>
  <c r="AC1842" i="43"/>
  <c r="AB778" i="43"/>
  <c r="AF778" i="43" s="1"/>
  <c r="AC778" i="43"/>
  <c r="AB2001" i="43"/>
  <c r="AF2001" i="43" s="1"/>
  <c r="AC2001" i="43"/>
  <c r="AB1313" i="43"/>
  <c r="AF1313" i="43" s="1"/>
  <c r="AC1313" i="43"/>
  <c r="AB2054" i="43"/>
  <c r="AF2054" i="43" s="1"/>
  <c r="AC2054" i="43"/>
  <c r="AB1438" i="43"/>
  <c r="AF1438" i="43" s="1"/>
  <c r="AC1438" i="43"/>
  <c r="AB1762" i="43"/>
  <c r="AF1762" i="43" s="1"/>
  <c r="AC1762" i="43"/>
  <c r="AB2681" i="43"/>
  <c r="AF2681" i="43" s="1"/>
  <c r="AC2681" i="43"/>
  <c r="AB581" i="43"/>
  <c r="AF581" i="43" s="1"/>
  <c r="AC581" i="43"/>
  <c r="AB2705" i="43"/>
  <c r="AF2705" i="43" s="1"/>
  <c r="AC2705" i="43"/>
  <c r="AB2495" i="43"/>
  <c r="AF2495" i="43" s="1"/>
  <c r="AC2495" i="43"/>
  <c r="AB810" i="43"/>
  <c r="AF810" i="43" s="1"/>
  <c r="AC810" i="43"/>
  <c r="AB38" i="43"/>
  <c r="AF38" i="43" s="1"/>
  <c r="AC38" i="43"/>
  <c r="AC34" i="43"/>
  <c r="AB34" i="43"/>
  <c r="AF34" i="43" s="1"/>
  <c r="AB1726" i="43"/>
  <c r="AF1726" i="43" s="1"/>
  <c r="AC1726" i="43"/>
  <c r="AB1536" i="43"/>
  <c r="AF1536" i="43" s="1"/>
  <c r="AC1536" i="43"/>
  <c r="AB1088" i="43"/>
  <c r="AF1088" i="43" s="1"/>
  <c r="AC1088" i="43"/>
  <c r="AB2748" i="43"/>
  <c r="AF2748" i="43" s="1"/>
  <c r="AB735" i="43"/>
  <c r="AF735" i="43" s="1"/>
  <c r="AC735" i="43"/>
  <c r="AB1170" i="43"/>
  <c r="AF1170" i="43" s="1"/>
  <c r="AC1170" i="43"/>
  <c r="AB1240" i="43"/>
  <c r="AF1240" i="43" s="1"/>
  <c r="AC1240" i="43"/>
  <c r="AB1911" i="43"/>
  <c r="AF1911" i="43" s="1"/>
  <c r="AC1911" i="43"/>
  <c r="AB372" i="43"/>
  <c r="AF372" i="43" s="1"/>
  <c r="AC372" i="43"/>
  <c r="AB361" i="43"/>
  <c r="AF361" i="43" s="1"/>
  <c r="AC361" i="43"/>
  <c r="AB2076" i="43"/>
  <c r="AF2076" i="43" s="1"/>
  <c r="AC2076" i="43"/>
  <c r="AB1124" i="43"/>
  <c r="AF1124" i="43" s="1"/>
  <c r="AC1124" i="43"/>
  <c r="AB847" i="43"/>
  <c r="AF847" i="43" s="1"/>
  <c r="AC847" i="43"/>
  <c r="AB578" i="43"/>
  <c r="AF578" i="43" s="1"/>
  <c r="AC578" i="43"/>
  <c r="AB1494" i="43"/>
  <c r="AF1494" i="43" s="1"/>
  <c r="AC1494" i="43"/>
  <c r="AB1214" i="43"/>
  <c r="AF1214" i="43" s="1"/>
  <c r="AC1214" i="43"/>
  <c r="AB764" i="43"/>
  <c r="AF764" i="43" s="1"/>
  <c r="AC764" i="43"/>
  <c r="AB2435" i="43"/>
  <c r="AF2435" i="43" s="1"/>
  <c r="AC2435" i="43"/>
  <c r="AB1224" i="43"/>
  <c r="AF1224" i="43" s="1"/>
  <c r="AC1224" i="43"/>
  <c r="AB2796" i="43"/>
  <c r="AF2796" i="43" s="1"/>
  <c r="AC2796" i="43"/>
  <c r="AB2732" i="43"/>
  <c r="AF2732" i="43" s="1"/>
  <c r="AC2732" i="43"/>
  <c r="AB1891" i="43"/>
  <c r="AF1891" i="43" s="1"/>
  <c r="AC1891" i="43"/>
  <c r="AB2383" i="43"/>
  <c r="AF2383" i="43" s="1"/>
  <c r="AC2383" i="43"/>
  <c r="AB2473" i="43"/>
  <c r="AF2473" i="43" s="1"/>
  <c r="AC2473" i="43"/>
  <c r="AB894" i="43"/>
  <c r="AF894" i="43" s="1"/>
  <c r="AC894" i="43"/>
  <c r="AC65" i="43"/>
  <c r="AB89" i="43"/>
  <c r="AF89" i="43" s="1"/>
  <c r="AC89" i="43"/>
  <c r="AB2143" i="43"/>
  <c r="AF2143" i="43" s="1"/>
  <c r="AC2143" i="43"/>
  <c r="AC1045" i="43"/>
  <c r="AB961" i="43"/>
  <c r="AF961" i="43" s="1"/>
  <c r="AC961" i="43"/>
  <c r="AB1008" i="43"/>
  <c r="AF1008" i="43" s="1"/>
  <c r="AC1008" i="43"/>
  <c r="AB1676" i="43"/>
  <c r="AF1676" i="43" s="1"/>
  <c r="AC1676" i="43"/>
  <c r="AB466" i="43"/>
  <c r="AF466" i="43" s="1"/>
  <c r="AC466" i="43"/>
  <c r="AB792" i="43"/>
  <c r="AF792" i="43" s="1"/>
  <c r="AC792" i="43"/>
  <c r="AB1157" i="43"/>
  <c r="AF1157" i="43" s="1"/>
  <c r="AC1157" i="43"/>
  <c r="AB288" i="43"/>
  <c r="AF288" i="43" s="1"/>
  <c r="AC288" i="43"/>
  <c r="AB484" i="43"/>
  <c r="AF484" i="43" s="1"/>
  <c r="AC484" i="43"/>
  <c r="AB415" i="43"/>
  <c r="AF415" i="43" s="1"/>
  <c r="AC415" i="43"/>
  <c r="AB131" i="43"/>
  <c r="AF131" i="43" s="1"/>
  <c r="AC131" i="43"/>
  <c r="AB1289" i="43"/>
  <c r="AF1289" i="43" s="1"/>
  <c r="AC1289" i="43"/>
  <c r="AC2258" i="43"/>
  <c r="AB2269" i="43"/>
  <c r="AF2269" i="43" s="1"/>
  <c r="AC2269" i="43"/>
  <c r="AB1305" i="43"/>
  <c r="AF1305" i="43" s="1"/>
  <c r="AC1305" i="43"/>
  <c r="AB1962" i="43"/>
  <c r="AF1962" i="43" s="1"/>
  <c r="AC1962" i="43"/>
  <c r="AB205" i="43"/>
  <c r="AF205" i="43" s="1"/>
  <c r="AC205" i="43"/>
  <c r="AB2552" i="43"/>
  <c r="AF2552" i="43" s="1"/>
  <c r="AC2552" i="43"/>
  <c r="AC2489" i="43"/>
  <c r="AB1747" i="43"/>
  <c r="AF1747" i="43" s="1"/>
  <c r="AC1747" i="43"/>
  <c r="AB67" i="43"/>
  <c r="AF67" i="43" s="1"/>
  <c r="AC67" i="43"/>
  <c r="AB2162" i="43"/>
  <c r="AF2162" i="43" s="1"/>
  <c r="AC2162" i="43"/>
  <c r="AB2610" i="43"/>
  <c r="AF2610" i="43" s="1"/>
  <c r="AC2610" i="43"/>
  <c r="AB1716" i="43"/>
  <c r="AF1716" i="43" s="1"/>
  <c r="AC1716" i="43"/>
  <c r="AC24" i="43"/>
  <c r="AB24" i="43"/>
  <c r="AF24" i="43" s="1"/>
  <c r="AB43" i="43"/>
  <c r="AF43" i="43" s="1"/>
  <c r="AC43" i="43"/>
  <c r="AB1015" i="43"/>
  <c r="AF1015" i="43" s="1"/>
  <c r="AC1015" i="43"/>
  <c r="AB1619" i="43"/>
  <c r="AF1619" i="43" s="1"/>
  <c r="AC1619" i="43"/>
  <c r="AB2329" i="43"/>
  <c r="AF2329" i="43" s="1"/>
  <c r="AC2329" i="43"/>
  <c r="AB900" i="43"/>
  <c r="AF900" i="43" s="1"/>
  <c r="AC900" i="43"/>
  <c r="AB1006" i="43"/>
  <c r="AF1006" i="43" s="1"/>
  <c r="AC1006" i="43"/>
  <c r="AB1057" i="43"/>
  <c r="AF1057" i="43" s="1"/>
  <c r="AC1057" i="43"/>
  <c r="AB934" i="43"/>
  <c r="AF934" i="43" s="1"/>
  <c r="AC934" i="43"/>
  <c r="AB121" i="43"/>
  <c r="AF121" i="43" s="1"/>
  <c r="AC121" i="43"/>
  <c r="AB1627" i="43"/>
  <c r="AF1627" i="43" s="1"/>
  <c r="AC1627" i="43"/>
  <c r="AB950" i="43"/>
  <c r="AF950" i="43" s="1"/>
  <c r="AC950" i="43"/>
  <c r="AB1561" i="43"/>
  <c r="AF1561" i="43" s="1"/>
  <c r="AC1561" i="43"/>
  <c r="AB2262" i="43"/>
  <c r="AF2262" i="43" s="1"/>
  <c r="AC2262" i="43"/>
  <c r="AB841" i="43"/>
  <c r="AF841" i="43" s="1"/>
  <c r="AC841" i="43"/>
  <c r="AB960" i="43"/>
  <c r="AF960" i="43" s="1"/>
  <c r="AC960" i="43"/>
  <c r="AB1190" i="43"/>
  <c r="AF1190" i="43" s="1"/>
  <c r="AC1190" i="43"/>
  <c r="AB1446" i="43"/>
  <c r="AF1446" i="43" s="1"/>
  <c r="AC1446" i="43"/>
  <c r="AB2408" i="43"/>
  <c r="AF2408" i="43" s="1"/>
  <c r="AC2408" i="43"/>
  <c r="AB1241" i="43"/>
  <c r="AF1241" i="43" s="1"/>
  <c r="AC1241" i="43"/>
  <c r="AB1232" i="43"/>
  <c r="AF1232" i="43" s="1"/>
  <c r="AC1232" i="43"/>
  <c r="AB2589" i="43"/>
  <c r="AF2589" i="43" s="1"/>
  <c r="AC2589" i="43"/>
  <c r="AB2243" i="43"/>
  <c r="AF2243" i="43" s="1"/>
  <c r="AC2243" i="43"/>
  <c r="AB204" i="43"/>
  <c r="AF204" i="43" s="1"/>
  <c r="AC204" i="43"/>
  <c r="AB129" i="43"/>
  <c r="AF129" i="43" s="1"/>
  <c r="AC129" i="43"/>
  <c r="AB1187" i="43"/>
  <c r="AF1187" i="43" s="1"/>
  <c r="AC1187" i="43"/>
  <c r="AB2093" i="43"/>
  <c r="AF2093" i="43" s="1"/>
  <c r="AC2093" i="43"/>
  <c r="AB1292" i="43"/>
  <c r="AF1292" i="43" s="1"/>
  <c r="AC1292" i="43"/>
  <c r="AB2605" i="43"/>
  <c r="AF2605" i="43" s="1"/>
  <c r="AC2605" i="43"/>
  <c r="AB983" i="43"/>
  <c r="AF983" i="43" s="1"/>
  <c r="AC983" i="43"/>
  <c r="AB893" i="43"/>
  <c r="AF893" i="43" s="1"/>
  <c r="AC893" i="43"/>
  <c r="AB1481" i="43"/>
  <c r="AF1481" i="43" s="1"/>
  <c r="AC1481" i="43"/>
  <c r="AB616" i="43"/>
  <c r="AF616" i="43" s="1"/>
  <c r="AC616" i="43"/>
  <c r="AB64" i="43"/>
  <c r="AF64" i="43" s="1"/>
  <c r="AC64" i="43"/>
  <c r="AB550" i="43"/>
  <c r="AF550" i="43" s="1"/>
  <c r="AC550" i="43"/>
  <c r="AB2479" i="43"/>
  <c r="AF2479" i="43" s="1"/>
  <c r="AC2479" i="43"/>
  <c r="AB2712" i="43"/>
  <c r="AF2712" i="43" s="1"/>
  <c r="AC2712" i="43"/>
  <c r="AB1972" i="43"/>
  <c r="AF1972" i="43" s="1"/>
  <c r="AC1972" i="43"/>
  <c r="AB1386" i="43"/>
  <c r="AF1386" i="43" s="1"/>
  <c r="AC1386" i="43"/>
  <c r="AB350" i="43"/>
  <c r="AF350" i="43" s="1"/>
  <c r="AC350" i="43"/>
  <c r="AB2755" i="43"/>
  <c r="AF2755" i="43" s="1"/>
  <c r="AC2755" i="43"/>
  <c r="AB2760" i="43"/>
  <c r="AF2760" i="43" s="1"/>
  <c r="AC2760" i="43"/>
  <c r="AB1671" i="43"/>
  <c r="AF1671" i="43" s="1"/>
  <c r="AC1671" i="43"/>
  <c r="AB2670" i="43"/>
  <c r="AF2670" i="43" s="1"/>
  <c r="AC2670" i="43"/>
  <c r="AB1267" i="43"/>
  <c r="AF1267" i="43" s="1"/>
  <c r="AC1267" i="43"/>
  <c r="AB120" i="43"/>
  <c r="AF120" i="43" s="1"/>
  <c r="AC120" i="43"/>
  <c r="AB806" i="43"/>
  <c r="AF806" i="43" s="1"/>
  <c r="AC806" i="43"/>
  <c r="AB831" i="43"/>
  <c r="AF831" i="43" s="1"/>
  <c r="AC831" i="43"/>
  <c r="AB2185" i="43"/>
  <c r="AF2185" i="43" s="1"/>
  <c r="AC2185" i="43"/>
  <c r="AB413" i="43"/>
  <c r="AF413" i="43" s="1"/>
  <c r="AC413" i="43"/>
  <c r="AB1909" i="43"/>
  <c r="AF1909" i="43" s="1"/>
  <c r="AC1909" i="43"/>
  <c r="AB2708" i="43"/>
  <c r="AF2708" i="43" s="1"/>
  <c r="AC2708" i="43"/>
  <c r="AB510" i="43"/>
  <c r="AF510" i="43" s="1"/>
  <c r="AC510" i="43"/>
  <c r="AB910" i="43"/>
  <c r="AF910" i="43" s="1"/>
  <c r="AC910" i="43"/>
  <c r="AB1654" i="43"/>
  <c r="AF1654" i="43" s="1"/>
  <c r="AC1654" i="43"/>
  <c r="AB1944" i="43"/>
  <c r="AF1944" i="43" s="1"/>
  <c r="AC1944" i="43"/>
  <c r="AB269" i="43"/>
  <c r="AF269" i="43" s="1"/>
  <c r="AC269" i="43"/>
  <c r="AB2615" i="43"/>
  <c r="AF2615" i="43" s="1"/>
  <c r="AC2615" i="43"/>
  <c r="AB1502" i="43"/>
  <c r="AF1502" i="43" s="1"/>
  <c r="AC1502" i="43"/>
  <c r="AB1350" i="43"/>
  <c r="AF1350" i="43" s="1"/>
  <c r="AC1350" i="43"/>
  <c r="AB546" i="43"/>
  <c r="AF546" i="43" s="1"/>
  <c r="AC546" i="43"/>
  <c r="AB825" i="43"/>
  <c r="AF825" i="43" s="1"/>
  <c r="AC825" i="43"/>
  <c r="AB2056" i="43"/>
  <c r="AF2056" i="43" s="1"/>
  <c r="AC2056" i="43"/>
  <c r="AB1022" i="43"/>
  <c r="AF1022" i="43" s="1"/>
  <c r="AC1022" i="43"/>
  <c r="AB1085" i="43"/>
  <c r="AF1085" i="43" s="1"/>
  <c r="AC1085" i="43"/>
  <c r="AB1542" i="43"/>
  <c r="AF1542" i="43" s="1"/>
  <c r="AC1542" i="43"/>
  <c r="AB856" i="43"/>
  <c r="AF856" i="43" s="1"/>
  <c r="AC856" i="43"/>
  <c r="AB1098" i="43"/>
  <c r="AF1098" i="43" s="1"/>
  <c r="AC1098" i="43"/>
  <c r="AB2735" i="43"/>
  <c r="AF2735" i="43" s="1"/>
  <c r="AC2735" i="43"/>
  <c r="AB891" i="43"/>
  <c r="AF891" i="43" s="1"/>
  <c r="AC891" i="43"/>
  <c r="AB2611" i="43"/>
  <c r="AF2611" i="43" s="1"/>
  <c r="AC2611" i="43"/>
  <c r="AB1599" i="43"/>
  <c r="AF1599" i="43" s="1"/>
  <c r="AC1599" i="43"/>
  <c r="AB1873" i="43"/>
  <c r="AF1873" i="43" s="1"/>
  <c r="AC1873" i="43"/>
  <c r="AB1812" i="43"/>
  <c r="AF1812" i="43" s="1"/>
  <c r="AC1812" i="43"/>
  <c r="AB1319" i="43"/>
  <c r="AF1319" i="43" s="1"/>
  <c r="AC1319" i="43"/>
  <c r="AB2257" i="43"/>
  <c r="AF2257" i="43" s="1"/>
  <c r="AC2257" i="43"/>
  <c r="AB1284" i="43"/>
  <c r="AF1284" i="43" s="1"/>
  <c r="AC1284" i="43"/>
  <c r="AB1046" i="43"/>
  <c r="AF1046" i="43" s="1"/>
  <c r="AC1046" i="43"/>
  <c r="AB1585" i="43"/>
  <c r="AF1585" i="43" s="1"/>
  <c r="AC1585" i="43"/>
  <c r="AB2726" i="43"/>
  <c r="AF2726" i="43" s="1"/>
  <c r="AC2726" i="43"/>
  <c r="AB512" i="43"/>
  <c r="AF512" i="43" s="1"/>
  <c r="AC512" i="43"/>
  <c r="AB28" i="43"/>
  <c r="AF28" i="43" s="1"/>
  <c r="AC28" i="43"/>
  <c r="AB521" i="43"/>
  <c r="AF521" i="43" s="1"/>
  <c r="AC521" i="43"/>
  <c r="AB980" i="43"/>
  <c r="AF980" i="43" s="1"/>
  <c r="AC980" i="43"/>
  <c r="AB2225" i="43"/>
  <c r="AF2225" i="43" s="1"/>
  <c r="AC2225" i="43"/>
  <c r="AB1520" i="43"/>
  <c r="AF1520" i="43" s="1"/>
  <c r="AC1520" i="43"/>
  <c r="AB2111" i="43"/>
  <c r="AF2111" i="43" s="1"/>
  <c r="AC2111" i="43"/>
  <c r="AB1574" i="43"/>
  <c r="AF1574" i="43" s="1"/>
  <c r="AC1574" i="43"/>
  <c r="AB2627" i="43"/>
  <c r="AF2627" i="43" s="1"/>
  <c r="AC2627" i="43"/>
  <c r="AB1121" i="43"/>
  <c r="AF1121" i="43" s="1"/>
  <c r="AC1121" i="43"/>
  <c r="AB2631" i="43"/>
  <c r="AF2631" i="43" s="1"/>
  <c r="AC2631" i="43"/>
  <c r="AB839" i="43"/>
  <c r="AF839" i="43" s="1"/>
  <c r="AC839" i="43"/>
  <c r="AB1917" i="43"/>
  <c r="AF1917" i="43" s="1"/>
  <c r="AC1917" i="43"/>
  <c r="AB228" i="43"/>
  <c r="AF228" i="43" s="1"/>
  <c r="AC228" i="43"/>
  <c r="AB1688" i="43"/>
  <c r="AF1688" i="43" s="1"/>
  <c r="AC1688" i="43"/>
  <c r="AB1566" i="43"/>
  <c r="AF1566" i="43" s="1"/>
  <c r="AC1566" i="43"/>
  <c r="AB2317" i="43"/>
  <c r="AF2317" i="43" s="1"/>
  <c r="AC2317" i="43"/>
  <c r="AB1318" i="43"/>
  <c r="AF1318" i="43" s="1"/>
  <c r="AC1318" i="43"/>
  <c r="AB726" i="43"/>
  <c r="AF726" i="43" s="1"/>
  <c r="AC726" i="43"/>
  <c r="AB1110" i="43"/>
  <c r="AF1110" i="43" s="1"/>
  <c r="AC1110" i="43"/>
  <c r="AB112" i="43"/>
  <c r="AF112" i="43" s="1"/>
  <c r="AC112" i="43"/>
  <c r="AB199" i="43"/>
  <c r="AF199" i="43" s="1"/>
  <c r="AC199" i="43"/>
  <c r="AB698" i="43"/>
  <c r="AF698" i="43" s="1"/>
  <c r="AC698" i="43"/>
  <c r="AB395" i="43"/>
  <c r="AF395" i="43" s="1"/>
  <c r="AC395" i="43"/>
  <c r="AB433" i="43"/>
  <c r="AF433" i="43" s="1"/>
  <c r="AC433" i="43"/>
  <c r="AB2013" i="43"/>
  <c r="AF2013" i="43" s="1"/>
  <c r="AC2013" i="43"/>
  <c r="AB923" i="43"/>
  <c r="AF923" i="43" s="1"/>
  <c r="AC923" i="43"/>
  <c r="AB1338" i="43"/>
  <c r="AF1338" i="43" s="1"/>
  <c r="AC1338" i="43"/>
  <c r="AB929" i="43"/>
  <c r="AF929" i="43" s="1"/>
  <c r="AC929" i="43"/>
  <c r="AB1503" i="43"/>
  <c r="AF1503" i="43" s="1"/>
  <c r="AC1503" i="43"/>
  <c r="AB1414" i="43"/>
  <c r="AF1414" i="43" s="1"/>
  <c r="AC1414" i="43"/>
  <c r="AB1467" i="43"/>
  <c r="AF1467" i="43" s="1"/>
  <c r="AC1467" i="43"/>
  <c r="AB705" i="43"/>
  <c r="AF705" i="43" s="1"/>
  <c r="AC705" i="43"/>
  <c r="AB2270" i="43"/>
  <c r="AF2270" i="43" s="1"/>
  <c r="AC2270" i="43"/>
  <c r="AB1334" i="43"/>
  <c r="AF1334" i="43" s="1"/>
  <c r="AC1334" i="43"/>
  <c r="AB2608" i="43"/>
  <c r="AF2608" i="43" s="1"/>
  <c r="AC2608" i="43"/>
  <c r="AB2168" i="43"/>
  <c r="AF2168" i="43" s="1"/>
  <c r="AC2168" i="43"/>
  <c r="AB1403" i="43"/>
  <c r="AF1403" i="43" s="1"/>
  <c r="AC1403" i="43"/>
  <c r="AB2492" i="43"/>
  <c r="AF2492" i="43" s="1"/>
  <c r="AC2492" i="43"/>
  <c r="AB1384" i="43"/>
  <c r="AF1384" i="43" s="1"/>
  <c r="AC1384" i="43"/>
  <c r="AB340" i="43"/>
  <c r="AF340" i="43" s="1"/>
  <c r="AC340" i="43"/>
  <c r="AB1659" i="43"/>
  <c r="AF1659" i="43" s="1"/>
  <c r="AC1659" i="43"/>
  <c r="AB72" i="43"/>
  <c r="AF72" i="43" s="1"/>
  <c r="AC72" i="43"/>
  <c r="AB1685" i="43"/>
  <c r="AF1685" i="43" s="1"/>
  <c r="AC1685" i="43"/>
  <c r="AB2542" i="43"/>
  <c r="AF2542" i="43" s="1"/>
  <c r="AC2542" i="43"/>
  <c r="AB359" i="43"/>
  <c r="AF359" i="43" s="1"/>
  <c r="AC359" i="43"/>
  <c r="AB1185" i="43"/>
  <c r="AF1185" i="43" s="1"/>
  <c r="AC1185" i="43"/>
  <c r="AB2030" i="43"/>
  <c r="AF2030" i="43" s="1"/>
  <c r="AC2030" i="43"/>
  <c r="AB1795" i="43"/>
  <c r="AF1795" i="43" s="1"/>
  <c r="AC1795" i="43"/>
  <c r="AB1441" i="43"/>
  <c r="AF1441" i="43" s="1"/>
  <c r="AC1441" i="43"/>
  <c r="AB1351" i="43"/>
  <c r="AF1351" i="43" s="1"/>
  <c r="AC1351" i="43"/>
  <c r="AB2716" i="43"/>
  <c r="AF2716" i="43" s="1"/>
  <c r="AC2716" i="43"/>
  <c r="AB170" i="43"/>
  <c r="AF170" i="43" s="1"/>
  <c r="AC170" i="43"/>
  <c r="AB1644" i="43"/>
  <c r="AF1644" i="43" s="1"/>
  <c r="AC1644" i="43"/>
  <c r="AB432" i="43"/>
  <c r="AF432" i="43" s="1"/>
  <c r="AC432" i="43"/>
  <c r="AB2046" i="43"/>
  <c r="AF2046" i="43" s="1"/>
  <c r="AC2046" i="43"/>
  <c r="AB227" i="43"/>
  <c r="AF227" i="43" s="1"/>
  <c r="AC227" i="43"/>
  <c r="AB520" i="43"/>
  <c r="AF520" i="43" s="1"/>
  <c r="AC520" i="43"/>
  <c r="AB500" i="43"/>
  <c r="AF500" i="43" s="1"/>
  <c r="AC500" i="43"/>
  <c r="AB414" i="43"/>
  <c r="AF414" i="43" s="1"/>
  <c r="AC414" i="43"/>
  <c r="AB898" i="43"/>
  <c r="AF898" i="43" s="1"/>
  <c r="AC898" i="43"/>
  <c r="AB1836" i="43"/>
  <c r="AF1836" i="43" s="1"/>
  <c r="AC1836" i="43"/>
  <c r="AB1205" i="43"/>
  <c r="AF1205" i="43" s="1"/>
  <c r="AC1205" i="43"/>
  <c r="AB1776" i="43"/>
  <c r="AF1776" i="43" s="1"/>
  <c r="AC1776" i="43"/>
  <c r="AB2456" i="43"/>
  <c r="AF2456" i="43" s="1"/>
  <c r="AC2456" i="43"/>
  <c r="AB1788" i="43"/>
  <c r="AF1788" i="43" s="1"/>
  <c r="AC1788" i="43"/>
  <c r="AB259" i="43"/>
  <c r="AF259" i="43" s="1"/>
  <c r="AC259" i="43"/>
  <c r="AB2425" i="43"/>
  <c r="AF2425" i="43" s="1"/>
  <c r="AC2425" i="43"/>
  <c r="AB2701" i="43"/>
  <c r="AF2701" i="43" s="1"/>
  <c r="AC2701" i="43"/>
  <c r="AB370" i="43"/>
  <c r="AF370" i="43" s="1"/>
  <c r="AC370" i="43"/>
  <c r="AB659" i="43"/>
  <c r="AF659" i="43" s="1"/>
  <c r="AC659" i="43"/>
  <c r="AB989" i="43"/>
  <c r="AF989" i="43" s="1"/>
  <c r="AC989" i="43"/>
  <c r="AB32" i="43"/>
  <c r="AF32" i="43" s="1"/>
  <c r="AC32" i="43"/>
  <c r="AB268" i="43"/>
  <c r="AF268" i="43" s="1"/>
  <c r="AC268" i="43"/>
  <c r="AB320" i="43"/>
  <c r="AF320" i="43" s="1"/>
  <c r="AC320" i="43"/>
  <c r="AB1189" i="43"/>
  <c r="AF1189" i="43" s="1"/>
  <c r="AC1189" i="43"/>
  <c r="AB1294" i="43"/>
  <c r="AF1294" i="43" s="1"/>
  <c r="AC1294" i="43"/>
  <c r="AB2275" i="43"/>
  <c r="AF2275" i="43" s="1"/>
  <c r="AC2275" i="43"/>
  <c r="AB2074" i="43"/>
  <c r="AF2074" i="43" s="1"/>
  <c r="AC2074" i="43"/>
  <c r="AB654" i="43"/>
  <c r="AF654" i="43" s="1"/>
  <c r="AC654" i="43"/>
  <c r="AB1841" i="43"/>
  <c r="AF1841" i="43" s="1"/>
  <c r="AC1841" i="43"/>
  <c r="AB2521" i="43"/>
  <c r="AF2521" i="43" s="1"/>
  <c r="AC2521" i="43"/>
  <c r="AB113" i="43"/>
  <c r="AF113" i="43" s="1"/>
  <c r="AC113" i="43"/>
  <c r="AB1323" i="43"/>
  <c r="AF1323" i="43" s="1"/>
  <c r="AC1323" i="43"/>
  <c r="AB137" i="43"/>
  <c r="AF137" i="43" s="1"/>
  <c r="AC137" i="43"/>
  <c r="AB1666" i="43"/>
  <c r="AF1666" i="43" s="1"/>
  <c r="AC1666" i="43"/>
  <c r="AB1324" i="43"/>
  <c r="AF1324" i="43" s="1"/>
  <c r="AC1324" i="43"/>
  <c r="AB1939" i="43"/>
  <c r="AF1939" i="43" s="1"/>
  <c r="AC1939" i="43"/>
  <c r="AB344" i="43"/>
  <c r="AF344" i="43" s="1"/>
  <c r="AC344" i="43"/>
  <c r="AB2750" i="43"/>
  <c r="AF2750" i="43" s="1"/>
  <c r="AC2750" i="43"/>
  <c r="AB1470" i="43"/>
  <c r="AF1470" i="43" s="1"/>
  <c r="AC1470" i="43"/>
  <c r="AB147" i="43"/>
  <c r="AF147" i="43" s="1"/>
  <c r="AC147" i="43"/>
  <c r="AB1936" i="43"/>
  <c r="AF1936" i="43" s="1"/>
  <c r="AC1936" i="43"/>
  <c r="AB282" i="43"/>
  <c r="AF282" i="43" s="1"/>
  <c r="AC282" i="43"/>
  <c r="AB2443" i="43"/>
  <c r="AF2443" i="43" s="1"/>
  <c r="AC2443" i="43"/>
  <c r="AB1526" i="43"/>
  <c r="AF1526" i="43" s="1"/>
  <c r="AC1526" i="43"/>
  <c r="AB1126" i="43"/>
  <c r="AF1126" i="43" s="1"/>
  <c r="AC1126" i="43"/>
  <c r="AB2328" i="43"/>
  <c r="AF2328" i="43" s="1"/>
  <c r="AC2328" i="43"/>
  <c r="AB2683" i="43"/>
  <c r="AF2683" i="43" s="1"/>
  <c r="AC2683" i="43"/>
  <c r="AB1150" i="43"/>
  <c r="AF1150" i="43" s="1"/>
  <c r="AC1150" i="43"/>
  <c r="AB570" i="43"/>
  <c r="AF570" i="43" s="1"/>
  <c r="AC570" i="43"/>
  <c r="AB1766" i="43"/>
  <c r="AF1766" i="43" s="1"/>
  <c r="AC1766" i="43"/>
  <c r="AB2439" i="43"/>
  <c r="AF2439" i="43" s="1"/>
  <c r="AC2439" i="43"/>
  <c r="AB1364" i="43"/>
  <c r="AF1364" i="43" s="1"/>
  <c r="AC1364" i="43"/>
  <c r="AB2591" i="43"/>
  <c r="AF2591" i="43" s="1"/>
  <c r="AC2591" i="43"/>
  <c r="AB1664" i="43"/>
  <c r="AF1664" i="43" s="1"/>
  <c r="AC1664" i="43"/>
  <c r="AB226" i="43"/>
  <c r="AF226" i="43" s="1"/>
  <c r="AC226" i="43"/>
  <c r="AB681" i="43"/>
  <c r="AF681" i="43" s="1"/>
  <c r="AC681" i="43"/>
  <c r="AB91" i="43"/>
  <c r="AF91" i="43" s="1"/>
  <c r="AC91" i="43"/>
  <c r="AB429" i="43"/>
  <c r="AF429" i="43" s="1"/>
  <c r="AC429" i="43"/>
  <c r="AB1871" i="43"/>
  <c r="AF1871" i="43" s="1"/>
  <c r="AC1871" i="43"/>
  <c r="AB1283" i="43"/>
  <c r="AF1283" i="43" s="1"/>
  <c r="AC1283" i="43"/>
  <c r="AB559" i="43"/>
  <c r="AF559" i="43" s="1"/>
  <c r="AC559" i="43"/>
  <c r="AB684" i="43"/>
  <c r="AF684" i="43" s="1"/>
  <c r="AC684" i="43"/>
  <c r="AB585" i="43"/>
  <c r="AF585" i="43" s="1"/>
  <c r="AC585" i="43"/>
  <c r="AB2319" i="43"/>
  <c r="AF2319" i="43" s="1"/>
  <c r="AC2319" i="43"/>
  <c r="AB2465" i="43"/>
  <c r="AF2465" i="43" s="1"/>
  <c r="AC2465" i="43"/>
  <c r="AB339" i="43"/>
  <c r="AF339" i="43" s="1"/>
  <c r="AC339" i="43"/>
  <c r="AB1596" i="43"/>
  <c r="AF1596" i="43" s="1"/>
  <c r="AC1596" i="43"/>
  <c r="AB2252" i="43"/>
  <c r="AF2252" i="43" s="1"/>
  <c r="AC2252" i="43"/>
  <c r="AB554" i="43"/>
  <c r="AF554" i="43" s="1"/>
  <c r="AC554" i="43"/>
  <c r="AB506" i="43"/>
  <c r="AF506" i="43" s="1"/>
  <c r="AC506" i="43"/>
  <c r="AB2124" i="43"/>
  <c r="AF2124" i="43" s="1"/>
  <c r="AC2124" i="43"/>
  <c r="AB426" i="43"/>
  <c r="AF426" i="43" s="1"/>
  <c r="AC426" i="43"/>
  <c r="AB2474" i="43"/>
  <c r="AF2474" i="43" s="1"/>
  <c r="AC2474" i="43"/>
  <c r="AB387" i="43"/>
  <c r="AF387" i="43" s="1"/>
  <c r="AC387" i="43"/>
  <c r="AB2595" i="43"/>
  <c r="AF2595" i="43" s="1"/>
  <c r="AC2595" i="43"/>
  <c r="AB1931" i="43"/>
  <c r="AF1931" i="43" s="1"/>
  <c r="AC1931" i="43"/>
  <c r="AB1388" i="43"/>
  <c r="AF1388" i="43" s="1"/>
  <c r="AC1388" i="43"/>
  <c r="AB782" i="43"/>
  <c r="AF782" i="43" s="1"/>
  <c r="AC782" i="43"/>
  <c r="AB2662" i="43"/>
  <c r="AF2662" i="43" s="1"/>
  <c r="AC2662" i="43"/>
  <c r="AB660" i="43"/>
  <c r="AF660" i="43" s="1"/>
  <c r="AC660" i="43"/>
  <c r="AB2765" i="43"/>
  <c r="AF2765" i="43" s="1"/>
  <c r="AC2765" i="43"/>
  <c r="AB606" i="43"/>
  <c r="AF606" i="43" s="1"/>
  <c r="AC606" i="43"/>
  <c r="AB1605" i="43"/>
  <c r="AF1605" i="43" s="1"/>
  <c r="AC1605" i="43"/>
  <c r="AB1218" i="43"/>
  <c r="AF1218" i="43" s="1"/>
  <c r="AC1218" i="43"/>
  <c r="AB1961" i="43"/>
  <c r="AF1961" i="43" s="1"/>
  <c r="AC1961" i="43"/>
  <c r="AB298" i="43"/>
  <c r="AF298" i="43" s="1"/>
  <c r="AC298" i="43"/>
  <c r="AB2499" i="43"/>
  <c r="AF2499" i="43" s="1"/>
  <c r="AC2499" i="43"/>
  <c r="AB2603" i="43"/>
  <c r="AF2603" i="43" s="1"/>
  <c r="AC2603" i="43"/>
  <c r="AB2450" i="43"/>
  <c r="AF2450" i="43" s="1"/>
  <c r="AC2450" i="43"/>
  <c r="AB1969" i="43"/>
  <c r="AF1969" i="43" s="1"/>
  <c r="AC1969" i="43"/>
  <c r="AB285" i="43"/>
  <c r="AF285" i="43" s="1"/>
  <c r="AC285" i="43"/>
  <c r="AB2398" i="43"/>
  <c r="AF2398" i="43" s="1"/>
  <c r="AC2398" i="43"/>
  <c r="AB140" i="43"/>
  <c r="AF140" i="43" s="1"/>
  <c r="AC140" i="43"/>
  <c r="AB2358" i="43"/>
  <c r="AF2358" i="43" s="1"/>
  <c r="AC2358" i="43"/>
  <c r="AB2592" i="43"/>
  <c r="AF2592" i="43" s="1"/>
  <c r="AC2592" i="43"/>
  <c r="AB307" i="43"/>
  <c r="AF307" i="43" s="1"/>
  <c r="AC307" i="43"/>
  <c r="AB1402" i="43"/>
  <c r="AF1402" i="43" s="1"/>
  <c r="AC1402" i="43"/>
  <c r="AB375" i="43"/>
  <c r="AF375" i="43" s="1"/>
  <c r="AC375" i="43"/>
  <c r="AB990" i="43"/>
  <c r="AF990" i="43" s="1"/>
  <c r="AC990" i="43"/>
  <c r="AB196" i="43"/>
  <c r="AF196" i="43" s="1"/>
  <c r="AC196" i="43"/>
  <c r="AB922" i="43"/>
  <c r="AF922" i="43" s="1"/>
  <c r="AC922" i="43"/>
  <c r="AB502" i="43"/>
  <c r="AF502" i="43" s="1"/>
  <c r="AC502" i="43"/>
  <c r="AB229" i="43"/>
  <c r="AF229" i="43" s="1"/>
  <c r="AC229" i="43"/>
  <c r="AB2397" i="43"/>
  <c r="AF2397" i="43" s="1"/>
  <c r="AC2397" i="43"/>
  <c r="AB1631" i="43"/>
  <c r="AF1631" i="43" s="1"/>
  <c r="AC1631" i="43"/>
  <c r="AB132" i="43"/>
  <c r="AF132" i="43" s="1"/>
  <c r="AC132" i="43"/>
  <c r="AB741" i="43"/>
  <c r="AF741" i="43" s="1"/>
  <c r="AC741" i="43"/>
  <c r="AB1713" i="43"/>
  <c r="AF1713" i="43" s="1"/>
  <c r="AC1713" i="43"/>
  <c r="AB2784" i="43"/>
  <c r="AF2784" i="43" s="1"/>
  <c r="AC2784" i="43"/>
  <c r="AB2121" i="43"/>
  <c r="AF2121" i="43" s="1"/>
  <c r="AC2121" i="43"/>
  <c r="AB457" i="43"/>
  <c r="AF457" i="43" s="1"/>
  <c r="AC457" i="43"/>
  <c r="AB524" i="43"/>
  <c r="AF524" i="43" s="1"/>
  <c r="AC524" i="43"/>
  <c r="AB586" i="43"/>
  <c r="AF586" i="43" s="1"/>
  <c r="AC586" i="43"/>
  <c r="AB2792" i="43"/>
  <c r="AF2792" i="43" s="1"/>
  <c r="AC2792" i="43"/>
  <c r="AB1757" i="43"/>
  <c r="AF1757" i="43" s="1"/>
  <c r="AC1757" i="43"/>
  <c r="AB1465" i="43"/>
  <c r="AF1465" i="43" s="1"/>
  <c r="AC1465" i="43"/>
  <c r="AB2290" i="43"/>
  <c r="AF2290" i="43" s="1"/>
  <c r="AC2290" i="43"/>
  <c r="AB2310" i="43"/>
  <c r="AF2310" i="43" s="1"/>
  <c r="AC2310" i="43"/>
  <c r="AB419" i="43"/>
  <c r="AF419" i="43" s="1"/>
  <c r="AC419" i="43"/>
  <c r="AB337" i="43"/>
  <c r="AF337" i="43" s="1"/>
  <c r="AC337" i="43"/>
  <c r="AB1681" i="43"/>
  <c r="AF1681" i="43" s="1"/>
  <c r="AC1681" i="43"/>
  <c r="AB762" i="43"/>
  <c r="AF762" i="43" s="1"/>
  <c r="AC762" i="43"/>
  <c r="AB1549" i="43"/>
  <c r="AF1549" i="43" s="1"/>
  <c r="AC1549" i="43"/>
  <c r="AB2781" i="43"/>
  <c r="AF2781" i="43" s="1"/>
  <c r="AC2781" i="43"/>
  <c r="AB1920" i="43"/>
  <c r="AF1920" i="43" s="1"/>
  <c r="AC1920" i="43"/>
  <c r="AB1849" i="43"/>
  <c r="AF1849" i="43" s="1"/>
  <c r="AC1849" i="43"/>
  <c r="AB449" i="43"/>
  <c r="AF449" i="43" s="1"/>
  <c r="AC449" i="43"/>
  <c r="AB164" i="43"/>
  <c r="AF164" i="43" s="1"/>
  <c r="AC164" i="43"/>
  <c r="AB1497" i="43"/>
  <c r="AF1497" i="43" s="1"/>
  <c r="AC1497" i="43"/>
  <c r="AB1950" i="43"/>
  <c r="AF1950" i="43" s="1"/>
  <c r="AC1950" i="43"/>
  <c r="AB2206" i="43"/>
  <c r="AF2206" i="43" s="1"/>
  <c r="AC2206" i="43"/>
  <c r="AB1312" i="43"/>
  <c r="AF1312" i="43" s="1"/>
  <c r="AC1312" i="43"/>
  <c r="AB1104" i="43"/>
  <c r="AF1104" i="43" s="1"/>
  <c r="AC1104" i="43"/>
  <c r="AB1625" i="43"/>
  <c r="AF1625" i="43" s="1"/>
  <c r="AC1625" i="43"/>
  <c r="AB2222" i="43"/>
  <c r="AF2222" i="43" s="1"/>
  <c r="AC2222" i="43"/>
  <c r="AB1353" i="43"/>
  <c r="AF1353" i="43" s="1"/>
  <c r="AC1353" i="43"/>
  <c r="AB2411" i="43"/>
  <c r="AF2411" i="43" s="1"/>
  <c r="AC2411" i="43"/>
  <c r="AB590" i="43"/>
  <c r="AF590" i="43" s="1"/>
  <c r="AC590" i="43"/>
  <c r="AB1509" i="43"/>
  <c r="AF1509" i="43" s="1"/>
  <c r="AC1509" i="43"/>
  <c r="AB1739" i="43"/>
  <c r="AF1739" i="43" s="1"/>
  <c r="AC1739" i="43"/>
  <c r="AB1802" i="43"/>
  <c r="AF1802" i="43" s="1"/>
  <c r="AC1802" i="43"/>
  <c r="AB1136" i="43"/>
  <c r="AF1136" i="43" s="1"/>
  <c r="AC1136" i="43"/>
  <c r="AB2801" i="43"/>
  <c r="AF2801" i="43" s="1"/>
  <c r="AC2801" i="43"/>
  <c r="AB1551" i="43"/>
  <c r="AF1551" i="43" s="1"/>
  <c r="AC1551" i="43"/>
  <c r="AB1378" i="43"/>
  <c r="AF1378" i="43" s="1"/>
  <c r="AC1378" i="43"/>
  <c r="AB2448" i="43"/>
  <c r="AF2448" i="43" s="1"/>
  <c r="AC2448" i="43"/>
  <c r="AB1901" i="43"/>
  <c r="AF1901" i="43" s="1"/>
  <c r="AC1901" i="43"/>
  <c r="AB2551" i="43"/>
  <c r="AF2551" i="43" s="1"/>
  <c r="AC2551" i="43"/>
  <c r="AB222" i="43"/>
  <c r="AF222" i="43" s="1"/>
  <c r="AC222" i="43"/>
  <c r="AB498" i="43"/>
  <c r="AF498" i="43" s="1"/>
  <c r="AC498" i="43"/>
  <c r="AB409" i="43"/>
  <c r="AF409" i="43" s="1"/>
  <c r="AC409" i="43"/>
  <c r="AB2759" i="43"/>
  <c r="AF2759" i="43" s="1"/>
  <c r="AC2759" i="43"/>
  <c r="AB1380" i="43"/>
  <c r="AF1380" i="43" s="1"/>
  <c r="AC1380" i="43"/>
  <c r="AB2189" i="43"/>
  <c r="AF2189" i="43" s="1"/>
  <c r="AC2189" i="43"/>
  <c r="AB152" i="43"/>
  <c r="AF152" i="43" s="1"/>
  <c r="AC152" i="43"/>
  <c r="AB2264" i="43"/>
  <c r="AF2264" i="43" s="1"/>
  <c r="AC2264" i="43"/>
  <c r="AB718" i="43"/>
  <c r="AF718" i="43" s="1"/>
  <c r="AC718" i="43"/>
  <c r="AB800" i="43"/>
  <c r="AF800" i="43" s="1"/>
  <c r="AC800" i="43"/>
  <c r="AB2751" i="43"/>
  <c r="AF2751" i="43" s="1"/>
  <c r="AC2751" i="43"/>
  <c r="AB647" i="43"/>
  <c r="AF647" i="43" s="1"/>
  <c r="AC647" i="43"/>
  <c r="AB1606" i="43"/>
  <c r="AF1606" i="43" s="1"/>
  <c r="AC1606" i="43"/>
  <c r="AB240" i="43"/>
  <c r="AF240" i="43" s="1"/>
  <c r="AC240" i="43"/>
  <c r="AB178" i="43"/>
  <c r="AF178" i="43" s="1"/>
  <c r="AC178" i="43"/>
  <c r="AB640" i="43"/>
  <c r="AF640" i="43" s="1"/>
  <c r="AC640" i="43"/>
  <c r="AB2554" i="43"/>
  <c r="AF2554" i="43" s="1"/>
  <c r="AC2554" i="43"/>
  <c r="AB251" i="43"/>
  <c r="AF251" i="43" s="1"/>
  <c r="AC251" i="43"/>
  <c r="AB2180" i="43"/>
  <c r="AF2180" i="43" s="1"/>
  <c r="AC2180" i="43"/>
  <c r="AB753" i="43"/>
  <c r="AF753" i="43" s="1"/>
  <c r="AC753" i="43"/>
  <c r="AB1237" i="43"/>
  <c r="AF1237" i="43" s="1"/>
  <c r="AC1237" i="43"/>
  <c r="AB2342" i="43"/>
  <c r="AF2342" i="43" s="1"/>
  <c r="AC2342" i="43"/>
  <c r="AB594" i="43"/>
  <c r="AF594" i="43" s="1"/>
  <c r="AC594" i="43"/>
  <c r="AB151" i="43"/>
  <c r="AF151" i="43" s="1"/>
  <c r="AC151" i="43"/>
  <c r="AB1767" i="43"/>
  <c r="AF1767" i="43" s="1"/>
  <c r="AC1767" i="43"/>
  <c r="AB187" i="43"/>
  <c r="AF187" i="43" s="1"/>
  <c r="AC187" i="43"/>
  <c r="AB627" i="43"/>
  <c r="AF627" i="43" s="1"/>
  <c r="AC627" i="43"/>
  <c r="AB325" i="43"/>
  <c r="AF325" i="43" s="1"/>
  <c r="AC325" i="43"/>
  <c r="AB2700" i="43"/>
  <c r="AF2700" i="43" s="1"/>
  <c r="AC2700" i="43"/>
  <c r="AB696" i="43"/>
  <c r="AF696" i="43" s="1"/>
  <c r="AC696" i="43"/>
  <c r="AB216" i="43"/>
  <c r="AF216" i="43" s="1"/>
  <c r="AC216" i="43"/>
  <c r="AB538" i="43"/>
  <c r="AF538" i="43" s="1"/>
  <c r="AC538" i="43"/>
  <c r="AB1392" i="43"/>
  <c r="AF1392" i="43" s="1"/>
  <c r="AC1392" i="43"/>
  <c r="AB2630" i="43"/>
  <c r="AF2630" i="43" s="1"/>
  <c r="AC2630" i="43"/>
  <c r="AB2643" i="43"/>
  <c r="AF2643" i="43" s="1"/>
  <c r="AC2643" i="43"/>
  <c r="AB327" i="43"/>
  <c r="AF327" i="43" s="1"/>
  <c r="AC327" i="43"/>
  <c r="AB2442" i="43"/>
  <c r="AF2442" i="43" s="1"/>
  <c r="AC2442" i="43"/>
  <c r="AB315" i="43"/>
  <c r="AF315" i="43" s="1"/>
  <c r="AC315" i="43"/>
  <c r="AB655" i="43"/>
  <c r="AF655" i="43" s="1"/>
  <c r="AC655" i="43"/>
  <c r="AB731" i="43"/>
  <c r="AF731" i="43" s="1"/>
  <c r="AC731" i="43"/>
  <c r="AB1806" i="43"/>
  <c r="AF1806" i="43" s="1"/>
  <c r="AC1806" i="43"/>
  <c r="AB1695" i="43"/>
  <c r="AF1695" i="43" s="1"/>
  <c r="AC1695" i="43"/>
  <c r="AB2555" i="43"/>
  <c r="AF2555" i="43" s="1"/>
  <c r="AC2555" i="43"/>
  <c r="AB1673" i="43"/>
  <c r="AF1673" i="43" s="1"/>
  <c r="AC1673" i="43"/>
  <c r="AB1437" i="43"/>
  <c r="AF1437" i="43" s="1"/>
  <c r="AC1437" i="43"/>
  <c r="AB2527" i="43"/>
  <c r="AF2527" i="43" s="1"/>
  <c r="AC2527" i="43"/>
  <c r="AB2632" i="43"/>
  <c r="AF2632" i="43" s="1"/>
  <c r="AC2632" i="43"/>
  <c r="AB105" i="43"/>
  <c r="AF105" i="43" s="1"/>
  <c r="AC105" i="43"/>
  <c r="AB1171" i="43"/>
  <c r="AF1171" i="43" s="1"/>
  <c r="AC1171" i="43"/>
  <c r="AB2745" i="43"/>
  <c r="AF2745" i="43" s="1"/>
  <c r="AC2745" i="43"/>
  <c r="AB889" i="43"/>
  <c r="AF889" i="43" s="1"/>
  <c r="AC889" i="43"/>
  <c r="AB2267" i="43"/>
  <c r="AF2267" i="43" s="1"/>
  <c r="AC2267" i="43"/>
  <c r="AB2250" i="43"/>
  <c r="AF2250" i="43" s="1"/>
  <c r="AC2250" i="43"/>
  <c r="AB1147" i="43"/>
  <c r="AF1147" i="43" s="1"/>
  <c r="AC1147" i="43"/>
  <c r="AB2539" i="43"/>
  <c r="AF2539" i="43" s="1"/>
  <c r="AC2539" i="43"/>
  <c r="AB821" i="43"/>
  <c r="AF821" i="43" s="1"/>
  <c r="AC821" i="43"/>
  <c r="AB1032" i="43"/>
  <c r="AF1032" i="43" s="1"/>
  <c r="AC1032" i="43"/>
  <c r="AB1128" i="43"/>
  <c r="AF1128" i="43" s="1"/>
  <c r="AC1128" i="43"/>
  <c r="AB1623" i="43"/>
  <c r="AF1623" i="43" s="1"/>
  <c r="AC1623" i="43"/>
  <c r="AB2635" i="43"/>
  <c r="AF2635" i="43" s="1"/>
  <c r="AC2635" i="43"/>
  <c r="AB2006" i="43"/>
  <c r="AF2006" i="43" s="1"/>
  <c r="AC2006" i="43"/>
  <c r="AB451" i="43"/>
  <c r="AF451" i="43" s="1"/>
  <c r="AC451" i="43"/>
  <c r="AB200" i="43"/>
  <c r="AF200" i="43" s="1"/>
  <c r="AC200" i="43"/>
  <c r="AB1638" i="43"/>
  <c r="AF1638" i="43" s="1"/>
  <c r="AC1638" i="43"/>
  <c r="AB488" i="43"/>
  <c r="AF488" i="43" s="1"/>
  <c r="AC488" i="43"/>
  <c r="AB2548" i="43"/>
  <c r="AF2548" i="43" s="1"/>
  <c r="AC2548" i="43"/>
  <c r="AB1689" i="43"/>
  <c r="AF1689" i="43" s="1"/>
  <c r="AC1689" i="43"/>
  <c r="AB1682" i="43"/>
  <c r="AF1682" i="43" s="1"/>
  <c r="AC1682" i="43"/>
  <c r="AB1067" i="43"/>
  <c r="AF1067" i="43" s="1"/>
  <c r="AC1067" i="43"/>
  <c r="AB2288" i="43"/>
  <c r="AF2288" i="43" s="1"/>
  <c r="AC2288" i="43"/>
  <c r="AB899" i="43"/>
  <c r="AF899" i="43" s="1"/>
  <c r="AC899" i="43"/>
  <c r="AB1019" i="43"/>
  <c r="AF1019" i="43" s="1"/>
  <c r="AC1019" i="43"/>
  <c r="AB250" i="43"/>
  <c r="AF250" i="43" s="1"/>
  <c r="AC250" i="43"/>
  <c r="AB1348" i="43"/>
  <c r="AF1348" i="43" s="1"/>
  <c r="AC1348" i="43"/>
  <c r="AB2568" i="43"/>
  <c r="AF2568" i="43" s="1"/>
  <c r="AC2568" i="43"/>
  <c r="AB369" i="43"/>
  <c r="AF369" i="43" s="1"/>
  <c r="AC369" i="43"/>
  <c r="AB284" i="43"/>
  <c r="AF284" i="43" s="1"/>
  <c r="AC284" i="43"/>
  <c r="AB507" i="43"/>
  <c r="AF507" i="43" s="1"/>
  <c r="AC507" i="43"/>
  <c r="AB1191" i="43"/>
  <c r="AF1191" i="43" s="1"/>
  <c r="AC1191" i="43"/>
  <c r="AB2583" i="43"/>
  <c r="AF2583" i="43" s="1"/>
  <c r="AC2583" i="43"/>
  <c r="AB2789" i="43"/>
  <c r="AF2789" i="43" s="1"/>
  <c r="AC2789" i="43"/>
  <c r="AB663" i="43"/>
  <c r="AF663" i="43" s="1"/>
  <c r="AC663" i="43"/>
  <c r="AB2809" i="43"/>
  <c r="AF2809" i="43" s="1"/>
  <c r="AC2809" i="43"/>
  <c r="AB564" i="43"/>
  <c r="AF564" i="43" s="1"/>
  <c r="AC564" i="43"/>
  <c r="AB636" i="43"/>
  <c r="AF636" i="43" s="1"/>
  <c r="AC636" i="43"/>
  <c r="AB937" i="43"/>
  <c r="AF937" i="43" s="1"/>
  <c r="AC937" i="43"/>
  <c r="AB927" i="43"/>
  <c r="AF927" i="43" s="1"/>
  <c r="AC927" i="43"/>
  <c r="AB2426" i="43"/>
  <c r="AF2426" i="43" s="1"/>
  <c r="AC2426" i="43"/>
  <c r="AB1399" i="43"/>
  <c r="AF1399" i="43" s="1"/>
  <c r="AC1399" i="43"/>
  <c r="AC17" i="43"/>
  <c r="AB17" i="43"/>
  <c r="AF17" i="43" s="1"/>
  <c r="AB1316" i="43"/>
  <c r="AF1316" i="43" s="1"/>
  <c r="AC1316" i="43"/>
  <c r="AB75" i="43"/>
  <c r="AF75" i="43" s="1"/>
  <c r="AC75" i="43"/>
  <c r="AB776" i="43"/>
  <c r="AF776" i="43" s="1"/>
  <c r="AC776" i="43"/>
  <c r="AB256" i="43"/>
  <c r="AF256" i="43" s="1"/>
  <c r="AC256" i="43"/>
  <c r="AB1291" i="43"/>
  <c r="AF1291" i="43" s="1"/>
  <c r="AC1291" i="43"/>
  <c r="AB1761" i="43"/>
  <c r="AF1761" i="43" s="1"/>
  <c r="AC1761" i="43"/>
  <c r="AB2488" i="43"/>
  <c r="AF2488" i="43" s="1"/>
  <c r="AC2488" i="43"/>
  <c r="AB183" i="43"/>
  <c r="AF183" i="43" s="1"/>
  <c r="AC183" i="43"/>
  <c r="AB1588" i="43"/>
  <c r="AF1588" i="43" s="1"/>
  <c r="AC1588" i="43"/>
  <c r="AB404" i="43"/>
  <c r="AF404" i="43" s="1"/>
  <c r="AC404" i="43"/>
  <c r="AB2805" i="43"/>
  <c r="AF2805" i="43" s="1"/>
  <c r="AC2805" i="43"/>
  <c r="AB1000" i="43"/>
  <c r="AF1000" i="43" s="1"/>
  <c r="AC1000" i="43"/>
  <c r="AB1482" i="43"/>
  <c r="AF1482" i="43" s="1"/>
  <c r="AC1482" i="43"/>
  <c r="AB31" i="43"/>
  <c r="AF31" i="43" s="1"/>
  <c r="AC31" i="43"/>
  <c r="AB1210" i="43"/>
  <c r="AF1210" i="43" s="1"/>
  <c r="AC1210" i="43"/>
  <c r="AB754" i="43"/>
  <c r="AF754" i="43" s="1"/>
  <c r="AC754" i="43"/>
  <c r="AB513" i="43"/>
  <c r="AF513" i="43" s="1"/>
  <c r="AC513" i="43"/>
  <c r="AB2090" i="43"/>
  <c r="AF2090" i="43" s="1"/>
  <c r="AC2090" i="43"/>
  <c r="AB2457" i="43"/>
  <c r="AF2457" i="43" s="1"/>
  <c r="AC2457" i="43"/>
  <c r="AB384" i="43"/>
  <c r="AF384" i="43" s="1"/>
  <c r="AC384" i="43"/>
  <c r="AB2567" i="43"/>
  <c r="AF2567" i="43" s="1"/>
  <c r="AC2567" i="43"/>
  <c r="AB103" i="43"/>
  <c r="AF103" i="43" s="1"/>
  <c r="AC103" i="43"/>
  <c r="AB1068" i="43"/>
  <c r="AF1068" i="43" s="1"/>
  <c r="AC1068" i="43"/>
  <c r="AB446" i="43"/>
  <c r="AF446" i="43" s="1"/>
  <c r="AC446" i="43"/>
  <c r="AB670" i="43"/>
  <c r="AF670" i="43" s="1"/>
  <c r="AC670" i="43"/>
  <c r="AB2549" i="43"/>
  <c r="AF2549" i="43" s="1"/>
  <c r="AC2549" i="43"/>
  <c r="AB323" i="43"/>
  <c r="AF323" i="43" s="1"/>
  <c r="AC323" i="43"/>
  <c r="AB373" i="43"/>
  <c r="AF373" i="43" s="1"/>
  <c r="AC373" i="43"/>
  <c r="AB1448" i="43"/>
  <c r="AF1448" i="43" s="1"/>
  <c r="AC1448" i="43"/>
  <c r="AB1679" i="43"/>
  <c r="AF1679" i="43" s="1"/>
  <c r="AC1679" i="43"/>
  <c r="AB1959" i="43"/>
  <c r="AF1959" i="43" s="1"/>
  <c r="AC1959" i="43"/>
  <c r="AB1059" i="43"/>
  <c r="AF1059" i="43" s="1"/>
  <c r="AC1059" i="43"/>
  <c r="AB1851" i="43"/>
  <c r="AF1851" i="43" s="1"/>
  <c r="AC1851" i="43"/>
  <c r="AB1422" i="43"/>
  <c r="AF1422" i="43" s="1"/>
  <c r="AC1422" i="43"/>
  <c r="AB264" i="43"/>
  <c r="AF264" i="43" s="1"/>
  <c r="AC264" i="43"/>
  <c r="AB157" i="43"/>
  <c r="AF157" i="43" s="1"/>
  <c r="AC157" i="43"/>
  <c r="AB1823" i="43"/>
  <c r="AF1823" i="43" s="1"/>
  <c r="AC1823" i="43"/>
  <c r="AB2709" i="43"/>
  <c r="AF2709" i="43" s="1"/>
  <c r="AC2709" i="43"/>
  <c r="AB2656" i="43"/>
  <c r="AF2656" i="43" s="1"/>
  <c r="AC2656" i="43"/>
  <c r="AB1519" i="43"/>
  <c r="AF1519" i="43" s="1"/>
  <c r="AC1519" i="43"/>
  <c r="AB2711" i="43"/>
  <c r="AF2711" i="43" s="1"/>
  <c r="AC2711" i="43"/>
  <c r="AB400" i="43"/>
  <c r="AF400" i="43" s="1"/>
  <c r="AC400" i="43"/>
  <c r="AB224" i="43"/>
  <c r="AF224" i="43" s="1"/>
  <c r="AC224" i="43"/>
  <c r="AB1749" i="43"/>
  <c r="AF1749" i="43" s="1"/>
  <c r="AC1749" i="43"/>
  <c r="AB1070" i="43"/>
  <c r="AF1070" i="43" s="1"/>
  <c r="AC1070" i="43"/>
  <c r="AB2057" i="43"/>
  <c r="AF2057" i="43" s="1"/>
  <c r="AC2057" i="43"/>
  <c r="AB631" i="43"/>
  <c r="AF631" i="43" s="1"/>
  <c r="AC631" i="43"/>
  <c r="AB2377" i="43"/>
  <c r="AF2377" i="43" s="1"/>
  <c r="AC2377" i="43"/>
  <c r="AB2517" i="43"/>
  <c r="AF2517" i="43" s="1"/>
  <c r="AC2517" i="43"/>
  <c r="AB374" i="43"/>
  <c r="AF374" i="43" s="1"/>
  <c r="AC374" i="43"/>
  <c r="AB732" i="43"/>
  <c r="AF732" i="43" s="1"/>
  <c r="AC732" i="43"/>
  <c r="AB1408" i="43"/>
  <c r="AF1408" i="43" s="1"/>
  <c r="AC1408" i="43"/>
  <c r="AB2715" i="43"/>
  <c r="AF2715" i="43" s="1"/>
  <c r="AC2715" i="43"/>
  <c r="AB2392" i="43"/>
  <c r="AF2392" i="43" s="1"/>
  <c r="AC2392" i="43"/>
  <c r="AB1172" i="43"/>
  <c r="AF1172" i="43" s="1"/>
  <c r="AC1172" i="43"/>
  <c r="AB2505" i="43"/>
  <c r="AF2505" i="43" s="1"/>
  <c r="AC2505" i="43"/>
  <c r="AB1439" i="43"/>
  <c r="AF1439" i="43" s="1"/>
  <c r="AC1439" i="43"/>
  <c r="AB704" i="43"/>
  <c r="AF704" i="43" s="1"/>
  <c r="AC704" i="43"/>
  <c r="AB2293" i="43"/>
  <c r="AF2293" i="43" s="1"/>
  <c r="AC2293" i="43"/>
  <c r="AB280" i="43"/>
  <c r="AF280" i="43" s="1"/>
  <c r="AC280" i="43"/>
  <c r="AB2371" i="43"/>
  <c r="AF2371" i="43" s="1"/>
  <c r="AC2371" i="43"/>
  <c r="AB86" i="43"/>
  <c r="AF86" i="43" s="1"/>
  <c r="AC86" i="43"/>
  <c r="AB1089" i="43"/>
  <c r="AF1089" i="43" s="1"/>
  <c r="AC1089" i="43"/>
  <c r="AB117" i="43"/>
  <c r="AF117" i="43" s="1"/>
  <c r="AC117" i="43"/>
  <c r="AB2352" i="43"/>
  <c r="AF2352" i="43" s="1"/>
  <c r="AC2352" i="43"/>
  <c r="AB1711" i="43"/>
  <c r="AF1711" i="43" s="1"/>
  <c r="AC1711" i="43"/>
  <c r="AB1984" i="43"/>
  <c r="AF1984" i="43" s="1"/>
  <c r="AC1984" i="43"/>
  <c r="AB2696" i="43"/>
  <c r="AF2696" i="43" s="1"/>
  <c r="AC2696" i="43"/>
  <c r="AB945" i="43"/>
  <c r="AF945" i="43" s="1"/>
  <c r="AC945" i="43"/>
  <c r="AB2620" i="43"/>
  <c r="AF2620" i="43" s="1"/>
  <c r="AC2620" i="43"/>
  <c r="AB74" i="43"/>
  <c r="AF74" i="43" s="1"/>
  <c r="AC74" i="43"/>
  <c r="AB2136" i="43"/>
  <c r="AF2136" i="43" s="1"/>
  <c r="AC2136" i="43"/>
  <c r="AB643" i="43"/>
  <c r="AF643" i="43" s="1"/>
  <c r="AC643" i="43"/>
  <c r="AB78" i="43"/>
  <c r="AF78" i="43" s="1"/>
  <c r="AC78" i="43"/>
  <c r="AB1964" i="43"/>
  <c r="AF1964" i="43" s="1"/>
  <c r="AC1964" i="43"/>
  <c r="AB1525" i="43"/>
  <c r="AF1525" i="43" s="1"/>
  <c r="AC1525" i="43"/>
  <c r="AB2024" i="43"/>
  <c r="AF2024" i="43" s="1"/>
  <c r="AC2024" i="43"/>
  <c r="AB2601" i="43"/>
  <c r="AF2601" i="43" s="1"/>
  <c r="AC2601" i="43"/>
  <c r="AB2233" i="43"/>
  <c r="AF2233" i="43" s="1"/>
  <c r="AC2233" i="43"/>
  <c r="AB2018" i="43"/>
  <c r="AF2018" i="43" s="1"/>
  <c r="AC2018" i="43"/>
  <c r="AB115" i="43"/>
  <c r="AF115" i="43" s="1"/>
  <c r="AC115" i="43"/>
  <c r="AB1454" i="43"/>
  <c r="AF1454" i="43" s="1"/>
  <c r="AC1454" i="43"/>
  <c r="AB1576" i="43"/>
  <c r="AF1576" i="43" s="1"/>
  <c r="AC1576" i="43"/>
  <c r="AB1563" i="43"/>
  <c r="AF1563" i="43" s="1"/>
  <c r="AC1563" i="43"/>
  <c r="AB2771" i="43"/>
  <c r="AF2771" i="43" s="1"/>
  <c r="AC2771" i="43"/>
  <c r="AB2667" i="43"/>
  <c r="AF2667" i="43" s="1"/>
  <c r="AC2667" i="43"/>
  <c r="AB1071" i="43"/>
  <c r="AF1071" i="43" s="1"/>
  <c r="AC1071" i="43"/>
  <c r="AB1827" i="43"/>
  <c r="AF1827" i="43" s="1"/>
  <c r="AC1827" i="43"/>
  <c r="AB2496" i="43"/>
  <c r="AF2496" i="43" s="1"/>
  <c r="AC2496" i="43"/>
  <c r="AB274" i="43"/>
  <c r="AF274" i="43" s="1"/>
  <c r="AC274" i="43"/>
  <c r="AB1547" i="43"/>
  <c r="AF1547" i="43" s="1"/>
  <c r="AC1547" i="43"/>
  <c r="AB1661" i="43"/>
  <c r="AF1661" i="43" s="1"/>
  <c r="AC1661" i="43"/>
  <c r="AB93" i="43"/>
  <c r="AF93" i="43" s="1"/>
  <c r="AC93" i="43"/>
  <c r="AB1918" i="43"/>
  <c r="AF1918" i="43" s="1"/>
  <c r="AC1918" i="43"/>
  <c r="AB70" i="43"/>
  <c r="AF70" i="43" s="1"/>
  <c r="AC70" i="43"/>
  <c r="AB417" i="43"/>
  <c r="AF417" i="43" s="1"/>
  <c r="AC417" i="43"/>
  <c r="AB562" i="43"/>
  <c r="AF562" i="43" s="1"/>
  <c r="AC562" i="43"/>
  <c r="AB2069" i="43"/>
  <c r="AF2069" i="43" s="1"/>
  <c r="AC2069" i="43"/>
  <c r="AB2308" i="43"/>
  <c r="AF2308" i="43" s="1"/>
  <c r="AC2308" i="43"/>
  <c r="AB2763" i="43"/>
  <c r="AF2763" i="43" s="1"/>
  <c r="AC2763" i="43"/>
  <c r="AB2654" i="43"/>
  <c r="AF2654" i="43" s="1"/>
  <c r="AC2654" i="43"/>
  <c r="AB363" i="43"/>
  <c r="AF363" i="43" s="1"/>
  <c r="AC363" i="43"/>
  <c r="AB2580" i="43"/>
  <c r="AF2580" i="43" s="1"/>
  <c r="AC2580" i="43"/>
  <c r="AB1029" i="43"/>
  <c r="AF1029" i="43" s="1"/>
  <c r="AC1029" i="43"/>
  <c r="AB597" i="43"/>
  <c r="AF597" i="43" s="1"/>
  <c r="AC597" i="43"/>
  <c r="AB1163" i="43"/>
  <c r="AF1163" i="43" s="1"/>
  <c r="AC1163" i="43"/>
  <c r="AB2658" i="43"/>
  <c r="AF2658" i="43" s="1"/>
  <c r="AC2658" i="43"/>
  <c r="AC37" i="43"/>
  <c r="AB37" i="43"/>
  <c r="AF37" i="43" s="1"/>
  <c r="AB2286" i="43"/>
  <c r="AF2286" i="43" s="1"/>
  <c r="AC2286" i="43"/>
  <c r="AB2382" i="43"/>
  <c r="AF2382" i="43" s="1"/>
  <c r="AC2382" i="43"/>
  <c r="AB1472" i="43"/>
  <c r="AF1472" i="43" s="1"/>
  <c r="AC1472" i="43"/>
  <c r="AB2028" i="43"/>
  <c r="AF2028" i="43" s="1"/>
  <c r="AC2028" i="43"/>
  <c r="AB1152" i="43"/>
  <c r="AF1152" i="43" s="1"/>
  <c r="AC1152" i="43"/>
  <c r="AB447" i="43"/>
  <c r="AF447" i="43" s="1"/>
  <c r="AC447" i="43"/>
  <c r="AB2117" i="43"/>
  <c r="AF2117" i="43" s="1"/>
  <c r="AC2117" i="43"/>
  <c r="AB1149" i="43"/>
  <c r="AF1149" i="43" s="1"/>
  <c r="AC1149" i="43"/>
  <c r="AB531" i="43"/>
  <c r="AF531" i="43" s="1"/>
  <c r="AC531" i="43"/>
  <c r="AB1383" i="43"/>
  <c r="AF1383" i="43" s="1"/>
  <c r="AC1383" i="43"/>
  <c r="AB516" i="43"/>
  <c r="AF516" i="43" s="1"/>
  <c r="AC516" i="43"/>
  <c r="AB943" i="43"/>
  <c r="AF943" i="43" s="1"/>
  <c r="AC943" i="43"/>
  <c r="AB19" i="43"/>
  <c r="AF19" i="43" s="1"/>
  <c r="AC19" i="43"/>
  <c r="AB1906" i="43"/>
  <c r="AF1906" i="43" s="1"/>
  <c r="AC1906" i="43"/>
  <c r="AB1878" i="43"/>
  <c r="AF1878" i="43" s="1"/>
  <c r="AC1878" i="43"/>
  <c r="AB1789" i="43"/>
  <c r="AF1789" i="43" s="1"/>
  <c r="AC1789" i="43"/>
  <c r="AB1328" i="43"/>
  <c r="AF1328" i="43" s="1"/>
  <c r="AC1328" i="43"/>
  <c r="AB2283" i="43"/>
  <c r="AF2283" i="43" s="1"/>
  <c r="AC2283" i="43"/>
  <c r="AB994" i="43"/>
  <c r="AF994" i="43" s="1"/>
  <c r="AC994" i="43"/>
  <c r="AB2697" i="43"/>
  <c r="AF2697" i="43" s="1"/>
  <c r="AC2697" i="43"/>
  <c r="AB957" i="43"/>
  <c r="AF957" i="43" s="1"/>
  <c r="AC957" i="43"/>
  <c r="AB1476" i="43"/>
  <c r="AF1476" i="43" s="1"/>
  <c r="AC1476" i="43"/>
  <c r="AB1634" i="43"/>
  <c r="AF1634" i="43" s="1"/>
  <c r="AC1634" i="43"/>
  <c r="AB1213" i="43"/>
  <c r="AF1213" i="43" s="1"/>
  <c r="AC1213" i="43"/>
  <c r="AB88" i="43"/>
  <c r="AF88" i="43" s="1"/>
  <c r="AC88" i="43"/>
  <c r="AB730" i="43"/>
  <c r="AF730" i="43" s="1"/>
  <c r="AC730" i="43"/>
  <c r="AB1994" i="43"/>
  <c r="AF1994" i="43" s="1"/>
  <c r="AC1994" i="43"/>
  <c r="AB2139" i="43"/>
  <c r="AF2139" i="43" s="1"/>
  <c r="AC2139" i="43"/>
  <c r="AB1819" i="43"/>
  <c r="AF1819" i="43" s="1"/>
  <c r="AC1819" i="43"/>
  <c r="AB1132" i="43"/>
  <c r="AF1132" i="43" s="1"/>
  <c r="AC1132" i="43"/>
  <c r="AB420" i="43"/>
  <c r="AF420" i="43" s="1"/>
  <c r="AC420" i="43"/>
  <c r="AB1009" i="43"/>
  <c r="AF1009" i="43" s="1"/>
  <c r="AC1009" i="43"/>
  <c r="AB1450" i="43"/>
  <c r="AF1450" i="43" s="1"/>
  <c r="AC1450" i="43"/>
  <c r="AB1913" i="43"/>
  <c r="AF1913" i="43" s="1"/>
  <c r="AC1913" i="43"/>
  <c r="AB2638" i="43"/>
  <c r="AF2638" i="43" s="1"/>
  <c r="AC2638" i="43"/>
  <c r="AB1701" i="43"/>
  <c r="AF1701" i="43" s="1"/>
  <c r="AC1701" i="43"/>
  <c r="AB896" i="43"/>
  <c r="AF896" i="43" s="1"/>
  <c r="AC896" i="43"/>
  <c r="AB300" i="43"/>
  <c r="AF300" i="43" s="1"/>
  <c r="AC300" i="43"/>
  <c r="AB1287" i="43"/>
  <c r="AF1287" i="43" s="1"/>
  <c r="AC1287" i="43"/>
  <c r="AB2320" i="43"/>
  <c r="AF2320" i="43" s="1"/>
  <c r="AC2320" i="43"/>
  <c r="AB686" i="43"/>
  <c r="AF686" i="43" s="1"/>
  <c r="AC686" i="43"/>
  <c r="AB1646" i="43"/>
  <c r="AF1646" i="43" s="1"/>
  <c r="AC1646" i="43"/>
  <c r="AB979" i="43"/>
  <c r="AF979" i="43" s="1"/>
  <c r="AC979" i="43"/>
  <c r="AB98" i="43"/>
  <c r="AF98" i="43" s="1"/>
  <c r="AC98" i="43"/>
  <c r="AB688" i="43"/>
  <c r="AF688" i="43" s="1"/>
  <c r="AC688" i="43"/>
  <c r="AB2420" i="43"/>
  <c r="AF2420" i="43" s="1"/>
  <c r="AC2420" i="43"/>
  <c r="AB1537" i="43"/>
  <c r="AF1537" i="43" s="1"/>
  <c r="AC1537" i="43"/>
  <c r="AB1358" i="43"/>
  <c r="AF1358" i="43" s="1"/>
  <c r="AC1358" i="43"/>
  <c r="AB2187" i="43"/>
  <c r="AF2187" i="43" s="1"/>
  <c r="AC2187" i="43"/>
  <c r="AB2232" i="43"/>
  <c r="AF2232" i="43" s="1"/>
  <c r="AC2232" i="43"/>
  <c r="AB144" i="43"/>
  <c r="AF144" i="43" s="1"/>
  <c r="AC144" i="43"/>
  <c r="AB797" i="43"/>
  <c r="AF797" i="43" s="1"/>
  <c r="AC797" i="43"/>
  <c r="AB128" i="43"/>
  <c r="AF128" i="43" s="1"/>
  <c r="AC128" i="43"/>
  <c r="AB740" i="43"/>
  <c r="AF740" i="43" s="1"/>
  <c r="AC740" i="43"/>
  <c r="AB752" i="43"/>
  <c r="AF752" i="43" s="1"/>
  <c r="AC752" i="43"/>
  <c r="AB2475" i="43"/>
  <c r="AF2475" i="43" s="1"/>
  <c r="AC2475" i="43"/>
  <c r="AB543" i="43"/>
  <c r="AF543" i="43" s="1"/>
  <c r="AC543" i="43"/>
  <c r="AB789" i="43"/>
  <c r="AF789" i="43" s="1"/>
  <c r="AC789" i="43"/>
  <c r="AB1178" i="43"/>
  <c r="AF1178" i="43" s="1"/>
  <c r="AC1178" i="43"/>
  <c r="AB2640" i="43"/>
  <c r="AF2640" i="43" s="1"/>
  <c r="AC2640" i="43"/>
  <c r="AB1447" i="43"/>
  <c r="AF1447" i="43" s="1"/>
  <c r="AC1447" i="43"/>
  <c r="AB605" i="43"/>
  <c r="AF605" i="43" s="1"/>
  <c r="AC605" i="43"/>
  <c r="AB1235" i="43"/>
  <c r="AF1235" i="43" s="1"/>
  <c r="AC1235" i="43"/>
  <c r="AB576" i="43"/>
  <c r="AF576" i="43" s="1"/>
  <c r="AC576" i="43"/>
  <c r="AB727" i="43"/>
  <c r="AF727" i="43" s="1"/>
  <c r="AC727" i="43"/>
  <c r="AB1507" i="43"/>
  <c r="AF1507" i="43" s="1"/>
  <c r="AC1507" i="43"/>
  <c r="AB2564" i="43"/>
  <c r="AF2564" i="43" s="1"/>
  <c r="AC2564" i="43"/>
  <c r="AB1898" i="43"/>
  <c r="AF1898" i="43" s="1"/>
  <c r="AC1898" i="43"/>
  <c r="AB501" i="43"/>
  <c r="AF501" i="43" s="1"/>
  <c r="AC501" i="43"/>
  <c r="AB2032" i="43"/>
  <c r="AF2032" i="43" s="1"/>
  <c r="AC2032" i="43"/>
  <c r="AB1524" i="43"/>
  <c r="AF1524" i="43" s="1"/>
  <c r="AC1524" i="43"/>
  <c r="AB988" i="43"/>
  <c r="AF988" i="43" s="1"/>
  <c r="AC988" i="43"/>
  <c r="AB454" i="43"/>
  <c r="AF454" i="43" s="1"/>
  <c r="AC454" i="43"/>
  <c r="AB1118" i="43"/>
  <c r="AF1118" i="43" s="1"/>
  <c r="AC1118" i="43"/>
  <c r="AB739" i="43"/>
  <c r="AF739" i="43" s="1"/>
  <c r="AC739" i="43"/>
  <c r="AB802" i="43"/>
  <c r="AF802" i="43" s="1"/>
  <c r="AC802" i="43"/>
  <c r="AB1025" i="43"/>
  <c r="AF1025" i="43" s="1"/>
  <c r="AC1025" i="43"/>
  <c r="AB1164" i="43"/>
  <c r="AF1164" i="43" s="1"/>
  <c r="AC1164" i="43"/>
  <c r="AB243" i="43"/>
  <c r="AF243" i="43" s="1"/>
  <c r="AC243" i="43"/>
  <c r="AB342" i="43"/>
  <c r="AF342" i="43" s="1"/>
  <c r="AC342" i="43"/>
  <c r="AB1092" i="43"/>
  <c r="AF1092" i="43" s="1"/>
  <c r="AC1092" i="43"/>
  <c r="AB2625" i="43"/>
  <c r="AF2625" i="43" s="1"/>
  <c r="AC2625" i="43"/>
  <c r="AB1731" i="43"/>
  <c r="AF1731" i="43" s="1"/>
  <c r="AC1731" i="43"/>
  <c r="AB1557" i="43"/>
  <c r="AF1557" i="43" s="1"/>
  <c r="AC1557" i="43"/>
  <c r="AB283" i="43"/>
  <c r="AF283" i="43" s="1"/>
  <c r="AC283" i="43"/>
  <c r="AB68" i="43"/>
  <c r="AF68" i="43" s="1"/>
  <c r="AC68" i="43"/>
  <c r="AB2500" i="43"/>
  <c r="AF2500" i="43" s="1"/>
  <c r="AC2500" i="43"/>
  <c r="AB1991" i="43"/>
  <c r="AF1991" i="43" s="1"/>
  <c r="AC1991" i="43"/>
  <c r="AB1958" i="43"/>
  <c r="AF1958" i="43" s="1"/>
  <c r="AC1958" i="43"/>
  <c r="AB2033" i="43"/>
  <c r="AF2033" i="43" s="1"/>
  <c r="AC2033" i="43"/>
  <c r="AB2629" i="43"/>
  <c r="AF2629" i="43" s="1"/>
  <c r="AC2629" i="43"/>
  <c r="AB2040" i="43"/>
  <c r="AF2040" i="43" s="1"/>
  <c r="AC2040" i="43"/>
  <c r="AB1162" i="43"/>
  <c r="AF1162" i="43" s="1"/>
  <c r="AC1162" i="43"/>
  <c r="AB319" i="43"/>
  <c r="AF319" i="43" s="1"/>
  <c r="AC319" i="43"/>
  <c r="AB1555" i="43"/>
  <c r="AF1555" i="43" s="1"/>
  <c r="AC1555" i="43"/>
  <c r="AB1535" i="43"/>
  <c r="AF1535" i="43" s="1"/>
  <c r="AC1535" i="43"/>
  <c r="AB1518" i="43"/>
  <c r="AF1518" i="43" s="1"/>
  <c r="AC1518" i="43"/>
  <c r="AB749" i="43"/>
  <c r="AF749" i="43" s="1"/>
  <c r="AC749" i="43"/>
  <c r="AB1940" i="43"/>
  <c r="AF1940" i="43" s="1"/>
  <c r="AC1940" i="43"/>
  <c r="AB857" i="43"/>
  <c r="AF857" i="43" s="1"/>
  <c r="AC857" i="43"/>
  <c r="AB1885" i="43"/>
  <c r="AF1885" i="43" s="1"/>
  <c r="AC1885" i="43"/>
  <c r="AB1069" i="43"/>
  <c r="AF1069" i="43" s="1"/>
  <c r="AC1069" i="43"/>
  <c r="AB1062" i="43"/>
  <c r="AF1062" i="43" s="1"/>
  <c r="AC1062" i="43"/>
  <c r="AB1138" i="43"/>
  <c r="AF1138" i="43" s="1"/>
  <c r="AC1138" i="43"/>
  <c r="AB1976" i="43"/>
  <c r="AF1976" i="43" s="1"/>
  <c r="AC1976" i="43"/>
  <c r="AB2313" i="43"/>
  <c r="AF2313" i="43" s="1"/>
  <c r="AC2313" i="43"/>
  <c r="AB2729" i="43"/>
  <c r="AF2729" i="43" s="1"/>
  <c r="AC2729" i="43"/>
  <c r="AB2260" i="43"/>
  <c r="AF2260" i="43" s="1"/>
  <c r="AC2260" i="43"/>
  <c r="AB1174" i="43"/>
  <c r="AF1174" i="43" s="1"/>
  <c r="AC1174" i="43"/>
  <c r="AB1569" i="43"/>
  <c r="AF1569" i="43" s="1"/>
  <c r="AC1569" i="43"/>
  <c r="AB642" i="43"/>
  <c r="AF642" i="43" s="1"/>
  <c r="AC642" i="43"/>
  <c r="AB434" i="43"/>
  <c r="AF434" i="43" s="1"/>
  <c r="AC434" i="43"/>
  <c r="AB2678" i="43"/>
  <c r="AF2678" i="43" s="1"/>
  <c r="AC2678" i="43"/>
  <c r="AB951" i="43"/>
  <c r="AF951" i="43" s="1"/>
  <c r="AC951" i="43"/>
  <c r="AB1609" i="43"/>
  <c r="AF1609" i="43" s="1"/>
  <c r="AC1609" i="43"/>
  <c r="AB1468" i="43"/>
  <c r="AF1468" i="43" s="1"/>
  <c r="AC1468" i="43"/>
  <c r="AB299" i="43"/>
  <c r="AF299" i="43" s="1"/>
  <c r="AC299" i="43"/>
  <c r="AB1715" i="43"/>
  <c r="AF1715" i="43" s="1"/>
  <c r="AC1715" i="43"/>
  <c r="AB26" i="43"/>
  <c r="AF26" i="43" s="1"/>
  <c r="AC26" i="43"/>
  <c r="AB2167" i="43"/>
  <c r="AF2167" i="43" s="1"/>
  <c r="AC2167" i="43"/>
  <c r="AB2345" i="43"/>
  <c r="AF2345" i="43" s="1"/>
  <c r="AC2345" i="43"/>
  <c r="AB331" i="43"/>
  <c r="AF331" i="43" s="1"/>
  <c r="AC331" i="43"/>
  <c r="AB155" i="43"/>
  <c r="AF155" i="43" s="1"/>
  <c r="AC155" i="43"/>
  <c r="AB2541" i="43"/>
  <c r="AF2541" i="43" s="1"/>
  <c r="AC2541" i="43"/>
  <c r="AB175" i="43"/>
  <c r="AF175" i="43" s="1"/>
  <c r="AC175" i="43"/>
  <c r="AB1100" i="43"/>
  <c r="AF1100" i="43" s="1"/>
  <c r="AC1100" i="43"/>
  <c r="AB1431" i="43"/>
  <c r="AF1431" i="43" s="1"/>
  <c r="AC1431" i="43"/>
  <c r="AB2602" i="43"/>
  <c r="AF2602" i="43" s="1"/>
  <c r="AC2602" i="43"/>
  <c r="AB2743" i="43"/>
  <c r="AF2743" i="43" s="1"/>
  <c r="AC2743" i="43"/>
  <c r="AB639" i="43"/>
  <c r="AF639" i="43" s="1"/>
  <c r="AC639" i="43"/>
  <c r="AC21" i="43"/>
  <c r="AB21" i="43"/>
  <c r="AF21" i="43" s="1"/>
  <c r="AB618" i="43"/>
  <c r="AF618" i="43" s="1"/>
  <c r="AC618" i="43"/>
  <c r="AB2612" i="43"/>
  <c r="AF2612" i="43" s="1"/>
  <c r="AC2612" i="43"/>
  <c r="AB2138" i="43"/>
  <c r="AF2138" i="43" s="1"/>
  <c r="AC2138" i="43"/>
  <c r="AB691" i="43"/>
  <c r="AF691" i="43" s="1"/>
  <c r="AC691" i="43"/>
  <c r="AB2607" i="43"/>
  <c r="AF2607" i="43" s="1"/>
  <c r="AC2607" i="43"/>
  <c r="AB1486" i="43"/>
  <c r="AF1486" i="43" s="1"/>
  <c r="AC1486" i="43"/>
  <c r="AB2453" i="43"/>
  <c r="AF2453" i="43" s="1"/>
  <c r="AC2453" i="43"/>
  <c r="AB566" i="43"/>
  <c r="AF566" i="43" s="1"/>
  <c r="AC566" i="43"/>
  <c r="AB2238" i="43"/>
  <c r="AF2238" i="43" s="1"/>
  <c r="AC2238" i="43"/>
  <c r="AB2463" i="43"/>
  <c r="AF2463" i="43" s="1"/>
  <c r="AC2463" i="43"/>
  <c r="AB829" i="43"/>
  <c r="AF829" i="43" s="1"/>
  <c r="AC829" i="43"/>
  <c r="AB1803" i="43"/>
  <c r="AF1803" i="43" s="1"/>
  <c r="AC1803" i="43"/>
  <c r="AB1428" i="43"/>
  <c r="AF1428" i="43" s="1"/>
  <c r="AC1428" i="43"/>
  <c r="AB1560" i="43"/>
  <c r="AF1560" i="43" s="1"/>
  <c r="AC1560" i="43"/>
  <c r="AB571" i="43"/>
  <c r="AF571" i="43" s="1"/>
  <c r="AC571" i="43"/>
  <c r="AB295" i="43"/>
  <c r="AF295" i="43" s="1"/>
  <c r="AC295" i="43"/>
  <c r="AB862" i="43"/>
  <c r="AF862" i="43" s="1"/>
  <c r="AC862" i="43"/>
  <c r="AB838" i="43"/>
  <c r="AF838" i="43" s="1"/>
  <c r="AC838" i="43"/>
  <c r="AB2214" i="43"/>
  <c r="AF2214" i="43" s="1"/>
  <c r="AC2214" i="43"/>
  <c r="AB253" i="43"/>
  <c r="AF253" i="43" s="1"/>
  <c r="AC253" i="43"/>
  <c r="AB812" i="43"/>
  <c r="AF812" i="43" s="1"/>
  <c r="AC812" i="43"/>
  <c r="AB2229" i="43"/>
  <c r="AF2229" i="43" s="1"/>
  <c r="AC2229" i="43"/>
  <c r="AB90" i="43"/>
  <c r="AF90" i="43" s="1"/>
  <c r="AC90" i="43"/>
  <c r="AB1010" i="43"/>
  <c r="AF1010" i="43" s="1"/>
  <c r="AC1010" i="43"/>
  <c r="AB2659" i="43"/>
  <c r="AF2659" i="43" s="1"/>
  <c r="AC2659" i="43"/>
  <c r="AB2347" i="43"/>
  <c r="AF2347" i="43" s="1"/>
  <c r="AC2347" i="43"/>
  <c r="AB1848" i="43"/>
  <c r="AF1848" i="43" s="1"/>
  <c r="AC1848" i="43"/>
  <c r="AB2723" i="43"/>
  <c r="AF2723" i="43" s="1"/>
  <c r="AC2723" i="43"/>
  <c r="AB365" i="43"/>
  <c r="AF365" i="43" s="1"/>
  <c r="AC365" i="43"/>
  <c r="AB2557" i="43"/>
  <c r="AF2557" i="43" s="1"/>
  <c r="AC2557" i="43"/>
  <c r="AB476" i="43"/>
  <c r="AF476" i="43" s="1"/>
  <c r="AC476" i="43"/>
  <c r="AB1699" i="43"/>
  <c r="AF1699" i="43" s="1"/>
  <c r="AC1699" i="43"/>
  <c r="AB2582" i="43"/>
  <c r="AF2582" i="43" s="1"/>
  <c r="AC2582" i="43"/>
  <c r="AB182" i="43"/>
  <c r="AF182" i="43" s="1"/>
  <c r="AC182" i="43"/>
  <c r="AB69" i="43"/>
  <c r="AF69" i="43" s="1"/>
  <c r="AC69" i="43"/>
  <c r="AB1156" i="43"/>
  <c r="AF1156" i="43" s="1"/>
  <c r="AC1156" i="43"/>
  <c r="AB1756" i="43"/>
  <c r="AF1756" i="43" s="1"/>
  <c r="AC1756" i="43"/>
  <c r="AB210" i="43"/>
  <c r="AF210" i="43" s="1"/>
  <c r="AC210" i="43"/>
  <c r="AB2415" i="43"/>
  <c r="AF2415" i="43" s="1"/>
  <c r="AC2415" i="43"/>
  <c r="AB1992" i="43"/>
  <c r="AF1992" i="43" s="1"/>
  <c r="AC1992" i="43"/>
  <c r="AB568" i="43"/>
  <c r="AF568" i="43" s="1"/>
  <c r="AC568" i="43"/>
  <c r="AB1444" i="43"/>
  <c r="AF1444" i="43" s="1"/>
  <c r="AC1444" i="43"/>
  <c r="AB690" i="43"/>
  <c r="AF690" i="43" s="1"/>
  <c r="AC690" i="43"/>
  <c r="AB85" i="43"/>
  <c r="AF85" i="43" s="1"/>
  <c r="AC85" i="43"/>
  <c r="AB890" i="43"/>
  <c r="AF890" i="43" s="1"/>
  <c r="AC890" i="43"/>
  <c r="AB1055" i="43"/>
  <c r="AF1055" i="43" s="1"/>
  <c r="AC1055" i="43"/>
  <c r="AB1047" i="43"/>
  <c r="AF1047" i="43" s="1"/>
  <c r="AC1047" i="43"/>
  <c r="AB2321" i="43"/>
  <c r="AF2321" i="43" s="1"/>
  <c r="AC2321" i="43"/>
  <c r="AB209" i="43"/>
  <c r="AF209" i="43" s="1"/>
  <c r="AC209" i="43"/>
  <c r="AB2516" i="43"/>
  <c r="AF2516" i="43" s="1"/>
  <c r="AC2516" i="43"/>
  <c r="AB519" i="43"/>
  <c r="AF519" i="43" s="1"/>
  <c r="AC519" i="43"/>
  <c r="AB2082" i="43"/>
  <c r="AF2082" i="43" s="1"/>
  <c r="AC2082" i="43"/>
  <c r="AB1440" i="43"/>
  <c r="AF1440" i="43" s="1"/>
  <c r="AC1440" i="43"/>
  <c r="AB1949" i="43"/>
  <c r="AF1949" i="43" s="1"/>
  <c r="AC1949" i="43"/>
  <c r="AB456" i="43"/>
  <c r="AF456" i="43" s="1"/>
  <c r="AC456" i="43"/>
  <c r="AB1696" i="43"/>
  <c r="AF1696" i="43" s="1"/>
  <c r="AC1696" i="43"/>
  <c r="AB2289" i="43"/>
  <c r="AF2289" i="43" s="1"/>
  <c r="AC2289" i="43"/>
  <c r="AB1908" i="43"/>
  <c r="AF1908" i="43" s="1"/>
  <c r="AC1908" i="43"/>
  <c r="AB14" i="43"/>
  <c r="AF14" i="43" s="1"/>
  <c r="AC14" i="43"/>
  <c r="AB33" i="43"/>
  <c r="AF33" i="43" s="1"/>
  <c r="AC33" i="43"/>
  <c r="AB444" i="43"/>
  <c r="AF444" i="43" s="1"/>
  <c r="AC444" i="43"/>
  <c r="AB232" i="43"/>
  <c r="AF232" i="43" s="1"/>
  <c r="AC232" i="43"/>
  <c r="AB2502" i="43"/>
  <c r="AF2502" i="43" s="1"/>
  <c r="AC2502" i="43"/>
  <c r="AB1367" i="43"/>
  <c r="AF1367" i="43" s="1"/>
  <c r="AC1367" i="43"/>
  <c r="AB217" i="43"/>
  <c r="AF217" i="43" s="1"/>
  <c r="AC217" i="43"/>
  <c r="AB1018" i="43"/>
  <c r="AF1018" i="43" s="1"/>
  <c r="AC1018" i="43"/>
  <c r="AB2314" i="43"/>
  <c r="AF2314" i="43" s="1"/>
  <c r="AC2314" i="43"/>
  <c r="AB1763" i="43"/>
  <c r="AF1763" i="43" s="1"/>
  <c r="AC1763" i="43"/>
  <c r="AB1888" i="43"/>
  <c r="AF1888" i="43" s="1"/>
  <c r="AC1888" i="43"/>
  <c r="AB2235" i="43"/>
  <c r="AF2235" i="43" s="1"/>
  <c r="AC2235" i="43"/>
  <c r="AB693" i="43"/>
  <c r="AF693" i="43" s="1"/>
  <c r="AC693" i="43"/>
  <c r="AB1091" i="43"/>
  <c r="AF1091" i="43" s="1"/>
  <c r="AC1091" i="43"/>
  <c r="AB2512" i="43"/>
  <c r="AF2512" i="43" s="1"/>
  <c r="AC2512" i="43"/>
  <c r="AB2284" i="43"/>
  <c r="AF2284" i="43" s="1"/>
  <c r="AC2284" i="43"/>
  <c r="AB1474" i="43"/>
  <c r="AF1474" i="43" s="1"/>
  <c r="AC1474" i="43"/>
  <c r="AB66" i="43"/>
  <c r="AF66" i="43" s="1"/>
  <c r="AC66" i="43"/>
  <c r="AB1521" i="43"/>
  <c r="AF1521" i="43" s="1"/>
  <c r="AC1521" i="43"/>
  <c r="AB613" i="43"/>
  <c r="AF613" i="43" s="1"/>
  <c r="AC613" i="43"/>
  <c r="AB2414" i="43"/>
  <c r="AF2414" i="43" s="1"/>
  <c r="AC2414" i="43"/>
  <c r="AB1900" i="43"/>
  <c r="AF1900" i="43" s="1"/>
  <c r="AC1900" i="43"/>
  <c r="AB2084" i="43"/>
  <c r="AF2084" i="43" s="1"/>
  <c r="AC2084" i="43"/>
  <c r="AB1337" i="43"/>
  <c r="AF1337" i="43" s="1"/>
  <c r="AC1337" i="43"/>
  <c r="AB1653" i="43"/>
  <c r="AF1653" i="43" s="1"/>
  <c r="AC1653" i="43"/>
  <c r="AB2762" i="43"/>
  <c r="AF2762" i="43" s="1"/>
  <c r="AC2762" i="43"/>
  <c r="AB626" i="43"/>
  <c r="AF626" i="43" s="1"/>
  <c r="AC626" i="43"/>
  <c r="AB2793" i="43"/>
  <c r="AF2793" i="43" s="1"/>
  <c r="AC2793" i="43"/>
  <c r="AB2199" i="43"/>
  <c r="AF2199" i="43" s="1"/>
  <c r="AC2199" i="43"/>
  <c r="AB1971" i="43"/>
  <c r="AF1971" i="43" s="1"/>
  <c r="AC1971" i="43"/>
  <c r="AB1479" i="43"/>
  <c r="AF1479" i="43" s="1"/>
  <c r="AC1479" i="43"/>
  <c r="AB665" i="43"/>
  <c r="AF665" i="43" s="1"/>
  <c r="AC665" i="43"/>
  <c r="AB1453" i="43"/>
  <c r="AF1453" i="43" s="1"/>
  <c r="AC1453" i="43"/>
  <c r="AB2798" i="43"/>
  <c r="AF2798" i="43" s="1"/>
  <c r="AC2798" i="43"/>
  <c r="AB2785" i="43"/>
  <c r="AF2785" i="43" s="1"/>
  <c r="AC2785" i="43"/>
  <c r="AB986" i="43"/>
  <c r="AF986" i="43" s="1"/>
  <c r="AC986" i="43"/>
  <c r="AB1602" i="43"/>
  <c r="AF1602" i="43" s="1"/>
  <c r="AC1602" i="43"/>
  <c r="AB544" i="43"/>
  <c r="AF544" i="43" s="1"/>
  <c r="AC544" i="43"/>
  <c r="AB1277" i="43"/>
  <c r="AF1277" i="43" s="1"/>
  <c r="AC1277" i="43"/>
  <c r="AB1564" i="43"/>
  <c r="AF1564" i="43" s="1"/>
  <c r="AC1564" i="43"/>
  <c r="AB2476" i="43"/>
  <c r="AF2476" i="43" s="1"/>
  <c r="AC2476" i="43"/>
  <c r="AB1471" i="43"/>
  <c r="AF1471" i="43" s="1"/>
  <c r="AC1471" i="43"/>
  <c r="AB2211" i="43"/>
  <c r="AF2211" i="43" s="1"/>
  <c r="AC2211" i="43"/>
  <c r="AB125" i="43"/>
  <c r="AF125" i="43" s="1"/>
  <c r="AC125" i="43"/>
  <c r="AB1837" i="43"/>
  <c r="AF1837" i="43" s="1"/>
  <c r="AC1837" i="43"/>
  <c r="AB672" i="43"/>
  <c r="AF672" i="43" s="1"/>
  <c r="AC672" i="43"/>
  <c r="AB709" i="43"/>
  <c r="AF709" i="43" s="1"/>
  <c r="AC709" i="43"/>
  <c r="AB717" i="43"/>
  <c r="AF717" i="43" s="1"/>
  <c r="AC717" i="43"/>
  <c r="AB1815" i="43"/>
  <c r="AF1815" i="43" s="1"/>
  <c r="AC1815" i="43"/>
  <c r="AB1014" i="43"/>
  <c r="AF1014" i="43" s="1"/>
  <c r="AC1014" i="43"/>
  <c r="AB761" i="43"/>
  <c r="AF761" i="43" s="1"/>
  <c r="AC761" i="43"/>
  <c r="AB1540" i="43"/>
  <c r="AF1540" i="43" s="1"/>
  <c r="AC1540" i="43"/>
  <c r="AB2135" i="43"/>
  <c r="AF2135" i="43" s="1"/>
  <c r="AC2135" i="43"/>
  <c r="AB333" i="43"/>
  <c r="AF333" i="43" s="1"/>
  <c r="AC333" i="43"/>
  <c r="AB410" i="43"/>
  <c r="AF410" i="43" s="1"/>
  <c r="AC410" i="43"/>
  <c r="AC35" i="43"/>
  <c r="AB35" i="43"/>
  <c r="AF35" i="43" s="1"/>
  <c r="AB2114" i="43"/>
  <c r="AF2114" i="43" s="1"/>
  <c r="AC2114" i="43"/>
  <c r="AB173" i="43"/>
  <c r="AF173" i="43" s="1"/>
  <c r="AC173" i="43"/>
  <c r="AB1775" i="43"/>
  <c r="AF1775" i="43" s="1"/>
  <c r="AC1775" i="43"/>
  <c r="AB1647" i="43"/>
  <c r="AF1647" i="43" s="1"/>
  <c r="AC1647" i="43"/>
  <c r="AB835" i="43"/>
  <c r="AF835" i="43" s="1"/>
  <c r="AC835" i="43"/>
  <c r="AB2208" i="43"/>
  <c r="AF2208" i="43" s="1"/>
  <c r="AC2208" i="43"/>
  <c r="AB1817" i="43"/>
  <c r="AF1817" i="43" s="1"/>
  <c r="AC1817" i="43"/>
  <c r="AB1103" i="43"/>
  <c r="AF1103" i="43" s="1"/>
  <c r="AC1103" i="43"/>
  <c r="AB326" i="43"/>
  <c r="AF326" i="43" s="1"/>
  <c r="AC326" i="43"/>
  <c r="AB1543" i="43"/>
  <c r="AF1543" i="43" s="1"/>
  <c r="AC1543" i="43"/>
  <c r="AB915" i="43"/>
  <c r="AF915" i="43" s="1"/>
  <c r="AC915" i="43"/>
  <c r="AB707" i="43"/>
  <c r="AF707" i="43" s="1"/>
  <c r="AC707" i="43"/>
  <c r="AB2271" i="43"/>
  <c r="AF2271" i="43" s="1"/>
  <c r="AC2271" i="43"/>
  <c r="AB2803" i="43"/>
  <c r="AF2803" i="43" s="1"/>
  <c r="AC2803" i="43"/>
  <c r="AB860" i="43"/>
  <c r="AF860" i="43" s="1"/>
  <c r="AC860" i="43"/>
  <c r="AB743" i="43"/>
  <c r="AF743" i="43" s="1"/>
  <c r="AC743" i="43"/>
  <c r="AB775" i="43"/>
  <c r="AF775" i="43" s="1"/>
  <c r="AC775" i="43"/>
  <c r="AB676" i="43"/>
  <c r="AF676" i="43" s="1"/>
  <c r="AC676" i="43"/>
  <c r="AB439" i="43"/>
  <c r="AF439" i="43" s="1"/>
  <c r="AC439" i="43"/>
  <c r="AB1903" i="43"/>
  <c r="AF1903" i="43" s="1"/>
  <c r="AC1903" i="43"/>
  <c r="AB1787" i="43"/>
  <c r="AF1787" i="43" s="1"/>
  <c r="AC1787" i="43"/>
  <c r="AB697" i="43"/>
  <c r="AF697" i="43" s="1"/>
  <c r="AC697" i="43"/>
  <c r="AB1075" i="43"/>
  <c r="AF1075" i="43" s="1"/>
  <c r="AC1075" i="43"/>
  <c r="AB2471" i="43"/>
  <c r="AF2471" i="43" s="1"/>
  <c r="AC2471" i="43"/>
  <c r="AB582" i="43"/>
  <c r="AF582" i="43" s="1"/>
  <c r="AC582" i="43"/>
  <c r="AB2014" i="43"/>
  <c r="AF2014" i="43" s="1"/>
  <c r="AC2014" i="43"/>
  <c r="AB932" i="43"/>
  <c r="AF932" i="43" s="1"/>
  <c r="AC932" i="43"/>
  <c r="AB2721" i="43"/>
  <c r="AF2721" i="43" s="1"/>
  <c r="AC2721" i="43"/>
  <c r="AB354" i="43"/>
  <c r="AF354" i="43" s="1"/>
  <c r="AC354" i="43"/>
  <c r="AB2263" i="43"/>
  <c r="AF2263" i="43" s="1"/>
  <c r="AC2263" i="43"/>
  <c r="AB485" i="43"/>
  <c r="AF485" i="43" s="1"/>
  <c r="AC485" i="43"/>
  <c r="AB2174" i="43"/>
  <c r="AF2174" i="43" s="1"/>
  <c r="AC2174" i="43"/>
  <c r="AB2353" i="43"/>
  <c r="AF2353" i="43" s="1"/>
  <c r="AC2353" i="43"/>
  <c r="AB1366" i="43"/>
  <c r="AF1366" i="43" s="1"/>
  <c r="AC1366" i="43"/>
  <c r="AB2016" i="43"/>
  <c r="AF2016" i="43" s="1"/>
  <c r="AC2016" i="43"/>
  <c r="AB2037" i="43"/>
  <c r="AF2037" i="43" s="1"/>
  <c r="AC2037" i="43"/>
  <c r="AB561" i="43"/>
  <c r="AF561" i="43" s="1"/>
  <c r="AC561" i="43"/>
  <c r="AB2713" i="43"/>
  <c r="AF2713" i="43" s="1"/>
  <c r="AC2713" i="43"/>
  <c r="AC30" i="43"/>
  <c r="AB30" i="43"/>
  <c r="AF30" i="43" s="1"/>
  <c r="AB46" i="43"/>
  <c r="AF46" i="43" s="1"/>
  <c r="AC46" i="43"/>
  <c r="AB2212" i="43"/>
  <c r="AF2212" i="43" s="1"/>
  <c r="AC2212" i="43"/>
  <c r="AB1083" i="43"/>
  <c r="AF1083" i="43" s="1"/>
  <c r="AC1083" i="43"/>
  <c r="AB92" i="43"/>
  <c r="AF92" i="43" s="1"/>
  <c r="AC92" i="43"/>
  <c r="AB163" i="43"/>
  <c r="AF163" i="43" s="1"/>
  <c r="AC163" i="43"/>
  <c r="AB677" i="43"/>
  <c r="AF677" i="43" s="1"/>
  <c r="AC677" i="43"/>
  <c r="AB1393" i="43"/>
  <c r="AF1393" i="43" s="1"/>
  <c r="AC1393" i="43"/>
  <c r="AB2778" i="43"/>
  <c r="AF2778" i="43" s="1"/>
  <c r="AC2778" i="43"/>
  <c r="AB1004" i="43"/>
  <c r="AF1004" i="43" s="1"/>
  <c r="AC1004" i="43"/>
  <c r="AB1028" i="43"/>
  <c r="AF1028" i="43" s="1"/>
  <c r="AC1028" i="43"/>
  <c r="AB2115" i="43"/>
  <c r="AF2115" i="43" s="1"/>
  <c r="AC2115" i="43"/>
  <c r="AB708" i="43"/>
  <c r="AF708" i="43" s="1"/>
  <c r="AC708" i="43"/>
  <c r="AB1811" i="43"/>
  <c r="AF1811" i="43" s="1"/>
  <c r="AC1811" i="43"/>
  <c r="AB2446" i="43"/>
  <c r="AF2446" i="43" s="1"/>
  <c r="AC2446" i="43"/>
  <c r="AB1642" i="43"/>
  <c r="AF1642" i="43" s="1"/>
  <c r="AC1642" i="43"/>
  <c r="AB914" i="43"/>
  <c r="AF914" i="43" s="1"/>
  <c r="AC914" i="43"/>
  <c r="AB977" i="43"/>
  <c r="AF977" i="43" s="1"/>
  <c r="AC977" i="43"/>
  <c r="AB807" i="43"/>
  <c r="AF807" i="43" s="1"/>
  <c r="AC807" i="43"/>
  <c r="AB2666" i="43"/>
  <c r="AF2666" i="43" s="1"/>
  <c r="AC2666" i="43"/>
  <c r="AB1778" i="43"/>
  <c r="AF1778" i="43" s="1"/>
  <c r="AC1778" i="43"/>
  <c r="AB301" i="43"/>
  <c r="AF301" i="43" s="1"/>
  <c r="AC301" i="43"/>
  <c r="AB346" i="43"/>
  <c r="AF346" i="43" s="1"/>
  <c r="AC346" i="43"/>
  <c r="AB1308" i="43"/>
  <c r="AF1308" i="43" s="1"/>
  <c r="AC1308" i="43"/>
  <c r="AB1986" i="43"/>
  <c r="AF1986" i="43" s="1"/>
  <c r="AC1986" i="43"/>
  <c r="AB380" i="43"/>
  <c r="AF380" i="43" s="1"/>
  <c r="AC380" i="43"/>
  <c r="AB793" i="43"/>
  <c r="AF793" i="43" s="1"/>
  <c r="AC793" i="43"/>
  <c r="AB902" i="43"/>
  <c r="AF902" i="43" s="1"/>
  <c r="AC902" i="43"/>
  <c r="AB1877" i="43"/>
  <c r="AF1877" i="43" s="1"/>
  <c r="AC1877" i="43"/>
  <c r="AB785" i="43"/>
  <c r="AF785" i="43" s="1"/>
  <c r="AC785" i="43"/>
  <c r="AB2151" i="43"/>
  <c r="AF2151" i="43" s="1"/>
  <c r="AC2151" i="43"/>
  <c r="AB1036" i="43"/>
  <c r="AF1036" i="43" s="1"/>
  <c r="AC1036" i="43"/>
  <c r="AB201" i="43"/>
  <c r="AF201" i="43" s="1"/>
  <c r="AC201" i="43"/>
  <c r="AB738" i="43"/>
  <c r="AF738" i="43" s="1"/>
  <c r="AC738" i="43"/>
  <c r="AB48" i="43"/>
  <c r="AF48" i="43" s="1"/>
  <c r="AC48" i="43"/>
  <c r="AB47" i="43"/>
  <c r="AF47" i="43" s="1"/>
  <c r="AC47" i="43"/>
  <c r="AB2015" i="43"/>
  <c r="AF2015" i="43" s="1"/>
  <c r="AC2015" i="43"/>
  <c r="AB1209" i="43"/>
  <c r="AF1209" i="43" s="1"/>
  <c r="AC1209" i="43"/>
  <c r="AB1784" i="43"/>
  <c r="AF1784" i="43" s="1"/>
  <c r="AC1784" i="43"/>
  <c r="AB2687" i="43"/>
  <c r="AF2687" i="43" s="1"/>
  <c r="AC2687" i="43"/>
  <c r="AB465" i="43"/>
  <c r="AF465" i="43" s="1"/>
  <c r="AC465" i="43"/>
  <c r="AB2534" i="43"/>
  <c r="AF2534" i="43" s="1"/>
  <c r="AC2534" i="43"/>
  <c r="AB486" i="43"/>
  <c r="AF486" i="43" s="1"/>
  <c r="AC486" i="43"/>
  <c r="AB2299" i="43"/>
  <c r="AF2299" i="43" s="1"/>
  <c r="AC2299" i="43"/>
  <c r="AB2691" i="43"/>
  <c r="AF2691" i="43" s="1"/>
  <c r="AC2691" i="43"/>
  <c r="AB1306" i="43"/>
  <c r="AF1306" i="43" s="1"/>
  <c r="AC1306" i="43"/>
  <c r="AB1007" i="43"/>
  <c r="AF1007" i="43" s="1"/>
  <c r="AC1007" i="43"/>
  <c r="AB398" i="43"/>
  <c r="AF398" i="43" s="1"/>
  <c r="AC398" i="43"/>
  <c r="AB1834" i="43"/>
  <c r="AF1834" i="43" s="1"/>
  <c r="AC1834" i="43"/>
  <c r="AB55" i="43"/>
  <c r="AF55" i="43" s="1"/>
  <c r="AC55" i="43"/>
  <c r="AB2149" i="43"/>
  <c r="AF2149" i="43" s="1"/>
  <c r="AC2149" i="43"/>
  <c r="AB956" i="43"/>
  <c r="AF956" i="43" s="1"/>
  <c r="AC956" i="43"/>
  <c r="AB826" i="43"/>
  <c r="AF826" i="43" s="1"/>
  <c r="AC826" i="43"/>
  <c r="AB443" i="43"/>
  <c r="AF443" i="43" s="1"/>
  <c r="AC443" i="43"/>
  <c r="AB1052" i="43"/>
  <c r="AF1052" i="43" s="1"/>
  <c r="AC1052" i="43"/>
  <c r="AB215" i="43"/>
  <c r="AF215" i="43" s="1"/>
  <c r="AC215" i="43"/>
  <c r="AB101" i="43"/>
  <c r="AF101" i="43" s="1"/>
  <c r="AC101" i="43"/>
  <c r="AB2295" i="43"/>
  <c r="AF2295" i="43" s="1"/>
  <c r="AC2295" i="43"/>
  <c r="AB805" i="43"/>
  <c r="AF805" i="43" s="1"/>
  <c r="AC805" i="43"/>
  <c r="AB393" i="43"/>
  <c r="AF393" i="43" s="1"/>
  <c r="AC393" i="43"/>
  <c r="AB138" i="43"/>
  <c r="AF138" i="43" s="1"/>
  <c r="AC138" i="43"/>
  <c r="AB1021" i="43"/>
  <c r="AF1021" i="43" s="1"/>
  <c r="AC1021" i="43"/>
  <c r="AB427" i="43"/>
  <c r="AF427" i="43" s="1"/>
  <c r="AC427" i="43"/>
  <c r="AB2374" i="43"/>
  <c r="AF2374" i="43" s="1"/>
  <c r="AC2374" i="43"/>
  <c r="AB580" i="43"/>
  <c r="AF580" i="43" s="1"/>
  <c r="AC580" i="43"/>
  <c r="AB2230" i="43"/>
  <c r="AF2230" i="43" s="1"/>
  <c r="AC2230" i="43"/>
  <c r="AB1914" i="43"/>
  <c r="AF1914" i="43" s="1"/>
  <c r="AC1914" i="43"/>
  <c r="AB840" i="43"/>
  <c r="AF840" i="43" s="1"/>
  <c r="AC840" i="43"/>
  <c r="AB310" i="43"/>
  <c r="AF310" i="43" s="1"/>
  <c r="AC310" i="43"/>
  <c r="AB820" i="43"/>
  <c r="AF820" i="43" s="1"/>
  <c r="AC820" i="43"/>
  <c r="AB2359" i="43"/>
  <c r="AF2359" i="43" s="1"/>
  <c r="AC2359" i="43"/>
  <c r="AB1270" i="43"/>
  <c r="AF1270" i="43" s="1"/>
  <c r="AC1270" i="43"/>
  <c r="AB2112" i="43"/>
  <c r="AF2112" i="43" s="1"/>
  <c r="AC2112" i="43"/>
  <c r="AB2560" i="43"/>
  <c r="AF2560" i="43" s="1"/>
  <c r="AC2560" i="43"/>
  <c r="AB2305" i="43"/>
  <c r="AF2305" i="43" s="1"/>
  <c r="AC2305" i="43"/>
  <c r="AB422" i="43"/>
  <c r="AF422" i="43" s="1"/>
  <c r="AC422" i="43"/>
  <c r="AB746" i="43"/>
  <c r="AF746" i="43" s="1"/>
  <c r="AC746" i="43"/>
  <c r="AB619" i="43"/>
  <c r="AF619" i="43" s="1"/>
  <c r="AC619" i="43"/>
  <c r="AB1086" i="43"/>
  <c r="AF1086" i="43" s="1"/>
  <c r="AC1086" i="43"/>
  <c r="AB1300" i="43"/>
  <c r="AF1300" i="43" s="1"/>
  <c r="AC1300" i="43"/>
  <c r="AB286" i="43"/>
  <c r="AF286" i="43" s="1"/>
  <c r="AC286" i="43"/>
  <c r="AB1926" i="43"/>
  <c r="AF1926" i="43" s="1"/>
  <c r="AC1926" i="43"/>
  <c r="AB828" i="43"/>
  <c r="AF828" i="43" s="1"/>
  <c r="AC828" i="43"/>
  <c r="AB2497" i="43"/>
  <c r="AF2497" i="43" s="1"/>
  <c r="AC2497" i="43"/>
  <c r="AB2255" i="43"/>
  <c r="AF2255" i="43" s="1"/>
  <c r="AC2255" i="43"/>
  <c r="AB1915" i="43"/>
  <c r="AF1915" i="43" s="1"/>
  <c r="AC1915" i="43"/>
  <c r="AB1112" i="43"/>
  <c r="AF1112" i="43" s="1"/>
  <c r="AC1112" i="43"/>
  <c r="AB814" i="43"/>
  <c r="AF814" i="43" s="1"/>
  <c r="AC814" i="43"/>
  <c r="AB2679" i="43"/>
  <c r="AF2679" i="43" s="1"/>
  <c r="AC2679" i="43"/>
  <c r="AB713" i="43"/>
  <c r="AF713" i="43" s="1"/>
  <c r="AC713" i="43"/>
  <c r="AB1457" i="43"/>
  <c r="AF1457" i="43" s="1"/>
  <c r="AC1457" i="43"/>
  <c r="AB622" i="43"/>
  <c r="AF622" i="43" s="1"/>
  <c r="AC622" i="43"/>
  <c r="AB1236" i="43"/>
  <c r="AF1236" i="43" s="1"/>
  <c r="AC1236" i="43"/>
  <c r="AB2142" i="43"/>
  <c r="AF2142" i="43" s="1"/>
  <c r="AC2142" i="43"/>
  <c r="AB2209" i="43"/>
  <c r="AF2209" i="43" s="1"/>
  <c r="AC2209" i="43"/>
  <c r="AB1590" i="43"/>
  <c r="AF1590" i="43" s="1"/>
  <c r="AC1590" i="43"/>
  <c r="AB58" i="43"/>
  <c r="AF58" i="43" s="1"/>
  <c r="AC58" i="43"/>
  <c r="AB162" i="43"/>
  <c r="AF162" i="43" s="1"/>
  <c r="AC162" i="43"/>
  <c r="AB2081" i="43"/>
  <c r="AF2081" i="43" s="1"/>
  <c r="AC2081" i="43"/>
  <c r="AB2101" i="43"/>
  <c r="AF2101" i="43" s="1"/>
  <c r="AC2101" i="43"/>
  <c r="AB1078" i="43"/>
  <c r="AF1078" i="43" s="1"/>
  <c r="AC1078" i="43"/>
  <c r="AB1876" i="43"/>
  <c r="AF1876" i="43" s="1"/>
  <c r="AC1876" i="43"/>
  <c r="AB537" i="43"/>
  <c r="AF537" i="43" s="1"/>
  <c r="AC537" i="43"/>
  <c r="AB1200" i="43"/>
  <c r="AF1200" i="43" s="1"/>
  <c r="AC1200" i="43"/>
  <c r="AB1340" i="43"/>
  <c r="AF1340" i="43" s="1"/>
  <c r="AC1340" i="43"/>
  <c r="AB863" i="43"/>
  <c r="AF863" i="43" s="1"/>
  <c r="AC863" i="43"/>
  <c r="AB716" i="43"/>
  <c r="AF716" i="43" s="1"/>
  <c r="AC716" i="43"/>
  <c r="AB2010" i="43"/>
  <c r="AF2010" i="43" s="1"/>
  <c r="AC2010" i="43"/>
  <c r="AB1710" i="43"/>
  <c r="AF1710" i="43" s="1"/>
  <c r="AC1710" i="43"/>
  <c r="AB1769" i="43"/>
  <c r="AF1769" i="43" s="1"/>
  <c r="AC1769" i="43"/>
  <c r="AB1683" i="43"/>
  <c r="AF1683" i="43" s="1"/>
  <c r="AC1683" i="43"/>
  <c r="AB1998" i="43"/>
  <c r="AF1998" i="43" s="1"/>
  <c r="AC1998" i="43"/>
  <c r="AB2043" i="43"/>
  <c r="AF2043" i="43" s="1"/>
  <c r="AC2043" i="43"/>
  <c r="AB2756" i="43"/>
  <c r="AF2756" i="43" s="1"/>
  <c r="AC2756" i="43"/>
  <c r="AB2333" i="43"/>
  <c r="AF2333" i="43" s="1"/>
  <c r="AC2333" i="43"/>
  <c r="AB1096" i="43"/>
  <c r="AF1096" i="43" s="1"/>
  <c r="AC1096" i="43"/>
  <c r="AB1370" i="43"/>
  <c r="AF1370" i="43" s="1"/>
  <c r="AC1370" i="43"/>
  <c r="AB225" i="43"/>
  <c r="AF225" i="43" s="1"/>
  <c r="AC225" i="43"/>
  <c r="AB1946" i="43"/>
  <c r="AF1946" i="43" s="1"/>
  <c r="AC1946" i="43"/>
  <c r="AB356" i="43"/>
  <c r="AF356" i="43" s="1"/>
  <c r="AC356" i="43"/>
  <c r="AB2653" i="43"/>
  <c r="AF2653" i="43" s="1"/>
  <c r="AC2653" i="43"/>
  <c r="AB1247" i="43"/>
  <c r="AF1247" i="43" s="1"/>
  <c r="AC1247" i="43"/>
  <c r="AB724" i="43"/>
  <c r="AF724" i="43" s="1"/>
  <c r="AC724" i="43"/>
  <c r="AB242" i="43"/>
  <c r="AF242" i="43" s="1"/>
  <c r="AC242" i="43"/>
  <c r="AB1076" i="43"/>
  <c r="AF1076" i="43" s="1"/>
  <c r="AC1076" i="43"/>
  <c r="AB2219" i="43"/>
  <c r="AF2219" i="43" s="1"/>
  <c r="AC2219" i="43"/>
  <c r="AB2366" i="43"/>
  <c r="AF2366" i="43" s="1"/>
  <c r="AC2366" i="43"/>
  <c r="AB2278" i="43"/>
  <c r="AF2278" i="43" s="1"/>
  <c r="AC2278" i="43"/>
  <c r="AB1228" i="43"/>
  <c r="AF1228" i="43" s="1"/>
  <c r="AC1228" i="43"/>
  <c r="AB2100" i="43"/>
  <c r="AF2100" i="43" s="1"/>
  <c r="AC2100" i="43"/>
  <c r="AB508" i="43"/>
  <c r="AF508" i="43" s="1"/>
  <c r="AC508" i="43"/>
  <c r="AB1420" i="43"/>
  <c r="AF1420" i="43" s="1"/>
  <c r="AC1420" i="43"/>
  <c r="AB2531" i="43"/>
  <c r="AF2531" i="43" s="1"/>
  <c r="AC2531" i="43"/>
  <c r="AB2051" i="43"/>
  <c r="AF2051" i="43" s="1"/>
  <c r="AC2051" i="43"/>
  <c r="AB2483" i="43"/>
  <c r="AF2483" i="43" s="1"/>
  <c r="AC2483" i="43"/>
  <c r="AB1608" i="43"/>
  <c r="AF1608" i="43" s="1"/>
  <c r="AC1608" i="43"/>
  <c r="AB1651" i="43"/>
  <c r="AF1651" i="43" s="1"/>
  <c r="AC1651" i="43"/>
  <c r="AB2355" i="43"/>
  <c r="AF2355" i="43" s="1"/>
  <c r="AC2355" i="43"/>
  <c r="AB2563" i="43"/>
  <c r="AF2563" i="43" s="1"/>
  <c r="AC2563" i="43"/>
  <c r="AB596" i="43"/>
  <c r="AF596" i="43" s="1"/>
  <c r="AC596" i="43"/>
  <c r="AB146" i="43"/>
  <c r="AF146" i="43" s="1"/>
  <c r="AC146" i="43"/>
  <c r="AB1883" i="43"/>
  <c r="AF1883" i="43" s="1"/>
  <c r="AC1883" i="43"/>
  <c r="AB759" i="43"/>
  <c r="AF759" i="43" s="1"/>
  <c r="AC759" i="43"/>
  <c r="AB2445" i="43"/>
  <c r="AF2445" i="43" s="1"/>
  <c r="AC2445" i="43"/>
  <c r="AB2719" i="43"/>
  <c r="AF2719" i="43" s="1"/>
  <c r="AC2719" i="43"/>
  <c r="AB2169" i="43"/>
  <c r="AF2169" i="43" s="1"/>
  <c r="AC2169" i="43"/>
  <c r="AB2365" i="43"/>
  <c r="AF2365" i="43" s="1"/>
  <c r="AC2365" i="43"/>
  <c r="AB1527" i="43"/>
  <c r="AF1527" i="43" s="1"/>
  <c r="AC1527" i="43"/>
  <c r="AB148" i="43"/>
  <c r="AF148" i="43" s="1"/>
  <c r="AC148" i="43"/>
  <c r="AB277" i="43"/>
  <c r="AF277" i="43" s="1"/>
  <c r="AC277" i="43"/>
  <c r="AB1890" i="43"/>
  <c r="AF1890" i="43" s="1"/>
  <c r="AC1890" i="43"/>
  <c r="AB1325" i="43"/>
  <c r="AF1325" i="43" s="1"/>
  <c r="AC1325" i="43"/>
  <c r="AB1242" i="43"/>
  <c r="AF1242" i="43" s="1"/>
  <c r="AC1242" i="43"/>
  <c r="AB2050" i="43"/>
  <c r="AF2050" i="43" s="1"/>
  <c r="AC2050" i="43"/>
  <c r="AB946" i="43"/>
  <c r="AF946" i="43" s="1"/>
  <c r="AC946" i="43"/>
  <c r="AB1219" i="43"/>
  <c r="AF1219" i="43" s="1"/>
  <c r="AC1219" i="43"/>
  <c r="AB321" i="43"/>
  <c r="AF321" i="43" s="1"/>
  <c r="AC321" i="43"/>
  <c r="AB2704" i="43"/>
  <c r="AF2704" i="43" s="1"/>
  <c r="AC2704" i="43"/>
  <c r="AB1813" i="43"/>
  <c r="AF1813" i="43" s="1"/>
  <c r="AC1813" i="43"/>
  <c r="AB411" i="43"/>
  <c r="AF411" i="43" s="1"/>
  <c r="AC411" i="43"/>
  <c r="AB186" i="43"/>
  <c r="AF186" i="43" s="1"/>
  <c r="AC186" i="43"/>
  <c r="AB2690" i="43"/>
  <c r="AF2690" i="43" s="1"/>
  <c r="AC2690" i="43"/>
  <c r="AB1531" i="43"/>
  <c r="AF1531" i="43" s="1"/>
  <c r="AC1531" i="43"/>
  <c r="AB679" i="43"/>
  <c r="AF679" i="43" s="1"/>
  <c r="AC679" i="43"/>
  <c r="AB2297" i="43"/>
  <c r="AF2297" i="43" s="1"/>
  <c r="AC2297" i="43"/>
  <c r="AB1675" i="43"/>
  <c r="AF1675" i="43" s="1"/>
  <c r="AC1675" i="43"/>
  <c r="AB84" i="43"/>
  <c r="AF84" i="43" s="1"/>
  <c r="AC84" i="43"/>
  <c r="AB80" i="43"/>
  <c r="AF80" i="43" s="1"/>
  <c r="AC80" i="43"/>
  <c r="AB1192" i="43"/>
  <c r="AF1192" i="43" s="1"/>
  <c r="AC1192" i="43"/>
  <c r="AB477" i="43"/>
  <c r="AF477" i="43" s="1"/>
  <c r="AC477" i="43"/>
  <c r="AB2434" i="43"/>
  <c r="AF2434" i="43" s="1"/>
  <c r="AC2434" i="43"/>
  <c r="AB1728" i="43"/>
  <c r="AF1728" i="43" s="1"/>
  <c r="AC1728" i="43"/>
  <c r="AB1539" i="43"/>
  <c r="AF1539" i="43" s="1"/>
  <c r="AC1539" i="43"/>
  <c r="AB2571" i="43"/>
  <c r="AF2571" i="43" s="1"/>
  <c r="AC2571" i="43"/>
  <c r="AB2617" i="43"/>
  <c r="AF2617" i="43" s="1"/>
  <c r="AC2617" i="43"/>
  <c r="AB18" i="43"/>
  <c r="AF18" i="43" s="1"/>
  <c r="AC18" i="43"/>
  <c r="AB1363" i="43"/>
  <c r="AF1363" i="43" s="1"/>
  <c r="AC1363" i="43"/>
  <c r="AB1774" i="43"/>
  <c r="AF1774" i="43" s="1"/>
  <c r="AC1774" i="43"/>
  <c r="AB291" i="43"/>
  <c r="AF291" i="43" s="1"/>
  <c r="AC291" i="43"/>
  <c r="AB1480" i="43"/>
  <c r="AF1480" i="43" s="1"/>
  <c r="AC1480" i="43"/>
  <c r="AB2661" i="43"/>
  <c r="AF2661" i="43" s="1"/>
  <c r="AC2661" i="43"/>
  <c r="AB1135" i="43"/>
  <c r="AF1135" i="43" s="1"/>
  <c r="AC1135" i="43"/>
  <c r="AB609" i="43"/>
  <c r="AF609" i="43" s="1"/>
  <c r="AC609" i="43"/>
  <c r="AB2279" i="43"/>
  <c r="AF2279" i="43" s="1"/>
  <c r="AC2279" i="43"/>
  <c r="AB1706" i="43"/>
  <c r="AF1706" i="43" s="1"/>
  <c r="AC1706" i="43"/>
  <c r="AB1645" i="43"/>
  <c r="AF1645" i="43" s="1"/>
  <c r="AC1645" i="43"/>
  <c r="AB355" i="43"/>
  <c r="AF355" i="43" s="1"/>
  <c r="AC355" i="43"/>
  <c r="AB518" i="43"/>
  <c r="AF518" i="43" s="1"/>
  <c r="AC518" i="43"/>
  <c r="AB525" i="43"/>
  <c r="AF525" i="43" s="1"/>
  <c r="AC525" i="43"/>
  <c r="AB1259" i="43"/>
  <c r="AF1259" i="43" s="1"/>
  <c r="AC1259" i="43"/>
  <c r="AB470" i="43"/>
  <c r="AF470" i="43" s="1"/>
  <c r="AC470" i="43"/>
  <c r="AB2526" i="43"/>
  <c r="AF2526" i="43" s="1"/>
  <c r="AC2526" i="43"/>
  <c r="AB2470" i="43"/>
  <c r="AF2470" i="43" s="1"/>
  <c r="AC2470" i="43"/>
  <c r="AB455" i="43"/>
  <c r="AF455" i="43" s="1"/>
  <c r="AC455" i="43"/>
  <c r="AB1620" i="43"/>
  <c r="AF1620" i="43" s="1"/>
  <c r="AC1620" i="43"/>
  <c r="AB1593" i="43"/>
  <c r="AF1593" i="43" s="1"/>
  <c r="AC1593" i="43"/>
  <c r="AB2103" i="43"/>
  <c r="AF2103" i="43" s="1"/>
  <c r="AC2103" i="43"/>
  <c r="AB2373" i="43"/>
  <c r="AF2373" i="43" s="1"/>
  <c r="AC2373" i="43"/>
  <c r="AB2581" i="43"/>
  <c r="AF2581" i="43" s="1"/>
  <c r="AC2581" i="43"/>
  <c r="AB2364" i="43"/>
  <c r="AF2364" i="43" s="1"/>
  <c r="AC2364" i="43"/>
  <c r="AB1752" i="43"/>
  <c r="AF1752" i="43" s="1"/>
  <c r="AC1752" i="43"/>
  <c r="AB82" i="43"/>
  <c r="AF82" i="43" s="1"/>
  <c r="AC82" i="43"/>
  <c r="AB1846" i="43"/>
  <c r="AF1846" i="43" s="1"/>
  <c r="AC1846" i="43"/>
  <c r="AB1656" i="43"/>
  <c r="AF1656" i="43" s="1"/>
  <c r="AC1656" i="43"/>
  <c r="AB1514" i="43"/>
  <c r="AF1514" i="43" s="1"/>
  <c r="AC1514" i="43"/>
  <c r="AB827" i="43"/>
  <c r="AF827" i="43" s="1"/>
  <c r="AC827" i="43"/>
  <c r="AB1934" i="43"/>
  <c r="AF1934" i="43" s="1"/>
  <c r="AC1934" i="43"/>
  <c r="AB2341" i="43"/>
  <c r="AF2341" i="43" s="1"/>
  <c r="AC2341" i="43"/>
  <c r="AB360" i="43"/>
  <c r="AF360" i="43" s="1"/>
  <c r="AC360" i="43"/>
  <c r="AB999" i="43"/>
  <c r="AF999" i="43" s="1"/>
  <c r="AC999" i="43"/>
  <c r="AB172" i="43"/>
  <c r="AF172" i="43" s="1"/>
  <c r="AC172" i="43"/>
  <c r="AB1995" i="43"/>
  <c r="AF1995" i="43" s="1"/>
  <c r="AC1995" i="43"/>
  <c r="AB87" i="43"/>
  <c r="AF87" i="43" s="1"/>
  <c r="AC87" i="43"/>
  <c r="AB396" i="43"/>
  <c r="AF396" i="43" s="1"/>
  <c r="AC396" i="43"/>
  <c r="AB2227" i="43"/>
  <c r="AF2227" i="43" s="1"/>
  <c r="AC2227" i="43"/>
  <c r="AB1630" i="43"/>
  <c r="AF1630" i="43" s="1"/>
  <c r="AC1630" i="43"/>
  <c r="AB1760" i="43"/>
  <c r="AF1760" i="43" s="1"/>
  <c r="AC1760" i="43"/>
  <c r="AB1173" i="43"/>
  <c r="AF1173" i="43" s="1"/>
  <c r="AC1173" i="43"/>
  <c r="AB2378" i="43"/>
  <c r="AF2378" i="43" s="1"/>
  <c r="AC2378" i="43"/>
  <c r="AB751" i="43"/>
  <c r="AF751" i="43" s="1"/>
  <c r="AC751" i="43"/>
  <c r="AB2626" i="43"/>
  <c r="AF2626" i="43" s="1"/>
  <c r="AC2626" i="43"/>
  <c r="AB1222" i="43"/>
  <c r="AF1222" i="43" s="1"/>
  <c r="AC1222" i="43"/>
  <c r="AB1571" i="43"/>
  <c r="AF1571" i="43" s="1"/>
  <c r="AC1571" i="43"/>
  <c r="AB416" i="43"/>
  <c r="AF416" i="43" s="1"/>
  <c r="AC416" i="43"/>
  <c r="AB1016" i="43"/>
  <c r="AF1016" i="43" s="1"/>
  <c r="AC1016" i="43"/>
  <c r="AB1978" i="43"/>
  <c r="AF1978" i="43" s="1"/>
  <c r="AC1978" i="43"/>
  <c r="AB2400" i="43"/>
  <c r="AF2400" i="43" s="1"/>
  <c r="AC2400" i="43"/>
  <c r="AB1269" i="43"/>
  <c r="AF1269" i="43" s="1"/>
  <c r="AC1269" i="43"/>
  <c r="AB675" i="43"/>
  <c r="AF675" i="43" s="1"/>
  <c r="AC675" i="43"/>
  <c r="AB1705" i="43"/>
  <c r="AF1705" i="43" s="1"/>
  <c r="AC1705" i="43"/>
  <c r="AB2782" i="43"/>
  <c r="AF2782" i="43" s="1"/>
  <c r="AC2782" i="43"/>
  <c r="AB1556" i="43"/>
  <c r="AF1556" i="43" s="1"/>
  <c r="AC1556" i="43"/>
  <c r="AB1982" i="43"/>
  <c r="AF1982" i="43" s="1"/>
  <c r="AC1982" i="43"/>
  <c r="AB2509" i="43"/>
  <c r="AF2509" i="43" s="1"/>
  <c r="AC2509" i="43"/>
  <c r="AB1636" i="43"/>
  <c r="AF1636" i="43" s="1"/>
  <c r="AC1636" i="43"/>
  <c r="AB2433" i="43"/>
  <c r="AF2433" i="43" s="1"/>
  <c r="AC2433" i="43"/>
  <c r="AB2017" i="43"/>
  <c r="AF2017" i="43" s="1"/>
  <c r="AC2017" i="43"/>
  <c r="AB2535" i="43"/>
  <c r="AF2535" i="43" s="1"/>
  <c r="AC2535" i="43"/>
  <c r="AB2047" i="43"/>
  <c r="AF2047" i="43" s="1"/>
  <c r="AC2047" i="43"/>
  <c r="AB2118" i="43"/>
  <c r="AF2118" i="43" s="1"/>
  <c r="AC2118" i="43"/>
  <c r="AB1345" i="43"/>
  <c r="AF1345" i="43" s="1"/>
  <c r="AC1345" i="43"/>
  <c r="AB1195" i="43"/>
  <c r="AF1195" i="43" s="1"/>
  <c r="AC1195" i="43"/>
  <c r="AB1373" i="43"/>
  <c r="AF1373" i="43" s="1"/>
  <c r="AC1373" i="43"/>
  <c r="AB1326" i="43"/>
  <c r="AF1326" i="43" s="1"/>
  <c r="AC1326" i="43"/>
  <c r="AB2768" i="43"/>
  <c r="AF2768" i="43" s="1"/>
  <c r="AC2768" i="43"/>
  <c r="AB1626" i="43"/>
  <c r="AF1626" i="43" s="1"/>
  <c r="AC1626" i="43"/>
  <c r="AB1207" i="43"/>
  <c r="AF1207" i="43" s="1"/>
  <c r="AC1207" i="43"/>
  <c r="AB804" i="43"/>
  <c r="AF804" i="43" s="1"/>
  <c r="AC804" i="43"/>
  <c r="AB1904" i="43"/>
  <c r="AF1904" i="43" s="1"/>
  <c r="AC1904" i="43"/>
  <c r="AB167" i="43"/>
  <c r="AF167" i="43" s="1"/>
  <c r="AC167" i="43"/>
  <c r="AB2022" i="43"/>
  <c r="AF2022" i="43" s="1"/>
  <c r="AC2022" i="43"/>
  <c r="AB2484" i="43"/>
  <c r="AF2484" i="43" s="1"/>
  <c r="AC2484" i="43"/>
  <c r="AB966" i="43"/>
  <c r="AF966" i="43" s="1"/>
  <c r="AC966" i="43"/>
  <c r="AB2686" i="43"/>
  <c r="AF2686" i="43" s="1"/>
  <c r="AC2686" i="43"/>
  <c r="AB1828" i="43"/>
  <c r="AF1828" i="43" s="1"/>
  <c r="AC1828" i="43"/>
  <c r="AB2038" i="43"/>
  <c r="AF2038" i="43" s="1"/>
  <c r="AC2038" i="43"/>
  <c r="AB1954" i="43"/>
  <c r="AF1954" i="43" s="1"/>
  <c r="AC1954" i="43"/>
  <c r="AB522" i="43"/>
  <c r="AF522" i="43" s="1"/>
  <c r="AC522" i="43"/>
  <c r="AB874" i="43"/>
  <c r="AF874" i="43" s="1"/>
  <c r="AC874" i="43"/>
  <c r="AB316" i="43"/>
  <c r="AF316" i="43" s="1"/>
  <c r="AC316" i="43"/>
  <c r="AB1106" i="43"/>
  <c r="AF1106" i="43" s="1"/>
  <c r="AC1106" i="43"/>
  <c r="AB1916" i="43"/>
  <c r="AF1916" i="43" s="1"/>
  <c r="AC1916" i="43"/>
  <c r="AB728" i="43"/>
  <c r="AF728" i="43" s="1"/>
  <c r="AC728" i="43"/>
  <c r="AB985" i="43"/>
  <c r="AF985" i="43" s="1"/>
  <c r="AC985" i="43"/>
  <c r="AB1056" i="43"/>
  <c r="AF1056" i="43" s="1"/>
  <c r="AC1056" i="43"/>
  <c r="AB2354" i="43"/>
  <c r="AF2354" i="43" s="1"/>
  <c r="AC2354" i="43"/>
  <c r="AB2468" i="43"/>
  <c r="AF2468" i="43" s="1"/>
  <c r="AC2468" i="43"/>
  <c r="AB1677" i="43"/>
  <c r="AF1677" i="43" s="1"/>
  <c r="AC1677" i="43"/>
  <c r="AB2487" i="43"/>
  <c r="AF2487" i="43" s="1"/>
  <c r="AC2487" i="43"/>
  <c r="AB2129" i="43"/>
  <c r="AF2129" i="43" s="1"/>
  <c r="AC2129" i="43"/>
  <c r="AB2221" i="43"/>
  <c r="AF2221" i="43" s="1"/>
  <c r="AC2221" i="43"/>
  <c r="AB371" i="43"/>
  <c r="AF371" i="43" s="1"/>
  <c r="AC371" i="43"/>
  <c r="AB1081" i="43"/>
  <c r="AF1081" i="43" s="1"/>
  <c r="AC1081" i="43"/>
  <c r="AB1843" i="43"/>
  <c r="AF1843" i="43" s="1"/>
  <c r="AC1843" i="43"/>
  <c r="AB1613" i="43"/>
  <c r="AF1613" i="43" s="1"/>
  <c r="AC1613" i="43"/>
  <c r="AB60" i="43"/>
  <c r="AF60" i="43" s="1"/>
  <c r="AC60" i="43"/>
  <c r="AB386" i="43"/>
  <c r="AF386" i="43" s="1"/>
  <c r="AC386" i="43"/>
  <c r="AB1612" i="43"/>
  <c r="AF1612" i="43" s="1"/>
  <c r="AC1612" i="43"/>
  <c r="AB397" i="43"/>
  <c r="AF397" i="43" s="1"/>
  <c r="AC397" i="43"/>
  <c r="AB1297" i="43"/>
  <c r="AF1297" i="43" s="1"/>
  <c r="AC1297" i="43"/>
  <c r="AB1368" i="43"/>
  <c r="AF1368" i="43" s="1"/>
  <c r="AC1368" i="43"/>
  <c r="AB610" i="43"/>
  <c r="AF610" i="43" s="1"/>
  <c r="AC610" i="43"/>
  <c r="AB452" i="43"/>
  <c r="AF452" i="43" s="1"/>
  <c r="AC452" i="43"/>
  <c r="AB334" i="43"/>
  <c r="AF334" i="43" s="1"/>
  <c r="AC334" i="43"/>
  <c r="AB261" i="43"/>
  <c r="AF261" i="43" s="1"/>
  <c r="AC261" i="43"/>
  <c r="AB1186" i="43"/>
  <c r="AF1186" i="43" s="1"/>
  <c r="AC1186" i="43"/>
  <c r="AB781" i="43"/>
  <c r="AF781" i="43" s="1"/>
  <c r="AC781" i="43"/>
  <c r="AB877" i="43"/>
  <c r="AF877" i="43" s="1"/>
  <c r="AC877" i="43"/>
  <c r="AB133" i="43"/>
  <c r="AF133" i="43" s="1"/>
  <c r="AC133" i="43"/>
  <c r="AB2108" i="43"/>
  <c r="AF2108" i="43" s="1"/>
  <c r="AC2108" i="43"/>
  <c r="AB1567" i="43"/>
  <c r="AF1567" i="43" s="1"/>
  <c r="AC1567" i="43"/>
  <c r="AB2647" i="43"/>
  <c r="AF2647" i="43" s="1"/>
  <c r="AC2647" i="43"/>
  <c r="AB1923" i="43"/>
  <c r="AF1923" i="43" s="1"/>
  <c r="AC1923" i="43"/>
  <c r="AB2469" i="43"/>
  <c r="AF2469" i="43" s="1"/>
  <c r="AC2469" i="43"/>
  <c r="AB1733" i="43"/>
  <c r="AF1733" i="43" s="1"/>
  <c r="AC1733" i="43"/>
  <c r="AB2588" i="43"/>
  <c r="AF2588" i="43" s="1"/>
  <c r="AC2588" i="43"/>
  <c r="AB965" i="43"/>
  <c r="AF965" i="43" s="1"/>
  <c r="AC965" i="43"/>
  <c r="AB600" i="43"/>
  <c r="AF600" i="43" s="1"/>
  <c r="AC600" i="43"/>
  <c r="AB2692" i="43"/>
  <c r="AF2692" i="43" s="1"/>
  <c r="AC2692" i="43"/>
  <c r="AB471" i="43"/>
  <c r="AF471" i="43" s="1"/>
  <c r="AC471" i="43"/>
  <c r="AB662" i="43"/>
  <c r="AF662" i="43" s="1"/>
  <c r="AC662" i="43"/>
  <c r="AB1932" i="43"/>
  <c r="AF1932" i="43" s="1"/>
  <c r="AC1932" i="43"/>
  <c r="AB2268" i="43"/>
  <c r="AF2268" i="43" s="1"/>
  <c r="AC2268" i="43"/>
  <c r="AB1095" i="43"/>
  <c r="AF1095" i="43" s="1"/>
  <c r="AC1095" i="43"/>
  <c r="AB2739" i="43"/>
  <c r="AF2739" i="43" s="1"/>
  <c r="AC2739" i="43"/>
  <c r="AB1565" i="43"/>
  <c r="AF1565" i="43" s="1"/>
  <c r="AC1565" i="43"/>
  <c r="AB1968" i="43"/>
  <c r="AF1968" i="43" s="1"/>
  <c r="AC1968" i="43"/>
  <c r="AB1952" i="43"/>
  <c r="AF1952" i="43" s="1"/>
  <c r="AC1952" i="43"/>
  <c r="AB2636" i="43"/>
  <c r="AF2636" i="43" s="1"/>
  <c r="AC2636" i="43"/>
  <c r="AB671" i="43"/>
  <c r="AF671" i="43" s="1"/>
  <c r="AC671" i="43"/>
  <c r="AB150" i="43"/>
  <c r="AF150" i="43" s="1"/>
  <c r="AC150" i="43"/>
  <c r="AB1335" i="43"/>
  <c r="AF1335" i="43" s="1"/>
  <c r="AC1335" i="43"/>
  <c r="AB76" i="43"/>
  <c r="AF76" i="43" s="1"/>
  <c r="AC76" i="43"/>
  <c r="AB1072" i="43"/>
  <c r="AF1072" i="43" s="1"/>
  <c r="AC1072" i="43"/>
  <c r="AB1301" i="43"/>
  <c r="AF1301" i="43" s="1"/>
  <c r="AC1301" i="43"/>
  <c r="AB991" i="43"/>
  <c r="AF991" i="43" s="1"/>
  <c r="AC991" i="43"/>
  <c r="AB635" i="43"/>
  <c r="AF635" i="43" s="1"/>
  <c r="AC635" i="43"/>
  <c r="AB221" i="43"/>
  <c r="AF221" i="43" s="1"/>
  <c r="AC221" i="43"/>
  <c r="AB2242" i="43"/>
  <c r="AF2242" i="43" s="1"/>
  <c r="AC2242" i="43"/>
  <c r="AB1785" i="43"/>
  <c r="AF1785" i="43" s="1"/>
  <c r="AC1785" i="43"/>
  <c r="AB1532" i="43"/>
  <c r="AF1532" i="43" s="1"/>
  <c r="AC1532" i="43"/>
  <c r="AB2116" i="43"/>
  <c r="AF2116" i="43" s="1"/>
  <c r="AC2116" i="43"/>
  <c r="AB273" i="43"/>
  <c r="AF273" i="43" s="1"/>
  <c r="AC273" i="43"/>
  <c r="AB1743" i="43"/>
  <c r="AF1743" i="43" s="1"/>
  <c r="AC1743" i="43"/>
  <c r="AB1452" i="43"/>
  <c r="AF1452" i="43" s="1"/>
  <c r="AC1452" i="43"/>
  <c r="AB2249" i="43"/>
  <c r="AF2249" i="43" s="1"/>
  <c r="AC2249" i="43"/>
  <c r="AB791" i="43"/>
  <c r="AF791" i="43" s="1"/>
  <c r="AC791" i="43"/>
  <c r="AB1603" i="43"/>
  <c r="AF1603" i="43" s="1"/>
  <c r="AC1603" i="43"/>
  <c r="AB2157" i="43"/>
  <c r="AF2157" i="43" s="1"/>
  <c r="AC2157" i="43"/>
  <c r="AB1629" i="43"/>
  <c r="AF1629" i="43" s="1"/>
  <c r="AC1629" i="43"/>
  <c r="AB842" i="43"/>
  <c r="AF842" i="43" s="1"/>
  <c r="AC842" i="43"/>
  <c r="AB763" i="43"/>
  <c r="AF763" i="43" s="1"/>
  <c r="AC763" i="43"/>
  <c r="AB816" i="43"/>
  <c r="AF816" i="43" s="1"/>
  <c r="AC816" i="43"/>
  <c r="AB1732" i="43"/>
  <c r="AF1732" i="43" s="1"/>
  <c r="AC1732" i="43"/>
  <c r="AB970" i="43"/>
  <c r="AF970" i="43" s="1"/>
  <c r="AC970" i="43"/>
  <c r="AB1970" i="43"/>
  <c r="AF1970" i="43" s="1"/>
  <c r="AC1970" i="43"/>
  <c r="AB736" i="43"/>
  <c r="AF736" i="43" s="1"/>
  <c r="AC736" i="43"/>
  <c r="AB1697" i="43"/>
  <c r="AF1697" i="43" s="1"/>
  <c r="AC1697" i="43"/>
  <c r="AB294" i="43"/>
  <c r="AF294" i="43" s="1"/>
  <c r="AC294" i="43"/>
  <c r="AB2188" i="43"/>
  <c r="AF2188" i="43" s="1"/>
  <c r="AC2188" i="43"/>
  <c r="AB2322" i="43"/>
  <c r="AF2322" i="43" s="1"/>
  <c r="AC2322" i="43"/>
  <c r="AB1513" i="43"/>
  <c r="AF1513" i="43" s="1"/>
  <c r="AC1513" i="43"/>
  <c r="AB1941" i="43"/>
  <c r="AF1941" i="43" s="1"/>
  <c r="AC1941" i="43"/>
  <c r="AB2513" i="43"/>
  <c r="AF2513" i="43" s="1"/>
  <c r="AC2513" i="43"/>
  <c r="AB124" i="43"/>
  <c r="AF124" i="43" s="1"/>
  <c r="AC124" i="43"/>
  <c r="AB1568" i="43"/>
  <c r="AF1568" i="43" s="1"/>
  <c r="AC1568" i="43"/>
  <c r="AB1855" i="43"/>
  <c r="AF1855" i="43" s="1"/>
  <c r="AC1855" i="43"/>
  <c r="AB880" i="43"/>
  <c r="AF880" i="43" s="1"/>
  <c r="AC880" i="43"/>
  <c r="AB394" i="43"/>
  <c r="AF394" i="43" s="1"/>
  <c r="AC394" i="43"/>
  <c r="AB547" i="43"/>
  <c r="AF547" i="43" s="1"/>
  <c r="AC547" i="43"/>
  <c r="AB276" i="43"/>
  <c r="AF276" i="43" s="1"/>
  <c r="AC276" i="43"/>
  <c r="AB1740" i="43"/>
  <c r="AF1740" i="43" s="1"/>
  <c r="AC1740" i="43"/>
  <c r="AB308" i="43"/>
  <c r="AF308" i="43" s="1"/>
  <c r="AC308" i="43"/>
  <c r="AB1670" i="43"/>
  <c r="AF1670" i="43" s="1"/>
  <c r="AC1670" i="43"/>
  <c r="AB2794" i="43"/>
  <c r="AF2794" i="43" s="1"/>
  <c r="AC2794" i="43"/>
  <c r="AB2193" i="43"/>
  <c r="AF2193" i="43" s="1"/>
  <c r="AC2193" i="43"/>
  <c r="AB668" i="43"/>
  <c r="AF668" i="43" s="1"/>
  <c r="AC668" i="43"/>
  <c r="AB2153" i="43"/>
  <c r="AF2153" i="43" s="1"/>
  <c r="AC2153" i="43"/>
  <c r="AB729" i="43"/>
  <c r="AF729" i="43" s="1"/>
  <c r="AC729" i="43"/>
  <c r="AB1382" i="43"/>
  <c r="AF1382" i="43" s="1"/>
  <c r="AC1382" i="43"/>
  <c r="AB212" i="43"/>
  <c r="AF212" i="43" s="1"/>
  <c r="AC212" i="43"/>
  <c r="AB1759" i="43"/>
  <c r="AF1759" i="43" s="1"/>
  <c r="AC1759" i="43"/>
  <c r="AB886" i="43"/>
  <c r="AF886" i="43" s="1"/>
  <c r="AC886" i="43"/>
  <c r="AB939" i="43"/>
  <c r="AF939" i="43" s="1"/>
  <c r="AC939" i="43"/>
  <c r="AB1030" i="43"/>
  <c r="AF1030" i="43" s="1"/>
  <c r="AC1030" i="43"/>
  <c r="AB2790" i="43"/>
  <c r="AF2790" i="43" s="1"/>
  <c r="AC2790" i="43"/>
  <c r="AB645" i="43"/>
  <c r="AF645" i="43" s="1"/>
  <c r="AC645" i="43"/>
  <c r="AB239" i="43"/>
  <c r="AF239" i="43" s="1"/>
  <c r="AC239" i="43"/>
  <c r="AB992" i="43"/>
  <c r="AF992" i="43" s="1"/>
  <c r="AC992" i="43"/>
  <c r="AB2217" i="43"/>
  <c r="AF2217" i="43" s="1"/>
  <c r="AC2217" i="43"/>
  <c r="AB1832" i="43"/>
  <c r="AF1832" i="43" s="1"/>
  <c r="AC1832" i="43"/>
  <c r="AB2553" i="43"/>
  <c r="AF2553" i="43" s="1"/>
  <c r="AC2553" i="43"/>
  <c r="AB1816" i="43"/>
  <c r="AF1816" i="43" s="1"/>
  <c r="AC1816" i="43"/>
  <c r="AB1750" i="43"/>
  <c r="AF1750" i="43" s="1"/>
  <c r="AC1750" i="43"/>
  <c r="AB108" i="43"/>
  <c r="AF108" i="43" s="1"/>
  <c r="AC108" i="43"/>
  <c r="AB2303" i="43"/>
  <c r="AF2303" i="43" s="1"/>
  <c r="AC2303" i="43"/>
  <c r="AB1167" i="43"/>
  <c r="AF1167" i="43" s="1"/>
  <c r="AC1167" i="43"/>
  <c r="AB1807" i="43"/>
  <c r="AF1807" i="43" s="1"/>
  <c r="AC1807" i="43"/>
  <c r="AB1243" i="43"/>
  <c r="AF1243" i="43" s="1"/>
  <c r="AC1243" i="43"/>
  <c r="AB2460" i="43"/>
  <c r="AF2460" i="43" s="1"/>
  <c r="AC2460" i="43"/>
  <c r="AB783" i="43"/>
  <c r="AF783" i="43" s="1"/>
  <c r="AC783" i="43"/>
  <c r="AB1798" i="43"/>
  <c r="AF1798" i="43" s="1"/>
  <c r="AC1798" i="43"/>
  <c r="AB1530" i="43"/>
  <c r="AF1530" i="43" s="1"/>
  <c r="AC1530" i="43"/>
  <c r="AB1027" i="43"/>
  <c r="AF1027" i="43" s="1"/>
  <c r="AC1027" i="43"/>
  <c r="AB262" i="43"/>
  <c r="AF262" i="43" s="1"/>
  <c r="AC262" i="43"/>
  <c r="AB623" i="43"/>
  <c r="AF623" i="43" s="1"/>
  <c r="AC623" i="43"/>
  <c r="AB1652" i="43"/>
  <c r="AF1652" i="43" s="1"/>
  <c r="AC1652" i="43"/>
  <c r="AB364" i="43"/>
  <c r="AF364" i="43" s="1"/>
  <c r="AC364" i="43"/>
  <c r="AB1862" i="43"/>
  <c r="AF1862" i="43" s="1"/>
  <c r="AC1862" i="43"/>
  <c r="AB1180" i="43"/>
  <c r="AF1180" i="43" s="1"/>
  <c r="AC1180" i="43"/>
  <c r="AB1258" i="43"/>
  <c r="AF1258" i="43" s="1"/>
  <c r="AC1258" i="43"/>
  <c r="AB368" i="43"/>
  <c r="AF368" i="43" s="1"/>
  <c r="AC368" i="43"/>
  <c r="AB2472" i="43"/>
  <c r="AF2472" i="43" s="1"/>
  <c r="AC2472" i="43"/>
  <c r="AB2747" i="43"/>
  <c r="AF2747" i="43" s="1"/>
  <c r="AC2747" i="43"/>
  <c r="AB541" i="43"/>
  <c r="AF541" i="43" s="1"/>
  <c r="AC541" i="43"/>
  <c r="AB2102" i="43"/>
  <c r="AF2102" i="43" s="1"/>
  <c r="AC2102" i="43"/>
  <c r="AB2012" i="43"/>
  <c r="AF2012" i="43" s="1"/>
  <c r="AC2012" i="43"/>
  <c r="AB237" i="43"/>
  <c r="AF237" i="43" s="1"/>
  <c r="AC237" i="43"/>
  <c r="AB845" i="43"/>
  <c r="AF845" i="43" s="1"/>
  <c r="AC845" i="43"/>
  <c r="AB2508" i="43"/>
  <c r="AF2508" i="43" s="1"/>
  <c r="AC2508" i="43"/>
  <c r="AB1528" i="43"/>
  <c r="AF1528" i="43" s="1"/>
  <c r="AC1528" i="43"/>
  <c r="AB304" i="43"/>
  <c r="AF304" i="43" s="1"/>
  <c r="AC304" i="43"/>
  <c r="AB1607" i="43"/>
  <c r="AF1607" i="43" s="1"/>
  <c r="AC1607" i="43"/>
  <c r="AB1087" i="43"/>
  <c r="AF1087" i="43" s="1"/>
  <c r="AC1087" i="43"/>
  <c r="AB1234" i="43"/>
  <c r="AF1234" i="43" s="1"/>
  <c r="AC1234" i="43"/>
  <c r="AB2236" i="43"/>
  <c r="AF2236" i="43" s="1"/>
  <c r="AC2236" i="43"/>
  <c r="AB1604" i="43"/>
  <c r="AF1604" i="43" s="1"/>
  <c r="AC1604" i="43"/>
  <c r="AB2196" i="43"/>
  <c r="AF2196" i="43" s="1"/>
  <c r="AC2196" i="43"/>
  <c r="AB2808" i="43"/>
  <c r="AF2808" i="43" s="1"/>
  <c r="AC2808" i="43"/>
  <c r="AB2393" i="43"/>
  <c r="AF2393" i="43" s="1"/>
  <c r="AC2393" i="43"/>
  <c r="AB2559" i="43"/>
  <c r="AF2559" i="43" s="1"/>
  <c r="AC2559" i="43"/>
  <c r="AB2306" i="43"/>
  <c r="AF2306" i="43" s="1"/>
  <c r="AC2306" i="43"/>
  <c r="AB1985" i="43"/>
  <c r="AF1985" i="43" s="1"/>
  <c r="AC1985" i="43"/>
  <c r="AB220" i="43"/>
  <c r="AF220" i="43" s="1"/>
  <c r="AC220" i="43"/>
  <c r="AB1120" i="43"/>
  <c r="AF1120" i="43" s="1"/>
  <c r="AC1120" i="43"/>
  <c r="AB587" i="43"/>
  <c r="AF587" i="43" s="1"/>
  <c r="AC587" i="43"/>
  <c r="AB1835" i="43"/>
  <c r="AF1835" i="43" s="1"/>
  <c r="AC1835" i="43"/>
  <c r="AB1336" i="43"/>
  <c r="AF1336" i="43" s="1"/>
  <c r="AC1336" i="43"/>
  <c r="AB1315" i="43"/>
  <c r="AF1315" i="43" s="1"/>
  <c r="AC1315" i="43"/>
  <c r="AB2165" i="43"/>
  <c r="AF2165" i="43" s="1"/>
  <c r="AC2165" i="43"/>
  <c r="AB755" i="43"/>
  <c r="AF755" i="43" s="1"/>
  <c r="AC755" i="43"/>
  <c r="AB303" i="43"/>
  <c r="AF303" i="43" s="1"/>
  <c r="AC303" i="43"/>
  <c r="AB1266" i="43"/>
  <c r="AF1266" i="43" s="1"/>
  <c r="AC1266" i="43"/>
  <c r="AB1365" i="43"/>
  <c r="AF1365" i="43" s="1"/>
  <c r="AC1365" i="43"/>
  <c r="AB79" i="43"/>
  <c r="AF79" i="43" s="1"/>
  <c r="AC79" i="43"/>
  <c r="AB2734" i="43"/>
  <c r="AF2734" i="43" s="1"/>
  <c r="AC2734" i="43"/>
  <c r="AB936" i="43"/>
  <c r="AF936" i="43" s="1"/>
  <c r="AC936" i="43"/>
  <c r="AB2787" i="43"/>
  <c r="AF2787" i="43" s="1"/>
  <c r="AC2787" i="43"/>
  <c r="AB134" i="43"/>
  <c r="AF134" i="43" s="1"/>
  <c r="AC134" i="43"/>
  <c r="AB867" i="43"/>
  <c r="AF867" i="43" s="1"/>
  <c r="AC867" i="43"/>
  <c r="AB2804" i="43"/>
  <c r="AF2804" i="43" s="1"/>
  <c r="AC2804" i="43"/>
  <c r="AB1051" i="43"/>
  <c r="AF1051" i="43" s="1"/>
  <c r="AC1051" i="43"/>
  <c r="AB1031" i="43"/>
  <c r="AF1031" i="43" s="1"/>
  <c r="AC1031" i="43"/>
  <c r="AB1956" i="43"/>
  <c r="AF1956" i="43" s="1"/>
  <c r="AC1956" i="43"/>
  <c r="AB1668" i="43"/>
  <c r="AF1668" i="43" s="1"/>
  <c r="AC1668" i="43"/>
  <c r="AB2624" i="43"/>
  <c r="AF2624" i="43" s="1"/>
  <c r="AC2624" i="43"/>
  <c r="AB1591" i="43"/>
  <c r="AF1591" i="43" s="1"/>
  <c r="AC1591" i="43"/>
  <c r="AB940" i="43"/>
  <c r="AF940" i="43" s="1"/>
  <c r="AC940" i="43"/>
  <c r="AB1038" i="43"/>
  <c r="AF1038" i="43" s="1"/>
  <c r="AC1038" i="43"/>
  <c r="AB305" i="43"/>
  <c r="AF305" i="43" s="1"/>
  <c r="AC305" i="43"/>
  <c r="AB1580" i="43"/>
  <c r="AF1580" i="43" s="1"/>
  <c r="AC1580" i="43"/>
  <c r="AB1142" i="43"/>
  <c r="AF1142" i="43" s="1"/>
  <c r="AC1142" i="43"/>
  <c r="AB658" i="43"/>
  <c r="AF658" i="43" s="1"/>
  <c r="AC658" i="43"/>
  <c r="AB348" i="43"/>
  <c r="AF348" i="43" s="1"/>
  <c r="AC348" i="43"/>
  <c r="AB1793" i="43"/>
  <c r="AF1793" i="43" s="1"/>
  <c r="AC1793" i="43"/>
  <c r="AB1374" i="43"/>
  <c r="AF1374" i="43" s="1"/>
  <c r="AC1374" i="43"/>
  <c r="AB1847" i="43"/>
  <c r="AF1847" i="43" s="1"/>
  <c r="AC1847" i="43"/>
  <c r="AB2150" i="43"/>
  <c r="AF2150" i="43" s="1"/>
  <c r="AC2150" i="43"/>
  <c r="AB1048" i="43"/>
  <c r="AF1048" i="43" s="1"/>
  <c r="AC1048" i="43"/>
  <c r="AB1169" i="43"/>
  <c r="AF1169" i="43" s="1"/>
  <c r="AC1169" i="43"/>
  <c r="AB267" i="43"/>
  <c r="AF267" i="43" s="1"/>
  <c r="AC267" i="43"/>
  <c r="AB1870" i="43"/>
  <c r="AF1870" i="43" s="1"/>
  <c r="AC1870" i="43"/>
  <c r="AB2098" i="43"/>
  <c r="AF2098" i="43" s="1"/>
  <c r="AC2098" i="43"/>
  <c r="AB1868" i="43"/>
  <c r="AF1868" i="43" s="1"/>
  <c r="AC1868" i="43"/>
  <c r="AB345" i="43"/>
  <c r="AF345" i="43" s="1"/>
  <c r="AC345" i="43"/>
  <c r="AB1290" i="43"/>
  <c r="AF1290" i="43" s="1"/>
  <c r="AC1290" i="43"/>
  <c r="AB1999" i="43"/>
  <c r="AF1999" i="43" s="1"/>
  <c r="AC1999" i="43"/>
  <c r="AB1033" i="43"/>
  <c r="AF1033" i="43" s="1"/>
  <c r="AC1033" i="43"/>
  <c r="AB2088" i="43"/>
  <c r="AF2088" i="43" s="1"/>
  <c r="AC2088" i="43"/>
  <c r="AB2699" i="43"/>
  <c r="AF2699" i="43" s="1"/>
  <c r="AC2699" i="43"/>
  <c r="AB1973" i="43"/>
  <c r="AF1973" i="43" s="1"/>
  <c r="AC1973" i="43"/>
  <c r="AB583" i="43"/>
  <c r="AF583" i="43" s="1"/>
  <c r="AC583" i="43"/>
  <c r="AB947" i="43"/>
  <c r="AF947" i="43" s="1"/>
  <c r="AC947" i="43"/>
  <c r="AB1598" i="43"/>
  <c r="AF1598" i="43" s="1"/>
  <c r="AC1598" i="43"/>
  <c r="AB2753" i="43"/>
  <c r="AF2753" i="43" s="1"/>
  <c r="AC2753" i="43"/>
  <c r="AB1533" i="43"/>
  <c r="AF1533" i="43" s="1"/>
  <c r="AC1533" i="43"/>
  <c r="AB2177" i="43"/>
  <c r="AF2177" i="43" s="1"/>
  <c r="AC2177" i="43"/>
  <c r="AB1624" i="43"/>
  <c r="AF1624" i="43" s="1"/>
  <c r="AC1624" i="43"/>
  <c r="AB773" i="43"/>
  <c r="AF773" i="43" s="1"/>
  <c r="AC773" i="43"/>
  <c r="AB1216" i="43"/>
  <c r="AF1216" i="43" s="1"/>
  <c r="AC1216" i="43"/>
  <c r="AB1349" i="43"/>
  <c r="AF1349" i="43" s="1"/>
  <c r="AC1349" i="43"/>
  <c r="AB2523" i="43"/>
  <c r="AF2523" i="43" s="1"/>
  <c r="AC2523" i="43"/>
  <c r="AB2254" i="43"/>
  <c r="AF2254" i="43" s="1"/>
  <c r="AC2254" i="43"/>
  <c r="AB431" i="43"/>
  <c r="AF431" i="43" s="1"/>
  <c r="AC431" i="43"/>
  <c r="AB653" i="43"/>
  <c r="AF653" i="43" s="1"/>
  <c r="AC653" i="43"/>
  <c r="AB1773" i="43"/>
  <c r="AF1773" i="43" s="1"/>
  <c r="AC1773" i="43"/>
  <c r="AB2634" i="43"/>
  <c r="AF2634" i="43" s="1"/>
  <c r="AC2634" i="43"/>
  <c r="AB801" i="43"/>
  <c r="AF801" i="43" s="1"/>
  <c r="AC801" i="43"/>
  <c r="AB2000" i="43"/>
  <c r="AF2000" i="43" s="1"/>
  <c r="AC2000" i="43"/>
  <c r="AB2706" i="43"/>
  <c r="AF2706" i="43" s="1"/>
  <c r="AC2706" i="43"/>
  <c r="AB2109" i="43"/>
  <c r="AF2109" i="43" s="1"/>
  <c r="AC2109" i="43"/>
  <c r="AB2029" i="43"/>
  <c r="AF2029" i="43" s="1"/>
  <c r="AC2029" i="43"/>
  <c r="AB904" i="43"/>
  <c r="AF904" i="43" s="1"/>
  <c r="AC904" i="43"/>
  <c r="AB1477" i="43"/>
  <c r="AF1477" i="43" s="1"/>
  <c r="AC1477" i="43"/>
  <c r="AB1257" i="43"/>
  <c r="AF1257" i="43" s="1"/>
  <c r="AC1257" i="43"/>
  <c r="AB499" i="43"/>
  <c r="AF499" i="43" s="1"/>
  <c r="AC499" i="43"/>
  <c r="AB2577" i="43"/>
  <c r="AF2577" i="43" s="1"/>
  <c r="AC2577" i="43"/>
  <c r="AB324" i="43"/>
  <c r="AF324" i="43" s="1"/>
  <c r="AC324" i="43"/>
  <c r="AB328" i="43"/>
  <c r="AF328" i="43" s="1"/>
  <c r="AC328" i="43"/>
  <c r="AB2604" i="43"/>
  <c r="AF2604" i="43" s="1"/>
  <c r="AC2604" i="43"/>
  <c r="AB408" i="43"/>
  <c r="AF408" i="43" s="1"/>
  <c r="AC408" i="43"/>
  <c r="AB2362" i="43"/>
  <c r="AF2362" i="43" s="1"/>
  <c r="AC2362" i="43"/>
  <c r="AB895" i="43"/>
  <c r="AF895" i="43" s="1"/>
  <c r="AC895" i="43"/>
  <c r="AB1026" i="43"/>
  <c r="AF1026" i="43" s="1"/>
  <c r="AC1026" i="43"/>
  <c r="AB244" i="43"/>
  <c r="AF244" i="43" s="1"/>
  <c r="AC244" i="43"/>
  <c r="AB246" i="43"/>
  <c r="AF246" i="43" s="1"/>
  <c r="AC246" i="43"/>
  <c r="AB1093" i="43"/>
  <c r="AF1093" i="43" s="1"/>
  <c r="AC1093" i="43"/>
  <c r="AB1321" i="43"/>
  <c r="AF1321" i="43" s="1"/>
  <c r="AC1321" i="43"/>
  <c r="AB1780" i="43"/>
  <c r="AF1780" i="43" s="1"/>
  <c r="AC1780" i="43"/>
  <c r="AB1151" i="43"/>
  <c r="AF1151" i="43" s="1"/>
  <c r="AC1151" i="43"/>
  <c r="AB2128" i="43"/>
  <c r="AF2128" i="43" s="1"/>
  <c r="AC2128" i="43"/>
  <c r="AB2309" i="43"/>
  <c r="AF2309" i="43" s="1"/>
  <c r="AC2309" i="43"/>
  <c r="AB2800" i="43"/>
  <c r="AF2800" i="43" s="1"/>
  <c r="AC2800" i="43"/>
  <c r="AB2736" i="43"/>
  <c r="AF2736" i="43" s="1"/>
  <c r="AC2736" i="43"/>
  <c r="AB958" i="43"/>
  <c r="AF958" i="43" s="1"/>
  <c r="AC958" i="43"/>
  <c r="AB2544" i="43"/>
  <c r="AF2544" i="43" s="1"/>
  <c r="AC2544" i="43"/>
  <c r="AB1427" i="43"/>
  <c r="AF1427" i="43" s="1"/>
  <c r="AC1427" i="43"/>
  <c r="AB2197" i="43"/>
  <c r="AF2197" i="43" s="1"/>
  <c r="AC2197" i="43"/>
  <c r="AB984" i="43"/>
  <c r="AF984" i="43" s="1"/>
  <c r="AC984" i="43"/>
  <c r="AB2092" i="43"/>
  <c r="AF2092" i="43" s="1"/>
  <c r="AC2092" i="43"/>
  <c r="AB2130" i="43"/>
  <c r="AF2130" i="43" s="1"/>
  <c r="AC2130" i="43"/>
  <c r="AB955" i="43"/>
  <c r="AF955" i="43" s="1"/>
  <c r="AC955" i="43"/>
  <c r="AB873" i="43"/>
  <c r="AF873" i="43" s="1"/>
  <c r="AC873" i="43"/>
  <c r="AB539" i="43"/>
  <c r="AF539" i="43" s="1"/>
  <c r="AC539" i="43"/>
  <c r="AB231" i="43"/>
  <c r="AF231" i="43" s="1"/>
  <c r="AC231" i="43"/>
  <c r="AB1060" i="43"/>
  <c r="AF1060" i="43" s="1"/>
  <c r="AC1060" i="43"/>
  <c r="AB637" i="43"/>
  <c r="AF637" i="43" s="1"/>
  <c r="AC637" i="43"/>
  <c r="AB1783" i="43"/>
  <c r="AF1783" i="43" s="1"/>
  <c r="AC1783" i="43"/>
  <c r="AB1794" i="43"/>
  <c r="AF1794" i="43" s="1"/>
  <c r="AC1794" i="43"/>
  <c r="AB2020" i="43"/>
  <c r="AF2020" i="43" s="1"/>
  <c r="AC2020" i="43"/>
  <c r="AB290" i="43"/>
  <c r="AF290" i="43" s="1"/>
  <c r="AC290" i="43"/>
  <c r="AB528" i="43"/>
  <c r="AF528" i="43" s="1"/>
  <c r="AC528" i="43"/>
  <c r="AB573" i="43"/>
  <c r="AF573" i="43" s="1"/>
  <c r="AC573" i="43"/>
  <c r="AB2702" i="43"/>
  <c r="AF2702" i="43" s="1"/>
  <c r="AC2702" i="43"/>
  <c r="AB177" i="43"/>
  <c r="AF177" i="43" s="1"/>
  <c r="AC177" i="43"/>
  <c r="AB2669" i="43"/>
  <c r="AF2669" i="43" s="1"/>
  <c r="AC2669" i="43"/>
  <c r="AB2292" i="43"/>
  <c r="AF2292" i="43" s="1"/>
  <c r="AC2292" i="43"/>
  <c r="AB1077" i="43"/>
  <c r="AF1077" i="43" s="1"/>
  <c r="AC1077" i="43"/>
  <c r="AB1572" i="43"/>
  <c r="AF1572" i="43" s="1"/>
  <c r="AC1572" i="43"/>
  <c r="AB872" i="43"/>
  <c r="AF872" i="43" s="1"/>
  <c r="AC872" i="43"/>
  <c r="AB1389" i="43"/>
  <c r="AF1389" i="43" s="1"/>
  <c r="AC1389" i="43"/>
  <c r="AB1600" i="43"/>
  <c r="AF1600" i="43" s="1"/>
  <c r="AC1600" i="43"/>
  <c r="AB2370" i="43"/>
  <c r="AF2370" i="43" s="1"/>
  <c r="AC2370" i="43"/>
  <c r="AB1122" i="43"/>
  <c r="AF1122" i="43" s="1"/>
  <c r="AC1122" i="43"/>
  <c r="AB1443" i="43"/>
  <c r="AF1443" i="43" s="1"/>
  <c r="AC1443" i="43"/>
  <c r="AB2396" i="43"/>
  <c r="AF2396" i="43" s="1"/>
  <c r="AC2396" i="43"/>
  <c r="AB2780" i="43"/>
  <c r="AF2780" i="43" s="1"/>
  <c r="AC2780" i="43"/>
  <c r="AB530" i="43"/>
  <c r="AF530" i="43" s="1"/>
  <c r="AC530" i="43"/>
  <c r="AB141" i="43"/>
  <c r="AF141" i="43" s="1"/>
  <c r="AC141" i="43"/>
  <c r="AB878" i="43"/>
  <c r="AF878" i="43" s="1"/>
  <c r="AC878" i="43"/>
  <c r="AB2086" i="43"/>
  <c r="AF2086" i="43" s="1"/>
  <c r="AC2086" i="43"/>
  <c r="AB2538" i="43"/>
  <c r="AF2538" i="43" s="1"/>
  <c r="AC2538" i="43"/>
  <c r="AB1730" i="43"/>
  <c r="AF1730" i="43" s="1"/>
  <c r="AC1730" i="43"/>
  <c r="AB1125" i="43"/>
  <c r="AF1125" i="43" s="1"/>
  <c r="AC1125" i="43"/>
  <c r="AB1594" i="43"/>
  <c r="AF1594" i="43" s="1"/>
  <c r="AC1594" i="43"/>
  <c r="AB2802" i="43"/>
  <c r="AF2802" i="43" s="1"/>
  <c r="AC2802" i="43"/>
  <c r="AB683" i="43"/>
  <c r="AF683" i="43" s="1"/>
  <c r="AC683" i="43"/>
  <c r="AB1492" i="43"/>
  <c r="AF1492" i="43" s="1"/>
  <c r="AC1492" i="43"/>
  <c r="AB203" i="43"/>
  <c r="AF203" i="43" s="1"/>
  <c r="AC203" i="43"/>
  <c r="AB2036" i="43"/>
  <c r="AF2036" i="43" s="1"/>
  <c r="AC2036" i="43"/>
  <c r="AB971" i="43"/>
  <c r="AF971" i="43" s="1"/>
  <c r="AC971" i="43"/>
  <c r="AB905" i="43"/>
  <c r="AF905" i="43" s="1"/>
  <c r="AC905" i="43"/>
  <c r="AB2161" i="43"/>
  <c r="AF2161" i="43" s="1"/>
  <c r="AC2161" i="43"/>
  <c r="AB2140" i="43"/>
  <c r="AF2140" i="43" s="1"/>
  <c r="AC2140" i="43"/>
  <c r="AB1881" i="43"/>
  <c r="AF1881" i="43" s="1"/>
  <c r="AC1881" i="43"/>
  <c r="AB392" i="43"/>
  <c r="AF392" i="43" s="1"/>
  <c r="AC392" i="43"/>
  <c r="AB1810" i="43"/>
  <c r="AF1810" i="43" s="1"/>
  <c r="AC1810" i="43"/>
  <c r="AB343" i="43"/>
  <c r="AF343" i="43" s="1"/>
  <c r="AC343" i="43"/>
  <c r="AB2091" i="43"/>
  <c r="AF2091" i="43" s="1"/>
  <c r="AC2091" i="43"/>
  <c r="AB1455" i="43"/>
  <c r="AF1455" i="43" s="1"/>
  <c r="AC1455" i="43"/>
  <c r="AB1229" i="43"/>
  <c r="AF1229" i="43" s="1"/>
  <c r="AC1229" i="43"/>
  <c r="AB2455" i="43"/>
  <c r="AF2455" i="43" s="1"/>
  <c r="AC2455" i="43"/>
  <c r="AB2660" i="43"/>
  <c r="AF2660" i="43" s="1"/>
  <c r="AC2660" i="43"/>
  <c r="AB2641" i="43"/>
  <c r="AF2641" i="43" s="1"/>
  <c r="AC2641" i="43"/>
  <c r="AB123" i="43"/>
  <c r="AF123" i="43" s="1"/>
  <c r="AC123" i="43"/>
  <c r="AB2730" i="43"/>
  <c r="AF2730" i="43" s="1"/>
  <c r="AC2730" i="43"/>
  <c r="AB467" i="43"/>
  <c r="AF467" i="43" s="1"/>
  <c r="AC467" i="43"/>
  <c r="AB2628" i="43"/>
  <c r="AF2628" i="43" s="1"/>
  <c r="AC2628" i="43"/>
  <c r="AB2171" i="43"/>
  <c r="AF2171" i="43" s="1"/>
  <c r="AC2171" i="43"/>
  <c r="AB777" i="43"/>
  <c r="AF777" i="43" s="1"/>
  <c r="AC777" i="43"/>
  <c r="AB297" i="43"/>
  <c r="AF297" i="43" s="1"/>
  <c r="AC297" i="43"/>
  <c r="AB1461" i="43"/>
  <c r="AF1461" i="43" s="1"/>
  <c r="AC1461" i="43"/>
  <c r="AB1589" i="43"/>
  <c r="AF1589" i="43" s="1"/>
  <c r="AC1589" i="43"/>
  <c r="AB859" i="43"/>
  <c r="AF859" i="43" s="1"/>
  <c r="AC859" i="43"/>
  <c r="AB2367" i="43"/>
  <c r="AF2367" i="43" s="1"/>
  <c r="AC2367" i="43"/>
  <c r="AB2285" i="43"/>
  <c r="AF2285" i="43" s="1"/>
  <c r="AC2285" i="43"/>
  <c r="AB2494" i="43"/>
  <c r="AF2494" i="43" s="1"/>
  <c r="AC2494" i="43"/>
  <c r="AB1974" i="43"/>
  <c r="AF1974" i="43" s="1"/>
  <c r="AC1974" i="43"/>
  <c r="AB2737" i="43"/>
  <c r="AF2737" i="43" s="1"/>
  <c r="AC2737" i="43"/>
  <c r="AB599" i="43"/>
  <c r="AF599" i="43" s="1"/>
  <c r="AC599" i="43"/>
  <c r="AB313" i="43"/>
  <c r="AF313" i="43" s="1"/>
  <c r="AC313" i="43"/>
  <c r="AB1707" i="43"/>
  <c r="AF1707" i="43" s="1"/>
  <c r="AC1707" i="43"/>
  <c r="AB435" i="43"/>
  <c r="AF435" i="43" s="1"/>
  <c r="AC435" i="43"/>
  <c r="AB311" i="43"/>
  <c r="AF311" i="43" s="1"/>
  <c r="AC311" i="43"/>
  <c r="AB1256" i="43"/>
  <c r="AF1256" i="43" s="1"/>
  <c r="AC1256" i="43"/>
  <c r="AB1857" i="43"/>
  <c r="AF1857" i="43" s="1"/>
  <c r="AC1857" i="43"/>
  <c r="AB1442" i="43"/>
  <c r="AF1442" i="43" s="1"/>
  <c r="AC1442" i="43"/>
  <c r="AB1053" i="43"/>
  <c r="AF1053" i="43" s="1"/>
  <c r="AC1053" i="43"/>
  <c r="AB2296" i="43"/>
  <c r="AF2296" i="43" s="1"/>
  <c r="AC2296" i="43"/>
  <c r="AB2586" i="43"/>
  <c r="AF2586" i="43" s="1"/>
  <c r="AC2586" i="43"/>
  <c r="AB1145" i="43"/>
  <c r="AF1145" i="43" s="1"/>
  <c r="AC1145" i="43"/>
  <c r="AB2004" i="43"/>
  <c r="AF2004" i="43" s="1"/>
  <c r="AC2004" i="43"/>
  <c r="AB2325" i="43"/>
  <c r="AF2325" i="43" s="1"/>
  <c r="AC2325" i="43"/>
  <c r="AB779" i="43"/>
  <c r="AF779" i="43" s="1"/>
  <c r="AC779" i="43"/>
  <c r="AB2158" i="43"/>
  <c r="AF2158" i="43" s="1"/>
  <c r="AC2158" i="43"/>
  <c r="AB2253" i="43"/>
  <c r="AF2253" i="43" s="1"/>
  <c r="AC2253" i="43"/>
  <c r="AB2728" i="43"/>
  <c r="AF2728" i="43" s="1"/>
  <c r="AC2728" i="43"/>
  <c r="AB2639" i="43"/>
  <c r="AF2639" i="43" s="1"/>
  <c r="AC2639" i="43"/>
  <c r="AB669" i="43"/>
  <c r="AF669" i="43" s="1"/>
  <c r="AC669" i="43"/>
  <c r="AB2774" i="43"/>
  <c r="AF2774" i="43" s="1"/>
  <c r="AC2774" i="43"/>
  <c r="AB496" i="43"/>
  <c r="AF496" i="43" s="1"/>
  <c r="AC496" i="43"/>
  <c r="AB2266" i="43"/>
  <c r="AF2266" i="43" s="1"/>
  <c r="AC2266" i="43"/>
  <c r="AB948" i="43"/>
  <c r="AF948" i="43" s="1"/>
  <c r="AC948" i="43"/>
  <c r="AB2529" i="43"/>
  <c r="AF2529" i="43" s="1"/>
  <c r="AC2529" i="43"/>
  <c r="AB2525" i="43"/>
  <c r="AF2525" i="43" s="1"/>
  <c r="AC2525" i="43"/>
  <c r="AB1327" i="43"/>
  <c r="AF1327" i="43" s="1"/>
  <c r="AC1327" i="43"/>
  <c r="AB314" i="43"/>
  <c r="AF314" i="43" s="1"/>
  <c r="AC314" i="43"/>
  <c r="AB2698" i="43"/>
  <c r="AF2698" i="43" s="1"/>
  <c r="AC2698" i="43"/>
  <c r="AB2574" i="43"/>
  <c r="AF2574" i="43" s="1"/>
  <c r="AC2574" i="43"/>
  <c r="AB1887" i="43"/>
  <c r="AF1887" i="43" s="1"/>
  <c r="AC1887" i="43"/>
  <c r="AB194" i="43"/>
  <c r="AF194" i="43" s="1"/>
  <c r="AC194" i="43"/>
  <c r="AB156" i="43"/>
  <c r="AF156" i="43" s="1"/>
  <c r="AC156" i="43"/>
  <c r="AB1281" i="43"/>
  <c r="AF1281" i="43" s="1"/>
  <c r="AC1281" i="43"/>
  <c r="AB885" i="43"/>
  <c r="AF885" i="43" s="1"/>
  <c r="AC885" i="43"/>
  <c r="AB450" i="43"/>
  <c r="AF450" i="43" s="1"/>
  <c r="AC450" i="43"/>
  <c r="AB1002" i="43"/>
  <c r="AF1002" i="43" s="1"/>
  <c r="AC1002" i="43"/>
  <c r="AB332" i="43"/>
  <c r="AF332" i="43" s="1"/>
  <c r="AC332" i="43"/>
  <c r="AB834" i="43"/>
  <c r="AF834" i="43" s="1"/>
  <c r="AC834" i="43"/>
  <c r="AB2246" i="43"/>
  <c r="AF2246" i="43" s="1"/>
  <c r="AC2246" i="43"/>
  <c r="AB604" i="43"/>
  <c r="AF604" i="43" s="1"/>
  <c r="AC604" i="43"/>
  <c r="AB2569" i="43"/>
  <c r="AF2569" i="43" s="1"/>
  <c r="AC2569" i="43"/>
  <c r="AB1570" i="43"/>
  <c r="AF1570" i="43" s="1"/>
  <c r="AC1570" i="43"/>
  <c r="AB1109" i="43"/>
  <c r="AF1109" i="43" s="1"/>
  <c r="AC1109" i="43"/>
  <c r="AB944" i="43"/>
  <c r="AF944" i="43" s="1"/>
  <c r="AC944" i="43"/>
  <c r="AB2797" i="43"/>
  <c r="AF2797" i="43" s="1"/>
  <c r="AC2797" i="43"/>
  <c r="AB219" i="43"/>
  <c r="AF219" i="43" s="1"/>
  <c r="AC219" i="43"/>
  <c r="AB2160" i="43"/>
  <c r="AF2160" i="43" s="1"/>
  <c r="AC2160" i="43"/>
  <c r="AB1983" i="43"/>
  <c r="AF1983" i="43" s="1"/>
  <c r="AC1983" i="43"/>
  <c r="AB1729" i="43"/>
  <c r="AF1729" i="43" s="1"/>
  <c r="AC1729" i="43"/>
  <c r="AB2648" i="43"/>
  <c r="AF2648" i="43" s="1"/>
  <c r="AC2648" i="43"/>
  <c r="AB503" i="43"/>
  <c r="AF503" i="43" s="1"/>
  <c r="AC503" i="43"/>
  <c r="AB2693" i="43"/>
  <c r="AF2693" i="43" s="1"/>
  <c r="AC2693" i="43"/>
  <c r="AB77" i="43"/>
  <c r="AF77" i="43" s="1"/>
  <c r="AC77" i="43"/>
  <c r="AB1850" i="43"/>
  <c r="AF1850" i="43" s="1"/>
  <c r="AC1850" i="43"/>
  <c r="AB2173" i="43"/>
  <c r="AF2173" i="43" s="1"/>
  <c r="AC2173" i="43"/>
  <c r="AB208" i="43"/>
  <c r="AF208" i="43" s="1"/>
  <c r="AC208" i="43"/>
  <c r="AB2621" i="43"/>
  <c r="AF2621" i="43" s="1"/>
  <c r="AC2621" i="43"/>
  <c r="AB997" i="43"/>
  <c r="AF997" i="43" s="1"/>
  <c r="AC997" i="43"/>
  <c r="AB1037" i="43"/>
  <c r="AF1037" i="43" s="1"/>
  <c r="AC1037" i="43"/>
  <c r="AB2231" i="43"/>
  <c r="AF2231" i="43" s="1"/>
  <c r="AC2231" i="43"/>
  <c r="AB1206" i="43"/>
  <c r="AF1206" i="43" s="1"/>
  <c r="AC1206" i="43"/>
  <c r="AB1975" i="43"/>
  <c r="AF1975" i="43" s="1"/>
  <c r="AC1975" i="43"/>
  <c r="AB94" i="43"/>
  <c r="AF94" i="43" s="1"/>
  <c r="AC94" i="43"/>
  <c r="AB2041" i="43"/>
  <c r="AF2041" i="43" s="1"/>
  <c r="AC2041" i="43"/>
  <c r="AB661" i="43"/>
  <c r="AF661" i="43" s="1"/>
  <c r="AC661" i="43"/>
  <c r="AB352" i="43"/>
  <c r="AF352" i="43" s="1"/>
  <c r="AC352" i="43"/>
  <c r="AB2203" i="43"/>
  <c r="AF2203" i="43" s="1"/>
  <c r="AC2203" i="43"/>
  <c r="AB1020" i="43"/>
  <c r="AF1020" i="43" s="1"/>
  <c r="AC1020" i="43"/>
  <c r="AB2412" i="43"/>
  <c r="AF2412" i="43" s="1"/>
  <c r="AC2412" i="43"/>
  <c r="AB100" i="43"/>
  <c r="AF100" i="43" s="1"/>
  <c r="AC100" i="43"/>
  <c r="AB2775" i="43"/>
  <c r="AF2775" i="43" s="1"/>
  <c r="AC2775" i="43"/>
  <c r="AB2007" i="43"/>
  <c r="AF2007" i="43" s="1"/>
  <c r="AC2007" i="43"/>
  <c r="AB1160" i="43"/>
  <c r="AF1160" i="43" s="1"/>
  <c r="AC1160" i="43"/>
  <c r="AB2644" i="43"/>
  <c r="AF2644" i="43" s="1"/>
  <c r="AC2644" i="43"/>
  <c r="AB1405" i="43"/>
  <c r="AF1405" i="43" s="1"/>
  <c r="AC1405" i="43"/>
  <c r="AB2052" i="43"/>
  <c r="AF2052" i="43" s="1"/>
  <c r="AC2052" i="43"/>
  <c r="AB1886" i="43"/>
  <c r="AF1886" i="43" s="1"/>
  <c r="AC1886" i="43"/>
  <c r="AB1436" i="43"/>
  <c r="AF1436" i="43" s="1"/>
  <c r="AC1436" i="43"/>
  <c r="AB2107" i="43"/>
  <c r="AF2107" i="43" s="1"/>
  <c r="AC2107" i="43"/>
  <c r="AB1385" i="43"/>
  <c r="AF1385" i="43" s="1"/>
  <c r="AC1385" i="43"/>
  <c r="AB2766" i="43"/>
  <c r="AF2766" i="43" s="1"/>
  <c r="AC2766" i="43"/>
  <c r="AB1942" i="43"/>
  <c r="AF1942" i="43" s="1"/>
  <c r="AC1942" i="43"/>
  <c r="AB1261" i="43"/>
  <c r="AF1261" i="43" s="1"/>
  <c r="AC1261" i="43"/>
  <c r="AB312" i="43"/>
  <c r="AF312" i="43" s="1"/>
  <c r="AC312" i="43"/>
  <c r="AB2405" i="43"/>
  <c r="AF2405" i="43" s="1"/>
  <c r="AC2405" i="43"/>
  <c r="AB2061" i="43"/>
  <c r="AF2061" i="43" s="1"/>
  <c r="AC2061" i="43"/>
  <c r="AB1049" i="43"/>
  <c r="AF1049" i="43" s="1"/>
  <c r="AC1049" i="43"/>
  <c r="AB1245" i="43"/>
  <c r="AF1245" i="43" s="1"/>
  <c r="AC1245" i="43"/>
  <c r="AB2184" i="43"/>
  <c r="AF2184" i="43" s="1"/>
  <c r="AC2184" i="43"/>
  <c r="AB811" i="43"/>
  <c r="AF811" i="43" s="1"/>
  <c r="AC811" i="43"/>
  <c r="AB1061" i="43"/>
  <c r="AF1061" i="43" s="1"/>
  <c r="AC1061" i="43"/>
  <c r="AB678" i="43"/>
  <c r="AF678" i="43" s="1"/>
  <c r="AC678" i="43"/>
  <c r="AB1001" i="43"/>
  <c r="AF1001" i="43" s="1"/>
  <c r="AC1001" i="43"/>
  <c r="AB1143" i="43"/>
  <c r="AF1143" i="43" s="1"/>
  <c r="AC1143" i="43"/>
  <c r="AB1840" i="43"/>
  <c r="AF1840" i="43" s="1"/>
  <c r="AC1840" i="43"/>
  <c r="AB1865" i="43"/>
  <c r="AF1865" i="43" s="1"/>
  <c r="AC1865" i="43"/>
  <c r="AB1141" i="43"/>
  <c r="AF1141" i="43" s="1"/>
  <c r="AC1141" i="43"/>
  <c r="AB1672" i="43"/>
  <c r="AF1672" i="43" s="1"/>
  <c r="AC1672" i="43"/>
  <c r="AB1285" i="43"/>
  <c r="AF1285" i="43" s="1"/>
  <c r="AC1285" i="43"/>
  <c r="AB57" i="43"/>
  <c r="AF57" i="43" s="1"/>
  <c r="AC57" i="43"/>
  <c r="AB760" i="43"/>
  <c r="AF760" i="43" s="1"/>
  <c r="AC760" i="43"/>
  <c r="AB2556" i="43"/>
  <c r="AF2556" i="43" s="1"/>
  <c r="AC2556" i="43"/>
  <c r="AB2714" i="43"/>
  <c r="AF2714" i="43" s="1"/>
  <c r="AC2714" i="43"/>
  <c r="AB1023" i="43"/>
  <c r="AF1023" i="43" s="1"/>
  <c r="AC1023" i="43"/>
  <c r="AB850" i="43"/>
  <c r="AF850" i="43" s="1"/>
  <c r="AC850" i="43"/>
  <c r="AB116" i="43"/>
  <c r="AF116" i="43" s="1"/>
  <c r="AC116" i="43"/>
  <c r="AB1821" i="43"/>
  <c r="AF1821" i="43" s="1"/>
  <c r="AC1821" i="43"/>
  <c r="AB1360" i="43"/>
  <c r="AF1360" i="43" s="1"/>
  <c r="AC1360" i="43"/>
  <c r="AB83" i="43"/>
  <c r="AF83" i="43" s="1"/>
  <c r="AC83" i="43"/>
  <c r="AB1066" i="43"/>
  <c r="AF1066" i="43" s="1"/>
  <c r="AC1066" i="43"/>
  <c r="AB2089" i="43"/>
  <c r="AF2089" i="43" s="1"/>
  <c r="AC2089" i="43"/>
  <c r="AB703" i="43"/>
  <c r="AF703" i="43" s="1"/>
  <c r="AC703" i="43"/>
  <c r="AB272" i="43"/>
  <c r="AF272" i="43" s="1"/>
  <c r="AC272" i="43"/>
  <c r="AB725" i="43"/>
  <c r="AF725" i="43" s="1"/>
  <c r="AC725" i="43"/>
  <c r="AB1650" i="43"/>
  <c r="AF1650" i="43" s="1"/>
  <c r="AC1650" i="43"/>
  <c r="AB2454" i="43"/>
  <c r="AF2454" i="43" s="1"/>
  <c r="AC2454" i="43"/>
  <c r="AB1017" i="43"/>
  <c r="AF1017" i="43" s="1"/>
  <c r="AC1017" i="43"/>
  <c r="AB2034" i="43"/>
  <c r="AF2034" i="43" s="1"/>
  <c r="AC2034" i="43"/>
  <c r="AB2316" i="43"/>
  <c r="AF2316" i="43" s="1"/>
  <c r="AC2316" i="43"/>
  <c r="AB1641" i="43"/>
  <c r="AF1641" i="43" s="1"/>
  <c r="AC1641" i="43"/>
  <c r="AB1717" i="43"/>
  <c r="AF1717" i="43" s="1"/>
  <c r="AC1717" i="43"/>
  <c r="AB2806" i="43"/>
  <c r="AF2806" i="43" s="1"/>
  <c r="AC2806" i="43"/>
  <c r="AB2493" i="43"/>
  <c r="AF2493" i="43" s="1"/>
  <c r="AC2493" i="43"/>
  <c r="AB2600" i="43"/>
  <c r="AF2600" i="43" s="1"/>
  <c r="AC2600" i="43"/>
  <c r="AB2703" i="43"/>
  <c r="AF2703" i="43" s="1"/>
  <c r="AC2703" i="43"/>
  <c r="AB2274" i="43"/>
  <c r="AF2274" i="43" s="1"/>
  <c r="AC2274" i="43"/>
  <c r="AB1332" i="43"/>
  <c r="AF1332" i="43" s="1"/>
  <c r="AC1332" i="43"/>
  <c r="AB2356" i="43"/>
  <c r="AF2356" i="43" s="1"/>
  <c r="AC2356" i="43"/>
  <c r="AB1413" i="43"/>
  <c r="AF1413" i="43" s="1"/>
  <c r="AC1413" i="43"/>
  <c r="AB1239" i="43"/>
  <c r="AF1239" i="43" s="1"/>
  <c r="AC1239" i="43"/>
  <c r="AB2650" i="43"/>
  <c r="AF2650" i="43" s="1"/>
  <c r="AC2650" i="43"/>
  <c r="AB169" i="43"/>
  <c r="AF169" i="43" s="1"/>
  <c r="AC169" i="43"/>
  <c r="AB1131" i="43"/>
  <c r="AF1131" i="43" s="1"/>
  <c r="AC1131" i="43"/>
  <c r="AB2011" i="43"/>
  <c r="AF2011" i="43" s="1"/>
  <c r="AC2011" i="43"/>
  <c r="AB2515" i="43"/>
  <c r="AF2515" i="43" s="1"/>
  <c r="AC2515" i="43"/>
  <c r="AB2144" i="43"/>
  <c r="AF2144" i="43" s="1"/>
  <c r="AC2144" i="43"/>
  <c r="AB2204" i="43"/>
  <c r="AF2204" i="43" s="1"/>
  <c r="AC2204" i="43"/>
  <c r="AB2761" i="43"/>
  <c r="AF2761" i="43" s="1"/>
  <c r="AC2761" i="43"/>
  <c r="AB2241" i="43"/>
  <c r="AF2241" i="43" s="1"/>
  <c r="AC2241" i="43"/>
  <c r="AB2220" i="43"/>
  <c r="AF2220" i="43" s="1"/>
  <c r="AC2220" i="43"/>
  <c r="AB389" i="43"/>
  <c r="AF389" i="43" s="1"/>
  <c r="AC389" i="43"/>
  <c r="AB2095" i="43"/>
  <c r="AF2095" i="43" s="1"/>
  <c r="AC2095" i="43"/>
  <c r="AB1307" i="43"/>
  <c r="AF1307" i="43" s="1"/>
  <c r="AC1307" i="43"/>
  <c r="AB1362" i="43"/>
  <c r="AF1362" i="43" s="1"/>
  <c r="AC1362" i="43"/>
  <c r="AB523" i="43"/>
  <c r="AF523" i="43" s="1"/>
  <c r="AC523" i="43"/>
  <c r="AB1193" i="43"/>
  <c r="AF1193" i="43" s="1"/>
  <c r="AC1193" i="43"/>
  <c r="AB2689" i="43"/>
  <c r="AF2689" i="43" s="1"/>
  <c r="AC2689" i="43"/>
  <c r="AB1495" i="43"/>
  <c r="AF1495" i="43" s="1"/>
  <c r="AC1495" i="43"/>
  <c r="AB424" i="43"/>
  <c r="AF424" i="43" s="1"/>
  <c r="AC424" i="43"/>
  <c r="AB817" i="43"/>
  <c r="AF817" i="43" s="1"/>
  <c r="AC817" i="43"/>
  <c r="AB2300" i="43"/>
  <c r="AF2300" i="43" s="1"/>
  <c r="AC2300" i="43"/>
  <c r="AB612" i="43"/>
  <c r="AF612" i="43" s="1"/>
  <c r="AC612" i="43"/>
  <c r="AB769" i="43"/>
  <c r="AF769" i="43" s="1"/>
  <c r="AC769" i="43"/>
  <c r="AB418" i="43"/>
  <c r="AF418" i="43" s="1"/>
  <c r="AC418" i="43"/>
  <c r="AB1296" i="43"/>
  <c r="AF1296" i="43" s="1"/>
  <c r="AC1296" i="43"/>
  <c r="AB2336" i="43"/>
  <c r="AF2336" i="43" s="1"/>
  <c r="AC2336" i="43"/>
  <c r="AB2651" i="43"/>
  <c r="AF2651" i="43" s="1"/>
  <c r="AC2651" i="43"/>
  <c r="AB854" i="43"/>
  <c r="AF854" i="43" s="1"/>
  <c r="AC854" i="43"/>
  <c r="AB2172" i="43"/>
  <c r="AF2172" i="43" s="1"/>
  <c r="AC2172" i="43"/>
  <c r="AB1371" i="43"/>
  <c r="AF1371" i="43" s="1"/>
  <c r="AC1371" i="43"/>
  <c r="AB1375" i="43"/>
  <c r="AF1375" i="43" s="1"/>
  <c r="AC1375" i="43"/>
  <c r="AB1879" i="43"/>
  <c r="AF1879" i="43" s="1"/>
  <c r="AC1879" i="43"/>
  <c r="AB1155" i="43"/>
  <c r="AF1155" i="43" s="1"/>
  <c r="AC1155" i="43"/>
  <c r="AB1943" i="43"/>
  <c r="AF1943" i="43" s="1"/>
  <c r="AC1943" i="43"/>
  <c r="AB964" i="43"/>
  <c r="AF964" i="43" s="1"/>
  <c r="AC964" i="43"/>
  <c r="AB1538" i="43"/>
  <c r="AF1538" i="43" s="1"/>
  <c r="AC1538" i="43"/>
  <c r="AB858" i="43"/>
  <c r="AF858" i="43" s="1"/>
  <c r="AC858" i="43"/>
  <c r="AB1387" i="43"/>
  <c r="AF1387" i="43" s="1"/>
  <c r="AC1387" i="43"/>
  <c r="AB569" i="43"/>
  <c r="AF569" i="43" s="1"/>
  <c r="AC569" i="43"/>
  <c r="AB180" i="43"/>
  <c r="AF180" i="43" s="1"/>
  <c r="AC180" i="43"/>
  <c r="AB376" i="43"/>
  <c r="AF376" i="43" s="1"/>
  <c r="AC376" i="43"/>
  <c r="AB1725" i="43"/>
  <c r="AF1725" i="43" s="1"/>
  <c r="AC1725" i="43"/>
  <c r="AB1255" i="43"/>
  <c r="AF1255" i="43" s="1"/>
  <c r="AC1255" i="43"/>
  <c r="AB1945" i="43"/>
  <c r="AF1945" i="43" s="1"/>
  <c r="AC1945" i="43"/>
  <c r="AB391" i="43"/>
  <c r="AF391" i="43" s="1"/>
  <c r="AC391" i="43"/>
  <c r="AB848" i="43"/>
  <c r="AF848" i="43" s="1"/>
  <c r="AC848" i="43"/>
  <c r="AB1201" i="43"/>
  <c r="AF1201" i="43" s="1"/>
  <c r="AC1201" i="43"/>
  <c r="AB1251" i="43"/>
  <c r="AF1251" i="43" s="1"/>
  <c r="AC1251" i="43"/>
  <c r="AB2406" i="43"/>
  <c r="AF2406" i="43" s="1"/>
  <c r="AC2406" i="43"/>
  <c r="AH971" i="43" l="1"/>
  <c r="AG971" i="43"/>
  <c r="AH1201" i="43"/>
  <c r="AG1201" i="43"/>
  <c r="AH1255" i="43"/>
  <c r="AG1255" i="43"/>
  <c r="AH569" i="43"/>
  <c r="AG569" i="43"/>
  <c r="AH964" i="43"/>
  <c r="AG964" i="43"/>
  <c r="AH1375" i="43"/>
  <c r="AG1375" i="43"/>
  <c r="AH2651" i="43"/>
  <c r="AG2651" i="43"/>
  <c r="AH769" i="43"/>
  <c r="AG769" i="43"/>
  <c r="AH424" i="43"/>
  <c r="AG424" i="43"/>
  <c r="AH523" i="43"/>
  <c r="AG523" i="43"/>
  <c r="AH389" i="43"/>
  <c r="AG389" i="43"/>
  <c r="AH2204" i="43"/>
  <c r="AG2204" i="43"/>
  <c r="AH2650" i="43"/>
  <c r="AG2650" i="43"/>
  <c r="AH1332" i="43"/>
  <c r="AG1332" i="43"/>
  <c r="AH2703" i="43"/>
  <c r="AG2703" i="43"/>
  <c r="AH1717" i="43"/>
  <c r="AG1717" i="43"/>
  <c r="AH2316" i="43"/>
  <c r="AG2316" i="43"/>
  <c r="AH1650" i="43"/>
  <c r="AG1650" i="43"/>
  <c r="AH2089" i="43"/>
  <c r="AG2089" i="43"/>
  <c r="AH1821" i="43"/>
  <c r="AG1821" i="43"/>
  <c r="AH2714" i="43"/>
  <c r="AG2714" i="43"/>
  <c r="AH1285" i="43"/>
  <c r="AG1285" i="43"/>
  <c r="AH1840" i="43"/>
  <c r="AG1840" i="43"/>
  <c r="AH1061" i="43"/>
  <c r="AG1061" i="43"/>
  <c r="AH1049" i="43"/>
  <c r="AG1049" i="43"/>
  <c r="AH1261" i="43"/>
  <c r="AG1261" i="43"/>
  <c r="AH2107" i="43"/>
  <c r="AG2107" i="43"/>
  <c r="AH1405" i="43"/>
  <c r="AG1405" i="43"/>
  <c r="AH2775" i="43"/>
  <c r="AG2775" i="43"/>
  <c r="AH661" i="43"/>
  <c r="AG661" i="43"/>
  <c r="AH1206" i="43"/>
  <c r="AG1206" i="43"/>
  <c r="AH2621" i="43"/>
  <c r="AG2621" i="43"/>
  <c r="AH2173" i="43"/>
  <c r="AG2173" i="43"/>
  <c r="AH503" i="43"/>
  <c r="AG503" i="43"/>
  <c r="AH2160" i="43"/>
  <c r="AG2160" i="43"/>
  <c r="AH1109" i="43"/>
  <c r="AG1109" i="43"/>
  <c r="AH332" i="43"/>
  <c r="AG332" i="43"/>
  <c r="AH1281" i="43"/>
  <c r="AG1281" i="43"/>
  <c r="AH2574" i="43"/>
  <c r="AG2574" i="43"/>
  <c r="AH2525" i="43"/>
  <c r="AG2525" i="43"/>
  <c r="AH496" i="43"/>
  <c r="AG496" i="43"/>
  <c r="AH2728" i="43"/>
  <c r="AG2728" i="43"/>
  <c r="AH2325" i="43"/>
  <c r="AG2325" i="43"/>
  <c r="AH2296" i="43"/>
  <c r="AG2296" i="43"/>
  <c r="AH1256" i="43"/>
  <c r="AG1256" i="43"/>
  <c r="AH313" i="43"/>
  <c r="AG313" i="43"/>
  <c r="AH2494" i="43"/>
  <c r="AG2494" i="43"/>
  <c r="AH1589" i="43"/>
  <c r="AG1589" i="43"/>
  <c r="AH2171" i="43"/>
  <c r="AG2171" i="43"/>
  <c r="AH467" i="43"/>
  <c r="AG467" i="43"/>
  <c r="AH123" i="43"/>
  <c r="AG123" i="43"/>
  <c r="AH2660" i="43"/>
  <c r="AG2660" i="43"/>
  <c r="AH1229" i="43"/>
  <c r="AG1229" i="43"/>
  <c r="AH2091" i="43"/>
  <c r="AG2091" i="43"/>
  <c r="AH1810" i="43"/>
  <c r="AG1810" i="43"/>
  <c r="AH2161" i="43"/>
  <c r="AG2161" i="43"/>
  <c r="AH17" i="43"/>
  <c r="AG17" i="43"/>
  <c r="AH205" i="43"/>
  <c r="AG205" i="43"/>
  <c r="AH65" i="43"/>
  <c r="AG65" i="43"/>
  <c r="AH1088" i="43"/>
  <c r="AG1088" i="43"/>
  <c r="AH38" i="43"/>
  <c r="AG38" i="43"/>
  <c r="AH581" i="43"/>
  <c r="AG581" i="43"/>
  <c r="AH2054" i="43"/>
  <c r="AG2054" i="43"/>
  <c r="AH1842" i="43"/>
  <c r="AG1842" i="43"/>
  <c r="AH423" i="43"/>
  <c r="AG423" i="43"/>
  <c r="AH1372" i="43"/>
  <c r="AG1372" i="43"/>
  <c r="AH2741" i="43"/>
  <c r="AG2741" i="43"/>
  <c r="AH1921" i="43"/>
  <c r="AG1921" i="43"/>
  <c r="AH981" i="43"/>
  <c r="AG981" i="43"/>
  <c r="AH1754" i="43"/>
  <c r="AG1754" i="43"/>
  <c r="AH2642" i="43"/>
  <c r="AG2642" i="43"/>
  <c r="AH1263" i="43"/>
  <c r="AG1263" i="43"/>
  <c r="AH399" i="43"/>
  <c r="AG399" i="43"/>
  <c r="AH1722" i="43"/>
  <c r="AG1722" i="43"/>
  <c r="AH2327" i="43"/>
  <c r="AG2327" i="43"/>
  <c r="AH257" i="43"/>
  <c r="AG257" i="43"/>
  <c r="AH473" i="43"/>
  <c r="AG473" i="43"/>
  <c r="AH1226" i="43"/>
  <c r="AG1226" i="43"/>
  <c r="AH202" i="43"/>
  <c r="AG202" i="43"/>
  <c r="AH2179" i="43"/>
  <c r="AG2179" i="43"/>
  <c r="AH723" i="43"/>
  <c r="AG723" i="43"/>
  <c r="AH1505" i="43"/>
  <c r="AG1505" i="43"/>
  <c r="AH2312" i="43"/>
  <c r="AG2312" i="43"/>
  <c r="AH1203" i="43"/>
  <c r="AG1203" i="43"/>
  <c r="AH13" i="43"/>
  <c r="AG13" i="43"/>
  <c r="AH819" i="43"/>
  <c r="AG819" i="43"/>
  <c r="AH1250" i="43"/>
  <c r="AG1250" i="43"/>
  <c r="AH2503" i="43"/>
  <c r="AG2503" i="43"/>
  <c r="AH2315" i="43"/>
  <c r="AG2315" i="43"/>
  <c r="AH1702" i="43"/>
  <c r="AG1702" i="43"/>
  <c r="AH1690" i="43"/>
  <c r="AG1690" i="43"/>
  <c r="AH787" i="43"/>
  <c r="AG787" i="43"/>
  <c r="AH2613" i="43"/>
  <c r="AG2613" i="43"/>
  <c r="AH2210" i="43"/>
  <c r="AG2210" i="43"/>
  <c r="AH822" i="43"/>
  <c r="AG822" i="43"/>
  <c r="AH1249" i="43"/>
  <c r="AG1249" i="43"/>
  <c r="AH1755" i="43"/>
  <c r="AG1755" i="43"/>
  <c r="AH565" i="43"/>
  <c r="AG565" i="43"/>
  <c r="AH1196" i="43"/>
  <c r="AG1196" i="43"/>
  <c r="AH832" i="43"/>
  <c r="AG832" i="43"/>
  <c r="AH2769" i="43"/>
  <c r="AG2769" i="43"/>
  <c r="AH1838" i="43"/>
  <c r="AG1838" i="43"/>
  <c r="AH758" i="43"/>
  <c r="AG758" i="43"/>
  <c r="AH2281" i="43"/>
  <c r="AG2281" i="43"/>
  <c r="AH555" i="43"/>
  <c r="AG555" i="43"/>
  <c r="AH191" i="43"/>
  <c r="AG191" i="43"/>
  <c r="AH2379" i="43"/>
  <c r="AG2379" i="43"/>
  <c r="AH2389" i="43"/>
  <c r="AG2389" i="43"/>
  <c r="AH1466" i="43"/>
  <c r="AG1466" i="43"/>
  <c r="AH774" i="43"/>
  <c r="AG774" i="43"/>
  <c r="AH1462" i="43"/>
  <c r="AG1462" i="43"/>
  <c r="AH2452" i="43"/>
  <c r="AG2452" i="43"/>
  <c r="AH2409" i="43"/>
  <c r="AG2409" i="43"/>
  <c r="AH1418" i="43"/>
  <c r="AG1418" i="43"/>
  <c r="AH53" i="43"/>
  <c r="AG53" i="43"/>
  <c r="AH40" i="43"/>
  <c r="AG40" i="43"/>
  <c r="AH2437" i="43"/>
  <c r="AG2437" i="43"/>
  <c r="AH2344" i="43"/>
  <c r="AG2344" i="43"/>
  <c r="AH1880" i="43"/>
  <c r="AG1880" i="43"/>
  <c r="AH1343" i="43"/>
  <c r="AG1343" i="43"/>
  <c r="AH1592" i="43"/>
  <c r="AG1592" i="43"/>
  <c r="AH1279" i="43"/>
  <c r="AG1279" i="43"/>
  <c r="AH511" i="43"/>
  <c r="AG511" i="43"/>
  <c r="AH1175" i="43"/>
  <c r="AG1175" i="43"/>
  <c r="AH921" i="43"/>
  <c r="AG921" i="43"/>
  <c r="AH1511" i="43"/>
  <c r="AG1511" i="43"/>
  <c r="AH1896" i="43"/>
  <c r="AG1896" i="43"/>
  <c r="AH2394" i="43"/>
  <c r="AG2394" i="43"/>
  <c r="AH1430" i="43"/>
  <c r="AG1430" i="43"/>
  <c r="AH130" i="43"/>
  <c r="AG130" i="43"/>
  <c r="AH2216" i="43"/>
  <c r="AG2216" i="43"/>
  <c r="AH911" i="43"/>
  <c r="AG911" i="43"/>
  <c r="AH2609" i="43"/>
  <c r="AG2609" i="43"/>
  <c r="AH1215" i="43"/>
  <c r="AG1215" i="43"/>
  <c r="AH459" i="43"/>
  <c r="AG459" i="43"/>
  <c r="AH608" i="43"/>
  <c r="AG608" i="43"/>
  <c r="AH2273" i="43"/>
  <c r="AG2273" i="43"/>
  <c r="AH959" i="43"/>
  <c r="AG959" i="43"/>
  <c r="AH901" i="43"/>
  <c r="AG901" i="43"/>
  <c r="AH20" i="43"/>
  <c r="AG20" i="43"/>
  <c r="AH784" i="43"/>
  <c r="AG784" i="43"/>
  <c r="AH694" i="43"/>
  <c r="AG694" i="43"/>
  <c r="AH664" i="43"/>
  <c r="AG664" i="43"/>
  <c r="AH673" i="43"/>
  <c r="AG673" i="43"/>
  <c r="AH1268" i="43"/>
  <c r="AG1268" i="43"/>
  <c r="AH1799" i="43"/>
  <c r="AG1799" i="43"/>
  <c r="AH430" i="43"/>
  <c r="AG430" i="43"/>
  <c r="AH1166" i="43"/>
  <c r="AG1166" i="43"/>
  <c r="AH1253" i="43"/>
  <c r="AG1253" i="43"/>
  <c r="AH2152" i="43"/>
  <c r="AG2152" i="43"/>
  <c r="AH1129" i="43"/>
  <c r="AG1129" i="43"/>
  <c r="AH336" i="43"/>
  <c r="AG336" i="43"/>
  <c r="AH1687" i="43"/>
  <c r="AG1687" i="43"/>
  <c r="AH2106" i="43"/>
  <c r="AG2106" i="43"/>
  <c r="AH712" i="43"/>
  <c r="AG712" i="43"/>
  <c r="AH2522" i="43"/>
  <c r="AG2522" i="43"/>
  <c r="AH1108" i="43"/>
  <c r="AG1108" i="43"/>
  <c r="AH1979" i="43"/>
  <c r="AG1979" i="43"/>
  <c r="AH2163" i="43"/>
  <c r="AG2163" i="43"/>
  <c r="AH2585" i="43"/>
  <c r="AG2585" i="43"/>
  <c r="AH2598" i="43"/>
  <c r="AG2598" i="43"/>
  <c r="AH577" i="43"/>
  <c r="AG577" i="43"/>
  <c r="AH1924" i="43"/>
  <c r="AG1924" i="43"/>
  <c r="AH855" i="43"/>
  <c r="AG855" i="43"/>
  <c r="AH557" i="43"/>
  <c r="AG557" i="43"/>
  <c r="AH1133" i="43"/>
  <c r="AG1133" i="43"/>
  <c r="AH51" i="43"/>
  <c r="AG51" i="43"/>
  <c r="AH118" i="43"/>
  <c r="AG118" i="43"/>
  <c r="AH458" i="43"/>
  <c r="AG458" i="43"/>
  <c r="AH1902" i="43"/>
  <c r="AG1902" i="43"/>
  <c r="AH1512" i="43"/>
  <c r="AG1512" i="43"/>
  <c r="AH514" i="43"/>
  <c r="AG514" i="43"/>
  <c r="AH1322" i="43"/>
  <c r="AG1322" i="43"/>
  <c r="AH338" i="43"/>
  <c r="AG338" i="43"/>
  <c r="AH1779" i="43"/>
  <c r="AG1779" i="43"/>
  <c r="AH179" i="43"/>
  <c r="AG179" i="43"/>
  <c r="AH161" i="43"/>
  <c r="AG161" i="43"/>
  <c r="AH1113" i="43"/>
  <c r="AG1113" i="43"/>
  <c r="AH1614" i="43"/>
  <c r="AG1614" i="43"/>
  <c r="AH2110" i="43"/>
  <c r="AG2110" i="43"/>
  <c r="AH2166" i="43"/>
  <c r="AG2166" i="43"/>
  <c r="AH2418" i="43"/>
  <c r="AG2418" i="43"/>
  <c r="AH824" i="43"/>
  <c r="AG824" i="43"/>
  <c r="AH1745" i="43"/>
  <c r="AG1745" i="43"/>
  <c r="AH2067" i="43"/>
  <c r="AG2067" i="43"/>
  <c r="AH2388" i="43"/>
  <c r="AG2388" i="43"/>
  <c r="AH388" i="43"/>
  <c r="AG388" i="43"/>
  <c r="AH1295" i="43"/>
  <c r="AG1295" i="43"/>
  <c r="AH1980" i="43"/>
  <c r="AG1980" i="43"/>
  <c r="AH136" i="43"/>
  <c r="AG136" i="43"/>
  <c r="AH952" i="43"/>
  <c r="AG952" i="43"/>
  <c r="AH2623" i="43"/>
  <c r="AG2623" i="43"/>
  <c r="AH2228" i="43"/>
  <c r="AG2228" i="43"/>
  <c r="AH474" i="43"/>
  <c r="AG474" i="43"/>
  <c r="AH1464" i="43"/>
  <c r="AG1464" i="43"/>
  <c r="AH2587" i="43"/>
  <c r="AG2587" i="43"/>
  <c r="AH211" i="43"/>
  <c r="AG211" i="43"/>
  <c r="AH2058" i="43"/>
  <c r="AG2058" i="43"/>
  <c r="AH59" i="43"/>
  <c r="AG59" i="43"/>
  <c r="AH1945" i="43"/>
  <c r="AG1945" i="43"/>
  <c r="AH1387" i="43"/>
  <c r="AG1387" i="43"/>
  <c r="AH1879" i="43"/>
  <c r="AG1879" i="43"/>
  <c r="AH854" i="43"/>
  <c r="AG854" i="43"/>
  <c r="AH418" i="43"/>
  <c r="AG418" i="43"/>
  <c r="AH817" i="43"/>
  <c r="AG817" i="43"/>
  <c r="AH1362" i="43"/>
  <c r="AG1362" i="43"/>
  <c r="AH2220" i="43"/>
  <c r="AG2220" i="43"/>
  <c r="AH2144" i="43"/>
  <c r="AG2144" i="43"/>
  <c r="AH1239" i="43"/>
  <c r="AG1239" i="43"/>
  <c r="AH2600" i="43"/>
  <c r="AG2600" i="43"/>
  <c r="AH2454" i="43"/>
  <c r="AG2454" i="43"/>
  <c r="AH703" i="43"/>
  <c r="AG703" i="43"/>
  <c r="AH116" i="43"/>
  <c r="AG116" i="43"/>
  <c r="AH2556" i="43"/>
  <c r="AG2556" i="43"/>
  <c r="AH1865" i="43"/>
  <c r="AG1865" i="43"/>
  <c r="AH811" i="43"/>
  <c r="AG811" i="43"/>
  <c r="AH312" i="43"/>
  <c r="AG312" i="43"/>
  <c r="AH1385" i="43"/>
  <c r="AG1385" i="43"/>
  <c r="AH2644" i="43"/>
  <c r="AG2644" i="43"/>
  <c r="AH1020" i="43"/>
  <c r="AG1020" i="43"/>
  <c r="AH1975" i="43"/>
  <c r="AG1975" i="43"/>
  <c r="AH208" i="43"/>
  <c r="AG208" i="43"/>
  <c r="AH1983" i="43"/>
  <c r="AG1983" i="43"/>
  <c r="AH1570" i="43"/>
  <c r="AG1570" i="43"/>
  <c r="AH1002" i="43"/>
  <c r="AG1002" i="43"/>
  <c r="AH156" i="43"/>
  <c r="AG156" i="43"/>
  <c r="AH2698" i="43"/>
  <c r="AG2698" i="43"/>
  <c r="AH2266" i="43"/>
  <c r="AG2266" i="43"/>
  <c r="AH2639" i="43"/>
  <c r="AG2639" i="43"/>
  <c r="AH779" i="43"/>
  <c r="AG779" i="43"/>
  <c r="AH1053" i="43"/>
  <c r="AG1053" i="43"/>
  <c r="AH311" i="43"/>
  <c r="AG311" i="43"/>
  <c r="AH599" i="43"/>
  <c r="AG599" i="43"/>
  <c r="AH859" i="43"/>
  <c r="AG859" i="43"/>
  <c r="AH2628" i="43"/>
  <c r="AG2628" i="43"/>
  <c r="AH2641" i="43"/>
  <c r="AG2641" i="43"/>
  <c r="AH1455" i="43"/>
  <c r="AG1455" i="43"/>
  <c r="AH2140" i="43"/>
  <c r="AG2140" i="43"/>
  <c r="AH2036" i="43"/>
  <c r="AG2036" i="43"/>
  <c r="AH2802" i="43"/>
  <c r="AG2802" i="43"/>
  <c r="AH2538" i="43"/>
  <c r="AG2538" i="43"/>
  <c r="AH2396" i="43"/>
  <c r="AG2396" i="43"/>
  <c r="AH1600" i="43"/>
  <c r="AG1600" i="43"/>
  <c r="AH1077" i="43"/>
  <c r="AG1077" i="43"/>
  <c r="AH528" i="43"/>
  <c r="AG528" i="43"/>
  <c r="AH1783" i="43"/>
  <c r="AG1783" i="43"/>
  <c r="AH955" i="43"/>
  <c r="AG955" i="43"/>
  <c r="AH2197" i="43"/>
  <c r="AG2197" i="43"/>
  <c r="AH2736" i="43"/>
  <c r="AG2736" i="43"/>
  <c r="AH1321" i="43"/>
  <c r="AG1321" i="43"/>
  <c r="AH1026" i="43"/>
  <c r="AG1026" i="43"/>
  <c r="AH324" i="43"/>
  <c r="AG324" i="43"/>
  <c r="AH1477" i="43"/>
  <c r="AG1477" i="43"/>
  <c r="AH2706" i="43"/>
  <c r="AG2706" i="43"/>
  <c r="AH1773" i="43"/>
  <c r="AG1773" i="43"/>
  <c r="AH1216" i="43"/>
  <c r="AG1216" i="43"/>
  <c r="AH1533" i="43"/>
  <c r="AG1533" i="43"/>
  <c r="AH583" i="43"/>
  <c r="AG583" i="43"/>
  <c r="AH1033" i="43"/>
  <c r="AG1033" i="43"/>
  <c r="AH1868" i="43"/>
  <c r="AG1868" i="43"/>
  <c r="AH2150" i="43"/>
  <c r="AG2150" i="43"/>
  <c r="AH348" i="43"/>
  <c r="AG348" i="43"/>
  <c r="AH305" i="43"/>
  <c r="AG305" i="43"/>
  <c r="AH940" i="43"/>
  <c r="AG940" i="43"/>
  <c r="AH1956" i="43"/>
  <c r="AG1956" i="43"/>
  <c r="AH867" i="43"/>
  <c r="AG867" i="43"/>
  <c r="AH2734" i="43"/>
  <c r="AG2734" i="43"/>
  <c r="AH303" i="43"/>
  <c r="AG303" i="43"/>
  <c r="AH1336" i="43"/>
  <c r="AG1336" i="43"/>
  <c r="AH220" i="43"/>
  <c r="AG220" i="43"/>
  <c r="AH2393" i="43"/>
  <c r="AG2393" i="43"/>
  <c r="AH2236" i="43"/>
  <c r="AG2236" i="43"/>
  <c r="AH304" i="43"/>
  <c r="AG304" i="43"/>
  <c r="AH237" i="43"/>
  <c r="AG237" i="43"/>
  <c r="AH2747" i="43"/>
  <c r="AG2747" i="43"/>
  <c r="AH368" i="43"/>
  <c r="AG368" i="43"/>
  <c r="AH364" i="43"/>
  <c r="AG364" i="43"/>
  <c r="AH1027" i="43"/>
  <c r="AG1027" i="43"/>
  <c r="AH2460" i="43"/>
  <c r="AG2460" i="43"/>
  <c r="AH2303" i="43"/>
  <c r="AG2303" i="43"/>
  <c r="AH2217" i="43"/>
  <c r="AG2217" i="43"/>
  <c r="AH2790" i="43"/>
  <c r="AG2790" i="43"/>
  <c r="AH1759" i="43"/>
  <c r="AG1759" i="43"/>
  <c r="AH2153" i="43"/>
  <c r="AG2153" i="43"/>
  <c r="AH1670" i="43"/>
  <c r="AG1670" i="43"/>
  <c r="AH547" i="43"/>
  <c r="AG547" i="43"/>
  <c r="AH1568" i="43"/>
  <c r="AG1568" i="43"/>
  <c r="AH1513" i="43"/>
  <c r="AG1513" i="43"/>
  <c r="AH1697" i="43"/>
  <c r="AG1697" i="43"/>
  <c r="AH1732" i="43"/>
  <c r="AG1732" i="43"/>
  <c r="AH1629" i="43"/>
  <c r="AG1629" i="43"/>
  <c r="AH1743" i="43"/>
  <c r="AG1743" i="43"/>
  <c r="AH1785" i="43"/>
  <c r="AG1785" i="43"/>
  <c r="AH991" i="43"/>
  <c r="AG991" i="43"/>
  <c r="AH1072" i="43"/>
  <c r="AG1072" i="43"/>
  <c r="AH671" i="43"/>
  <c r="AG671" i="43"/>
  <c r="AH1565" i="43"/>
  <c r="AG1565" i="43"/>
  <c r="AH1932" i="43"/>
  <c r="AG1932" i="43"/>
  <c r="AH2588" i="43"/>
  <c r="AG2588" i="43"/>
  <c r="AH2469" i="43"/>
  <c r="AG2469" i="43"/>
  <c r="AH2108" i="43"/>
  <c r="AG2108" i="43"/>
  <c r="AH1186" i="43"/>
  <c r="AG1186" i="43"/>
  <c r="AH1297" i="43"/>
  <c r="AG1297" i="43"/>
  <c r="AH1843" i="43"/>
  <c r="AG1843" i="43"/>
  <c r="AH1677" i="43"/>
  <c r="AG1677" i="43"/>
  <c r="AH985" i="43"/>
  <c r="AG985" i="43"/>
  <c r="AH522" i="43"/>
  <c r="AG522" i="43"/>
  <c r="AH2686" i="43"/>
  <c r="AG2686" i="43"/>
  <c r="AH167" i="43"/>
  <c r="AG167" i="43"/>
  <c r="AH1626" i="43"/>
  <c r="AG1626" i="43"/>
  <c r="AH1195" i="43"/>
  <c r="AG1195" i="43"/>
  <c r="AH2433" i="43"/>
  <c r="AG2433" i="43"/>
  <c r="AH1556" i="43"/>
  <c r="AG1556" i="43"/>
  <c r="AH1269" i="43"/>
  <c r="AG1269" i="43"/>
  <c r="AH1222" i="43"/>
  <c r="AG1222" i="43"/>
  <c r="AH1630" i="43"/>
  <c r="AG1630" i="43"/>
  <c r="AH1995" i="43"/>
  <c r="AG1995" i="43"/>
  <c r="AH2341" i="43"/>
  <c r="AG2341" i="43"/>
  <c r="AH1656" i="43"/>
  <c r="AG1656" i="43"/>
  <c r="AH2364" i="43"/>
  <c r="AG2364" i="43"/>
  <c r="AH1593" i="43"/>
  <c r="AG1593" i="43"/>
  <c r="AH2526" i="43"/>
  <c r="AG2526" i="43"/>
  <c r="AH518" i="43"/>
  <c r="AG518" i="43"/>
  <c r="AH2279" i="43"/>
  <c r="AG2279" i="43"/>
  <c r="AH1480" i="43"/>
  <c r="AG1480" i="43"/>
  <c r="AH1774" i="43"/>
  <c r="AG1774" i="43"/>
  <c r="AH2571" i="43"/>
  <c r="AG2571" i="43"/>
  <c r="AH477" i="43"/>
  <c r="AG477" i="43"/>
  <c r="AH1675" i="43"/>
  <c r="AG1675" i="43"/>
  <c r="AH411" i="43"/>
  <c r="AG411" i="43"/>
  <c r="AH1219" i="43"/>
  <c r="AG1219" i="43"/>
  <c r="AH1325" i="43"/>
  <c r="AG1325" i="43"/>
  <c r="AH2169" i="43"/>
  <c r="AG2169" i="43"/>
  <c r="AH1883" i="43"/>
  <c r="AG1883" i="43"/>
  <c r="AH2355" i="43"/>
  <c r="AG2355" i="43"/>
  <c r="AH2051" i="43"/>
  <c r="AG2051" i="43"/>
  <c r="AH2100" i="43"/>
  <c r="AG2100" i="43"/>
  <c r="AH2219" i="43"/>
  <c r="AG2219" i="43"/>
  <c r="AH1247" i="43"/>
  <c r="AG1247" i="43"/>
  <c r="AH225" i="43"/>
  <c r="AG225" i="43"/>
  <c r="AH1096" i="43"/>
  <c r="AG1096" i="43"/>
  <c r="AH1998" i="43"/>
  <c r="AG1998" i="43"/>
  <c r="AH863" i="43"/>
  <c r="AG863" i="43"/>
  <c r="AH2101" i="43"/>
  <c r="AG2101" i="43"/>
  <c r="AH1590" i="43"/>
  <c r="AG1590" i="43"/>
  <c r="AH622" i="43"/>
  <c r="AG622" i="43"/>
  <c r="AH814" i="43"/>
  <c r="AG814" i="43"/>
  <c r="AH2497" i="43"/>
  <c r="AG2497" i="43"/>
  <c r="AH1300" i="43"/>
  <c r="AG1300" i="43"/>
  <c r="AH422" i="43"/>
  <c r="AG422" i="43"/>
  <c r="AH1270" i="43"/>
  <c r="AG1270" i="43"/>
  <c r="AH840" i="43"/>
  <c r="AG840" i="43"/>
  <c r="AH2374" i="43"/>
  <c r="AG2374" i="43"/>
  <c r="AH393" i="43"/>
  <c r="AG393" i="43"/>
  <c r="AH443" i="43"/>
  <c r="AG443" i="43"/>
  <c r="AH398" i="43"/>
  <c r="AG398" i="43"/>
  <c r="AH2299" i="43"/>
  <c r="AG2299" i="43"/>
  <c r="AH2687" i="43"/>
  <c r="AG2687" i="43"/>
  <c r="AH47" i="43"/>
  <c r="AG47" i="43"/>
  <c r="AH1036" i="43"/>
  <c r="AG1036" i="43"/>
  <c r="AH902" i="43"/>
  <c r="AG902" i="43"/>
  <c r="AH1308" i="43"/>
  <c r="AG1308" i="43"/>
  <c r="AH2666" i="43"/>
  <c r="AG2666" i="43"/>
  <c r="AH1642" i="43"/>
  <c r="AG1642" i="43"/>
  <c r="AH2115" i="43"/>
  <c r="AG2115" i="43"/>
  <c r="AH1393" i="43"/>
  <c r="AG1393" i="43"/>
  <c r="AH1083" i="43"/>
  <c r="AG1083" i="43"/>
  <c r="AH2713" i="43"/>
  <c r="AG2713" i="43"/>
  <c r="AH2174" i="43"/>
  <c r="AG2174" i="43"/>
  <c r="AH2721" i="43"/>
  <c r="AG2721" i="43"/>
  <c r="AH2471" i="43"/>
  <c r="AG2471" i="43"/>
  <c r="AH1903" i="43"/>
  <c r="AG1903" i="43"/>
  <c r="AH743" i="43"/>
  <c r="AG743" i="43"/>
  <c r="AH707" i="43"/>
  <c r="AG707" i="43"/>
  <c r="AH2208" i="43"/>
  <c r="AG2208" i="43"/>
  <c r="AH1540" i="43"/>
  <c r="AG1540" i="43"/>
  <c r="AH672" i="43"/>
  <c r="AG672" i="43"/>
  <c r="AH1564" i="43"/>
  <c r="AG1564" i="43"/>
  <c r="AH986" i="43"/>
  <c r="AG986" i="43"/>
  <c r="AH665" i="43"/>
  <c r="AG665" i="43"/>
  <c r="AH2762" i="43"/>
  <c r="AG2762" i="43"/>
  <c r="AH613" i="43"/>
  <c r="AG613" i="43"/>
  <c r="AH2284" i="43"/>
  <c r="AG2284" i="43"/>
  <c r="AH2235" i="43"/>
  <c r="AG2235" i="43"/>
  <c r="AH1367" i="43"/>
  <c r="AG1367" i="43"/>
  <c r="AH33" i="43"/>
  <c r="AG33" i="43"/>
  <c r="AH1696" i="43"/>
  <c r="AG1696" i="43"/>
  <c r="AH2082" i="43"/>
  <c r="AG2082" i="43"/>
  <c r="AH2321" i="43"/>
  <c r="AG2321" i="43"/>
  <c r="AH85" i="43"/>
  <c r="AG85" i="43"/>
  <c r="AH1992" i="43"/>
  <c r="AG1992" i="43"/>
  <c r="AH1156" i="43"/>
  <c r="AG1156" i="43"/>
  <c r="AH182" i="43"/>
  <c r="AG182" i="43"/>
  <c r="AH2557" i="43"/>
  <c r="AG2557" i="43"/>
  <c r="AH2347" i="43"/>
  <c r="AG2347" i="43"/>
  <c r="AH2229" i="43"/>
  <c r="AG2229" i="43"/>
  <c r="AH838" i="43"/>
  <c r="AG838" i="43"/>
  <c r="AH1560" i="43"/>
  <c r="AG1560" i="43"/>
  <c r="AH2463" i="43"/>
  <c r="AG2463" i="43"/>
  <c r="AH1486" i="43"/>
  <c r="AG1486" i="43"/>
  <c r="AH1431" i="43"/>
  <c r="AG1431" i="43"/>
  <c r="AH2345" i="43"/>
  <c r="AG2345" i="43"/>
  <c r="AH1609" i="43"/>
  <c r="AG1609" i="43"/>
  <c r="AH642" i="43"/>
  <c r="AG642" i="43"/>
  <c r="AH1976" i="43"/>
  <c r="AG1976" i="43"/>
  <c r="AH1885" i="43"/>
  <c r="AG1885" i="43"/>
  <c r="AH1518" i="43"/>
  <c r="AG1518" i="43"/>
  <c r="AH1162" i="43"/>
  <c r="AG1162" i="43"/>
  <c r="AH1958" i="43"/>
  <c r="AG1958" i="43"/>
  <c r="AH283" i="43"/>
  <c r="AG283" i="43"/>
  <c r="AH1092" i="43"/>
  <c r="AG1092" i="43"/>
  <c r="AH1025" i="43"/>
  <c r="AG1025" i="43"/>
  <c r="AH454" i="43"/>
  <c r="AG454" i="43"/>
  <c r="AH501" i="43"/>
  <c r="AG501" i="43"/>
  <c r="AH727" i="43"/>
  <c r="AG727" i="43"/>
  <c r="AH1447" i="43"/>
  <c r="AG1447" i="43"/>
  <c r="AH543" i="43"/>
  <c r="AG543" i="43"/>
  <c r="AH144" i="43"/>
  <c r="AG144" i="43"/>
  <c r="AH1537" i="43"/>
  <c r="AG1537" i="43"/>
  <c r="AH979" i="43"/>
  <c r="AG979" i="43"/>
  <c r="AH1287" i="43"/>
  <c r="AG1287" i="43"/>
  <c r="AH2638" i="43"/>
  <c r="AG2638" i="43"/>
  <c r="AH420" i="43"/>
  <c r="AG420" i="43"/>
  <c r="AH1994" i="43"/>
  <c r="AG1994" i="43"/>
  <c r="AH1634" i="43"/>
  <c r="AG1634" i="43"/>
  <c r="AH994" i="43"/>
  <c r="AG994" i="43"/>
  <c r="AH1878" i="43"/>
  <c r="AG1878" i="43"/>
  <c r="AH516" i="43"/>
  <c r="AG516" i="43"/>
  <c r="AH2117" i="43"/>
  <c r="AG2117" i="43"/>
  <c r="AH1472" i="43"/>
  <c r="AG1472" i="43"/>
  <c r="AH2658" i="43"/>
  <c r="AG2658" i="43"/>
  <c r="AH2654" i="43"/>
  <c r="AG2654" i="43"/>
  <c r="AH70" i="43"/>
  <c r="AG70" i="43"/>
  <c r="AH1547" i="43"/>
  <c r="AG1547" i="43"/>
  <c r="AH1071" i="43"/>
  <c r="AG1071" i="43"/>
  <c r="AH1576" i="43"/>
  <c r="AG1576" i="43"/>
  <c r="AH2233" i="43"/>
  <c r="AG2233" i="43"/>
  <c r="AH1964" i="43"/>
  <c r="AG1964" i="43"/>
  <c r="AH945" i="43"/>
  <c r="AG945" i="43"/>
  <c r="AH2352" i="43"/>
  <c r="AG2352" i="43"/>
  <c r="AH2371" i="43"/>
  <c r="AG2371" i="43"/>
  <c r="AH1439" i="43"/>
  <c r="AG1439" i="43"/>
  <c r="AH732" i="43"/>
  <c r="AG732" i="43"/>
  <c r="AH631" i="43"/>
  <c r="AG631" i="43"/>
  <c r="AH224" i="43"/>
  <c r="AG224" i="43"/>
  <c r="AH2656" i="43"/>
  <c r="AG2656" i="43"/>
  <c r="AH264" i="43"/>
  <c r="AG264" i="43"/>
  <c r="AH1851" i="43"/>
  <c r="AG1851" i="43"/>
  <c r="AH1448" i="43"/>
  <c r="AG1448" i="43"/>
  <c r="AH670" i="43"/>
  <c r="AG670" i="43"/>
  <c r="AH2567" i="43"/>
  <c r="AG2567" i="43"/>
  <c r="AH513" i="43"/>
  <c r="AG513" i="43"/>
  <c r="AH1482" i="43"/>
  <c r="AG1482" i="43"/>
  <c r="AH1588" i="43"/>
  <c r="AG1588" i="43"/>
  <c r="AH1291" i="43"/>
  <c r="AG1291" i="43"/>
  <c r="AH1316" i="43"/>
  <c r="AG1316" i="43"/>
  <c r="AH927" i="43"/>
  <c r="AG927" i="43"/>
  <c r="AH2809" i="43"/>
  <c r="AG2809" i="43"/>
  <c r="AH1191" i="43"/>
  <c r="AG1191" i="43"/>
  <c r="AH2568" i="43"/>
  <c r="AG2568" i="43"/>
  <c r="AH899" i="43"/>
  <c r="AG899" i="43"/>
  <c r="AH1689" i="43"/>
  <c r="AG1689" i="43"/>
  <c r="AH200" i="43"/>
  <c r="AG200" i="43"/>
  <c r="AH1623" i="43"/>
  <c r="AG1623" i="43"/>
  <c r="AH2539" i="43"/>
  <c r="AG2539" i="43"/>
  <c r="AH1171" i="43"/>
  <c r="AG1171" i="43"/>
  <c r="AH1437" i="43"/>
  <c r="AG1437" i="43"/>
  <c r="AH1806" i="43"/>
  <c r="AG1806" i="43"/>
  <c r="AH2442" i="43"/>
  <c r="AG2442" i="43"/>
  <c r="AH1392" i="43"/>
  <c r="AG1392" i="43"/>
  <c r="AH2700" i="43"/>
  <c r="AG2700" i="43"/>
  <c r="AH1767" i="43"/>
  <c r="AG1767" i="43"/>
  <c r="AH1237" i="43"/>
  <c r="AG1237" i="43"/>
  <c r="AH2554" i="43"/>
  <c r="AG2554" i="43"/>
  <c r="AH1606" i="43"/>
  <c r="AG1606" i="43"/>
  <c r="AH718" i="43"/>
  <c r="AG718" i="43"/>
  <c r="AH1380" i="43"/>
  <c r="AG1380" i="43"/>
  <c r="AH222" i="43"/>
  <c r="AG222" i="43"/>
  <c r="AH2801" i="43"/>
  <c r="AG2801" i="43"/>
  <c r="AH1509" i="43"/>
  <c r="AG1509" i="43"/>
  <c r="AH2222" i="43"/>
  <c r="AG2222" i="43"/>
  <c r="AH2206" i="43"/>
  <c r="AG2206" i="43"/>
  <c r="AH449" i="43"/>
  <c r="AG449" i="43"/>
  <c r="AH1681" i="43"/>
  <c r="AG1681" i="43"/>
  <c r="AH2290" i="43"/>
  <c r="AG2290" i="43"/>
  <c r="AH586" i="43"/>
  <c r="AG586" i="43"/>
  <c r="AH741" i="43"/>
  <c r="AG741" i="43"/>
  <c r="AH229" i="43"/>
  <c r="AG229" i="43"/>
  <c r="AH1402" i="43"/>
  <c r="AG1402" i="43"/>
  <c r="AH140" i="43"/>
  <c r="AG140" i="43"/>
  <c r="AH2450" i="43"/>
  <c r="AG2450" i="43"/>
  <c r="AH1961" i="43"/>
  <c r="AG1961" i="43"/>
  <c r="AH2765" i="43"/>
  <c r="AG2765" i="43"/>
  <c r="AH1388" i="43"/>
  <c r="AG1388" i="43"/>
  <c r="AH2474" i="43"/>
  <c r="AG2474" i="43"/>
  <c r="AH554" i="43"/>
  <c r="AG554" i="43"/>
  <c r="AH2465" i="43"/>
  <c r="AG2465" i="43"/>
  <c r="AH1871" i="43"/>
  <c r="AG1871" i="43"/>
  <c r="AH226" i="43"/>
  <c r="AG226" i="43"/>
  <c r="AH570" i="43"/>
  <c r="AG570" i="43"/>
  <c r="AH1126" i="43"/>
  <c r="AG1126" i="43"/>
  <c r="AH1936" i="43"/>
  <c r="AG1936" i="43"/>
  <c r="AH1324" i="43"/>
  <c r="AG1324" i="43"/>
  <c r="AH1841" i="43"/>
  <c r="AG1841" i="43"/>
  <c r="AH1294" i="43"/>
  <c r="AG1294" i="43"/>
  <c r="AH32" i="43"/>
  <c r="AG32" i="43"/>
  <c r="AH2701" i="43"/>
  <c r="AG2701" i="43"/>
  <c r="AH2456" i="43"/>
  <c r="AG2456" i="43"/>
  <c r="AH898" i="43"/>
  <c r="AG898" i="43"/>
  <c r="AH432" i="43"/>
  <c r="AG432" i="43"/>
  <c r="AH1351" i="43"/>
  <c r="AG1351" i="43"/>
  <c r="AH1185" i="43"/>
  <c r="AG1185" i="43"/>
  <c r="AH340" i="43"/>
  <c r="AG340" i="43"/>
  <c r="AH1334" i="43"/>
  <c r="AG1334" i="43"/>
  <c r="AH1414" i="43"/>
  <c r="AG1414" i="43"/>
  <c r="AH923" i="43"/>
  <c r="AG923" i="43"/>
  <c r="AH698" i="43"/>
  <c r="AG698" i="43"/>
  <c r="AH2317" i="43"/>
  <c r="AG2317" i="43"/>
  <c r="AH1917" i="43"/>
  <c r="AG1917" i="43"/>
  <c r="AH2627" i="43"/>
  <c r="AG2627" i="43"/>
  <c r="AH521" i="43"/>
  <c r="AG521" i="43"/>
  <c r="AH1585" i="43"/>
  <c r="AG1585" i="43"/>
  <c r="AH1873" i="43"/>
  <c r="AG1873" i="43"/>
  <c r="AH2735" i="43"/>
  <c r="AG2735" i="43"/>
  <c r="AH2056" i="43"/>
  <c r="AG2056" i="43"/>
  <c r="AH1502" i="43"/>
  <c r="AG1502" i="43"/>
  <c r="AH1654" i="43"/>
  <c r="AG1654" i="43"/>
  <c r="AH1909" i="43"/>
  <c r="AG1909" i="43"/>
  <c r="AH806" i="43"/>
  <c r="AG806" i="43"/>
  <c r="AH1267" i="43"/>
  <c r="AG1267" i="43"/>
  <c r="AH2755" i="43"/>
  <c r="AG2755" i="43"/>
  <c r="AH2712" i="43"/>
  <c r="AG2712" i="43"/>
  <c r="AH616" i="43"/>
  <c r="AG616" i="43"/>
  <c r="AH2605" i="43"/>
  <c r="AG2605" i="43"/>
  <c r="AH2243" i="43"/>
  <c r="AG2243" i="43"/>
  <c r="AH2408" i="43"/>
  <c r="AG2408" i="43"/>
  <c r="AH1561" i="43"/>
  <c r="AG1561" i="43"/>
  <c r="AH934" i="43"/>
  <c r="AG934" i="43"/>
  <c r="AH2329" i="43"/>
  <c r="AG2329" i="43"/>
  <c r="AH1015" i="43"/>
  <c r="AG1015" i="43"/>
  <c r="AH2610" i="43"/>
  <c r="AG2610" i="43"/>
  <c r="AH2489" i="43"/>
  <c r="AG2489" i="43"/>
  <c r="AH415" i="43"/>
  <c r="AG415" i="43"/>
  <c r="AH792" i="43"/>
  <c r="AG792" i="43"/>
  <c r="AH961" i="43"/>
  <c r="AG961" i="43"/>
  <c r="AH894" i="43"/>
  <c r="AG894" i="43"/>
  <c r="AH2732" i="43"/>
  <c r="AG2732" i="43"/>
  <c r="AH764" i="43"/>
  <c r="AG764" i="43"/>
  <c r="AH847" i="43"/>
  <c r="AG847" i="43"/>
  <c r="AH372" i="43"/>
  <c r="AG372" i="43"/>
  <c r="AH49" i="43"/>
  <c r="AG49" i="43"/>
  <c r="AH158" i="43"/>
  <c r="AG158" i="43"/>
  <c r="AH275" i="43"/>
  <c r="AG275" i="43"/>
  <c r="AH815" i="43"/>
  <c r="AG815" i="43"/>
  <c r="AH335" i="43"/>
  <c r="AG335" i="43"/>
  <c r="AH2065" i="43"/>
  <c r="AG2065" i="43"/>
  <c r="AH2490" i="43"/>
  <c r="AG2490" i="43"/>
  <c r="AH2294" i="43"/>
  <c r="AG2294" i="43"/>
  <c r="AH1114" i="43"/>
  <c r="AG1114" i="43"/>
  <c r="AH1820" i="43"/>
  <c r="AG1820" i="43"/>
  <c r="AH445" i="43"/>
  <c r="AG445" i="43"/>
  <c r="AH2518" i="43"/>
  <c r="AG2518" i="43"/>
  <c r="AH1168" i="43"/>
  <c r="AG1168" i="43"/>
  <c r="AH2009" i="43"/>
  <c r="AG2009" i="43"/>
  <c r="AH247" i="43"/>
  <c r="AG247" i="43"/>
  <c r="AH495" i="43"/>
  <c r="AG495" i="43"/>
  <c r="AH1260" i="43"/>
  <c r="AG1260" i="43"/>
  <c r="AH584" i="43"/>
  <c r="AG584" i="43"/>
  <c r="AH63" i="43"/>
  <c r="AG63" i="43"/>
  <c r="AH2218" i="43"/>
  <c r="AG2218" i="43"/>
  <c r="AH1161" i="43"/>
  <c r="AG1161" i="43"/>
  <c r="AH588" i="43"/>
  <c r="AG588" i="43"/>
  <c r="AH1925" i="43"/>
  <c r="AG1925" i="43"/>
  <c r="AH1154" i="43"/>
  <c r="AG1154" i="43"/>
  <c r="AH2677" i="43"/>
  <c r="AG2677" i="43"/>
  <c r="AH1927" i="43"/>
  <c r="AG1927" i="43"/>
  <c r="AH975" i="43"/>
  <c r="AG975" i="43"/>
  <c r="AH2318" i="43"/>
  <c r="AG2318" i="43"/>
  <c r="AH1899" i="43"/>
  <c r="AG1899" i="43"/>
  <c r="AH2440" i="43"/>
  <c r="AG2440" i="43"/>
  <c r="AH603" i="43"/>
  <c r="AG603" i="43"/>
  <c r="AH1872" i="43"/>
  <c r="AG1872" i="43"/>
  <c r="AH926" i="43"/>
  <c r="AG926" i="43"/>
  <c r="AH126" i="43"/>
  <c r="AG126" i="43"/>
  <c r="AH281" i="43"/>
  <c r="AG281" i="43"/>
  <c r="AH1660" i="43"/>
  <c r="AG1660" i="43"/>
  <c r="AH1825" i="43"/>
  <c r="AG1825" i="43"/>
  <c r="AH1449" i="43"/>
  <c r="AG1449" i="43"/>
  <c r="AH614" i="43"/>
  <c r="AG614" i="43"/>
  <c r="AH909" i="43"/>
  <c r="AG909" i="43"/>
  <c r="AH469" i="43"/>
  <c r="AG469" i="43"/>
  <c r="AH930" i="43"/>
  <c r="AG930" i="43"/>
  <c r="AH887" i="43"/>
  <c r="AG887" i="43"/>
  <c r="AH2326" i="43"/>
  <c r="AG2326" i="43"/>
  <c r="AH1272" i="43"/>
  <c r="AG1272" i="43"/>
  <c r="AH2485" i="43"/>
  <c r="AG2485" i="43"/>
  <c r="AH2431" i="43"/>
  <c r="AG2431" i="43"/>
  <c r="AH2467" i="43"/>
  <c r="AG2467" i="43"/>
  <c r="AH1146" i="43"/>
  <c r="AG1146" i="43"/>
  <c r="AH2451" i="43"/>
  <c r="AG2451" i="43"/>
  <c r="AH2740" i="43"/>
  <c r="AG2740" i="43"/>
  <c r="AH1097" i="43"/>
  <c r="AG1097" i="43"/>
  <c r="AH2767" i="43"/>
  <c r="AG2767" i="43"/>
  <c r="AH1704" i="43"/>
  <c r="AG1704" i="43"/>
  <c r="AH2200" i="43"/>
  <c r="AG2200" i="43"/>
  <c r="AH2134" i="43"/>
  <c r="AG2134" i="43"/>
  <c r="AH2672" i="43"/>
  <c r="AG2672" i="43"/>
  <c r="AH482" i="43"/>
  <c r="AG482" i="43"/>
  <c r="AH1064" i="43"/>
  <c r="AG1064" i="43"/>
  <c r="AH1529" i="43"/>
  <c r="AG1529" i="43"/>
  <c r="AH1273" i="43"/>
  <c r="AG1273" i="43"/>
  <c r="AH933" i="43"/>
  <c r="AG933" i="43"/>
  <c r="AH2132" i="43"/>
  <c r="AG2132" i="43"/>
  <c r="AH2590" i="43"/>
  <c r="AG2590" i="43"/>
  <c r="AH1117" i="43"/>
  <c r="AG1117" i="43"/>
  <c r="AH1824" i="43"/>
  <c r="AG1824" i="43"/>
  <c r="AH2207" i="43"/>
  <c r="AG2207" i="43"/>
  <c r="AH382" i="43"/>
  <c r="AG382" i="43"/>
  <c r="AH1107" i="43"/>
  <c r="AG1107" i="43"/>
  <c r="AH1223" i="43"/>
  <c r="AG1223" i="43"/>
  <c r="AH1583" i="43"/>
  <c r="AG1583" i="43"/>
  <c r="AH2335" i="43"/>
  <c r="AG2335" i="43"/>
  <c r="AH367" i="43"/>
  <c r="AG367" i="43"/>
  <c r="AH2764" i="43"/>
  <c r="AG2764" i="43"/>
  <c r="AH1275" i="43"/>
  <c r="AG1275" i="43"/>
  <c r="AH2671" i="43"/>
  <c r="AG2671" i="43"/>
  <c r="AH1905" i="43"/>
  <c r="AG1905" i="43"/>
  <c r="AH2340" i="43"/>
  <c r="AG2340" i="43"/>
  <c r="AH2616" i="43"/>
  <c r="AG2616" i="43"/>
  <c r="AH453" i="43"/>
  <c r="AG453" i="43"/>
  <c r="AH928" i="43"/>
  <c r="AG928" i="43"/>
  <c r="AH719" i="43"/>
  <c r="AG719" i="43"/>
  <c r="AH1753" i="43"/>
  <c r="AG1753" i="43"/>
  <c r="AH1708" i="43"/>
  <c r="AG1708" i="43"/>
  <c r="AH1678" i="43"/>
  <c r="AG1678" i="43"/>
  <c r="AH192" i="43"/>
  <c r="AG192" i="43"/>
  <c r="AH1094" i="43"/>
  <c r="AG1094" i="43"/>
  <c r="AH1895" i="43"/>
  <c r="AG1895" i="43"/>
  <c r="AH2459" i="43"/>
  <c r="AG2459" i="43"/>
  <c r="AH2532" i="43"/>
  <c r="AG2532" i="43"/>
  <c r="AH2449" i="43"/>
  <c r="AG2449" i="43"/>
  <c r="AH366" i="43"/>
  <c r="AG366" i="43"/>
  <c r="AH630" i="43"/>
  <c r="AG630" i="43"/>
  <c r="AH2198" i="43"/>
  <c r="AG2198" i="43"/>
  <c r="AH2063" i="43"/>
  <c r="AG2063" i="43"/>
  <c r="AH2237" i="43"/>
  <c r="AG2237" i="43"/>
  <c r="AH2584" i="43"/>
  <c r="AG2584" i="43"/>
  <c r="AH1310" i="43"/>
  <c r="AG1310" i="43"/>
  <c r="AH1158" i="43"/>
  <c r="AG1158" i="43"/>
  <c r="AH206" i="43"/>
  <c r="AG206" i="43"/>
  <c r="AH1500" i="43"/>
  <c r="AG1500" i="43"/>
  <c r="AH1199" i="43"/>
  <c r="AG1199" i="43"/>
  <c r="AH667" i="43"/>
  <c r="AG667" i="43"/>
  <c r="AH1040" i="43"/>
  <c r="AG1040" i="43"/>
  <c r="AH159" i="43"/>
  <c r="AG159" i="43"/>
  <c r="AH254" i="43"/>
  <c r="AG254" i="43"/>
  <c r="AH803" i="43"/>
  <c r="AG803" i="43"/>
  <c r="AH968" i="43"/>
  <c r="AG968" i="43"/>
  <c r="AH2810" i="43"/>
  <c r="AG2810" i="43"/>
  <c r="AH695" i="43"/>
  <c r="AG695" i="43"/>
  <c r="AH197" i="43"/>
  <c r="AG197" i="43"/>
  <c r="AH1657" i="43"/>
  <c r="AG1657" i="43"/>
  <c r="AH534" i="43"/>
  <c r="AG534" i="43"/>
  <c r="AH2652" i="43"/>
  <c r="AG2652" i="43"/>
  <c r="AH481" i="43"/>
  <c r="AG481" i="43"/>
  <c r="AH1953" i="43"/>
  <c r="AG1953" i="43"/>
  <c r="AH168" i="43"/>
  <c r="AG168" i="43"/>
  <c r="AH2725" i="43"/>
  <c r="AG2725" i="43"/>
  <c r="AH2045" i="43"/>
  <c r="AG2045" i="43"/>
  <c r="AH25" i="43"/>
  <c r="AG25" i="43"/>
  <c r="AH29" i="43"/>
  <c r="AG29" i="43"/>
  <c r="AH2155" i="43"/>
  <c r="AG2155" i="43"/>
  <c r="AH1493" i="43"/>
  <c r="AG1493" i="43"/>
  <c r="AH2064" i="43"/>
  <c r="AG2064" i="43"/>
  <c r="AH1208" i="43"/>
  <c r="AG1208" i="43"/>
  <c r="AH796" i="43"/>
  <c r="AG796" i="43"/>
  <c r="AH866" i="43"/>
  <c r="AG866" i="43"/>
  <c r="AH95" i="43"/>
  <c r="AG95" i="43"/>
  <c r="AH1412" i="43"/>
  <c r="AG1412" i="43"/>
  <c r="AH1771" i="43"/>
  <c r="AG1771" i="43"/>
  <c r="AH2675" i="43"/>
  <c r="AG2675" i="43"/>
  <c r="AH2181" i="43"/>
  <c r="AG2181" i="43"/>
  <c r="AH2147" i="43"/>
  <c r="AG2147" i="43"/>
  <c r="AH2403" i="43"/>
  <c r="AG2403" i="43"/>
  <c r="AH1858" i="43"/>
  <c r="AG1858" i="43"/>
  <c r="AH1694" i="43"/>
  <c r="AG1694" i="43"/>
  <c r="AH230" i="43"/>
  <c r="AG230" i="43"/>
  <c r="AH908" i="43"/>
  <c r="AG908" i="43"/>
  <c r="AH1764" i="43"/>
  <c r="AG1764" i="43"/>
  <c r="AH1632" i="43"/>
  <c r="AG1632" i="43"/>
  <c r="AH1137" i="43"/>
  <c r="AG1137" i="43"/>
  <c r="AH721" i="43"/>
  <c r="AG721" i="43"/>
  <c r="AH2068" i="43"/>
  <c r="AG2068" i="43"/>
  <c r="AH1282" i="43"/>
  <c r="AG1282" i="43"/>
  <c r="AH448" i="43"/>
  <c r="AG448" i="43"/>
  <c r="AH2407" i="43"/>
  <c r="AG2407" i="43"/>
  <c r="AH1853" i="43"/>
  <c r="AG1853" i="43"/>
  <c r="AH780" i="43"/>
  <c r="AG780" i="43"/>
  <c r="AH2565" i="43"/>
  <c r="AG2565" i="43"/>
  <c r="AH1938" i="43"/>
  <c r="AG1938" i="43"/>
  <c r="AH617" i="43"/>
  <c r="AG617" i="43"/>
  <c r="AH2083" i="43"/>
  <c r="AG2083" i="43"/>
  <c r="AH526" i="43"/>
  <c r="AG526" i="43"/>
  <c r="AH1265" i="43"/>
  <c r="AG1265" i="43"/>
  <c r="AH2482" i="43"/>
  <c r="AG2482" i="43"/>
  <c r="AH1831" i="43"/>
  <c r="AG1831" i="43"/>
  <c r="AH657" i="43"/>
  <c r="AG657" i="43"/>
  <c r="AH656" i="43"/>
  <c r="AG656" i="43"/>
  <c r="AH2576" i="43"/>
  <c r="AG2576" i="43"/>
  <c r="AH1977" i="43"/>
  <c r="AG1977" i="43"/>
  <c r="AH2421" i="43"/>
  <c r="AG2421" i="43"/>
  <c r="AH1188" i="43"/>
  <c r="AG1188" i="43"/>
  <c r="AH1515" i="43"/>
  <c r="AG1515" i="43"/>
  <c r="AH2071" i="43"/>
  <c r="AG2071" i="43"/>
  <c r="AH1548" i="43"/>
  <c r="AG1548" i="43"/>
  <c r="AH2657" i="43"/>
  <c r="AG2657" i="43"/>
  <c r="AH2733" i="43"/>
  <c r="AG2733" i="43"/>
  <c r="AH218" i="43"/>
  <c r="AG218" i="43"/>
  <c r="AH1204" i="43"/>
  <c r="AG1204" i="43"/>
  <c r="AH362" i="43"/>
  <c r="AG362" i="43"/>
  <c r="AH1955" i="43"/>
  <c r="AG1955" i="43"/>
  <c r="AH1559" i="43"/>
  <c r="AG1559" i="43"/>
  <c r="AH2079" i="43"/>
  <c r="AG2079" i="43"/>
  <c r="AH1674" i="43"/>
  <c r="AG1674" i="43"/>
  <c r="AH1198" i="43"/>
  <c r="AG1198" i="43"/>
  <c r="AH1550" i="43"/>
  <c r="AG1550" i="43"/>
  <c r="AH1090" i="43"/>
  <c r="AG1090" i="43"/>
  <c r="AH882" i="43"/>
  <c r="AG882" i="43"/>
  <c r="AH62" i="43"/>
  <c r="AG62" i="43"/>
  <c r="AH1183" i="43"/>
  <c r="AG1183" i="43"/>
  <c r="AH2718" i="43"/>
  <c r="AG2718" i="43"/>
  <c r="AH2105" i="43"/>
  <c r="AG2105" i="43"/>
  <c r="AH1302" i="43"/>
  <c r="AG1302" i="43"/>
  <c r="AH2776" i="43"/>
  <c r="AG2776" i="43"/>
  <c r="AH551" i="43"/>
  <c r="AG551" i="43"/>
  <c r="AH2391" i="43"/>
  <c r="AG2391" i="43"/>
  <c r="AH1635" i="43"/>
  <c r="AG1635" i="43"/>
  <c r="AH720" i="43"/>
  <c r="AG720" i="43"/>
  <c r="AH1534" i="43"/>
  <c r="AG1534" i="43"/>
  <c r="AH641" i="43"/>
  <c r="AG641" i="43"/>
  <c r="AH1252" i="43"/>
  <c r="AG1252" i="43"/>
  <c r="AH1134" i="43"/>
  <c r="AG1134" i="43"/>
  <c r="AH1054" i="43"/>
  <c r="AG1054" i="43"/>
  <c r="AH1058" i="43"/>
  <c r="AG1058" i="43"/>
  <c r="AH993" i="43"/>
  <c r="AG993" i="43"/>
  <c r="AH2665" i="43"/>
  <c r="AG2665" i="43"/>
  <c r="AH2738" i="43"/>
  <c r="AG2738" i="43"/>
  <c r="AH2546" i="43"/>
  <c r="AG2546" i="43"/>
  <c r="AH2094" i="43"/>
  <c r="AG2094" i="43"/>
  <c r="AH2072" i="43"/>
  <c r="AG2072" i="43"/>
  <c r="AH171" i="43"/>
  <c r="AG171" i="43"/>
  <c r="AH1320" i="43"/>
  <c r="AG1320" i="43"/>
  <c r="AH122" i="43"/>
  <c r="AG122" i="43"/>
  <c r="AH747" i="43"/>
  <c r="AG747" i="43"/>
  <c r="AH2447" i="43"/>
  <c r="AG2447" i="43"/>
  <c r="AH1643" i="43"/>
  <c r="AG1643" i="43"/>
  <c r="AH1907" i="43"/>
  <c r="AG1907" i="43"/>
  <c r="AH189" i="43"/>
  <c r="AG189" i="43"/>
  <c r="AH2406" i="43"/>
  <c r="AG2406" i="43"/>
  <c r="AH391" i="43"/>
  <c r="AG391" i="43"/>
  <c r="AH376" i="43"/>
  <c r="AG376" i="43"/>
  <c r="AH858" i="43"/>
  <c r="AG858" i="43"/>
  <c r="AH1155" i="43"/>
  <c r="AG1155" i="43"/>
  <c r="AH2172" i="43"/>
  <c r="AG2172" i="43"/>
  <c r="AH1296" i="43"/>
  <c r="AG1296" i="43"/>
  <c r="AH2300" i="43"/>
  <c r="AG2300" i="43"/>
  <c r="AH2689" i="43"/>
  <c r="AG2689" i="43"/>
  <c r="AH1307" i="43"/>
  <c r="AG1307" i="43"/>
  <c r="AH2241" i="43"/>
  <c r="AG2241" i="43"/>
  <c r="AH2515" i="43"/>
  <c r="AG2515" i="43"/>
  <c r="AH1131" i="43"/>
  <c r="AG1131" i="43"/>
  <c r="AH1413" i="43"/>
  <c r="AG1413" i="43"/>
  <c r="AH2493" i="43"/>
  <c r="AG2493" i="43"/>
  <c r="AH1017" i="43"/>
  <c r="AG1017" i="43"/>
  <c r="AH272" i="43"/>
  <c r="AG272" i="43"/>
  <c r="AH83" i="43"/>
  <c r="AG83" i="43"/>
  <c r="AH850" i="43"/>
  <c r="AG850" i="43"/>
  <c r="AH760" i="43"/>
  <c r="AG760" i="43"/>
  <c r="AH1141" i="43"/>
  <c r="AG1141" i="43"/>
  <c r="AH1001" i="43"/>
  <c r="AG1001" i="43"/>
  <c r="AH2184" i="43"/>
  <c r="AG2184" i="43"/>
  <c r="AH2405" i="43"/>
  <c r="AG2405" i="43"/>
  <c r="AH2766" i="43"/>
  <c r="AG2766" i="43"/>
  <c r="AH1886" i="43"/>
  <c r="AG1886" i="43"/>
  <c r="AH1160" i="43"/>
  <c r="AG1160" i="43"/>
  <c r="AH2412" i="43"/>
  <c r="AG2412" i="43"/>
  <c r="AH2203" i="43"/>
  <c r="AG2203" i="43"/>
  <c r="AH94" i="43"/>
  <c r="AG94" i="43"/>
  <c r="AH1037" i="43"/>
  <c r="AG1037" i="43"/>
  <c r="AH77" i="43"/>
  <c r="AG77" i="43"/>
  <c r="AH1729" i="43"/>
  <c r="AG1729" i="43"/>
  <c r="AH2797" i="43"/>
  <c r="AG2797" i="43"/>
  <c r="AH2569" i="43"/>
  <c r="AG2569" i="43"/>
  <c r="AH2246" i="43"/>
  <c r="AG2246" i="43"/>
  <c r="AH450" i="43"/>
  <c r="AG450" i="43"/>
  <c r="AH194" i="43"/>
  <c r="AG194" i="43"/>
  <c r="AH314" i="43"/>
  <c r="AG314" i="43"/>
  <c r="AH948" i="43"/>
  <c r="AG948" i="43"/>
  <c r="AH669" i="43"/>
  <c r="AG669" i="43"/>
  <c r="AH2158" i="43"/>
  <c r="AG2158" i="43"/>
  <c r="AH1145" i="43"/>
  <c r="AG1145" i="43"/>
  <c r="AH1442" i="43"/>
  <c r="AG1442" i="43"/>
  <c r="AH435" i="43"/>
  <c r="AG435" i="43"/>
  <c r="AH2737" i="43"/>
  <c r="AG2737" i="43"/>
  <c r="AH2367" i="43"/>
  <c r="AG2367" i="43"/>
  <c r="AH297" i="43"/>
  <c r="AG297" i="43"/>
  <c r="AH1881" i="43"/>
  <c r="AG1881" i="43"/>
  <c r="AH30" i="43"/>
  <c r="AG30" i="43"/>
  <c r="AH37" i="43"/>
  <c r="AG37" i="43"/>
  <c r="AH1305" i="43"/>
  <c r="AG1305" i="43"/>
  <c r="AH2258" i="43"/>
  <c r="AG2258" i="43"/>
  <c r="AH2143" i="43"/>
  <c r="AG2143" i="43"/>
  <c r="AH1726" i="43"/>
  <c r="AG1726" i="43"/>
  <c r="AH2495" i="43"/>
  <c r="AG2495" i="43"/>
  <c r="AH1762" i="43"/>
  <c r="AG1762" i="43"/>
  <c r="AH2001" i="43"/>
  <c r="AG2001" i="43"/>
  <c r="AH650" i="43"/>
  <c r="AG650" i="43"/>
  <c r="AH869" i="43"/>
  <c r="AG869" i="43"/>
  <c r="AH1050" i="43"/>
  <c r="AG1050" i="43"/>
  <c r="AH2458" i="43"/>
  <c r="AG2458" i="43"/>
  <c r="AH1424" i="43"/>
  <c r="AG1424" i="43"/>
  <c r="AH1330" i="43"/>
  <c r="AG1330" i="43"/>
  <c r="AH1451" i="43"/>
  <c r="AG1451" i="43"/>
  <c r="AH1889" i="43"/>
  <c r="AG1889" i="43"/>
  <c r="AH2795" i="43"/>
  <c r="AG2795" i="43"/>
  <c r="AH1074" i="43"/>
  <c r="AG1074" i="43"/>
  <c r="AH1736" i="43"/>
  <c r="AG1736" i="43"/>
  <c r="AH1988" i="43"/>
  <c r="AG1988" i="43"/>
  <c r="AH23" i="43"/>
  <c r="AG23" i="43"/>
  <c r="AH378" i="43"/>
  <c r="AG378" i="43"/>
  <c r="AH1833" i="43"/>
  <c r="AG1833" i="43"/>
  <c r="AH2422" i="43"/>
  <c r="AG2422" i="43"/>
  <c r="AH2746" i="43"/>
  <c r="AG2746" i="43"/>
  <c r="AH27" i="43"/>
  <c r="AG27" i="43"/>
  <c r="AH165" i="43"/>
  <c r="AG165" i="43"/>
  <c r="AH1355" i="43"/>
  <c r="AG1355" i="43"/>
  <c r="AH1655" i="43"/>
  <c r="AG1655" i="43"/>
  <c r="AH2520" i="43"/>
  <c r="AG2520" i="43"/>
  <c r="AH849" i="43"/>
  <c r="AG849" i="43"/>
  <c r="AH861" i="43"/>
  <c r="AG861" i="43"/>
  <c r="AH265" i="43"/>
  <c r="AG265" i="43"/>
  <c r="AH1960" i="43"/>
  <c r="AG1960" i="43"/>
  <c r="AH2291" i="43"/>
  <c r="AG2291" i="43"/>
  <c r="AH2059" i="43"/>
  <c r="AG2059" i="43"/>
  <c r="AH2276" i="43"/>
  <c r="AG2276" i="43"/>
  <c r="AH2430" i="43"/>
  <c r="AG2430" i="43"/>
  <c r="AH2178" i="43"/>
  <c r="AG2178" i="43"/>
  <c r="AH2618" i="43"/>
  <c r="AG2618" i="43"/>
  <c r="AH1658" i="43"/>
  <c r="AG1658" i="43"/>
  <c r="AH1458" i="43"/>
  <c r="AG1458" i="43"/>
  <c r="AH2137" i="43"/>
  <c r="AG2137" i="43"/>
  <c r="AH2039" i="43"/>
  <c r="AG2039" i="43"/>
  <c r="AH1429" i="43"/>
  <c r="AG1429" i="43"/>
  <c r="AH542" i="43"/>
  <c r="AG542" i="43"/>
  <c r="AH601" i="43"/>
  <c r="AG601" i="43"/>
  <c r="AH2002" i="43"/>
  <c r="AG2002" i="43"/>
  <c r="AH2724" i="43"/>
  <c r="AG2724" i="43"/>
  <c r="AH1582" i="43"/>
  <c r="AG1582" i="43"/>
  <c r="AH2025" i="43"/>
  <c r="AG2025" i="43"/>
  <c r="AH837" i="43"/>
  <c r="AG837" i="43"/>
  <c r="AH1506" i="43"/>
  <c r="AG1506" i="43"/>
  <c r="AH1989" i="43"/>
  <c r="AG1989" i="43"/>
  <c r="AH176" i="43"/>
  <c r="AG176" i="43"/>
  <c r="AH1893" i="43"/>
  <c r="AG1893" i="43"/>
  <c r="AH2770" i="43"/>
  <c r="AG2770" i="43"/>
  <c r="AH1562" i="43"/>
  <c r="AG1562" i="43"/>
  <c r="AH2645" i="43"/>
  <c r="AG2645" i="43"/>
  <c r="AH1830" i="43"/>
  <c r="AG1830" i="43"/>
  <c r="AH2369" i="43"/>
  <c r="AG2369" i="43"/>
  <c r="AH213" i="43"/>
  <c r="AG213" i="43"/>
  <c r="AH2772" i="43"/>
  <c r="AG2772" i="43"/>
  <c r="AH2008" i="43"/>
  <c r="AG2008" i="43"/>
  <c r="AH879" i="43"/>
  <c r="AG879" i="43"/>
  <c r="AH440" i="43"/>
  <c r="AG440" i="43"/>
  <c r="AH1488" i="43"/>
  <c r="AG1488" i="43"/>
  <c r="AH1416" i="43"/>
  <c r="AG1416" i="43"/>
  <c r="AH493" i="43"/>
  <c r="AG493" i="43"/>
  <c r="AH2510" i="43"/>
  <c r="AG2510" i="43"/>
  <c r="AH2752" i="43"/>
  <c r="AG2752" i="43"/>
  <c r="AH1271" i="43"/>
  <c r="AG1271" i="43"/>
  <c r="AH1796" i="43"/>
  <c r="AG1796" i="43"/>
  <c r="AH702" i="43"/>
  <c r="AG702" i="43"/>
  <c r="AH1844" i="43"/>
  <c r="AG1844" i="43"/>
  <c r="AH330" i="43"/>
  <c r="AG330" i="43"/>
  <c r="AH799" i="43"/>
  <c r="AG799" i="43"/>
  <c r="AH1231" i="43"/>
  <c r="AG1231" i="43"/>
  <c r="AH1426" i="43"/>
  <c r="AG1426" i="43"/>
  <c r="AH953" i="43"/>
  <c r="AG953" i="43"/>
  <c r="AH1425" i="43"/>
  <c r="AG1425" i="43"/>
  <c r="AH2261" i="43"/>
  <c r="AG2261" i="43"/>
  <c r="AH1545" i="43"/>
  <c r="AG1545" i="43"/>
  <c r="AH2127" i="43"/>
  <c r="AG2127" i="43"/>
  <c r="AH1288" i="43"/>
  <c r="AG1288" i="43"/>
  <c r="AH2707" i="43"/>
  <c r="AG2707" i="43"/>
  <c r="AH2376" i="43"/>
  <c r="AG2376" i="43"/>
  <c r="AH2633" i="43"/>
  <c r="AG2633" i="43"/>
  <c r="AH442" i="43"/>
  <c r="AG442" i="43"/>
  <c r="AH1233" i="43"/>
  <c r="AG1233" i="43"/>
  <c r="AH2401" i="43"/>
  <c r="AG2401" i="43"/>
  <c r="AH2754" i="43"/>
  <c r="AG2754" i="43"/>
  <c r="AH548" i="43"/>
  <c r="AG548" i="43"/>
  <c r="AH1919" i="43"/>
  <c r="AG1919" i="43"/>
  <c r="AH2126" i="43"/>
  <c r="AG2126" i="43"/>
  <c r="AH1496" i="43"/>
  <c r="AG1496" i="43"/>
  <c r="AH1490" i="43"/>
  <c r="AG1490" i="43"/>
  <c r="AH913" i="43"/>
  <c r="AG913" i="43"/>
  <c r="AH2385" i="43"/>
  <c r="AG2385" i="43"/>
  <c r="AH1391" i="43"/>
  <c r="AG1391" i="43"/>
  <c r="AH2386" i="43"/>
  <c r="AG2386" i="43"/>
  <c r="AH2477" i="43"/>
  <c r="AG2477" i="43"/>
  <c r="AH700" i="43"/>
  <c r="AG700" i="43"/>
  <c r="AH646" i="43"/>
  <c r="AG646" i="43"/>
  <c r="AH875" i="43"/>
  <c r="AG875" i="43"/>
  <c r="AH2673" i="43"/>
  <c r="AG2673" i="43"/>
  <c r="AH1115" i="43"/>
  <c r="AG1115" i="43"/>
  <c r="AH917" i="43"/>
  <c r="AG917" i="43"/>
  <c r="AH1933" i="43"/>
  <c r="AG1933" i="43"/>
  <c r="AH73" i="43"/>
  <c r="AG73" i="43"/>
  <c r="AH982" i="43"/>
  <c r="AG982" i="43"/>
  <c r="AH808" i="43"/>
  <c r="AG808" i="43"/>
  <c r="AH1176" i="43"/>
  <c r="AG1176" i="43"/>
  <c r="AH595" i="43"/>
  <c r="AG595" i="43"/>
  <c r="AH1445" i="43"/>
  <c r="AG1445" i="43"/>
  <c r="AH329" i="43"/>
  <c r="AG329" i="43"/>
  <c r="AH1251" i="43"/>
  <c r="AG1251" i="43"/>
  <c r="AH848" i="43"/>
  <c r="AG848" i="43"/>
  <c r="AH1725" i="43"/>
  <c r="AG1725" i="43"/>
  <c r="AH180" i="43"/>
  <c r="AG180" i="43"/>
  <c r="AH1538" i="43"/>
  <c r="AG1538" i="43"/>
  <c r="AH1943" i="43"/>
  <c r="AG1943" i="43"/>
  <c r="AH1371" i="43"/>
  <c r="AG1371" i="43"/>
  <c r="AH2336" i="43"/>
  <c r="AG2336" i="43"/>
  <c r="AH612" i="43"/>
  <c r="AG612" i="43"/>
  <c r="AH1495" i="43"/>
  <c r="AG1495" i="43"/>
  <c r="AH1193" i="43"/>
  <c r="AG1193" i="43"/>
  <c r="AH2095" i="43"/>
  <c r="AG2095" i="43"/>
  <c r="AH2761" i="43"/>
  <c r="AG2761" i="43"/>
  <c r="AH2011" i="43"/>
  <c r="AG2011" i="43"/>
  <c r="AH169" i="43"/>
  <c r="AG169" i="43"/>
  <c r="AH2356" i="43"/>
  <c r="AG2356" i="43"/>
  <c r="AH2274" i="43"/>
  <c r="AG2274" i="43"/>
  <c r="AH2806" i="43"/>
  <c r="AG2806" i="43"/>
  <c r="AH1641" i="43"/>
  <c r="AG1641" i="43"/>
  <c r="AH2034" i="43"/>
  <c r="AG2034" i="43"/>
  <c r="AH725" i="43"/>
  <c r="AG725" i="43"/>
  <c r="AH1066" i="43"/>
  <c r="AG1066" i="43"/>
  <c r="AH1360" i="43"/>
  <c r="AG1360" i="43"/>
  <c r="AH1023" i="43"/>
  <c r="AG1023" i="43"/>
  <c r="AH57" i="43"/>
  <c r="AG57" i="43"/>
  <c r="AH1672" i="43"/>
  <c r="AG1672" i="43"/>
  <c r="AH1143" i="43"/>
  <c r="AG1143" i="43"/>
  <c r="AH678" i="43"/>
  <c r="AG678" i="43"/>
  <c r="AH1245" i="43"/>
  <c r="AG1245" i="43"/>
  <c r="AH2061" i="43"/>
  <c r="AG2061" i="43"/>
  <c r="AH1942" i="43"/>
  <c r="AG1942" i="43"/>
  <c r="AH1436" i="43"/>
  <c r="AG1436" i="43"/>
  <c r="AH2052" i="43"/>
  <c r="AG2052" i="43"/>
  <c r="AH2007" i="43"/>
  <c r="AG2007" i="43"/>
  <c r="AH100" i="43"/>
  <c r="AG100" i="43"/>
  <c r="AH352" i="43"/>
  <c r="AG352" i="43"/>
  <c r="AH2041" i="43"/>
  <c r="AG2041" i="43"/>
  <c r="AH2231" i="43"/>
  <c r="AG2231" i="43"/>
  <c r="AH997" i="43"/>
  <c r="AG997" i="43"/>
  <c r="AH1850" i="43"/>
  <c r="AG1850" i="43"/>
  <c r="AH2693" i="43"/>
  <c r="AG2693" i="43"/>
  <c r="AH2648" i="43"/>
  <c r="AG2648" i="43"/>
  <c r="AH219" i="43"/>
  <c r="AG219" i="43"/>
  <c r="AH944" i="43"/>
  <c r="AG944" i="43"/>
  <c r="AH604" i="43"/>
  <c r="AG604" i="43"/>
  <c r="AH834" i="43"/>
  <c r="AG834" i="43"/>
  <c r="AH885" i="43"/>
  <c r="AG885" i="43"/>
  <c r="AH1887" i="43"/>
  <c r="AG1887" i="43"/>
  <c r="AH1327" i="43"/>
  <c r="AG1327" i="43"/>
  <c r="AH2529" i="43"/>
  <c r="AG2529" i="43"/>
  <c r="AH2774" i="43"/>
  <c r="AG2774" i="43"/>
  <c r="AH2253" i="43"/>
  <c r="AG2253" i="43"/>
  <c r="AH2004" i="43"/>
  <c r="AG2004" i="43"/>
  <c r="AH2586" i="43"/>
  <c r="AG2586" i="43"/>
  <c r="AH1857" i="43"/>
  <c r="AG1857" i="43"/>
  <c r="AH1707" i="43"/>
  <c r="AG1707" i="43"/>
  <c r="AH1974" i="43"/>
  <c r="AG1974" i="43"/>
  <c r="AH2285" i="43"/>
  <c r="AG2285" i="43"/>
  <c r="AH1461" i="43"/>
  <c r="AG1461" i="43"/>
  <c r="AH777" i="43"/>
  <c r="AG777" i="43"/>
  <c r="AH2730" i="43"/>
  <c r="AG2730" i="43"/>
  <c r="AH2455" i="43"/>
  <c r="AG2455" i="43"/>
  <c r="AH343" i="43"/>
  <c r="AG343" i="43"/>
  <c r="AH392" i="43"/>
  <c r="AG392" i="43"/>
  <c r="AH905" i="43"/>
  <c r="AG905" i="43"/>
  <c r="AH1492" i="43"/>
  <c r="AG1492" i="43"/>
  <c r="AH1125" i="43"/>
  <c r="AG1125" i="43"/>
  <c r="AH878" i="43"/>
  <c r="AG878" i="43"/>
  <c r="AH530" i="43"/>
  <c r="AG530" i="43"/>
  <c r="AH1122" i="43"/>
  <c r="AG1122" i="43"/>
  <c r="AH872" i="43"/>
  <c r="AG872" i="43"/>
  <c r="AH2669" i="43"/>
  <c r="AG2669" i="43"/>
  <c r="AH2702" i="43"/>
  <c r="AG2702" i="43"/>
  <c r="AH2020" i="43"/>
  <c r="AG2020" i="43"/>
  <c r="AH1060" i="43"/>
  <c r="AG1060" i="43"/>
  <c r="AH539" i="43"/>
  <c r="AG539" i="43"/>
  <c r="AH2092" i="43"/>
  <c r="AG2092" i="43"/>
  <c r="AH2544" i="43"/>
  <c r="AG2544" i="43"/>
  <c r="AH2309" i="43"/>
  <c r="AG2309" i="43"/>
  <c r="AH1151" i="43"/>
  <c r="AG1151" i="43"/>
  <c r="AH246" i="43"/>
  <c r="AG246" i="43"/>
  <c r="AH2362" i="43"/>
  <c r="AG2362" i="43"/>
  <c r="AH2604" i="43"/>
  <c r="AG2604" i="43"/>
  <c r="AH499" i="43"/>
  <c r="AG499" i="43"/>
  <c r="AH2029" i="43"/>
  <c r="AG2029" i="43"/>
  <c r="AH801" i="43"/>
  <c r="AG801" i="43"/>
  <c r="AH431" i="43"/>
  <c r="AG431" i="43"/>
  <c r="AH2523" i="43"/>
  <c r="AG2523" i="43"/>
  <c r="AH1624" i="43"/>
  <c r="AG1624" i="43"/>
  <c r="AH1598" i="43"/>
  <c r="AG1598" i="43"/>
  <c r="AH2699" i="43"/>
  <c r="AG2699" i="43"/>
  <c r="AH1290" i="43"/>
  <c r="AG1290" i="43"/>
  <c r="AH1870" i="43"/>
  <c r="AG1870" i="43"/>
  <c r="AH1169" i="43"/>
  <c r="AG1169" i="43"/>
  <c r="AH1374" i="43"/>
  <c r="AG1374" i="43"/>
  <c r="AH1142" i="43"/>
  <c r="AG1142" i="43"/>
  <c r="AH2624" i="43"/>
  <c r="AG2624" i="43"/>
  <c r="AH1051" i="43"/>
  <c r="AG1051" i="43"/>
  <c r="AH2787" i="43"/>
  <c r="AG2787" i="43"/>
  <c r="AH1365" i="43"/>
  <c r="AG1365" i="43"/>
  <c r="AH2165" i="43"/>
  <c r="AG2165" i="43"/>
  <c r="AH587" i="43"/>
  <c r="AG587" i="43"/>
  <c r="AH2306" i="43"/>
  <c r="AG2306" i="43"/>
  <c r="AH2196" i="43"/>
  <c r="AG2196" i="43"/>
  <c r="AH1087" i="43"/>
  <c r="AG1087" i="43"/>
  <c r="AH2508" i="43"/>
  <c r="AG2508" i="43"/>
  <c r="AH2102" i="43"/>
  <c r="AG2102" i="43"/>
  <c r="AH1180" i="43"/>
  <c r="AG1180" i="43"/>
  <c r="AH623" i="43"/>
  <c r="AG623" i="43"/>
  <c r="AH1798" i="43"/>
  <c r="AG1798" i="43"/>
  <c r="AH1807" i="43"/>
  <c r="AG1807" i="43"/>
  <c r="AH1750" i="43"/>
  <c r="AG1750" i="43"/>
  <c r="AH2553" i="43"/>
  <c r="AG2553" i="43"/>
  <c r="AH239" i="43"/>
  <c r="AG239" i="43"/>
  <c r="AH939" i="43"/>
  <c r="AG939" i="43"/>
  <c r="AH1382" i="43"/>
  <c r="AG1382" i="43"/>
  <c r="AH2193" i="43"/>
  <c r="AG2193" i="43"/>
  <c r="AH1740" i="43"/>
  <c r="AG1740" i="43"/>
  <c r="AH880" i="43"/>
  <c r="AG880" i="43"/>
  <c r="AH2513" i="43"/>
  <c r="AG2513" i="43"/>
  <c r="AH2188" i="43"/>
  <c r="AG2188" i="43"/>
  <c r="AH1970" i="43"/>
  <c r="AG1970" i="43"/>
  <c r="AH763" i="43"/>
  <c r="AG763" i="43"/>
  <c r="AH1603" i="43"/>
  <c r="AG1603" i="43"/>
  <c r="AH2249" i="43"/>
  <c r="AG2249" i="43"/>
  <c r="AH2116" i="43"/>
  <c r="AG2116" i="43"/>
  <c r="AH221" i="43"/>
  <c r="AG221" i="43"/>
  <c r="AH1335" i="43"/>
  <c r="AG1335" i="43"/>
  <c r="AH1952" i="43"/>
  <c r="AG1952" i="43"/>
  <c r="AH1095" i="43"/>
  <c r="AG1095" i="43"/>
  <c r="AH471" i="43"/>
  <c r="AG471" i="43"/>
  <c r="AH600" i="43"/>
  <c r="AG600" i="43"/>
  <c r="AH2647" i="43"/>
  <c r="AG2647" i="43"/>
  <c r="AH877" i="43"/>
  <c r="AG877" i="43"/>
  <c r="AH334" i="43"/>
  <c r="AG334" i="43"/>
  <c r="AH610" i="43"/>
  <c r="AG610" i="43"/>
  <c r="AH1612" i="43"/>
  <c r="AG1612" i="43"/>
  <c r="AH60" i="43"/>
  <c r="AG60" i="43"/>
  <c r="AH371" i="43"/>
  <c r="AG371" i="43"/>
  <c r="AH2129" i="43"/>
  <c r="AG2129" i="43"/>
  <c r="AH2354" i="43"/>
  <c r="AG2354" i="43"/>
  <c r="AH1916" i="43"/>
  <c r="AG1916" i="43"/>
  <c r="AH316" i="43"/>
  <c r="AG316" i="43"/>
  <c r="AH2038" i="43"/>
  <c r="AG2038" i="43"/>
  <c r="AH2484" i="43"/>
  <c r="AG2484" i="43"/>
  <c r="AH804" i="43"/>
  <c r="AG804" i="43"/>
  <c r="AH1326" i="43"/>
  <c r="AG1326" i="43"/>
  <c r="AH2118" i="43"/>
  <c r="AG2118" i="43"/>
  <c r="AH2535" i="43"/>
  <c r="AG2535" i="43"/>
  <c r="AH2509" i="43"/>
  <c r="AG2509" i="43"/>
  <c r="AH1705" i="43"/>
  <c r="AG1705" i="43"/>
  <c r="AH1978" i="43"/>
  <c r="AG1978" i="43"/>
  <c r="AH416" i="43"/>
  <c r="AG416" i="43"/>
  <c r="AH751" i="43"/>
  <c r="AG751" i="43"/>
  <c r="AH1173" i="43"/>
  <c r="AG1173" i="43"/>
  <c r="AH396" i="43"/>
  <c r="AG396" i="43"/>
  <c r="AH999" i="43"/>
  <c r="AG999" i="43"/>
  <c r="AH827" i="43"/>
  <c r="AG827" i="43"/>
  <c r="AH82" i="43"/>
  <c r="AG82" i="43"/>
  <c r="AH2373" i="43"/>
  <c r="AG2373" i="43"/>
  <c r="AH455" i="43"/>
  <c r="AG455" i="43"/>
  <c r="AH1259" i="43"/>
  <c r="AG1259" i="43"/>
  <c r="AH1645" i="43"/>
  <c r="AG1645" i="43"/>
  <c r="AH1135" i="43"/>
  <c r="AG1135" i="43"/>
  <c r="AH18" i="43"/>
  <c r="AG18" i="43"/>
  <c r="AH1728" i="43"/>
  <c r="AG1728" i="43"/>
  <c r="AH80" i="43"/>
  <c r="AG80" i="43"/>
  <c r="AH679" i="43"/>
  <c r="AG679" i="43"/>
  <c r="AH2690" i="43"/>
  <c r="AG2690" i="43"/>
  <c r="AH2704" i="43"/>
  <c r="AG2704" i="43"/>
  <c r="AH2050" i="43"/>
  <c r="AG2050" i="43"/>
  <c r="AH277" i="43"/>
  <c r="AG277" i="43"/>
  <c r="AH1527" i="43"/>
  <c r="AG1527" i="43"/>
  <c r="AH2445" i="43"/>
  <c r="AG2445" i="43"/>
  <c r="AH596" i="43"/>
  <c r="AG596" i="43"/>
  <c r="AH1608" i="43"/>
  <c r="AG1608" i="43"/>
  <c r="AH1420" i="43"/>
  <c r="AG1420" i="43"/>
  <c r="AH2278" i="43"/>
  <c r="AG2278" i="43"/>
  <c r="AH242" i="43"/>
  <c r="AG242" i="43"/>
  <c r="AH356" i="43"/>
  <c r="AG356" i="43"/>
  <c r="AH2756" i="43"/>
  <c r="AG2756" i="43"/>
  <c r="AH1769" i="43"/>
  <c r="AG1769" i="43"/>
  <c r="AH2010" i="43"/>
  <c r="AG2010" i="43"/>
  <c r="AH1200" i="43"/>
  <c r="AG1200" i="43"/>
  <c r="AH1876" i="43"/>
  <c r="AG1876" i="43"/>
  <c r="AH162" i="43"/>
  <c r="AG162" i="43"/>
  <c r="AH2142" i="43"/>
  <c r="AG2142" i="43"/>
  <c r="AH713" i="43"/>
  <c r="AG713" i="43"/>
  <c r="AH1915" i="43"/>
  <c r="AG1915" i="43"/>
  <c r="AH1926" i="43"/>
  <c r="AG1926" i="43"/>
  <c r="AH619" i="43"/>
  <c r="AG619" i="43"/>
  <c r="AH2560" i="43"/>
  <c r="AG2560" i="43"/>
  <c r="AH820" i="43"/>
  <c r="AG820" i="43"/>
  <c r="AH2230" i="43"/>
  <c r="AG2230" i="43"/>
  <c r="AH1021" i="43"/>
  <c r="AG1021" i="43"/>
  <c r="AH2295" i="43"/>
  <c r="AG2295" i="43"/>
  <c r="AH215" i="43"/>
  <c r="AG215" i="43"/>
  <c r="AH956" i="43"/>
  <c r="AG956" i="43"/>
  <c r="AH55" i="43"/>
  <c r="AG55" i="43"/>
  <c r="AH1306" i="43"/>
  <c r="AG1306" i="43"/>
  <c r="AH2534" i="43"/>
  <c r="AG2534" i="43"/>
  <c r="AH1209" i="43"/>
  <c r="AG1209" i="43"/>
  <c r="AH738" i="43"/>
  <c r="AG738" i="43"/>
  <c r="AH785" i="43"/>
  <c r="AG785" i="43"/>
  <c r="AH380" i="43"/>
  <c r="AG380" i="43"/>
  <c r="AH301" i="43"/>
  <c r="AG301" i="43"/>
  <c r="AH977" i="43"/>
  <c r="AG977" i="43"/>
  <c r="AH1811" i="43"/>
  <c r="AG1811" i="43"/>
  <c r="AH1004" i="43"/>
  <c r="AG1004" i="43"/>
  <c r="AH163" i="43"/>
  <c r="AG163" i="43"/>
  <c r="AH46" i="43"/>
  <c r="AG46" i="43"/>
  <c r="AH2037" i="43"/>
  <c r="AG2037" i="43"/>
  <c r="AH1366" i="43"/>
  <c r="AG1366" i="43"/>
  <c r="AH2263" i="43"/>
  <c r="AG2263" i="43"/>
  <c r="AH2014" i="43"/>
  <c r="AG2014" i="43"/>
  <c r="AH697" i="43"/>
  <c r="AG697" i="43"/>
  <c r="AH676" i="43"/>
  <c r="AG676" i="43"/>
  <c r="AH2803" i="43"/>
  <c r="AG2803" i="43"/>
  <c r="AH1543" i="43"/>
  <c r="AG1543" i="43"/>
  <c r="AH1103" i="43"/>
  <c r="AG1103" i="43"/>
  <c r="AH1647" i="43"/>
  <c r="AG1647" i="43"/>
  <c r="AH173" i="43"/>
  <c r="AG173" i="43"/>
  <c r="AH333" i="43"/>
  <c r="AG333" i="43"/>
  <c r="AH1014" i="43"/>
  <c r="AG1014" i="43"/>
  <c r="AH717" i="43"/>
  <c r="AG717" i="43"/>
  <c r="AH125" i="43"/>
  <c r="AG125" i="43"/>
  <c r="AH1471" i="43"/>
  <c r="AG1471" i="43"/>
  <c r="AH544" i="43"/>
  <c r="AG544" i="43"/>
  <c r="AH2798" i="43"/>
  <c r="AG2798" i="43"/>
  <c r="AH1971" i="43"/>
  <c r="AG1971" i="43"/>
  <c r="AH2793" i="43"/>
  <c r="AG2793" i="43"/>
  <c r="AH1337" i="43"/>
  <c r="AG1337" i="43"/>
  <c r="AH1900" i="43"/>
  <c r="AG1900" i="43"/>
  <c r="AH66" i="43"/>
  <c r="AG66" i="43"/>
  <c r="AH1091" i="43"/>
  <c r="AG1091" i="43"/>
  <c r="AH1763" i="43"/>
  <c r="AG1763" i="43"/>
  <c r="AH1018" i="43"/>
  <c r="AG1018" i="43"/>
  <c r="AH232" i="43"/>
  <c r="AG232" i="43"/>
  <c r="AH1908" i="43"/>
  <c r="AG1908" i="43"/>
  <c r="AH1949" i="43"/>
  <c r="AG1949" i="43"/>
  <c r="AH2516" i="43"/>
  <c r="AG2516" i="43"/>
  <c r="AH1055" i="43"/>
  <c r="AG1055" i="43"/>
  <c r="AH1444" i="43"/>
  <c r="AG1444" i="43"/>
  <c r="AH210" i="43"/>
  <c r="AG210" i="43"/>
  <c r="AH1699" i="43"/>
  <c r="AG1699" i="43"/>
  <c r="AH2723" i="43"/>
  <c r="AG2723" i="43"/>
  <c r="AH1010" i="43"/>
  <c r="AG1010" i="43"/>
  <c r="AH253" i="43"/>
  <c r="AG253" i="43"/>
  <c r="AH295" i="43"/>
  <c r="AG295" i="43"/>
  <c r="AH1803" i="43"/>
  <c r="AG1803" i="43"/>
  <c r="AH566" i="43"/>
  <c r="AG566" i="43"/>
  <c r="AH691" i="43"/>
  <c r="AG691" i="43"/>
  <c r="AH2612" i="43"/>
  <c r="AG2612" i="43"/>
  <c r="AH2743" i="43"/>
  <c r="AG2743" i="43"/>
  <c r="AH175" i="43"/>
  <c r="AG175" i="43"/>
  <c r="AH155" i="43"/>
  <c r="AG155" i="43"/>
  <c r="AH26" i="43"/>
  <c r="AG26" i="43"/>
  <c r="AH299" i="43"/>
  <c r="AG299" i="43"/>
  <c r="AH2678" i="43"/>
  <c r="AG2678" i="43"/>
  <c r="AH1174" i="43"/>
  <c r="AG1174" i="43"/>
  <c r="AH2729" i="43"/>
  <c r="AG2729" i="43"/>
  <c r="AH1062" i="43"/>
  <c r="AG1062" i="43"/>
  <c r="AH1940" i="43"/>
  <c r="AG1940" i="43"/>
  <c r="AH1555" i="43"/>
  <c r="AG1555" i="43"/>
  <c r="AH2629" i="43"/>
  <c r="AG2629" i="43"/>
  <c r="AH2500" i="43"/>
  <c r="AG2500" i="43"/>
  <c r="AH1731" i="43"/>
  <c r="AG1731" i="43"/>
  <c r="AH243" i="43"/>
  <c r="AG243" i="43"/>
  <c r="AH739" i="43"/>
  <c r="AG739" i="43"/>
  <c r="AH1524" i="43"/>
  <c r="AG1524" i="43"/>
  <c r="AH2564" i="43"/>
  <c r="AG2564" i="43"/>
  <c r="AH1235" i="43"/>
  <c r="AG1235" i="43"/>
  <c r="AH1178" i="43"/>
  <c r="AG1178" i="43"/>
  <c r="AH752" i="43"/>
  <c r="AG752" i="43"/>
  <c r="AH128" i="43"/>
  <c r="AG128" i="43"/>
  <c r="AH2187" i="43"/>
  <c r="AG2187" i="43"/>
  <c r="AH688" i="43"/>
  <c r="AG688" i="43"/>
  <c r="AH686" i="43"/>
  <c r="AG686" i="43"/>
  <c r="AH896" i="43"/>
  <c r="AG896" i="43"/>
  <c r="AH1450" i="43"/>
  <c r="AG1450" i="43"/>
  <c r="AH1819" i="43"/>
  <c r="AG1819" i="43"/>
  <c r="AH88" i="43"/>
  <c r="AG88" i="43"/>
  <c r="AH957" i="43"/>
  <c r="AG957" i="43"/>
  <c r="AH1328" i="43"/>
  <c r="AG1328" i="43"/>
  <c r="AH19" i="43"/>
  <c r="AG19" i="43"/>
  <c r="AH531" i="43"/>
  <c r="AG531" i="43"/>
  <c r="AH1152" i="43"/>
  <c r="AG1152" i="43"/>
  <c r="AH2286" i="43"/>
  <c r="AG2286" i="43"/>
  <c r="AH597" i="43"/>
  <c r="AG597" i="43"/>
  <c r="AH2580" i="43"/>
  <c r="AG2580" i="43"/>
  <c r="AH2308" i="43"/>
  <c r="AG2308" i="43"/>
  <c r="AH562" i="43"/>
  <c r="AG562" i="43"/>
  <c r="AH93" i="43"/>
  <c r="AG93" i="43"/>
  <c r="AH2496" i="43"/>
  <c r="AG2496" i="43"/>
  <c r="AH2771" i="43"/>
  <c r="AG2771" i="43"/>
  <c r="AH115" i="43"/>
  <c r="AG115" i="43"/>
  <c r="AH2024" i="43"/>
  <c r="AG2024" i="43"/>
  <c r="AH643" i="43"/>
  <c r="AG643" i="43"/>
  <c r="AH74" i="43"/>
  <c r="AG74" i="43"/>
  <c r="AH1984" i="43"/>
  <c r="AG1984" i="43"/>
  <c r="AH1089" i="43"/>
  <c r="AG1089" i="43"/>
  <c r="AH2293" i="43"/>
  <c r="AG2293" i="43"/>
  <c r="AH1172" i="43"/>
  <c r="AG1172" i="43"/>
  <c r="AH2715" i="43"/>
  <c r="AG2715" i="43"/>
  <c r="AH2517" i="43"/>
  <c r="AG2517" i="43"/>
  <c r="AH1070" i="43"/>
  <c r="AG1070" i="43"/>
  <c r="AH2711" i="43"/>
  <c r="AG2711" i="43"/>
  <c r="AH1823" i="43"/>
  <c r="AG1823" i="43"/>
  <c r="AH1959" i="43"/>
  <c r="AG1959" i="43"/>
  <c r="AH323" i="43"/>
  <c r="AG323" i="43"/>
  <c r="AH1068" i="43"/>
  <c r="AG1068" i="43"/>
  <c r="AH2457" i="43"/>
  <c r="AG2457" i="43"/>
  <c r="AH1210" i="43"/>
  <c r="AG1210" i="43"/>
  <c r="AH2805" i="43"/>
  <c r="AG2805" i="43"/>
  <c r="AH2488" i="43"/>
  <c r="AG2488" i="43"/>
  <c r="AH776" i="43"/>
  <c r="AG776" i="43"/>
  <c r="AH1399" i="43"/>
  <c r="AG1399" i="43"/>
  <c r="AH636" i="43"/>
  <c r="AG636" i="43"/>
  <c r="AH2789" i="43"/>
  <c r="AG2789" i="43"/>
  <c r="AH284" i="43"/>
  <c r="AG284" i="43"/>
  <c r="AH250" i="43"/>
  <c r="AG250" i="43"/>
  <c r="AH1067" i="43"/>
  <c r="AG1067" i="43"/>
  <c r="AH488" i="43"/>
  <c r="AG488" i="43"/>
  <c r="AH2006" i="43"/>
  <c r="AG2006" i="43"/>
  <c r="AH1032" i="43"/>
  <c r="AG1032" i="43"/>
  <c r="AH2250" i="43"/>
  <c r="AG2250" i="43"/>
  <c r="AH889" i="43"/>
  <c r="AG889" i="43"/>
  <c r="AH2632" i="43"/>
  <c r="AG2632" i="43"/>
  <c r="AH2555" i="43"/>
  <c r="AG2555" i="43"/>
  <c r="AH655" i="43"/>
  <c r="AG655" i="43"/>
  <c r="AH2643" i="43"/>
  <c r="AG2643" i="43"/>
  <c r="AH216" i="43"/>
  <c r="AG216" i="43"/>
  <c r="AH627" i="43"/>
  <c r="AG627" i="43"/>
  <c r="AH594" i="43"/>
  <c r="AG594" i="43"/>
  <c r="AH2180" i="43"/>
  <c r="AG2180" i="43"/>
  <c r="AH178" i="43"/>
  <c r="AG178" i="43"/>
  <c r="AH2751" i="43"/>
  <c r="AG2751" i="43"/>
  <c r="AH152" i="43"/>
  <c r="AG152" i="43"/>
  <c r="AH409" i="43"/>
  <c r="AG409" i="43"/>
  <c r="AH1901" i="43"/>
  <c r="AG1901" i="43"/>
  <c r="AH1378" i="43"/>
  <c r="AG1378" i="43"/>
  <c r="AH1802" i="43"/>
  <c r="AG1802" i="43"/>
  <c r="AH2411" i="43"/>
  <c r="AG2411" i="43"/>
  <c r="AH1104" i="43"/>
  <c r="AG1104" i="43"/>
  <c r="AH1497" i="43"/>
  <c r="AG1497" i="43"/>
  <c r="AH1920" i="43"/>
  <c r="AG1920" i="43"/>
  <c r="AH1549" i="43"/>
  <c r="AG1549" i="43"/>
  <c r="AH419" i="43"/>
  <c r="AG419" i="43"/>
  <c r="AH1757" i="43"/>
  <c r="AG1757" i="43"/>
  <c r="AH457" i="43"/>
  <c r="AG457" i="43"/>
  <c r="AH2784" i="43"/>
  <c r="AG2784" i="43"/>
  <c r="AH1631" i="43"/>
  <c r="AG1631" i="43"/>
  <c r="AH922" i="43"/>
  <c r="AG922" i="43"/>
  <c r="AH990" i="43"/>
  <c r="AG990" i="43"/>
  <c r="AH2592" i="43"/>
  <c r="AG2592" i="43"/>
  <c r="AH285" i="43"/>
  <c r="AG285" i="43"/>
  <c r="AH2499" i="43"/>
  <c r="AG2499" i="43"/>
  <c r="AH1605" i="43"/>
  <c r="AG1605" i="43"/>
  <c r="AH2662" i="43"/>
  <c r="AG2662" i="43"/>
  <c r="AH2595" i="43"/>
  <c r="AG2595" i="43"/>
  <c r="AH2124" i="43"/>
  <c r="AG2124" i="43"/>
  <c r="AH1596" i="43"/>
  <c r="AG1596" i="43"/>
  <c r="AH585" i="43"/>
  <c r="AG585" i="43"/>
  <c r="AH559" i="43"/>
  <c r="AG559" i="43"/>
  <c r="AH91" i="43"/>
  <c r="AG91" i="43"/>
  <c r="AH2591" i="43"/>
  <c r="AG2591" i="43"/>
  <c r="AH2439" i="43"/>
  <c r="AG2439" i="43"/>
  <c r="AH2683" i="43"/>
  <c r="AG2683" i="43"/>
  <c r="AH2443" i="43"/>
  <c r="AG2443" i="43"/>
  <c r="AH1470" i="43"/>
  <c r="AG1470" i="43"/>
  <c r="AH344" i="43"/>
  <c r="AG344" i="43"/>
  <c r="AH137" i="43"/>
  <c r="AG137" i="43"/>
  <c r="AH113" i="43"/>
  <c r="AG113" i="43"/>
  <c r="AH2074" i="43"/>
  <c r="AG2074" i="43"/>
  <c r="AH320" i="43"/>
  <c r="AG320" i="43"/>
  <c r="AH659" i="43"/>
  <c r="AG659" i="43"/>
  <c r="AH259" i="43"/>
  <c r="AG259" i="43"/>
  <c r="AH1205" i="43"/>
  <c r="AG1205" i="43"/>
  <c r="AH500" i="43"/>
  <c r="AG500" i="43"/>
  <c r="AH227" i="43"/>
  <c r="AG227" i="43"/>
  <c r="AH170" i="43"/>
  <c r="AG170" i="43"/>
  <c r="AH1795" i="43"/>
  <c r="AG1795" i="43"/>
  <c r="AH2542" i="43"/>
  <c r="AG2542" i="43"/>
  <c r="AH72" i="43"/>
  <c r="AG72" i="43"/>
  <c r="AH2492" i="43"/>
  <c r="AG2492" i="43"/>
  <c r="AH2168" i="43"/>
  <c r="AG2168" i="43"/>
  <c r="AH705" i="43"/>
  <c r="AG705" i="43"/>
  <c r="AH929" i="43"/>
  <c r="AG929" i="43"/>
  <c r="AH433" i="43"/>
  <c r="AG433" i="43"/>
  <c r="AH112" i="43"/>
  <c r="AG112" i="43"/>
  <c r="AH726" i="43"/>
  <c r="AG726" i="43"/>
  <c r="AH1688" i="43"/>
  <c r="AG1688" i="43"/>
  <c r="AH2631" i="43"/>
  <c r="AG2631" i="43"/>
  <c r="AH2111" i="43"/>
  <c r="AG2111" i="43"/>
  <c r="AH2225" i="43"/>
  <c r="AG2225" i="43"/>
  <c r="AH512" i="43"/>
  <c r="AG512" i="43"/>
  <c r="AH1284" i="43"/>
  <c r="AG1284" i="43"/>
  <c r="AH1319" i="43"/>
  <c r="AG1319" i="43"/>
  <c r="AH2611" i="43"/>
  <c r="AG2611" i="43"/>
  <c r="AH856" i="43"/>
  <c r="AG856" i="43"/>
  <c r="AH1085" i="43"/>
  <c r="AG1085" i="43"/>
  <c r="AH546" i="43"/>
  <c r="AG546" i="43"/>
  <c r="AH269" i="43"/>
  <c r="AG269" i="43"/>
  <c r="AH510" i="43"/>
  <c r="AG510" i="43"/>
  <c r="AH2185" i="43"/>
  <c r="AG2185" i="43"/>
  <c r="AH1671" i="43"/>
  <c r="AG1671" i="43"/>
  <c r="AH1386" i="43"/>
  <c r="AG1386" i="43"/>
  <c r="AH550" i="43"/>
  <c r="AG550" i="43"/>
  <c r="AH893" i="43"/>
  <c r="AG893" i="43"/>
  <c r="AH2093" i="43"/>
  <c r="AG2093" i="43"/>
  <c r="AH129" i="43"/>
  <c r="AG129" i="43"/>
  <c r="AH1232" i="43"/>
  <c r="AG1232" i="43"/>
  <c r="AH1190" i="43"/>
  <c r="AG1190" i="43"/>
  <c r="AH841" i="43"/>
  <c r="AG841" i="43"/>
  <c r="AH1627" i="43"/>
  <c r="AG1627" i="43"/>
  <c r="AH1006" i="43"/>
  <c r="AG1006" i="43"/>
  <c r="AH67" i="43"/>
  <c r="AG67" i="43"/>
  <c r="AH1289" i="43"/>
  <c r="AG1289" i="43"/>
  <c r="AH288" i="43"/>
  <c r="AG288" i="43"/>
  <c r="AH1676" i="43"/>
  <c r="AG1676" i="43"/>
  <c r="AH2383" i="43"/>
  <c r="AG2383" i="43"/>
  <c r="AH1224" i="43"/>
  <c r="AG1224" i="43"/>
  <c r="AH1494" i="43"/>
  <c r="AG1494" i="43"/>
  <c r="AH2076" i="43"/>
  <c r="AG2076" i="43"/>
  <c r="AH1240" i="43"/>
  <c r="AG1240" i="43"/>
  <c r="AH735" i="43"/>
  <c r="AG735" i="43"/>
  <c r="AH22" i="43"/>
  <c r="AG22" i="43"/>
  <c r="AH238" i="43"/>
  <c r="AG238" i="43"/>
  <c r="AH2104" i="43"/>
  <c r="AG2104" i="43"/>
  <c r="AH575" i="43"/>
  <c r="AG575" i="43"/>
  <c r="AH912" i="43"/>
  <c r="AG912" i="43"/>
  <c r="AH1522" i="43"/>
  <c r="AG1522" i="43"/>
  <c r="AH742" i="43"/>
  <c r="AG742" i="43"/>
  <c r="AH2390" i="43"/>
  <c r="AG2390" i="43"/>
  <c r="AH353" i="43"/>
  <c r="AG353" i="43"/>
  <c r="AH1410" i="43"/>
  <c r="AG1410" i="43"/>
  <c r="AH2351" i="43"/>
  <c r="AG2351" i="43"/>
  <c r="AH1456" i="43"/>
  <c r="AG1456" i="43"/>
  <c r="AH1867" i="43"/>
  <c r="AG1867" i="43"/>
  <c r="AH925" i="43"/>
  <c r="AG925" i="43"/>
  <c r="AH1280" i="43"/>
  <c r="AG1280" i="43"/>
  <c r="AH472" i="43"/>
  <c r="AG472" i="43"/>
  <c r="AH45" i="43"/>
  <c r="AG45" i="43"/>
  <c r="AH2573" i="43"/>
  <c r="AG2573" i="43"/>
  <c r="AH1398" i="43"/>
  <c r="AG1398" i="43"/>
  <c r="AH2461" i="43"/>
  <c r="AG2461" i="43"/>
  <c r="AH2744" i="43"/>
  <c r="AG2744" i="43"/>
  <c r="AH1724" i="43"/>
  <c r="AG1724" i="43"/>
  <c r="AH2519" i="43"/>
  <c r="AG2519" i="43"/>
  <c r="AH2176" i="43"/>
  <c r="AG2176" i="43"/>
  <c r="AH1159" i="43"/>
  <c r="AG1159" i="43"/>
  <c r="AH2410" i="43"/>
  <c r="AG2410" i="43"/>
  <c r="AH2481" i="43"/>
  <c r="AG2481" i="43"/>
  <c r="AH2777" i="43"/>
  <c r="AG2777" i="43"/>
  <c r="AH1912" i="43"/>
  <c r="AG1912" i="43"/>
  <c r="AH1254" i="43"/>
  <c r="AG1254" i="43"/>
  <c r="AH1809" i="43"/>
  <c r="AG1809" i="43"/>
  <c r="AH252" i="43"/>
  <c r="AG252" i="43"/>
  <c r="AH2304" i="43"/>
  <c r="AG2304" i="43"/>
  <c r="AH545" i="43"/>
  <c r="AG545" i="43"/>
  <c r="AH1601" i="43"/>
  <c r="AG1601" i="43"/>
  <c r="AH1554" i="43"/>
  <c r="AG1554" i="43"/>
  <c r="AH949" i="43"/>
  <c r="AG949" i="43"/>
  <c r="AH906" i="43"/>
  <c r="AG906" i="43"/>
  <c r="AH2265" i="43"/>
  <c r="AG2265" i="43"/>
  <c r="AH1423" i="43"/>
  <c r="AG1423" i="43"/>
  <c r="AH1354" i="43"/>
  <c r="AG1354" i="43"/>
  <c r="AH714" i="43"/>
  <c r="AG714" i="43"/>
  <c r="AH266" i="43"/>
  <c r="AG266" i="43"/>
  <c r="AH1516" i="43"/>
  <c r="AG1516" i="43"/>
  <c r="AH1483" i="43"/>
  <c r="AG1483" i="43"/>
  <c r="AH1339" i="43"/>
  <c r="AG1339" i="43"/>
  <c r="AH666" i="43"/>
  <c r="AG666" i="43"/>
  <c r="AH1746" i="43"/>
  <c r="AG1746" i="43"/>
  <c r="AH2282" i="43"/>
  <c r="AG2282" i="43"/>
  <c r="AH2423" i="43"/>
  <c r="AG2423" i="43"/>
  <c r="AH1892" i="43"/>
  <c r="AG1892" i="43"/>
  <c r="AH2404" i="43"/>
  <c r="AG2404" i="43"/>
  <c r="AH135" i="43"/>
  <c r="AG135" i="43"/>
  <c r="AH556" i="43"/>
  <c r="AG556" i="43"/>
  <c r="AH870" i="43"/>
  <c r="AG870" i="43"/>
  <c r="AH2099" i="43"/>
  <c r="AG2099" i="43"/>
  <c r="AH2506" i="43"/>
  <c r="AG2506" i="43"/>
  <c r="AH2429" i="43"/>
  <c r="AG2429" i="43"/>
  <c r="AH255" i="43"/>
  <c r="AG255" i="43"/>
  <c r="AH1765" i="43"/>
  <c r="AG1765" i="43"/>
  <c r="AH2649" i="43"/>
  <c r="AG2649" i="43"/>
  <c r="AH1558" i="43"/>
  <c r="AG1558" i="43"/>
  <c r="AH1508" i="43"/>
  <c r="AG1508" i="43"/>
  <c r="AH1575" i="43"/>
  <c r="AG1575" i="43"/>
  <c r="AH1929" i="43"/>
  <c r="AG1929" i="43"/>
  <c r="AH963" i="43"/>
  <c r="AG963" i="43"/>
  <c r="AH233" i="43"/>
  <c r="AG233" i="43"/>
  <c r="AH2323" i="43"/>
  <c r="AG2323" i="43"/>
  <c r="AH1460" i="43"/>
  <c r="AG1460" i="43"/>
  <c r="AH1617" i="43"/>
  <c r="AG1617" i="43"/>
  <c r="AH1139" i="43"/>
  <c r="AG1139" i="43"/>
  <c r="AH1317" i="43"/>
  <c r="AG1317" i="43"/>
  <c r="AH533" i="43"/>
  <c r="AG533" i="43"/>
  <c r="AH918" i="43"/>
  <c r="AG918" i="43"/>
  <c r="AH1738" i="43"/>
  <c r="AG1738" i="43"/>
  <c r="AH1691" i="43"/>
  <c r="AG1691" i="43"/>
  <c r="AH2026" i="43"/>
  <c r="AG2026" i="43"/>
  <c r="AH1981" i="43"/>
  <c r="AG1981" i="43"/>
  <c r="AH1845" i="43"/>
  <c r="AG1845" i="43"/>
  <c r="AH1839" i="43"/>
  <c r="AG1839" i="43"/>
  <c r="AH750" i="43"/>
  <c r="AG750" i="43"/>
  <c r="AH2361" i="43"/>
  <c r="AG2361" i="43"/>
  <c r="AH1963" i="43"/>
  <c r="AG1963" i="43"/>
  <c r="AH296" i="43"/>
  <c r="AG296" i="43"/>
  <c r="AH460" i="43"/>
  <c r="AG460" i="43"/>
  <c r="AH2019" i="43"/>
  <c r="AG2019" i="43"/>
  <c r="AH572" i="43"/>
  <c r="AG572" i="43"/>
  <c r="AH1411" i="43"/>
  <c r="AG1411" i="43"/>
  <c r="AH383" i="43"/>
  <c r="AG383" i="43"/>
  <c r="AH1665" i="43"/>
  <c r="AG1665" i="43"/>
  <c r="AH579" i="43"/>
  <c r="AG579" i="43"/>
  <c r="AH744" i="43"/>
  <c r="AG744" i="43"/>
  <c r="AH2646" i="43"/>
  <c r="AG2646" i="43"/>
  <c r="AH1346" i="43"/>
  <c r="AG1346" i="43"/>
  <c r="AH2031" i="43"/>
  <c r="AG2031" i="43"/>
  <c r="AH223" i="43"/>
  <c r="AG223" i="43"/>
  <c r="AH2205" i="43"/>
  <c r="AG2205" i="43"/>
  <c r="AH2131" i="43"/>
  <c r="AG2131" i="43"/>
  <c r="AH412" i="43"/>
  <c r="AG412" i="43"/>
  <c r="AH1400" i="43"/>
  <c r="AG1400" i="43"/>
  <c r="AH1144" i="43"/>
  <c r="AG1144" i="43"/>
  <c r="AH1523" i="43"/>
  <c r="AG1523" i="43"/>
  <c r="AH903" i="43"/>
  <c r="AG903" i="43"/>
  <c r="AH632" i="43"/>
  <c r="AG632" i="43"/>
  <c r="AH2190" i="43"/>
  <c r="AG2190" i="43"/>
  <c r="AH2668" i="43"/>
  <c r="AG2668" i="43"/>
  <c r="AH145" i="43"/>
  <c r="AG145" i="43"/>
  <c r="AH1238" i="43"/>
  <c r="AG1238" i="43"/>
  <c r="AH1700" i="43"/>
  <c r="AG1700" i="43"/>
  <c r="AH1211" i="43"/>
  <c r="AG1211" i="43"/>
  <c r="AH2055" i="43"/>
  <c r="AG2055" i="43"/>
  <c r="AH1648" i="43"/>
  <c r="AG1648" i="43"/>
  <c r="AH2579" i="43"/>
  <c r="AG2579" i="43"/>
  <c r="AH1741" i="43"/>
  <c r="AG1741" i="43"/>
  <c r="AH652" i="43"/>
  <c r="AG652" i="43"/>
  <c r="AH771" i="43"/>
  <c r="AG771" i="43"/>
  <c r="AH184" i="43"/>
  <c r="AG184" i="43"/>
  <c r="AH987" i="43"/>
  <c r="AG987" i="43"/>
  <c r="AH1948" i="43"/>
  <c r="AG1948" i="43"/>
  <c r="AH479" i="43"/>
  <c r="AG479" i="43"/>
  <c r="AH1698" i="43"/>
  <c r="AG1698" i="43"/>
  <c r="AH768" i="43"/>
  <c r="AG768" i="43"/>
  <c r="AH489" i="43"/>
  <c r="AG489" i="43"/>
  <c r="AH1703" i="43"/>
  <c r="AG1703" i="43"/>
  <c r="AH2558" i="43"/>
  <c r="AG2558" i="43"/>
  <c r="AH634" i="43"/>
  <c r="AG634" i="43"/>
  <c r="AH529" i="43"/>
  <c r="AG529" i="43"/>
  <c r="AH2637" i="43"/>
  <c r="AG2637" i="43"/>
  <c r="AH1714" i="43"/>
  <c r="AG1714" i="43"/>
  <c r="AH884" i="43"/>
  <c r="AG884" i="43"/>
  <c r="AH611" i="43"/>
  <c r="AG611" i="43"/>
  <c r="AH1012" i="43"/>
  <c r="AG1012" i="43"/>
  <c r="AH462" i="43"/>
  <c r="AG462" i="43"/>
  <c r="AH1357" i="43"/>
  <c r="AG1357" i="43"/>
  <c r="AH71" i="43"/>
  <c r="AG71" i="43"/>
  <c r="AH1298" i="43"/>
  <c r="AG1298" i="43"/>
  <c r="AH1874" i="43"/>
  <c r="AG1874" i="43"/>
  <c r="AH2491" i="43"/>
  <c r="AG2491" i="43"/>
  <c r="AH2511" i="43"/>
  <c r="AG2511" i="43"/>
  <c r="AH1432" i="43"/>
  <c r="AG1432" i="43"/>
  <c r="AH480" i="43"/>
  <c r="AG480" i="43"/>
  <c r="AH1804" i="43"/>
  <c r="AG1804" i="43"/>
  <c r="AH2622" i="43"/>
  <c r="AG2622" i="43"/>
  <c r="AH16" i="43"/>
  <c r="AG16" i="43"/>
  <c r="AH916" i="43"/>
  <c r="AG916" i="43"/>
  <c r="AH1359" i="43"/>
  <c r="AG1359" i="43"/>
  <c r="AH203" i="43"/>
  <c r="AG203" i="43"/>
  <c r="AH683" i="43"/>
  <c r="AG683" i="43"/>
  <c r="AH1594" i="43"/>
  <c r="AG1594" i="43"/>
  <c r="AH1730" i="43"/>
  <c r="AG1730" i="43"/>
  <c r="AH2086" i="43"/>
  <c r="AG2086" i="43"/>
  <c r="AH141" i="43"/>
  <c r="AG141" i="43"/>
  <c r="AH2780" i="43"/>
  <c r="AG2780" i="43"/>
  <c r="AH1443" i="43"/>
  <c r="AG1443" i="43"/>
  <c r="AH2370" i="43"/>
  <c r="AG2370" i="43"/>
  <c r="AH1389" i="43"/>
  <c r="AG1389" i="43"/>
  <c r="AH1572" i="43"/>
  <c r="AG1572" i="43"/>
  <c r="AH2292" i="43"/>
  <c r="AG2292" i="43"/>
  <c r="AH177" i="43"/>
  <c r="AG177" i="43"/>
  <c r="AH573" i="43"/>
  <c r="AG573" i="43"/>
  <c r="AH290" i="43"/>
  <c r="AG290" i="43"/>
  <c r="AH1794" i="43"/>
  <c r="AG1794" i="43"/>
  <c r="AH637" i="43"/>
  <c r="AG637" i="43"/>
  <c r="AH231" i="43"/>
  <c r="AG231" i="43"/>
  <c r="AH873" i="43"/>
  <c r="AG873" i="43"/>
  <c r="AH2130" i="43"/>
  <c r="AG2130" i="43"/>
  <c r="AH984" i="43"/>
  <c r="AG984" i="43"/>
  <c r="AH1427" i="43"/>
  <c r="AG1427" i="43"/>
  <c r="AH958" i="43"/>
  <c r="AG958" i="43"/>
  <c r="AH2800" i="43"/>
  <c r="AG2800" i="43"/>
  <c r="AH2128" i="43"/>
  <c r="AG2128" i="43"/>
  <c r="AH1780" i="43"/>
  <c r="AG1780" i="43"/>
  <c r="AH1093" i="43"/>
  <c r="AG1093" i="43"/>
  <c r="AH244" i="43"/>
  <c r="AG244" i="43"/>
  <c r="AH895" i="43"/>
  <c r="AG895" i="43"/>
  <c r="AH408" i="43"/>
  <c r="AG408" i="43"/>
  <c r="AH328" i="43"/>
  <c r="AG328" i="43"/>
  <c r="AH2577" i="43"/>
  <c r="AG2577" i="43"/>
  <c r="AH1257" i="43"/>
  <c r="AG1257" i="43"/>
  <c r="AH904" i="43"/>
  <c r="AG904" i="43"/>
  <c r="AH2109" i="43"/>
  <c r="AG2109" i="43"/>
  <c r="AH2000" i="43"/>
  <c r="AG2000" i="43"/>
  <c r="AH2634" i="43"/>
  <c r="AG2634" i="43"/>
  <c r="AH653" i="43"/>
  <c r="AG653" i="43"/>
  <c r="AH2254" i="43"/>
  <c r="AG2254" i="43"/>
  <c r="AH1349" i="43"/>
  <c r="AG1349" i="43"/>
  <c r="AH773" i="43"/>
  <c r="AG773" i="43"/>
  <c r="AH2177" i="43"/>
  <c r="AG2177" i="43"/>
  <c r="AH2753" i="43"/>
  <c r="AG2753" i="43"/>
  <c r="AH947" i="43"/>
  <c r="AG947" i="43"/>
  <c r="AH1973" i="43"/>
  <c r="AG1973" i="43"/>
  <c r="AH2088" i="43"/>
  <c r="AG2088" i="43"/>
  <c r="AH1999" i="43"/>
  <c r="AG1999" i="43"/>
  <c r="AH345" i="43"/>
  <c r="AG345" i="43"/>
  <c r="AH2098" i="43"/>
  <c r="AG2098" i="43"/>
  <c r="AH267" i="43"/>
  <c r="AG267" i="43"/>
  <c r="AH1048" i="43"/>
  <c r="AG1048" i="43"/>
  <c r="AH1847" i="43"/>
  <c r="AG1847" i="43"/>
  <c r="AH1793" i="43"/>
  <c r="AG1793" i="43"/>
  <c r="AH658" i="43"/>
  <c r="AG658" i="43"/>
  <c r="AH1580" i="43"/>
  <c r="AG1580" i="43"/>
  <c r="AH1038" i="43"/>
  <c r="AG1038" i="43"/>
  <c r="AH1591" i="43"/>
  <c r="AG1591" i="43"/>
  <c r="AH1668" i="43"/>
  <c r="AG1668" i="43"/>
  <c r="AH1031" i="43"/>
  <c r="AG1031" i="43"/>
  <c r="AH2804" i="43"/>
  <c r="AG2804" i="43"/>
  <c r="AH134" i="43"/>
  <c r="AG134" i="43"/>
  <c r="AH936" i="43"/>
  <c r="AG936" i="43"/>
  <c r="AH79" i="43"/>
  <c r="AG79" i="43"/>
  <c r="AH1266" i="43"/>
  <c r="AG1266" i="43"/>
  <c r="AH755" i="43"/>
  <c r="AG755" i="43"/>
  <c r="AH1315" i="43"/>
  <c r="AG1315" i="43"/>
  <c r="AH1835" i="43"/>
  <c r="AG1835" i="43"/>
  <c r="AH1120" i="43"/>
  <c r="AG1120" i="43"/>
  <c r="AH1985" i="43"/>
  <c r="AG1985" i="43"/>
  <c r="AH2559" i="43"/>
  <c r="AG2559" i="43"/>
  <c r="AH2808" i="43"/>
  <c r="AG2808" i="43"/>
  <c r="AH1604" i="43"/>
  <c r="AG1604" i="43"/>
  <c r="AH1234" i="43"/>
  <c r="AG1234" i="43"/>
  <c r="AH1607" i="43"/>
  <c r="AG1607" i="43"/>
  <c r="AH1528" i="43"/>
  <c r="AG1528" i="43"/>
  <c r="AH845" i="43"/>
  <c r="AG845" i="43"/>
  <c r="AH2012" i="43"/>
  <c r="AG2012" i="43"/>
  <c r="AH541" i="43"/>
  <c r="AG541" i="43"/>
  <c r="AH2472" i="43"/>
  <c r="AG2472" i="43"/>
  <c r="AH1258" i="43"/>
  <c r="AG1258" i="43"/>
  <c r="AH1862" i="43"/>
  <c r="AG1862" i="43"/>
  <c r="AH1652" i="43"/>
  <c r="AG1652" i="43"/>
  <c r="AH262" i="43"/>
  <c r="AG262" i="43"/>
  <c r="AH1530" i="43"/>
  <c r="AG1530" i="43"/>
  <c r="AH783" i="43"/>
  <c r="AG783" i="43"/>
  <c r="AH1243" i="43"/>
  <c r="AG1243" i="43"/>
  <c r="AH1167" i="43"/>
  <c r="AG1167" i="43"/>
  <c r="AH108" i="43"/>
  <c r="AG108" i="43"/>
  <c r="AH1816" i="43"/>
  <c r="AG1816" i="43"/>
  <c r="AH1832" i="43"/>
  <c r="AG1832" i="43"/>
  <c r="AH992" i="43"/>
  <c r="AG992" i="43"/>
  <c r="AH645" i="43"/>
  <c r="AG645" i="43"/>
  <c r="AH1030" i="43"/>
  <c r="AG1030" i="43"/>
  <c r="AH886" i="43"/>
  <c r="AG886" i="43"/>
  <c r="AH212" i="43"/>
  <c r="AG212" i="43"/>
  <c r="AH729" i="43"/>
  <c r="AG729" i="43"/>
  <c r="AH668" i="43"/>
  <c r="AG668" i="43"/>
  <c r="AH2794" i="43"/>
  <c r="AG2794" i="43"/>
  <c r="AH308" i="43"/>
  <c r="AG308" i="43"/>
  <c r="AH276" i="43"/>
  <c r="AG276" i="43"/>
  <c r="AH394" i="43"/>
  <c r="AG394" i="43"/>
  <c r="AH1855" i="43"/>
  <c r="AG1855" i="43"/>
  <c r="AH124" i="43"/>
  <c r="AG124" i="43"/>
  <c r="AH1941" i="43"/>
  <c r="AG1941" i="43"/>
  <c r="AH2322" i="43"/>
  <c r="AG2322" i="43"/>
  <c r="AH294" i="43"/>
  <c r="AG294" i="43"/>
  <c r="AH736" i="43"/>
  <c r="AG736" i="43"/>
  <c r="AH970" i="43"/>
  <c r="AG970" i="43"/>
  <c r="AH816" i="43"/>
  <c r="AG816" i="43"/>
  <c r="AH842" i="43"/>
  <c r="AG842" i="43"/>
  <c r="AH2157" i="43"/>
  <c r="AG2157" i="43"/>
  <c r="AH791" i="43"/>
  <c r="AG791" i="43"/>
  <c r="AH1452" i="43"/>
  <c r="AG1452" i="43"/>
  <c r="AH273" i="43"/>
  <c r="AG273" i="43"/>
  <c r="AH1532" i="43"/>
  <c r="AG1532" i="43"/>
  <c r="AH2242" i="43"/>
  <c r="AG2242" i="43"/>
  <c r="AH635" i="43"/>
  <c r="AG635" i="43"/>
  <c r="AH1301" i="43"/>
  <c r="AG1301" i="43"/>
  <c r="AH76" i="43"/>
  <c r="AG76" i="43"/>
  <c r="AH150" i="43"/>
  <c r="AG150" i="43"/>
  <c r="AH2636" i="43"/>
  <c r="AG2636" i="43"/>
  <c r="AH1968" i="43"/>
  <c r="AG1968" i="43"/>
  <c r="AH2739" i="43"/>
  <c r="AG2739" i="43"/>
  <c r="AH2268" i="43"/>
  <c r="AG2268" i="43"/>
  <c r="AH662" i="43"/>
  <c r="AG662" i="43"/>
  <c r="AH2692" i="43"/>
  <c r="AG2692" i="43"/>
  <c r="AH965" i="43"/>
  <c r="AG965" i="43"/>
  <c r="AH1733" i="43"/>
  <c r="AG1733" i="43"/>
  <c r="AH1923" i="43"/>
  <c r="AG1923" i="43"/>
  <c r="AH1567" i="43"/>
  <c r="AG1567" i="43"/>
  <c r="AH133" i="43"/>
  <c r="AG133" i="43"/>
  <c r="AH781" i="43"/>
  <c r="AG781" i="43"/>
  <c r="AH261" i="43"/>
  <c r="AG261" i="43"/>
  <c r="AH452" i="43"/>
  <c r="AG452" i="43"/>
  <c r="AH1368" i="43"/>
  <c r="AG1368" i="43"/>
  <c r="AH397" i="43"/>
  <c r="AG397" i="43"/>
  <c r="AH386" i="43"/>
  <c r="AG386" i="43"/>
  <c r="AH1613" i="43"/>
  <c r="AG1613" i="43"/>
  <c r="AH1081" i="43"/>
  <c r="AG1081" i="43"/>
  <c r="AH2221" i="43"/>
  <c r="AG2221" i="43"/>
  <c r="AH2487" i="43"/>
  <c r="AG2487" i="43"/>
  <c r="AH2468" i="43"/>
  <c r="AG2468" i="43"/>
  <c r="AH1056" i="43"/>
  <c r="AG1056" i="43"/>
  <c r="AH728" i="43"/>
  <c r="AG728" i="43"/>
  <c r="AH1106" i="43"/>
  <c r="AG1106" i="43"/>
  <c r="AH874" i="43"/>
  <c r="AG874" i="43"/>
  <c r="AH1954" i="43"/>
  <c r="AG1954" i="43"/>
  <c r="AH1828" i="43"/>
  <c r="AG1828" i="43"/>
  <c r="AH966" i="43"/>
  <c r="AG966" i="43"/>
  <c r="AH2022" i="43"/>
  <c r="AG2022" i="43"/>
  <c r="AH1904" i="43"/>
  <c r="AG1904" i="43"/>
  <c r="AH1207" i="43"/>
  <c r="AG1207" i="43"/>
  <c r="AH2768" i="43"/>
  <c r="AG2768" i="43"/>
  <c r="AH1373" i="43"/>
  <c r="AG1373" i="43"/>
  <c r="AH1345" i="43"/>
  <c r="AG1345" i="43"/>
  <c r="AH2047" i="43"/>
  <c r="AG2047" i="43"/>
  <c r="AH2017" i="43"/>
  <c r="AG2017" i="43"/>
  <c r="AH1636" i="43"/>
  <c r="AG1636" i="43"/>
  <c r="AH1982" i="43"/>
  <c r="AG1982" i="43"/>
  <c r="AH2782" i="43"/>
  <c r="AG2782" i="43"/>
  <c r="AH675" i="43"/>
  <c r="AG675" i="43"/>
  <c r="AH2400" i="43"/>
  <c r="AG2400" i="43"/>
  <c r="AH1016" i="43"/>
  <c r="AG1016" i="43"/>
  <c r="AH1571" i="43"/>
  <c r="AG1571" i="43"/>
  <c r="AH2626" i="43"/>
  <c r="AG2626" i="43"/>
  <c r="AH2378" i="43"/>
  <c r="AG2378" i="43"/>
  <c r="AH1760" i="43"/>
  <c r="AG1760" i="43"/>
  <c r="AH2227" i="43"/>
  <c r="AG2227" i="43"/>
  <c r="AH87" i="43"/>
  <c r="AG87" i="43"/>
  <c r="AH172" i="43"/>
  <c r="AG172" i="43"/>
  <c r="AH360" i="43"/>
  <c r="AG360" i="43"/>
  <c r="AH1934" i="43"/>
  <c r="AG1934" i="43"/>
  <c r="AH1514" i="43"/>
  <c r="AG1514" i="43"/>
  <c r="AH1846" i="43"/>
  <c r="AG1846" i="43"/>
  <c r="AH1752" i="43"/>
  <c r="AG1752" i="43"/>
  <c r="AH2581" i="43"/>
  <c r="AG2581" i="43"/>
  <c r="AH2103" i="43"/>
  <c r="AG2103" i="43"/>
  <c r="AH1620" i="43"/>
  <c r="AG1620" i="43"/>
  <c r="AH2470" i="43"/>
  <c r="AG2470" i="43"/>
  <c r="AH470" i="43"/>
  <c r="AG470" i="43"/>
  <c r="AH525" i="43"/>
  <c r="AG525" i="43"/>
  <c r="AH355" i="43"/>
  <c r="AG355" i="43"/>
  <c r="AH1706" i="43"/>
  <c r="AG1706" i="43"/>
  <c r="AH609" i="43"/>
  <c r="AG609" i="43"/>
  <c r="AH2661" i="43"/>
  <c r="AG2661" i="43"/>
  <c r="AH291" i="43"/>
  <c r="AG291" i="43"/>
  <c r="AH1363" i="43"/>
  <c r="AG1363" i="43"/>
  <c r="AH2617" i="43"/>
  <c r="AG2617" i="43"/>
  <c r="AH1539" i="43"/>
  <c r="AG1539" i="43"/>
  <c r="AH2434" i="43"/>
  <c r="AG2434" i="43"/>
  <c r="AH1192" i="43"/>
  <c r="AG1192" i="43"/>
  <c r="AH84" i="43"/>
  <c r="AG84" i="43"/>
  <c r="AH2297" i="43"/>
  <c r="AG2297" i="43"/>
  <c r="AH1531" i="43"/>
  <c r="AG1531" i="43"/>
  <c r="AH186" i="43"/>
  <c r="AG186" i="43"/>
  <c r="AH1813" i="43"/>
  <c r="AG1813" i="43"/>
  <c r="AH321" i="43"/>
  <c r="AG321" i="43"/>
  <c r="AH946" i="43"/>
  <c r="AG946" i="43"/>
  <c r="AH1242" i="43"/>
  <c r="AG1242" i="43"/>
  <c r="AH1890" i="43"/>
  <c r="AG1890" i="43"/>
  <c r="AH148" i="43"/>
  <c r="AG148" i="43"/>
  <c r="AH2365" i="43"/>
  <c r="AG2365" i="43"/>
  <c r="AH2719" i="43"/>
  <c r="AG2719" i="43"/>
  <c r="AH759" i="43"/>
  <c r="AG759" i="43"/>
  <c r="AH146" i="43"/>
  <c r="AG146" i="43"/>
  <c r="AH2563" i="43"/>
  <c r="AG2563" i="43"/>
  <c r="AH1651" i="43"/>
  <c r="AG1651" i="43"/>
  <c r="AH2483" i="43"/>
  <c r="AG2483" i="43"/>
  <c r="AH2531" i="43"/>
  <c r="AG2531" i="43"/>
  <c r="AH508" i="43"/>
  <c r="AG508" i="43"/>
  <c r="AH1228" i="43"/>
  <c r="AG1228" i="43"/>
  <c r="AH2366" i="43"/>
  <c r="AG2366" i="43"/>
  <c r="AH1076" i="43"/>
  <c r="AG1076" i="43"/>
  <c r="AH724" i="43"/>
  <c r="AG724" i="43"/>
  <c r="AH2653" i="43"/>
  <c r="AG2653" i="43"/>
  <c r="AH1946" i="43"/>
  <c r="AG1946" i="43"/>
  <c r="AH1370" i="43"/>
  <c r="AG1370" i="43"/>
  <c r="AH2333" i="43"/>
  <c r="AG2333" i="43"/>
  <c r="AH2043" i="43"/>
  <c r="AG2043" i="43"/>
  <c r="AH1683" i="43"/>
  <c r="AG1683" i="43"/>
  <c r="AH1710" i="43"/>
  <c r="AG1710" i="43"/>
  <c r="AH716" i="43"/>
  <c r="AG716" i="43"/>
  <c r="AH1340" i="43"/>
  <c r="AG1340" i="43"/>
  <c r="AH537" i="43"/>
  <c r="AG537" i="43"/>
  <c r="AH1078" i="43"/>
  <c r="AG1078" i="43"/>
  <c r="AH2081" i="43"/>
  <c r="AG2081" i="43"/>
  <c r="AH58" i="43"/>
  <c r="AG58" i="43"/>
  <c r="AH2209" i="43"/>
  <c r="AG2209" i="43"/>
  <c r="AH1236" i="43"/>
  <c r="AG1236" i="43"/>
  <c r="AH1457" i="43"/>
  <c r="AG1457" i="43"/>
  <c r="AH2679" i="43"/>
  <c r="AG2679" i="43"/>
  <c r="AH1112" i="43"/>
  <c r="AG1112" i="43"/>
  <c r="AH2255" i="43"/>
  <c r="AG2255" i="43"/>
  <c r="AH828" i="43"/>
  <c r="AG828" i="43"/>
  <c r="AH286" i="43"/>
  <c r="AG286" i="43"/>
  <c r="AH1086" i="43"/>
  <c r="AG1086" i="43"/>
  <c r="AH746" i="43"/>
  <c r="AG746" i="43"/>
  <c r="AH2305" i="43"/>
  <c r="AG2305" i="43"/>
  <c r="AH2112" i="43"/>
  <c r="AG2112" i="43"/>
  <c r="AH2359" i="43"/>
  <c r="AG2359" i="43"/>
  <c r="AH310" i="43"/>
  <c r="AG310" i="43"/>
  <c r="AH1914" i="43"/>
  <c r="AG1914" i="43"/>
  <c r="AH580" i="43"/>
  <c r="AG580" i="43"/>
  <c r="AH427" i="43"/>
  <c r="AG427" i="43"/>
  <c r="AH138" i="43"/>
  <c r="AG138" i="43"/>
  <c r="AH805" i="43"/>
  <c r="AG805" i="43"/>
  <c r="AH101" i="43"/>
  <c r="AG101" i="43"/>
  <c r="AH1052" i="43"/>
  <c r="AG1052" i="43"/>
  <c r="AH826" i="43"/>
  <c r="AG826" i="43"/>
  <c r="AH2149" i="43"/>
  <c r="AG2149" i="43"/>
  <c r="AH1834" i="43"/>
  <c r="AG1834" i="43"/>
  <c r="AH1007" i="43"/>
  <c r="AG1007" i="43"/>
  <c r="AH2691" i="43"/>
  <c r="AG2691" i="43"/>
  <c r="AH486" i="43"/>
  <c r="AG486" i="43"/>
  <c r="AH465" i="43"/>
  <c r="AG465" i="43"/>
  <c r="AH1784" i="43"/>
  <c r="AG1784" i="43"/>
  <c r="AH2015" i="43"/>
  <c r="AG2015" i="43"/>
  <c r="AH48" i="43"/>
  <c r="AG48" i="43"/>
  <c r="AH201" i="43"/>
  <c r="AG201" i="43"/>
  <c r="AH2151" i="43"/>
  <c r="AG2151" i="43"/>
  <c r="AH1877" i="43"/>
  <c r="AG1877" i="43"/>
  <c r="AH793" i="43"/>
  <c r="AG793" i="43"/>
  <c r="AH1986" i="43"/>
  <c r="AG1986" i="43"/>
  <c r="AH346" i="43"/>
  <c r="AG346" i="43"/>
  <c r="AH1778" i="43"/>
  <c r="AG1778" i="43"/>
  <c r="AH807" i="43"/>
  <c r="AG807" i="43"/>
  <c r="AH914" i="43"/>
  <c r="AG914" i="43"/>
  <c r="AH2446" i="43"/>
  <c r="AG2446" i="43"/>
  <c r="AH708" i="43"/>
  <c r="AG708" i="43"/>
  <c r="AH1028" i="43"/>
  <c r="AG1028" i="43"/>
  <c r="AH2778" i="43"/>
  <c r="AG2778" i="43"/>
  <c r="AH677" i="43"/>
  <c r="AG677" i="43"/>
  <c r="AH92" i="43"/>
  <c r="AG92" i="43"/>
  <c r="AH2212" i="43"/>
  <c r="AG2212" i="43"/>
  <c r="AH561" i="43"/>
  <c r="AG561" i="43"/>
  <c r="AH2016" i="43"/>
  <c r="AG2016" i="43"/>
  <c r="AH2353" i="43"/>
  <c r="AG2353" i="43"/>
  <c r="AH485" i="43"/>
  <c r="AG485" i="43"/>
  <c r="AH354" i="43"/>
  <c r="AG354" i="43"/>
  <c r="AH932" i="43"/>
  <c r="AG932" i="43"/>
  <c r="AH582" i="43"/>
  <c r="AG582" i="43"/>
  <c r="AH1075" i="43"/>
  <c r="AG1075" i="43"/>
  <c r="AH1787" i="43"/>
  <c r="AG1787" i="43"/>
  <c r="AH439" i="43"/>
  <c r="AG439" i="43"/>
  <c r="AH775" i="43"/>
  <c r="AG775" i="43"/>
  <c r="AH860" i="43"/>
  <c r="AG860" i="43"/>
  <c r="AH2271" i="43"/>
  <c r="AG2271" i="43"/>
  <c r="AH915" i="43"/>
  <c r="AG915" i="43"/>
  <c r="AH326" i="43"/>
  <c r="AG326" i="43"/>
  <c r="AH1817" i="43"/>
  <c r="AG1817" i="43"/>
  <c r="AH835" i="43"/>
  <c r="AG835" i="43"/>
  <c r="AH1775" i="43"/>
  <c r="AG1775" i="43"/>
  <c r="AH2114" i="43"/>
  <c r="AG2114" i="43"/>
  <c r="AH410" i="43"/>
  <c r="AG410" i="43"/>
  <c r="AH2135" i="43"/>
  <c r="AG2135" i="43"/>
  <c r="AH761" i="43"/>
  <c r="AG761" i="43"/>
  <c r="AH1815" i="43"/>
  <c r="AG1815" i="43"/>
  <c r="AH709" i="43"/>
  <c r="AG709" i="43"/>
  <c r="AH1837" i="43"/>
  <c r="AG1837" i="43"/>
  <c r="AH2211" i="43"/>
  <c r="AG2211" i="43"/>
  <c r="AH2476" i="43"/>
  <c r="AG2476" i="43"/>
  <c r="AH1277" i="43"/>
  <c r="AG1277" i="43"/>
  <c r="AH1602" i="43"/>
  <c r="AG1602" i="43"/>
  <c r="AH2785" i="43"/>
  <c r="AG2785" i="43"/>
  <c r="AH1453" i="43"/>
  <c r="AG1453" i="43"/>
  <c r="AH1479" i="43"/>
  <c r="AG1479" i="43"/>
  <c r="AH2199" i="43"/>
  <c r="AG2199" i="43"/>
  <c r="AH626" i="43"/>
  <c r="AG626" i="43"/>
  <c r="AH1653" i="43"/>
  <c r="AG1653" i="43"/>
  <c r="AH2084" i="43"/>
  <c r="AG2084" i="43"/>
  <c r="AH2414" i="43"/>
  <c r="AG2414" i="43"/>
  <c r="AH1521" i="43"/>
  <c r="AG1521" i="43"/>
  <c r="AH1474" i="43"/>
  <c r="AG1474" i="43"/>
  <c r="AH2512" i="43"/>
  <c r="AG2512" i="43"/>
  <c r="AH693" i="43"/>
  <c r="AG693" i="43"/>
  <c r="AH1888" i="43"/>
  <c r="AG1888" i="43"/>
  <c r="AH2314" i="43"/>
  <c r="AG2314" i="43"/>
  <c r="AH217" i="43"/>
  <c r="AG217" i="43"/>
  <c r="AH2502" i="43"/>
  <c r="AG2502" i="43"/>
  <c r="AH444" i="43"/>
  <c r="AG444" i="43"/>
  <c r="AH14" i="43"/>
  <c r="AG14" i="43"/>
  <c r="AH2289" i="43"/>
  <c r="AG2289" i="43"/>
  <c r="AH456" i="43"/>
  <c r="AG456" i="43"/>
  <c r="AH1440" i="43"/>
  <c r="AG1440" i="43"/>
  <c r="AH519" i="43"/>
  <c r="AG519" i="43"/>
  <c r="AH209" i="43"/>
  <c r="AG209" i="43"/>
  <c r="AH1047" i="43"/>
  <c r="AG1047" i="43"/>
  <c r="AH890" i="43"/>
  <c r="AG890" i="43"/>
  <c r="AH690" i="43"/>
  <c r="AG690" i="43"/>
  <c r="AH568" i="43"/>
  <c r="AG568" i="43"/>
  <c r="AH2415" i="43"/>
  <c r="AG2415" i="43"/>
  <c r="AH1756" i="43"/>
  <c r="AG1756" i="43"/>
  <c r="AH69" i="43"/>
  <c r="AG69" i="43"/>
  <c r="AH2582" i="43"/>
  <c r="AG2582" i="43"/>
  <c r="AH476" i="43"/>
  <c r="AG476" i="43"/>
  <c r="AH365" i="43"/>
  <c r="AG365" i="43"/>
  <c r="AH1848" i="43"/>
  <c r="AG1848" i="43"/>
  <c r="AH2659" i="43"/>
  <c r="AG2659" i="43"/>
  <c r="AH90" i="43"/>
  <c r="AG90" i="43"/>
  <c r="AH812" i="43"/>
  <c r="AG812" i="43"/>
  <c r="AH2214" i="43"/>
  <c r="AG2214" i="43"/>
  <c r="AH862" i="43"/>
  <c r="AG862" i="43"/>
  <c r="AH571" i="43"/>
  <c r="AG571" i="43"/>
  <c r="AH1428" i="43"/>
  <c r="AG1428" i="43"/>
  <c r="AH829" i="43"/>
  <c r="AG829" i="43"/>
  <c r="AH2238" i="43"/>
  <c r="AG2238" i="43"/>
  <c r="AH2453" i="43"/>
  <c r="AG2453" i="43"/>
  <c r="AH2607" i="43"/>
  <c r="AG2607" i="43"/>
  <c r="AH2138" i="43"/>
  <c r="AG2138" i="43"/>
  <c r="AH618" i="43"/>
  <c r="AG618" i="43"/>
  <c r="AH639" i="43"/>
  <c r="AG639" i="43"/>
  <c r="AH2602" i="43"/>
  <c r="AG2602" i="43"/>
  <c r="AH1100" i="43"/>
  <c r="AG1100" i="43"/>
  <c r="AH2541" i="43"/>
  <c r="AG2541" i="43"/>
  <c r="AH331" i="43"/>
  <c r="AG331" i="43"/>
  <c r="AH2167" i="43"/>
  <c r="AG2167" i="43"/>
  <c r="AH1715" i="43"/>
  <c r="AG1715" i="43"/>
  <c r="AH1468" i="43"/>
  <c r="AG1468" i="43"/>
  <c r="AH951" i="43"/>
  <c r="AG951" i="43"/>
  <c r="AH434" i="43"/>
  <c r="AG434" i="43"/>
  <c r="AH1569" i="43"/>
  <c r="AG1569" i="43"/>
  <c r="AH2260" i="43"/>
  <c r="AG2260" i="43"/>
  <c r="AH2313" i="43"/>
  <c r="AG2313" i="43"/>
  <c r="AH1138" i="43"/>
  <c r="AG1138" i="43"/>
  <c r="AH1069" i="43"/>
  <c r="AG1069" i="43"/>
  <c r="AH857" i="43"/>
  <c r="AG857" i="43"/>
  <c r="AH749" i="43"/>
  <c r="AG749" i="43"/>
  <c r="AH1535" i="43"/>
  <c r="AG1535" i="43"/>
  <c r="AH319" i="43"/>
  <c r="AG319" i="43"/>
  <c r="AH2040" i="43"/>
  <c r="AG2040" i="43"/>
  <c r="AH2033" i="43"/>
  <c r="AG2033" i="43"/>
  <c r="AH1991" i="43"/>
  <c r="AG1991" i="43"/>
  <c r="AH68" i="43"/>
  <c r="AG68" i="43"/>
  <c r="AH1557" i="43"/>
  <c r="AG1557" i="43"/>
  <c r="AH2625" i="43"/>
  <c r="AG2625" i="43"/>
  <c r="AH342" i="43"/>
  <c r="AG342" i="43"/>
  <c r="AH1164" i="43"/>
  <c r="AG1164" i="43"/>
  <c r="AH802" i="43"/>
  <c r="AG802" i="43"/>
  <c r="AH1118" i="43"/>
  <c r="AG1118" i="43"/>
  <c r="AH988" i="43"/>
  <c r="AG988" i="43"/>
  <c r="AH2032" i="43"/>
  <c r="AG2032" i="43"/>
  <c r="AH1898" i="43"/>
  <c r="AG1898" i="43"/>
  <c r="AH1507" i="43"/>
  <c r="AG1507" i="43"/>
  <c r="AH576" i="43"/>
  <c r="AG576" i="43"/>
  <c r="AH605" i="43"/>
  <c r="AG605" i="43"/>
  <c r="AH2640" i="43"/>
  <c r="AG2640" i="43"/>
  <c r="AH789" i="43"/>
  <c r="AG789" i="43"/>
  <c r="AH2475" i="43"/>
  <c r="AG2475" i="43"/>
  <c r="AH740" i="43"/>
  <c r="AG740" i="43"/>
  <c r="AH797" i="43"/>
  <c r="AG797" i="43"/>
  <c r="AH2232" i="43"/>
  <c r="AG2232" i="43"/>
  <c r="AH1358" i="43"/>
  <c r="AG1358" i="43"/>
  <c r="AH2420" i="43"/>
  <c r="AG2420" i="43"/>
  <c r="AH98" i="43"/>
  <c r="AG98" i="43"/>
  <c r="AH1646" i="43"/>
  <c r="AG1646" i="43"/>
  <c r="AH2320" i="43"/>
  <c r="AG2320" i="43"/>
  <c r="AH300" i="43"/>
  <c r="AG300" i="43"/>
  <c r="AH1701" i="43"/>
  <c r="AG1701" i="43"/>
  <c r="AH1913" i="43"/>
  <c r="AG1913" i="43"/>
  <c r="AH1009" i="43"/>
  <c r="AG1009" i="43"/>
  <c r="AH1132" i="43"/>
  <c r="AG1132" i="43"/>
  <c r="AH2139" i="43"/>
  <c r="AG2139" i="43"/>
  <c r="AH730" i="43"/>
  <c r="AG730" i="43"/>
  <c r="AH1213" i="43"/>
  <c r="AG1213" i="43"/>
  <c r="AH1476" i="43"/>
  <c r="AG1476" i="43"/>
  <c r="AH2697" i="43"/>
  <c r="AG2697" i="43"/>
  <c r="AH2283" i="43"/>
  <c r="AG2283" i="43"/>
  <c r="AH1789" i="43"/>
  <c r="AG1789" i="43"/>
  <c r="AH1906" i="43"/>
  <c r="AG1906" i="43"/>
  <c r="AH943" i="43"/>
  <c r="AG943" i="43"/>
  <c r="AH1383" i="43"/>
  <c r="AG1383" i="43"/>
  <c r="AH1149" i="43"/>
  <c r="AG1149" i="43"/>
  <c r="AH447" i="43"/>
  <c r="AG447" i="43"/>
  <c r="AH2028" i="43"/>
  <c r="AG2028" i="43"/>
  <c r="AH2382" i="43"/>
  <c r="AG2382" i="43"/>
  <c r="AH1163" i="43"/>
  <c r="AG1163" i="43"/>
  <c r="AH1029" i="43"/>
  <c r="AG1029" i="43"/>
  <c r="AH363" i="43"/>
  <c r="AG363" i="43"/>
  <c r="AH2763" i="43"/>
  <c r="AG2763" i="43"/>
  <c r="AH2069" i="43"/>
  <c r="AG2069" i="43"/>
  <c r="AH417" i="43"/>
  <c r="AG417" i="43"/>
  <c r="AH1918" i="43"/>
  <c r="AG1918" i="43"/>
  <c r="AH1661" i="43"/>
  <c r="AG1661" i="43"/>
  <c r="AH274" i="43"/>
  <c r="AG274" i="43"/>
  <c r="AH1827" i="43"/>
  <c r="AG1827" i="43"/>
  <c r="AH2667" i="43"/>
  <c r="AG2667" i="43"/>
  <c r="AH1563" i="43"/>
  <c r="AG1563" i="43"/>
  <c r="AH1454" i="43"/>
  <c r="AG1454" i="43"/>
  <c r="AH2018" i="43"/>
  <c r="AG2018" i="43"/>
  <c r="AH2601" i="43"/>
  <c r="AG2601" i="43"/>
  <c r="AH1525" i="43"/>
  <c r="AG1525" i="43"/>
  <c r="AH78" i="43"/>
  <c r="AG78" i="43"/>
  <c r="AH2136" i="43"/>
  <c r="AG2136" i="43"/>
  <c r="AH2620" i="43"/>
  <c r="AG2620" i="43"/>
  <c r="AH2696" i="43"/>
  <c r="AG2696" i="43"/>
  <c r="AH1711" i="43"/>
  <c r="AG1711" i="43"/>
  <c r="AH117" i="43"/>
  <c r="AG117" i="43"/>
  <c r="AH86" i="43"/>
  <c r="AG86" i="43"/>
  <c r="AH280" i="43"/>
  <c r="AG280" i="43"/>
  <c r="AH704" i="43"/>
  <c r="AG704" i="43"/>
  <c r="AH2505" i="43"/>
  <c r="AG2505" i="43"/>
  <c r="AH2392" i="43"/>
  <c r="AG2392" i="43"/>
  <c r="AH1408" i="43"/>
  <c r="AG1408" i="43"/>
  <c r="AH374" i="43"/>
  <c r="AG374" i="43"/>
  <c r="AH2377" i="43"/>
  <c r="AG2377" i="43"/>
  <c r="AH2057" i="43"/>
  <c r="AG2057" i="43"/>
  <c r="AH1749" i="43"/>
  <c r="AG1749" i="43"/>
  <c r="AH400" i="43"/>
  <c r="AG400" i="43"/>
  <c r="AH1519" i="43"/>
  <c r="AG1519" i="43"/>
  <c r="AH2709" i="43"/>
  <c r="AG2709" i="43"/>
  <c r="AH157" i="43"/>
  <c r="AG157" i="43"/>
  <c r="AH1422" i="43"/>
  <c r="AG1422" i="43"/>
  <c r="AH1059" i="43"/>
  <c r="AG1059" i="43"/>
  <c r="AH1679" i="43"/>
  <c r="AG1679" i="43"/>
  <c r="AH373" i="43"/>
  <c r="AG373" i="43"/>
  <c r="AH2549" i="43"/>
  <c r="AG2549" i="43"/>
  <c r="AH446" i="43"/>
  <c r="AG446" i="43"/>
  <c r="AH103" i="43"/>
  <c r="AG103" i="43"/>
  <c r="AH384" i="43"/>
  <c r="AG384" i="43"/>
  <c r="AH2090" i="43"/>
  <c r="AG2090" i="43"/>
  <c r="AH754" i="43"/>
  <c r="AG754" i="43"/>
  <c r="AH31" i="43"/>
  <c r="AG31" i="43"/>
  <c r="AH1000" i="43"/>
  <c r="AG1000" i="43"/>
  <c r="AH404" i="43"/>
  <c r="AG404" i="43"/>
  <c r="AH183" i="43"/>
  <c r="AG183" i="43"/>
  <c r="AH1761" i="43"/>
  <c r="AG1761" i="43"/>
  <c r="AH256" i="43"/>
  <c r="AG256" i="43"/>
  <c r="AH75" i="43"/>
  <c r="AG75" i="43"/>
  <c r="AH2426" i="43"/>
  <c r="AG2426" i="43"/>
  <c r="AH937" i="43"/>
  <c r="AG937" i="43"/>
  <c r="AH564" i="43"/>
  <c r="AG564" i="43"/>
  <c r="AH663" i="43"/>
  <c r="AG663" i="43"/>
  <c r="AH2583" i="43"/>
  <c r="AG2583" i="43"/>
  <c r="AH507" i="43"/>
  <c r="AG507" i="43"/>
  <c r="AH369" i="43"/>
  <c r="AG369" i="43"/>
  <c r="AH1348" i="43"/>
  <c r="AG1348" i="43"/>
  <c r="AH1019" i="43"/>
  <c r="AG1019" i="43"/>
  <c r="AH2288" i="43"/>
  <c r="AG2288" i="43"/>
  <c r="AH1682" i="43"/>
  <c r="AG1682" i="43"/>
  <c r="AH2548" i="43"/>
  <c r="AG2548" i="43"/>
  <c r="AH1638" i="43"/>
  <c r="AG1638" i="43"/>
  <c r="AH451" i="43"/>
  <c r="AG451" i="43"/>
  <c r="AH2635" i="43"/>
  <c r="AG2635" i="43"/>
  <c r="AH1128" i="43"/>
  <c r="AG1128" i="43"/>
  <c r="AH821" i="43"/>
  <c r="AG821" i="43"/>
  <c r="AH1147" i="43"/>
  <c r="AG1147" i="43"/>
  <c r="AH2267" i="43"/>
  <c r="AG2267" i="43"/>
  <c r="AH2745" i="43"/>
  <c r="AG2745" i="43"/>
  <c r="AH105" i="43"/>
  <c r="AG105" i="43"/>
  <c r="AH2527" i="43"/>
  <c r="AG2527" i="43"/>
  <c r="AH1673" i="43"/>
  <c r="AG1673" i="43"/>
  <c r="AH1695" i="43"/>
  <c r="AG1695" i="43"/>
  <c r="AH731" i="43"/>
  <c r="AG731" i="43"/>
  <c r="AH315" i="43"/>
  <c r="AG315" i="43"/>
  <c r="AH327" i="43"/>
  <c r="AG327" i="43"/>
  <c r="AH2630" i="43"/>
  <c r="AG2630" i="43"/>
  <c r="AH538" i="43"/>
  <c r="AG538" i="43"/>
  <c r="AH696" i="43"/>
  <c r="AG696" i="43"/>
  <c r="AH325" i="43"/>
  <c r="AG325" i="43"/>
  <c r="AH187" i="43"/>
  <c r="AG187" i="43"/>
  <c r="AH151" i="43"/>
  <c r="AG151" i="43"/>
  <c r="AH2342" i="43"/>
  <c r="AG2342" i="43"/>
  <c r="AH753" i="43"/>
  <c r="AG753" i="43"/>
  <c r="AH251" i="43"/>
  <c r="AG251" i="43"/>
  <c r="AH640" i="43"/>
  <c r="AG640" i="43"/>
  <c r="AH240" i="43"/>
  <c r="AG240" i="43"/>
  <c r="AH647" i="43"/>
  <c r="AG647" i="43"/>
  <c r="AH800" i="43"/>
  <c r="AG800" i="43"/>
  <c r="AH2264" i="43"/>
  <c r="AG2264" i="43"/>
  <c r="AH2189" i="43"/>
  <c r="AG2189" i="43"/>
  <c r="AH2759" i="43"/>
  <c r="AG2759" i="43"/>
  <c r="AH498" i="43"/>
  <c r="AG498" i="43"/>
  <c r="AH2551" i="43"/>
  <c r="AG2551" i="43"/>
  <c r="AH2448" i="43"/>
  <c r="AG2448" i="43"/>
  <c r="AH1551" i="43"/>
  <c r="AG1551" i="43"/>
  <c r="AH1136" i="43"/>
  <c r="AG1136" i="43"/>
  <c r="AH1739" i="43"/>
  <c r="AG1739" i="43"/>
  <c r="AH590" i="43"/>
  <c r="AG590" i="43"/>
  <c r="AH1353" i="43"/>
  <c r="AG1353" i="43"/>
  <c r="AH1625" i="43"/>
  <c r="AG1625" i="43"/>
  <c r="AH1312" i="43"/>
  <c r="AG1312" i="43"/>
  <c r="AH1950" i="43"/>
  <c r="AG1950" i="43"/>
  <c r="AH164" i="43"/>
  <c r="AG164" i="43"/>
  <c r="AH1849" i="43"/>
  <c r="AG1849" i="43"/>
  <c r="AH2781" i="43"/>
  <c r="AG2781" i="43"/>
  <c r="AH762" i="43"/>
  <c r="AG762" i="43"/>
  <c r="AH337" i="43"/>
  <c r="AG337" i="43"/>
  <c r="AH2310" i="43"/>
  <c r="AG2310" i="43"/>
  <c r="AH1465" i="43"/>
  <c r="AG1465" i="43"/>
  <c r="AH2792" i="43"/>
  <c r="AG2792" i="43"/>
  <c r="AH524" i="43"/>
  <c r="AG524" i="43"/>
  <c r="AH2121" i="43"/>
  <c r="AG2121" i="43"/>
  <c r="AH1713" i="43"/>
  <c r="AG1713" i="43"/>
  <c r="AH132" i="43"/>
  <c r="AG132" i="43"/>
  <c r="AH2397" i="43"/>
  <c r="AG2397" i="43"/>
  <c r="AH502" i="43"/>
  <c r="AG502" i="43"/>
  <c r="AH196" i="43"/>
  <c r="AG196" i="43"/>
  <c r="AH375" i="43"/>
  <c r="AG375" i="43"/>
  <c r="AH307" i="43"/>
  <c r="AG307" i="43"/>
  <c r="AH2358" i="43"/>
  <c r="AG2358" i="43"/>
  <c r="AH2398" i="43"/>
  <c r="AG2398" i="43"/>
  <c r="AH1969" i="43"/>
  <c r="AG1969" i="43"/>
  <c r="AH2603" i="43"/>
  <c r="AG2603" i="43"/>
  <c r="AH298" i="43"/>
  <c r="AG298" i="43"/>
  <c r="AH1218" i="43"/>
  <c r="AG1218" i="43"/>
  <c r="AH606" i="43"/>
  <c r="AG606" i="43"/>
  <c r="AH660" i="43"/>
  <c r="AG660" i="43"/>
  <c r="AH782" i="43"/>
  <c r="AG782" i="43"/>
  <c r="AH1931" i="43"/>
  <c r="AG1931" i="43"/>
  <c r="AH387" i="43"/>
  <c r="AG387" i="43"/>
  <c r="AH426" i="43"/>
  <c r="AG426" i="43"/>
  <c r="AH506" i="43"/>
  <c r="AG506" i="43"/>
  <c r="AH2252" i="43"/>
  <c r="AG2252" i="43"/>
  <c r="AH339" i="43"/>
  <c r="AG339" i="43"/>
  <c r="AH2319" i="43"/>
  <c r="AG2319" i="43"/>
  <c r="AH684" i="43"/>
  <c r="AG684" i="43"/>
  <c r="AH1283" i="43"/>
  <c r="AG1283" i="43"/>
  <c r="AH429" i="43"/>
  <c r="AG429" i="43"/>
  <c r="AH681" i="43"/>
  <c r="AG681" i="43"/>
  <c r="AH1664" i="43"/>
  <c r="AG1664" i="43"/>
  <c r="AH1364" i="43"/>
  <c r="AG1364" i="43"/>
  <c r="AH1766" i="43"/>
  <c r="AG1766" i="43"/>
  <c r="AH1150" i="43"/>
  <c r="AG1150" i="43"/>
  <c r="AH2328" i="43"/>
  <c r="AG2328" i="43"/>
  <c r="AH1526" i="43"/>
  <c r="AG1526" i="43"/>
  <c r="AH282" i="43"/>
  <c r="AG282" i="43"/>
  <c r="AH147" i="43"/>
  <c r="AG147" i="43"/>
  <c r="AH2750" i="43"/>
  <c r="AG2750" i="43"/>
  <c r="AH1939" i="43"/>
  <c r="AG1939" i="43"/>
  <c r="AH1666" i="43"/>
  <c r="AG1666" i="43"/>
  <c r="AH1323" i="43"/>
  <c r="AG1323" i="43"/>
  <c r="AH2521" i="43"/>
  <c r="AG2521" i="43"/>
  <c r="AH654" i="43"/>
  <c r="AG654" i="43"/>
  <c r="AH2275" i="43"/>
  <c r="AG2275" i="43"/>
  <c r="AH1189" i="43"/>
  <c r="AG1189" i="43"/>
  <c r="AH268" i="43"/>
  <c r="AG268" i="43"/>
  <c r="AH989" i="43"/>
  <c r="AG989" i="43"/>
  <c r="AH370" i="43"/>
  <c r="AG370" i="43"/>
  <c r="AH2425" i="43"/>
  <c r="AG2425" i="43"/>
  <c r="AH1788" i="43"/>
  <c r="AG1788" i="43"/>
  <c r="AH1776" i="43"/>
  <c r="AG1776" i="43"/>
  <c r="AH1836" i="43"/>
  <c r="AG1836" i="43"/>
  <c r="AH414" i="43"/>
  <c r="AG414" i="43"/>
  <c r="AH520" i="43"/>
  <c r="AG520" i="43"/>
  <c r="AH2046" i="43"/>
  <c r="AG2046" i="43"/>
  <c r="AH1644" i="43"/>
  <c r="AG1644" i="43"/>
  <c r="AH2716" i="43"/>
  <c r="AG2716" i="43"/>
  <c r="AH1441" i="43"/>
  <c r="AG1441" i="43"/>
  <c r="AH2030" i="43"/>
  <c r="AG2030" i="43"/>
  <c r="AH359" i="43"/>
  <c r="AG359" i="43"/>
  <c r="AH1685" i="43"/>
  <c r="AG1685" i="43"/>
  <c r="AH1659" i="43"/>
  <c r="AG1659" i="43"/>
  <c r="AH1384" i="43"/>
  <c r="AG1384" i="43"/>
  <c r="AH1403" i="43"/>
  <c r="AG1403" i="43"/>
  <c r="AH2608" i="43"/>
  <c r="AG2608" i="43"/>
  <c r="AH2270" i="43"/>
  <c r="AG2270" i="43"/>
  <c r="AH1467" i="43"/>
  <c r="AG1467" i="43"/>
  <c r="AH1503" i="43"/>
  <c r="AG1503" i="43"/>
  <c r="AH1338" i="43"/>
  <c r="AG1338" i="43"/>
  <c r="AH2013" i="43"/>
  <c r="AG2013" i="43"/>
  <c r="AH395" i="43"/>
  <c r="AG395" i="43"/>
  <c r="AH199" i="43"/>
  <c r="AG199" i="43"/>
  <c r="AH1110" i="43"/>
  <c r="AG1110" i="43"/>
  <c r="AH1318" i="43"/>
  <c r="AG1318" i="43"/>
  <c r="AH1566" i="43"/>
  <c r="AG1566" i="43"/>
  <c r="AH228" i="43"/>
  <c r="AG228" i="43"/>
  <c r="AH839" i="43"/>
  <c r="AG839" i="43"/>
  <c r="AH1121" i="43"/>
  <c r="AG1121" i="43"/>
  <c r="AH1574" i="43"/>
  <c r="AG1574" i="43"/>
  <c r="AH1520" i="43"/>
  <c r="AG1520" i="43"/>
  <c r="AH980" i="43"/>
  <c r="AG980" i="43"/>
  <c r="AH28" i="43"/>
  <c r="AG28" i="43"/>
  <c r="AH2726" i="43"/>
  <c r="AG2726" i="43"/>
  <c r="AH1046" i="43"/>
  <c r="AG1046" i="43"/>
  <c r="AH2257" i="43"/>
  <c r="AG2257" i="43"/>
  <c r="AH1812" i="43"/>
  <c r="AG1812" i="43"/>
  <c r="AH1599" i="43"/>
  <c r="AG1599" i="43"/>
  <c r="AH891" i="43"/>
  <c r="AG891" i="43"/>
  <c r="AH1098" i="43"/>
  <c r="AG1098" i="43"/>
  <c r="AH1542" i="43"/>
  <c r="AG1542" i="43"/>
  <c r="AH1022" i="43"/>
  <c r="AG1022" i="43"/>
  <c r="AH825" i="43"/>
  <c r="AG825" i="43"/>
  <c r="AH1350" i="43"/>
  <c r="AG1350" i="43"/>
  <c r="AH2615" i="43"/>
  <c r="AG2615" i="43"/>
  <c r="AH1944" i="43"/>
  <c r="AG1944" i="43"/>
  <c r="AH910" i="43"/>
  <c r="AG910" i="43"/>
  <c r="AH2708" i="43"/>
  <c r="AG2708" i="43"/>
  <c r="AH413" i="43"/>
  <c r="AG413" i="43"/>
  <c r="AH831" i="43"/>
  <c r="AG831" i="43"/>
  <c r="AH120" i="43"/>
  <c r="AG120" i="43"/>
  <c r="AH2670" i="43"/>
  <c r="AG2670" i="43"/>
  <c r="AH2760" i="43"/>
  <c r="AG2760" i="43"/>
  <c r="AH350" i="43"/>
  <c r="AG350" i="43"/>
  <c r="AH1972" i="43"/>
  <c r="AG1972" i="43"/>
  <c r="AH2479" i="43"/>
  <c r="AG2479" i="43"/>
  <c r="AH64" i="43"/>
  <c r="AG64" i="43"/>
  <c r="AH1481" i="43"/>
  <c r="AG1481" i="43"/>
  <c r="AH983" i="43"/>
  <c r="AG983" i="43"/>
  <c r="AH1292" i="43"/>
  <c r="AG1292" i="43"/>
  <c r="AH1187" i="43"/>
  <c r="AG1187" i="43"/>
  <c r="AH204" i="43"/>
  <c r="AG204" i="43"/>
  <c r="AH2589" i="43"/>
  <c r="AG2589" i="43"/>
  <c r="AH1241" i="43"/>
  <c r="AG1241" i="43"/>
  <c r="AH1446" i="43"/>
  <c r="AG1446" i="43"/>
  <c r="AH960" i="43"/>
  <c r="AG960" i="43"/>
  <c r="AH2262" i="43"/>
  <c r="AG2262" i="43"/>
  <c r="AH950" i="43"/>
  <c r="AG950" i="43"/>
  <c r="AH121" i="43"/>
  <c r="AG121" i="43"/>
  <c r="AH1057" i="43"/>
  <c r="AG1057" i="43"/>
  <c r="AH900" i="43"/>
  <c r="AG900" i="43"/>
  <c r="AH1619" i="43"/>
  <c r="AG1619" i="43"/>
  <c r="AH43" i="43"/>
  <c r="AG43" i="43"/>
  <c r="AH1716" i="43"/>
  <c r="AG1716" i="43"/>
  <c r="AH2162" i="43"/>
  <c r="AG2162" i="43"/>
  <c r="AH1747" i="43"/>
  <c r="AG1747" i="43"/>
  <c r="AH131" i="43"/>
  <c r="AG131" i="43"/>
  <c r="AH484" i="43"/>
  <c r="AG484" i="43"/>
  <c r="AH1157" i="43"/>
  <c r="AG1157" i="43"/>
  <c r="AH466" i="43"/>
  <c r="AG466" i="43"/>
  <c r="AH1008" i="43"/>
  <c r="AG1008" i="43"/>
  <c r="AH1045" i="43"/>
  <c r="AG1045" i="43"/>
  <c r="AH2473" i="43"/>
  <c r="AG2473" i="43"/>
  <c r="AH1891" i="43"/>
  <c r="AG1891" i="43"/>
  <c r="AH2796" i="43"/>
  <c r="AG2796" i="43"/>
  <c r="AH2435" i="43"/>
  <c r="AG2435" i="43"/>
  <c r="AH1214" i="43"/>
  <c r="AG1214" i="43"/>
  <c r="AH578" i="43"/>
  <c r="AG578" i="43"/>
  <c r="AH1124" i="43"/>
  <c r="AG1124" i="43"/>
  <c r="AH361" i="43"/>
  <c r="AG361" i="43"/>
  <c r="AH1911" i="43"/>
  <c r="AG1911" i="43"/>
  <c r="AH1170" i="43"/>
  <c r="AG1170" i="43"/>
  <c r="AH34" i="43"/>
  <c r="AG34" i="43"/>
  <c r="AH42" i="43"/>
  <c r="AG42" i="43"/>
  <c r="AH39" i="43"/>
  <c r="AG39" i="43"/>
  <c r="AH2324" i="43"/>
  <c r="AG2324" i="43"/>
  <c r="AH2480" i="43"/>
  <c r="AG2480" i="43"/>
  <c r="AH851" i="43"/>
  <c r="AG851" i="43"/>
  <c r="AH44" i="43"/>
  <c r="AG44" i="43"/>
  <c r="AH2330" i="43"/>
  <c r="AG2330" i="43"/>
  <c r="AH2183" i="43"/>
  <c r="AG2183" i="43"/>
  <c r="AH772" i="43"/>
  <c r="AG772" i="43"/>
  <c r="AH1409" i="43"/>
  <c r="AG1409" i="43"/>
  <c r="AH99" i="43"/>
  <c r="AG99" i="43"/>
  <c r="AH2663" i="43"/>
  <c r="AG2663" i="43"/>
  <c r="AH2215" i="43"/>
  <c r="AG2215" i="43"/>
  <c r="AH813" i="43"/>
  <c r="AG813" i="43"/>
  <c r="AH1546" i="43"/>
  <c r="AG1546" i="43"/>
  <c r="AH2419" i="43"/>
  <c r="AG2419" i="43"/>
  <c r="AH1947" i="43"/>
  <c r="AG1947" i="43"/>
  <c r="AH2244" i="43"/>
  <c r="AG2244" i="43"/>
  <c r="AH509" i="43"/>
  <c r="AG509" i="43"/>
  <c r="AH976" i="43"/>
  <c r="AG976" i="43"/>
  <c r="AH1130" i="43"/>
  <c r="AG1130" i="43"/>
  <c r="AH1499" i="43"/>
  <c r="AG1499" i="43"/>
  <c r="AH2298" i="43"/>
  <c r="AG2298" i="43"/>
  <c r="AH487" i="43"/>
  <c r="AG487" i="43"/>
  <c r="AH2240" i="43"/>
  <c r="AG2240" i="43"/>
  <c r="AH897" i="43"/>
  <c r="AG897" i="43"/>
  <c r="AH1433" i="43"/>
  <c r="AG1433" i="43"/>
  <c r="AH2251" i="43"/>
  <c r="AG2251" i="43"/>
  <c r="AH2788" i="43"/>
  <c r="AG2788" i="43"/>
  <c r="AH1369" i="43"/>
  <c r="AG1369" i="43"/>
  <c r="AH2259" i="43"/>
  <c r="AG2259" i="43"/>
  <c r="AH2722" i="43"/>
  <c r="AG2722" i="43"/>
  <c r="AH2727" i="43"/>
  <c r="AG2727" i="43"/>
  <c r="AH2387" i="43"/>
  <c r="AG2387" i="43"/>
  <c r="AH2749" i="43"/>
  <c r="AG2749" i="43"/>
  <c r="AH2424" i="43"/>
  <c r="AG2424" i="43"/>
  <c r="AH1396" i="43"/>
  <c r="AG1396" i="43"/>
  <c r="AH149" i="43"/>
  <c r="AG149" i="43"/>
  <c r="AH270" i="43"/>
  <c r="AG270" i="43"/>
  <c r="AH2372" i="43"/>
  <c r="AG2372" i="43"/>
  <c r="AH2773" i="43"/>
  <c r="AG2773" i="43"/>
  <c r="AH1498" i="43"/>
  <c r="AG1498" i="43"/>
  <c r="AH1230" i="43"/>
  <c r="AG1230" i="43"/>
  <c r="AH385" i="43"/>
  <c r="AG385" i="43"/>
  <c r="AH1080" i="43"/>
  <c r="AG1080" i="43"/>
  <c r="AH1039" i="43"/>
  <c r="AG1039" i="43"/>
  <c r="AH349" i="43"/>
  <c r="AG349" i="43"/>
  <c r="AH868" i="43"/>
  <c r="AG868" i="43"/>
  <c r="AH552" i="43"/>
  <c r="AG552" i="43"/>
  <c r="AH1491" i="43"/>
  <c r="AG1491" i="43"/>
  <c r="AH1544" i="43"/>
  <c r="AG1544" i="43"/>
  <c r="AH236" i="43"/>
  <c r="AG236" i="43"/>
  <c r="AH478" i="43"/>
  <c r="AG478" i="43"/>
  <c r="AH1777" i="43"/>
  <c r="AG1777" i="43"/>
  <c r="AH104" i="43"/>
  <c r="AG104" i="43"/>
  <c r="AH974" i="43"/>
  <c r="AG974" i="43"/>
  <c r="AH1597" i="43"/>
  <c r="AG1597" i="43"/>
  <c r="AH2256" i="43"/>
  <c r="AG2256" i="43"/>
  <c r="AH1005" i="43"/>
  <c r="AG1005" i="43"/>
  <c r="AH2606" i="43"/>
  <c r="AG2606" i="43"/>
  <c r="AH1553" i="43"/>
  <c r="AG1553" i="43"/>
  <c r="AH1692" i="43"/>
  <c r="AG1692" i="43"/>
  <c r="AH1935" i="43"/>
  <c r="AG1935" i="43"/>
  <c r="AH437" i="43"/>
  <c r="AG437" i="43"/>
  <c r="AH2368" i="43"/>
  <c r="AG2368" i="43"/>
  <c r="AH1640" i="43"/>
  <c r="AG1640" i="43"/>
  <c r="AH1225" i="43"/>
  <c r="AG1225" i="43"/>
  <c r="AH142" i="43"/>
  <c r="AG142" i="43"/>
  <c r="AH1587" i="43"/>
  <c r="AG1587" i="43"/>
  <c r="AH2570" i="43"/>
  <c r="AG2570" i="43"/>
  <c r="AH245" i="43"/>
  <c r="AG245" i="43"/>
  <c r="AH1381" i="43"/>
  <c r="AG1381" i="43"/>
  <c r="AH809" i="43"/>
  <c r="AG809" i="43"/>
  <c r="AH1578" i="43"/>
  <c r="AG1578" i="43"/>
  <c r="AH1274" i="43"/>
  <c r="AG1274" i="43"/>
  <c r="AH2501" i="43"/>
  <c r="AG2501" i="43"/>
  <c r="AH2537" i="43"/>
  <c r="AG2537" i="43"/>
  <c r="AH1177" i="43"/>
  <c r="AG1177" i="43"/>
  <c r="AH1311" i="43"/>
  <c r="AG1311" i="43"/>
  <c r="AH1314" i="43"/>
  <c r="AG1314" i="43"/>
  <c r="AH2186" i="43"/>
  <c r="AG2186" i="43"/>
  <c r="AH1329" i="43"/>
  <c r="AG1329" i="43"/>
  <c r="AH1937" i="43"/>
  <c r="AG1937" i="43"/>
  <c r="AH1993" i="43"/>
  <c r="AG1993" i="43"/>
  <c r="AH2339" i="43"/>
  <c r="AG2339" i="43"/>
  <c r="AH271" i="43"/>
  <c r="AG271" i="43"/>
  <c r="AH711" i="43"/>
  <c r="AG711" i="43"/>
  <c r="AH1105" i="43"/>
  <c r="AG1105" i="43"/>
  <c r="AH1044" i="43"/>
  <c r="AG1044" i="43"/>
  <c r="AH2350" i="43"/>
  <c r="AG2350" i="43"/>
  <c r="AH2003" i="43"/>
  <c r="AG2003" i="43"/>
  <c r="AH2682" i="43"/>
  <c r="AG2682" i="43"/>
  <c r="AH111" i="43"/>
  <c r="AG111" i="43"/>
  <c r="AH1042" i="43"/>
  <c r="AG1042" i="43"/>
  <c r="AH818" i="43"/>
  <c r="AG818" i="43"/>
  <c r="AH2113" i="43"/>
  <c r="AG2113" i="43"/>
  <c r="AH836" i="43"/>
  <c r="AG836" i="43"/>
  <c r="AH2676" i="43"/>
  <c r="AG2676" i="43"/>
  <c r="AH1856" i="43"/>
  <c r="AG1856" i="43"/>
  <c r="AH1434" i="43"/>
  <c r="AG1434" i="43"/>
  <c r="AH1264" i="43"/>
  <c r="AG1264" i="43"/>
  <c r="AH644" i="43"/>
  <c r="AG644" i="43"/>
  <c r="AH1003" i="43"/>
  <c r="AG1003" i="43"/>
  <c r="AH563" i="43"/>
  <c r="AG563" i="43"/>
  <c r="AH1611" i="43"/>
  <c r="AG1611" i="43"/>
  <c r="AH1299" i="43"/>
  <c r="AG1299" i="43"/>
  <c r="AH2070" i="43"/>
  <c r="AG2070" i="43"/>
  <c r="AH2343" i="43"/>
  <c r="AG2343" i="43"/>
  <c r="AH2417" i="43"/>
  <c r="AG2417" i="43"/>
  <c r="AH109" i="43"/>
  <c r="AG109" i="43"/>
  <c r="AH1742" i="43"/>
  <c r="AG1742" i="43"/>
  <c r="AH2486" i="43"/>
  <c r="AG2486" i="43"/>
  <c r="AH733" i="43"/>
  <c r="AG733" i="43"/>
  <c r="AH2507" i="43"/>
  <c r="AG2507" i="43"/>
  <c r="AH1966" i="43"/>
  <c r="AG1966" i="43"/>
  <c r="AH2272" i="43"/>
  <c r="AG2272" i="43"/>
  <c r="AH2192" i="43"/>
  <c r="AG2192" i="43"/>
  <c r="AH2498" i="43"/>
  <c r="AG2498" i="43"/>
  <c r="AH1084" i="43"/>
  <c r="AG1084" i="43"/>
  <c r="AH1079" i="43"/>
  <c r="AG1079" i="43"/>
  <c r="AH2042" i="43"/>
  <c r="AG2042" i="43"/>
  <c r="AH407" i="43"/>
  <c r="AG407" i="43"/>
  <c r="AH1127" i="43"/>
  <c r="AG1127" i="43"/>
  <c r="AH2779" i="43"/>
  <c r="AG2779" i="43"/>
  <c r="AH1099" i="43"/>
  <c r="AG1099" i="43"/>
  <c r="AH1808" i="43"/>
  <c r="AG1808" i="43"/>
  <c r="AH1347" i="43"/>
  <c r="AG1347" i="43"/>
  <c r="AH1866" i="43"/>
  <c r="AG1866" i="43"/>
  <c r="AH2360" i="43"/>
  <c r="AG2360" i="43"/>
  <c r="AH2302" i="43"/>
  <c r="AG2302" i="43"/>
  <c r="AH1407" i="43"/>
  <c r="AG1407" i="43"/>
  <c r="AH12" i="43"/>
  <c r="AG12" i="43"/>
  <c r="AH2575" i="43"/>
  <c r="AG2575" i="43"/>
  <c r="AH195" i="43"/>
  <c r="AG195" i="43"/>
  <c r="AH1116" i="43"/>
  <c r="AG1116" i="43"/>
  <c r="AH924" i="43"/>
  <c r="AG924" i="43"/>
  <c r="AH1361" i="43"/>
  <c r="AG1361" i="43"/>
  <c r="AH491" i="43"/>
  <c r="AG491" i="43"/>
  <c r="AH2120" i="43"/>
  <c r="AG2120" i="43"/>
  <c r="AH1720" i="43"/>
  <c r="AG1720" i="43"/>
  <c r="AH2561" i="43"/>
  <c r="AG2561" i="43"/>
  <c r="AH962" i="43"/>
  <c r="AG962" i="43"/>
  <c r="AH535" i="43"/>
  <c r="AG535" i="43"/>
  <c r="AH390" i="43"/>
  <c r="AG390" i="43"/>
  <c r="AH794" i="43"/>
  <c r="AG794" i="43"/>
  <c r="AH263" i="43"/>
  <c r="AG263" i="43"/>
  <c r="AH1379" i="43"/>
  <c r="AG1379" i="43"/>
  <c r="AH888" i="43"/>
  <c r="AG888" i="43"/>
  <c r="AH682" i="43"/>
  <c r="AG682" i="43"/>
  <c r="AH2462" i="43"/>
  <c r="AG2462" i="43"/>
  <c r="AH515" i="43"/>
  <c r="AG515" i="43"/>
  <c r="AH193" i="43"/>
  <c r="AG193" i="43"/>
  <c r="AH765" i="43"/>
  <c r="AG765" i="43"/>
  <c r="AH689" i="43"/>
  <c r="AG689" i="43"/>
  <c r="AH1401" i="43"/>
  <c r="AG1401" i="43"/>
  <c r="AH852" i="43"/>
  <c r="AG852" i="43"/>
  <c r="AH633" i="43"/>
  <c r="AG633" i="43"/>
  <c r="AH1897" i="43"/>
  <c r="AG1897" i="43"/>
  <c r="AH2194" i="43"/>
  <c r="AG2194" i="43"/>
  <c r="AH844" i="43"/>
  <c r="AG844" i="43"/>
  <c r="AH592" i="43"/>
  <c r="AG592" i="43"/>
  <c r="AH401" i="43"/>
  <c r="AG401" i="43"/>
  <c r="AH1967" i="43"/>
  <c r="AG1967" i="43"/>
  <c r="AH1517" i="43"/>
  <c r="AG1517" i="43"/>
  <c r="AH468" i="43"/>
  <c r="AG468" i="43"/>
  <c r="AH2223" i="43"/>
  <c r="AG2223" i="43"/>
  <c r="AH1276" i="43"/>
  <c r="AG1276" i="43"/>
  <c r="AH2053" i="43"/>
  <c r="AG2053" i="43"/>
  <c r="AH1212" i="43"/>
  <c r="AG1212" i="43"/>
  <c r="AH287" i="43"/>
  <c r="AG287" i="43"/>
  <c r="AH1864" i="43"/>
  <c r="AG1864" i="43"/>
  <c r="AH1293" i="43"/>
  <c r="AG1293" i="43"/>
  <c r="AH1628" i="43"/>
  <c r="AG1628" i="43"/>
  <c r="AH2599" i="43"/>
  <c r="AG2599" i="43"/>
  <c r="AH1262" i="43"/>
  <c r="AG1262" i="43"/>
  <c r="AH1034" i="43"/>
  <c r="AG1034" i="43"/>
  <c r="AH1663" i="43"/>
  <c r="AG1663" i="43"/>
  <c r="AH2619" i="43"/>
  <c r="AG2619" i="43"/>
  <c r="AH1639" i="43"/>
  <c r="AG1639" i="43"/>
  <c r="AH2710" i="43"/>
  <c r="AG2710" i="43"/>
  <c r="AH249" i="43"/>
  <c r="AG249" i="43"/>
  <c r="AH798" i="43"/>
  <c r="AG798" i="43"/>
  <c r="AH853" i="43"/>
  <c r="AG853" i="43"/>
  <c r="AH492" i="43"/>
  <c r="AG492" i="43"/>
  <c r="AH770" i="43"/>
  <c r="AG770" i="43"/>
  <c r="AH2277" i="43"/>
  <c r="AG2277" i="43"/>
  <c r="AH1709" i="43"/>
  <c r="AG1709" i="43"/>
  <c r="AH1786" i="43"/>
  <c r="AG1786" i="43"/>
  <c r="AH1751" i="43"/>
  <c r="AG1751" i="43"/>
  <c r="AH701" i="43"/>
  <c r="AG701" i="43"/>
  <c r="AH425" i="43"/>
  <c r="AG425" i="43"/>
  <c r="AH1770" i="43"/>
  <c r="AG1770" i="43"/>
  <c r="AH2416" i="43"/>
  <c r="AG2416" i="43"/>
  <c r="AH441" i="43"/>
  <c r="AG441" i="43"/>
  <c r="AH293" i="43"/>
  <c r="AG293" i="43"/>
  <c r="AH2280" i="43"/>
  <c r="AG2280" i="43"/>
  <c r="AH2504" i="43"/>
  <c r="AG2504" i="43"/>
  <c r="AH2757" i="43"/>
  <c r="AG2757" i="43"/>
  <c r="AH2562" i="43"/>
  <c r="AG2562" i="43"/>
  <c r="AH490" i="43"/>
  <c r="AG490" i="43"/>
  <c r="AH1737" i="43"/>
  <c r="AG1737" i="43"/>
  <c r="AH1304" i="43"/>
  <c r="AG1304" i="43"/>
  <c r="AH2062" i="43"/>
  <c r="AG2062" i="43"/>
  <c r="AH692" i="43"/>
  <c r="AG692" i="43"/>
  <c r="AH2540" i="43"/>
  <c r="AG2540" i="43"/>
  <c r="AH680" i="43"/>
  <c r="AG680" i="43"/>
  <c r="AH2122" i="43"/>
  <c r="AG2122" i="43"/>
  <c r="AH1829" i="43"/>
  <c r="AG1829" i="43"/>
  <c r="AH1278" i="43"/>
  <c r="AG1278" i="43"/>
  <c r="AH2357" i="43"/>
  <c r="AG2357" i="43"/>
  <c r="AH1153" i="43"/>
  <c r="AG1153" i="43"/>
  <c r="AH745" i="43"/>
  <c r="AG745" i="43"/>
  <c r="AH2346" i="43"/>
  <c r="AG2346" i="43"/>
  <c r="AH1684" i="43"/>
  <c r="AG1684" i="43"/>
  <c r="AH2402" i="43"/>
  <c r="AG2402" i="43"/>
  <c r="AH865" i="43"/>
  <c r="AG865" i="43"/>
  <c r="AH830" i="43"/>
  <c r="AG830" i="43"/>
  <c r="AH1744" i="43"/>
  <c r="AG1744" i="43"/>
  <c r="AH381" i="43"/>
  <c r="AG381" i="43"/>
  <c r="AH602" i="43"/>
  <c r="AG602" i="43"/>
  <c r="AH2287" i="43"/>
  <c r="AG2287" i="43"/>
  <c r="AH2720" i="43"/>
  <c r="AG2720" i="43"/>
  <c r="AH306" i="43"/>
  <c r="AG306" i="43"/>
  <c r="AH2027" i="43"/>
  <c r="AG2027" i="43"/>
  <c r="AH2444" i="43"/>
  <c r="AG2444" i="43"/>
  <c r="AH1997" i="43"/>
  <c r="AG1997" i="43"/>
  <c r="AH766" i="43"/>
  <c r="AG766" i="43"/>
  <c r="AH2239" i="43"/>
  <c r="AG2239" i="43"/>
  <c r="AH2688" i="43"/>
  <c r="AG2688" i="43"/>
  <c r="AH823" i="43"/>
  <c r="AG823" i="43"/>
  <c r="AH2146" i="43"/>
  <c r="AG2146" i="43"/>
  <c r="AH1202" i="43"/>
  <c r="AG1202" i="43"/>
  <c r="AH651" i="43"/>
  <c r="AG651" i="43"/>
  <c r="AH2547" i="43"/>
  <c r="AG2547" i="43"/>
  <c r="AH687" i="43"/>
  <c r="AG687" i="43"/>
  <c r="AH2363" i="43"/>
  <c r="AG2363" i="43"/>
  <c r="AH532" i="43"/>
  <c r="AG532" i="43"/>
  <c r="AH973" i="43"/>
  <c r="AG973" i="43"/>
  <c r="AH1734" i="43"/>
  <c r="AG1734" i="43"/>
  <c r="AH625" i="43"/>
  <c r="AG625" i="43"/>
  <c r="AH2786" i="43"/>
  <c r="AG2786" i="43"/>
  <c r="AH1220" i="43"/>
  <c r="AG1220" i="43"/>
  <c r="AH767" i="43"/>
  <c r="AG767" i="43"/>
  <c r="AH2175" i="43"/>
  <c r="AG2175" i="43"/>
  <c r="AH2348" i="43"/>
  <c r="AG2348" i="43"/>
  <c r="AH1928" i="43"/>
  <c r="AG1928" i="43"/>
  <c r="AH292" i="43"/>
  <c r="AG292" i="43"/>
  <c r="AH1344" i="43"/>
  <c r="AG1344" i="43"/>
  <c r="AH969" i="43"/>
  <c r="AG969" i="43"/>
  <c r="AH347" i="43"/>
  <c r="AG347" i="43"/>
  <c r="AH2023" i="43"/>
  <c r="AG2023" i="43"/>
  <c r="AH589" i="43"/>
  <c r="AG589" i="43"/>
  <c r="AH846" i="43"/>
  <c r="AG846" i="43"/>
  <c r="AH2436" i="43"/>
  <c r="AG2436" i="43"/>
  <c r="AH1965" i="43"/>
  <c r="AG1965" i="43"/>
  <c r="AH483" i="43"/>
  <c r="AG483" i="43"/>
  <c r="AH97" i="43"/>
  <c r="AG97" i="43"/>
  <c r="AH1719" i="43"/>
  <c r="AG1719" i="43"/>
  <c r="AH436" i="43"/>
  <c r="AG436" i="43"/>
  <c r="AH2758" i="43"/>
  <c r="AG2758" i="43"/>
  <c r="AH1421" i="43"/>
  <c r="AG1421" i="43"/>
  <c r="AH1852" i="43"/>
  <c r="AG1852" i="43"/>
  <c r="AH1082" i="43"/>
  <c r="AG1082" i="43"/>
  <c r="AH1990" i="43"/>
  <c r="AG1990" i="43"/>
  <c r="AH876" i="43"/>
  <c r="AG876" i="43"/>
  <c r="AH2245" i="43"/>
  <c r="AG2245" i="43"/>
  <c r="AH1577" i="43"/>
  <c r="AG1577" i="43"/>
  <c r="AH2572" i="43"/>
  <c r="AG2572" i="43"/>
  <c r="AH351" i="43"/>
  <c r="AG351" i="43"/>
  <c r="AH188" i="43"/>
  <c r="AG188" i="43"/>
  <c r="AH241" i="43"/>
  <c r="AG241" i="43"/>
  <c r="AH309" i="43"/>
  <c r="AG309" i="43"/>
  <c r="AH1013" i="43"/>
  <c r="AG1013" i="43"/>
  <c r="AH2717" i="43"/>
  <c r="AG2717" i="43"/>
  <c r="AH1478" i="43"/>
  <c r="AG1478" i="43"/>
  <c r="AH1341" i="43"/>
  <c r="AG1341" i="43"/>
  <c r="AH833" i="43"/>
  <c r="AG833" i="43"/>
  <c r="AH2234" i="43"/>
  <c r="AG2234" i="43"/>
  <c r="AH1669" i="43"/>
  <c r="AG1669" i="43"/>
  <c r="AH2731" i="43"/>
  <c r="AG2731" i="43"/>
  <c r="AH2655" i="43"/>
  <c r="AG2655" i="43"/>
  <c r="AH2060" i="43"/>
  <c r="AG2060" i="43"/>
  <c r="AH567" i="43"/>
  <c r="AG567" i="43"/>
  <c r="AH1035" i="43"/>
  <c r="AG1035" i="43"/>
  <c r="AH615" i="43"/>
  <c r="AG615" i="43"/>
  <c r="AH464" i="43"/>
  <c r="AG464" i="43"/>
  <c r="AH1622" i="43"/>
  <c r="AG1622" i="43"/>
  <c r="AH1621" i="43"/>
  <c r="AG1621" i="43"/>
  <c r="AH1248" i="43"/>
  <c r="AG1248" i="43"/>
  <c r="AH2395" i="43"/>
  <c r="AG2395" i="43"/>
  <c r="AH234" i="43"/>
  <c r="AG234" i="43"/>
  <c r="AH2201" i="43"/>
  <c r="AG2201" i="43"/>
  <c r="AH786" i="43"/>
  <c r="AG786" i="43"/>
  <c r="AH428" i="43"/>
  <c r="AG428" i="43"/>
  <c r="AH2078" i="43"/>
  <c r="AG2078" i="43"/>
  <c r="AH1790" i="43"/>
  <c r="AG1790" i="43"/>
  <c r="AH1406" i="43"/>
  <c r="AG1406" i="43"/>
  <c r="AH190" i="43"/>
  <c r="AG190" i="43"/>
  <c r="AH497" i="43"/>
  <c r="AG497" i="43"/>
  <c r="AH139" i="43"/>
  <c r="AG139" i="43"/>
  <c r="AH2428" i="43"/>
  <c r="AG2428" i="43"/>
  <c r="AH931" i="43"/>
  <c r="AG931" i="43"/>
  <c r="AH2035" i="43"/>
  <c r="AG2035" i="43"/>
  <c r="AH1772" i="43"/>
  <c r="AG1772" i="43"/>
  <c r="AH1579" i="43"/>
  <c r="AG1579" i="43"/>
  <c r="AH2123" i="43"/>
  <c r="AG2123" i="43"/>
  <c r="AH2349" i="43"/>
  <c r="AG2349" i="43"/>
  <c r="AH1735" i="43"/>
  <c r="AG1735" i="43"/>
  <c r="AH1419" i="43"/>
  <c r="AG1419" i="43"/>
  <c r="AH1996" i="43"/>
  <c r="AG1996" i="43"/>
  <c r="AH2334" i="43"/>
  <c r="AG2334" i="43"/>
  <c r="AH1869" i="43"/>
  <c r="AG1869" i="43"/>
  <c r="AH607" i="43"/>
  <c r="AG607" i="43"/>
  <c r="AH198" i="43"/>
  <c r="AG198" i="43"/>
  <c r="AH935" i="43"/>
  <c r="AG935" i="43"/>
  <c r="AH1797" i="43"/>
  <c r="AG1797" i="43"/>
  <c r="AH2466" i="43"/>
  <c r="AG2466" i="43"/>
  <c r="AH558" i="43"/>
  <c r="AG558" i="43"/>
  <c r="AH2596" i="43"/>
  <c r="AG2596" i="43"/>
  <c r="AH2533" i="43"/>
  <c r="AG2533" i="43"/>
  <c r="AH549" i="43"/>
  <c r="AG549" i="43"/>
  <c r="AH1894" i="43"/>
  <c r="AG1894" i="43"/>
  <c r="AH1394" i="43"/>
  <c r="AG1394" i="43"/>
  <c r="AH649" i="43"/>
  <c r="AG649" i="43"/>
  <c r="AH1721" i="43"/>
  <c r="AG1721" i="43"/>
  <c r="AH438" i="43"/>
  <c r="AG438" i="43"/>
  <c r="AH737" i="43"/>
  <c r="AG737" i="43"/>
  <c r="AH1148" i="43"/>
  <c r="AG1148" i="43"/>
  <c r="AH699" i="43"/>
  <c r="AG699" i="43"/>
  <c r="AH2399" i="43"/>
  <c r="AG2399" i="43"/>
  <c r="AH166" i="43"/>
  <c r="AG166" i="43"/>
  <c r="AH2125" i="43"/>
  <c r="AG2125" i="43"/>
  <c r="AH1459" i="43"/>
  <c r="AG1459" i="43"/>
  <c r="AH2148" i="43"/>
  <c r="AG2148" i="43"/>
  <c r="AH2021" i="43"/>
  <c r="AG2021" i="43"/>
  <c r="AH61" i="43"/>
  <c r="AG61" i="43"/>
  <c r="AH1615" i="43"/>
  <c r="AG1615" i="43"/>
  <c r="AH1930" i="43"/>
  <c r="AG1930" i="43"/>
  <c r="AH536" i="43"/>
  <c r="AG536" i="43"/>
  <c r="AH317" i="43"/>
  <c r="AG317" i="43"/>
  <c r="AH1581" i="43"/>
  <c r="AG1581" i="43"/>
  <c r="AH1822" i="43"/>
  <c r="AG1822" i="43"/>
  <c r="AH1805" i="43"/>
  <c r="AG1805" i="43"/>
  <c r="AH593" i="43"/>
  <c r="AG593" i="43"/>
  <c r="AH2159" i="43"/>
  <c r="AG2159" i="43"/>
  <c r="AH278" i="43"/>
  <c r="AG278" i="43"/>
  <c r="AH938" i="43"/>
  <c r="AG938" i="43"/>
  <c r="AH1484" i="43"/>
  <c r="AG1484" i="43"/>
  <c r="AH748" i="43"/>
  <c r="AG748" i="43"/>
  <c r="AH1951" i="43"/>
  <c r="AG1951" i="43"/>
  <c r="AH35" i="43"/>
  <c r="AG35" i="43"/>
  <c r="AH21" i="43"/>
  <c r="AG21" i="43"/>
  <c r="AH24" i="43"/>
  <c r="AG24" i="43"/>
  <c r="AH2552" i="43"/>
  <c r="AG2552" i="43"/>
  <c r="AH1962" i="43"/>
  <c r="AG1962" i="43"/>
  <c r="AH2269" i="43"/>
  <c r="AG2269" i="43"/>
  <c r="AH89" i="43"/>
  <c r="AG89" i="43"/>
  <c r="AH1536" i="43"/>
  <c r="AG1536" i="43"/>
  <c r="AH810" i="43"/>
  <c r="AG810" i="43"/>
  <c r="AH2705" i="43"/>
  <c r="AG2705" i="43"/>
  <c r="AH2681" i="43"/>
  <c r="AG2681" i="43"/>
  <c r="AH1438" i="43"/>
  <c r="AG1438" i="43"/>
  <c r="AH1313" i="43"/>
  <c r="AG1313" i="43"/>
  <c r="AH778" i="43"/>
  <c r="AG778" i="43"/>
  <c r="AH1303" i="43"/>
  <c r="AG1303" i="43"/>
  <c r="AH517" i="43"/>
  <c r="AG517" i="43"/>
  <c r="AH2685" i="43"/>
  <c r="AG2685" i="43"/>
  <c r="AH463" i="43"/>
  <c r="AG463" i="43"/>
  <c r="AH2097" i="43"/>
  <c r="AG2097" i="43"/>
  <c r="AH1718" i="43"/>
  <c r="AG1718" i="43"/>
  <c r="AH972" i="43"/>
  <c r="AG972" i="43"/>
  <c r="AH1860" i="43"/>
  <c r="AG1860" i="43"/>
  <c r="AH96" i="43"/>
  <c r="AG96" i="43"/>
  <c r="AH1814" i="43"/>
  <c r="AG1814" i="43"/>
  <c r="AH1693" i="43"/>
  <c r="AG1693" i="43"/>
  <c r="AH248" i="43"/>
  <c r="AG248" i="43"/>
  <c r="AH153" i="43"/>
  <c r="AG153" i="43"/>
  <c r="AH127" i="43"/>
  <c r="AG127" i="43"/>
  <c r="AH114" i="43"/>
  <c r="AG114" i="43"/>
  <c r="AH2096" i="43"/>
  <c r="AG2096" i="43"/>
  <c r="AH207" i="43"/>
  <c r="AG207" i="43"/>
  <c r="AH2154" i="43"/>
  <c r="AG2154" i="43"/>
  <c r="AH598" i="43"/>
  <c r="AG598" i="43"/>
  <c r="AH2695" i="43"/>
  <c r="AG2695" i="43"/>
  <c r="AH1181" i="43"/>
  <c r="AG1181" i="43"/>
  <c r="AH1859" i="43"/>
  <c r="AG1859" i="43"/>
  <c r="AH1463" i="43"/>
  <c r="AG1463" i="43"/>
  <c r="AH1882" i="43"/>
  <c r="AG1882" i="43"/>
  <c r="AH1415" i="43"/>
  <c r="AG1415" i="43"/>
  <c r="AH883" i="43"/>
  <c r="AG883" i="43"/>
  <c r="AH1395" i="43"/>
  <c r="AG1395" i="43"/>
  <c r="AH1475" i="43"/>
  <c r="AG1475" i="43"/>
  <c r="AH1404" i="43"/>
  <c r="AG1404" i="43"/>
  <c r="AH648" i="43"/>
  <c r="AG648" i="43"/>
  <c r="AH1377" i="43"/>
  <c r="AG1377" i="43"/>
  <c r="AH2514" i="43"/>
  <c r="AG2514" i="43"/>
  <c r="AH1863" i="43"/>
  <c r="AG1863" i="43"/>
  <c r="AH1244" i="43"/>
  <c r="AG1244" i="43"/>
  <c r="AH1489" i="43"/>
  <c r="AG1489" i="43"/>
  <c r="AH621" i="43"/>
  <c r="AG621" i="43"/>
  <c r="AH2543" i="43"/>
  <c r="AG2543" i="43"/>
  <c r="AH1073" i="43"/>
  <c r="AG1073" i="43"/>
  <c r="AH1352" i="43"/>
  <c r="AG1352" i="43"/>
  <c r="AH527" i="43"/>
  <c r="AG527" i="43"/>
  <c r="AH1800" i="43"/>
  <c r="AG1800" i="43"/>
  <c r="AH2087" i="43"/>
  <c r="AG2087" i="43"/>
  <c r="AH1910" i="43"/>
  <c r="AG1910" i="43"/>
  <c r="AH110" i="43"/>
  <c r="AG110" i="43"/>
  <c r="AH1854" i="43"/>
  <c r="AG1854" i="43"/>
  <c r="AH715" i="43"/>
  <c r="AG715" i="43"/>
  <c r="AH2694" i="43"/>
  <c r="AG2694" i="43"/>
  <c r="AH540" i="43"/>
  <c r="AG540" i="43"/>
  <c r="AH920" i="43"/>
  <c r="AG920" i="43"/>
  <c r="AH2566" i="43"/>
  <c r="AG2566" i="43"/>
  <c r="AH1487" i="43"/>
  <c r="AG1487" i="43"/>
  <c r="AH2799" i="43"/>
  <c r="AG2799" i="43"/>
  <c r="AH160" i="43"/>
  <c r="AG160" i="43"/>
  <c r="AH504" i="43"/>
  <c r="AG504" i="43"/>
  <c r="AH638" i="43"/>
  <c r="AG638" i="43"/>
  <c r="AH2191" i="43"/>
  <c r="AG2191" i="43"/>
  <c r="AH185" i="43"/>
  <c r="AG185" i="43"/>
  <c r="AH1875" i="43"/>
  <c r="AG1875" i="43"/>
  <c r="AH1501" i="43"/>
  <c r="AG1501" i="43"/>
  <c r="AH1184" i="43"/>
  <c r="AG1184" i="43"/>
  <c r="AH954" i="43"/>
  <c r="AG954" i="43"/>
  <c r="AH2597" i="43"/>
  <c r="AG2597" i="43"/>
  <c r="AH475" i="43"/>
  <c r="AG475" i="43"/>
  <c r="AH1818" i="43"/>
  <c r="AG1818" i="43"/>
  <c r="AH357" i="43"/>
  <c r="AG357" i="43"/>
  <c r="AH2684" i="43"/>
  <c r="AG2684" i="43"/>
  <c r="AH978" i="43"/>
  <c r="AG978" i="43"/>
  <c r="AH2464" i="43"/>
  <c r="AG2464" i="43"/>
  <c r="AH2156" i="43"/>
  <c r="AG2156" i="43"/>
  <c r="AH1165" i="43"/>
  <c r="AG1165" i="43"/>
  <c r="AH1922" i="43"/>
  <c r="AG1922" i="43"/>
  <c r="AH1024" i="43"/>
  <c r="AG1024" i="43"/>
  <c r="AH2381" i="43"/>
  <c r="AG2381" i="43"/>
  <c r="AH2145" i="43"/>
  <c r="AG2145" i="43"/>
  <c r="AH1309" i="43"/>
  <c r="AG1309" i="43"/>
  <c r="AH2075" i="43"/>
  <c r="AG2075" i="43"/>
  <c r="AH871" i="43"/>
  <c r="AG871" i="43"/>
  <c r="AH1473" i="43"/>
  <c r="AG1473" i="43"/>
  <c r="AH81" i="43"/>
  <c r="AG81" i="43"/>
  <c r="AH1390" i="43"/>
  <c r="AG1390" i="43"/>
  <c r="AH1637" i="43"/>
  <c r="AG1637" i="43"/>
  <c r="AH2674" i="43"/>
  <c r="AG2674" i="43"/>
  <c r="AH1667" i="43"/>
  <c r="AG1667" i="43"/>
  <c r="AH379" i="43"/>
  <c r="AG379" i="43"/>
  <c r="AH258" i="43"/>
  <c r="AG258" i="43"/>
  <c r="AH1727" i="43"/>
  <c r="AG1727" i="43"/>
  <c r="AH1194" i="43"/>
  <c r="AG1194" i="43"/>
  <c r="AH41" i="43"/>
  <c r="AG41" i="43"/>
  <c r="AH2077" i="43"/>
  <c r="AG2077" i="43"/>
  <c r="AH560" i="43"/>
  <c r="AG560" i="43"/>
  <c r="AH1662" i="43"/>
  <c r="AG1662" i="43"/>
  <c r="AH2528" i="43"/>
  <c r="AG2528" i="43"/>
  <c r="AH1065" i="43"/>
  <c r="AG1065" i="43"/>
  <c r="AH119" i="43"/>
  <c r="AG119" i="43"/>
  <c r="AH1397" i="43"/>
  <c r="AG1397" i="43"/>
  <c r="AH36" i="43"/>
  <c r="AG36" i="43"/>
  <c r="AH2307" i="43"/>
  <c r="AG2307" i="43"/>
  <c r="AH1758" i="43"/>
  <c r="AG1758" i="43"/>
  <c r="AH1633" i="43"/>
  <c r="AG1633" i="43"/>
  <c r="AH50" i="43"/>
  <c r="AG50" i="43"/>
  <c r="AH341" i="43"/>
  <c r="AG341" i="43"/>
  <c r="AH1331" i="43"/>
  <c r="AG1331" i="43"/>
  <c r="AH52" i="43"/>
  <c r="AG52" i="43"/>
  <c r="AH1102" i="43"/>
  <c r="AG1102" i="43"/>
  <c r="AH1469" i="43"/>
  <c r="AG1469" i="43"/>
  <c r="AH1826" i="43"/>
  <c r="AG1826" i="43"/>
  <c r="AH1182" i="43"/>
  <c r="AG1182" i="43"/>
  <c r="AH2049" i="43"/>
  <c r="AG2049" i="43"/>
  <c r="AH2195" i="43"/>
  <c r="AG2195" i="43"/>
  <c r="AH2380" i="43"/>
  <c r="AG2380" i="43"/>
  <c r="AH734" i="43"/>
  <c r="AG734" i="43"/>
  <c r="AH358" i="43"/>
  <c r="AG358" i="43"/>
  <c r="AH2213" i="43"/>
  <c r="AG2213" i="43"/>
  <c r="AH2536" i="43"/>
  <c r="AG2536" i="43"/>
  <c r="AH1748" i="43"/>
  <c r="AG1748" i="43"/>
  <c r="AH706" i="43"/>
  <c r="AG706" i="43"/>
  <c r="AH260" i="43"/>
  <c r="AG260" i="43"/>
  <c r="AH919" i="43"/>
  <c r="AG919" i="43"/>
  <c r="AH2331" i="43"/>
  <c r="AG2331" i="43"/>
  <c r="AH722" i="43"/>
  <c r="AG722" i="43"/>
  <c r="AH102" i="43"/>
  <c r="AG102" i="43"/>
  <c r="AH1610" i="43"/>
  <c r="AG1610" i="43"/>
  <c r="AH2085" i="43"/>
  <c r="AG2085" i="43"/>
  <c r="AH998" i="43"/>
  <c r="AG998" i="43"/>
  <c r="AH1792" i="43"/>
  <c r="AG1792" i="43"/>
  <c r="AH318" i="43"/>
  <c r="AG318" i="43"/>
  <c r="AH1221" i="43"/>
  <c r="AG1221" i="43"/>
  <c r="AH1541" i="43"/>
  <c r="AG1541" i="43"/>
  <c r="AH2332" i="43"/>
  <c r="AG2332" i="43"/>
  <c r="AH1649" i="43"/>
  <c r="AG1649" i="43"/>
  <c r="AH710" i="43"/>
  <c r="AG710" i="43"/>
  <c r="AH494" i="43"/>
  <c r="AG494" i="43"/>
  <c r="AH2248" i="43"/>
  <c r="AG2248" i="43"/>
  <c r="AH1041" i="43"/>
  <c r="AG1041" i="43"/>
  <c r="AH1342" i="43"/>
  <c r="AG1342" i="43"/>
  <c r="AH1723" i="43"/>
  <c r="AG1723" i="43"/>
  <c r="AH2524" i="43"/>
  <c r="AG2524" i="43"/>
  <c r="AH2170" i="43"/>
  <c r="AG2170" i="43"/>
  <c r="AH2073" i="43"/>
  <c r="AG2073" i="43"/>
  <c r="AH1333" i="43"/>
  <c r="AG1333" i="43"/>
  <c r="AH2337" i="43"/>
  <c r="AG2337" i="43"/>
  <c r="AH628" i="43"/>
  <c r="AG628" i="43"/>
  <c r="AH996" i="43"/>
  <c r="AG996" i="43"/>
  <c r="AH2807" i="43"/>
  <c r="AG2807" i="43"/>
  <c r="AH1485" i="43"/>
  <c r="AG1485" i="43"/>
  <c r="AH2783" i="43"/>
  <c r="AG2783" i="43"/>
  <c r="AH1884" i="43"/>
  <c r="AG1884" i="43"/>
  <c r="AH1782" i="43"/>
  <c r="AG1782" i="43"/>
  <c r="AH2375" i="43"/>
  <c r="AG2375" i="43"/>
  <c r="AH1286" i="43"/>
  <c r="AG1286" i="43"/>
  <c r="AH1356" i="43"/>
  <c r="AG1356" i="43"/>
  <c r="AH302" i="43"/>
  <c r="AG302" i="43"/>
  <c r="AH1043" i="43"/>
  <c r="AG1043" i="43"/>
  <c r="AH181" i="43"/>
  <c r="AG181" i="43"/>
  <c r="AH795" i="43"/>
  <c r="AG795" i="43"/>
  <c r="AH1111" i="43"/>
  <c r="AG1111" i="43"/>
  <c r="AH2080" i="43"/>
  <c r="AG2080" i="43"/>
  <c r="AH106" i="43"/>
  <c r="AG106" i="43"/>
  <c r="AH406" i="43"/>
  <c r="AG406" i="43"/>
  <c r="AH403" i="43"/>
  <c r="AG403" i="43"/>
  <c r="AH685" i="43"/>
  <c r="AG685" i="43"/>
  <c r="AH881" i="43"/>
  <c r="AG881" i="43"/>
  <c r="AH1140" i="43"/>
  <c r="AG1140" i="43"/>
  <c r="AH1504" i="43"/>
  <c r="AG1504" i="43"/>
  <c r="AH2005" i="43"/>
  <c r="AG2005" i="43"/>
  <c r="AH2545" i="43"/>
  <c r="AG2545" i="43"/>
  <c r="AH2432" i="43"/>
  <c r="AG2432" i="43"/>
  <c r="AH624" i="43"/>
  <c r="AG624" i="43"/>
  <c r="AH2614" i="43"/>
  <c r="AG2614" i="43"/>
  <c r="AH279" i="43"/>
  <c r="AG279" i="43"/>
  <c r="AH2680" i="43"/>
  <c r="AG2680" i="43"/>
  <c r="AH674" i="43"/>
  <c r="AG674" i="43"/>
  <c r="AH2742" i="43"/>
  <c r="AG2742" i="43"/>
  <c r="AH591" i="43"/>
  <c r="AG591" i="43"/>
  <c r="AH941" i="43"/>
  <c r="AG941" i="43"/>
  <c r="AH2413" i="43"/>
  <c r="AG2413" i="43"/>
  <c r="AH1584" i="43"/>
  <c r="AG1584" i="43"/>
  <c r="AH289" i="43"/>
  <c r="AG289" i="43"/>
  <c r="AH967" i="43"/>
  <c r="AG967" i="43"/>
  <c r="AH620" i="43"/>
  <c r="AG620" i="43"/>
  <c r="AH2478" i="43"/>
  <c r="AG2478" i="43"/>
  <c r="AH2427" i="43"/>
  <c r="AG2427" i="43"/>
  <c r="AH1011" i="43"/>
  <c r="AG1011" i="43"/>
  <c r="AH107" i="43"/>
  <c r="AG107" i="43"/>
  <c r="AH2791" i="43"/>
  <c r="AG2791" i="43"/>
  <c r="AH461" i="43"/>
  <c r="AG461" i="43"/>
  <c r="AH2048" i="43"/>
  <c r="AG2048" i="43"/>
  <c r="AH1063" i="43"/>
  <c r="AG1063" i="43"/>
  <c r="AH2182" i="43"/>
  <c r="AG2182" i="43"/>
  <c r="AH1197" i="43"/>
  <c r="AG1197" i="43"/>
  <c r="AH54" i="43"/>
  <c r="AG54" i="43"/>
  <c r="AH1586" i="43"/>
  <c r="AG1586" i="43"/>
  <c r="AH1123" i="43"/>
  <c r="AG1123" i="43"/>
  <c r="AH2550" i="43"/>
  <c r="AG2550" i="43"/>
  <c r="AH2593" i="43"/>
  <c r="AG2593" i="43"/>
  <c r="AH629" i="43"/>
  <c r="AG629" i="43"/>
  <c r="AH1801" i="43"/>
  <c r="AG1801" i="43"/>
  <c r="AH1227" i="43"/>
  <c r="AG1227" i="43"/>
  <c r="AH2384" i="43"/>
  <c r="AG2384" i="43"/>
  <c r="AH1616" i="43"/>
  <c r="AG1616" i="43"/>
  <c r="AH1510" i="43"/>
  <c r="AG1510" i="43"/>
  <c r="AH2164" i="43"/>
  <c r="AG2164" i="43"/>
  <c r="AH402" i="43"/>
  <c r="AG402" i="43"/>
  <c r="AH995" i="43"/>
  <c r="AG995" i="43"/>
  <c r="AH2202" i="43"/>
  <c r="AG2202" i="43"/>
  <c r="AH756" i="43"/>
  <c r="AG756" i="43"/>
  <c r="AH154" i="43"/>
  <c r="AG154" i="43"/>
  <c r="AH1376" i="43"/>
  <c r="AG1376" i="43"/>
  <c r="AH2301" i="43"/>
  <c r="AG2301" i="43"/>
  <c r="AH1417" i="43"/>
  <c r="AG1417" i="43"/>
  <c r="AH1781" i="43"/>
  <c r="AG1781" i="43"/>
  <c r="AH1768" i="43"/>
  <c r="AG1768" i="43"/>
  <c r="AH2119" i="43"/>
  <c r="AG2119" i="43"/>
  <c r="AH1573" i="43"/>
  <c r="AG1573" i="43"/>
  <c r="AH322" i="43"/>
  <c r="AG322" i="43"/>
  <c r="AH790" i="43"/>
  <c r="AG790" i="43"/>
  <c r="AH2224" i="43"/>
  <c r="AG2224" i="43"/>
  <c r="AH235" i="43"/>
  <c r="AG235" i="43"/>
  <c r="AH405" i="43"/>
  <c r="AG405" i="43"/>
  <c r="AH2133" i="43"/>
  <c r="AG2133" i="43"/>
  <c r="AH421" i="43"/>
  <c r="AG421" i="43"/>
  <c r="AH892" i="43"/>
  <c r="AG892" i="43"/>
  <c r="AH143" i="43"/>
  <c r="AG143" i="43"/>
  <c r="AH553" i="43"/>
  <c r="AG553" i="43"/>
  <c r="AH15" i="43"/>
  <c r="AG15" i="43"/>
  <c r="AH377" i="43"/>
  <c r="AG377" i="43"/>
  <c r="AH1552" i="43"/>
  <c r="AG1552" i="43"/>
  <c r="AH2664" i="43"/>
  <c r="AG2664" i="43"/>
  <c r="AH1987" i="43"/>
  <c r="AG1987" i="43"/>
  <c r="AH757" i="43"/>
  <c r="AG757" i="43"/>
  <c r="AH2141" i="43"/>
  <c r="AG2141" i="43"/>
  <c r="AH1686" i="43"/>
  <c r="AG1686" i="43"/>
  <c r="AH1246" i="43"/>
  <c r="AG1246" i="43"/>
  <c r="AH2066" i="43"/>
  <c r="AG2066" i="43"/>
  <c r="AH1957" i="43"/>
  <c r="AG1957" i="43"/>
  <c r="AH1680" i="43"/>
  <c r="AG1680" i="43"/>
  <c r="AH2247" i="43"/>
  <c r="AG2247" i="43"/>
  <c r="AH2311" i="43"/>
  <c r="AG2311" i="43"/>
  <c r="AH2226" i="43"/>
  <c r="AG2226" i="43"/>
  <c r="AH2338" i="43"/>
  <c r="AG2338" i="43"/>
  <c r="AH1101" i="43"/>
  <c r="AG1101" i="43"/>
  <c r="AH788" i="43"/>
  <c r="AG788" i="43"/>
  <c r="AH864" i="43"/>
  <c r="AG864" i="43"/>
  <c r="AH2748" i="43"/>
  <c r="AG2748" i="43"/>
  <c r="AH505" i="43"/>
  <c r="AG505" i="43"/>
  <c r="AH907" i="43"/>
  <c r="AG907" i="43"/>
  <c r="W189" i="43"/>
  <c r="W199" i="43"/>
  <c r="W210" i="43"/>
  <c r="W194" i="43"/>
  <c r="W197" i="43"/>
  <c r="W201" i="43"/>
  <c r="W195" i="43"/>
  <c r="W198" i="43"/>
  <c r="W196" i="43"/>
  <c r="W207" i="43"/>
  <c r="W193" i="43"/>
  <c r="W209" i="43"/>
  <c r="W182" i="43"/>
  <c r="W212" i="43"/>
  <c r="W213" i="43"/>
  <c r="W184" i="43"/>
  <c r="W208" i="43"/>
  <c r="W205" i="43"/>
  <c r="W188" i="43"/>
  <c r="W215" i="43"/>
  <c r="W206" i="43"/>
  <c r="W190" i="43"/>
  <c r="W204" i="43"/>
  <c r="W192" i="43"/>
  <c r="W214" i="43"/>
  <c r="W185" i="43"/>
  <c r="W187" i="43"/>
  <c r="W202" i="43"/>
  <c r="W203" i="43"/>
  <c r="W183" i="43"/>
  <c r="W186" i="43"/>
  <c r="W211" i="43"/>
  <c r="W191" i="43"/>
  <c r="W200" i="43"/>
  <c r="AB1484" i="43"/>
  <c r="AF1484" i="43" s="1"/>
  <c r="AC843" i="43"/>
  <c r="AC1179" i="43"/>
  <c r="AC2441" i="43"/>
  <c r="AC1217" i="43"/>
  <c r="AC214" i="43"/>
  <c r="AC174" i="43"/>
  <c r="AC942" i="43"/>
  <c r="AC1119" i="43"/>
  <c r="AC2578" i="43"/>
  <c r="AC2438" i="43"/>
  <c r="AC1712" i="43"/>
  <c r="AC2594" i="43"/>
  <c r="AC1618" i="43"/>
  <c r="AC574" i="43"/>
  <c r="AC2044" i="43"/>
  <c r="AC2530" i="43"/>
  <c r="AC1435" i="43"/>
  <c r="AC1861" i="43"/>
  <c r="AC1595" i="43"/>
  <c r="AC1791" i="43"/>
  <c r="AB2587" i="43"/>
  <c r="AF2587" i="43" s="1"/>
  <c r="AB1951" i="43"/>
  <c r="AF1951" i="43" s="1"/>
  <c r="AH1791" i="43" l="1"/>
  <c r="AG1791" i="43"/>
  <c r="AH1119" i="43"/>
  <c r="AG1119" i="43"/>
  <c r="AH1595" i="43"/>
  <c r="AG1595" i="43"/>
  <c r="AH1712" i="43"/>
  <c r="AG1712" i="43"/>
  <c r="AH942" i="43"/>
  <c r="AG942" i="43"/>
  <c r="AH1861" i="43"/>
  <c r="AG1861" i="43"/>
  <c r="AH574" i="43"/>
  <c r="AG574" i="43"/>
  <c r="AH2438" i="43"/>
  <c r="AG2438" i="43"/>
  <c r="AH1179" i="43"/>
  <c r="AG1179" i="43"/>
  <c r="AH1435" i="43"/>
  <c r="AG1435" i="43"/>
  <c r="AH1618" i="43"/>
  <c r="AG1618" i="43"/>
  <c r="AH2578" i="43"/>
  <c r="AG2578" i="43"/>
  <c r="AH214" i="43"/>
  <c r="AG214" i="43"/>
  <c r="AH843" i="43"/>
  <c r="AG843" i="43"/>
  <c r="AH2530" i="43"/>
  <c r="AG2530" i="43"/>
  <c r="AH2594" i="43"/>
  <c r="AG2594" i="43"/>
  <c r="AH1217" i="43"/>
  <c r="AG1217" i="43"/>
  <c r="AH2044" i="43"/>
  <c r="AG2044" i="43"/>
  <c r="AH2441" i="43"/>
  <c r="AG2441" i="43"/>
  <c r="AH174" i="43"/>
  <c r="AG174" i="43"/>
  <c r="AA28" i="43"/>
  <c r="AD28" i="43" s="1"/>
  <c r="AA121" i="43"/>
  <c r="AD121" i="43" s="1"/>
  <c r="AA92" i="43"/>
  <c r="AD92" i="43" s="1"/>
  <c r="AA57" i="43"/>
  <c r="AD57" i="43" s="1"/>
  <c r="AA131" i="43"/>
  <c r="AD131" i="43" s="1"/>
  <c r="AA175" i="43"/>
  <c r="AD175" i="43" s="1"/>
  <c r="AA74" i="43"/>
  <c r="AD74" i="43" s="1"/>
  <c r="AA112" i="43"/>
  <c r="AD112" i="43" s="1"/>
  <c r="AA141" i="43"/>
  <c r="AD141" i="43" s="1"/>
  <c r="AA52" i="43"/>
  <c r="AD52" i="43" s="1"/>
  <c r="AA197" i="43"/>
  <c r="AD197" i="43" s="1"/>
  <c r="AA97" i="43"/>
  <c r="AD97" i="43" s="1"/>
  <c r="AA35" i="43"/>
  <c r="AD35" i="43" s="1"/>
  <c r="AA78" i="43"/>
  <c r="AD78" i="43" s="1"/>
  <c r="AA16" i="43"/>
  <c r="AD16" i="43" s="1"/>
  <c r="AA194" i="43"/>
  <c r="AD194" i="43" s="1"/>
  <c r="AA61" i="43"/>
  <c r="AD61" i="43" s="1"/>
  <c r="AA144" i="43"/>
  <c r="AD144" i="43" s="1"/>
  <c r="AA208" i="43"/>
  <c r="AD208" i="43" s="1"/>
  <c r="AA190" i="43"/>
  <c r="AD190" i="43" s="1"/>
  <c r="AA157" i="43"/>
  <c r="AD157" i="43" s="1"/>
  <c r="AA24" i="43"/>
  <c r="AD24" i="43" s="1"/>
  <c r="AA119" i="43"/>
  <c r="AD119" i="43" s="1"/>
  <c r="AA58" i="43"/>
  <c r="AD58" i="43" s="1"/>
  <c r="AA211" i="43"/>
  <c r="AD211" i="43" s="1"/>
  <c r="AA93" i="43"/>
  <c r="AD93" i="43" s="1"/>
  <c r="AA101" i="43"/>
  <c r="AD101" i="43" s="1"/>
  <c r="AA149" i="43"/>
  <c r="AD149" i="43" s="1"/>
  <c r="AA85" i="43"/>
  <c r="AD85" i="43" s="1"/>
  <c r="AA88" i="43"/>
  <c r="AD88" i="43" s="1"/>
  <c r="AA164" i="43"/>
  <c r="AD164" i="43" s="1"/>
  <c r="AA109" i="43"/>
  <c r="AD109" i="43" s="1"/>
  <c r="AA23" i="43"/>
  <c r="AD23" i="43" s="1"/>
  <c r="AA75" i="43"/>
  <c r="AD75" i="43" s="1"/>
  <c r="AA189" i="43"/>
  <c r="AD189" i="43" s="1"/>
  <c r="AA13" i="43"/>
  <c r="AD13" i="43" s="1"/>
  <c r="AA104" i="43"/>
  <c r="AD104" i="43" s="1"/>
  <c r="AA124" i="43"/>
  <c r="AD124" i="43" s="1"/>
  <c r="AA90" i="43"/>
  <c r="AD90" i="43" s="1"/>
  <c r="AA143" i="43"/>
  <c r="AD143" i="43" s="1"/>
  <c r="AA110" i="43"/>
  <c r="AD110" i="43" s="1"/>
  <c r="AA84" i="43"/>
  <c r="AD84" i="43" s="1"/>
  <c r="AA29" i="43"/>
  <c r="AD29" i="43" s="1"/>
  <c r="AA26" i="43"/>
  <c r="AD26" i="43" s="1"/>
  <c r="AA198" i="43"/>
  <c r="AD198" i="43" s="1"/>
  <c r="AA77" i="43"/>
  <c r="AD77" i="43" s="1"/>
  <c r="AA15" i="43"/>
  <c r="AD15" i="43" s="1"/>
  <c r="AA210" i="43"/>
  <c r="AD210" i="43" s="1"/>
  <c r="AA40" i="43"/>
  <c r="AD40" i="43" s="1"/>
  <c r="AA126" i="43"/>
  <c r="AD126" i="43" s="1"/>
  <c r="AA138" i="43"/>
  <c r="AD138" i="43" s="1"/>
  <c r="AA199" i="43"/>
  <c r="AD199" i="43" s="1"/>
  <c r="AA115" i="43"/>
  <c r="AD115" i="43" s="1"/>
  <c r="AA160" i="43"/>
  <c r="AD160" i="43" s="1"/>
  <c r="AA155" i="43"/>
  <c r="AD155" i="43" s="1"/>
  <c r="AA174" i="43"/>
  <c r="AD174" i="43" s="1"/>
  <c r="AA128" i="43"/>
  <c r="AD128" i="43" s="1"/>
  <c r="AA182" i="43"/>
  <c r="AD182" i="43" s="1"/>
  <c r="AA96" i="43"/>
  <c r="AD96" i="43" s="1"/>
  <c r="AA145" i="43"/>
  <c r="AD145" i="43" s="1"/>
  <c r="AA25" i="43"/>
  <c r="AD25" i="43" s="1"/>
  <c r="AA176" i="43"/>
  <c r="AD176" i="43" s="1"/>
  <c r="AA135" i="43"/>
  <c r="AD135" i="43" s="1"/>
  <c r="AA122" i="43"/>
  <c r="AD122" i="43" s="1"/>
  <c r="AA105" i="43"/>
  <c r="AD105" i="43" s="1"/>
  <c r="AA31" i="43"/>
  <c r="AD31" i="43" s="1"/>
  <c r="AA76" i="43"/>
  <c r="AD76" i="43" s="1"/>
  <c r="AA62" i="43"/>
  <c r="AD62" i="43" s="1"/>
  <c r="AA167" i="43"/>
  <c r="AD167" i="43" s="1"/>
  <c r="AA117" i="43"/>
  <c r="AD117" i="43" s="1"/>
  <c r="AA207" i="43"/>
  <c r="AD207" i="43" s="1"/>
  <c r="AA46" i="43"/>
  <c r="AD46" i="43" s="1"/>
  <c r="AA38" i="43"/>
  <c r="AD38" i="43" s="1"/>
  <c r="AA73" i="43"/>
  <c r="AD73" i="43" s="1"/>
  <c r="AA206" i="43"/>
  <c r="AD206" i="43" s="1"/>
  <c r="AA193" i="43"/>
  <c r="AD193" i="43" s="1"/>
  <c r="AA184" i="43"/>
  <c r="AD184" i="43" s="1"/>
  <c r="AA69" i="43"/>
  <c r="AD69" i="43" s="1"/>
  <c r="AA213" i="43"/>
  <c r="AD213" i="43" s="1"/>
  <c r="AA47" i="43"/>
  <c r="AD47" i="43" s="1"/>
  <c r="AA168" i="43"/>
  <c r="AD168" i="43" s="1"/>
  <c r="AA111" i="43"/>
  <c r="AD111" i="43" s="1"/>
  <c r="AA30" i="43"/>
  <c r="AD30" i="43" s="1"/>
  <c r="AA188" i="43"/>
  <c r="AD188" i="43" s="1"/>
  <c r="AA21" i="43"/>
  <c r="AD21" i="43" s="1"/>
  <c r="AA212" i="43"/>
  <c r="AD212" i="43" s="1"/>
  <c r="AA45" i="43"/>
  <c r="AD45" i="43" s="1"/>
  <c r="AA151" i="43"/>
  <c r="AD151" i="43" s="1"/>
  <c r="AA196" i="43"/>
  <c r="AD196" i="43" s="1"/>
  <c r="AA201" i="43"/>
  <c r="AD201" i="43" s="1"/>
  <c r="AA162" i="43"/>
  <c r="AD162" i="43" s="1"/>
  <c r="AA103" i="43"/>
  <c r="AD103" i="43" s="1"/>
  <c r="AA142" i="43"/>
  <c r="AD142" i="43" s="1"/>
  <c r="AA180" i="43"/>
  <c r="AD180" i="43" s="1"/>
  <c r="AA134" i="43"/>
  <c r="AD134" i="43" s="1"/>
  <c r="AA153" i="43"/>
  <c r="AD153" i="43" s="1"/>
  <c r="AA87" i="43"/>
  <c r="AD87" i="43" s="1"/>
  <c r="AA148" i="43"/>
  <c r="AD148" i="43" s="1"/>
  <c r="AA166" i="43"/>
  <c r="AD166" i="43" s="1"/>
  <c r="AA95" i="43"/>
  <c r="AD95" i="43" s="1"/>
  <c r="AA150" i="43"/>
  <c r="AD150" i="43" s="1"/>
  <c r="AA54" i="43"/>
  <c r="AD54" i="43" s="1"/>
  <c r="AA165" i="43"/>
  <c r="AD165" i="43" s="1"/>
  <c r="AA12" i="43"/>
  <c r="AD12" i="43" s="1"/>
  <c r="AA209" i="43"/>
  <c r="AD209" i="43" s="1"/>
  <c r="AA55" i="43"/>
  <c r="AD55" i="43" s="1"/>
  <c r="AA86" i="43"/>
  <c r="AD86" i="43" s="1"/>
  <c r="AA154" i="43"/>
  <c r="AD154" i="43" s="1"/>
  <c r="AA81" i="43"/>
  <c r="AD81" i="43" s="1"/>
  <c r="AA114" i="43"/>
  <c r="AD114" i="43" s="1"/>
  <c r="AA152" i="43"/>
  <c r="AD152" i="43" s="1"/>
  <c r="AA140" i="43"/>
  <c r="AD140" i="43" s="1"/>
  <c r="AA200" i="43"/>
  <c r="AD200" i="43" s="1"/>
  <c r="AA159" i="43"/>
  <c r="AD159" i="43" s="1"/>
  <c r="AA161" i="43"/>
  <c r="AD161" i="43" s="1"/>
  <c r="AA172" i="43"/>
  <c r="AD172" i="43" s="1"/>
  <c r="AA195" i="43"/>
  <c r="AD195" i="43" s="1"/>
  <c r="AA37" i="43"/>
  <c r="AD37" i="43" s="1"/>
  <c r="AA120" i="43"/>
  <c r="AD120" i="43" s="1"/>
  <c r="AA19" i="43"/>
  <c r="AD19" i="43" s="1"/>
  <c r="AA146" i="43"/>
  <c r="AD146" i="43" s="1"/>
  <c r="AA20" i="43"/>
  <c r="AD20" i="43" s="1"/>
  <c r="AA132" i="43"/>
  <c r="AD132" i="43" s="1"/>
  <c r="AA50" i="43"/>
  <c r="AD50" i="43" s="1"/>
  <c r="AA177" i="43"/>
  <c r="AD177" i="43" s="1"/>
  <c r="AA56" i="43"/>
  <c r="AD56" i="43" s="1"/>
  <c r="AA187" i="43"/>
  <c r="AD187" i="43" s="1"/>
  <c r="AA133" i="43"/>
  <c r="AD133" i="43" s="1"/>
  <c r="AA102" i="43"/>
  <c r="AD102" i="43" s="1"/>
  <c r="AA59" i="43"/>
  <c r="AD59" i="43" s="1"/>
  <c r="AA191" i="43"/>
  <c r="AD191" i="43" s="1"/>
  <c r="AA183" i="43"/>
  <c r="AD183" i="43" s="1"/>
  <c r="AA64" i="43"/>
  <c r="AD64" i="43" s="1"/>
  <c r="AA214" i="43"/>
  <c r="AD214" i="43" s="1"/>
  <c r="AA71" i="43"/>
  <c r="AD71" i="43" s="1"/>
  <c r="AA63" i="43"/>
  <c r="AD63" i="43" s="1"/>
  <c r="AA34" i="43"/>
  <c r="AD34" i="43" s="1"/>
  <c r="AA66" i="43"/>
  <c r="AD66" i="43" s="1"/>
  <c r="AA204" i="43"/>
  <c r="AD204" i="43" s="1"/>
  <c r="AA82" i="43"/>
  <c r="AD82" i="43" s="1"/>
  <c r="AA171" i="43"/>
  <c r="AD171" i="43" s="1"/>
  <c r="AA44" i="43"/>
  <c r="AD44" i="43" s="1"/>
  <c r="AA11" i="43"/>
  <c r="AD11" i="43" s="1"/>
  <c r="AA83" i="43"/>
  <c r="AD83" i="43" s="1"/>
  <c r="AA215" i="43"/>
  <c r="AD215" i="43" s="1"/>
  <c r="AA173" i="43"/>
  <c r="AD173" i="43" s="1"/>
  <c r="AA98" i="43"/>
  <c r="AD98" i="43" s="1"/>
  <c r="AA100" i="43"/>
  <c r="AD100" i="43" s="1"/>
  <c r="AA136" i="43"/>
  <c r="AD136" i="43" s="1"/>
  <c r="AA137" i="43"/>
  <c r="AD137" i="43" s="1"/>
  <c r="AA67" i="43"/>
  <c r="AD67" i="43" s="1"/>
  <c r="AA99" i="43"/>
  <c r="AD99" i="43" s="1"/>
  <c r="AA79" i="43"/>
  <c r="AD79" i="43" s="1"/>
  <c r="AA185" i="43"/>
  <c r="AD185" i="43" s="1"/>
  <c r="AA202" i="43"/>
  <c r="AD202" i="43" s="1"/>
  <c r="AA89" i="43"/>
  <c r="AD89" i="43" s="1"/>
  <c r="AA129" i="43"/>
  <c r="AD129" i="43" s="1"/>
  <c r="AA72" i="43"/>
  <c r="AD72" i="43" s="1"/>
  <c r="AA116" i="43"/>
  <c r="AD116" i="43" s="1"/>
  <c r="AA14" i="43"/>
  <c r="AD14" i="43" s="1"/>
  <c r="AA22" i="43"/>
  <c r="AD22" i="43" s="1"/>
  <c r="AA169" i="43"/>
  <c r="AD169" i="43" s="1"/>
  <c r="AA48" i="43"/>
  <c r="AD48" i="43" s="1"/>
  <c r="AA32" i="43"/>
  <c r="AD32" i="43" s="1"/>
  <c r="AA192" i="43"/>
  <c r="AD192" i="43" s="1"/>
  <c r="AA205" i="43"/>
  <c r="AD205" i="43" s="1"/>
  <c r="AA33" i="43"/>
  <c r="AD33" i="43" s="1"/>
  <c r="AA43" i="43"/>
  <c r="AD43" i="43" s="1"/>
  <c r="AA70" i="43"/>
  <c r="AD70" i="43" s="1"/>
  <c r="AA91" i="43"/>
  <c r="AD91" i="43" s="1"/>
  <c r="AA139" i="43"/>
  <c r="AD139" i="43" s="1"/>
  <c r="AA179" i="43"/>
  <c r="AD179" i="43" s="1"/>
  <c r="AA163" i="43"/>
  <c r="AD163" i="43" s="1"/>
  <c r="AA113" i="43"/>
  <c r="AD113" i="43" s="1"/>
  <c r="AA27" i="43"/>
  <c r="AD27" i="43" s="1"/>
  <c r="AA170" i="43"/>
  <c r="AD170" i="43" s="1"/>
  <c r="AA51" i="43"/>
  <c r="AD51" i="43" s="1"/>
  <c r="AA107" i="43"/>
  <c r="AD107" i="43" s="1"/>
  <c r="AA123" i="43"/>
  <c r="AD123" i="43" s="1"/>
  <c r="AA156" i="43"/>
  <c r="AD156" i="43" s="1"/>
  <c r="AA49" i="43"/>
  <c r="AD49" i="43" s="1"/>
  <c r="AA17" i="43"/>
  <c r="AD17" i="43" s="1"/>
  <c r="AA60" i="43"/>
  <c r="AD60" i="43" s="1"/>
  <c r="AA42" i="43"/>
  <c r="AD42" i="43" s="1"/>
  <c r="AA94" i="43"/>
  <c r="AD94" i="43" s="1"/>
  <c r="AA106" i="43"/>
  <c r="AD106" i="43" s="1"/>
  <c r="AA130" i="43"/>
  <c r="AD130" i="43" s="1"/>
  <c r="AA118" i="43"/>
  <c r="AD118" i="43" s="1"/>
  <c r="AA158" i="43"/>
  <c r="AD158" i="43" s="1"/>
  <c r="AA203" i="43"/>
  <c r="AD203" i="43" s="1"/>
  <c r="AA80" i="43"/>
  <c r="AD80" i="43" s="1"/>
  <c r="AA178" i="43"/>
  <c r="AD178" i="43" s="1"/>
  <c r="AA18" i="43"/>
  <c r="AD18" i="43" s="1"/>
  <c r="AA125" i="43"/>
  <c r="AD125" i="43" s="1"/>
  <c r="AA127" i="43"/>
  <c r="AD127" i="43" s="1"/>
  <c r="AA181" i="43"/>
  <c r="AD181" i="43" s="1"/>
  <c r="AA65" i="43"/>
  <c r="AD65" i="43" s="1"/>
  <c r="AA41" i="43"/>
  <c r="AD41" i="43" s="1"/>
  <c r="AA108" i="43"/>
  <c r="AD108" i="43" s="1"/>
  <c r="AA186" i="43"/>
  <c r="AD186" i="43" s="1"/>
  <c r="AA147" i="43"/>
  <c r="AD147" i="43" s="1"/>
  <c r="AA53" i="43"/>
  <c r="AD53" i="43" s="1"/>
  <c r="AA39" i="43"/>
  <c r="AD39" i="43" s="1"/>
  <c r="AA68" i="43"/>
  <c r="AD68" i="43" s="1"/>
  <c r="AA36" i="43"/>
  <c r="AD36" i="43" s="1"/>
  <c r="M2212" i="43"/>
  <c r="X1494" i="43"/>
  <c r="M440" i="43"/>
  <c r="M694" i="43"/>
  <c r="M2638" i="43"/>
  <c r="X894" i="43"/>
  <c r="M399" i="43"/>
  <c r="M1860" i="43"/>
  <c r="M99" i="43"/>
  <c r="M2596" i="43"/>
  <c r="M1615" i="43"/>
  <c r="M945" i="43"/>
  <c r="M1047" i="43"/>
  <c r="M2493" i="43"/>
  <c r="M920" i="43"/>
  <c r="M1489" i="43"/>
  <c r="M1033" i="43"/>
  <c r="M2578" i="43"/>
  <c r="M240" i="43"/>
  <c r="M232" i="43"/>
  <c r="M606" i="43"/>
  <c r="M108" i="43"/>
  <c r="M530" i="43"/>
  <c r="M579" i="43"/>
  <c r="M118" i="43"/>
  <c r="M1636" i="43"/>
  <c r="M56" i="43"/>
  <c r="M1270" i="43"/>
  <c r="M368" i="43"/>
  <c r="M2577" i="43"/>
  <c r="M328" i="43"/>
  <c r="M775" i="43"/>
  <c r="M2545" i="43"/>
  <c r="M2470" i="43"/>
  <c r="M1297" i="43"/>
  <c r="M1844" i="43"/>
  <c r="M1309" i="43"/>
  <c r="M276" i="43"/>
  <c r="M2399" i="43"/>
  <c r="M2699" i="43"/>
  <c r="M1562" i="43"/>
  <c r="M303" i="43"/>
  <c r="M1255" i="43"/>
  <c r="M14" i="43"/>
  <c r="M106" i="43"/>
  <c r="M715" i="43"/>
  <c r="X2445" i="43"/>
  <c r="M1590" i="43"/>
  <c r="M1709" i="43"/>
  <c r="M2695" i="43"/>
  <c r="M2422" i="43"/>
  <c r="M2091" i="43"/>
  <c r="M70" i="43"/>
  <c r="M1064" i="43"/>
  <c r="M1085" i="43"/>
  <c r="M625" i="43"/>
  <c r="M323" i="43"/>
  <c r="M1105" i="43"/>
  <c r="M1225" i="43"/>
  <c r="M1414" i="43"/>
  <c r="M1220" i="43"/>
  <c r="M2444" i="43"/>
  <c r="M1810" i="43"/>
  <c r="M966" i="43"/>
  <c r="M2727" i="43"/>
  <c r="M879" i="43"/>
  <c r="M1527" i="43"/>
  <c r="M856" i="43"/>
  <c r="M1735" i="43"/>
  <c r="M2803" i="43"/>
  <c r="M1750" i="43"/>
  <c r="M2723" i="43"/>
  <c r="M971" i="43"/>
  <c r="M2626" i="43"/>
  <c r="M1833" i="43"/>
  <c r="M828" i="43"/>
  <c r="M1891" i="43"/>
  <c r="M1141" i="43"/>
  <c r="M729" i="43"/>
  <c r="M2713" i="43"/>
  <c r="M2219" i="43"/>
  <c r="M1018" i="43"/>
  <c r="M2174" i="43"/>
  <c r="M2781" i="43"/>
  <c r="M748" i="43"/>
  <c r="X596" i="43"/>
  <c r="M1394" i="43"/>
  <c r="M1012" i="43"/>
  <c r="M2199" i="43"/>
  <c r="M1574" i="43"/>
  <c r="M1107" i="43"/>
  <c r="M327" i="43"/>
  <c r="M2555" i="43"/>
  <c r="M855" i="43"/>
  <c r="M1900" i="43"/>
  <c r="M2290" i="43"/>
  <c r="M1976" i="43"/>
  <c r="M1338" i="43"/>
  <c r="M1062" i="43"/>
  <c r="M2686" i="43"/>
  <c r="M1290" i="43"/>
  <c r="M2712" i="43"/>
  <c r="M2465" i="43"/>
  <c r="M130" i="43"/>
  <c r="M1923" i="43"/>
  <c r="M136" i="43"/>
  <c r="M1353" i="43"/>
  <c r="M310" i="43"/>
  <c r="M1635" i="43"/>
  <c r="M1779" i="43"/>
  <c r="M1787" i="43"/>
  <c r="M98" i="43"/>
  <c r="M359" i="43"/>
  <c r="M727" i="43"/>
  <c r="M2810" i="43"/>
  <c r="M2105" i="43"/>
  <c r="M1052" i="43"/>
  <c r="M1136" i="43"/>
  <c r="M515" i="43"/>
  <c r="M2129" i="43"/>
  <c r="M581" i="43"/>
  <c r="M620" i="43"/>
  <c r="M1272" i="43"/>
  <c r="M1320" i="43"/>
  <c r="M1009" i="43"/>
  <c r="M559" i="43"/>
  <c r="M835" i="43"/>
  <c r="M2372" i="43"/>
  <c r="M2639" i="43"/>
  <c r="M2184" i="43"/>
  <c r="M1531" i="43"/>
  <c r="M2126" i="43"/>
  <c r="M1056" i="43"/>
  <c r="M1496" i="43"/>
  <c r="M2228" i="43"/>
  <c r="M585" i="43"/>
  <c r="M2241" i="43"/>
  <c r="M388" i="43"/>
  <c r="M2062" i="43"/>
  <c r="M1359" i="43"/>
  <c r="M1021" i="43"/>
  <c r="M2127" i="43"/>
  <c r="M870" i="43"/>
  <c r="M2614" i="43"/>
  <c r="M397" i="43"/>
  <c r="M2633" i="43"/>
  <c r="M2051" i="43"/>
  <c r="M2330" i="43"/>
  <c r="M404" i="43"/>
  <c r="M1777" i="43"/>
  <c r="M2701" i="43"/>
  <c r="M2625" i="43"/>
  <c r="X720" i="43"/>
  <c r="M2025" i="43"/>
  <c r="M362" i="43"/>
  <c r="M2584" i="43"/>
  <c r="M2005" i="43"/>
  <c r="M662" i="43"/>
  <c r="M2069" i="43"/>
  <c r="M1128" i="43"/>
  <c r="M1364" i="43"/>
  <c r="M187" i="43"/>
  <c r="M801" i="43"/>
  <c r="M2517" i="43"/>
  <c r="M1115" i="43"/>
  <c r="M2648" i="43"/>
  <c r="M1667" i="43"/>
  <c r="M1369" i="43"/>
  <c r="M1798" i="43"/>
  <c r="M2121" i="43"/>
  <c r="M768" i="43"/>
  <c r="M1822" i="43"/>
  <c r="M33" i="43"/>
  <c r="M123" i="43"/>
  <c r="M736" i="43"/>
  <c r="M2585" i="43"/>
  <c r="M2221" i="43"/>
  <c r="M2529" i="43"/>
  <c r="M102" i="43"/>
  <c r="M1762" i="43"/>
  <c r="M1436" i="43"/>
  <c r="M2019" i="43"/>
  <c r="M2342" i="43"/>
  <c r="M2039" i="43"/>
  <c r="M2054" i="43"/>
  <c r="M280" i="43"/>
  <c r="M989" i="43"/>
  <c r="M1856" i="43"/>
  <c r="X1462" i="43"/>
  <c r="M1629" i="43"/>
  <c r="M604" i="43"/>
  <c r="M2022" i="43"/>
  <c r="M1055" i="43"/>
  <c r="M1365" i="43"/>
  <c r="M969" i="43"/>
  <c r="M2092" i="43"/>
  <c r="M1767" i="43"/>
  <c r="M518" i="43"/>
  <c r="M2124" i="43"/>
  <c r="M1206" i="43"/>
  <c r="M80" i="43"/>
  <c r="M2484" i="43"/>
  <c r="M1291" i="43"/>
  <c r="M1663" i="43"/>
  <c r="M1537" i="43"/>
  <c r="M1372" i="43"/>
  <c r="M688" i="43"/>
  <c r="M2663" i="43"/>
  <c r="M779" i="43"/>
  <c r="M2642" i="43"/>
  <c r="M1695" i="43"/>
  <c r="M351" i="43"/>
  <c r="M1111" i="43"/>
  <c r="M480" i="43"/>
  <c r="X440" i="43"/>
  <c r="M2717" i="43"/>
  <c r="M1563" i="43"/>
  <c r="M785" i="43"/>
  <c r="X1579" i="43"/>
  <c r="M617" i="43"/>
  <c r="M2483" i="43"/>
  <c r="M2152" i="43"/>
  <c r="M2130" i="43"/>
  <c r="M2315" i="43"/>
  <c r="M2266" i="43"/>
  <c r="M1037" i="43"/>
  <c r="M1370" i="43"/>
  <c r="M848" i="43"/>
  <c r="M2645" i="43"/>
  <c r="M353" i="43"/>
  <c r="M1239" i="43"/>
  <c r="M2778" i="43"/>
  <c r="M453" i="43"/>
  <c r="M2698" i="43"/>
  <c r="M970" i="43"/>
  <c r="M1718" i="43"/>
  <c r="M2660" i="43"/>
  <c r="M1874" i="43"/>
  <c r="M1981" i="43"/>
  <c r="M1639" i="43"/>
  <c r="M613" i="43"/>
  <c r="M535" i="43"/>
  <c r="M2569" i="43"/>
  <c r="M1014" i="43"/>
  <c r="M1690" i="43"/>
  <c r="M843" i="43"/>
  <c r="M1870" i="43"/>
  <c r="M2430" i="43"/>
  <c r="M912" i="43"/>
  <c r="M1187" i="43"/>
  <c r="M1335" i="43"/>
  <c r="M17" i="43"/>
  <c r="M1956" i="43"/>
  <c r="M1322" i="43"/>
  <c r="M1618" i="43"/>
  <c r="M2610" i="43"/>
  <c r="M1945" i="43"/>
  <c r="M2602" i="43"/>
  <c r="M2630" i="43"/>
  <c r="M1899" i="43"/>
  <c r="M2084" i="43"/>
  <c r="M1007" i="43"/>
  <c r="M127" i="43"/>
  <c r="M939" i="43"/>
  <c r="M2503" i="43"/>
  <c r="M2795" i="43"/>
  <c r="M1298" i="43"/>
  <c r="M1072" i="43"/>
  <c r="M1579" i="43"/>
  <c r="M2776" i="43"/>
  <c r="M313" i="43"/>
  <c r="M1939" i="43"/>
  <c r="M2007" i="43"/>
  <c r="M1904" i="43"/>
  <c r="M2276" i="43"/>
  <c r="M853" i="43"/>
  <c r="M1859" i="43"/>
  <c r="M2099" i="43"/>
  <c r="M41" i="43"/>
  <c r="M1944" i="43"/>
  <c r="M252" i="43"/>
  <c r="M597" i="43"/>
  <c r="M1283" i="43"/>
  <c r="M1162" i="43"/>
  <c r="M254" i="43"/>
  <c r="M868" i="43"/>
  <c r="M50" i="43"/>
  <c r="M449" i="43"/>
  <c r="M460" i="43"/>
  <c r="M72" i="43"/>
  <c r="M2770" i="43"/>
  <c r="M2254" i="43"/>
  <c r="M1040" i="43"/>
  <c r="M2034" i="43"/>
  <c r="M2155" i="43"/>
  <c r="M2021" i="43"/>
  <c r="M2413" i="43"/>
  <c r="M1168" i="43"/>
  <c r="M2149" i="43"/>
  <c r="M2000" i="43"/>
  <c r="M933" i="43"/>
  <c r="M1609" i="43"/>
  <c r="M68" i="43"/>
  <c r="M765" i="43"/>
  <c r="M376" i="43"/>
  <c r="M1460" i="43"/>
  <c r="M411" i="43"/>
  <c r="M1038" i="43"/>
  <c r="M1929" i="43"/>
  <c r="M836" i="43"/>
  <c r="M186" i="43"/>
  <c r="M1588" i="43"/>
  <c r="M788" i="43"/>
  <c r="M1483" i="43"/>
  <c r="M2407" i="43"/>
  <c r="M251" i="43"/>
  <c r="M43" i="43"/>
  <c r="M1920" i="43"/>
  <c r="M462" i="43"/>
  <c r="M266" i="43"/>
  <c r="M2700" i="43"/>
  <c r="M1229" i="43"/>
  <c r="M1448" i="43"/>
  <c r="M1725" i="43"/>
  <c r="M2654" i="43"/>
  <c r="M2615" i="43"/>
  <c r="M2622" i="43"/>
  <c r="M2197" i="43"/>
  <c r="M1127" i="43"/>
  <c r="M2807" i="43"/>
  <c r="M792" i="43"/>
  <c r="M1838" i="43"/>
  <c r="M1792" i="43"/>
  <c r="M2377" i="43"/>
  <c r="M1633" i="43"/>
  <c r="M282" i="43"/>
  <c r="M27" i="43"/>
  <c r="M1371" i="43"/>
  <c r="M1279" i="43"/>
  <c r="M937" i="43"/>
  <c r="M629" i="43"/>
  <c r="M1054" i="43"/>
  <c r="M2376" i="43"/>
  <c r="M418" i="43"/>
  <c r="M1451" i="43"/>
  <c r="M1035" i="43"/>
  <c r="M1156" i="43"/>
  <c r="M921" i="43"/>
  <c r="M1642" i="43"/>
  <c r="M1191" i="43"/>
  <c r="M669" i="43"/>
  <c r="M1614" i="43"/>
  <c r="M2662" i="43"/>
  <c r="M1507" i="43"/>
  <c r="M454" i="43"/>
  <c r="M1529" i="43"/>
  <c r="M333" i="43"/>
  <c r="M191" i="43"/>
  <c r="M179" i="43"/>
  <c r="M760" i="43"/>
  <c r="M2066" i="43"/>
  <c r="M2302" i="43"/>
  <c r="M1570" i="43"/>
  <c r="M2275" i="43"/>
  <c r="M1167" i="43"/>
  <c r="M270" i="43"/>
  <c r="M1606" i="43"/>
  <c r="M2473" i="43"/>
  <c r="M1228" i="43"/>
  <c r="M1363" i="43"/>
  <c r="M655" i="43"/>
  <c r="M678" i="43"/>
  <c r="M767" i="43"/>
  <c r="M1610" i="43"/>
  <c r="M1159" i="43"/>
  <c r="M516" i="43"/>
  <c r="M1271" i="43"/>
  <c r="M990" i="43"/>
  <c r="M1526" i="43"/>
  <c r="M2383" i="43"/>
  <c r="M2076" i="43"/>
  <c r="M195" i="43"/>
  <c r="M599" i="43"/>
  <c r="M2524" i="43"/>
  <c r="M2017" i="43"/>
  <c r="M618" i="43"/>
  <c r="M608" i="43"/>
  <c r="M44" i="43"/>
  <c r="M2538" i="43"/>
  <c r="M699" i="43"/>
  <c r="M315" i="43"/>
  <c r="M340" i="43"/>
  <c r="M2097" i="43"/>
  <c r="M2798" i="43"/>
  <c r="X1715" i="43"/>
  <c r="M2334" i="43"/>
  <c r="M2471" i="43"/>
  <c r="M2096" i="43"/>
  <c r="M2058" i="43"/>
  <c r="M2728" i="43"/>
  <c r="M2072" i="43"/>
  <c r="M2632" i="43"/>
  <c r="M222" i="43"/>
  <c r="M2186" i="43"/>
  <c r="M171" i="43"/>
  <c r="M430" i="43"/>
  <c r="M1143" i="43"/>
  <c r="M1707" i="43"/>
  <c r="M202" i="43"/>
  <c r="M371" i="43"/>
  <c r="M2385" i="43"/>
  <c r="X2707" i="43"/>
  <c r="M79" i="43"/>
  <c r="M950" i="43"/>
  <c r="M1360" i="43"/>
  <c r="M1556" i="43"/>
  <c r="M284" i="43"/>
  <c r="X2355" i="43"/>
  <c r="M638" i="43"/>
  <c r="M1789" i="43"/>
  <c r="M2624" i="43"/>
  <c r="M2248" i="43"/>
  <c r="M22" i="43"/>
  <c r="M2694" i="43"/>
  <c r="M724" i="43"/>
  <c r="M2168" i="43"/>
  <c r="M1102" i="43"/>
  <c r="M946" i="43"/>
  <c r="M1233" i="43"/>
  <c r="M1188" i="43"/>
  <c r="M1308" i="43"/>
  <c r="M2351" i="43"/>
  <c r="M1341" i="43"/>
  <c r="M806" i="43"/>
  <c r="M2150" i="43"/>
  <c r="M1426" i="43"/>
  <c r="M504" i="43"/>
  <c r="M1596" i="43"/>
  <c r="M223" i="43"/>
  <c r="M781" i="43"/>
  <c r="M1314" i="43"/>
  <c r="M2739" i="43"/>
  <c r="M1514" i="43"/>
  <c r="M415" i="43"/>
  <c r="M2768" i="43"/>
  <c r="X1416" i="43"/>
  <c r="M1419" i="43"/>
  <c r="M1411" i="43"/>
  <c r="M1215" i="43"/>
  <c r="M1758" i="43"/>
  <c r="M2621" i="43"/>
  <c r="M1924" i="43"/>
  <c r="M32" i="43"/>
  <c r="M1892" i="43"/>
  <c r="M2636" i="43"/>
  <c r="M1463" i="43"/>
  <c r="M1123" i="43"/>
  <c r="M566" i="43"/>
  <c r="M644" i="43"/>
  <c r="M511" i="43"/>
  <c r="M2317" i="43"/>
  <c r="M2757" i="43"/>
  <c r="M1942" i="43"/>
  <c r="M2725" i="43"/>
  <c r="M1946" i="43"/>
  <c r="M2232" i="43"/>
  <c r="M1379" i="43"/>
  <c r="M1497" i="43"/>
  <c r="X1643" i="43"/>
  <c r="M1082" i="43"/>
  <c r="M672" i="43"/>
  <c r="M1776" i="43"/>
  <c r="M1024" i="43"/>
  <c r="M94" i="43"/>
  <c r="M2512" i="43"/>
  <c r="M170" i="43"/>
  <c r="M2753" i="43"/>
  <c r="M842" i="43"/>
  <c r="M2371" i="43"/>
  <c r="M1197" i="43"/>
  <c r="M425" i="43"/>
  <c r="M1003" i="43"/>
  <c r="M2065" i="43"/>
  <c r="M2031" i="43"/>
  <c r="M962" i="43"/>
  <c r="M718" i="43"/>
  <c r="M810" i="43"/>
  <c r="M1543" i="43"/>
  <c r="M1580" i="43"/>
  <c r="M1192" i="43"/>
  <c r="M2360" i="43"/>
  <c r="M2438" i="43"/>
  <c r="M421" i="43"/>
  <c r="M1474" i="43"/>
  <c r="M34" i="43"/>
  <c r="M1652" i="43"/>
  <c r="M2394" i="43"/>
  <c r="M2531" i="43"/>
  <c r="M749" i="43"/>
  <c r="M2243" i="43"/>
  <c r="M1292" i="43"/>
  <c r="M2028" i="43"/>
  <c r="M1940" i="43"/>
  <c r="M2002" i="43"/>
  <c r="M935" i="43"/>
  <c r="M2487" i="43"/>
  <c r="M2453" i="43"/>
  <c r="M505" i="43"/>
  <c r="M2744" i="43"/>
  <c r="M349" i="43"/>
  <c r="M1163" i="43"/>
  <c r="M776" i="43"/>
  <c r="M1479" i="43"/>
  <c r="M2285" i="43"/>
  <c r="M594" i="43"/>
  <c r="M1883" i="43"/>
  <c r="M2603" i="43"/>
  <c r="M1616" i="43"/>
  <c r="M2181" i="43"/>
  <c r="M42" i="43"/>
  <c r="M384" i="43"/>
  <c r="M1506" i="43"/>
  <c r="M2631" i="43"/>
  <c r="M1324" i="43"/>
  <c r="M927" i="43"/>
  <c r="M169" i="43"/>
  <c r="M661" i="43"/>
  <c r="M2391" i="43"/>
  <c r="M2180" i="43"/>
  <c r="M2238" i="43"/>
  <c r="M1208" i="43"/>
  <c r="M1585" i="43"/>
  <c r="M1518" i="43"/>
  <c r="M147" i="43"/>
  <c r="M1214" i="43"/>
  <c r="M2409" i="43"/>
  <c r="M2261" i="43"/>
  <c r="M1943" i="43"/>
  <c r="M2432" i="43"/>
  <c r="M107" i="43"/>
  <c r="M1669" i="43"/>
  <c r="M1150" i="43"/>
  <c r="M1902" i="43"/>
  <c r="M2809" i="43"/>
  <c r="M819" i="43"/>
  <c r="M1941" i="43"/>
  <c r="M49" i="43"/>
  <c r="M260" i="43"/>
  <c r="M1381" i="43"/>
  <c r="M849" i="43"/>
  <c r="M2157" i="43"/>
  <c r="M1108" i="43"/>
  <c r="M2499" i="43"/>
  <c r="M2380" i="43"/>
  <c r="M1266" i="43"/>
  <c r="M1975" i="43"/>
  <c r="M2233" i="43"/>
  <c r="M1074" i="43"/>
  <c r="M1129" i="43"/>
  <c r="M1254" i="43"/>
  <c r="M976" i="43"/>
  <c r="M2751" i="43"/>
  <c r="M1172" i="43"/>
  <c r="M1754" i="43"/>
  <c r="M1530" i="43"/>
  <c r="M742" i="43"/>
  <c r="M1318" i="43"/>
  <c r="M863" i="43"/>
  <c r="M331" i="43"/>
  <c r="M457" i="43"/>
  <c r="M1773" i="43"/>
  <c r="M2518" i="43"/>
  <c r="X2683" i="43"/>
  <c r="M2588" i="43"/>
  <c r="M2209" i="43"/>
  <c r="M2613" i="43"/>
  <c r="M1864" i="43"/>
  <c r="M651" i="43"/>
  <c r="M1723" i="43"/>
  <c r="M1963" i="43"/>
  <c r="M751" i="43"/>
  <c r="M1186" i="43"/>
  <c r="M627" i="43"/>
  <c r="M370" i="43"/>
  <c r="M67" i="43"/>
  <c r="M227" i="43"/>
  <c r="M1826" i="43"/>
  <c r="M2650" i="43"/>
  <c r="M1538" i="43"/>
  <c r="M441" i="43"/>
  <c r="M390" i="43"/>
  <c r="M1275" i="43"/>
  <c r="M725" i="43"/>
  <c r="M2454" i="43"/>
  <c r="M258" i="43"/>
  <c r="M66" i="43"/>
  <c r="M712" i="43"/>
  <c r="M2553" i="43"/>
  <c r="M1238" i="43"/>
  <c r="M386" i="43"/>
  <c r="M469" i="43"/>
  <c r="M2289" i="43"/>
  <c r="M1911" i="43"/>
  <c r="M2575" i="43"/>
  <c r="M554" i="43"/>
  <c r="M2565" i="43"/>
  <c r="M1782" i="43"/>
  <c r="X2050" i="43"/>
  <c r="M2341" i="43"/>
  <c r="X63" i="43"/>
  <c r="M800" i="43"/>
  <c r="M2707" i="43"/>
  <c r="M116" i="43"/>
  <c r="M497" i="43"/>
  <c r="M561" i="43"/>
  <c r="M1788" i="43"/>
  <c r="M1521" i="43"/>
  <c r="M1398" i="43"/>
  <c r="M1770" i="43"/>
  <c r="M2297" i="43"/>
  <c r="M1139" i="43"/>
  <c r="M2135" i="43"/>
  <c r="M2417" i="43"/>
  <c r="M555" i="43"/>
  <c r="M2683" i="43"/>
  <c r="M1323" i="43"/>
  <c r="M963" i="43"/>
  <c r="M185" i="43"/>
  <c r="M522" i="43"/>
  <c r="M2461" i="43"/>
  <c r="M165" i="43"/>
  <c r="M1305" i="43"/>
  <c r="M1525" i="43"/>
  <c r="M1577" i="43"/>
  <c r="M1999" i="43"/>
  <c r="X2528" i="43"/>
  <c r="M2566" i="43"/>
  <c r="M2103" i="43"/>
  <c r="M1213" i="43"/>
  <c r="M1400" i="43"/>
  <c r="M1465" i="43"/>
  <c r="M880" i="43"/>
  <c r="M1640" i="43"/>
  <c r="M2401" i="43"/>
  <c r="M1809" i="43"/>
  <c r="M2572" i="43"/>
  <c r="M1175" i="43"/>
  <c r="M15" i="43"/>
  <c r="M1774" i="43"/>
  <c r="M64" i="43"/>
  <c r="M1334" i="43"/>
  <c r="M1764" i="43"/>
  <c r="M1459" i="43"/>
  <c r="M2771" i="43"/>
  <c r="M19" i="43"/>
  <c r="M1967" i="43"/>
  <c r="M2785" i="43"/>
  <c r="M1471" i="43"/>
  <c r="M822" i="43"/>
  <c r="M60" i="43"/>
  <c r="M2426" i="43"/>
  <c r="X1188" i="43"/>
  <c r="M2627" i="43"/>
  <c r="M2468" i="43"/>
  <c r="M1428" i="43"/>
  <c r="M839" i="43"/>
  <c r="M2220" i="43"/>
  <c r="M1152" i="43"/>
  <c r="M2740" i="43"/>
  <c r="M2748" i="43"/>
  <c r="M1311" i="43"/>
  <c r="M262" i="43"/>
  <c r="M2024" i="43"/>
  <c r="M527" i="43"/>
  <c r="M2414" i="43"/>
  <c r="M468" i="43"/>
  <c r="M372" i="43"/>
  <c r="M2106" i="43"/>
  <c r="M2093" i="43"/>
  <c r="M1744" i="43"/>
  <c r="M2562" i="43"/>
  <c r="M1473" i="43"/>
  <c r="M2557" i="43"/>
  <c r="M507" i="43"/>
  <c r="M525" i="43"/>
  <c r="M865" i="43"/>
  <c r="M2457" i="43"/>
  <c r="M1594" i="43"/>
  <c r="M436" i="43"/>
  <c r="M1209" i="43"/>
  <c r="M156" i="43"/>
  <c r="M1017" i="43"/>
  <c r="X1615" i="43"/>
  <c r="M1438" i="43"/>
  <c r="M551" i="43"/>
  <c r="M1719" i="43"/>
  <c r="M705" i="43"/>
  <c r="M161" i="43"/>
  <c r="X1403" i="43"/>
  <c r="M1086" i="43"/>
  <c r="M936" i="43"/>
  <c r="M2204" i="43"/>
  <c r="M1144" i="43"/>
  <c r="M2247" i="43"/>
  <c r="M307" i="43"/>
  <c r="M2004" i="43"/>
  <c r="M65" i="43"/>
  <c r="M414" i="43"/>
  <c r="M1670" i="43"/>
  <c r="M1701" i="43"/>
  <c r="M114" i="43"/>
  <c r="M562" i="43"/>
  <c r="M2230" i="43"/>
  <c r="M2693" i="43"/>
  <c r="M2237" i="43"/>
  <c r="M2117" i="43"/>
  <c r="M1771" i="43"/>
  <c r="M499" i="43"/>
  <c r="M740" i="43"/>
  <c r="M1420" i="43"/>
  <c r="M2176" i="43"/>
  <c r="M786" i="43"/>
  <c r="M2331" i="43"/>
  <c r="M344" i="43"/>
  <c r="M1786" i="43"/>
  <c r="M2752" i="43"/>
  <c r="M2533" i="43"/>
  <c r="M1261" i="43"/>
  <c r="M633" i="43"/>
  <c r="M2490" i="43"/>
  <c r="M1966" i="43"/>
  <c r="M2443" i="43"/>
  <c r="M2067" i="43"/>
  <c r="M506" i="43"/>
  <c r="M601" i="43"/>
  <c r="M135" i="43"/>
  <c r="M209" i="43"/>
  <c r="M1648" i="43"/>
  <c r="M455" i="43"/>
  <c r="M1555" i="43"/>
  <c r="M1490" i="43"/>
  <c r="M226" i="43"/>
  <c r="M2433" i="43"/>
  <c r="M2537" i="43"/>
  <c r="M2606" i="43"/>
  <c r="M2020" i="43"/>
  <c r="M907" i="43"/>
  <c r="M2491" i="43"/>
  <c r="M917" i="43"/>
  <c r="M906" i="43"/>
  <c r="M2737" i="43"/>
  <c r="M702" i="43"/>
  <c r="M949" i="43"/>
  <c r="M338" i="43"/>
  <c r="M471" i="43"/>
  <c r="M1651" i="43"/>
  <c r="M2437" i="43"/>
  <c r="X21" i="43"/>
  <c r="M20" i="43"/>
  <c r="M701" i="43"/>
  <c r="M2477" i="43"/>
  <c r="M485" i="43"/>
  <c r="M2298" i="43"/>
  <c r="M2489" i="43"/>
  <c r="M666" i="43"/>
  <c r="X2796" i="43"/>
  <c r="M2402" i="43"/>
  <c r="M1401" i="43"/>
  <c r="M758" i="43"/>
  <c r="M872" i="43"/>
  <c r="X758" i="43"/>
  <c r="M1578" i="43"/>
  <c r="M2205" i="43"/>
  <c r="X1527" i="43"/>
  <c r="M1882" i="43"/>
  <c r="M2702" i="43"/>
  <c r="M1503" i="43"/>
  <c r="M163" i="43"/>
  <c r="M2463" i="43"/>
  <c r="M823" i="43"/>
  <c r="M2358" i="43"/>
  <c r="M2048" i="43"/>
  <c r="M361" i="43"/>
  <c r="M1612" i="43"/>
  <c r="M902" i="43"/>
  <c r="M2637" i="43"/>
  <c r="M513" i="43"/>
  <c r="M982" i="43"/>
  <c r="M1119" i="43"/>
  <c r="M2623" i="43"/>
  <c r="M412" i="43"/>
  <c r="M424" i="43"/>
  <c r="M245" i="43"/>
  <c r="M470" i="43"/>
  <c r="M12" i="43"/>
  <c r="M239" i="43"/>
  <c r="M2036" i="43"/>
  <c r="M1638" i="43"/>
  <c r="M1948" i="43"/>
  <c r="M560" i="43"/>
  <c r="M512" i="43"/>
  <c r="M2497" i="43"/>
  <c r="M1520" i="43"/>
  <c r="M1399" i="43"/>
  <c r="M2336" i="43"/>
  <c r="M2047" i="43"/>
  <c r="M1607" i="43"/>
  <c r="M1330" i="43"/>
  <c r="M859" i="43"/>
  <c r="M261" i="43"/>
  <c r="M1672" i="43"/>
  <c r="M713" i="43"/>
  <c r="M1913" i="43"/>
  <c r="M2406" i="43"/>
  <c r="M914" i="43"/>
  <c r="M2678" i="43"/>
  <c r="M158" i="43"/>
  <c r="M2616" i="43"/>
  <c r="X2754" i="43"/>
  <c r="M250" i="43"/>
  <c r="M355" i="43"/>
  <c r="M2504" i="43"/>
  <c r="M1985" i="43"/>
  <c r="M2397" i="43"/>
  <c r="M1842" i="43"/>
  <c r="M746" i="43"/>
  <c r="M2104" i="43"/>
  <c r="M2396" i="43"/>
  <c r="M2593" i="43"/>
  <c r="M628" i="43"/>
  <c r="M1016" i="43"/>
  <c r="M612" i="43"/>
  <c r="M2196" i="43"/>
  <c r="M1862" i="43"/>
  <c r="M1241" i="43"/>
  <c r="M1811" i="43"/>
  <c r="M723" i="43"/>
  <c r="M87" i="43"/>
  <c r="M2441" i="43"/>
  <c r="M1951" i="43"/>
  <c r="M1057" i="43"/>
  <c r="M2369" i="43"/>
  <c r="M2729" i="43"/>
  <c r="M178" i="43"/>
  <c r="M2140" i="43"/>
  <c r="M1955" i="43"/>
  <c r="M615" i="43"/>
  <c r="M881" i="43"/>
  <c r="M1583" i="43"/>
  <c r="M1388" i="43"/>
  <c r="M162" i="43"/>
  <c r="M1631" i="43"/>
  <c r="M850" i="43"/>
  <c r="M830" i="43"/>
  <c r="M1325" i="43"/>
  <c r="M204" i="43"/>
  <c r="M2335" i="43"/>
  <c r="M2260" i="43"/>
  <c r="M193" i="43"/>
  <c r="X441" i="43"/>
  <c r="M1592" i="43"/>
  <c r="M1416" i="43"/>
  <c r="M2550" i="43"/>
  <c r="M1846" i="43"/>
  <c r="M2060" i="43"/>
  <c r="M1926" i="43"/>
  <c r="X365" i="43"/>
  <c r="M1100" i="43"/>
  <c r="M2347" i="43"/>
  <c r="M37" i="43"/>
  <c r="M2459" i="43"/>
  <c r="M817" i="43"/>
  <c r="M2794" i="43"/>
  <c r="M83" i="43"/>
  <c r="M1759" i="43"/>
  <c r="M1327" i="43"/>
  <c r="M2708" i="43"/>
  <c r="M807" i="43"/>
  <c r="M484" i="43"/>
  <c r="M1871" i="43"/>
  <c r="M750" i="43"/>
  <c r="M1230" i="43"/>
  <c r="M1894" i="43"/>
  <c r="M1628" i="43"/>
  <c r="M876" i="43"/>
  <c r="M1533" i="43"/>
  <c r="M533" i="43"/>
  <c r="M427" i="43"/>
  <c r="M1112" i="43"/>
  <c r="M552" i="43"/>
  <c r="M1480" i="43"/>
  <c r="M2750" i="43"/>
  <c r="M1303" i="43"/>
  <c r="M2783" i="43"/>
  <c r="M496" i="43"/>
  <c r="M2267" i="43"/>
  <c r="M967" i="43"/>
  <c r="M2741" i="43"/>
  <c r="M1724" i="43"/>
  <c r="M610" i="43"/>
  <c r="M322" i="43"/>
  <c r="M2576" i="43"/>
  <c r="M82" i="43"/>
  <c r="M547" i="43"/>
  <c r="M1142" i="43"/>
  <c r="M407" i="43"/>
  <c r="M2392" i="43"/>
  <c r="M1504" i="43"/>
  <c r="M2160" i="43"/>
  <c r="M2337" i="43"/>
  <c r="M1977" i="43"/>
  <c r="M2251" i="43"/>
  <c r="M2620" i="43"/>
  <c r="M1478" i="43"/>
  <c r="M1395" i="43"/>
  <c r="M622" i="43"/>
  <c r="M346" i="43"/>
  <c r="M2519" i="43"/>
  <c r="M1221" i="43"/>
  <c r="M1415" i="43"/>
  <c r="M2549" i="43"/>
  <c r="M2291" i="43"/>
  <c r="M288" i="43"/>
  <c r="M1402" i="43"/>
  <c r="M2435" i="43"/>
  <c r="M1403" i="43"/>
  <c r="X225" i="43"/>
  <c r="M2154" i="43"/>
  <c r="M1681" i="43"/>
  <c r="M2109" i="43"/>
  <c r="M2046" i="43"/>
  <c r="M81" i="43"/>
  <c r="X239" i="43"/>
  <c r="M2479" i="43"/>
  <c r="M932" i="43"/>
  <c r="M1218" i="43"/>
  <c r="M2361" i="43"/>
  <c r="M1765" i="43"/>
  <c r="M2119" i="43"/>
  <c r="M1552" i="43"/>
  <c r="M428" i="43"/>
  <c r="M1195" i="43"/>
  <c r="M152" i="43"/>
  <c r="M59" i="43"/>
  <c r="M2153" i="43"/>
  <c r="M961" i="43"/>
  <c r="M2001" i="43"/>
  <c r="M1936" i="43"/>
  <c r="M570" i="43"/>
  <c r="M1482" i="43"/>
  <c r="M71" i="43"/>
  <c r="M2064" i="43"/>
  <c r="M1444" i="43"/>
  <c r="M818" i="43"/>
  <c r="M1925" i="43"/>
  <c r="M1539" i="43"/>
  <c r="M2246" i="43"/>
  <c r="M1413" i="43"/>
  <c r="X1065" i="43"/>
  <c r="M55" i="43"/>
  <c r="M2271" i="43"/>
  <c r="M996" i="43"/>
  <c r="X1822" i="43"/>
  <c r="M1909" i="43"/>
  <c r="M1524" i="43"/>
  <c r="M1655" i="43"/>
  <c r="M381" i="43"/>
  <c r="M1313" i="43"/>
  <c r="M125" i="43"/>
  <c r="M596" i="43"/>
  <c r="M2310" i="43"/>
  <c r="M2016" i="43"/>
  <c r="M2664" i="43"/>
  <c r="M51" i="43"/>
  <c r="M1569" i="43"/>
  <c r="M1316" i="43"/>
  <c r="M1702" i="43"/>
  <c r="M2528" i="43"/>
  <c r="M2079" i="43"/>
  <c r="M356" i="43"/>
  <c r="X961" i="43"/>
  <c r="M909" i="43"/>
  <c r="M2666" i="43"/>
  <c r="M1852" i="43"/>
  <c r="M173" i="43"/>
  <c r="M2542" i="43"/>
  <c r="M1847" i="43"/>
  <c r="M1624" i="43"/>
  <c r="M1273" i="43"/>
  <c r="M172" i="43"/>
  <c r="M298" i="43"/>
  <c r="M2742" i="43"/>
  <c r="M858" i="43"/>
  <c r="M2318" i="43"/>
  <c r="M1404" i="43"/>
  <c r="M1661" i="43"/>
  <c r="M2277" i="43"/>
  <c r="M2766" i="43"/>
  <c r="M1053" i="43"/>
  <c r="M474" i="43"/>
  <c r="X436" i="43"/>
  <c r="M719" i="43"/>
  <c r="M1751" i="43"/>
  <c r="M1432" i="43"/>
  <c r="M2306" i="43"/>
  <c r="M1485" i="43"/>
  <c r="X1420" i="43"/>
  <c r="M888" i="43"/>
  <c r="M244" i="43"/>
  <c r="M405" i="43"/>
  <c r="M1666" i="43"/>
  <c r="M1858" i="43"/>
  <c r="M229" i="43"/>
  <c r="X131" i="43"/>
  <c r="M1560" i="43"/>
  <c r="M319" i="43"/>
  <c r="M203" i="43"/>
  <c r="M2608" i="43"/>
  <c r="M86" i="43"/>
  <c r="M1697" i="43"/>
  <c r="M367" i="43"/>
  <c r="M1006" i="43"/>
  <c r="M1066" i="43"/>
  <c r="M820" i="43"/>
  <c r="M805" i="43"/>
  <c r="M1884" i="43"/>
  <c r="M1728" i="43"/>
  <c r="M852" i="43"/>
  <c r="M2258" i="43"/>
  <c r="M1510" i="43"/>
  <c r="M2774" i="43"/>
  <c r="M829" i="43"/>
  <c r="M632" i="43"/>
  <c r="M2329" i="43"/>
  <c r="M766" i="43"/>
  <c r="M2605" i="43"/>
  <c r="M1181" i="43"/>
  <c r="M1980" i="43"/>
  <c r="M1207" i="43"/>
  <c r="M2037" i="43"/>
  <c r="M510" i="43"/>
  <c r="M1573" i="43"/>
  <c r="M177" i="43"/>
  <c r="M1148" i="43"/>
  <c r="M717" i="43"/>
  <c r="M922" i="43"/>
  <c r="M1124" i="43"/>
  <c r="M1726" i="43"/>
  <c r="M2628" i="43"/>
  <c r="M1046" i="43"/>
  <c r="M1121" i="43"/>
  <c r="M2448" i="43"/>
  <c r="M477" i="43"/>
  <c r="M2287" i="43"/>
  <c r="M2327" i="43"/>
  <c r="M2587" i="43"/>
  <c r="M1659" i="43"/>
  <c r="M129" i="43"/>
  <c r="M1621" i="43"/>
  <c r="M2085" i="43"/>
  <c r="M201" i="43"/>
  <c r="M402" i="43"/>
  <c r="X2079" i="43"/>
  <c r="M133" i="43"/>
  <c r="M181" i="43"/>
  <c r="M1227" i="43"/>
  <c r="M2087" i="43"/>
  <c r="M1783" i="43"/>
  <c r="M889" i="43"/>
  <c r="M306" i="43"/>
  <c r="M2665" i="43"/>
  <c r="M1974" i="43"/>
  <c r="M2511" i="43"/>
  <c r="M1949" i="43"/>
  <c r="M738" i="43"/>
  <c r="M1457" i="43"/>
  <c r="X998" i="43"/>
  <c r="M621" i="43"/>
  <c r="M2501" i="43"/>
  <c r="M1700" i="43"/>
  <c r="M1182" i="43"/>
  <c r="M1287" i="43"/>
  <c r="M1307" i="43"/>
  <c r="M795" i="43"/>
  <c r="M1237" i="43"/>
  <c r="M432" i="43"/>
  <c r="M1593" i="43"/>
  <c r="M416" i="43"/>
  <c r="M2689" i="43"/>
  <c r="M183" i="43"/>
  <c r="M739" i="43"/>
  <c r="M2265" i="43"/>
  <c r="M1161" i="43"/>
  <c r="M215" i="43"/>
  <c r="M1409" i="43"/>
  <c r="X2748" i="43"/>
  <c r="X1671" i="43"/>
  <c r="M926" i="43"/>
  <c r="M1147" i="43"/>
  <c r="M2023" i="43"/>
  <c r="M2425" i="43"/>
  <c r="M623" i="43"/>
  <c r="M519" i="43"/>
  <c r="M846" i="43"/>
  <c r="M2038" i="43"/>
  <c r="M1476" i="43"/>
  <c r="M2735" i="43"/>
  <c r="M2304" i="43"/>
  <c r="M269" i="43"/>
  <c r="M2239" i="43"/>
  <c r="M1244" i="43"/>
  <c r="M1742" i="43"/>
  <c r="M825" i="43"/>
  <c r="M2132" i="43"/>
  <c r="M536" i="43"/>
  <c r="M1380" i="43"/>
  <c r="M63" i="43"/>
  <c r="M1824" i="43"/>
  <c r="M385" i="43"/>
  <c r="M813" i="43"/>
  <c r="M461" i="43"/>
  <c r="M1671" i="43"/>
  <c r="M2716" i="43"/>
  <c r="M2075" i="43"/>
  <c r="M1445" i="43"/>
  <c r="M1512" i="43"/>
  <c r="X2559" i="43"/>
  <c r="M1352" i="43"/>
  <c r="M1680" i="43"/>
  <c r="M2480" i="43"/>
  <c r="M1729" i="43"/>
  <c r="M146" i="43"/>
  <c r="M790" i="43"/>
  <c r="M2139" i="43"/>
  <c r="M1092" i="43"/>
  <c r="M2110" i="43"/>
  <c r="M139" i="43"/>
  <c r="M1257" i="43"/>
  <c r="M1251" i="43"/>
  <c r="M1500" i="43"/>
  <c r="M968" i="43"/>
  <c r="M1424" i="43"/>
  <c r="M1960" i="43"/>
  <c r="M1730" i="43"/>
  <c r="M458" i="43"/>
  <c r="M1061" i="43"/>
  <c r="M1122" i="43"/>
  <c r="X317" i="43"/>
  <c r="M1405" i="43"/>
  <c r="M1067" i="43"/>
  <c r="M2745" i="43"/>
  <c r="M1070" i="43"/>
  <c r="M2059" i="43"/>
  <c r="M960" i="43"/>
  <c r="M640" i="43"/>
  <c r="M2656" i="43"/>
  <c r="M1262" i="43"/>
  <c r="M1683" i="43"/>
  <c r="M2719" i="43"/>
  <c r="M2177" i="43"/>
  <c r="M120" i="43"/>
  <c r="M109" i="43"/>
  <c r="M2213" i="43"/>
  <c r="M624" i="43"/>
  <c r="M2738" i="43"/>
  <c r="M1041" i="43"/>
  <c r="M954" i="43"/>
  <c r="M2116" i="43"/>
  <c r="M2107" i="43"/>
  <c r="M994" i="43"/>
  <c r="M607" i="43"/>
  <c r="M957" i="43"/>
  <c r="M274" i="43"/>
  <c r="X1480" i="43"/>
  <c r="X2100" i="43"/>
  <c r="M1247" i="43"/>
  <c r="M1752" i="43"/>
  <c r="M2015" i="43"/>
  <c r="M1887" i="43"/>
  <c r="M1011" i="43"/>
  <c r="M1857" i="43"/>
  <c r="M1103" i="43"/>
  <c r="M2486" i="43"/>
  <c r="M944" i="43"/>
  <c r="M2252" i="43"/>
  <c r="M1211" i="43"/>
  <c r="M1329" i="43"/>
  <c r="M972" i="43"/>
  <c r="M1442" i="43"/>
  <c r="M2612" i="43"/>
  <c r="M1333" i="43"/>
  <c r="X1062" i="43"/>
  <c r="X1758" i="43"/>
  <c r="X435" i="43"/>
  <c r="X535" i="43"/>
  <c r="M698" i="43"/>
  <c r="M2183" i="43"/>
  <c r="X1626" i="43"/>
  <c r="M2355" i="43"/>
  <c r="M291" i="43"/>
  <c r="X2745" i="43"/>
  <c r="X1865" i="43"/>
  <c r="X119" i="43"/>
  <c r="X674" i="43"/>
  <c r="M1720" i="43"/>
  <c r="M1481" i="43"/>
  <c r="M2026" i="43"/>
  <c r="M2649" i="43"/>
  <c r="X452" i="43"/>
  <c r="M1252" i="43"/>
  <c r="M2775" i="43"/>
  <c r="M1435" i="43"/>
  <c r="M1668" i="43"/>
  <c r="M2482" i="43"/>
  <c r="X2509" i="43"/>
  <c r="M636" i="43"/>
  <c r="X25" i="43"/>
  <c r="M1712" i="43"/>
  <c r="M2162" i="43"/>
  <c r="X725" i="43"/>
  <c r="M182" i="43"/>
  <c r="M2142" i="43"/>
  <c r="M1155" i="43"/>
  <c r="M1265" i="43"/>
  <c r="M619" i="43"/>
  <c r="M802" i="43"/>
  <c r="M189" i="43"/>
  <c r="M2303" i="43"/>
  <c r="M517" i="43"/>
  <c r="M249" i="43"/>
  <c r="M2591" i="43"/>
  <c r="X168" i="43"/>
  <c r="X1662" i="43"/>
  <c r="X19" i="43"/>
  <c r="M2370" i="43"/>
  <c r="M1830" i="43"/>
  <c r="M2089" i="43"/>
  <c r="X1281" i="43"/>
  <c r="X2435" i="43"/>
  <c r="M910" i="43"/>
  <c r="X275" i="43"/>
  <c r="M1880" i="43"/>
  <c r="M493" i="43"/>
  <c r="M2440" i="43"/>
  <c r="M2190" i="43"/>
  <c r="M247" i="43"/>
  <c r="M2045" i="43"/>
  <c r="M755" i="43"/>
  <c r="M754" i="43"/>
  <c r="M1757" i="43"/>
  <c r="M1013" i="43"/>
  <c r="M1393" i="43"/>
  <c r="X2219" i="43"/>
  <c r="X1580" i="43"/>
  <c r="X291" i="43"/>
  <c r="M1004" i="43"/>
  <c r="M1649" i="43"/>
  <c r="M1688" i="43"/>
  <c r="M311" i="43"/>
  <c r="M1158" i="43"/>
  <c r="X2598" i="43"/>
  <c r="M679" i="43"/>
  <c r="M2323" i="43"/>
  <c r="M255" i="43"/>
  <c r="M2333" i="43"/>
  <c r="X2729" i="43"/>
  <c r="M1210" i="43"/>
  <c r="M1278" i="43"/>
  <c r="M1060" i="43"/>
  <c r="M447" i="43"/>
  <c r="M1947" i="43"/>
  <c r="M2586" i="43"/>
  <c r="M1071" i="43"/>
  <c r="M847" i="43"/>
  <c r="X1056" i="43"/>
  <c r="X2084" i="43"/>
  <c r="M2442" i="43"/>
  <c r="M1492" i="43"/>
  <c r="M753" i="43"/>
  <c r="M2755" i="43"/>
  <c r="M2420" i="43"/>
  <c r="M1477" i="43"/>
  <c r="X2810" i="43"/>
  <c r="M1983" i="43"/>
  <c r="M1198" i="43"/>
  <c r="M639" i="43"/>
  <c r="M2192" i="43"/>
  <c r="M2629" i="43"/>
  <c r="M2500" i="43"/>
  <c r="M2652" i="43"/>
  <c r="X2692" i="43"/>
  <c r="X1763" i="43"/>
  <c r="M665" i="43"/>
  <c r="M119" i="43"/>
  <c r="X1405" i="43"/>
  <c r="M2434" i="43"/>
  <c r="M2661" i="43"/>
  <c r="M16" i="43"/>
  <c r="M2288" i="43"/>
  <c r="M1571" i="43"/>
  <c r="X1676" i="43"/>
  <c r="X748" i="43"/>
  <c r="X1568" i="43"/>
  <c r="M1875" i="43"/>
  <c r="M2398" i="43"/>
  <c r="M1623" i="43"/>
  <c r="M1978" i="43"/>
  <c r="M1665" i="43"/>
  <c r="M2229" i="43"/>
  <c r="M2697" i="43"/>
  <c r="M1818" i="43"/>
  <c r="M2772" i="43"/>
  <c r="M1376" i="43"/>
  <c r="M2525" i="43"/>
  <c r="M1819" i="43"/>
  <c r="X2157" i="43"/>
  <c r="M2073" i="43"/>
  <c r="M988" i="43"/>
  <c r="X67" i="43"/>
  <c r="M514" i="43"/>
  <c r="X2021" i="43"/>
  <c r="X1425" i="43"/>
  <c r="M590" i="43"/>
  <c r="M30" i="43"/>
  <c r="M180" i="43"/>
  <c r="M1778" i="43"/>
  <c r="M2455" i="43"/>
  <c r="M2431" i="43"/>
  <c r="M2551" i="43"/>
  <c r="X122" i="43"/>
  <c r="M834" i="43"/>
  <c r="M2763" i="43"/>
  <c r="X2617" i="43"/>
  <c r="M546" i="43"/>
  <c r="M1468" i="43"/>
  <c r="M1201" i="43"/>
  <c r="M821" i="43"/>
  <c r="M1912" i="43"/>
  <c r="M401" i="43"/>
  <c r="M1437" i="43"/>
  <c r="M380" i="43"/>
  <c r="X1948" i="43"/>
  <c r="M2773" i="43"/>
  <c r="M793" i="43"/>
  <c r="M2083" i="43"/>
  <c r="M2436" i="43"/>
  <c r="M314" i="43"/>
  <c r="X356" i="43"/>
  <c r="M95" i="43"/>
  <c r="M540" i="43"/>
  <c r="M898" i="43"/>
  <c r="M2416" i="43"/>
  <c r="X1008" i="43"/>
  <c r="M1602" i="43"/>
  <c r="X1089" i="43"/>
  <c r="M2006" i="43"/>
  <c r="M1769" i="43"/>
  <c r="M1434" i="43"/>
  <c r="M1508" i="43"/>
  <c r="M2146" i="43"/>
  <c r="M2412" i="43"/>
  <c r="X2314" i="43"/>
  <c r="M1020" i="43"/>
  <c r="M2344" i="43"/>
  <c r="M2131" i="43"/>
  <c r="M1125" i="43"/>
  <c r="M1704" i="43"/>
  <c r="M1768" i="43"/>
  <c r="M2144" i="43"/>
  <c r="X1990" i="43"/>
  <c r="M2134" i="43"/>
  <c r="M1790" i="43"/>
  <c r="X2404" i="43"/>
  <c r="X2163" i="43"/>
  <c r="X2719" i="43"/>
  <c r="X789" i="43"/>
  <c r="X2399" i="43"/>
  <c r="M2114" i="43"/>
  <c r="M642" i="43"/>
  <c r="X919" i="43"/>
  <c r="M218" i="43"/>
  <c r="M1575" i="43"/>
  <c r="M1138" i="43"/>
  <c r="M714" i="43"/>
  <c r="M1519" i="43"/>
  <c r="M735" i="43"/>
  <c r="M1890" i="43"/>
  <c r="M1727" i="43"/>
  <c r="M1721" i="43"/>
  <c r="M295" i="43"/>
  <c r="X1684" i="43"/>
  <c r="M1088" i="43"/>
  <c r="M2478" i="43"/>
  <c r="M302" i="43"/>
  <c r="M1466" i="43"/>
  <c r="M446" i="43"/>
  <c r="M940" i="43"/>
  <c r="M653" i="43"/>
  <c r="M433" i="43"/>
  <c r="M1253" i="43"/>
  <c r="M1927" i="43"/>
  <c r="M2469" i="43"/>
  <c r="M1332" i="43"/>
  <c r="M1755" i="43"/>
  <c r="M89" i="43"/>
  <c r="M1657" i="43"/>
  <c r="M1022" i="43"/>
  <c r="M1713" i="43"/>
  <c r="M200" i="43"/>
  <c r="M1901" i="43"/>
  <c r="M1876" i="43"/>
  <c r="M2428" i="43"/>
  <c r="M2472" i="43"/>
  <c r="M2411" i="43"/>
  <c r="M192" i="43"/>
  <c r="M999" i="43"/>
  <c r="M2033" i="43"/>
  <c r="M1390" i="43"/>
  <c r="M1450" i="43"/>
  <c r="X2614" i="43"/>
  <c r="X92" i="43"/>
  <c r="M2464" i="43"/>
  <c r="M2644" i="43"/>
  <c r="X815" i="43"/>
  <c r="X1985" i="43"/>
  <c r="M816" i="43"/>
  <c r="M1823" i="43"/>
  <c r="X1069" i="43"/>
  <c r="M312" i="43"/>
  <c r="M1231" i="43"/>
  <c r="M429" i="43"/>
  <c r="M1397" i="43"/>
  <c r="M1806" i="43"/>
  <c r="M900" i="43"/>
  <c r="M841" i="43"/>
  <c r="M153" i="43"/>
  <c r="M1472" i="43"/>
  <c r="M1536" i="43"/>
  <c r="X158" i="43"/>
  <c r="M2793" i="43"/>
  <c r="M2805" i="43"/>
  <c r="M2711" i="43"/>
  <c r="X852" i="43"/>
  <c r="X2242" i="43"/>
  <c r="M1582" i="43"/>
  <c r="X624" i="43"/>
  <c r="M1586" i="43"/>
  <c r="M2138" i="43"/>
  <c r="M541" i="43"/>
  <c r="M2050" i="43"/>
  <c r="M1407" i="43"/>
  <c r="M710" i="43"/>
  <c r="M366" i="43"/>
  <c r="M2456" i="43"/>
  <c r="M1505" i="43"/>
  <c r="X2478" i="43"/>
  <c r="M951" i="43"/>
  <c r="M586" i="43"/>
  <c r="X27" i="43"/>
  <c r="X1709" i="43"/>
  <c r="X915" i="43"/>
  <c r="M1608" i="43"/>
  <c r="M410" i="43"/>
  <c r="X413" i="43"/>
  <c r="M2030" i="43"/>
  <c r="X2765" i="43"/>
  <c r="X499" i="43"/>
  <c r="X190" i="43"/>
  <c r="M1467" i="43"/>
  <c r="X1349" i="43"/>
  <c r="M2179" i="43"/>
  <c r="M2080" i="43"/>
  <c r="M196" i="43"/>
  <c r="M1848" i="43"/>
  <c r="X2243" i="43"/>
  <c r="M1453" i="43"/>
  <c r="M2536" i="43"/>
  <c r="X555" i="43"/>
  <c r="M1358" i="43"/>
  <c r="M890" i="43"/>
  <c r="X1528" i="43"/>
  <c r="X341" i="43"/>
  <c r="M1958" i="43"/>
  <c r="X1775" i="43"/>
  <c r="M2120" i="43"/>
  <c r="M2201" i="43"/>
  <c r="M2643" i="43"/>
  <c r="M1464" i="43"/>
  <c r="M53" i="43"/>
  <c r="M329" i="43"/>
  <c r="M2765" i="43"/>
  <c r="M2301" i="43"/>
  <c r="M296" i="43"/>
  <c r="M2784" i="43"/>
  <c r="M2027" i="43"/>
  <c r="M494" i="43"/>
  <c r="M1971" i="43"/>
  <c r="M490" i="43"/>
  <c r="M1868" i="43"/>
  <c r="M2556" i="43"/>
  <c r="M866" i="43"/>
  <c r="M1170" i="43"/>
  <c r="M1691" i="43"/>
  <c r="M1869" i="43"/>
  <c r="M1988" i="43"/>
  <c r="M54" i="43"/>
  <c r="X2125" i="43"/>
  <c r="M2163" i="43"/>
  <c r="M2634" i="43"/>
  <c r="M1845" i="43"/>
  <c r="M2552" i="43"/>
  <c r="M325" i="43"/>
  <c r="M2208" i="43"/>
  <c r="M2507" i="43"/>
  <c r="M1816" i="43"/>
  <c r="M395" i="43"/>
  <c r="M2510" i="43"/>
  <c r="M1799" i="43"/>
  <c r="X2072" i="43"/>
  <c r="M1662" i="43"/>
  <c r="M1522" i="43"/>
  <c r="M580" i="43"/>
  <c r="M2137" i="43"/>
  <c r="M435" i="43"/>
  <c r="M2747" i="43"/>
  <c r="M2687" i="43"/>
  <c r="X2610" i="43"/>
  <c r="M2222" i="43"/>
  <c r="M1019" i="43"/>
  <c r="M1827" i="43"/>
  <c r="X2394" i="43"/>
  <c r="M1427" i="43"/>
  <c r="X166" i="43"/>
  <c r="X2352" i="43"/>
  <c r="X2337" i="43"/>
  <c r="M1202" i="43"/>
  <c r="M2761" i="43"/>
  <c r="X2147" i="43"/>
  <c r="M1679" i="43"/>
  <c r="M1784" i="43"/>
  <c r="M598" i="43"/>
  <c r="M747" i="43"/>
  <c r="M1561" i="43"/>
  <c r="M1817" i="43"/>
  <c r="M1896" i="43"/>
  <c r="M2364" i="43"/>
  <c r="M2300" i="43"/>
  <c r="M213" i="43"/>
  <c r="X2502" i="43"/>
  <c r="M2172" i="43"/>
  <c r="M1099" i="43"/>
  <c r="X2393" i="43"/>
  <c r="M1829" i="43"/>
  <c r="M757" i="43"/>
  <c r="M1807" i="43"/>
  <c r="X2218" i="43"/>
  <c r="X1972" i="43"/>
  <c r="M214" i="43"/>
  <c r="M652" i="43"/>
  <c r="M363" i="43"/>
  <c r="M1349" i="43"/>
  <c r="M205" i="43"/>
  <c r="M1814" i="43"/>
  <c r="M882" i="43"/>
  <c r="M1199" i="43"/>
  <c r="M1886" i="43"/>
  <c r="M974" i="43"/>
  <c r="M1189" i="43"/>
  <c r="M1246" i="43"/>
  <c r="M101" i="43"/>
  <c r="X43" i="43"/>
  <c r="M1443" i="43"/>
  <c r="M537" i="43"/>
  <c r="X741" i="43"/>
  <c r="M335" i="43"/>
  <c r="M1087" i="43"/>
  <c r="M992" i="43"/>
  <c r="X352" i="43"/>
  <c r="M1154" i="43"/>
  <c r="M1151" i="43"/>
  <c r="M1703" i="43"/>
  <c r="M1300" i="43"/>
  <c r="M1184" i="43"/>
  <c r="M1023" i="43"/>
  <c r="M1933" i="43"/>
  <c r="M697" i="43"/>
  <c r="M392" i="43"/>
  <c r="M1873" i="43"/>
  <c r="M1637" i="43"/>
  <c r="M383" i="43"/>
  <c r="X1540" i="43"/>
  <c r="X854" i="43"/>
  <c r="M132" i="43"/>
  <c r="M824" i="43"/>
  <c r="M1643" i="43"/>
  <c r="M1475" i="43"/>
  <c r="M924" i="43"/>
  <c r="X2659" i="43"/>
  <c r="M1269" i="43"/>
  <c r="M1645" i="43"/>
  <c r="M2003" i="43"/>
  <c r="X1075" i="43"/>
  <c r="M794" i="43"/>
  <c r="X1138" i="43"/>
  <c r="X1493" i="43"/>
  <c r="X2506" i="43"/>
  <c r="M1169" i="43"/>
  <c r="M2791" i="43"/>
  <c r="X428" i="43"/>
  <c r="M2779" i="43"/>
  <c r="M1178" i="43"/>
  <c r="X1719" i="43"/>
  <c r="X1849" i="43"/>
  <c r="M1760" i="43"/>
  <c r="M2215" i="43"/>
  <c r="M1321" i="43"/>
  <c r="M1547" i="43"/>
  <c r="M556" i="43"/>
  <c r="M1446" i="43"/>
  <c r="M2056" i="43"/>
  <c r="M1903" i="43"/>
  <c r="M1030" i="43"/>
  <c r="M692" i="43"/>
  <c r="X2424" i="43"/>
  <c r="M769" i="43"/>
  <c r="X1418" i="43"/>
  <c r="M2474" i="43"/>
  <c r="M646" i="43"/>
  <c r="M1137" i="43"/>
  <c r="M320" i="43"/>
  <c r="M317" i="43"/>
  <c r="M1840" i="43"/>
  <c r="M683" i="43"/>
  <c r="M1134" i="43"/>
  <c r="M36" i="43"/>
  <c r="M1957" i="43"/>
  <c r="X2447" i="43"/>
  <c r="M166" i="43"/>
  <c r="M1342" i="43"/>
  <c r="M643" i="43"/>
  <c r="X2278" i="43"/>
  <c r="M290" i="43"/>
  <c r="M1989" i="43"/>
  <c r="M1802" i="43"/>
  <c r="M993" i="43"/>
  <c r="M523" i="43"/>
  <c r="M2718" i="43"/>
  <c r="M365" i="43"/>
  <c r="M1756" i="43"/>
  <c r="M1048" i="43"/>
  <c r="M100" i="43"/>
  <c r="M1293" i="43"/>
  <c r="M39" i="43"/>
  <c r="X747" i="43"/>
  <c r="M134" i="43"/>
  <c r="M40" i="43"/>
  <c r="X416" i="43"/>
  <c r="X335" i="43"/>
  <c r="M573" i="43"/>
  <c r="M774" i="43"/>
  <c r="X462" i="43"/>
  <c r="M1263" i="43"/>
  <c r="M347" i="43"/>
  <c r="X1335" i="43"/>
  <c r="X2571" i="43"/>
  <c r="M1647" i="43"/>
  <c r="M708" i="43"/>
  <c r="M1660" i="43"/>
  <c r="X1896" i="43"/>
  <c r="M1716" i="43"/>
  <c r="M2014" i="43"/>
  <c r="X1011" i="43"/>
  <c r="M2802" i="43"/>
  <c r="M521" i="43"/>
  <c r="X2401" i="43"/>
  <c r="M2340" i="43"/>
  <c r="M122" i="43"/>
  <c r="M2278" i="43"/>
  <c r="X524" i="43"/>
  <c r="M1687" i="43"/>
  <c r="X1214" i="43"/>
  <c r="M374" i="43"/>
  <c r="X1856" i="43"/>
  <c r="X749" i="43"/>
  <c r="M1425" i="43"/>
  <c r="M2244" i="43"/>
  <c r="M2559" i="43"/>
  <c r="M784" i="43"/>
  <c r="M1794" i="43"/>
  <c r="M654" i="43"/>
  <c r="M952" i="43"/>
  <c r="M703" i="43"/>
  <c r="M46" i="43"/>
  <c r="M2108" i="43"/>
  <c r="M2534" i="43"/>
  <c r="X1536" i="43"/>
  <c r="X2254" i="43"/>
  <c r="M297" i="43"/>
  <c r="M1994" i="43"/>
  <c r="X2731" i="43"/>
  <c r="X2361" i="43"/>
  <c r="M1545" i="43"/>
  <c r="X171" i="43"/>
  <c r="X2124" i="43"/>
  <c r="M281" i="43"/>
  <c r="M236" i="43"/>
  <c r="M1692" i="43"/>
  <c r="M1921" i="43"/>
  <c r="M373" i="43"/>
  <c r="M2224" i="43"/>
  <c r="M2307" i="43"/>
  <c r="M1922" i="43"/>
  <c r="M955" i="43"/>
  <c r="M1368" i="43"/>
  <c r="M2581" i="43"/>
  <c r="M450" i="43"/>
  <c r="X1924" i="43"/>
  <c r="M431" i="43"/>
  <c r="X1412" i="43"/>
  <c r="X1228" i="43"/>
  <c r="M589" i="43"/>
  <c r="M138" i="43"/>
  <c r="M741" i="43"/>
  <c r="M2240" i="43"/>
  <c r="X1633" i="43"/>
  <c r="M1296" i="43"/>
  <c r="M1073" i="43"/>
  <c r="M403" i="43"/>
  <c r="X358" i="43"/>
  <c r="M827" i="43"/>
  <c r="M1906" i="43"/>
  <c r="X2298" i="43"/>
  <c r="M528" i="43"/>
  <c r="M160" i="43"/>
  <c r="X1266" i="43"/>
  <c r="X2613" i="43"/>
  <c r="M1306" i="43"/>
  <c r="M532" i="43"/>
  <c r="X1813" i="43"/>
  <c r="M1367" i="43"/>
  <c r="M2249" i="43"/>
  <c r="M1551" i="43"/>
  <c r="X601" i="43"/>
  <c r="M2295" i="43"/>
  <c r="M482" i="43"/>
  <c r="M582" i="43"/>
  <c r="M726" i="43"/>
  <c r="M2118" i="43"/>
  <c r="M1888" i="43"/>
  <c r="M2724" i="43"/>
  <c r="M2808" i="43"/>
  <c r="M2475" i="43"/>
  <c r="X1004" i="43"/>
  <c r="X267" i="43"/>
  <c r="M675" i="43"/>
  <c r="M29" i="43"/>
  <c r="M571" i="43"/>
  <c r="M1915" i="43"/>
  <c r="M2706" i="43"/>
  <c r="M184" i="43"/>
  <c r="M543" i="43"/>
  <c r="X2806" i="43"/>
  <c r="M1714" i="43"/>
  <c r="M1576" i="43"/>
  <c r="M1304" i="43"/>
  <c r="M1803" i="43"/>
  <c r="M2564" i="43"/>
  <c r="M1591" i="43"/>
  <c r="M1597" i="43"/>
  <c r="M2543" i="43"/>
  <c r="X138" i="43"/>
  <c r="M1749" i="43"/>
  <c r="X1143" i="43"/>
  <c r="M2328" i="43"/>
  <c r="M595" i="43"/>
  <c r="M2617" i="43"/>
  <c r="M1455" i="43"/>
  <c r="M764" i="43"/>
  <c r="M2167" i="43"/>
  <c r="M2123" i="43"/>
  <c r="M167" i="43"/>
  <c r="M289" i="43"/>
  <c r="X1515" i="43"/>
  <c r="M1373" i="43"/>
  <c r="M2705" i="43"/>
  <c r="X1324" i="43"/>
  <c r="X890" i="43"/>
  <c r="M591" i="43"/>
  <c r="M2068" i="43"/>
  <c r="M2363" i="43"/>
  <c r="M894" i="43"/>
  <c r="X334" i="43"/>
  <c r="X1012" i="43"/>
  <c r="M2451" i="43"/>
  <c r="X2045" i="43"/>
  <c r="M348" i="43"/>
  <c r="M1384" i="43"/>
  <c r="X2325" i="43"/>
  <c r="X2791" i="43"/>
  <c r="X1694" i="43"/>
  <c r="M264" i="43"/>
  <c r="X2146" i="43"/>
  <c r="M47" i="43"/>
  <c r="M2011" i="43"/>
  <c r="X1390" i="43"/>
  <c r="M2515" i="43"/>
  <c r="X1804" i="43"/>
  <c r="X1159" i="43"/>
  <c r="X345" i="43"/>
  <c r="X973" i="43"/>
  <c r="X2633" i="43"/>
  <c r="X1394" i="43"/>
  <c r="M1224" i="43"/>
  <c r="X2794" i="43"/>
  <c r="M789" i="43"/>
  <c r="M2658" i="43"/>
  <c r="X2591" i="43"/>
  <c r="X936" i="43"/>
  <c r="X1514" i="43"/>
  <c r="X2482" i="43"/>
  <c r="X481" i="43"/>
  <c r="M687" i="43"/>
  <c r="M1550" i="43"/>
  <c r="M947" i="43"/>
  <c r="X642" i="43"/>
  <c r="X1696" i="43"/>
  <c r="X1319" i="43"/>
  <c r="M684" i="43"/>
  <c r="X1397" i="43"/>
  <c r="M1008" i="43"/>
  <c r="X2438" i="43"/>
  <c r="M271" i="43"/>
  <c r="M2691" i="43"/>
  <c r="M1217" i="43"/>
  <c r="X1582" i="43"/>
  <c r="X683" i="43"/>
  <c r="M1535" i="43"/>
  <c r="X1240" i="43"/>
  <c r="M1294" i="43"/>
  <c r="M707" i="43"/>
  <c r="X690" i="43"/>
  <c r="M1408" i="43"/>
  <c r="M437" i="43"/>
  <c r="M113" i="43"/>
  <c r="M812" i="43"/>
  <c r="X103" i="43"/>
  <c r="M1045" i="43"/>
  <c r="X415" i="43"/>
  <c r="X290" i="43"/>
  <c r="X277" i="43"/>
  <c r="X1464" i="43"/>
  <c r="M1678" i="43"/>
  <c r="X798" i="43"/>
  <c r="X2518" i="43"/>
  <c r="X2713" i="43"/>
  <c r="M2173" i="43"/>
  <c r="M246" i="43"/>
  <c r="X2141" i="43"/>
  <c r="M2690" i="43"/>
  <c r="X2216" i="43"/>
  <c r="X518" i="43"/>
  <c r="X2403" i="43"/>
  <c r="X1640" i="43"/>
  <c r="X1803" i="43"/>
  <c r="X151" i="43"/>
  <c r="M253" i="43"/>
  <c r="M568" i="43"/>
  <c r="M1031" i="43"/>
  <c r="M299" i="43"/>
  <c r="M2400" i="43"/>
  <c r="M2338" i="43"/>
  <c r="X2773" i="43"/>
  <c r="M588" i="43"/>
  <c r="M2659" i="43"/>
  <c r="M1850" i="43"/>
  <c r="M1509" i="43"/>
  <c r="X611" i="43"/>
  <c r="M2070" i="43"/>
  <c r="X1183" i="43"/>
  <c r="M2245" i="43"/>
  <c r="M2170" i="43"/>
  <c r="M832" i="43"/>
  <c r="X536" i="43"/>
  <c r="M1673" i="43"/>
  <c r="M1499" i="43"/>
  <c r="M336" i="43"/>
  <c r="M117" i="43"/>
  <c r="X884" i="43"/>
  <c r="M2813" i="43"/>
  <c r="X1967" i="43"/>
  <c r="X608" i="43"/>
  <c r="M815" i="43"/>
  <c r="M48" i="43"/>
  <c r="M137" i="43"/>
  <c r="X857" i="43"/>
  <c r="M1685" i="43"/>
  <c r="M1897" i="43"/>
  <c r="M2449" i="43"/>
  <c r="M2676" i="43"/>
  <c r="M400" i="43"/>
  <c r="X900" i="43"/>
  <c r="M901" i="43"/>
  <c r="M1877" i="43"/>
  <c r="X2602" i="43"/>
  <c r="M1853" i="43"/>
  <c r="X946" i="43"/>
  <c r="M1010" i="43"/>
  <c r="X1520" i="43"/>
  <c r="X2742" i="43"/>
  <c r="X2770" i="43"/>
  <c r="M1993" i="43"/>
  <c r="X1325" i="43"/>
  <c r="M1498" i="43"/>
  <c r="M2198" i="43"/>
  <c r="X2700" i="43"/>
  <c r="X1203" i="43"/>
  <c r="X1047" i="43"/>
  <c r="M2568" i="43"/>
  <c r="M345" i="43"/>
  <c r="M1972" i="43"/>
  <c r="M1813" i="43"/>
  <c r="M426" i="43"/>
  <c r="X302" i="43"/>
  <c r="M737" i="43"/>
  <c r="M409" i="43"/>
  <c r="M2206" i="43"/>
  <c r="X2489" i="43"/>
  <c r="X226" i="43"/>
  <c r="X651" i="43"/>
  <c r="M681" i="43"/>
  <c r="M1917" i="43"/>
  <c r="M2546" i="43"/>
  <c r="X2433" i="43"/>
  <c r="M916" i="43"/>
  <c r="M459" i="43"/>
  <c r="X510" i="43"/>
  <c r="X755" i="43"/>
  <c r="X578" i="43"/>
  <c r="X344" i="43"/>
  <c r="X1673" i="43"/>
  <c r="X2179" i="43"/>
  <c r="X1370" i="43"/>
  <c r="X1549" i="43"/>
  <c r="X368" i="43"/>
  <c r="M1173" i="43"/>
  <c r="X1658" i="43"/>
  <c r="X395" i="43"/>
  <c r="M272" i="43"/>
  <c r="X1534" i="43"/>
  <c r="X2167" i="43"/>
  <c r="X298" i="43"/>
  <c r="M219" i="43"/>
  <c r="M1793" i="43"/>
  <c r="X1337" i="43"/>
  <c r="M1748" i="43"/>
  <c r="M929" i="43"/>
  <c r="X1355" i="43"/>
  <c r="X1721" i="43"/>
  <c r="X252" i="43"/>
  <c r="X241" i="43"/>
  <c r="X477" i="43"/>
  <c r="M1804" i="43"/>
  <c r="M1982" i="43"/>
  <c r="M545" i="43"/>
  <c r="M197" i="43"/>
  <c r="X573" i="43"/>
  <c r="X1965" i="43"/>
  <c r="X1675" i="43"/>
  <c r="M986" i="43"/>
  <c r="M1098" i="43"/>
  <c r="X149" i="43"/>
  <c r="M548" i="43"/>
  <c r="M664" i="43"/>
  <c r="X832" i="43"/>
  <c r="X509" i="43"/>
  <c r="M126" i="43"/>
  <c r="X1055" i="43"/>
  <c r="M1165" i="43"/>
  <c r="M2061" i="43"/>
  <c r="X2305" i="43"/>
  <c r="X1836" i="43"/>
  <c r="X445" i="43"/>
  <c r="X1704" i="43"/>
  <c r="X1600" i="43"/>
  <c r="M463" i="43"/>
  <c r="M2427" i="43"/>
  <c r="X1697" i="43"/>
  <c r="M452" i="43"/>
  <c r="X2389" i="43"/>
  <c r="M2721" i="43"/>
  <c r="X786" i="43"/>
  <c r="M1299" i="43"/>
  <c r="M2217" i="43"/>
  <c r="X2235" i="43"/>
  <c r="X99" i="43"/>
  <c r="M1676" i="43"/>
  <c r="M2388" i="43"/>
  <c r="X280" i="43"/>
  <c r="M2692" i="43"/>
  <c r="X2074" i="43"/>
  <c r="X1691" i="43"/>
  <c r="M1126" i="43"/>
  <c r="X1096" i="43"/>
  <c r="M2191" i="43"/>
  <c r="M495" i="43"/>
  <c r="M869" i="43"/>
  <c r="M2311" i="43"/>
  <c r="M844" i="43"/>
  <c r="M1795" i="43"/>
  <c r="M1991" i="43"/>
  <c r="X2473" i="43"/>
  <c r="M686" i="43"/>
  <c r="M1828" i="43"/>
  <c r="M1146" i="43"/>
  <c r="X1170" i="43"/>
  <c r="X1613" i="43"/>
  <c r="M1626" i="43"/>
  <c r="M2597" i="43"/>
  <c r="M897" i="43"/>
  <c r="M501" i="43"/>
  <c r="M1996" i="43"/>
  <c r="X2519" i="43"/>
  <c r="M2195" i="43"/>
  <c r="X309" i="43"/>
  <c r="M1973" i="43"/>
  <c r="X2174" i="43"/>
  <c r="X2082" i="43"/>
  <c r="M777" i="43"/>
  <c r="M1096" i="43"/>
  <c r="X24" i="43"/>
  <c r="M2013" i="43"/>
  <c r="M2554" i="43"/>
  <c r="X759" i="43"/>
  <c r="X2098" i="43"/>
  <c r="M956" i="43"/>
  <c r="M1950" i="43"/>
  <c r="M210" i="43"/>
  <c r="M2558" i="43"/>
  <c r="X2206" i="43"/>
  <c r="X986" i="43"/>
  <c r="X1410" i="43"/>
  <c r="M476" i="43"/>
  <c r="M1077" i="43"/>
  <c r="X1802" i="43"/>
  <c r="X115" i="43"/>
  <c r="X2282" i="43"/>
  <c r="M1710" i="43"/>
  <c r="M2789" i="43"/>
  <c r="X82" i="43"/>
  <c r="X1124" i="43"/>
  <c r="M1319" i="43"/>
  <c r="X743" i="43"/>
  <c r="X57" i="43"/>
  <c r="M52" i="43"/>
  <c r="X954" i="43"/>
  <c r="X1612" i="43"/>
  <c r="M2216" i="43"/>
  <c r="M326" i="43"/>
  <c r="X2627" i="43"/>
  <c r="X1770" i="43"/>
  <c r="M1699" i="43"/>
  <c r="X2674" i="43"/>
  <c r="X1698" i="43"/>
  <c r="M1065" i="43"/>
  <c r="M2156" i="43"/>
  <c r="X2408" i="43"/>
  <c r="X2647" i="43"/>
  <c r="M1153" i="43"/>
  <c r="X455" i="43"/>
  <c r="M2762" i="43"/>
  <c r="X2565" i="43"/>
  <c r="M728" i="43"/>
  <c r="M438" i="43"/>
  <c r="M2368" i="43"/>
  <c r="X2106" i="43"/>
  <c r="X179" i="43"/>
  <c r="M1601" i="43"/>
  <c r="M1160" i="43"/>
  <c r="X1558" i="43"/>
  <c r="X1940" i="43"/>
  <c r="M787" i="43"/>
  <c r="X2209" i="43"/>
  <c r="M1433" i="43"/>
  <c r="X843" i="43"/>
  <c r="X1979" i="43"/>
  <c r="X2036" i="43"/>
  <c r="M626" i="43"/>
  <c r="M352" i="43"/>
  <c r="M534" i="43"/>
  <c r="M1684" i="43"/>
  <c r="M2188" i="43"/>
  <c r="M1090" i="43"/>
  <c r="M2264" i="43"/>
  <c r="M1825" i="43"/>
  <c r="M2408" i="43"/>
  <c r="X2533" i="43"/>
  <c r="X811" i="43"/>
  <c r="X2701" i="43"/>
  <c r="X262" i="43"/>
  <c r="X437" i="43"/>
  <c r="M128" i="43"/>
  <c r="M1674" i="43"/>
  <c r="M2460" i="43"/>
  <c r="M1354" i="43"/>
  <c r="M1462" i="43"/>
  <c r="X1369" i="43"/>
  <c r="X1141" i="43"/>
  <c r="M1002" i="43"/>
  <c r="M2704" i="43"/>
  <c r="X1949" i="43"/>
  <c r="X301" i="43"/>
  <c r="M479" i="43"/>
  <c r="X329" i="43"/>
  <c r="M578" i="43"/>
  <c r="X65" i="43"/>
  <c r="X2094" i="43"/>
  <c r="X112" i="43"/>
  <c r="M292" i="43"/>
  <c r="M913" i="43"/>
  <c r="X2595" i="43"/>
  <c r="M985" i="43"/>
  <c r="M531" i="43"/>
  <c r="X714" i="43"/>
  <c r="X1309" i="43"/>
  <c r="M2604" i="43"/>
  <c r="M1540" i="43"/>
  <c r="M1937" i="43"/>
  <c r="M2560" i="43"/>
  <c r="M2743" i="43"/>
  <c r="X312" i="43"/>
  <c r="M1461" i="43"/>
  <c r="X2400" i="43"/>
  <c r="M1895" i="43"/>
  <c r="M1179" i="43"/>
  <c r="M2166" i="43"/>
  <c r="M2018" i="43"/>
  <c r="M1200" i="43"/>
  <c r="M237" i="43"/>
  <c r="X1054" i="43"/>
  <c r="M1174" i="43"/>
  <c r="M895" i="43"/>
  <c r="M1914" i="43"/>
  <c r="M1907" i="43"/>
  <c r="M1240" i="43"/>
  <c r="M212" i="43"/>
  <c r="X2566" i="43"/>
  <c r="M2423" i="43"/>
  <c r="M1418" i="43"/>
  <c r="M1429" i="43"/>
  <c r="M1081" i="43"/>
  <c r="M263" i="43"/>
  <c r="X2759" i="43"/>
  <c r="M1992" i="43"/>
  <c r="X1127" i="43"/>
  <c r="M26" i="43"/>
  <c r="M287" i="43"/>
  <c r="M722" i="43"/>
  <c r="M2421" i="43"/>
  <c r="M103" i="43"/>
  <c r="M1849" i="43"/>
  <c r="M1361" i="43"/>
  <c r="M614" i="43"/>
  <c r="M1075" i="43"/>
  <c r="X89" i="43"/>
  <c r="M1452" i="43"/>
  <c r="M1656" i="43"/>
  <c r="X2136" i="43"/>
  <c r="X1987" i="43"/>
  <c r="M2673" i="43"/>
  <c r="M1295" i="43"/>
  <c r="X318" i="43"/>
  <c r="M1378" i="43"/>
  <c r="X2073" i="43"/>
  <c r="X2261" i="43"/>
  <c r="M84" i="43"/>
  <c r="M190" i="43"/>
  <c r="X1710" i="43"/>
  <c r="M2760" i="43"/>
  <c r="X1976" i="43"/>
  <c r="X2587" i="43"/>
  <c r="M2207" i="43"/>
  <c r="M2684" i="43"/>
  <c r="X2232" i="43"/>
  <c r="M2279" i="43"/>
  <c r="X2652" i="43"/>
  <c r="X1932" i="43"/>
  <c r="X1197" i="43"/>
  <c r="X1150" i="43"/>
  <c r="X1993" i="43"/>
  <c r="X2359" i="43"/>
  <c r="M759" i="43"/>
  <c r="M406" i="43"/>
  <c r="X1933" i="43"/>
  <c r="M1495" i="43"/>
  <c r="X251" i="43"/>
  <c r="M845" i="43"/>
  <c r="M524" i="43"/>
  <c r="X823" i="43"/>
  <c r="X2088" i="43"/>
  <c r="X2427" i="43"/>
  <c r="M1084" i="43"/>
  <c r="M1566" i="43"/>
  <c r="M1164" i="43"/>
  <c r="M2102" i="43"/>
  <c r="X2234" i="43"/>
  <c r="X146" i="43"/>
  <c r="X374" i="43"/>
  <c r="X2376" i="43"/>
  <c r="X204" i="43"/>
  <c r="X2221" i="43"/>
  <c r="M1549" i="43"/>
  <c r="X2328" i="43"/>
  <c r="M1350" i="43"/>
  <c r="M228" i="43"/>
  <c r="M2042" i="43"/>
  <c r="M2350" i="43"/>
  <c r="X1868" i="43"/>
  <c r="M2227" i="43"/>
  <c r="M1347" i="43"/>
  <c r="M78" i="43"/>
  <c r="M919" i="43"/>
  <c r="X11" i="43"/>
  <c r="X1844" i="43"/>
  <c r="X1928" i="43"/>
  <c r="M1885" i="43"/>
  <c r="X940" i="43"/>
  <c r="X306" i="43"/>
  <c r="X2461" i="43"/>
  <c r="M2635" i="43"/>
  <c r="M144" i="43"/>
  <c r="M1284" i="43"/>
  <c r="X1931" i="43"/>
  <c r="M928" i="43"/>
  <c r="X2398" i="43"/>
  <c r="M2799" i="43"/>
  <c r="X1759" i="43"/>
  <c r="X901" i="43"/>
  <c r="M2736" i="43"/>
  <c r="M2077" i="43"/>
  <c r="X191" i="43"/>
  <c r="M2582" i="43"/>
  <c r="X1458" i="43"/>
  <c r="X1342" i="43"/>
  <c r="M305" i="43"/>
  <c r="M1664" i="43"/>
  <c r="X2210" i="43"/>
  <c r="M2505" i="43"/>
  <c r="M2570" i="43"/>
  <c r="X1392" i="43"/>
  <c r="X429" i="43"/>
  <c r="X1749" i="43"/>
  <c r="X785" i="43"/>
  <c r="X1539" i="43"/>
  <c r="M2052" i="43"/>
  <c r="M1741" i="43"/>
  <c r="X1459" i="43"/>
  <c r="M1069" i="43"/>
  <c r="M1264" i="43"/>
  <c r="M1488" i="43"/>
  <c r="X791" i="43"/>
  <c r="M680" i="43"/>
  <c r="M1646" i="43"/>
  <c r="X1635" i="43"/>
  <c r="M587" i="43"/>
  <c r="M948" i="43"/>
  <c r="X1795" i="43"/>
  <c r="M1654" i="43"/>
  <c r="X2014" i="43"/>
  <c r="X963" i="43"/>
  <c r="X905" i="43"/>
  <c r="M278" i="43"/>
  <c r="M1396" i="43"/>
  <c r="M1387" i="43"/>
  <c r="M1598" i="43"/>
  <c r="M1766" i="43"/>
  <c r="M1185" i="43"/>
  <c r="M140" i="43"/>
  <c r="X2724" i="43"/>
  <c r="X2554" i="43"/>
  <c r="M1171" i="43"/>
  <c r="X1174" i="43"/>
  <c r="M2362" i="43"/>
  <c r="M423" i="43"/>
  <c r="M773" i="43"/>
  <c r="M2754" i="43"/>
  <c r="M2312" i="43"/>
  <c r="M11" i="43"/>
  <c r="M1990" i="43"/>
  <c r="M2356" i="43"/>
  <c r="M833" i="43"/>
  <c r="M605" i="43"/>
  <c r="M611" i="43"/>
  <c r="X793" i="43"/>
  <c r="X174" i="43"/>
  <c r="M2506" i="43"/>
  <c r="M1832" i="43"/>
  <c r="X1602" i="43"/>
  <c r="M2450" i="43"/>
  <c r="M2274" i="43"/>
  <c r="M2390" i="43"/>
  <c r="M444" i="43"/>
  <c r="M508" i="43"/>
  <c r="M265" i="43"/>
  <c r="M977" i="43"/>
  <c r="M2387" i="43"/>
  <c r="M483" i="43"/>
  <c r="X2474" i="43"/>
  <c r="M959" i="43"/>
  <c r="M199" i="43"/>
  <c r="X1944" i="43"/>
  <c r="M38" i="43"/>
  <c r="M2053" i="43"/>
  <c r="X350" i="43"/>
  <c r="M2804" i="43"/>
  <c r="X1249" i="43"/>
  <c r="X1361" i="43"/>
  <c r="M238" i="43"/>
  <c r="M1068" i="43"/>
  <c r="X982" i="43"/>
  <c r="M2618" i="43"/>
  <c r="M176" i="43"/>
  <c r="X2201" i="43"/>
  <c r="X1630" i="43"/>
  <c r="M1470" i="43"/>
  <c r="X1939" i="43"/>
  <c r="X1146" i="43"/>
  <c r="M2404" i="43"/>
  <c r="M1277" i="43"/>
  <c r="X2287" i="43"/>
  <c r="X929" i="43"/>
  <c r="X2110" i="43"/>
  <c r="X293" i="43"/>
  <c r="X1716" i="43"/>
  <c r="M467" i="43"/>
  <c r="X1714" i="43"/>
  <c r="M1248" i="43"/>
  <c r="M248" i="43"/>
  <c r="X1247" i="43"/>
  <c r="X763" i="43"/>
  <c r="M1997" i="43"/>
  <c r="M1183" i="43"/>
  <c r="X1212" i="43"/>
  <c r="X1357" i="43"/>
  <c r="M756" i="43"/>
  <c r="M908" i="43"/>
  <c r="M964" i="43"/>
  <c r="X61" i="43"/>
  <c r="M2787" i="43"/>
  <c r="X1512" i="43"/>
  <c r="M983" i="43"/>
  <c r="M277" i="43"/>
  <c r="X819" i="43"/>
  <c r="M878" i="43"/>
  <c r="X1142" i="43"/>
  <c r="M1881" i="43"/>
  <c r="M1581" i="43"/>
  <c r="X1437" i="43"/>
  <c r="X2217" i="43"/>
  <c r="X1354" i="43"/>
  <c r="X2800" i="43"/>
  <c r="X2563" i="43"/>
  <c r="M2366" i="43"/>
  <c r="X2236" i="43"/>
  <c r="X2622" i="43"/>
  <c r="M630" i="43"/>
  <c r="X1636" i="43"/>
  <c r="M1532" i="43"/>
  <c r="X505" i="43"/>
  <c r="X2524" i="43"/>
  <c r="X2599" i="43"/>
  <c r="M798" i="43"/>
  <c r="M1553" i="43"/>
  <c r="X660" i="43"/>
  <c r="M903" i="43"/>
  <c r="M2263" i="43"/>
  <c r="X2686" i="43"/>
  <c r="X332" i="43"/>
  <c r="X2195" i="43"/>
  <c r="X2048" i="43"/>
  <c r="M2418" i="43"/>
  <c r="M1732" i="43"/>
  <c r="X2129" i="43"/>
  <c r="X223" i="43"/>
  <c r="M217" i="43"/>
  <c r="M110" i="43"/>
  <c r="M2522" i="43"/>
  <c r="X1934" i="43"/>
  <c r="M2419" i="43"/>
  <c r="X1542" i="43"/>
  <c r="M1362" i="43"/>
  <c r="M2012" i="43"/>
  <c r="X1344" i="43"/>
  <c r="X2561" i="43"/>
  <c r="X623" i="43"/>
  <c r="X2786" i="43"/>
  <c r="X1826" i="43"/>
  <c r="M1120" i="43"/>
  <c r="X432" i="43"/>
  <c r="X2448" i="43"/>
  <c r="X2732" i="43"/>
  <c r="X1619" i="43"/>
  <c r="X1156" i="43"/>
  <c r="X1790" i="43"/>
  <c r="M1740" i="43"/>
  <c r="X1119" i="43"/>
  <c r="X1713" i="43"/>
  <c r="X807" i="43"/>
  <c r="M1114" i="43"/>
  <c r="X1359" i="43"/>
  <c r="X1041" i="43"/>
  <c r="X2723" i="43"/>
  <c r="M645" i="43"/>
  <c r="M1456" i="43"/>
  <c r="M1584" i="43"/>
  <c r="M2535" i="43"/>
  <c r="M1889" i="43"/>
  <c r="X266" i="43"/>
  <c r="M115" i="43"/>
  <c r="M2339" i="43"/>
  <c r="M995" i="43"/>
  <c r="M283" i="43"/>
  <c r="X249" i="43"/>
  <c r="M145" i="43"/>
  <c r="X26" i="43"/>
  <c r="M709" i="43"/>
  <c r="M2164" i="43"/>
  <c r="M809" i="43"/>
  <c r="M1157" i="43"/>
  <c r="X141" i="43"/>
  <c r="X2466" i="43"/>
  <c r="M572" i="43"/>
  <c r="X136" i="43"/>
  <c r="M1026" i="43"/>
  <c r="M1375" i="43"/>
  <c r="X449" i="43"/>
  <c r="X1244" i="43"/>
  <c r="X1920" i="43"/>
  <c r="M980" i="43"/>
  <c r="X1257" i="43"/>
  <c r="M293" i="43"/>
  <c r="X2391" i="43"/>
  <c r="X2268" i="43"/>
  <c r="X2331" i="43"/>
  <c r="X2055" i="43"/>
  <c r="X921" i="43"/>
  <c r="M188" i="43"/>
  <c r="X1584" i="43"/>
  <c r="M2189" i="43"/>
  <c r="M234" i="43"/>
  <c r="M1447" i="43"/>
  <c r="X2669" i="43"/>
  <c r="M1627" i="43"/>
  <c r="X2578" i="43"/>
  <c r="X1279" i="43"/>
  <c r="X659" i="43"/>
  <c r="X470" i="43"/>
  <c r="X661" i="43"/>
  <c r="M1383" i="43"/>
  <c r="X192" i="43"/>
  <c r="X123" i="43"/>
  <c r="X1017" i="43"/>
  <c r="M2488" i="43"/>
  <c r="M1288" i="43"/>
  <c r="X1477" i="43"/>
  <c r="M2349" i="43"/>
  <c r="X2063" i="43"/>
  <c r="M104" i="43"/>
  <c r="M2320" i="43"/>
  <c r="M241" i="43"/>
  <c r="X1097" i="43"/>
  <c r="X701" i="43"/>
  <c r="X1504" i="43"/>
  <c r="X1232" i="43"/>
  <c r="M2250" i="43"/>
  <c r="X605" i="43"/>
  <c r="X1885" i="43"/>
  <c r="X2658" i="43"/>
  <c r="X2738" i="43"/>
  <c r="M487" i="43"/>
  <c r="M649" i="43"/>
  <c r="X547" i="43"/>
  <c r="X451" i="43"/>
  <c r="X825" i="43"/>
  <c r="X2178" i="43"/>
  <c r="X1501" i="43"/>
  <c r="X543" i="43"/>
  <c r="X222" i="43"/>
  <c r="X987" i="43"/>
  <c r="M2353" i="43"/>
  <c r="X1537" i="43"/>
  <c r="M2446" i="43"/>
  <c r="X414" i="43"/>
  <c r="X375" i="43"/>
  <c r="M663" i="43"/>
  <c r="X2329" i="43"/>
  <c r="X2556" i="43"/>
  <c r="X508" i="43"/>
  <c r="X2645" i="43"/>
  <c r="X305" i="43"/>
  <c r="X2279" i="43"/>
  <c r="X2619" i="43"/>
  <c r="X742" i="43"/>
  <c r="X2709" i="43"/>
  <c r="M1867" i="43"/>
  <c r="M2283" i="43"/>
  <c r="M1865" i="43"/>
  <c r="X182" i="43"/>
  <c r="X1913" i="43"/>
  <c r="X985" i="43"/>
  <c r="X2160" i="43"/>
  <c r="X2133" i="43"/>
  <c r="M2447" i="43"/>
  <c r="X2514" i="43"/>
  <c r="M91" i="43"/>
  <c r="M168" i="43"/>
  <c r="M2563" i="43"/>
  <c r="M1737" i="43"/>
  <c r="X814" i="43"/>
  <c r="X2439" i="43"/>
  <c r="X1497" i="43"/>
  <c r="X2369" i="43"/>
  <c r="X2681" i="43"/>
  <c r="X163" i="43"/>
  <c r="X1469" i="43"/>
  <c r="X2162" i="43"/>
  <c r="M2071" i="43"/>
  <c r="X2270" i="43"/>
  <c r="X349" i="43"/>
  <c r="X2259" i="43"/>
  <c r="M2094" i="43"/>
  <c r="X2405" i="43"/>
  <c r="X1132" i="43"/>
  <c r="X37" i="43"/>
  <c r="X2003" i="43"/>
  <c r="M1219" i="43"/>
  <c r="M1815" i="43"/>
  <c r="X2586" i="43"/>
  <c r="X2145" i="43"/>
  <c r="M635" i="43"/>
  <c r="M1515" i="43"/>
  <c r="M2696" i="43"/>
  <c r="M1733" i="43"/>
  <c r="X1923" i="43"/>
  <c r="M861" i="43"/>
  <c r="M2095" i="43"/>
  <c r="X2381" i="43"/>
  <c r="M984" i="43"/>
  <c r="M1650" i="43"/>
  <c r="M194" i="43"/>
  <c r="X1753" i="43"/>
  <c r="X1530" i="43"/>
  <c r="M857" i="43"/>
  <c r="X673" i="43"/>
  <c r="X1184" i="43"/>
  <c r="X1723" i="43"/>
  <c r="X1848" i="43"/>
  <c r="M720" i="43"/>
  <c r="M148" i="43"/>
  <c r="X2284" i="43"/>
  <c r="M671" i="43"/>
  <c r="M1851" i="43"/>
  <c r="X764" i="43"/>
  <c r="X1255" i="43"/>
  <c r="X1031" i="43"/>
  <c r="X409" i="43"/>
  <c r="M342" i="43"/>
  <c r="M2319" i="43"/>
  <c r="M96" i="43"/>
  <c r="X1559" i="43"/>
  <c r="M2600" i="43"/>
  <c r="M1392" i="43"/>
  <c r="X1620" i="43"/>
  <c r="X108" i="43"/>
  <c r="X234" i="43"/>
  <c r="X2665" i="43"/>
  <c r="M2646" i="43"/>
  <c r="M2112" i="43"/>
  <c r="M2200" i="43"/>
  <c r="M1348" i="43"/>
  <c r="M491" i="43"/>
  <c r="X2521" i="43"/>
  <c r="X1087" i="43"/>
  <c r="X172" i="43"/>
  <c r="M1423" i="43"/>
  <c r="M2767" i="43"/>
  <c r="M641" i="43"/>
  <c r="M220" i="43"/>
  <c r="M874" i="43"/>
  <c r="M682" i="43"/>
  <c r="M2256" i="43"/>
  <c r="M2657" i="43"/>
  <c r="M387" i="43"/>
  <c r="M1544" i="43"/>
  <c r="M1454" i="43"/>
  <c r="M393" i="43"/>
  <c r="M1919" i="43"/>
  <c r="X1182" i="43"/>
  <c r="M2185" i="43"/>
  <c r="X1038" i="43"/>
  <c r="X1779" i="43"/>
  <c r="X2344" i="43"/>
  <c r="X1525" i="43"/>
  <c r="X1315" i="43"/>
  <c r="X1066" i="43"/>
  <c r="X1123" i="43"/>
  <c r="X2741" i="43"/>
  <c r="X2151" i="43"/>
  <c r="X1523" i="43"/>
  <c r="X1035" i="43"/>
  <c r="X663" i="43"/>
  <c r="X1491" i="43"/>
  <c r="X2589" i="43"/>
  <c r="M804" i="43"/>
  <c r="M885" i="43"/>
  <c r="X1852" i="43"/>
  <c r="M1812" i="43"/>
  <c r="M25" i="43"/>
  <c r="X1816" i="43"/>
  <c r="X2471" i="43"/>
  <c r="M1029" i="43"/>
  <c r="M1236" i="43"/>
  <c r="M358" i="43"/>
  <c r="M2253" i="43"/>
  <c r="X135" i="43"/>
  <c r="X907" i="43"/>
  <c r="X1020" i="43"/>
  <c r="X177" i="43"/>
  <c r="X1791" i="43"/>
  <c r="X269" i="43"/>
  <c r="M593" i="43"/>
  <c r="M1222" i="43"/>
  <c r="X221" i="43"/>
  <c r="X421" i="43"/>
  <c r="X1162" i="43"/>
  <c r="X851" i="43"/>
  <c r="X2452" i="43"/>
  <c r="M473" i="43"/>
  <c r="X77" i="43"/>
  <c r="M1049" i="43"/>
  <c r="X1272" i="43"/>
  <c r="X1778" i="43"/>
  <c r="M1517" i="43"/>
  <c r="M1736" i="43"/>
  <c r="X2009" i="43"/>
  <c r="X1748" i="43"/>
  <c r="X542" i="43"/>
  <c r="X1621" i="43"/>
  <c r="M2641" i="43"/>
  <c r="X72" i="43"/>
  <c r="X1743" i="43"/>
  <c r="X554" i="43"/>
  <c r="X2784" i="43"/>
  <c r="M443" i="43"/>
  <c r="X2802" i="43"/>
  <c r="X797" i="43"/>
  <c r="X1678" i="43"/>
  <c r="M2679" i="43"/>
  <c r="X1320" i="43"/>
  <c r="X1415" i="43"/>
  <c r="X1906" i="43"/>
  <c r="X1953" i="43"/>
  <c r="X2416" i="43"/>
  <c r="X865" i="43"/>
  <c r="X184" i="43"/>
  <c r="X1033" i="43"/>
  <c r="M243" i="43"/>
  <c r="X1180" i="43"/>
  <c r="X1377" i="43"/>
  <c r="M1523" i="43"/>
  <c r="X935" i="43"/>
  <c r="M2332" i="43"/>
  <c r="M1149" i="43"/>
  <c r="X966" i="43"/>
  <c r="X81" i="43"/>
  <c r="X220" i="43"/>
  <c r="X2127" i="43"/>
  <c r="X80" i="43"/>
  <c r="X1783" i="43"/>
  <c r="M1250" i="43"/>
  <c r="M2797" i="43"/>
  <c r="M2345" i="43"/>
  <c r="M803" i="43"/>
  <c r="M942" i="43"/>
  <c r="X1395" i="43"/>
  <c r="X879" i="43"/>
  <c r="X855" i="43"/>
  <c r="X2366" i="43"/>
  <c r="M1961" i="43"/>
  <c r="X665" i="43"/>
  <c r="M975" i="43"/>
  <c r="M600" i="43"/>
  <c r="X1757" i="43"/>
  <c r="X967" i="43"/>
  <c r="M2352" i="43"/>
  <c r="X1467" i="43"/>
  <c r="M1843" i="43"/>
  <c r="M1176" i="43"/>
  <c r="M1140" i="43"/>
  <c r="X69" i="43"/>
  <c r="M734" i="43"/>
  <c r="X33" i="43"/>
  <c r="M1658" i="43"/>
  <c r="X2453" i="43"/>
  <c r="M2599" i="43"/>
  <c r="X2364" i="43"/>
  <c r="X132" i="43"/>
  <c r="M2520" i="43"/>
  <c r="M930" i="43"/>
  <c r="M896" i="43"/>
  <c r="M1698" i="43"/>
  <c r="M673" i="43"/>
  <c r="M716" i="43"/>
  <c r="X389" i="43"/>
  <c r="X1495" i="43"/>
  <c r="X1433" i="43"/>
  <c r="M1625" i="43"/>
  <c r="X2483" i="43"/>
  <c r="X198" i="43"/>
  <c r="M2308" i="43"/>
  <c r="X442" i="43"/>
  <c r="X320" i="43"/>
  <c r="X952" i="43"/>
  <c r="X792" i="43"/>
  <c r="X1760" i="43"/>
  <c r="X515" i="43"/>
  <c r="M2115" i="43"/>
  <c r="X951" i="43"/>
  <c r="M744" i="43"/>
  <c r="X1869" i="43"/>
  <c r="X1692" i="43"/>
  <c r="X771" i="43"/>
  <c r="M2669" i="43"/>
  <c r="X2769" i="43"/>
  <c r="K2812" i="43"/>
  <c r="M286" i="43"/>
  <c r="M1340" i="43"/>
  <c r="X240" i="43"/>
  <c r="M711" i="43"/>
  <c r="M211" i="43"/>
  <c r="X2230" i="43"/>
  <c r="X1907" i="43"/>
  <c r="X2434" i="43"/>
  <c r="X2512" i="43"/>
  <c r="M544" i="43"/>
  <c r="X1280" i="43"/>
  <c r="X1664" i="43"/>
  <c r="X2421" i="43"/>
  <c r="M1243" i="43"/>
  <c r="X20" i="43"/>
  <c r="X2118" i="43"/>
  <c r="X2549" i="43"/>
  <c r="X1274" i="43"/>
  <c r="M631" i="43"/>
  <c r="X2114" i="43"/>
  <c r="X751" i="43"/>
  <c r="X483" i="43"/>
  <c r="X1368" i="43"/>
  <c r="M2498" i="43"/>
  <c r="M1113" i="43"/>
  <c r="X2047" i="43"/>
  <c r="X1689" i="43"/>
  <c r="M2035" i="43"/>
  <c r="X268" i="43"/>
  <c r="X1137" i="43"/>
  <c r="M860" i="43"/>
  <c r="X528" i="43"/>
  <c r="X1224" i="43"/>
  <c r="X892" i="43"/>
  <c r="M685" i="43"/>
  <c r="X116" i="43"/>
  <c r="X541" i="43"/>
  <c r="X1595" i="43"/>
  <c r="X2315" i="43"/>
  <c r="M150" i="43"/>
  <c r="M2293" i="43"/>
  <c r="X2788" i="43"/>
  <c r="X2726" i="43"/>
  <c r="X2505" i="43"/>
  <c r="M2211" i="43"/>
  <c r="X2531" i="43"/>
  <c r="X1100" i="43"/>
  <c r="M1753" i="43"/>
  <c r="M1078" i="43"/>
  <c r="X83" i="43"/>
  <c r="M826" i="43"/>
  <c r="X1622" i="43"/>
  <c r="X881" i="43"/>
  <c r="M2286" i="43"/>
  <c r="X1308" i="43"/>
  <c r="X1866" i="43"/>
  <c r="X326" i="43"/>
  <c r="X1330" i="43"/>
  <c r="X1914" i="43"/>
  <c r="X868" i="43"/>
  <c r="M2722" i="43"/>
  <c r="M1931" i="43"/>
  <c r="M1599" i="43"/>
  <c r="X821" i="43"/>
  <c r="X1463" i="43"/>
  <c r="X2520" i="43"/>
  <c r="X496" i="43"/>
  <c r="M772" i="43"/>
  <c r="X2481" i="43"/>
  <c r="M1959" i="43"/>
  <c r="M1059" i="43"/>
  <c r="M1696" i="43"/>
  <c r="X148" i="43"/>
  <c r="X1122" i="43"/>
  <c r="X2783" i="43"/>
  <c r="X2603" i="43"/>
  <c r="M998" i="43"/>
  <c r="X2321" i="43"/>
  <c r="X199" i="43"/>
  <c r="X835" i="43"/>
  <c r="X2281" i="43"/>
  <c r="M2057" i="43"/>
  <c r="X2173" i="43"/>
  <c r="X1522" i="43"/>
  <c r="X434" i="43"/>
  <c r="M1516" i="43"/>
  <c r="M1339" i="43"/>
  <c r="M978" i="43"/>
  <c r="X2252" i="43"/>
  <c r="M389" i="43"/>
  <c r="M1928" i="43"/>
  <c r="M886" i="43"/>
  <c r="X1838" i="43"/>
  <c r="M1863" i="43"/>
  <c r="M2731" i="43"/>
  <c r="M1469" i="43"/>
  <c r="X2077" i="43"/>
  <c r="X2535" i="43"/>
  <c r="X46" i="43"/>
  <c r="M1800" i="43"/>
  <c r="X1040" i="43"/>
  <c r="M2242" i="43"/>
  <c r="X2635" i="43"/>
  <c r="X976" i="43"/>
  <c r="X1095" i="43"/>
  <c r="M1406" i="43"/>
  <c r="M2041" i="43"/>
  <c r="M1542" i="43"/>
  <c r="M2589" i="43"/>
  <c r="M2732" i="43"/>
  <c r="M77" i="43"/>
  <c r="X861" i="43"/>
  <c r="X561" i="43"/>
  <c r="X196" i="43"/>
  <c r="X431" i="43"/>
  <c r="M1431" i="43"/>
  <c r="M69" i="43"/>
  <c r="M382" i="43"/>
  <c r="X1108" i="43"/>
  <c r="M2540" i="43"/>
  <c r="M2530" i="43"/>
  <c r="M1422" i="43"/>
  <c r="M1256" i="43"/>
  <c r="X473" i="43"/>
  <c r="M2541" i="43"/>
  <c r="M814" i="43"/>
  <c r="M770" i="43"/>
  <c r="X995" i="43"/>
  <c r="X609" i="43"/>
  <c r="M2788" i="43"/>
  <c r="X1198" i="43"/>
  <c r="X2409" i="43"/>
  <c r="M799" i="43"/>
  <c r="X1431" i="43"/>
  <c r="M1763" i="43"/>
  <c r="X1992" i="43"/>
  <c r="X2449" i="43"/>
  <c r="X2150" i="43"/>
  <c r="M704" i="43"/>
  <c r="X2038" i="43"/>
  <c r="X2251" i="43"/>
  <c r="M1109" i="43"/>
  <c r="M1458" i="43"/>
  <c r="M1534" i="43"/>
  <c r="X1051" i="43"/>
  <c r="X162" i="43"/>
  <c r="M695" i="43"/>
  <c r="X2171" i="43"/>
  <c r="X2673" i="43"/>
  <c r="X54" i="43"/>
  <c r="M1820" i="43"/>
  <c r="X2169" i="43"/>
  <c r="X577" i="43"/>
  <c r="M2165" i="43"/>
  <c r="X1241" i="43"/>
  <c r="X613" i="43"/>
  <c r="X1814" i="43"/>
  <c r="X244" i="43"/>
  <c r="M1587" i="43"/>
  <c r="X1287" i="43"/>
  <c r="M2592" i="43"/>
  <c r="M884" i="43"/>
  <c r="X1726" i="43"/>
  <c r="M1715" i="43"/>
  <c r="X1771" i="43"/>
  <c r="M149" i="43"/>
  <c r="X860" i="43"/>
  <c r="X568" i="43"/>
  <c r="X42" i="43"/>
  <c r="X32" i="43"/>
  <c r="X2476" i="43"/>
  <c r="X1128" i="43"/>
  <c r="M1430" i="43"/>
  <c r="M451" i="43"/>
  <c r="M1620" i="43"/>
  <c r="X2292" i="43"/>
  <c r="X1398" i="43"/>
  <c r="M1028" i="43"/>
  <c r="M1964" i="43"/>
  <c r="X2657" i="43"/>
  <c r="X458" i="43"/>
  <c r="X128" i="43"/>
  <c r="X1506" i="43"/>
  <c r="X2330" i="43"/>
  <c r="M592" i="43"/>
  <c r="M198" i="43"/>
  <c r="X101" i="43"/>
  <c r="X2720" i="43"/>
  <c r="X942" i="43"/>
  <c r="X211" i="43"/>
  <c r="M2379" i="43"/>
  <c r="X2102" i="43"/>
  <c r="X2002" i="43"/>
  <c r="X2263" i="43"/>
  <c r="X2771" i="43"/>
  <c r="X2490" i="43"/>
  <c r="X2013" i="43"/>
  <c r="M1711" i="43"/>
  <c r="X2717" i="43"/>
  <c r="X347" i="43"/>
  <c r="M2733" i="43"/>
  <c r="X423" i="43"/>
  <c r="X539" i="43"/>
  <c r="X2164" i="43"/>
  <c r="M2171" i="43"/>
  <c r="M650" i="43"/>
  <c r="M233" i="43"/>
  <c r="M1910" i="43"/>
  <c r="X2380" i="43"/>
  <c r="X1049" i="43"/>
  <c r="M1984" i="43"/>
  <c r="M2502" i="43"/>
  <c r="X259" i="43"/>
  <c r="X2530" i="43"/>
  <c r="M1905" i="43"/>
  <c r="X808" i="43"/>
  <c r="X1879" i="43"/>
  <c r="X2225" i="43"/>
  <c r="X1682" i="43"/>
  <c r="X1328" i="43"/>
  <c r="X781" i="43"/>
  <c r="X2368" i="43"/>
  <c r="X841" i="43"/>
  <c r="X1751" i="43"/>
  <c r="X1211" i="43"/>
  <c r="M1693" i="43"/>
  <c r="X1883" i="43"/>
  <c r="X2181" i="43"/>
  <c r="M1969" i="43"/>
  <c r="M339" i="43"/>
  <c r="X1231" i="43"/>
  <c r="M2516" i="43"/>
  <c r="M2367" i="43"/>
  <c r="M657" i="43"/>
  <c r="X2269" i="43"/>
  <c r="X722" i="43"/>
  <c r="X1106" i="43"/>
  <c r="X102" i="43"/>
  <c r="M1166" i="43"/>
  <c r="M1954" i="43"/>
  <c r="M1834" i="43"/>
  <c r="M2044" i="43"/>
  <c r="M696" i="43"/>
  <c r="M1346" i="43"/>
  <c r="M2595" i="43"/>
  <c r="M1216" i="43"/>
  <c r="X899" i="43"/>
  <c r="M1382" i="43"/>
  <c r="M918" i="43"/>
  <c r="X1977" i="43"/>
  <c r="X502" i="43"/>
  <c r="X2155" i="43"/>
  <c r="X1609" i="43"/>
  <c r="X717" i="43"/>
  <c r="X2454" i="43"/>
  <c r="X2609" i="43"/>
  <c r="M549" i="43"/>
  <c r="X1720" i="43"/>
  <c r="X2526" i="43"/>
  <c r="X1063" i="43"/>
  <c r="X2488" i="43"/>
  <c r="M1548" i="43"/>
  <c r="X2618" i="43"/>
  <c r="X1173" i="43"/>
  <c r="M1487" i="43"/>
  <c r="M62" i="43"/>
  <c r="X1121" i="43"/>
  <c r="M1095" i="43"/>
  <c r="M105" i="43"/>
  <c r="X2228" i="43"/>
  <c r="X2415" i="43"/>
  <c r="M2514" i="43"/>
  <c r="X1444" i="43"/>
  <c r="X1995" i="43"/>
  <c r="M743" i="43"/>
  <c r="M1116" i="43"/>
  <c r="X386" i="43"/>
  <c r="M2280" i="43"/>
  <c r="M2040" i="43"/>
  <c r="M1932" i="43"/>
  <c r="X1430" i="43"/>
  <c r="M2082" i="43"/>
  <c r="X1003" i="43"/>
  <c r="X1157" i="43"/>
  <c r="X1372" i="43"/>
  <c r="X2516" i="43"/>
  <c r="X675" i="43"/>
  <c r="X1022" i="43"/>
  <c r="M2296" i="43"/>
  <c r="M1386" i="43"/>
  <c r="M1000" i="43"/>
  <c r="X2536" i="43"/>
  <c r="X1984" i="43"/>
  <c r="X1938" i="43"/>
  <c r="M478" i="43"/>
  <c r="X996" i="43"/>
  <c r="X1823" i="43"/>
  <c r="X1781" i="43"/>
  <c r="M2008" i="43"/>
  <c r="X2457" i="43"/>
  <c r="X2567" i="43"/>
  <c r="X1363" i="43"/>
  <c r="X795" i="43"/>
  <c r="M76" i="43"/>
  <c r="X1161" i="43"/>
  <c r="X1237" i="43"/>
  <c r="M2272" i="43"/>
  <c r="X206" i="43"/>
  <c r="X1181" i="43"/>
  <c r="M18" i="43"/>
  <c r="X314" i="43"/>
  <c r="X76" i="43"/>
  <c r="X2485" i="43"/>
  <c r="X719" i="43"/>
  <c r="M2675" i="43"/>
  <c r="X75" i="43"/>
  <c r="X1115" i="43"/>
  <c r="X2608" i="43"/>
  <c r="X2495" i="43"/>
  <c r="X424" i="43"/>
  <c r="X627" i="43"/>
  <c r="X1764" i="43"/>
  <c r="X1331" i="43"/>
  <c r="X66" i="43"/>
  <c r="M35" i="43"/>
  <c r="X205" i="43"/>
  <c r="M1310" i="43"/>
  <c r="M1145" i="43"/>
  <c r="M2526" i="43"/>
  <c r="X1109" i="43"/>
  <c r="M1204" i="43"/>
  <c r="X450" i="43"/>
  <c r="M1644" i="43"/>
  <c r="X2227" i="43"/>
  <c r="X1404" i="43"/>
  <c r="X87" i="43"/>
  <c r="X2208" i="43"/>
  <c r="M1223" i="43"/>
  <c r="X2395" i="43"/>
  <c r="X265" i="43"/>
  <c r="M811" i="43"/>
  <c r="M2583" i="43"/>
  <c r="X790" i="43"/>
  <c r="X1824" i="43"/>
  <c r="X258" i="43"/>
  <c r="X2348" i="43"/>
  <c r="X2363" i="43"/>
  <c r="M542" i="43"/>
  <c r="M721" i="43"/>
  <c r="X925" i="43"/>
  <c r="X2138" i="43"/>
  <c r="M396" i="43"/>
  <c r="M2382" i="43"/>
  <c r="X304" i="43"/>
  <c r="X2372" i="43"/>
  <c r="X847" i="43"/>
  <c r="M656" i="43"/>
  <c r="X1239" i="43"/>
  <c r="X88" i="43"/>
  <c r="X164" i="43"/>
  <c r="M733" i="43"/>
  <c r="M1274" i="43"/>
  <c r="X327" i="43"/>
  <c r="M1449" i="43"/>
  <c r="M1344" i="43"/>
  <c r="X1032" i="43"/>
  <c r="M2680" i="43"/>
  <c r="M1267" i="43"/>
  <c r="X664" i="43"/>
  <c r="X90" i="43"/>
  <c r="X1950" i="43"/>
  <c r="M2111" i="43"/>
  <c r="M1677" i="43"/>
  <c r="X2319" i="43"/>
  <c r="X1916" i="43"/>
  <c r="X540" i="43"/>
  <c r="X1282" i="43"/>
  <c r="X1637" i="43"/>
  <c r="X321" i="43"/>
  <c r="X634" i="43"/>
  <c r="X1364" i="43"/>
  <c r="X2751" i="43"/>
  <c r="M1234" i="43"/>
  <c r="X144" i="43"/>
  <c r="X2065" i="43"/>
  <c r="X380" i="43"/>
  <c r="X1307" i="43"/>
  <c r="M1337" i="43"/>
  <c r="X2258" i="43"/>
  <c r="X1125" i="43"/>
  <c r="X2207" i="43"/>
  <c r="X2480" i="43"/>
  <c r="X910" i="43"/>
  <c r="M637" i="43"/>
  <c r="X1318" i="43"/>
  <c r="X303" i="43"/>
  <c r="X1300" i="43"/>
  <c r="X1661" i="43"/>
  <c r="X2470" i="43"/>
  <c r="X913" i="43"/>
  <c r="M1389" i="43"/>
  <c r="X1891" i="43"/>
  <c r="M242" i="43"/>
  <c r="X1997" i="43"/>
  <c r="X1929" i="43"/>
  <c r="M2078" i="43"/>
  <c r="X1647" i="43"/>
  <c r="X550" i="43"/>
  <c r="M1439" i="43"/>
  <c r="X2285" i="43"/>
  <c r="M2710" i="43"/>
  <c r="X2654" i="43"/>
  <c r="M1617" i="43"/>
  <c r="X1254" i="43"/>
  <c r="X526" i="43"/>
  <c r="X575" i="43"/>
  <c r="X873" i="43"/>
  <c r="X1297" i="43"/>
  <c r="M1619" i="43"/>
  <c r="M174" i="43"/>
  <c r="X698" i="43"/>
  <c r="M1491" i="43"/>
  <c r="M88" i="43"/>
  <c r="X50" i="43"/>
  <c r="M1357" i="43"/>
  <c r="M1918" i="43"/>
  <c r="X1045" i="43"/>
  <c r="X723" i="43"/>
  <c r="X1648" i="43"/>
  <c r="X983" i="43"/>
  <c r="X193" i="43"/>
  <c r="M1079" i="43"/>
  <c r="X622" i="43"/>
  <c r="X134" i="43"/>
  <c r="X1526" i="43"/>
  <c r="X726" i="43"/>
  <c r="M899" i="43"/>
  <c r="X1736" i="43"/>
  <c r="X2420" i="43"/>
  <c r="X762" i="43"/>
  <c r="X957" i="43"/>
  <c r="X2694" i="43"/>
  <c r="M2133" i="43"/>
  <c r="X53" i="43"/>
  <c r="X2451" i="43"/>
  <c r="X36" i="43"/>
  <c r="X169" i="43"/>
  <c r="M981" i="43"/>
  <c r="X537" i="43"/>
  <c r="X1118" i="43"/>
  <c r="X110" i="43"/>
  <c r="X572" i="43"/>
  <c r="X2071" i="43"/>
  <c r="X2798" i="43"/>
  <c r="X2693" i="43"/>
  <c r="X340" i="43"/>
  <c r="X2597" i="43"/>
  <c r="X2542" i="43"/>
  <c r="X381" i="43"/>
  <c r="X752" i="43"/>
  <c r="X246" i="43"/>
  <c r="X1019" i="43"/>
  <c r="X1855" i="43"/>
  <c r="X1152" i="43"/>
  <c r="X185" i="43"/>
  <c r="X886" i="43"/>
  <c r="X585" i="43"/>
  <c r="X1550" i="43"/>
  <c r="X1825" i="43"/>
  <c r="X1660" i="43"/>
  <c r="X1565" i="43"/>
  <c r="M221" i="43"/>
  <c r="M2734" i="43"/>
  <c r="X1960" i="43"/>
  <c r="X353" i="43"/>
  <c r="X2007" i="43"/>
  <c r="X106" i="43"/>
  <c r="X654" i="43"/>
  <c r="M1205" i="43"/>
  <c r="X2289" i="43"/>
  <c r="X355" i="43"/>
  <c r="X2545" i="43"/>
  <c r="X2386" i="43"/>
  <c r="X475" i="43"/>
  <c r="M1611" i="43"/>
  <c r="X560" i="43"/>
  <c r="X2623" i="43"/>
  <c r="X127" i="43"/>
  <c r="X1894" i="43"/>
  <c r="X308" i="43"/>
  <c r="X1557" i="43"/>
  <c r="X1225" i="43"/>
  <c r="M2148" i="43"/>
  <c r="M2462" i="43"/>
  <c r="M2147" i="43"/>
  <c r="X2725" i="43"/>
  <c r="X49" i="43"/>
  <c r="M1484" i="43"/>
  <c r="X118" i="43"/>
  <c r="X733" i="43"/>
  <c r="X2340" i="43"/>
  <c r="M1604" i="43"/>
  <c r="X1772" i="43"/>
  <c r="X289" i="43"/>
  <c r="M343" i="43"/>
  <c r="X2580" i="43"/>
  <c r="X1273" i="43"/>
  <c r="X2537" i="43"/>
  <c r="M475" i="43"/>
  <c r="X469" i="43"/>
  <c r="X495" i="43"/>
  <c r="M330" i="43"/>
  <c r="X2185" i="43"/>
  <c r="X2264" i="43"/>
  <c r="X2642" i="43"/>
  <c r="X2628" i="43"/>
  <c r="X2574" i="43"/>
  <c r="M574" i="43"/>
  <c r="X31" i="43"/>
  <c r="X2012" i="43"/>
  <c r="X139" i="43"/>
  <c r="X410" i="43"/>
  <c r="X2226" i="43"/>
  <c r="X2280" i="43"/>
  <c r="X202" i="43"/>
  <c r="X1202" i="43"/>
  <c r="X155" i="43"/>
  <c r="M2136" i="43"/>
  <c r="M1689" i="43"/>
  <c r="X2575" i="43"/>
  <c r="M57" i="43"/>
  <c r="M2101" i="43"/>
  <c r="M2746" i="43"/>
  <c r="X1269" i="43"/>
  <c r="X2583" i="43"/>
  <c r="X396" i="43"/>
  <c r="X1160" i="43"/>
  <c r="X2538" i="43"/>
  <c r="M1212" i="43"/>
  <c r="M2571" i="43"/>
  <c r="X516" i="43"/>
  <c r="X2089" i="43"/>
  <c r="X2661" i="43"/>
  <c r="X85" i="43"/>
  <c r="X1507" i="43"/>
  <c r="M2098" i="43"/>
  <c r="X517" i="43"/>
  <c r="M762" i="43"/>
  <c r="X2197" i="43"/>
  <c r="X2678" i="43"/>
  <c r="X639" i="43"/>
  <c r="X2255" i="43"/>
  <c r="X707" i="43"/>
  <c r="X927" i="43"/>
  <c r="M973" i="43"/>
  <c r="X1036" i="43"/>
  <c r="X1769" i="43"/>
  <c r="M1001" i="43"/>
  <c r="M1276" i="43"/>
  <c r="X1946" i="43"/>
  <c r="X484" i="43"/>
  <c r="X201" i="43"/>
  <c r="X2793" i="43"/>
  <c r="X914" i="43"/>
  <c r="X1064" i="43"/>
  <c r="X1406" i="43"/>
  <c r="X1058" i="43"/>
  <c r="X1854" i="43"/>
  <c r="X117" i="43"/>
  <c r="X1617" i="43"/>
  <c r="X1207" i="43"/>
  <c r="X1484" i="43"/>
  <c r="M911" i="43"/>
  <c r="X828" i="43"/>
  <c r="X1436" i="43"/>
  <c r="X513" i="43"/>
  <c r="M357" i="43"/>
  <c r="M74" i="43"/>
  <c r="X448" i="43"/>
  <c r="X2000" i="43"/>
  <c r="X2761" i="43"/>
  <c r="X1511" i="43"/>
  <c r="X1295" i="43"/>
  <c r="X125" i="43"/>
  <c r="X325" i="43"/>
  <c r="M1097" i="43"/>
  <c r="X1629" i="43"/>
  <c r="M564" i="43"/>
  <c r="X1761" i="43"/>
  <c r="X1092" i="43"/>
  <c r="X1505" i="43"/>
  <c r="X1837" i="43"/>
  <c r="X1718" i="43"/>
  <c r="X392" i="43"/>
  <c r="X563" i="43"/>
  <c r="X872" i="43"/>
  <c r="X186" i="43"/>
  <c r="M2509" i="43"/>
  <c r="X784" i="43"/>
  <c r="X1538" i="43"/>
  <c r="X154" i="43"/>
  <c r="X1006" i="43"/>
  <c r="X1943" i="43"/>
  <c r="X157" i="43"/>
  <c r="X667" i="43"/>
  <c r="M609" i="43"/>
  <c r="X1835" i="43"/>
  <c r="M45" i="43"/>
  <c r="X1519" i="43"/>
  <c r="M1595" i="43"/>
  <c r="X1954" i="43"/>
  <c r="M667" i="43"/>
  <c r="X2772" i="43"/>
  <c r="M2677" i="43"/>
  <c r="M318" i="43"/>
  <c r="M1675" i="43"/>
  <c r="X333" i="43"/>
  <c r="M155" i="43"/>
  <c r="X1681" i="43"/>
  <c r="M2567" i="43"/>
  <c r="M2403" i="43"/>
  <c r="X1912" i="43"/>
  <c r="X1147" i="43"/>
  <c r="X1996" i="43"/>
  <c r="M434" i="43"/>
  <c r="X1131" i="43"/>
  <c r="M73" i="43"/>
  <c r="X493" i="43"/>
  <c r="X2585" i="43"/>
  <c r="X377" i="43"/>
  <c r="M1015" i="43"/>
  <c r="X893" i="43"/>
  <c r="X2807" i="43"/>
  <c r="X2375" i="43"/>
  <c r="M1177" i="43"/>
  <c r="M375" i="43"/>
  <c r="M2151" i="43"/>
  <c r="X788" i="43"/>
  <c r="M1780" i="43"/>
  <c r="M965" i="43"/>
  <c r="X1832" i="43"/>
  <c r="X1103" i="43"/>
  <c r="M141" i="43"/>
  <c r="M2655" i="43"/>
  <c r="X1840" i="43"/>
  <c r="X1389" i="43"/>
  <c r="M208" i="43"/>
  <c r="X2224" i="43"/>
  <c r="X839" i="43"/>
  <c r="X2501" i="43"/>
  <c r="M464" i="43"/>
  <c r="X2605" i="43"/>
  <c r="M1781" i="43"/>
  <c r="M2429" i="43"/>
  <c r="M442" i="43"/>
  <c r="M1935" i="43"/>
  <c r="X2107" i="43"/>
  <c r="M304" i="43"/>
  <c r="M1630" i="43"/>
  <c r="M2668" i="43"/>
  <c r="X782" i="43"/>
  <c r="M1076" i="43"/>
  <c r="X511" i="43"/>
  <c r="M2607" i="43"/>
  <c r="M1385" i="43"/>
  <c r="X1513" i="43"/>
  <c r="X316" i="43"/>
  <c r="X1289" i="43"/>
  <c r="X1878" i="43"/>
  <c r="X838" i="43"/>
  <c r="X1450" i="43"/>
  <c r="X2025" i="43"/>
  <c r="M1995" i="43"/>
  <c r="M602" i="43"/>
  <c r="M1987" i="43"/>
  <c r="X504" i="43"/>
  <c r="X1384" i="43"/>
  <c r="X160" i="43"/>
  <c r="X1071" i="43"/>
  <c r="X1808" i="43"/>
  <c r="M1106" i="43"/>
  <c r="X1234" i="43"/>
  <c r="X1552" i="43"/>
  <c r="M1285" i="43"/>
  <c r="X569" i="43"/>
  <c r="X1048" i="43"/>
  <c r="X1827" i="43"/>
  <c r="M2187" i="43"/>
  <c r="M1761" i="43"/>
  <c r="M2410" i="43"/>
  <c r="X1991" i="43"/>
  <c r="X1703" i="43"/>
  <c r="X721" i="43"/>
  <c r="X632" i="43"/>
  <c r="X729" i="43"/>
  <c r="X1654" i="43"/>
  <c r="M1998" i="43"/>
  <c r="X443" i="43"/>
  <c r="X2306" i="43"/>
  <c r="M2579" i="43"/>
  <c r="M360" i="43"/>
  <c r="X1432" i="43"/>
  <c r="X2596" i="43"/>
  <c r="X1893" i="43"/>
  <c r="X2581" i="43"/>
  <c r="X2655" i="43"/>
  <c r="X227" i="43"/>
  <c r="X1151" i="43"/>
  <c r="X1777" i="43"/>
  <c r="X2417" i="43"/>
  <c r="M2609" i="43"/>
  <c r="X307" i="43"/>
  <c r="X2607" i="43"/>
  <c r="X2273" i="43"/>
  <c r="X1233" i="43"/>
  <c r="X1034" i="43"/>
  <c r="X1575" i="43"/>
  <c r="X2137" i="43"/>
  <c r="M206" i="43"/>
  <c r="M1801" i="43"/>
  <c r="M466" i="43"/>
  <c r="M797" i="43"/>
  <c r="X2066" i="43"/>
  <c r="X769" i="43"/>
  <c r="X188" i="43"/>
  <c r="X1901" i="43"/>
  <c r="X2704" i="43"/>
  <c r="M1203" i="43"/>
  <c r="X1236" i="43"/>
  <c r="X1001" i="43"/>
  <c r="X2245" i="43"/>
  <c r="X2498" i="43"/>
  <c r="X2600" i="43"/>
  <c r="X969" i="43"/>
  <c r="M285" i="43"/>
  <c r="X472" i="43"/>
  <c r="X2629" i="43"/>
  <c r="X1503" i="43"/>
  <c r="X1104" i="43"/>
  <c r="X2496" i="43"/>
  <c r="X2423" i="43"/>
  <c r="X768" i="43"/>
  <c r="M1854" i="43"/>
  <c r="X1796" i="43"/>
  <c r="X592" i="43"/>
  <c r="X633" i="43"/>
  <c r="X809" i="43"/>
  <c r="X882" i="43"/>
  <c r="X2668" i="43"/>
  <c r="M2236" i="43"/>
  <c r="X2532" i="43"/>
  <c r="M558" i="43"/>
  <c r="X403" i="43"/>
  <c r="X1268" i="43"/>
  <c r="M1564" i="43"/>
  <c r="M1196" i="43"/>
  <c r="X2397" i="43"/>
  <c r="X731" i="43"/>
  <c r="X2799" i="43"/>
  <c r="X342" i="43"/>
  <c r="M1831" i="43"/>
  <c r="X2517" i="43"/>
  <c r="M97" i="43"/>
  <c r="X1086" i="43"/>
  <c r="X1874" i="43"/>
  <c r="M700" i="43"/>
  <c r="X2322" i="43"/>
  <c r="X1468" i="43"/>
  <c r="X2711" i="43"/>
  <c r="X2350" i="43"/>
  <c r="X1587" i="43"/>
  <c r="M2365" i="43"/>
  <c r="M2758" i="43"/>
  <c r="X378" i="43"/>
  <c r="X109" i="43"/>
  <c r="X2274" i="43"/>
  <c r="X2052" i="43"/>
  <c r="X1117" i="43"/>
  <c r="X2564" i="43"/>
  <c r="X830" i="43"/>
  <c r="X2702" i="43"/>
  <c r="M1063" i="43"/>
  <c r="X702" i="43"/>
  <c r="M1044" i="43"/>
  <c r="X1114" i="43"/>
  <c r="X1572" i="43"/>
  <c r="X2440" i="43"/>
  <c r="X1070" i="43"/>
  <c r="X1102" i="43"/>
  <c r="X2508" i="43"/>
  <c r="M1938" i="43"/>
  <c r="X2446" i="43"/>
  <c r="X2653" i="43"/>
  <c r="X1784" i="43"/>
  <c r="X2615" i="43"/>
  <c r="X433" i="43"/>
  <c r="X876" i="43"/>
  <c r="M1036" i="43"/>
  <c r="X2639" i="43"/>
  <c r="X2414" i="43"/>
  <c r="X745" i="43"/>
  <c r="M791" i="43"/>
  <c r="X1029" i="43"/>
  <c r="X637" i="43"/>
  <c r="X2695" i="43"/>
  <c r="X2459" i="43"/>
  <c r="X465" i="43"/>
  <c r="M2672" i="43"/>
  <c r="M904" i="43"/>
  <c r="X2558" i="43"/>
  <c r="X2458" i="43"/>
  <c r="X1728" i="43"/>
  <c r="X693" i="43"/>
  <c r="X2467" i="43"/>
  <c r="M1356" i="43"/>
  <c r="X2354" i="43"/>
  <c r="X2625" i="43"/>
  <c r="X319" i="43"/>
  <c r="X1554" i="43"/>
  <c r="X1815" i="43"/>
  <c r="X1340" i="43"/>
  <c r="X2750" i="43"/>
  <c r="X2455" i="43"/>
  <c r="X2430" i="43"/>
  <c r="X1618" i="43"/>
  <c r="X1002" i="43"/>
  <c r="M2088" i="43"/>
  <c r="X1242" i="43"/>
  <c r="M2255" i="43"/>
  <c r="X2762" i="43"/>
  <c r="X538" i="43"/>
  <c r="X286" i="43"/>
  <c r="X255" i="43"/>
  <c r="X388" i="43"/>
  <c r="X1732" i="43"/>
  <c r="X2472" i="43"/>
  <c r="X704" i="43"/>
  <c r="X2180" i="43"/>
  <c r="X1238" i="43"/>
  <c r="X1632" i="43"/>
  <c r="M2203" i="43"/>
  <c r="M1280" i="43"/>
  <c r="M565" i="43"/>
  <c r="X1163" i="43"/>
  <c r="M2325" i="43"/>
  <c r="X2698" i="43"/>
  <c r="X1975" i="43"/>
  <c r="X544" i="43"/>
  <c r="M2800" i="43"/>
  <c r="X960" i="43"/>
  <c r="M883" i="43"/>
  <c r="X95" i="43"/>
  <c r="X603" i="43"/>
  <c r="X1642" i="43"/>
  <c r="X1470" i="43"/>
  <c r="X104" i="43"/>
  <c r="M2395" i="43"/>
  <c r="X2662" i="43"/>
  <c r="X71" i="43"/>
  <c r="X739" i="43"/>
  <c r="X934" i="43"/>
  <c r="X2543" i="43"/>
  <c r="M1091" i="43"/>
  <c r="X1350" i="43"/>
  <c r="X1226" i="43"/>
  <c r="X1018" i="43"/>
  <c r="X2022" i="43"/>
  <c r="M2143" i="43"/>
  <c r="M1268" i="43"/>
  <c r="M1717" i="43"/>
  <c r="X250" i="43"/>
  <c r="M2508" i="43"/>
  <c r="X1276" i="43"/>
  <c r="M321" i="43"/>
  <c r="X1302" i="43"/>
  <c r="X1290" i="43"/>
  <c r="X2560" i="43"/>
  <c r="X1797" i="43"/>
  <c r="M2234" i="43"/>
  <c r="X1277" i="43"/>
  <c r="X2059" i="43"/>
  <c r="M2685" i="43"/>
  <c r="X2721" i="43"/>
  <c r="M1193" i="43"/>
  <c r="M2182" i="43"/>
  <c r="X1717" i="43"/>
  <c r="X626" i="43"/>
  <c r="M439" i="43"/>
  <c r="X1839" i="43"/>
  <c r="X1799" i="43"/>
  <c r="X2152" i="43"/>
  <c r="M923" i="43"/>
  <c r="M2730" i="43"/>
  <c r="M1042" i="43"/>
  <c r="X212" i="43"/>
  <c r="M1083" i="43"/>
  <c r="X874" i="43"/>
  <c r="X909" i="43"/>
  <c r="X574" i="43"/>
  <c r="X2068" i="43"/>
  <c r="M2029" i="43"/>
  <c r="X1890" i="43"/>
  <c r="X194" i="43"/>
  <c r="X1986" i="43"/>
  <c r="X133" i="43"/>
  <c r="X1900" i="43"/>
  <c r="X679" i="43"/>
  <c r="X1026" i="43"/>
  <c r="X687" i="43"/>
  <c r="X972" i="43"/>
  <c r="M500" i="43"/>
  <c r="M2481" i="43"/>
  <c r="M1117" i="43"/>
  <c r="X2612" i="43"/>
  <c r="M337" i="43"/>
  <c r="X2039" i="43"/>
  <c r="X1053" i="43"/>
  <c r="X1961" i="43"/>
  <c r="X1853" i="43"/>
  <c r="X1373" i="43"/>
  <c r="M488" i="43"/>
  <c r="X1524" i="43"/>
  <c r="X2410" i="43"/>
  <c r="X1663" i="43"/>
  <c r="M492" i="43"/>
  <c r="X625" i="43"/>
  <c r="X904" i="43"/>
  <c r="X897" i="43"/>
  <c r="X51" i="43"/>
  <c r="X2351" i="43"/>
  <c r="X2158" i="43"/>
  <c r="X2097" i="43"/>
  <c r="M1135" i="43"/>
  <c r="X2341" i="43"/>
  <c r="X1847" i="43"/>
  <c r="M2806" i="43"/>
  <c r="X1820" i="43"/>
  <c r="X1278" i="43"/>
  <c r="X2640" i="43"/>
  <c r="M1226" i="43"/>
  <c r="X2781" i="43"/>
  <c r="M2801" i="43"/>
  <c r="M2580" i="43"/>
  <c r="X1873" i="43"/>
  <c r="X1811" i="43"/>
  <c r="X949" i="43"/>
  <c r="M730" i="43"/>
  <c r="M2259" i="43"/>
  <c r="X93" i="43"/>
  <c r="M2009" i="43"/>
  <c r="X2105" i="43"/>
  <c r="X512" i="43"/>
  <c r="M2792" i="43"/>
  <c r="X170" i="43"/>
  <c r="X2054" i="43"/>
  <c r="M668" i="43"/>
  <c r="X2779" i="43"/>
  <c r="X2379" i="43"/>
  <c r="X628" i="43"/>
  <c r="X207" i="43"/>
  <c r="X902" i="43"/>
  <c r="M1546" i="43"/>
  <c r="X552" i="43"/>
  <c r="X869" i="43"/>
  <c r="X1970" i="43"/>
  <c r="X836" i="43"/>
  <c r="M808" i="43"/>
  <c r="M1722" i="43"/>
  <c r="X2239" i="43"/>
  <c r="X602" i="43"/>
  <c r="X1725" i="43"/>
  <c r="M1302" i="43"/>
  <c r="X64" i="43"/>
  <c r="M2314" i="43"/>
  <c r="X757" i="43"/>
  <c r="X1148" i="43"/>
  <c r="X1807" i="43"/>
  <c r="X387" i="43"/>
  <c r="X656" i="43"/>
  <c r="X2342" i="43"/>
  <c r="M761" i="43"/>
  <c r="M1511" i="43"/>
  <c r="X1810" i="43"/>
  <c r="M301" i="43"/>
  <c r="X2780" i="43"/>
  <c r="X1569" i="43"/>
  <c r="X1473" i="43"/>
  <c r="X1305" i="43"/>
  <c r="X1492" i="43"/>
  <c r="X669" i="43"/>
  <c r="M2439" i="43"/>
  <c r="X145" i="43"/>
  <c r="M90" i="43"/>
  <c r="X1195" i="43"/>
  <c r="X1013" i="43"/>
  <c r="X181" i="43"/>
  <c r="X1453" i="43"/>
  <c r="X1135" i="43"/>
  <c r="X372" i="43"/>
  <c r="M142" i="43"/>
  <c r="X2324" i="43"/>
  <c r="M1417" i="43"/>
  <c r="M658" i="43"/>
  <c r="M526" i="43"/>
  <c r="X1532" i="43"/>
  <c r="X1448" i="43"/>
  <c r="X2551" i="43"/>
  <c r="X91" i="43"/>
  <c r="X1904" i="43"/>
  <c r="X2785" i="43"/>
  <c r="X230" i="43"/>
  <c r="X522" i="43"/>
  <c r="X1409" i="43"/>
  <c r="X2407" i="43"/>
  <c r="X2522" i="43"/>
  <c r="X975" i="43"/>
  <c r="X288" i="43"/>
  <c r="X165" i="43"/>
  <c r="X2244" i="43"/>
  <c r="X2122" i="43"/>
  <c r="X1668" i="43"/>
  <c r="X2562" i="43"/>
  <c r="X2237" i="43"/>
  <c r="X254" i="43"/>
  <c r="X2760" i="43"/>
  <c r="X891" i="43"/>
  <c r="X354" i="43"/>
  <c r="X1449" i="43"/>
  <c r="X371" i="43"/>
  <c r="X296" i="43"/>
  <c r="M2299" i="43"/>
  <c r="X2076" i="43"/>
  <c r="X1229" i="43"/>
  <c r="X2056" i="43"/>
  <c r="M1970" i="43"/>
  <c r="X1489" i="43"/>
  <c r="M1821" i="43"/>
  <c r="M1686" i="43"/>
  <c r="M112" i="43"/>
  <c r="X1597" i="43"/>
  <c r="X534" i="43"/>
  <c r="X2539" i="43"/>
  <c r="X944" i="43"/>
  <c r="X2757" i="43"/>
  <c r="X826" i="43"/>
  <c r="X1256" i="43"/>
  <c r="X228" i="43"/>
  <c r="X2663" i="43"/>
  <c r="X799" i="43"/>
  <c r="X28" i="43"/>
  <c r="M2381" i="43"/>
  <c r="X1009" i="43"/>
  <c r="M1682" i="43"/>
  <c r="X2304" i="43"/>
  <c r="X245" i="43"/>
  <c r="X2309" i="43"/>
  <c r="X278" i="43"/>
  <c r="M1694" i="43"/>
  <c r="M2032" i="43"/>
  <c r="X485" i="43"/>
  <c r="M745" i="43"/>
  <c r="X817" i="43"/>
  <c r="X187" i="43"/>
  <c r="X1193" i="43"/>
  <c r="X491" i="43"/>
  <c r="X1057" i="43"/>
  <c r="M417" i="43"/>
  <c r="M1835" i="43"/>
  <c r="M2715" i="43"/>
  <c r="M1058" i="43"/>
  <c r="X1672" i="43"/>
  <c r="X457" i="43"/>
  <c r="X2752" i="43"/>
  <c r="X1379" i="43"/>
  <c r="M93" i="43"/>
  <c r="X2246" i="43"/>
  <c r="M2354" i="43"/>
  <c r="X649" i="43"/>
  <c r="X1910" i="43"/>
  <c r="M706" i="43"/>
  <c r="X256" i="43"/>
  <c r="X787" i="43"/>
  <c r="X1336" i="43"/>
  <c r="X2194" i="43"/>
  <c r="M275" i="43"/>
  <c r="X263" i="43"/>
  <c r="X2632" i="43"/>
  <c r="X1962" i="43"/>
  <c r="X730" i="43"/>
  <c r="X2220" i="43"/>
  <c r="X2271" i="43"/>
  <c r="X590" i="43"/>
  <c r="X887" i="43"/>
  <c r="X2511" i="43"/>
  <c r="X10" i="43"/>
  <c r="X2714" i="43"/>
  <c r="X1605" i="43"/>
  <c r="X691" i="43"/>
  <c r="X1611" i="43"/>
  <c r="X47" i="43"/>
  <c r="X2744" i="43"/>
  <c r="X1935" i="43"/>
  <c r="X1951" i="43"/>
  <c r="M2324" i="43"/>
  <c r="M92" i="43"/>
  <c r="M256" i="43"/>
  <c r="X2303" i="43"/>
  <c r="X2308" i="43"/>
  <c r="M1249" i="43"/>
  <c r="X1610" i="43"/>
  <c r="X1870" i="43"/>
  <c r="X1833" i="43"/>
  <c r="X2426" i="43"/>
  <c r="X556" i="43"/>
  <c r="X2437" i="43"/>
  <c r="X1669" i="43"/>
  <c r="X2112" i="43"/>
  <c r="M1565" i="43"/>
  <c r="M294" i="43"/>
  <c r="X883" i="43"/>
  <c r="M267" i="43"/>
  <c r="X2253" i="43"/>
  <c r="X2360" i="43"/>
  <c r="X2697" i="43"/>
  <c r="M354" i="43"/>
  <c r="X837" i="43"/>
  <c r="X2641" i="43"/>
  <c r="X1030" i="43"/>
  <c r="X29" i="43"/>
  <c r="X638" i="43"/>
  <c r="X1880" i="43"/>
  <c r="X1545" i="43"/>
  <c r="M987" i="43"/>
  <c r="X1312" i="43"/>
  <c r="X406" i="43"/>
  <c r="X1348" i="43"/>
  <c r="X1911" i="43"/>
  <c r="X777" i="43"/>
  <c r="X2159" i="43"/>
  <c r="X1947" i="43"/>
  <c r="X705" i="43"/>
  <c r="X716" i="43"/>
  <c r="X1301" i="43"/>
  <c r="X2402" i="43"/>
  <c r="X2557" i="43"/>
  <c r="X1194" i="43"/>
  <c r="X818" i="43"/>
  <c r="X1776" i="43"/>
  <c r="M2812" i="43"/>
  <c r="M2670" i="43"/>
  <c r="X1548" i="43"/>
  <c r="M420" i="43"/>
  <c r="X1039" i="43"/>
  <c r="X2367" i="43"/>
  <c r="X242" i="43"/>
  <c r="M1837" i="43"/>
  <c r="X2383" i="43"/>
  <c r="X2011" i="43"/>
  <c r="X1093" i="43"/>
  <c r="X1805" i="43"/>
  <c r="X159" i="43"/>
  <c r="X773" i="43"/>
  <c r="X1819" i="43"/>
  <c r="X1649" i="43"/>
  <c r="X646" i="43"/>
  <c r="X248" i="43"/>
  <c r="X461" i="43"/>
  <c r="X824" i="43"/>
  <c r="X1738" i="43"/>
  <c r="X2177" i="43"/>
  <c r="M2145" i="43"/>
  <c r="M1968" i="43"/>
  <c r="X2346" i="43"/>
  <c r="X2568" i="43"/>
  <c r="X70" i="43"/>
  <c r="X56" i="43"/>
  <c r="X313" i="43"/>
  <c r="X2078" i="43"/>
  <c r="X2030" i="43"/>
  <c r="X1419" i="43"/>
  <c r="M731" i="43"/>
  <c r="M2647" i="43"/>
  <c r="M1190" i="43"/>
  <c r="X677" i="43"/>
  <c r="X2101" i="43"/>
  <c r="M2378" i="43"/>
  <c r="X1172" i="43"/>
  <c r="M557" i="43"/>
  <c r="X360" i="43"/>
  <c r="M2476" i="43"/>
  <c r="X938" i="43"/>
  <c r="X980" i="43"/>
  <c r="X1576" i="43"/>
  <c r="M1260" i="43"/>
  <c r="X875" i="43"/>
  <c r="M2720" i="43"/>
  <c r="M448" i="43"/>
  <c r="X2301" i="43"/>
  <c r="X2746" i="43"/>
  <c r="X2205" i="43"/>
  <c r="M151" i="43"/>
  <c r="M2010" i="43"/>
  <c r="X348" i="43"/>
  <c r="X299" i="43"/>
  <c r="X933" i="43"/>
  <c r="X150" i="43"/>
  <c r="X1927" i="43"/>
  <c r="X2144" i="43"/>
  <c r="M796" i="43"/>
  <c r="X1561" i="43"/>
  <c r="X62" i="43"/>
  <c r="X1253" i="43"/>
  <c r="X113" i="43"/>
  <c r="X676" i="43"/>
  <c r="M771" i="43"/>
  <c r="X831" i="43"/>
  <c r="M1558" i="43"/>
  <c r="X1126" i="43"/>
  <c r="X756" i="43"/>
  <c r="X454" i="43"/>
  <c r="X1577" i="43"/>
  <c r="X1334" i="43"/>
  <c r="M2513" i="43"/>
  <c r="X1496" i="43"/>
  <c r="M472" i="43"/>
  <c r="X845" i="43"/>
  <c r="X766" i="43"/>
  <c r="X373" i="43"/>
  <c r="X363" i="43"/>
  <c r="X774" i="43"/>
  <c r="X737" i="43"/>
  <c r="X530" i="43"/>
  <c r="M851" i="43"/>
  <c r="X492" i="43"/>
  <c r="M1050" i="43"/>
  <c r="X1606" i="43"/>
  <c r="X30" i="43"/>
  <c r="X600" i="43"/>
  <c r="X1518" i="43"/>
  <c r="X1974" i="43"/>
  <c r="X1445" i="43"/>
  <c r="X1067" i="43"/>
  <c r="X1508" i="43"/>
  <c r="M2125" i="43"/>
  <c r="X1541" i="43"/>
  <c r="X2570" i="43"/>
  <c r="X257" i="43"/>
  <c r="X2290" i="43"/>
  <c r="X2257" i="43"/>
  <c r="X494" i="43"/>
  <c r="M778" i="43"/>
  <c r="M1796" i="43"/>
  <c r="X2029" i="43"/>
  <c r="X351" i="43"/>
  <c r="X2041" i="43"/>
  <c r="M2273" i="43"/>
  <c r="M456" i="43"/>
  <c r="M2786" i="43"/>
  <c r="M2141" i="43"/>
  <c r="X2307" i="43"/>
  <c r="X1292" i="43"/>
  <c r="X1831" i="43"/>
  <c r="X1199" i="43"/>
  <c r="X1905" i="43"/>
  <c r="X2644" i="43"/>
  <c r="X1665" i="43"/>
  <c r="X2353" i="43"/>
  <c r="X2546" i="43"/>
  <c r="X2135" i="43"/>
  <c r="M1345" i="43"/>
  <c r="M309" i="43"/>
  <c r="X945" i="43"/>
  <c r="X439" i="43"/>
  <c r="X1707" i="43"/>
  <c r="M1916" i="43"/>
  <c r="M831" i="43"/>
  <c r="X2295" i="43"/>
  <c r="M31" i="43"/>
  <c r="X411" i="43"/>
  <c r="X1978" i="43"/>
  <c r="M1805" i="43"/>
  <c r="X1529" i="43"/>
  <c r="X2431" i="43"/>
  <c r="X1213" i="43"/>
  <c r="M21" i="43"/>
  <c r="X620" i="43"/>
  <c r="M840" i="43"/>
  <c r="X274" i="43"/>
  <c r="X713" i="43"/>
  <c r="X2758" i="43"/>
  <c r="X1414" i="43"/>
  <c r="X684" i="43"/>
  <c r="X126" i="43"/>
  <c r="M2495" i="43"/>
  <c r="X1007" i="43"/>
  <c r="X2090" i="43"/>
  <c r="X970" i="43"/>
  <c r="X2069" i="43"/>
  <c r="M1377" i="43"/>
  <c r="X284" i="43"/>
  <c r="X2428" i="43"/>
  <c r="X2277" i="43"/>
  <c r="X2735" i="43"/>
  <c r="M2601" i="43"/>
  <c r="X2001" i="43"/>
  <c r="X1358" i="43"/>
  <c r="X297" i="43"/>
  <c r="M2326" i="43"/>
  <c r="X79" i="43"/>
  <c r="X447" i="43"/>
  <c r="M1493" i="43"/>
  <c r="M1734" i="43"/>
  <c r="M1979" i="43"/>
  <c r="X2412" i="43"/>
  <c r="X1652" i="43"/>
  <c r="X1068" i="43"/>
  <c r="X35" i="43"/>
  <c r="M207" i="43"/>
  <c r="X2313" i="43"/>
  <c r="X343" i="43"/>
  <c r="X1475" i="43"/>
  <c r="X1998" i="43"/>
  <c r="X1028" i="43"/>
  <c r="X2008" i="43"/>
  <c r="X956" i="43"/>
  <c r="X2712" i="43"/>
  <c r="X2267" i="43"/>
  <c r="M752" i="43"/>
  <c r="X2419" i="43"/>
  <c r="X1426" i="43"/>
  <c r="X1440" i="43"/>
  <c r="X2808" i="43"/>
  <c r="M2043" i="43"/>
  <c r="X2172" i="43"/>
  <c r="X2033" i="43"/>
  <c r="X2070" i="43"/>
  <c r="M1746" i="43"/>
  <c r="X943" i="43"/>
  <c r="X685" i="43"/>
  <c r="X315" i="43"/>
  <c r="X1262" i="43"/>
  <c r="X2734" i="43"/>
  <c r="X2104" i="43"/>
  <c r="X2370" i="43"/>
  <c r="X94" i="43"/>
  <c r="M1934" i="43"/>
  <c r="M364" i="43"/>
  <c r="X2572" i="43"/>
  <c r="X2211" i="43"/>
  <c r="M1986" i="43"/>
  <c r="X1451" i="43"/>
  <c r="X2525" i="43"/>
  <c r="X1593" i="43"/>
  <c r="X1186" i="43"/>
  <c r="X362" i="43"/>
  <c r="M1557" i="43"/>
  <c r="X1639" i="43"/>
  <c r="X39" i="43"/>
  <c r="X579" i="43"/>
  <c r="X1624" i="43"/>
  <c r="X1209" i="43"/>
  <c r="X653" i="43"/>
  <c r="X1517" i="43"/>
  <c r="X2384" i="43"/>
  <c r="X111" i="43"/>
  <c r="X2338" i="43"/>
  <c r="X1551" i="43"/>
  <c r="X311" i="43"/>
  <c r="X948" i="43"/>
  <c r="X2648" i="43"/>
  <c r="X1899" i="43"/>
  <c r="X644" i="43"/>
  <c r="M1094" i="43"/>
  <c r="X1656" i="43"/>
  <c r="X213" i="43"/>
  <c r="X1441" i="43"/>
  <c r="M1343" i="43"/>
  <c r="M2547" i="43"/>
  <c r="X2390" i="43"/>
  <c r="M1131" i="43"/>
  <c r="M1104" i="43"/>
  <c r="M2268" i="43"/>
  <c r="M1326" i="43"/>
  <c r="X2335" i="43"/>
  <c r="M2322" i="43"/>
  <c r="M2574" i="43"/>
  <c r="X657" i="43"/>
  <c r="M1286" i="43"/>
  <c r="X2023" i="43"/>
  <c r="X2060" i="43"/>
  <c r="X1381" i="43"/>
  <c r="X977" i="43"/>
  <c r="X746" i="43"/>
  <c r="X1446" i="43"/>
  <c r="X1145" i="43"/>
  <c r="X476" i="43"/>
  <c r="X1352" i="43"/>
  <c r="M1567" i="43"/>
  <c r="X1850" i="43"/>
  <c r="X281" i="43"/>
  <c r="X1631" i="43"/>
  <c r="X2115" i="43"/>
  <c r="X453" i="43"/>
  <c r="X383" i="43"/>
  <c r="X48" i="43"/>
  <c r="X2425" i="43"/>
  <c r="M958" i="43"/>
  <c r="M2714" i="43"/>
  <c r="X802" i="43"/>
  <c r="X217" i="43"/>
  <c r="X2569" i="43"/>
  <c r="M1653" i="43"/>
  <c r="M2063" i="43"/>
  <c r="X84" i="43"/>
  <c r="X1702" i="43"/>
  <c r="X412" i="43"/>
  <c r="X214" i="43"/>
  <c r="X950" i="43"/>
  <c r="X1941" i="43"/>
  <c r="X848" i="43"/>
  <c r="X2188" i="43"/>
  <c r="M24" i="43"/>
  <c r="M2346" i="43"/>
  <c r="M2458" i="43"/>
  <c r="M1841" i="43"/>
  <c r="M259" i="43"/>
  <c r="X1073" i="43"/>
  <c r="X361" i="43"/>
  <c r="X532" i="43"/>
  <c r="X1286" i="43"/>
  <c r="X2143" i="43"/>
  <c r="X287" i="43"/>
  <c r="X1614" i="43"/>
  <c r="X1037" i="43"/>
  <c r="M1412" i="43"/>
  <c r="X1478" i="43"/>
  <c r="X44" i="43"/>
  <c r="X2187" i="43"/>
  <c r="X216" i="43"/>
  <c r="X2294" i="43"/>
  <c r="M1513" i="43"/>
  <c r="X2297" i="43"/>
  <c r="X770" i="43"/>
  <c r="X2675" i="43"/>
  <c r="X1747" i="43"/>
  <c r="M575" i="43"/>
  <c r="M2452" i="43"/>
  <c r="X1882" i="43"/>
  <c r="X1574" i="43"/>
  <c r="X2705" i="43"/>
  <c r="X1085" i="43"/>
  <c r="M2539" i="43"/>
  <c r="X898" i="43"/>
  <c r="X2582" i="43"/>
  <c r="X1983" i="43"/>
  <c r="X1438" i="43"/>
  <c r="X947" i="43"/>
  <c r="X2479" i="43"/>
  <c r="X1735" i="43"/>
  <c r="X2801" i="43"/>
  <c r="X2240" i="43"/>
  <c r="X426" i="43"/>
  <c r="M300" i="43"/>
  <c r="M1743" i="43"/>
  <c r="M2357" i="43"/>
  <c r="X1434" i="43"/>
  <c r="M603" i="43"/>
  <c r="X2377" i="43"/>
  <c r="M394" i="43"/>
  <c r="X2347" i="43"/>
  <c r="X1765" i="43"/>
  <c r="X1889" i="43"/>
  <c r="X1898" i="43"/>
  <c r="X2626" i="43"/>
  <c r="X1830" i="43"/>
  <c r="X1980" i="43"/>
  <c r="X2126" i="43"/>
  <c r="M2611" i="43"/>
  <c r="X390" i="43"/>
  <c r="X1959" i="43"/>
  <c r="X1112" i="43"/>
  <c r="M131" i="43"/>
  <c r="X1659" i="43"/>
  <c r="X1628" i="43"/>
  <c r="X2737" i="43"/>
  <c r="X531" i="43"/>
  <c r="X1500" i="43"/>
  <c r="X232" i="43"/>
  <c r="X2265" i="43"/>
  <c r="X888" i="43"/>
  <c r="X1809" i="43"/>
  <c r="X2153" i="43"/>
  <c r="M377" i="43"/>
  <c r="X545" i="43"/>
  <c r="X143" i="43"/>
  <c r="X1915" i="43"/>
  <c r="X804" i="43"/>
  <c r="X896" i="43"/>
  <c r="X1969" i="43"/>
  <c r="X1957" i="43"/>
  <c r="X2755" i="43"/>
  <c r="X1722" i="43"/>
  <c r="X407" i="43"/>
  <c r="M2282" i="43"/>
  <c r="X1461" i="43"/>
  <c r="M230" i="43"/>
  <c r="M257" i="43"/>
  <c r="X1265" i="43"/>
  <c r="X1547" i="43"/>
  <c r="X1863" i="43"/>
  <c r="X2463" i="43"/>
  <c r="X2140" i="43"/>
  <c r="M324" i="43"/>
  <c r="X2027" i="43"/>
  <c r="M2548" i="43"/>
  <c r="X2507" i="43"/>
  <c r="X964" i="43"/>
  <c r="M1962" i="43"/>
  <c r="X1919" i="43"/>
  <c r="M577" i="43"/>
  <c r="X1680" i="43"/>
  <c r="X1417" i="43"/>
  <c r="X2790" i="43"/>
  <c r="X1741" i="43"/>
  <c r="X1690" i="43"/>
  <c r="X1060" i="43"/>
  <c r="M2389" i="43"/>
  <c r="M1025" i="43"/>
  <c r="X1400" i="43"/>
  <c r="X366" i="43"/>
  <c r="X519" i="43"/>
  <c r="X203" i="43"/>
  <c r="X1925" i="43"/>
  <c r="X1329" i="43"/>
  <c r="X993" i="43"/>
  <c r="X2017" i="43"/>
  <c r="X2260" i="43"/>
  <c r="M1421" i="43"/>
  <c r="X581" i="43"/>
  <c r="X1098" i="43"/>
  <c r="X2113" i="43"/>
  <c r="M997" i="43"/>
  <c r="M647" i="43"/>
  <c r="X2684" i="43"/>
  <c r="X364" i="43"/>
  <c r="X2646" i="43"/>
  <c r="X1299" i="43"/>
  <c r="X1842" i="43"/>
  <c r="M1747" i="43"/>
  <c r="X2213" i="43"/>
  <c r="M2231" i="43"/>
  <c r="X2792" i="43"/>
  <c r="X2621" i="43"/>
  <c r="X1204" i="43"/>
  <c r="X2339" i="43"/>
  <c r="X1560" i="43"/>
  <c r="M864" i="43"/>
  <c r="X1294" i="43"/>
  <c r="X680" i="43"/>
  <c r="X1567" i="43"/>
  <c r="X557" i="43"/>
  <c r="X2805" i="43"/>
  <c r="X2444" i="43"/>
  <c r="X96" i="43"/>
  <c r="M693" i="43"/>
  <c r="X1700" i="43"/>
  <c r="X583" i="43"/>
  <c r="X1956" i="43"/>
  <c r="X2529" i="43"/>
  <c r="X1105" i="43"/>
  <c r="X999" i="43"/>
  <c r="X1921" i="43"/>
  <c r="X1383" i="43"/>
  <c r="M553" i="43"/>
  <c r="X810" i="43"/>
  <c r="X1908" i="43"/>
  <c r="X2004" i="43"/>
  <c r="M2671" i="43"/>
  <c r="M2619" i="43"/>
  <c r="M2393" i="43"/>
  <c r="X1130" i="43"/>
  <c r="X2081" i="43"/>
  <c r="X1014" i="43"/>
  <c r="X551" i="43"/>
  <c r="X735" i="43"/>
  <c r="X2606" i="43"/>
  <c r="X479" i="43"/>
  <c r="X1230" i="43"/>
  <c r="X1217" i="43"/>
  <c r="M1502" i="43"/>
  <c r="X871" i="43"/>
  <c r="X1196" i="43"/>
  <c r="X1220" i="43"/>
  <c r="X586" i="43"/>
  <c r="X1250" i="43"/>
  <c r="M58" i="43"/>
  <c r="M648" i="43"/>
  <c r="X1408" i="43"/>
  <c r="M2158" i="43"/>
  <c r="X2689" i="43"/>
  <c r="X338" i="43"/>
  <c r="X1094" i="43"/>
  <c r="X2422" i="43"/>
  <c r="M1893" i="43"/>
  <c r="X1926" i="43"/>
  <c r="X1474" i="43"/>
  <c r="X2753" i="43"/>
  <c r="X2182" i="43"/>
  <c r="X272" i="43"/>
  <c r="X2767" i="43"/>
  <c r="X1455" i="43"/>
  <c r="M2492" i="43"/>
  <c r="X2672" i="43"/>
  <c r="X323" i="43"/>
  <c r="X1052" i="43"/>
  <c r="X2396" i="43"/>
  <c r="X1828" i="43"/>
  <c r="X1892" i="43"/>
  <c r="X501" i="43"/>
  <c r="X178" i="43"/>
  <c r="M2653" i="43"/>
  <c r="M539" i="43"/>
  <c r="X1327" i="43"/>
  <c r="X1581" i="43"/>
  <c r="X803" i="43"/>
  <c r="X2592" i="43"/>
  <c r="M1634" i="43"/>
  <c r="M689" i="43"/>
  <c r="M1613" i="43"/>
  <c r="X2680" i="43"/>
  <c r="X2019" i="43"/>
  <c r="X521" i="43"/>
  <c r="X507" i="43"/>
  <c r="M1772" i="43"/>
  <c r="X2550" i="43"/>
  <c r="X237" i="43"/>
  <c r="M231" i="43"/>
  <c r="M61" i="43"/>
  <c r="X2248" i="43"/>
  <c r="X121" i="43"/>
  <c r="X1154" i="43"/>
  <c r="X1651" i="43"/>
  <c r="X2057" i="43"/>
  <c r="X124" i="43"/>
  <c r="X1486" i="43"/>
  <c r="X384" i="43"/>
  <c r="X2373" i="43"/>
  <c r="X1817" i="43"/>
  <c r="X2320" i="43"/>
  <c r="X310" i="43"/>
  <c r="X2540" i="43"/>
  <c r="X1650" i="43"/>
  <c r="X1971" i="43"/>
  <c r="X2804" i="43"/>
  <c r="M2445" i="43"/>
  <c r="X849" i="43"/>
  <c r="X917" i="43"/>
  <c r="M563" i="43"/>
  <c r="X1727" i="43"/>
  <c r="X1752" i="43"/>
  <c r="M941" i="43"/>
  <c r="M159" i="43"/>
  <c r="X1153" i="43"/>
  <c r="M1441" i="43"/>
  <c r="M498" i="43"/>
  <c r="M1775" i="43"/>
  <c r="X1050" i="43"/>
  <c r="X1994" i="43"/>
  <c r="X2768" i="43"/>
  <c r="X2139" i="43"/>
  <c r="X1657" i="43"/>
  <c r="X1841" i="43"/>
  <c r="M1118" i="43"/>
  <c r="X175" i="43"/>
  <c r="M1258" i="43"/>
  <c r="X385" i="43"/>
  <c r="X937" i="43"/>
  <c r="M1328" i="43"/>
  <c r="X1745" i="43"/>
  <c r="X1773" i="43"/>
  <c r="X2534" i="43"/>
  <c r="X357" i="43"/>
  <c r="X1339" i="43"/>
  <c r="X2334" i="43"/>
  <c r="X1099" i="43"/>
  <c r="X1705" i="43"/>
  <c r="X2149" i="43"/>
  <c r="M2523" i="43"/>
  <c r="X1375" i="43"/>
  <c r="X1724" i="43"/>
  <c r="X1498" i="43"/>
  <c r="X2682" i="43"/>
  <c r="X2250" i="43"/>
  <c r="X1964" i="43"/>
  <c r="X1303" i="43"/>
  <c r="X1487" i="43"/>
  <c r="X862" i="43"/>
  <c r="M838" i="43"/>
  <c r="M2086" i="43"/>
  <c r="X167" i="43"/>
  <c r="M175" i="43"/>
  <c r="X2691" i="43"/>
  <c r="X2043" i="43"/>
  <c r="X1479" i="43"/>
  <c r="X636" i="43"/>
  <c r="X1851" i="43"/>
  <c r="X778" i="43"/>
  <c r="X1082" i="43"/>
  <c r="M2223" i="43"/>
  <c r="X156" i="43"/>
  <c r="X1556" i="43"/>
  <c r="M379" i="43"/>
  <c r="X2736" i="43"/>
  <c r="X1973" i="43"/>
  <c r="M616" i="43"/>
  <c r="X1706" i="43"/>
  <c r="X1864" i="43"/>
  <c r="X235" i="43"/>
  <c r="X834" i="43"/>
  <c r="X1857" i="43"/>
  <c r="X2336" i="43"/>
  <c r="M2343" i="43"/>
  <c r="M550" i="43"/>
  <c r="M1861" i="43"/>
  <c r="M873" i="43"/>
  <c r="X699" i="43"/>
  <c r="X2184" i="43"/>
  <c r="X2095" i="43"/>
  <c r="M143" i="43"/>
  <c r="X727" i="43"/>
  <c r="X2620" i="43"/>
  <c r="X1573" i="43"/>
  <c r="X1472" i="43"/>
  <c r="X1023" i="43"/>
  <c r="X846" i="43"/>
  <c r="X984" i="43"/>
  <c r="M674" i="43"/>
  <c r="X489" i="43"/>
  <c r="M2161" i="43"/>
  <c r="X324" i="43"/>
  <c r="X391" i="43"/>
  <c r="X1755" i="43"/>
  <c r="X2204" i="43"/>
  <c r="X2634" i="43"/>
  <c r="M1641" i="43"/>
  <c r="X1655" i="43"/>
  <c r="X562" i="43"/>
  <c r="X1546" i="43"/>
  <c r="X1693" i="43"/>
  <c r="X889" i="43"/>
  <c r="X233" i="43"/>
  <c r="X1245" i="43"/>
  <c r="M584" i="43"/>
  <c r="X1283" i="43"/>
  <c r="X2544" i="43"/>
  <c r="X990" i="43"/>
  <c r="X73" i="43"/>
  <c r="X822" i="43"/>
  <c r="M1080" i="43"/>
  <c r="X2031" i="43"/>
  <c r="X1168" i="43"/>
  <c r="X401" i="43"/>
  <c r="X1291" i="43"/>
  <c r="X1365" i="43"/>
  <c r="X422" i="43"/>
  <c r="X1982" i="43"/>
  <c r="X863" i="43"/>
  <c r="X2477" i="43"/>
  <c r="X779" i="43"/>
  <c r="X1044" i="43"/>
  <c r="X1304" i="43"/>
  <c r="M877" i="43"/>
  <c r="X662" i="43"/>
  <c r="X1452" i="43"/>
  <c r="X1729" i="43"/>
  <c r="X867" i="43"/>
  <c r="X2026" i="43"/>
  <c r="X97" i="43"/>
  <c r="X1317" i="43"/>
  <c r="M1855" i="43"/>
  <c r="X597" i="43"/>
  <c r="X1120" i="43"/>
  <c r="M2527" i="43"/>
  <c r="X2740" i="43"/>
  <c r="X1701" i="43"/>
  <c r="X210" i="43"/>
  <c r="M2225" i="43"/>
  <c r="X189" i="43"/>
  <c r="M915" i="43"/>
  <c r="X1158" i="43"/>
  <c r="X86" i="43"/>
  <c r="X1793" i="43"/>
  <c r="X895" i="43"/>
  <c r="M2485" i="43"/>
  <c r="X2749" i="43"/>
  <c r="X2040" i="43"/>
  <c r="M2769" i="43"/>
  <c r="X1341" i="43"/>
  <c r="X2690" i="43"/>
  <c r="X1218" i="43"/>
  <c r="X140" i="43"/>
  <c r="X2611" i="43"/>
  <c r="X801" i="43"/>
  <c r="X1699" i="43"/>
  <c r="M2674" i="43"/>
  <c r="X1284" i="43"/>
  <c r="M350" i="43"/>
  <c r="X655" i="43"/>
  <c r="X1471" i="43"/>
  <c r="M2281" i="43"/>
  <c r="X2316" i="43"/>
  <c r="X1166" i="43"/>
  <c r="X1588" i="43"/>
  <c r="X2763" i="43"/>
  <c r="X598" i="43"/>
  <c r="X1264" i="43"/>
  <c r="X1167" i="43"/>
  <c r="X1867" i="43"/>
  <c r="M334" i="43"/>
  <c r="X1221" i="43"/>
  <c r="X559" i="43"/>
  <c r="X1456" i="43"/>
  <c r="X736" i="43"/>
  <c r="X2108" i="43"/>
  <c r="M2373" i="43"/>
  <c r="X400" i="43"/>
  <c r="X775" i="43"/>
  <c r="X1378" i="43"/>
  <c r="X911" i="43"/>
  <c r="X1768" i="43"/>
  <c r="X467" i="43"/>
  <c r="X2388" i="43"/>
  <c r="X877" i="43"/>
  <c r="X2552" i="43"/>
  <c r="X17" i="43"/>
  <c r="X2214" i="43"/>
  <c r="X923" i="43"/>
  <c r="X2468" i="43"/>
  <c r="X2006" i="43"/>
  <c r="M1706" i="43"/>
  <c r="X1271" i="43"/>
  <c r="X670" i="43"/>
  <c r="M445" i="43"/>
  <c r="X750" i="43"/>
  <c r="X567" i="43"/>
  <c r="X1235" i="43"/>
  <c r="X619" i="43"/>
  <c r="X1509" i="43"/>
  <c r="X853" i="43"/>
  <c r="X2513" i="43"/>
  <c r="X870" i="43"/>
  <c r="X369" i="43"/>
  <c r="X2590" i="43"/>
  <c r="X2730" i="43"/>
  <c r="X1909" i="43"/>
  <c r="X2200" i="43"/>
  <c r="M1315" i="43"/>
  <c r="M660" i="43"/>
  <c r="X2671" i="43"/>
  <c r="M1785" i="43"/>
  <c r="X498" i="43"/>
  <c r="M2128" i="43"/>
  <c r="X292" i="43"/>
  <c r="X300" i="43"/>
  <c r="M489" i="43"/>
  <c r="X617" i="43"/>
  <c r="X2499" i="43"/>
  <c r="X991" i="43"/>
  <c r="M1731" i="43"/>
  <c r="M2749" i="43"/>
  <c r="X734" i="43"/>
  <c r="M1331" i="43"/>
  <c r="X1958" i="43"/>
  <c r="X2058" i="43"/>
  <c r="X468" i="43"/>
  <c r="M391" i="43"/>
  <c r="X1798" i="43"/>
  <c r="X2756" i="43"/>
  <c r="M2122" i="43"/>
  <c r="M332" i="43"/>
  <c r="X2365" i="43"/>
  <c r="X1313" i="43"/>
  <c r="X130" i="43"/>
  <c r="X500" i="43"/>
  <c r="M1034" i="43"/>
  <c r="X2504" i="43"/>
  <c r="X209" i="43"/>
  <c r="X402" i="43"/>
  <c r="X1858" i="43"/>
  <c r="X2067" i="43"/>
  <c r="X1533" i="43"/>
  <c r="M369" i="43"/>
  <c r="X1345" i="43"/>
  <c r="X2299" i="43"/>
  <c r="X582" i="43"/>
  <c r="M1952" i="43"/>
  <c r="X1179" i="43"/>
  <c r="X615" i="43"/>
  <c r="X2696" i="43"/>
  <c r="X1792" i="43"/>
  <c r="X1585" i="43"/>
  <c r="X1886" i="43"/>
  <c r="X2028" i="43"/>
  <c r="X2327" i="43"/>
  <c r="X920" i="43"/>
  <c r="X2156" i="43"/>
  <c r="X1208" i="43"/>
  <c r="X672" i="43"/>
  <c r="X331" i="43"/>
  <c r="X1144" i="43"/>
  <c r="X2203" i="43"/>
  <c r="X2643" i="43"/>
  <c r="X738" i="43"/>
  <c r="X1326" i="43"/>
  <c r="M576" i="43"/>
  <c r="M529" i="43"/>
  <c r="X2667" i="43"/>
  <c r="X2650" i="43"/>
  <c r="X2183" i="43"/>
  <c r="M1705" i="43"/>
  <c r="X2411" i="43"/>
  <c r="X2046" i="43"/>
  <c r="M419" i="43"/>
  <c r="X648" i="43"/>
  <c r="X1091" i="43"/>
  <c r="X506" i="43"/>
  <c r="X1140" i="43"/>
  <c r="X1917" i="43"/>
  <c r="X589" i="43"/>
  <c r="X2293" i="43"/>
  <c r="M124" i="43"/>
  <c r="X2462" i="43"/>
  <c r="X2192" i="43"/>
  <c r="X1688" i="43"/>
  <c r="M943" i="43"/>
  <c r="X1210" i="43"/>
  <c r="X1246" i="43"/>
  <c r="X417" i="43"/>
  <c r="M691" i="43"/>
  <c r="X1881" i="43"/>
  <c r="X1435" i="43"/>
  <c r="X629" i="43"/>
  <c r="X120" i="43"/>
  <c r="X2186" i="43"/>
  <c r="M2759" i="43"/>
  <c r="X2487" i="43"/>
  <c r="X2103" i="43"/>
  <c r="X1110" i="43"/>
  <c r="X724" i="43"/>
  <c r="M2262" i="43"/>
  <c r="X1296" i="43"/>
  <c r="X183" i="43"/>
  <c r="X2130" i="43"/>
  <c r="X1843" i="43"/>
  <c r="M2640" i="43"/>
  <c r="X2343" i="43"/>
  <c r="X2491" i="43"/>
  <c r="X1531" i="43"/>
  <c r="X520" i="43"/>
  <c r="M308" i="43"/>
  <c r="X2718" i="43"/>
  <c r="M1501" i="43"/>
  <c r="X576" i="43"/>
  <c r="X955" i="43"/>
  <c r="M2090" i="43"/>
  <c r="X2523" i="43"/>
  <c r="M1589" i="43"/>
  <c r="X2085" i="43"/>
  <c r="X1393" i="43"/>
  <c r="M1738" i="43"/>
  <c r="X1388" i="43"/>
  <c r="X906" i="43"/>
  <c r="X463" i="43"/>
  <c r="M854" i="43"/>
  <c r="X142" i="43"/>
  <c r="X2803" i="43"/>
  <c r="X2703" i="43"/>
  <c r="X529" i="43"/>
  <c r="X1387" i="43"/>
  <c r="X243" i="43"/>
  <c r="M2780" i="43"/>
  <c r="X641" i="43"/>
  <c r="M931" i="43"/>
  <c r="X328" i="43"/>
  <c r="X2548" i="43"/>
  <c r="X2766" i="43"/>
  <c r="X744" i="43"/>
  <c r="X260" i="43"/>
  <c r="X486" i="43"/>
  <c r="X18" i="43"/>
  <c r="X147" i="43"/>
  <c r="M481" i="43"/>
  <c r="X1043" i="43"/>
  <c r="X2317" i="43"/>
  <c r="X607" i="43"/>
  <c r="X1521" i="43"/>
  <c r="X1818" i="43"/>
  <c r="X2429" i="43"/>
  <c r="M925" i="43"/>
  <c r="X979" i="43"/>
  <c r="X1429" i="43"/>
  <c r="X864" i="43"/>
  <c r="X1333" i="43"/>
  <c r="X482" i="43"/>
  <c r="X1362" i="43"/>
  <c r="X2631" i="43"/>
  <c r="X2515" i="43"/>
  <c r="X1544" i="43"/>
  <c r="M2316" i="43"/>
  <c r="X922" i="43"/>
  <c r="X800" i="43"/>
  <c r="X1555" i="43"/>
  <c r="X930" i="43"/>
  <c r="M1872" i="43"/>
  <c r="X1571" i="43"/>
  <c r="M2651" i="43"/>
  <c r="M1930" i="43"/>
  <c r="X1608" i="43"/>
  <c r="X2664" i="43"/>
  <c r="X456" i="43"/>
  <c r="X640" i="43"/>
  <c r="X2086" i="43"/>
  <c r="X2503" i="43"/>
  <c r="X527" i="43"/>
  <c r="X1024" i="43"/>
  <c r="X1298" i="43"/>
  <c r="X1025" i="43"/>
  <c r="X14" i="43"/>
  <c r="X1968" i="43"/>
  <c r="X697" i="43"/>
  <c r="M1351" i="43"/>
  <c r="X2356" i="43"/>
  <c r="M2313" i="43"/>
  <c r="X878" i="43"/>
  <c r="X1875" i="43"/>
  <c r="X2494" i="43"/>
  <c r="X1708" i="43"/>
  <c r="X2493" i="43"/>
  <c r="X1310" i="43"/>
  <c r="M1839" i="43"/>
  <c r="X430" i="43"/>
  <c r="X1243" i="43"/>
  <c r="X2475" i="43"/>
  <c r="M782" i="43"/>
  <c r="X279" i="43"/>
  <c r="X2584" i="43"/>
  <c r="X1603" i="43"/>
  <c r="M2359" i="43"/>
  <c r="X1485" i="43"/>
  <c r="X2728" i="43"/>
  <c r="X2436" i="43"/>
  <c r="X1189" i="43"/>
  <c r="X514" i="43"/>
  <c r="X2469" i="43"/>
  <c r="X2044" i="43"/>
  <c r="X1423" i="43"/>
  <c r="X474" i="43"/>
  <c r="X2075" i="43"/>
  <c r="M235" i="43"/>
  <c r="X195" i="43"/>
  <c r="X438" i="43"/>
  <c r="X471" i="43"/>
  <c r="X2387" i="43"/>
  <c r="X1902" i="43"/>
  <c r="M1051" i="43"/>
  <c r="X587" i="43"/>
  <c r="X2333" i="43"/>
  <c r="M378" i="43"/>
  <c r="X503" i="43"/>
  <c r="M2210" i="43"/>
  <c r="X1936" i="43"/>
  <c r="X2049" i="43"/>
  <c r="X1756" i="43"/>
  <c r="M2667" i="43"/>
  <c r="X330" i="43"/>
  <c r="X658" i="43"/>
  <c r="M1005" i="43"/>
  <c r="M1908" i="43"/>
  <c r="X2716" i="43"/>
  <c r="X580" i="43"/>
  <c r="X2061" i="43"/>
  <c r="X1762" i="43"/>
  <c r="X2670" i="43"/>
  <c r="X2630" i="43"/>
  <c r="X2249" i="43"/>
  <c r="X689" i="43"/>
  <c r="M2494" i="43"/>
  <c r="X100" i="43"/>
  <c r="M569" i="43"/>
  <c r="X903" i="43"/>
  <c r="X1562" i="43"/>
  <c r="X2215" i="43"/>
  <c r="X1739" i="43"/>
  <c r="X2553" i="43"/>
  <c r="M2384" i="43"/>
  <c r="X1897" i="43"/>
  <c r="X1742" i="43"/>
  <c r="M2796" i="43"/>
  <c r="X1113" i="43"/>
  <c r="X105" i="43"/>
  <c r="M875" i="43"/>
  <c r="X2774" i="43"/>
  <c r="X2161" i="43"/>
  <c r="X2666" i="43"/>
  <c r="X2418" i="43"/>
  <c r="X780" i="43"/>
  <c r="X566" i="43"/>
  <c r="X2176" i="43"/>
  <c r="X339" i="43"/>
  <c r="X107" i="43"/>
  <c r="X1074" i="43"/>
  <c r="X1543" i="43"/>
  <c r="X686" i="43"/>
  <c r="M75" i="43"/>
  <c r="M1632" i="43"/>
  <c r="X1876" i="43"/>
  <c r="X1598" i="43"/>
  <c r="X1903" i="43"/>
  <c r="M2074" i="43"/>
  <c r="X840" i="43"/>
  <c r="X2573" i="43"/>
  <c r="M2049" i="43"/>
  <c r="X2191" i="43"/>
  <c r="M520" i="43"/>
  <c r="X346" i="43"/>
  <c r="X2051" i="43"/>
  <c r="M486" i="43"/>
  <c r="X1083" i="43"/>
  <c r="M279" i="43"/>
  <c r="X1139" i="43"/>
  <c r="X1499" i="43"/>
  <c r="M2305" i="43"/>
  <c r="X1439" i="43"/>
  <c r="X1078" i="43"/>
  <c r="X1360" i="43"/>
  <c r="X2637" i="43"/>
  <c r="X630" i="43"/>
  <c r="X2588" i="43"/>
  <c r="X1750" i="43"/>
  <c r="X2382" i="43"/>
  <c r="X2005" i="43"/>
  <c r="X968" i="43"/>
  <c r="X1754" i="43"/>
  <c r="X52" i="43"/>
  <c r="X253" i="43"/>
  <c r="X715" i="43"/>
  <c r="M1312" i="43"/>
  <c r="X2739" i="43"/>
  <c r="X464" i="43"/>
  <c r="X1402" i="43"/>
  <c r="X1111" i="43"/>
  <c r="M2782" i="43"/>
  <c r="M1133" i="43"/>
  <c r="X1165" i="43"/>
  <c r="X215" i="43"/>
  <c r="X880" i="43"/>
  <c r="X2442" i="43"/>
  <c r="X2311" i="43"/>
  <c r="X2484" i="43"/>
  <c r="X695" i="43"/>
  <c r="X370" i="43"/>
  <c r="X1366" i="43"/>
  <c r="X992" i="43"/>
  <c r="X1442" i="43"/>
  <c r="X1734" i="43"/>
  <c r="X740" i="43"/>
  <c r="M1355" i="43"/>
  <c r="X718" i="43"/>
  <c r="X806" i="43"/>
  <c r="X1079" i="43"/>
  <c r="X850" i="43"/>
  <c r="M1745" i="43"/>
  <c r="X1164" i="43"/>
  <c r="X1178" i="43"/>
  <c r="M2688" i="43"/>
  <c r="X765" i="43"/>
  <c r="X1382" i="43"/>
  <c r="X1510" i="43"/>
  <c r="M398" i="43"/>
  <c r="X1401" i="43"/>
  <c r="X1963" i="43"/>
  <c r="X283" i="43"/>
  <c r="M1600" i="43"/>
  <c r="M1622" i="43"/>
  <c r="X1367" i="43"/>
  <c r="X1483" i="43"/>
  <c r="X1583" i="43"/>
  <c r="X1081" i="43"/>
  <c r="X1862" i="43"/>
  <c r="X918" i="43"/>
  <c r="X885" i="43"/>
  <c r="M887" i="43"/>
  <c r="X599" i="43"/>
  <c r="M2521" i="43"/>
  <c r="X965" i="43"/>
  <c r="X2776" i="43"/>
  <c r="M2194" i="43"/>
  <c r="X2432" i="43"/>
  <c r="X1801" i="43"/>
  <c r="X2636" i="43"/>
  <c r="M1301" i="43"/>
  <c r="X652" i="43"/>
  <c r="M862" i="43"/>
  <c r="X776" i="43"/>
  <c r="X236" i="43"/>
  <c r="X1077" i="43"/>
  <c r="X678" i="43"/>
  <c r="X2142" i="43"/>
  <c r="M1281" i="43"/>
  <c r="M1808" i="43"/>
  <c r="X1666" i="43"/>
  <c r="X709" i="43"/>
  <c r="X247" i="43"/>
  <c r="X480" i="43"/>
  <c r="X1428" i="43"/>
  <c r="X1730" i="43"/>
  <c r="X1744" i="43"/>
  <c r="X1733" i="43"/>
  <c r="X2223" i="43"/>
  <c r="M2375" i="43"/>
  <c r="X1861" i="43"/>
  <c r="M2270" i="43"/>
  <c r="X444" i="43"/>
  <c r="X2722" i="43"/>
  <c r="X173" i="43"/>
  <c r="X643" i="43"/>
  <c r="X1490" i="43"/>
  <c r="M2682" i="43"/>
  <c r="X767" i="43"/>
  <c r="X420" i="43"/>
  <c r="M1898" i="43"/>
  <c r="M154" i="43"/>
  <c r="X2795" i="43"/>
  <c r="X703" i="43"/>
  <c r="X859" i="43"/>
  <c r="M2777" i="43"/>
  <c r="M670" i="43"/>
  <c r="X2010" i="43"/>
  <c r="X565" i="43"/>
  <c r="X2096" i="43"/>
  <c r="X446" i="43"/>
  <c r="X2747" i="43"/>
  <c r="X1072" i="43"/>
  <c r="X1871" i="43"/>
  <c r="X1413" i="43"/>
  <c r="X962" i="43"/>
  <c r="X558" i="43"/>
  <c r="X1399" i="43"/>
  <c r="X229" i="43"/>
  <c r="X2238" i="43"/>
  <c r="X2593" i="43"/>
  <c r="M1032" i="43"/>
  <c r="X1021" i="43"/>
  <c r="X866" i="43"/>
  <c r="M1374" i="43"/>
  <c r="X2345" i="43"/>
  <c r="X1634" i="43"/>
  <c r="X2579" i="43"/>
  <c r="X671" i="43"/>
  <c r="X1346" i="43"/>
  <c r="X2189" i="43"/>
  <c r="X1481" i="43"/>
  <c r="X1683" i="43"/>
  <c r="M979" i="43"/>
  <c r="X2326" i="43"/>
  <c r="M1879" i="43"/>
  <c r="X1201" i="43"/>
  <c r="X1314" i="43"/>
  <c r="X1338" i="43"/>
  <c r="M1866" i="43"/>
  <c r="X1376" i="43"/>
  <c r="X1627" i="43"/>
  <c r="M1486" i="43"/>
  <c r="X367" i="43"/>
  <c r="X2024" i="43"/>
  <c r="M2235" i="43"/>
  <c r="X706" i="43"/>
  <c r="M2214" i="43"/>
  <c r="X2092" i="43"/>
  <c r="X2497" i="43"/>
  <c r="X2443" i="43"/>
  <c r="M871" i="43"/>
  <c r="X2777" i="43"/>
  <c r="M2496" i="43"/>
  <c r="X1116" i="43"/>
  <c r="X180" i="43"/>
  <c r="X1638" i="43"/>
  <c r="X2362" i="43"/>
  <c r="M2081" i="43"/>
  <c r="X1460" i="43"/>
  <c r="X2660" i="43"/>
  <c r="X645" i="43"/>
  <c r="M2169" i="43"/>
  <c r="M837" i="43"/>
  <c r="M1440" i="43"/>
  <c r="X1589" i="43"/>
  <c r="X1353" i="43"/>
  <c r="X1564" i="43"/>
  <c r="X754" i="43"/>
  <c r="X1380" i="43"/>
  <c r="X2018" i="43"/>
  <c r="X1457" i="43"/>
  <c r="X971" i="43"/>
  <c r="X2190" i="43"/>
  <c r="M2764" i="43"/>
  <c r="X2809" i="43"/>
  <c r="X700" i="43"/>
  <c r="X772" i="43"/>
  <c r="M2055" i="43"/>
  <c r="X2685" i="43"/>
  <c r="X2679" i="43"/>
  <c r="X2109" i="43"/>
  <c r="X794" i="43"/>
  <c r="X2441" i="43"/>
  <c r="X285" i="43"/>
  <c r="X1321" i="43"/>
  <c r="X1566" i="43"/>
  <c r="X2715" i="43"/>
  <c r="M2218" i="43"/>
  <c r="X1200" i="43"/>
  <c r="X959" i="43"/>
  <c r="X1447" i="43"/>
  <c r="X908" i="43"/>
  <c r="M268" i="43"/>
  <c r="X405" i="43"/>
  <c r="X2083" i="43"/>
  <c r="X546" i="43"/>
  <c r="M2532" i="43"/>
  <c r="X2016" i="43"/>
  <c r="X1794" i="43"/>
  <c r="M1289" i="43"/>
  <c r="X1686" i="43"/>
  <c r="X425" i="43"/>
  <c r="X2116" i="43"/>
  <c r="M1043" i="43"/>
  <c r="X1175" i="43"/>
  <c r="M1708" i="43"/>
  <c r="M1568" i="43"/>
  <c r="X635" i="43"/>
  <c r="X2374" i="43"/>
  <c r="M1259" i="43"/>
  <c r="X1930" i="43"/>
  <c r="M2598" i="43"/>
  <c r="X38" i="43"/>
  <c r="X16" i="43"/>
  <c r="X533" i="43"/>
  <c r="X614" i="43"/>
  <c r="X23" i="43"/>
  <c r="X2594" i="43"/>
  <c r="X1877" i="43"/>
  <c r="X1782" i="43"/>
  <c r="X1205" i="43"/>
  <c r="X359" i="43"/>
  <c r="X1590" i="43"/>
  <c r="X1685" i="43"/>
  <c r="M1366" i="43"/>
  <c r="X994" i="43"/>
  <c r="X1454" i="43"/>
  <c r="X1812" i="43"/>
  <c r="X2576" i="43"/>
  <c r="X1267" i="43"/>
  <c r="X58" i="43"/>
  <c r="X1860" i="43"/>
  <c r="M85" i="43"/>
  <c r="X176" i="43"/>
  <c r="X829" i="43"/>
  <c r="M1027" i="43"/>
  <c r="X488" i="43"/>
  <c r="M676" i="43"/>
  <c r="X988" i="43"/>
  <c r="M28" i="43"/>
  <c r="M1494" i="43"/>
  <c r="X1391" i="43"/>
  <c r="X958" i="43"/>
  <c r="X1386" i="43"/>
  <c r="X2688" i="43"/>
  <c r="M2386" i="43"/>
  <c r="M732" i="43"/>
  <c r="X2651" i="43"/>
  <c r="X1385" i="43"/>
  <c r="X571" i="43"/>
  <c r="M1101" i="43"/>
  <c r="X2510" i="43"/>
  <c r="X2743" i="43"/>
  <c r="X732" i="43"/>
  <c r="X1592" i="43"/>
  <c r="X1347" i="43"/>
  <c r="X2699" i="43"/>
  <c r="X728" i="43"/>
  <c r="M2257" i="43"/>
  <c r="X1176" i="43"/>
  <c r="X1129" i="43"/>
  <c r="M690" i="43"/>
  <c r="X1846" i="43"/>
  <c r="X2093" i="43"/>
  <c r="X1553" i="43"/>
  <c r="X816" i="43"/>
  <c r="X1829" i="43"/>
  <c r="X842" i="43"/>
  <c r="M953" i="43"/>
  <c r="M2309" i="43"/>
  <c r="X2555" i="43"/>
  <c r="X219" i="43"/>
  <c r="X1215" i="43"/>
  <c r="X1016" i="43"/>
  <c r="X916" i="43"/>
  <c r="X1293" i="43"/>
  <c r="X1945" i="43"/>
  <c r="X1260" i="43"/>
  <c r="X1080" i="43"/>
  <c r="X2797" i="43"/>
  <c r="X12" i="43"/>
  <c r="X1677" i="43"/>
  <c r="X548" i="43"/>
  <c r="M2703" i="43"/>
  <c r="X2087" i="43"/>
  <c r="X271" i="43"/>
  <c r="X1371" i="43"/>
  <c r="X2392" i="43"/>
  <c r="X264" i="43"/>
  <c r="M111" i="43"/>
  <c r="X2302" i="43"/>
  <c r="X231" i="43"/>
  <c r="M1541" i="43"/>
  <c r="X1263" i="43"/>
  <c r="X2465" i="43"/>
  <c r="X694" i="43"/>
  <c r="X1821" i="43"/>
  <c r="X418" i="43"/>
  <c r="M341" i="43"/>
  <c r="X40" i="43"/>
  <c r="X1149" i="43"/>
  <c r="X1942" i="43"/>
  <c r="X1275" i="43"/>
  <c r="X419" i="43"/>
  <c r="X820" i="43"/>
  <c r="X1988" i="43"/>
  <c r="X1227" i="43"/>
  <c r="X78" i="43"/>
  <c r="X1000" i="43"/>
  <c r="X1005" i="43"/>
  <c r="M867" i="43"/>
  <c r="M1110" i="43"/>
  <c r="X1834" i="43"/>
  <c r="X1780" i="43"/>
  <c r="X2323" i="43"/>
  <c r="X2486" i="43"/>
  <c r="M1836" i="43"/>
  <c r="X668" i="43"/>
  <c r="X912" i="43"/>
  <c r="X1570" i="43"/>
  <c r="X2247" i="43"/>
  <c r="X2111" i="43"/>
  <c r="M216" i="43"/>
  <c r="M763" i="43"/>
  <c r="X2677" i="43"/>
  <c r="X276" i="43"/>
  <c r="X1641" i="43"/>
  <c r="X2193" i="43"/>
  <c r="M1245" i="43"/>
  <c r="X487" i="43"/>
  <c r="X1190" i="43"/>
  <c r="X761" i="43"/>
  <c r="X1134" i="43"/>
  <c r="X1351" i="43"/>
  <c r="X2020" i="43"/>
  <c r="M677" i="43"/>
  <c r="X2262" i="43"/>
  <c r="X2778" i="43"/>
  <c r="X337" i="43"/>
  <c r="X1586" i="43"/>
  <c r="X928" i="43"/>
  <c r="X2229" i="43"/>
  <c r="X1767" i="43"/>
  <c r="X1604" i="43"/>
  <c r="M2202" i="43"/>
  <c r="X2128" i="43"/>
  <c r="X1027" i="43"/>
  <c r="X2175" i="43"/>
  <c r="X2154" i="43"/>
  <c r="X1644" i="43"/>
  <c r="M2467" i="43"/>
  <c r="X2300" i="43"/>
  <c r="M13" i="43"/>
  <c r="X2601" i="43"/>
  <c r="X45" i="43"/>
  <c r="X591" i="43"/>
  <c r="X294" i="43"/>
  <c r="M2178" i="43"/>
  <c r="X1646" i="43"/>
  <c r="X1169" i="43"/>
  <c r="X2775" i="43"/>
  <c r="M2544" i="43"/>
  <c r="X827" i="43"/>
  <c r="X1177" i="43"/>
  <c r="X2272" i="43"/>
  <c r="M1605" i="43"/>
  <c r="M224" i="43"/>
  <c r="X621" i="43"/>
  <c r="X399" i="43"/>
  <c r="M2756" i="43"/>
  <c r="X459" i="43"/>
  <c r="X682" i="43"/>
  <c r="X13" i="43"/>
  <c r="X1653" i="43"/>
  <c r="X2460" i="43"/>
  <c r="M991" i="43"/>
  <c r="X1171" i="43"/>
  <c r="X2035" i="43"/>
  <c r="M1130" i="43"/>
  <c r="X2222" i="43"/>
  <c r="X1136" i="43"/>
  <c r="X570" i="43"/>
  <c r="X1989" i="43"/>
  <c r="X1251" i="43"/>
  <c r="X1887" i="43"/>
  <c r="X997" i="43"/>
  <c r="M2269" i="43"/>
  <c r="M157" i="43"/>
  <c r="M225" i="43"/>
  <c r="X989" i="43"/>
  <c r="X2131" i="43"/>
  <c r="X1774" i="43"/>
  <c r="X1999" i="43"/>
  <c r="X2062" i="43"/>
  <c r="X584" i="43"/>
  <c r="X2492" i="43"/>
  <c r="X1482" i="43"/>
  <c r="X2638" i="43"/>
  <c r="M2226" i="43"/>
  <c r="X681" i="43"/>
  <c r="M1282" i="43"/>
  <c r="X647" i="43"/>
  <c r="X588" i="43"/>
  <c r="X2500" i="43"/>
  <c r="X2132" i="43"/>
  <c r="X932" i="43"/>
  <c r="X208" i="43"/>
  <c r="X1746" i="43"/>
  <c r="X844" i="43"/>
  <c r="X2119" i="43"/>
  <c r="X1806" i="43"/>
  <c r="X1645" i="43"/>
  <c r="X1623" i="43"/>
  <c r="M1791" i="43"/>
  <c r="X1010" i="43"/>
  <c r="X379" i="43"/>
  <c r="M1965" i="43"/>
  <c r="M893" i="43"/>
  <c r="X1185" i="43"/>
  <c r="M2405" i="43"/>
  <c r="X2276" i="43"/>
  <c r="X666" i="43"/>
  <c r="X1535" i="43"/>
  <c r="X1981" i="43"/>
  <c r="X1270" i="43"/>
  <c r="X2266" i="43"/>
  <c r="X2198" i="43"/>
  <c r="X753" i="43"/>
  <c r="X650" i="43"/>
  <c r="X2053" i="43"/>
  <c r="X978" i="43"/>
  <c r="X270" i="43"/>
  <c r="X2385" i="43"/>
  <c r="X2283" i="43"/>
  <c r="M422" i="43"/>
  <c r="X408" i="43"/>
  <c r="M567" i="43"/>
  <c r="M273" i="43"/>
  <c r="M891" i="43"/>
  <c r="M1317" i="43"/>
  <c r="M1797" i="43"/>
  <c r="M2726" i="43"/>
  <c r="X1374" i="43"/>
  <c r="X1800" i="43"/>
  <c r="X22" i="43"/>
  <c r="M2292" i="43"/>
  <c r="X2332" i="43"/>
  <c r="M413" i="43"/>
  <c r="M1559" i="43"/>
  <c r="X2727" i="43"/>
  <c r="X218" i="43"/>
  <c r="X224" i="43"/>
  <c r="X1015" i="43"/>
  <c r="X1695" i="43"/>
  <c r="X2764" i="43"/>
  <c r="X200" i="43"/>
  <c r="X1261" i="43"/>
  <c r="X2032" i="43"/>
  <c r="X2687" i="43"/>
  <c r="M503" i="43"/>
  <c r="X197" i="43"/>
  <c r="X2349" i="43"/>
  <c r="X2710" i="43"/>
  <c r="X2456" i="43"/>
  <c r="X812" i="43"/>
  <c r="X553" i="43"/>
  <c r="X60" i="43"/>
  <c r="X2358" i="43"/>
  <c r="X2789" i="43"/>
  <c r="X1786" i="43"/>
  <c r="X1465" i="43"/>
  <c r="M164" i="43"/>
  <c r="M1554" i="43"/>
  <c r="M1603" i="43"/>
  <c r="X833" i="43"/>
  <c r="X1516" i="43"/>
  <c r="M1572" i="43"/>
  <c r="M1242" i="43"/>
  <c r="X1788" i="43"/>
  <c r="X692" i="43"/>
  <c r="X783" i="43"/>
  <c r="X631" i="43"/>
  <c r="X2782" i="43"/>
  <c r="X1596" i="43"/>
  <c r="X1918" i="43"/>
  <c r="X2708" i="43"/>
  <c r="X2310" i="43"/>
  <c r="M1391" i="43"/>
  <c r="M2561" i="43"/>
  <c r="M2321" i="43"/>
  <c r="X1107" i="43"/>
  <c r="X1466" i="43"/>
  <c r="X2168" i="43"/>
  <c r="X2541" i="43"/>
  <c r="X1059" i="43"/>
  <c r="M2374" i="43"/>
  <c r="X1888" i="43"/>
  <c r="X15" i="43"/>
  <c r="M1528" i="43"/>
  <c r="M892" i="43"/>
  <c r="X478" i="43"/>
  <c r="M1132" i="43"/>
  <c r="M1953" i="43"/>
  <c r="X1421" i="43"/>
  <c r="X2527" i="43"/>
  <c r="M2100" i="43"/>
  <c r="M783" i="43"/>
  <c r="X2120" i="43"/>
  <c r="X336" i="43"/>
  <c r="M780" i="43"/>
  <c r="X1502" i="43"/>
  <c r="X1332" i="43"/>
  <c r="X525" i="43"/>
  <c r="X2166" i="43"/>
  <c r="X261" i="43"/>
  <c r="X2577" i="43"/>
  <c r="X1252" i="43"/>
  <c r="M1235" i="43"/>
  <c r="X2286" i="43"/>
  <c r="X1601" i="43"/>
  <c r="X941" i="43"/>
  <c r="X696" i="43"/>
  <c r="X2291" i="43"/>
  <c r="X2464" i="43"/>
  <c r="X1101" i="43"/>
  <c r="X610" i="43"/>
  <c r="X1872" i="43"/>
  <c r="X273" i="43"/>
  <c r="X593" i="43"/>
  <c r="M2159" i="43"/>
  <c r="X594" i="43"/>
  <c r="X1667" i="43"/>
  <c r="X376" i="43"/>
  <c r="X1343" i="43"/>
  <c r="X1625" i="43"/>
  <c r="X2165" i="43"/>
  <c r="X1192" i="43"/>
  <c r="X161" i="43"/>
  <c r="M583" i="43"/>
  <c r="X2080" i="43"/>
  <c r="X1859" i="43"/>
  <c r="X1248" i="43"/>
  <c r="M2348" i="43"/>
  <c r="X1133" i="43"/>
  <c r="M1336" i="43"/>
  <c r="X2042" i="43"/>
  <c r="X2288" i="43"/>
  <c r="X460" i="43"/>
  <c r="X1323" i="43"/>
  <c r="X2312" i="43"/>
  <c r="X1322" i="43"/>
  <c r="X606" i="43"/>
  <c r="X2231" i="43"/>
  <c r="X1476" i="43"/>
  <c r="M2294" i="43"/>
  <c r="X382" i="43"/>
  <c r="X1731" i="43"/>
  <c r="X953" i="43"/>
  <c r="X1223" i="43"/>
  <c r="X2170" i="43"/>
  <c r="X1955" i="43"/>
  <c r="X710" i="43"/>
  <c r="X2318" i="43"/>
  <c r="X2676" i="43"/>
  <c r="X2656" i="43"/>
  <c r="X1396" i="43"/>
  <c r="X1966" i="43"/>
  <c r="X2357" i="43"/>
  <c r="X616" i="43"/>
  <c r="X813" i="43"/>
  <c r="X1411" i="43"/>
  <c r="X549" i="43"/>
  <c r="X2202" i="43"/>
  <c r="X1594" i="43"/>
  <c r="X2371" i="43"/>
  <c r="X2015" i="43"/>
  <c r="M2424" i="43"/>
  <c r="X114" i="43"/>
  <c r="X931" i="43"/>
  <c r="X1316" i="43"/>
  <c r="X1219" i="43"/>
  <c r="M2193" i="43"/>
  <c r="X1711" i="43"/>
  <c r="M2594" i="43"/>
  <c r="X295" i="43"/>
  <c r="X2547" i="43"/>
  <c r="X394" i="43"/>
  <c r="M905" i="43"/>
  <c r="M316" i="43"/>
  <c r="X98" i="43"/>
  <c r="X322" i="43"/>
  <c r="X2706" i="43"/>
  <c r="X974" i="43"/>
  <c r="M1180" i="43"/>
  <c r="X2212" i="43"/>
  <c r="M634" i="43"/>
  <c r="X1845" i="43"/>
  <c r="X2099" i="43"/>
  <c r="X1259" i="43"/>
  <c r="X1427" i="43"/>
  <c r="X2241" i="43"/>
  <c r="M538" i="43"/>
  <c r="X2123" i="43"/>
  <c r="X2256" i="43"/>
  <c r="X2406" i="43"/>
  <c r="X59" i="43"/>
  <c r="X523" i="43"/>
  <c r="M2175" i="43"/>
  <c r="X2649" i="43"/>
  <c r="X490" i="43"/>
  <c r="X2091" i="43"/>
  <c r="M2681" i="43"/>
  <c r="X1785" i="43"/>
  <c r="X1687" i="43"/>
  <c r="X404" i="43"/>
  <c r="X2296" i="43"/>
  <c r="X2604" i="43"/>
  <c r="X153" i="43"/>
  <c r="X2034" i="43"/>
  <c r="M2590" i="43"/>
  <c r="X1679" i="43"/>
  <c r="X1258" i="43"/>
  <c r="X858" i="43"/>
  <c r="M1878" i="43"/>
  <c r="X1042" i="43"/>
  <c r="X1591" i="43"/>
  <c r="M1093" i="43"/>
  <c r="X1061" i="43"/>
  <c r="X137" i="43"/>
  <c r="X805" i="43"/>
  <c r="M2573" i="43"/>
  <c r="X1599" i="43"/>
  <c r="X1216" i="43"/>
  <c r="X282" i="43"/>
  <c r="X1407" i="43"/>
  <c r="X497" i="43"/>
  <c r="X1356" i="43"/>
  <c r="X1311" i="43"/>
  <c r="M2709" i="43"/>
  <c r="X1288" i="43"/>
  <c r="X466" i="43"/>
  <c r="M1739" i="43"/>
  <c r="X1046" i="43"/>
  <c r="X1740" i="43"/>
  <c r="X2199" i="43"/>
  <c r="X1712" i="43"/>
  <c r="X2616" i="43"/>
  <c r="X926" i="43"/>
  <c r="M659" i="43"/>
  <c r="X1422" i="43"/>
  <c r="X34" i="43"/>
  <c r="M23" i="43"/>
  <c r="X2413" i="43"/>
  <c r="X1563" i="43"/>
  <c r="X2196" i="43"/>
  <c r="X2624" i="43"/>
  <c r="M1089" i="43"/>
  <c r="X708" i="43"/>
  <c r="M1232" i="43"/>
  <c r="M121" i="43"/>
  <c r="X1674" i="43"/>
  <c r="X1088" i="43"/>
  <c r="X129" i="43"/>
  <c r="X1306" i="43"/>
  <c r="X2733" i="43"/>
  <c r="X397" i="43"/>
  <c r="M502" i="43"/>
  <c r="M465" i="43"/>
  <c r="M1410" i="43"/>
  <c r="X2275" i="43"/>
  <c r="X1787" i="43"/>
  <c r="X712" i="43"/>
  <c r="M1039" i="43"/>
  <c r="X1737" i="43"/>
  <c r="K2813" i="43"/>
  <c r="X2813" i="43" s="1"/>
  <c r="X427" i="43"/>
  <c r="X2787" i="43"/>
  <c r="X1895" i="43"/>
  <c r="X595" i="43"/>
  <c r="X604" i="43"/>
  <c r="X68" i="43"/>
  <c r="X55" i="43"/>
  <c r="X1155" i="43"/>
  <c r="X1191" i="43"/>
  <c r="X1084" i="43"/>
  <c r="X1607" i="43"/>
  <c r="M1194" i="43"/>
  <c r="X2037" i="43"/>
  <c r="X1090" i="43"/>
  <c r="X618" i="43"/>
  <c r="X1937" i="43"/>
  <c r="X2233" i="43"/>
  <c r="X1285" i="43"/>
  <c r="X2134" i="43"/>
  <c r="X796" i="43"/>
  <c r="X981" i="43"/>
  <c r="X152" i="43"/>
  <c r="X1578" i="43"/>
  <c r="X2064" i="43"/>
  <c r="X1187" i="43"/>
  <c r="X398" i="43"/>
  <c r="X924" i="43"/>
  <c r="M938" i="43"/>
  <c r="X1206" i="43"/>
  <c r="X1766" i="43"/>
  <c r="M2113" i="43"/>
  <c r="X2378" i="43"/>
  <c r="X612" i="43"/>
  <c r="X1222" i="43"/>
  <c r="X2148" i="43"/>
  <c r="X1789" i="43"/>
  <c r="X393" i="43"/>
  <c r="X1443" i="43"/>
  <c r="M509" i="43"/>
  <c r="X760" i="43"/>
  <c r="X74" i="43"/>
  <c r="X564" i="43"/>
  <c r="X856" i="43"/>
  <c r="X1616" i="43"/>
  <c r="M2415" i="43"/>
  <c r="X1424" i="43"/>
  <c r="X688" i="43"/>
  <c r="X2121" i="43"/>
  <c r="X1488" i="43"/>
  <c r="M408" i="43"/>
  <c r="M934" i="43"/>
  <c r="X1076" i="43"/>
  <c r="X1922" i="43"/>
  <c r="X41" i="43"/>
  <c r="X238" i="43"/>
  <c r="X1884" i="43"/>
  <c r="X1952" i="43"/>
  <c r="M2466" i="43"/>
  <c r="X2450" i="43"/>
  <c r="X939" i="43"/>
  <c r="M2790" i="43"/>
  <c r="X711" i="43"/>
  <c r="X2117" i="43"/>
  <c r="X1670" i="43"/>
  <c r="M2284" i="43"/>
  <c r="W891" i="43" l="1"/>
  <c r="AA891" i="43" s="1"/>
  <c r="AD891" i="43" s="1"/>
  <c r="AE891" i="43"/>
  <c r="AE2284" i="43"/>
  <c r="W2284" i="43"/>
  <c r="AA2284" i="43" s="1"/>
  <c r="AD2284" i="43" s="1"/>
  <c r="W273" i="43"/>
  <c r="AA273" i="43" s="1"/>
  <c r="AD273" i="43" s="1"/>
  <c r="AE273" i="43"/>
  <c r="W268" i="43"/>
  <c r="AA268" i="43" s="1"/>
  <c r="AD268" i="43" s="1"/>
  <c r="AE268" i="43"/>
  <c r="AE2210" i="43"/>
  <c r="W2210" i="43"/>
  <c r="AA2210" i="43" s="1"/>
  <c r="AD2210" i="43" s="1"/>
  <c r="AE567" i="43"/>
  <c r="W567" i="43"/>
  <c r="AA567" i="43" s="1"/>
  <c r="AD567" i="43" s="1"/>
  <c r="W378" i="43"/>
  <c r="AA378" i="43" s="1"/>
  <c r="AD378" i="43" s="1"/>
  <c r="AE378" i="43"/>
  <c r="W422" i="43"/>
  <c r="AA422" i="43" s="1"/>
  <c r="AD422" i="43" s="1"/>
  <c r="AE422" i="43"/>
  <c r="W2373" i="43"/>
  <c r="AA2373" i="43" s="1"/>
  <c r="AD2373" i="43" s="1"/>
  <c r="AE2373" i="43"/>
  <c r="W2218" i="43"/>
  <c r="AA2218" i="43" s="1"/>
  <c r="AD2218" i="43" s="1"/>
  <c r="AE2218" i="43"/>
  <c r="AE1051" i="43"/>
  <c r="W1051" i="43"/>
  <c r="AA1051" i="43" s="1"/>
  <c r="AD1051" i="43" s="1"/>
  <c r="W1194" i="43"/>
  <c r="AA1194" i="43" s="1"/>
  <c r="AD1194" i="43" s="1"/>
  <c r="AE1194" i="43"/>
  <c r="W235" i="43"/>
  <c r="AA235" i="43" s="1"/>
  <c r="AD235" i="43" s="1"/>
  <c r="AE235" i="43"/>
  <c r="W2128" i="43"/>
  <c r="AA2128" i="43" s="1"/>
  <c r="AD2128" i="43" s="1"/>
  <c r="AE2128" i="43"/>
  <c r="W334" i="43"/>
  <c r="AA334" i="43" s="1"/>
  <c r="AD334" i="43" s="1"/>
  <c r="AE334" i="43"/>
  <c r="W1632" i="43"/>
  <c r="AA1632" i="43" s="1"/>
  <c r="AD1632" i="43" s="1"/>
  <c r="AE1632" i="43"/>
  <c r="W2055" i="43"/>
  <c r="AA2055" i="43" s="1"/>
  <c r="AD2055" i="43" s="1"/>
  <c r="AE2055" i="43"/>
  <c r="Y2813" i="43"/>
  <c r="AB2813" i="43" s="1"/>
  <c r="L2813" i="43"/>
  <c r="W2405" i="43"/>
  <c r="AA2405" i="43" s="1"/>
  <c r="AD2405" i="43" s="1"/>
  <c r="AE2405" i="43"/>
  <c r="W2764" i="43"/>
  <c r="AA2764" i="43" s="1"/>
  <c r="AD2764" i="43" s="1"/>
  <c r="AE2764" i="43"/>
  <c r="W1039" i="43"/>
  <c r="AA1039" i="43" s="1"/>
  <c r="AD1039" i="43" s="1"/>
  <c r="AE1039" i="43"/>
  <c r="AE75" i="43"/>
  <c r="AE893" i="43"/>
  <c r="W893" i="43"/>
  <c r="AA893" i="43" s="1"/>
  <c r="AD893" i="43" s="1"/>
  <c r="AE2790" i="43"/>
  <c r="W2790" i="43"/>
  <c r="AA2790" i="43" s="1"/>
  <c r="AD2790" i="43" s="1"/>
  <c r="W1965" i="43"/>
  <c r="AA1965" i="43" s="1"/>
  <c r="AD1965" i="43" s="1"/>
  <c r="AE1965" i="43"/>
  <c r="AE2359" i="43"/>
  <c r="W2359" i="43"/>
  <c r="AA2359" i="43" s="1"/>
  <c r="AD2359" i="43" s="1"/>
  <c r="AE2281" i="43"/>
  <c r="W2281" i="43"/>
  <c r="AA2281" i="43" s="1"/>
  <c r="AD2281" i="43" s="1"/>
  <c r="AE1410" i="43"/>
  <c r="W1410" i="43"/>
  <c r="AA1410" i="43" s="1"/>
  <c r="AD1410" i="43" s="1"/>
  <c r="W1791" i="43"/>
  <c r="AA1791" i="43" s="1"/>
  <c r="AD1791" i="43" s="1"/>
  <c r="AE1791" i="43"/>
  <c r="W465" i="43"/>
  <c r="AA465" i="43" s="1"/>
  <c r="AD465" i="43" s="1"/>
  <c r="AE465" i="43"/>
  <c r="W502" i="43"/>
  <c r="AA502" i="43" s="1"/>
  <c r="AD502" i="43" s="1"/>
  <c r="AE502" i="43"/>
  <c r="AE1785" i="43"/>
  <c r="W1785" i="43"/>
  <c r="AA1785" i="43" s="1"/>
  <c r="AD1785" i="43" s="1"/>
  <c r="W782" i="43"/>
  <c r="AA782" i="43" s="1"/>
  <c r="AD782" i="43" s="1"/>
  <c r="AE782" i="43"/>
  <c r="AE350" i="43"/>
  <c r="W350" i="43"/>
  <c r="AA350" i="43" s="1"/>
  <c r="AD350" i="43" s="1"/>
  <c r="AE2674" i="43"/>
  <c r="W2674" i="43"/>
  <c r="AA2674" i="43" s="1"/>
  <c r="AD2674" i="43" s="1"/>
  <c r="W1440" i="43"/>
  <c r="AA1440" i="43" s="1"/>
  <c r="AD1440" i="43" s="1"/>
  <c r="AE1440" i="43"/>
  <c r="AE837" i="43"/>
  <c r="W837" i="43"/>
  <c r="AA837" i="43" s="1"/>
  <c r="AD837" i="43" s="1"/>
  <c r="W1839" i="43"/>
  <c r="AA1839" i="43" s="1"/>
  <c r="AD1839" i="43" s="1"/>
  <c r="AE1839" i="43"/>
  <c r="AE2169" i="43"/>
  <c r="W2169" i="43"/>
  <c r="AA2169" i="43" s="1"/>
  <c r="AD2169" i="43" s="1"/>
  <c r="AE121" i="43"/>
  <c r="AE1232" i="43"/>
  <c r="W1232" i="43"/>
  <c r="AA1232" i="43" s="1"/>
  <c r="AD1232" i="43" s="1"/>
  <c r="W2081" i="43"/>
  <c r="AA2081" i="43" s="1"/>
  <c r="AD2081" i="43" s="1"/>
  <c r="AE2081" i="43"/>
  <c r="W1089" i="43"/>
  <c r="AA1089" i="43" s="1"/>
  <c r="AD1089" i="43" s="1"/>
  <c r="AE1089" i="43"/>
  <c r="AE2466" i="43"/>
  <c r="W2466" i="43"/>
  <c r="AA2466" i="43" s="1"/>
  <c r="AD2466" i="43" s="1"/>
  <c r="AE2769" i="43"/>
  <c r="W2769" i="43"/>
  <c r="AA2769" i="43" s="1"/>
  <c r="AD2769" i="43" s="1"/>
  <c r="AE1242" i="43"/>
  <c r="W1242" i="43"/>
  <c r="AA1242" i="43" s="1"/>
  <c r="AD1242" i="43" s="1"/>
  <c r="W1282" i="43"/>
  <c r="AA1282" i="43" s="1"/>
  <c r="AD1282" i="43" s="1"/>
  <c r="AE1282" i="43"/>
  <c r="W2313" i="43"/>
  <c r="AA2313" i="43" s="1"/>
  <c r="AD2313" i="43" s="1"/>
  <c r="AE2313" i="43"/>
  <c r="AE2226" i="43"/>
  <c r="W2226" i="43"/>
  <c r="AA2226" i="43" s="1"/>
  <c r="AD2226" i="43" s="1"/>
  <c r="AE1351" i="43"/>
  <c r="W1351" i="43"/>
  <c r="AA1351" i="43" s="1"/>
  <c r="AD1351" i="43" s="1"/>
  <c r="W2485" i="43"/>
  <c r="AA2485" i="43" s="1"/>
  <c r="AD2485" i="43" s="1"/>
  <c r="AE2485" i="43"/>
  <c r="W1366" i="43"/>
  <c r="AA1366" i="43" s="1"/>
  <c r="AD1366" i="43" s="1"/>
  <c r="AE1366" i="43"/>
  <c r="AE2496" i="43"/>
  <c r="W2496" i="43"/>
  <c r="AA2496" i="43" s="1"/>
  <c r="AD2496" i="43" s="1"/>
  <c r="AE23" i="43"/>
  <c r="W660" i="43"/>
  <c r="AA660" i="43" s="1"/>
  <c r="AD660" i="43" s="1"/>
  <c r="AE660" i="43"/>
  <c r="W871" i="43"/>
  <c r="AA871" i="43" s="1"/>
  <c r="AD871" i="43" s="1"/>
  <c r="AE871" i="43"/>
  <c r="W1572" i="43"/>
  <c r="AA1572" i="43" s="1"/>
  <c r="AD1572" i="43" s="1"/>
  <c r="AE1572" i="43"/>
  <c r="W659" i="43"/>
  <c r="AA659" i="43" s="1"/>
  <c r="AD659" i="43" s="1"/>
  <c r="AE659" i="43"/>
  <c r="AE915" i="43"/>
  <c r="W915" i="43"/>
  <c r="AA915" i="43" s="1"/>
  <c r="AD915" i="43" s="1"/>
  <c r="AE2214" i="43"/>
  <c r="W2214" i="43"/>
  <c r="AA2214" i="43" s="1"/>
  <c r="AD2214" i="43" s="1"/>
  <c r="AE2225" i="43"/>
  <c r="W2225" i="43"/>
  <c r="AA2225" i="43" s="1"/>
  <c r="AD2225" i="43" s="1"/>
  <c r="W2235" i="43"/>
  <c r="AA2235" i="43" s="1"/>
  <c r="AD2235" i="43" s="1"/>
  <c r="AE2235" i="43"/>
  <c r="W1315" i="43"/>
  <c r="AA1315" i="43" s="1"/>
  <c r="AD1315" i="43" s="1"/>
  <c r="AE1315" i="43"/>
  <c r="W225" i="43"/>
  <c r="AA225" i="43" s="1"/>
  <c r="AD225" i="43" s="1"/>
  <c r="AE225" i="43"/>
  <c r="AE157" i="43"/>
  <c r="W2527" i="43"/>
  <c r="AA2527" i="43" s="1"/>
  <c r="AD2527" i="43" s="1"/>
  <c r="AE2527" i="43"/>
  <c r="AE1739" i="43"/>
  <c r="W1739" i="43"/>
  <c r="AA1739" i="43" s="1"/>
  <c r="AD1739" i="43" s="1"/>
  <c r="AE2269" i="43"/>
  <c r="W2269" i="43"/>
  <c r="AA2269" i="43" s="1"/>
  <c r="AD2269" i="43" s="1"/>
  <c r="W1486" i="43"/>
  <c r="AA1486" i="43" s="1"/>
  <c r="AD1486" i="43" s="1"/>
  <c r="AE1486" i="43"/>
  <c r="W1930" i="43"/>
  <c r="AA1930" i="43" s="1"/>
  <c r="AD1930" i="43" s="1"/>
  <c r="AE1930" i="43"/>
  <c r="W1855" i="43"/>
  <c r="AA1855" i="43" s="1"/>
  <c r="AD1855" i="43" s="1"/>
  <c r="AE1855" i="43"/>
  <c r="AE2709" i="43"/>
  <c r="W2709" i="43"/>
  <c r="AA2709" i="43" s="1"/>
  <c r="AD2709" i="43" s="1"/>
  <c r="AE1866" i="43"/>
  <c r="W1866" i="43"/>
  <c r="AA1866" i="43" s="1"/>
  <c r="AD1866" i="43" s="1"/>
  <c r="AE2651" i="43"/>
  <c r="W2651" i="43"/>
  <c r="AA2651" i="43" s="1"/>
  <c r="AD2651" i="43" s="1"/>
  <c r="AE1872" i="43"/>
  <c r="W1872" i="43"/>
  <c r="AA1872" i="43" s="1"/>
  <c r="AD1872" i="43" s="1"/>
  <c r="W1603" i="43"/>
  <c r="AA1603" i="43" s="1"/>
  <c r="AD1603" i="43" s="1"/>
  <c r="AE1603" i="43"/>
  <c r="AE1879" i="43"/>
  <c r="W1879" i="43"/>
  <c r="AA1879" i="43" s="1"/>
  <c r="AD1879" i="43" s="1"/>
  <c r="W1130" i="43"/>
  <c r="AA1130" i="43" s="1"/>
  <c r="AD1130" i="43" s="1"/>
  <c r="AE1130" i="43"/>
  <c r="W979" i="43"/>
  <c r="AA979" i="43" s="1"/>
  <c r="AD979" i="43" s="1"/>
  <c r="AE979" i="43"/>
  <c r="AE2316" i="43"/>
  <c r="W2316" i="43"/>
  <c r="AA2316" i="43" s="1"/>
  <c r="AD2316" i="43" s="1"/>
  <c r="W877" i="43"/>
  <c r="AA877" i="43" s="1"/>
  <c r="AD877" i="43" s="1"/>
  <c r="AE877" i="43"/>
  <c r="W2573" i="43"/>
  <c r="AA2573" i="43" s="1"/>
  <c r="AD2573" i="43" s="1"/>
  <c r="AE2573" i="43"/>
  <c r="AE991" i="43"/>
  <c r="W991" i="43"/>
  <c r="AA991" i="43" s="1"/>
  <c r="AD991" i="43" s="1"/>
  <c r="W1554" i="43"/>
  <c r="AA1554" i="43" s="1"/>
  <c r="AD1554" i="43" s="1"/>
  <c r="AE1554" i="43"/>
  <c r="W1093" i="43"/>
  <c r="AA1093" i="43" s="1"/>
  <c r="AD1093" i="43" s="1"/>
  <c r="AE1093" i="43"/>
  <c r="AE2756" i="43"/>
  <c r="W2756" i="43"/>
  <c r="AA2756" i="43" s="1"/>
  <c r="AD2756" i="43" s="1"/>
  <c r="W1878" i="43"/>
  <c r="AA1878" i="43" s="1"/>
  <c r="AD1878" i="43" s="1"/>
  <c r="AE1878" i="43"/>
  <c r="AE164" i="43"/>
  <c r="AE1374" i="43"/>
  <c r="W1374" i="43"/>
  <c r="AA1374" i="43" s="1"/>
  <c r="AD1374" i="43" s="1"/>
  <c r="W934" i="43"/>
  <c r="AA934" i="43" s="1"/>
  <c r="AD934" i="43" s="1"/>
  <c r="AE934" i="43"/>
  <c r="W224" i="43"/>
  <c r="AA224" i="43" s="1"/>
  <c r="AD224" i="43" s="1"/>
  <c r="AE224" i="43"/>
  <c r="AE925" i="43"/>
  <c r="W925" i="43"/>
  <c r="AA925" i="43" s="1"/>
  <c r="AD925" i="43" s="1"/>
  <c r="AE1605" i="43"/>
  <c r="W1605" i="43"/>
  <c r="AA1605" i="43" s="1"/>
  <c r="AD1605" i="43" s="1"/>
  <c r="AE1032" i="43"/>
  <c r="W1032" i="43"/>
  <c r="AA1032" i="43" s="1"/>
  <c r="AD1032" i="43" s="1"/>
  <c r="AE2590" i="43"/>
  <c r="W2590" i="43"/>
  <c r="AA2590" i="43" s="1"/>
  <c r="AD2590" i="43" s="1"/>
  <c r="W875" i="43"/>
  <c r="AA875" i="43" s="1"/>
  <c r="AD875" i="43" s="1"/>
  <c r="AE875" i="43"/>
  <c r="AE1080" i="43"/>
  <c r="W1080" i="43"/>
  <c r="AA1080" i="43" s="1"/>
  <c r="AD1080" i="43" s="1"/>
  <c r="W2544" i="43"/>
  <c r="AA2544" i="43" s="1"/>
  <c r="AD2544" i="43" s="1"/>
  <c r="AE2544" i="43"/>
  <c r="W408" i="43"/>
  <c r="AA408" i="43" s="1"/>
  <c r="AD408" i="43" s="1"/>
  <c r="AE408" i="43"/>
  <c r="W481" i="43"/>
  <c r="AA481" i="43" s="1"/>
  <c r="AD481" i="43" s="1"/>
  <c r="AE481" i="43"/>
  <c r="AE2178" i="43"/>
  <c r="W2178" i="43"/>
  <c r="AA2178" i="43" s="1"/>
  <c r="AD2178" i="43" s="1"/>
  <c r="W584" i="43"/>
  <c r="AA584" i="43" s="1"/>
  <c r="AD584" i="43" s="1"/>
  <c r="AE584" i="43"/>
  <c r="W2681" i="43"/>
  <c r="AA2681" i="43" s="1"/>
  <c r="AD2681" i="43" s="1"/>
  <c r="AE2681" i="43"/>
  <c r="W2175" i="43"/>
  <c r="AA2175" i="43" s="1"/>
  <c r="AD2175" i="43" s="1"/>
  <c r="AE2175" i="43"/>
  <c r="AE13" i="43"/>
  <c r="AE2467" i="43"/>
  <c r="W2467" i="43"/>
  <c r="AA2467" i="43" s="1"/>
  <c r="AD2467" i="43" s="1"/>
  <c r="AE670" i="43"/>
  <c r="W670" i="43"/>
  <c r="AA670" i="43" s="1"/>
  <c r="AD670" i="43" s="1"/>
  <c r="W931" i="43"/>
  <c r="AA931" i="43" s="1"/>
  <c r="AD931" i="43" s="1"/>
  <c r="AE931" i="43"/>
  <c r="W2777" i="43"/>
  <c r="AA2777" i="43" s="1"/>
  <c r="AD2777" i="43" s="1"/>
  <c r="AE2777" i="43"/>
  <c r="AE1641" i="43"/>
  <c r="W1641" i="43"/>
  <c r="AA1641" i="43" s="1"/>
  <c r="AD1641" i="43" s="1"/>
  <c r="AE2796" i="43"/>
  <c r="W2796" i="43"/>
  <c r="AA2796" i="43" s="1"/>
  <c r="AD2796" i="43" s="1"/>
  <c r="W2780" i="43"/>
  <c r="AA2780" i="43" s="1"/>
  <c r="AD2780" i="43" s="1"/>
  <c r="AE2780" i="43"/>
  <c r="AE538" i="43"/>
  <c r="W538" i="43"/>
  <c r="AA538" i="43" s="1"/>
  <c r="AD538" i="43" s="1"/>
  <c r="AE154" i="43"/>
  <c r="AE2202" i="43"/>
  <c r="W2202" i="43"/>
  <c r="AA2202" i="43" s="1"/>
  <c r="AD2202" i="43" s="1"/>
  <c r="W1898" i="43"/>
  <c r="AA1898" i="43" s="1"/>
  <c r="AD1898" i="43" s="1"/>
  <c r="AE1898" i="43"/>
  <c r="W2161" i="43"/>
  <c r="AA2161" i="43" s="1"/>
  <c r="AD2161" i="43" s="1"/>
  <c r="AE2161" i="43"/>
  <c r="AE2682" i="43"/>
  <c r="W2682" i="43"/>
  <c r="AA2682" i="43" s="1"/>
  <c r="AD2682" i="43" s="1"/>
  <c r="W854" i="43"/>
  <c r="AA854" i="43" s="1"/>
  <c r="AD854" i="43" s="1"/>
  <c r="AE854" i="43"/>
  <c r="AE674" i="43"/>
  <c r="W674" i="43"/>
  <c r="AA674" i="43" s="1"/>
  <c r="AD674" i="43" s="1"/>
  <c r="W634" i="43"/>
  <c r="AA634" i="43" s="1"/>
  <c r="AD634" i="43" s="1"/>
  <c r="AE634" i="43"/>
  <c r="W1180" i="43"/>
  <c r="AA1180" i="43" s="1"/>
  <c r="AD1180" i="43" s="1"/>
  <c r="AE1180" i="43"/>
  <c r="W2415" i="43"/>
  <c r="AA2415" i="43" s="1"/>
  <c r="AD2415" i="43" s="1"/>
  <c r="AE2415" i="43"/>
  <c r="W1738" i="43"/>
  <c r="AA1738" i="43" s="1"/>
  <c r="AD1738" i="43" s="1"/>
  <c r="AE1738" i="43"/>
  <c r="W677" i="43"/>
  <c r="AA677" i="43" s="1"/>
  <c r="AD677" i="43" s="1"/>
  <c r="AE677" i="43"/>
  <c r="W2270" i="43"/>
  <c r="AA2270" i="43" s="1"/>
  <c r="AD2270" i="43" s="1"/>
  <c r="AE2270" i="43"/>
  <c r="W1589" i="43"/>
  <c r="AA1589" i="43" s="1"/>
  <c r="AD1589" i="43" s="1"/>
  <c r="AE1589" i="43"/>
  <c r="W316" i="43"/>
  <c r="AA316" i="43" s="1"/>
  <c r="AD316" i="43" s="1"/>
  <c r="AE316" i="43"/>
  <c r="W2375" i="43"/>
  <c r="AA2375" i="43" s="1"/>
  <c r="AD2375" i="43" s="1"/>
  <c r="AE2375" i="43"/>
  <c r="AE143" i="43"/>
  <c r="AE905" i="43"/>
  <c r="W905" i="43"/>
  <c r="AA905" i="43" s="1"/>
  <c r="AD905" i="43" s="1"/>
  <c r="AE2090" i="43"/>
  <c r="W2090" i="43"/>
  <c r="AA2090" i="43" s="1"/>
  <c r="AD2090" i="43" s="1"/>
  <c r="AE2384" i="43"/>
  <c r="W2384" i="43"/>
  <c r="AA2384" i="43" s="1"/>
  <c r="AD2384" i="43" s="1"/>
  <c r="AE2598" i="43"/>
  <c r="W2598" i="43"/>
  <c r="AA2598" i="43" s="1"/>
  <c r="AD2598" i="43" s="1"/>
  <c r="W1501" i="43"/>
  <c r="AA1501" i="43" s="1"/>
  <c r="AD1501" i="43" s="1"/>
  <c r="AE1501" i="43"/>
  <c r="W873" i="43"/>
  <c r="AA873" i="43" s="1"/>
  <c r="AD873" i="43" s="1"/>
  <c r="AE873" i="43"/>
  <c r="AE2594" i="43"/>
  <c r="W2594" i="43"/>
  <c r="AA2594" i="43" s="1"/>
  <c r="AD2594" i="43" s="1"/>
  <c r="W1245" i="43"/>
  <c r="AA1245" i="43" s="1"/>
  <c r="AD1245" i="43" s="1"/>
  <c r="AE1245" i="43"/>
  <c r="AE1861" i="43"/>
  <c r="W1861" i="43"/>
  <c r="AA1861" i="43" s="1"/>
  <c r="AD1861" i="43" s="1"/>
  <c r="W308" i="43"/>
  <c r="AA308" i="43" s="1"/>
  <c r="AD308" i="43" s="1"/>
  <c r="AE308" i="43"/>
  <c r="W550" i="43"/>
  <c r="AA550" i="43" s="1"/>
  <c r="AD550" i="43" s="1"/>
  <c r="AE550" i="43"/>
  <c r="W2193" i="43"/>
  <c r="AA2193" i="43" s="1"/>
  <c r="AD2193" i="43" s="1"/>
  <c r="AE2193" i="43"/>
  <c r="W2343" i="43"/>
  <c r="AA2343" i="43" s="1"/>
  <c r="AD2343" i="43" s="1"/>
  <c r="AE2343" i="43"/>
  <c r="AE763" i="43"/>
  <c r="W763" i="43"/>
  <c r="AA763" i="43" s="1"/>
  <c r="AD763" i="43" s="1"/>
  <c r="AE1808" i="43"/>
  <c r="W1808" i="43"/>
  <c r="AA1808" i="43" s="1"/>
  <c r="AD1808" i="43" s="1"/>
  <c r="AE216" i="43"/>
  <c r="W216" i="43"/>
  <c r="AA216" i="43" s="1"/>
  <c r="AD216" i="43" s="1"/>
  <c r="W1281" i="43"/>
  <c r="AA1281" i="43" s="1"/>
  <c r="AD1281" i="43" s="1"/>
  <c r="AE1281" i="43"/>
  <c r="W2640" i="43"/>
  <c r="AA2640" i="43" s="1"/>
  <c r="AD2640" i="43" s="1"/>
  <c r="AE2640" i="43"/>
  <c r="W2424" i="43"/>
  <c r="AA2424" i="43" s="1"/>
  <c r="AD2424" i="43" s="1"/>
  <c r="AE2424" i="43"/>
  <c r="AE616" i="43"/>
  <c r="W616" i="43"/>
  <c r="AA616" i="43" s="1"/>
  <c r="AD616" i="43" s="1"/>
  <c r="W1259" i="43"/>
  <c r="AA1259" i="43" s="1"/>
  <c r="AD1259" i="43" s="1"/>
  <c r="AE1259" i="43"/>
  <c r="AE2262" i="43"/>
  <c r="W2262" i="43"/>
  <c r="AA2262" i="43" s="1"/>
  <c r="AD2262" i="43" s="1"/>
  <c r="W503" i="43"/>
  <c r="AA503" i="43" s="1"/>
  <c r="AD503" i="43" s="1"/>
  <c r="AE503" i="43"/>
  <c r="AE1836" i="43"/>
  <c r="W1836" i="43"/>
  <c r="AA1836" i="43" s="1"/>
  <c r="AD1836" i="43" s="1"/>
  <c r="AE862" i="43"/>
  <c r="W862" i="43"/>
  <c r="AA862" i="43" s="1"/>
  <c r="AD862" i="43" s="1"/>
  <c r="W379" i="43"/>
  <c r="AA379" i="43" s="1"/>
  <c r="AD379" i="43" s="1"/>
  <c r="AE379" i="43"/>
  <c r="AE1301" i="43"/>
  <c r="W1301" i="43"/>
  <c r="AA1301" i="43" s="1"/>
  <c r="AD1301" i="43" s="1"/>
  <c r="AE2223" i="43"/>
  <c r="W2223" i="43"/>
  <c r="AA2223" i="43" s="1"/>
  <c r="AD2223" i="43" s="1"/>
  <c r="W445" i="43"/>
  <c r="AA445" i="43" s="1"/>
  <c r="AD445" i="43" s="1"/>
  <c r="AE445" i="43"/>
  <c r="W2759" i="43"/>
  <c r="AA2759" i="43" s="1"/>
  <c r="AD2759" i="43" s="1"/>
  <c r="AE2759" i="43"/>
  <c r="W1110" i="43"/>
  <c r="AA1110" i="43" s="1"/>
  <c r="AD1110" i="43" s="1"/>
  <c r="AE1110" i="43"/>
  <c r="AE867" i="43"/>
  <c r="W867" i="43"/>
  <c r="AA867" i="43" s="1"/>
  <c r="AD867" i="43" s="1"/>
  <c r="W2194" i="43"/>
  <c r="AA2194" i="43" s="1"/>
  <c r="AD2194" i="43" s="1"/>
  <c r="AE2194" i="43"/>
  <c r="AE509" i="43"/>
  <c r="W509" i="43"/>
  <c r="AA509" i="43" s="1"/>
  <c r="AD509" i="43" s="1"/>
  <c r="W2521" i="43"/>
  <c r="AA2521" i="43" s="1"/>
  <c r="AD2521" i="43" s="1"/>
  <c r="AE2521" i="43"/>
  <c r="AE691" i="43"/>
  <c r="W691" i="43"/>
  <c r="AA691" i="43" s="1"/>
  <c r="AD691" i="43" s="1"/>
  <c r="AE887" i="43"/>
  <c r="W887" i="43"/>
  <c r="AA887" i="43" s="1"/>
  <c r="AD887" i="43" s="1"/>
  <c r="AE175" i="43"/>
  <c r="W569" i="43"/>
  <c r="AA569" i="43" s="1"/>
  <c r="AD569" i="43" s="1"/>
  <c r="AE569" i="43"/>
  <c r="AE2086" i="43"/>
  <c r="W2086" i="43"/>
  <c r="AA2086" i="43" s="1"/>
  <c r="AD2086" i="43" s="1"/>
  <c r="AE943" i="43"/>
  <c r="W943" i="43"/>
  <c r="AA943" i="43" s="1"/>
  <c r="AD943" i="43" s="1"/>
  <c r="W838" i="43"/>
  <c r="AA838" i="43" s="1"/>
  <c r="AD838" i="43" s="1"/>
  <c r="AE838" i="43"/>
  <c r="AE2294" i="43"/>
  <c r="W2294" i="43"/>
  <c r="AA2294" i="43" s="1"/>
  <c r="AD2294" i="43" s="1"/>
  <c r="AE1568" i="43"/>
  <c r="W1568" i="43"/>
  <c r="AA1568" i="43" s="1"/>
  <c r="AD1568" i="43" s="1"/>
  <c r="W341" i="43"/>
  <c r="AA341" i="43" s="1"/>
  <c r="AD341" i="43" s="1"/>
  <c r="AE341" i="43"/>
  <c r="AE124" i="43"/>
  <c r="W1622" i="43"/>
  <c r="AA1622" i="43" s="1"/>
  <c r="AD1622" i="43" s="1"/>
  <c r="AE1622" i="43"/>
  <c r="W1706" i="43"/>
  <c r="AA1706" i="43" s="1"/>
  <c r="AD1706" i="43" s="1"/>
  <c r="AE1706" i="43"/>
  <c r="W1600" i="43"/>
  <c r="AA1600" i="43" s="1"/>
  <c r="AD1600" i="43" s="1"/>
  <c r="AE1600" i="43"/>
  <c r="AE2494" i="43"/>
  <c r="W2494" i="43"/>
  <c r="AA2494" i="43" s="1"/>
  <c r="AD2494" i="43" s="1"/>
  <c r="AE1541" i="43"/>
  <c r="W1541" i="43"/>
  <c r="AA1541" i="43" s="1"/>
  <c r="AD1541" i="43" s="1"/>
  <c r="W398" i="43"/>
  <c r="AA398" i="43" s="1"/>
  <c r="AD398" i="43" s="1"/>
  <c r="AE398" i="43"/>
  <c r="W2523" i="43"/>
  <c r="AA2523" i="43" s="1"/>
  <c r="AD2523" i="43" s="1"/>
  <c r="AE2523" i="43"/>
  <c r="W1708" i="43"/>
  <c r="AA1708" i="43" s="1"/>
  <c r="AD1708" i="43" s="1"/>
  <c r="AE1708" i="43"/>
  <c r="AE419" i="43"/>
  <c r="W419" i="43"/>
  <c r="AA419" i="43" s="1"/>
  <c r="AD419" i="43" s="1"/>
  <c r="W1336" i="43"/>
  <c r="AA1336" i="43" s="1"/>
  <c r="AD1336" i="43" s="1"/>
  <c r="AE1336" i="43"/>
  <c r="AE111" i="43"/>
  <c r="W2688" i="43"/>
  <c r="AA2688" i="43" s="1"/>
  <c r="AD2688" i="43" s="1"/>
  <c r="AE2688" i="43"/>
  <c r="W2348" i="43"/>
  <c r="AA2348" i="43" s="1"/>
  <c r="AD2348" i="43" s="1"/>
  <c r="AE2348" i="43"/>
  <c r="W1705" i="43"/>
  <c r="AA1705" i="43" s="1"/>
  <c r="AD1705" i="43" s="1"/>
  <c r="AE1705" i="43"/>
  <c r="W1745" i="43"/>
  <c r="AA1745" i="43" s="1"/>
  <c r="AD1745" i="43" s="1"/>
  <c r="AE1745" i="43"/>
  <c r="W583" i="43"/>
  <c r="AA583" i="43" s="1"/>
  <c r="AD583" i="43" s="1"/>
  <c r="AE583" i="43"/>
  <c r="AE2703" i="43"/>
  <c r="W2703" i="43"/>
  <c r="AA2703" i="43" s="1"/>
  <c r="AD2703" i="43" s="1"/>
  <c r="W529" i="43"/>
  <c r="AA529" i="43" s="1"/>
  <c r="AD529" i="43" s="1"/>
  <c r="AE529" i="43"/>
  <c r="AE576" i="43"/>
  <c r="W576" i="43"/>
  <c r="AA576" i="43" s="1"/>
  <c r="AD576" i="43" s="1"/>
  <c r="W1328" i="43"/>
  <c r="AA1328" i="43" s="1"/>
  <c r="AD1328" i="43" s="1"/>
  <c r="AE1328" i="43"/>
  <c r="AE1355" i="43"/>
  <c r="W1355" i="43"/>
  <c r="AA1355" i="43" s="1"/>
  <c r="AD1355" i="43" s="1"/>
  <c r="W1258" i="43"/>
  <c r="AA1258" i="43" s="1"/>
  <c r="AD1258" i="43" s="1"/>
  <c r="AE1258" i="43"/>
  <c r="W1043" i="43"/>
  <c r="AA1043" i="43" s="1"/>
  <c r="AD1043" i="43" s="1"/>
  <c r="AE1043" i="43"/>
  <c r="AE1118" i="43"/>
  <c r="W1118" i="43"/>
  <c r="AA1118" i="43" s="1"/>
  <c r="AD1118" i="43" s="1"/>
  <c r="W1634" i="43"/>
  <c r="AA1634" i="43" s="1"/>
  <c r="AD1634" i="43" s="1"/>
  <c r="AE1634" i="43"/>
  <c r="AE2159" i="43"/>
  <c r="W2159" i="43"/>
  <c r="AA2159" i="43" s="1"/>
  <c r="AD2159" i="43" s="1"/>
  <c r="AE2395" i="43"/>
  <c r="W2395" i="43"/>
  <c r="AA2395" i="43" s="1"/>
  <c r="AD2395" i="43" s="1"/>
  <c r="AE539" i="43"/>
  <c r="W539" i="43"/>
  <c r="AA539" i="43" s="1"/>
  <c r="AD539" i="43" s="1"/>
  <c r="W2653" i="43"/>
  <c r="AA2653" i="43" s="1"/>
  <c r="AD2653" i="43" s="1"/>
  <c r="AE2653" i="43"/>
  <c r="AE1249" i="43"/>
  <c r="W1249" i="43"/>
  <c r="AA1249" i="43" s="1"/>
  <c r="AD1249" i="43" s="1"/>
  <c r="AE256" i="43"/>
  <c r="W256" i="43"/>
  <c r="AA256" i="43" s="1"/>
  <c r="AD256" i="43" s="1"/>
  <c r="AE883" i="43"/>
  <c r="W883" i="43"/>
  <c r="AA883" i="43" s="1"/>
  <c r="AD883" i="43" s="1"/>
  <c r="AE92" i="43"/>
  <c r="W2324" i="43"/>
  <c r="AA2324" i="43" s="1"/>
  <c r="AD2324" i="43" s="1"/>
  <c r="AE2324" i="43"/>
  <c r="AE2800" i="43"/>
  <c r="W2800" i="43"/>
  <c r="AA2800" i="43" s="1"/>
  <c r="AD2800" i="43" s="1"/>
  <c r="W609" i="43"/>
  <c r="AA609" i="43" s="1"/>
  <c r="AD609" i="43" s="1"/>
  <c r="AE609" i="43"/>
  <c r="AE2492" i="43"/>
  <c r="W2492" i="43"/>
  <c r="AA2492" i="43" s="1"/>
  <c r="AD2492" i="43" s="1"/>
  <c r="W1557" i="43"/>
  <c r="AA1557" i="43" s="1"/>
  <c r="AD1557" i="43" s="1"/>
  <c r="AE1557" i="43"/>
  <c r="W2325" i="43"/>
  <c r="AA2325" i="43" s="1"/>
  <c r="AD2325" i="43" s="1"/>
  <c r="AE2325" i="43"/>
  <c r="AE565" i="43"/>
  <c r="W565" i="43"/>
  <c r="AA565" i="43" s="1"/>
  <c r="AD565" i="43" s="1"/>
  <c r="W1280" i="43"/>
  <c r="AA1280" i="43" s="1"/>
  <c r="AD1280" i="43" s="1"/>
  <c r="AE1280" i="43"/>
  <c r="W2203" i="43"/>
  <c r="AA2203" i="43" s="1"/>
  <c r="AD2203" i="43" s="1"/>
  <c r="AE2203" i="43"/>
  <c r="W2509" i="43"/>
  <c r="AA2509" i="43" s="1"/>
  <c r="AD2509" i="43" s="1"/>
  <c r="AE2509" i="43"/>
  <c r="AE1986" i="43"/>
  <c r="W1986" i="43"/>
  <c r="AA1986" i="43" s="1"/>
  <c r="AD1986" i="43" s="1"/>
  <c r="W1893" i="43"/>
  <c r="AA1893" i="43" s="1"/>
  <c r="AD1893" i="43" s="1"/>
  <c r="AE1893" i="43"/>
  <c r="AE1775" i="43"/>
  <c r="W1775" i="43"/>
  <c r="AA1775" i="43" s="1"/>
  <c r="AD1775" i="43" s="1"/>
  <c r="W364" i="43"/>
  <c r="AA364" i="43" s="1"/>
  <c r="AD364" i="43" s="1"/>
  <c r="AE364" i="43"/>
  <c r="W1934" i="43"/>
  <c r="AA1934" i="43" s="1"/>
  <c r="AD1934" i="43" s="1"/>
  <c r="AE1934" i="43"/>
  <c r="W2158" i="43"/>
  <c r="AA2158" i="43" s="1"/>
  <c r="AD2158" i="43" s="1"/>
  <c r="AE2158" i="43"/>
  <c r="W2309" i="43"/>
  <c r="AA2309" i="43" s="1"/>
  <c r="AD2309" i="43" s="1"/>
  <c r="AE2309" i="43"/>
  <c r="AE648" i="43"/>
  <c r="W648" i="43"/>
  <c r="AA648" i="43" s="1"/>
  <c r="AD648" i="43" s="1"/>
  <c r="W564" i="43"/>
  <c r="AA564" i="43" s="1"/>
  <c r="AD564" i="43" s="1"/>
  <c r="AE564" i="43"/>
  <c r="AE58" i="43"/>
  <c r="W498" i="43"/>
  <c r="AA498" i="43" s="1"/>
  <c r="AD498" i="43" s="1"/>
  <c r="AE498" i="43"/>
  <c r="AE275" i="43"/>
  <c r="W275" i="43"/>
  <c r="AA275" i="43" s="1"/>
  <c r="AD275" i="43" s="1"/>
  <c r="AE2255" i="43"/>
  <c r="W2255" i="43"/>
  <c r="AA2255" i="43" s="1"/>
  <c r="AD2255" i="43" s="1"/>
  <c r="W1097" i="43"/>
  <c r="AA1097" i="43" s="1"/>
  <c r="AD1097" i="43" s="1"/>
  <c r="AE1097" i="43"/>
  <c r="W2113" i="43"/>
  <c r="AA2113" i="43" s="1"/>
  <c r="AD2113" i="43" s="1"/>
  <c r="AE2113" i="43"/>
  <c r="W953" i="43"/>
  <c r="AA953" i="43" s="1"/>
  <c r="AD953" i="43" s="1"/>
  <c r="AE953" i="43"/>
  <c r="W2088" i="43"/>
  <c r="AA2088" i="43" s="1"/>
  <c r="AD2088" i="43" s="1"/>
  <c r="AE2088" i="43"/>
  <c r="W1746" i="43"/>
  <c r="AA1746" i="43" s="1"/>
  <c r="AD1746" i="43" s="1"/>
  <c r="AE1746" i="43"/>
  <c r="W706" i="43"/>
  <c r="AA706" i="43" s="1"/>
  <c r="AD706" i="43" s="1"/>
  <c r="AE706" i="43"/>
  <c r="W1502" i="43"/>
  <c r="AA1502" i="43" s="1"/>
  <c r="AD1502" i="43" s="1"/>
  <c r="AE1502" i="43"/>
  <c r="W1441" i="43"/>
  <c r="AA1441" i="43" s="1"/>
  <c r="AD1441" i="43" s="1"/>
  <c r="AE1441" i="43"/>
  <c r="W2043" i="43"/>
  <c r="AA2043" i="43" s="1"/>
  <c r="AD2043" i="43" s="1"/>
  <c r="AE2043" i="43"/>
  <c r="W2354" i="43"/>
  <c r="AA2354" i="43" s="1"/>
  <c r="AD2354" i="43" s="1"/>
  <c r="AE2354" i="43"/>
  <c r="AE74" i="43"/>
  <c r="AE93" i="43"/>
  <c r="AE357" i="43"/>
  <c r="W357" i="43"/>
  <c r="AA357" i="43" s="1"/>
  <c r="AD357" i="43" s="1"/>
  <c r="AE752" i="43"/>
  <c r="W752" i="43"/>
  <c r="AA752" i="43" s="1"/>
  <c r="AD752" i="43" s="1"/>
  <c r="W1559" i="43"/>
  <c r="AA1559" i="43" s="1"/>
  <c r="AD1559" i="43" s="1"/>
  <c r="AE1559" i="43"/>
  <c r="W911" i="43"/>
  <c r="AA911" i="43" s="1"/>
  <c r="AD911" i="43" s="1"/>
  <c r="AE911" i="43"/>
  <c r="AE1058" i="43"/>
  <c r="W1058" i="43"/>
  <c r="AA1058" i="43" s="1"/>
  <c r="AD1058" i="43" s="1"/>
  <c r="W1356" i="43"/>
  <c r="AA1356" i="43" s="1"/>
  <c r="AD1356" i="43" s="1"/>
  <c r="AE1356" i="43"/>
  <c r="W2393" i="43"/>
  <c r="AA2393" i="43" s="1"/>
  <c r="AD2393" i="43" s="1"/>
  <c r="AE2393" i="43"/>
  <c r="AE1133" i="43"/>
  <c r="W1133" i="43"/>
  <c r="AA1133" i="43" s="1"/>
  <c r="AD1133" i="43" s="1"/>
  <c r="W2715" i="43"/>
  <c r="AA2715" i="43" s="1"/>
  <c r="AD2715" i="43" s="1"/>
  <c r="AE2715" i="43"/>
  <c r="W2619" i="43"/>
  <c r="AA2619" i="43" s="1"/>
  <c r="AD2619" i="43" s="1"/>
  <c r="AE2619" i="43"/>
  <c r="AE1835" i="43"/>
  <c r="W1835" i="43"/>
  <c r="AA1835" i="43" s="1"/>
  <c r="AD1835" i="43" s="1"/>
  <c r="W2671" i="43"/>
  <c r="AA2671" i="43" s="1"/>
  <c r="AD2671" i="43" s="1"/>
  <c r="AE2671" i="43"/>
  <c r="AE159" i="43"/>
  <c r="AE417" i="43"/>
  <c r="W417" i="43"/>
  <c r="AA417" i="43" s="1"/>
  <c r="AD417" i="43" s="1"/>
  <c r="W904" i="43"/>
  <c r="AA904" i="43" s="1"/>
  <c r="AD904" i="43" s="1"/>
  <c r="AE904" i="43"/>
  <c r="W553" i="43"/>
  <c r="AA553" i="43" s="1"/>
  <c r="AD553" i="43" s="1"/>
  <c r="AE553" i="43"/>
  <c r="W2782" i="43"/>
  <c r="AA2782" i="43" s="1"/>
  <c r="AD2782" i="43" s="1"/>
  <c r="AE2782" i="43"/>
  <c r="W2672" i="43"/>
  <c r="AA2672" i="43" s="1"/>
  <c r="AD2672" i="43" s="1"/>
  <c r="AE2672" i="43"/>
  <c r="AE207" i="43"/>
  <c r="W941" i="43"/>
  <c r="AA941" i="43" s="1"/>
  <c r="AD941" i="43" s="1"/>
  <c r="AE941" i="43"/>
  <c r="W745" i="43"/>
  <c r="AA745" i="43" s="1"/>
  <c r="AD745" i="43" s="1"/>
  <c r="AE745" i="43"/>
  <c r="W2032" i="43"/>
  <c r="AA2032" i="43" s="1"/>
  <c r="AD2032" i="43" s="1"/>
  <c r="AE2032" i="43"/>
  <c r="AE1694" i="43"/>
  <c r="W1694" i="43"/>
  <c r="AA1694" i="43" s="1"/>
  <c r="AD1694" i="43" s="1"/>
  <c r="W1979" i="43"/>
  <c r="AA1979" i="43" s="1"/>
  <c r="AD1979" i="43" s="1"/>
  <c r="AE1979" i="43"/>
  <c r="AE791" i="43"/>
  <c r="W791" i="43"/>
  <c r="AA791" i="43" s="1"/>
  <c r="AD791" i="43" s="1"/>
  <c r="AE1276" i="43"/>
  <c r="W1276" i="43"/>
  <c r="AA1276" i="43" s="1"/>
  <c r="AD1276" i="43" s="1"/>
  <c r="W1734" i="43"/>
  <c r="AA1734" i="43" s="1"/>
  <c r="AD1734" i="43" s="1"/>
  <c r="AE1734" i="43"/>
  <c r="W1001" i="43"/>
  <c r="AA1001" i="43" s="1"/>
  <c r="AD1001" i="43" s="1"/>
  <c r="AE1001" i="43"/>
  <c r="W1493" i="43"/>
  <c r="AA1493" i="43" s="1"/>
  <c r="AD1493" i="43" s="1"/>
  <c r="AE1493" i="43"/>
  <c r="W693" i="43"/>
  <c r="AA693" i="43" s="1"/>
  <c r="AD693" i="43" s="1"/>
  <c r="AE693" i="43"/>
  <c r="AE1682" i="43"/>
  <c r="W1682" i="43"/>
  <c r="AA1682" i="43" s="1"/>
  <c r="AD1682" i="43" s="1"/>
  <c r="W1036" i="43"/>
  <c r="AA1036" i="43" s="1"/>
  <c r="AD1036" i="43" s="1"/>
  <c r="AE1036" i="43"/>
  <c r="W973" i="43"/>
  <c r="AA973" i="43" s="1"/>
  <c r="AD973" i="43" s="1"/>
  <c r="AE973" i="43"/>
  <c r="W2326" i="43"/>
  <c r="AA2326" i="43" s="1"/>
  <c r="AD2326" i="43" s="1"/>
  <c r="AE2326" i="43"/>
  <c r="AE2381" i="43"/>
  <c r="W2381" i="43"/>
  <c r="AA2381" i="43" s="1"/>
  <c r="AD2381" i="43" s="1"/>
  <c r="AE1952" i="43"/>
  <c r="W1952" i="43"/>
  <c r="AA1952" i="43" s="1"/>
  <c r="AD1952" i="43" s="1"/>
  <c r="W1235" i="43"/>
  <c r="AA1235" i="43" s="1"/>
  <c r="AD1235" i="43" s="1"/>
  <c r="AE1235" i="43"/>
  <c r="W2601" i="43"/>
  <c r="AA2601" i="43" s="1"/>
  <c r="AD2601" i="43" s="1"/>
  <c r="AE2601" i="43"/>
  <c r="W864" i="43"/>
  <c r="AA864" i="43" s="1"/>
  <c r="AD864" i="43" s="1"/>
  <c r="AE864" i="43"/>
  <c r="W1938" i="43"/>
  <c r="AA1938" i="43" s="1"/>
  <c r="AD1938" i="43" s="1"/>
  <c r="AE1938" i="43"/>
  <c r="AE762" i="43"/>
  <c r="W762" i="43"/>
  <c r="AA762" i="43" s="1"/>
  <c r="AD762" i="43" s="1"/>
  <c r="W2098" i="43"/>
  <c r="AA2098" i="43" s="1"/>
  <c r="AD2098" i="43" s="1"/>
  <c r="AE2098" i="43"/>
  <c r="AE563" i="43"/>
  <c r="W563" i="43"/>
  <c r="AA563" i="43" s="1"/>
  <c r="AD563" i="43" s="1"/>
  <c r="W1377" i="43"/>
  <c r="AA1377" i="43" s="1"/>
  <c r="AD1377" i="43" s="1"/>
  <c r="AE1377" i="43"/>
  <c r="AE413" i="43"/>
  <c r="W413" i="43"/>
  <c r="AA413" i="43" s="1"/>
  <c r="AD413" i="43" s="1"/>
  <c r="AE2231" i="43"/>
  <c r="W2231" i="43"/>
  <c r="AA2231" i="43" s="1"/>
  <c r="AD2231" i="43" s="1"/>
  <c r="AE690" i="43"/>
  <c r="W690" i="43"/>
  <c r="AA690" i="43" s="1"/>
  <c r="AD690" i="43" s="1"/>
  <c r="AE112" i="43"/>
  <c r="AE1044" i="43"/>
  <c r="W1044" i="43"/>
  <c r="AA1044" i="43" s="1"/>
  <c r="AD1044" i="43" s="1"/>
  <c r="AE1747" i="43"/>
  <c r="W1747" i="43"/>
  <c r="AA1747" i="43" s="1"/>
  <c r="AD1747" i="43" s="1"/>
  <c r="AE2495" i="43"/>
  <c r="W2495" i="43"/>
  <c r="AA2495" i="43" s="1"/>
  <c r="AD2495" i="43" s="1"/>
  <c r="W1686" i="43"/>
  <c r="AA1686" i="43" s="1"/>
  <c r="AD1686" i="43" s="1"/>
  <c r="AE1686" i="43"/>
  <c r="W2571" i="43"/>
  <c r="AA2571" i="43" s="1"/>
  <c r="AD2571" i="43" s="1"/>
  <c r="AE2571" i="43"/>
  <c r="W1821" i="43"/>
  <c r="AA1821" i="43" s="1"/>
  <c r="AD1821" i="43" s="1"/>
  <c r="AE1821" i="43"/>
  <c r="W1063" i="43"/>
  <c r="AA1063" i="43" s="1"/>
  <c r="AD1063" i="43" s="1"/>
  <c r="AE1063" i="43"/>
  <c r="W1212" i="43"/>
  <c r="AA1212" i="43" s="1"/>
  <c r="AD1212" i="43" s="1"/>
  <c r="AE1212" i="43"/>
  <c r="AE1970" i="43"/>
  <c r="W1970" i="43"/>
  <c r="AA1970" i="43" s="1"/>
  <c r="AD1970" i="43" s="1"/>
  <c r="W1312" i="43"/>
  <c r="AA1312" i="43" s="1"/>
  <c r="AD1312" i="43" s="1"/>
  <c r="AE1312" i="43"/>
  <c r="W647" i="43"/>
  <c r="AA647" i="43" s="1"/>
  <c r="AD647" i="43" s="1"/>
  <c r="AE647" i="43"/>
  <c r="AE997" i="43"/>
  <c r="W997" i="43"/>
  <c r="AA997" i="43" s="1"/>
  <c r="AD997" i="43" s="1"/>
  <c r="AE840" i="43"/>
  <c r="W840" i="43"/>
  <c r="AA840" i="43" s="1"/>
  <c r="AD840" i="43" s="1"/>
  <c r="AE2299" i="43"/>
  <c r="W2299" i="43"/>
  <c r="AA2299" i="43" s="1"/>
  <c r="AD2299" i="43" s="1"/>
  <c r="W2746" i="43"/>
  <c r="AA2746" i="43" s="1"/>
  <c r="AD2746" i="43" s="1"/>
  <c r="AE2746" i="43"/>
  <c r="AE2101" i="43"/>
  <c r="W2101" i="43"/>
  <c r="AA2101" i="43" s="1"/>
  <c r="AD2101" i="43" s="1"/>
  <c r="W1289" i="43"/>
  <c r="AA1289" i="43" s="1"/>
  <c r="AD1289" i="43" s="1"/>
  <c r="AE1289" i="43"/>
  <c r="AE21" i="43"/>
  <c r="AE57" i="43"/>
  <c r="AE2758" i="43"/>
  <c r="W2758" i="43"/>
  <c r="AA2758" i="43" s="1"/>
  <c r="AD2758" i="43" s="1"/>
  <c r="W1421" i="43"/>
  <c r="AA1421" i="43" s="1"/>
  <c r="AD1421" i="43" s="1"/>
  <c r="AE1421" i="43"/>
  <c r="W2365" i="43"/>
  <c r="AA2365" i="43" s="1"/>
  <c r="AD2365" i="43" s="1"/>
  <c r="AE2365" i="43"/>
  <c r="AE1689" i="43"/>
  <c r="W1689" i="43"/>
  <c r="AA1689" i="43" s="1"/>
  <c r="AD1689" i="43" s="1"/>
  <c r="W369" i="43"/>
  <c r="AA369" i="43" s="1"/>
  <c r="AD369" i="43" s="1"/>
  <c r="AE369" i="43"/>
  <c r="AE2136" i="43"/>
  <c r="W2136" i="43"/>
  <c r="AA2136" i="43" s="1"/>
  <c r="AD2136" i="43" s="1"/>
  <c r="AE2445" i="43"/>
  <c r="W2445" i="43"/>
  <c r="AA2445" i="43" s="1"/>
  <c r="AD2445" i="43" s="1"/>
  <c r="W1805" i="43"/>
  <c r="AA1805" i="43" s="1"/>
  <c r="AD1805" i="43" s="1"/>
  <c r="AE1805" i="43"/>
  <c r="W2257" i="43"/>
  <c r="AA2257" i="43" s="1"/>
  <c r="AD2257" i="43" s="1"/>
  <c r="AE2257" i="43"/>
  <c r="AE31" i="43"/>
  <c r="W700" i="43"/>
  <c r="AA700" i="43" s="1"/>
  <c r="AD700" i="43" s="1"/>
  <c r="AE700" i="43"/>
  <c r="AE831" i="43"/>
  <c r="W831" i="43"/>
  <c r="AA831" i="43" s="1"/>
  <c r="AD831" i="43" s="1"/>
  <c r="AE1916" i="43"/>
  <c r="W1916" i="43"/>
  <c r="AA1916" i="43" s="1"/>
  <c r="AD1916" i="43" s="1"/>
  <c r="AE97" i="43"/>
  <c r="W1025" i="43"/>
  <c r="AA1025" i="43" s="1"/>
  <c r="AD1025" i="43" s="1"/>
  <c r="AE1025" i="43"/>
  <c r="W1908" i="43"/>
  <c r="AA1908" i="43" s="1"/>
  <c r="AD1908" i="43" s="1"/>
  <c r="AE1908" i="43"/>
  <c r="W2389" i="43"/>
  <c r="AA2389" i="43" s="1"/>
  <c r="AD2389" i="43" s="1"/>
  <c r="AE2389" i="43"/>
  <c r="AE1831" i="43"/>
  <c r="W1831" i="43"/>
  <c r="AA1831" i="43" s="1"/>
  <c r="AD1831" i="43" s="1"/>
  <c r="AE574" i="43"/>
  <c r="W574" i="43"/>
  <c r="AA574" i="43" s="1"/>
  <c r="AD574" i="43" s="1"/>
  <c r="AE309" i="43"/>
  <c r="W309" i="43"/>
  <c r="AA309" i="43" s="1"/>
  <c r="AD309" i="43" s="1"/>
  <c r="W1345" i="43"/>
  <c r="AA1345" i="43" s="1"/>
  <c r="AD1345" i="43" s="1"/>
  <c r="AE1345" i="43"/>
  <c r="W1196" i="43"/>
  <c r="AA1196" i="43" s="1"/>
  <c r="AD1196" i="43" s="1"/>
  <c r="AE1196" i="43"/>
  <c r="W1564" i="43"/>
  <c r="AA1564" i="43" s="1"/>
  <c r="AD1564" i="43" s="1"/>
  <c r="AE1564" i="43"/>
  <c r="AE330" i="43"/>
  <c r="W330" i="43"/>
  <c r="AA330" i="43" s="1"/>
  <c r="AD330" i="43" s="1"/>
  <c r="W577" i="43"/>
  <c r="AA577" i="43" s="1"/>
  <c r="AD577" i="43" s="1"/>
  <c r="AE577" i="43"/>
  <c r="W1962" i="43"/>
  <c r="AA1962" i="43" s="1"/>
  <c r="AD1962" i="43" s="1"/>
  <c r="AE1962" i="43"/>
  <c r="W558" i="43"/>
  <c r="AA558" i="43" s="1"/>
  <c r="AD558" i="43" s="1"/>
  <c r="AE558" i="43"/>
  <c r="W475" i="43"/>
  <c r="AA475" i="43" s="1"/>
  <c r="AD475" i="43" s="1"/>
  <c r="AE475" i="43"/>
  <c r="W2236" i="43"/>
  <c r="AA2236" i="43" s="1"/>
  <c r="AD2236" i="43" s="1"/>
  <c r="AE2236" i="43"/>
  <c r="W2548" i="43"/>
  <c r="AA2548" i="43" s="1"/>
  <c r="AD2548" i="43" s="1"/>
  <c r="AE2548" i="43"/>
  <c r="AE526" i="43"/>
  <c r="W526" i="43"/>
  <c r="AA526" i="43" s="1"/>
  <c r="AD526" i="43" s="1"/>
  <c r="W2141" i="43"/>
  <c r="AA2141" i="43" s="1"/>
  <c r="AD2141" i="43" s="1"/>
  <c r="AE2141" i="43"/>
  <c r="W658" i="43"/>
  <c r="AA658" i="43" s="1"/>
  <c r="AD658" i="43" s="1"/>
  <c r="AE658" i="43"/>
  <c r="W343" i="43"/>
  <c r="AA343" i="43" s="1"/>
  <c r="AD343" i="43" s="1"/>
  <c r="AE343" i="43"/>
  <c r="AE324" i="43"/>
  <c r="W324" i="43"/>
  <c r="AA324" i="43" s="1"/>
  <c r="AD324" i="43" s="1"/>
  <c r="AE2786" i="43"/>
  <c r="W2786" i="43"/>
  <c r="AA2786" i="43" s="1"/>
  <c r="AD2786" i="43" s="1"/>
  <c r="AE1417" i="43"/>
  <c r="W1417" i="43"/>
  <c r="AA1417" i="43" s="1"/>
  <c r="AD1417" i="43" s="1"/>
  <c r="W456" i="43"/>
  <c r="AA456" i="43" s="1"/>
  <c r="AD456" i="43" s="1"/>
  <c r="AE456" i="43"/>
  <c r="AE780" i="43"/>
  <c r="W780" i="43"/>
  <c r="AA780" i="43" s="1"/>
  <c r="AD780" i="43" s="1"/>
  <c r="AE2273" i="43"/>
  <c r="W2273" i="43"/>
  <c r="AA2273" i="43" s="1"/>
  <c r="AD2273" i="43" s="1"/>
  <c r="AE142" i="43"/>
  <c r="W1604" i="43"/>
  <c r="AA1604" i="43" s="1"/>
  <c r="AD1604" i="43" s="1"/>
  <c r="AE1604" i="43"/>
  <c r="W1854" i="43"/>
  <c r="AA1854" i="43" s="1"/>
  <c r="AD1854" i="43" s="1"/>
  <c r="AE1854" i="43"/>
  <c r="W257" i="43"/>
  <c r="AA257" i="43" s="1"/>
  <c r="AD257" i="43" s="1"/>
  <c r="AE257" i="43"/>
  <c r="W1796" i="43"/>
  <c r="AA1796" i="43" s="1"/>
  <c r="AD1796" i="43" s="1"/>
  <c r="AE1796" i="43"/>
  <c r="W1484" i="43"/>
  <c r="AA1484" i="43" s="1"/>
  <c r="AD1484" i="43" s="1"/>
  <c r="AE1484" i="43"/>
  <c r="W230" i="43"/>
  <c r="AA230" i="43" s="1"/>
  <c r="AD230" i="43" s="1"/>
  <c r="AE230" i="43"/>
  <c r="W778" i="43"/>
  <c r="AA778" i="43" s="1"/>
  <c r="AD778" i="43" s="1"/>
  <c r="AE778" i="43"/>
  <c r="AE2282" i="43"/>
  <c r="W2282" i="43"/>
  <c r="AA2282" i="43" s="1"/>
  <c r="AD2282" i="43" s="1"/>
  <c r="W2292" i="43"/>
  <c r="AA2292" i="43" s="1"/>
  <c r="AD2292" i="43" s="1"/>
  <c r="AE2292" i="43"/>
  <c r="AE90" i="43"/>
  <c r="AE2147" i="43"/>
  <c r="W2147" i="43"/>
  <c r="AA2147" i="43" s="1"/>
  <c r="AD2147" i="43" s="1"/>
  <c r="AE2462" i="43"/>
  <c r="W2462" i="43"/>
  <c r="AA2462" i="43" s="1"/>
  <c r="AD2462" i="43" s="1"/>
  <c r="W2439" i="43"/>
  <c r="AA2439" i="43" s="1"/>
  <c r="AD2439" i="43" s="1"/>
  <c r="AE2439" i="43"/>
  <c r="AE2148" i="43"/>
  <c r="W2148" i="43"/>
  <c r="AA2148" i="43" s="1"/>
  <c r="AD2148" i="43" s="1"/>
  <c r="AE285" i="43"/>
  <c r="W285" i="43"/>
  <c r="AA285" i="43" s="1"/>
  <c r="AD285" i="43" s="1"/>
  <c r="AE2125" i="43"/>
  <c r="W2125" i="43"/>
  <c r="AA2125" i="43" s="1"/>
  <c r="AD2125" i="43" s="1"/>
  <c r="AE1005" i="43"/>
  <c r="W1005" i="43"/>
  <c r="AA1005" i="43" s="1"/>
  <c r="AD1005" i="43" s="1"/>
  <c r="AE1034" i="43"/>
  <c r="W1034" i="43"/>
  <c r="AA1034" i="43" s="1"/>
  <c r="AD1034" i="43" s="1"/>
  <c r="AE301" i="43"/>
  <c r="W301" i="43"/>
  <c r="AA301" i="43" s="1"/>
  <c r="AD301" i="43" s="1"/>
  <c r="AE1203" i="43"/>
  <c r="W1203" i="43"/>
  <c r="AA1203" i="43" s="1"/>
  <c r="AD1203" i="43" s="1"/>
  <c r="W1611" i="43"/>
  <c r="AA1611" i="43" s="1"/>
  <c r="AD1611" i="43" s="1"/>
  <c r="AE1611" i="43"/>
  <c r="AE377" i="43"/>
  <c r="W377" i="43"/>
  <c r="AA377" i="43" s="1"/>
  <c r="AD377" i="43" s="1"/>
  <c r="AE783" i="43"/>
  <c r="W783" i="43"/>
  <c r="AA783" i="43" s="1"/>
  <c r="AD783" i="43" s="1"/>
  <c r="AE1511" i="43"/>
  <c r="W1511" i="43"/>
  <c r="AA1511" i="43" s="1"/>
  <c r="AD1511" i="43" s="1"/>
  <c r="W761" i="43"/>
  <c r="AA761" i="43" s="1"/>
  <c r="AD761" i="43" s="1"/>
  <c r="AE761" i="43"/>
  <c r="AE1050" i="43"/>
  <c r="W1050" i="43"/>
  <c r="AA1050" i="43" s="1"/>
  <c r="AD1050" i="43" s="1"/>
  <c r="AE851" i="43"/>
  <c r="W851" i="43"/>
  <c r="AA851" i="43" s="1"/>
  <c r="AD851" i="43" s="1"/>
  <c r="AE797" i="43"/>
  <c r="W797" i="43"/>
  <c r="AA797" i="43" s="1"/>
  <c r="AD797" i="43" s="1"/>
  <c r="W1205" i="43"/>
  <c r="AA1205" i="43" s="1"/>
  <c r="AD1205" i="43" s="1"/>
  <c r="AE1205" i="43"/>
  <c r="W2100" i="43"/>
  <c r="AA2100" i="43" s="1"/>
  <c r="AD2100" i="43" s="1"/>
  <c r="AE2100" i="43"/>
  <c r="W466" i="43"/>
  <c r="AA466" i="43" s="1"/>
  <c r="AD466" i="43" s="1"/>
  <c r="AE466" i="43"/>
  <c r="W1801" i="43"/>
  <c r="AA1801" i="43" s="1"/>
  <c r="AD1801" i="43" s="1"/>
  <c r="AE1801" i="43"/>
  <c r="W1101" i="43"/>
  <c r="AA1101" i="43" s="1"/>
  <c r="AD1101" i="43" s="1"/>
  <c r="AE1101" i="43"/>
  <c r="AE2314" i="43"/>
  <c r="W2314" i="43"/>
  <c r="AA2314" i="43" s="1"/>
  <c r="AD2314" i="43" s="1"/>
  <c r="AE206" i="43"/>
  <c r="AE1302" i="43"/>
  <c r="W1302" i="43"/>
  <c r="AA1302" i="43" s="1"/>
  <c r="AD1302" i="43" s="1"/>
  <c r="AE131" i="43"/>
  <c r="W2734" i="43"/>
  <c r="AA2734" i="43" s="1"/>
  <c r="AD2734" i="43" s="1"/>
  <c r="AE2734" i="43"/>
  <c r="AE221" i="43"/>
  <c r="W221" i="43"/>
  <c r="AA221" i="43" s="1"/>
  <c r="AD221" i="43" s="1"/>
  <c r="AE472" i="43"/>
  <c r="W472" i="43"/>
  <c r="AA472" i="43" s="1"/>
  <c r="AD472" i="43" s="1"/>
  <c r="W1722" i="43"/>
  <c r="AA1722" i="43" s="1"/>
  <c r="AD1722" i="43" s="1"/>
  <c r="AE1722" i="43"/>
  <c r="AE2611" i="43"/>
  <c r="W2611" i="43"/>
  <c r="AA2611" i="43" s="1"/>
  <c r="AD2611" i="43" s="1"/>
  <c r="W2513" i="43"/>
  <c r="AA2513" i="43" s="1"/>
  <c r="AD2513" i="43" s="1"/>
  <c r="AE2513" i="43"/>
  <c r="W808" i="43"/>
  <c r="AA808" i="43" s="1"/>
  <c r="AD808" i="43" s="1"/>
  <c r="AE808" i="43"/>
  <c r="AE2609" i="43"/>
  <c r="W2609" i="43"/>
  <c r="AA2609" i="43" s="1"/>
  <c r="AD2609" i="43" s="1"/>
  <c r="W1546" i="43"/>
  <c r="AA1546" i="43" s="1"/>
  <c r="AD1546" i="43" s="1"/>
  <c r="AE1546" i="43"/>
  <c r="AE1558" i="43"/>
  <c r="W1558" i="43"/>
  <c r="AA1558" i="43" s="1"/>
  <c r="AD1558" i="43" s="1"/>
  <c r="AE771" i="43"/>
  <c r="W771" i="43"/>
  <c r="AA771" i="43" s="1"/>
  <c r="AD771" i="43" s="1"/>
  <c r="W394" i="43"/>
  <c r="AA394" i="43" s="1"/>
  <c r="AD394" i="43" s="1"/>
  <c r="AE394" i="43"/>
  <c r="W1953" i="43"/>
  <c r="AA1953" i="43" s="1"/>
  <c r="AD1953" i="43" s="1"/>
  <c r="AE1953" i="43"/>
  <c r="AE603" i="43"/>
  <c r="W603" i="43"/>
  <c r="AA603" i="43" s="1"/>
  <c r="AD603" i="43" s="1"/>
  <c r="W668" i="43"/>
  <c r="AA668" i="43" s="1"/>
  <c r="AD668" i="43" s="1"/>
  <c r="AE668" i="43"/>
  <c r="W360" i="43"/>
  <c r="AA360" i="43" s="1"/>
  <c r="AD360" i="43" s="1"/>
  <c r="AE360" i="43"/>
  <c r="W2579" i="43"/>
  <c r="AA2579" i="43" s="1"/>
  <c r="AD2579" i="43" s="1"/>
  <c r="AE2579" i="43"/>
  <c r="W2357" i="43"/>
  <c r="AA2357" i="43" s="1"/>
  <c r="AD2357" i="43" s="1"/>
  <c r="AE2357" i="43"/>
  <c r="W332" i="43"/>
  <c r="AA332" i="43" s="1"/>
  <c r="AD332" i="43" s="1"/>
  <c r="AE332" i="43"/>
  <c r="W1743" i="43"/>
  <c r="AA1743" i="43" s="1"/>
  <c r="AD1743" i="43" s="1"/>
  <c r="AE1743" i="43"/>
  <c r="AE796" i="43"/>
  <c r="W796" i="43"/>
  <c r="AA796" i="43" s="1"/>
  <c r="AD796" i="43" s="1"/>
  <c r="W2792" i="43"/>
  <c r="AA2792" i="43" s="1"/>
  <c r="AD2792" i="43" s="1"/>
  <c r="AE2792" i="43"/>
  <c r="W300" i="43"/>
  <c r="AA300" i="43" s="1"/>
  <c r="AD300" i="43" s="1"/>
  <c r="AE300" i="43"/>
  <c r="AE1132" i="43"/>
  <c r="W1132" i="43"/>
  <c r="AA1132" i="43" s="1"/>
  <c r="AD1132" i="43" s="1"/>
  <c r="W1998" i="43"/>
  <c r="AA1998" i="43" s="1"/>
  <c r="AD1998" i="43" s="1"/>
  <c r="AE1998" i="43"/>
  <c r="W732" i="43"/>
  <c r="AA732" i="43" s="1"/>
  <c r="AD732" i="43" s="1"/>
  <c r="AE732" i="43"/>
  <c r="AE2009" i="43"/>
  <c r="W2009" i="43"/>
  <c r="AA2009" i="43" s="1"/>
  <c r="AD2009" i="43" s="1"/>
  <c r="AE2122" i="43"/>
  <c r="W2122" i="43"/>
  <c r="AA2122" i="43" s="1"/>
  <c r="AD2122" i="43" s="1"/>
  <c r="AE2259" i="43"/>
  <c r="W2259" i="43"/>
  <c r="AA2259" i="43" s="1"/>
  <c r="AD2259" i="43" s="1"/>
  <c r="AE730" i="43"/>
  <c r="W730" i="43"/>
  <c r="AA730" i="43" s="1"/>
  <c r="AD730" i="43" s="1"/>
  <c r="W2010" i="43"/>
  <c r="AA2010" i="43" s="1"/>
  <c r="AD2010" i="43" s="1"/>
  <c r="AE2010" i="43"/>
  <c r="AE981" i="43"/>
  <c r="W981" i="43"/>
  <c r="AA981" i="43" s="1"/>
  <c r="AD981" i="43" s="1"/>
  <c r="AE151" i="43"/>
  <c r="W2410" i="43"/>
  <c r="AA2410" i="43" s="1"/>
  <c r="AD2410" i="43" s="1"/>
  <c r="AE2410" i="43"/>
  <c r="W2386" i="43"/>
  <c r="AA2386" i="43" s="1"/>
  <c r="AD2386" i="43" s="1"/>
  <c r="AE2386" i="43"/>
  <c r="AE1761" i="43"/>
  <c r="W1761" i="43"/>
  <c r="AA1761" i="43" s="1"/>
  <c r="AD1761" i="43" s="1"/>
  <c r="AE2305" i="43"/>
  <c r="W2305" i="43"/>
  <c r="AA2305" i="43" s="1"/>
  <c r="AD2305" i="43" s="1"/>
  <c r="AE2580" i="43"/>
  <c r="W2580" i="43"/>
  <c r="AA2580" i="43" s="1"/>
  <c r="AD2580" i="43" s="1"/>
  <c r="W2187" i="43"/>
  <c r="AA2187" i="43" s="1"/>
  <c r="AD2187" i="43" s="1"/>
  <c r="AE2187" i="43"/>
  <c r="AE2801" i="43"/>
  <c r="W2801" i="43"/>
  <c r="AA2801" i="43" s="1"/>
  <c r="AD2801" i="43" s="1"/>
  <c r="W2539" i="43"/>
  <c r="AA2539" i="43" s="1"/>
  <c r="AD2539" i="43" s="1"/>
  <c r="AE2539" i="43"/>
  <c r="W448" i="43"/>
  <c r="AA448" i="43" s="1"/>
  <c r="AD448" i="43" s="1"/>
  <c r="AE448" i="43"/>
  <c r="W2133" i="43"/>
  <c r="AA2133" i="43" s="1"/>
  <c r="AD2133" i="43" s="1"/>
  <c r="AE2133" i="43"/>
  <c r="W892" i="43"/>
  <c r="AA892" i="43" s="1"/>
  <c r="AD892" i="43" s="1"/>
  <c r="AE892" i="43"/>
  <c r="AE2720" i="43"/>
  <c r="W2720" i="43"/>
  <c r="AA2720" i="43" s="1"/>
  <c r="AD2720" i="43" s="1"/>
  <c r="AE1226" i="43"/>
  <c r="W1226" i="43"/>
  <c r="AA1226" i="43" s="1"/>
  <c r="AD1226" i="43" s="1"/>
  <c r="W2532" i="43"/>
  <c r="AA2532" i="43" s="1"/>
  <c r="AD2532" i="43" s="1"/>
  <c r="AE2532" i="43"/>
  <c r="AE1285" i="43"/>
  <c r="W1285" i="43"/>
  <c r="AA1285" i="43" s="1"/>
  <c r="AD1285" i="43" s="1"/>
  <c r="AE1260" i="43"/>
  <c r="W1260" i="43"/>
  <c r="AA1260" i="43" s="1"/>
  <c r="AD1260" i="43" s="1"/>
  <c r="AE2452" i="43"/>
  <c r="W2452" i="43"/>
  <c r="AA2452" i="43" s="1"/>
  <c r="AD2452" i="43" s="1"/>
  <c r="AE2806" i="43"/>
  <c r="W2806" i="43"/>
  <c r="AA2806" i="43" s="1"/>
  <c r="AD2806" i="43" s="1"/>
  <c r="AE1106" i="43"/>
  <c r="W1106" i="43"/>
  <c r="AA1106" i="43" s="1"/>
  <c r="AD1106" i="43" s="1"/>
  <c r="W575" i="43"/>
  <c r="AA575" i="43" s="1"/>
  <c r="AD575" i="43" s="1"/>
  <c r="AE575" i="43"/>
  <c r="AE899" i="43"/>
  <c r="W899" i="43"/>
  <c r="AA899" i="43" s="1"/>
  <c r="AD899" i="43" s="1"/>
  <c r="AE1528" i="43"/>
  <c r="W1528" i="43"/>
  <c r="AA1528" i="43" s="1"/>
  <c r="AD1528" i="43" s="1"/>
  <c r="AE2476" i="43"/>
  <c r="W2476" i="43"/>
  <c r="AA2476" i="43" s="1"/>
  <c r="AD2476" i="43" s="1"/>
  <c r="AE938" i="43"/>
  <c r="W938" i="43"/>
  <c r="AA938" i="43" s="1"/>
  <c r="AD938" i="43" s="1"/>
  <c r="AE1135" i="43"/>
  <c r="W1135" i="43"/>
  <c r="AA1135" i="43" s="1"/>
  <c r="AD1135" i="43" s="1"/>
  <c r="W557" i="43"/>
  <c r="AA557" i="43" s="1"/>
  <c r="AD557" i="43" s="1"/>
  <c r="AE557" i="43"/>
  <c r="W1513" i="43"/>
  <c r="AA1513" i="43" s="1"/>
  <c r="AD1513" i="43" s="1"/>
  <c r="AE1513" i="43"/>
  <c r="W391" i="43"/>
  <c r="AA391" i="43" s="1"/>
  <c r="AD391" i="43" s="1"/>
  <c r="AE391" i="43"/>
  <c r="W2378" i="43"/>
  <c r="AA2378" i="43" s="1"/>
  <c r="AD2378" i="43" s="1"/>
  <c r="AE2378" i="43"/>
  <c r="W1987" i="43"/>
  <c r="AA1987" i="43" s="1"/>
  <c r="AD1987" i="43" s="1"/>
  <c r="AE1987" i="43"/>
  <c r="AE1079" i="43"/>
  <c r="W1079" i="43"/>
  <c r="AA1079" i="43" s="1"/>
  <c r="AD1079" i="43" s="1"/>
  <c r="AE602" i="43"/>
  <c r="W602" i="43"/>
  <c r="AA602" i="43" s="1"/>
  <c r="AD602" i="43" s="1"/>
  <c r="W1995" i="43"/>
  <c r="AA1995" i="43" s="1"/>
  <c r="AD1995" i="43" s="1"/>
  <c r="AE1995" i="43"/>
  <c r="W1190" i="43"/>
  <c r="AA1190" i="43" s="1"/>
  <c r="AD1190" i="43" s="1"/>
  <c r="AE1190" i="43"/>
  <c r="AE2647" i="43"/>
  <c r="W2647" i="43"/>
  <c r="AA2647" i="43" s="1"/>
  <c r="AD2647" i="43" s="1"/>
  <c r="W279" i="43"/>
  <c r="AA279" i="43" s="1"/>
  <c r="AD279" i="43" s="1"/>
  <c r="AE279" i="43"/>
  <c r="W731" i="43"/>
  <c r="AA731" i="43" s="1"/>
  <c r="AD731" i="43" s="1"/>
  <c r="AE731" i="43"/>
  <c r="AE492" i="43"/>
  <c r="W492" i="43"/>
  <c r="AA492" i="43" s="1"/>
  <c r="AD492" i="43" s="1"/>
  <c r="AE1412" i="43"/>
  <c r="W1412" i="43"/>
  <c r="AA1412" i="43" s="1"/>
  <c r="AD1412" i="43" s="1"/>
  <c r="AE1918" i="43"/>
  <c r="W1918" i="43"/>
  <c r="AA1918" i="43" s="1"/>
  <c r="AD1918" i="43" s="1"/>
  <c r="AE61" i="43"/>
  <c r="AE1357" i="43"/>
  <c r="W1357" i="43"/>
  <c r="AA1357" i="43" s="1"/>
  <c r="AD1357" i="43" s="1"/>
  <c r="AE488" i="43"/>
  <c r="W488" i="43"/>
  <c r="AA488" i="43" s="1"/>
  <c r="AD488" i="43" s="1"/>
  <c r="AE88" i="43"/>
  <c r="W1385" i="43"/>
  <c r="AA1385" i="43" s="1"/>
  <c r="AD1385" i="43" s="1"/>
  <c r="AE1385" i="43"/>
  <c r="W1491" i="43"/>
  <c r="AA1491" i="43" s="1"/>
  <c r="AD1491" i="43" s="1"/>
  <c r="AE1491" i="43"/>
  <c r="AE2607" i="43"/>
  <c r="W2607" i="43"/>
  <c r="AA2607" i="43" s="1"/>
  <c r="AD2607" i="43" s="1"/>
  <c r="AE174" i="43"/>
  <c r="AE231" i="43"/>
  <c r="W231" i="43"/>
  <c r="AA231" i="43" s="1"/>
  <c r="AD231" i="43" s="1"/>
  <c r="W1076" i="43"/>
  <c r="AA1076" i="43" s="1"/>
  <c r="AD1076" i="43" s="1"/>
  <c r="AE1076" i="43"/>
  <c r="AE1619" i="43"/>
  <c r="W1619" i="43"/>
  <c r="AA1619" i="43" s="1"/>
  <c r="AD1619" i="43" s="1"/>
  <c r="AE2374" i="43"/>
  <c r="W2374" i="43"/>
  <c r="AA2374" i="43" s="1"/>
  <c r="AD2374" i="43" s="1"/>
  <c r="AE1968" i="43"/>
  <c r="W1968" i="43"/>
  <c r="AA1968" i="43" s="1"/>
  <c r="AD1968" i="43" s="1"/>
  <c r="AE259" i="43"/>
  <c r="W259" i="43"/>
  <c r="AA259" i="43" s="1"/>
  <c r="AD259" i="43" s="1"/>
  <c r="W2667" i="43"/>
  <c r="AA2667" i="43" s="1"/>
  <c r="AD2667" i="43" s="1"/>
  <c r="AE2667" i="43"/>
  <c r="AE2145" i="43"/>
  <c r="W2145" i="43"/>
  <c r="AA2145" i="43" s="1"/>
  <c r="AD2145" i="43" s="1"/>
  <c r="W337" i="43"/>
  <c r="AA337" i="43" s="1"/>
  <c r="AD337" i="43" s="1"/>
  <c r="AE337" i="43"/>
  <c r="W2668" i="43"/>
  <c r="AA2668" i="43" s="1"/>
  <c r="AD2668" i="43" s="1"/>
  <c r="AE2668" i="43"/>
  <c r="W1841" i="43"/>
  <c r="AA1841" i="43" s="1"/>
  <c r="AD1841" i="43" s="1"/>
  <c r="AE1841" i="43"/>
  <c r="AE1494" i="43"/>
  <c r="W1494" i="43"/>
  <c r="AA1494" i="43" s="1"/>
  <c r="AD1494" i="43" s="1"/>
  <c r="W1630" i="43"/>
  <c r="AA1630" i="43" s="1"/>
  <c r="AD1630" i="43" s="1"/>
  <c r="AE1630" i="43"/>
  <c r="AE2458" i="43"/>
  <c r="W2458" i="43"/>
  <c r="AA2458" i="43" s="1"/>
  <c r="AD2458" i="43" s="1"/>
  <c r="AE486" i="43"/>
  <c r="W486" i="43"/>
  <c r="AA486" i="43" s="1"/>
  <c r="AD486" i="43" s="1"/>
  <c r="W1117" i="43"/>
  <c r="AA1117" i="43" s="1"/>
  <c r="AD1117" i="43" s="1"/>
  <c r="AE1117" i="43"/>
  <c r="W304" i="43"/>
  <c r="AA304" i="43" s="1"/>
  <c r="AD304" i="43" s="1"/>
  <c r="AE304" i="43"/>
  <c r="AE2346" i="43"/>
  <c r="W2346" i="43"/>
  <c r="AA2346" i="43" s="1"/>
  <c r="AD2346" i="43" s="1"/>
  <c r="AE2481" i="43"/>
  <c r="W2481" i="43"/>
  <c r="AA2481" i="43" s="1"/>
  <c r="AD2481" i="43" s="1"/>
  <c r="AE24" i="43"/>
  <c r="AE500" i="43"/>
  <c r="W500" i="43"/>
  <c r="AA500" i="43" s="1"/>
  <c r="AD500" i="43" s="1"/>
  <c r="AE1935" i="43"/>
  <c r="W1935" i="43"/>
  <c r="AA1935" i="43" s="1"/>
  <c r="AD1935" i="43" s="1"/>
  <c r="W1617" i="43"/>
  <c r="AA1617" i="43" s="1"/>
  <c r="AD1617" i="43" s="1"/>
  <c r="AE1617" i="43"/>
  <c r="W442" i="43"/>
  <c r="AA442" i="43" s="1"/>
  <c r="AD442" i="43" s="1"/>
  <c r="AE442" i="43"/>
  <c r="AE2429" i="43"/>
  <c r="W2429" i="43"/>
  <c r="AA2429" i="43" s="1"/>
  <c r="AD2429" i="43" s="1"/>
  <c r="W2710" i="43"/>
  <c r="AA2710" i="43" s="1"/>
  <c r="AD2710" i="43" s="1"/>
  <c r="AE2710" i="43"/>
  <c r="AE28" i="43"/>
  <c r="W1781" i="43"/>
  <c r="AA1781" i="43" s="1"/>
  <c r="AD1781" i="43" s="1"/>
  <c r="AE1781" i="43"/>
  <c r="W1439" i="43"/>
  <c r="AA1439" i="43" s="1"/>
  <c r="AD1439" i="43" s="1"/>
  <c r="AE1439" i="43"/>
  <c r="W1331" i="43"/>
  <c r="AA1331" i="43" s="1"/>
  <c r="AD1331" i="43" s="1"/>
  <c r="AE1331" i="43"/>
  <c r="W464" i="43"/>
  <c r="AA464" i="43" s="1"/>
  <c r="AD464" i="43" s="1"/>
  <c r="AE464" i="43"/>
  <c r="W2078" i="43"/>
  <c r="AA2078" i="43" s="1"/>
  <c r="AD2078" i="43" s="1"/>
  <c r="AE2078" i="43"/>
  <c r="W2726" i="43"/>
  <c r="AA2726" i="43" s="1"/>
  <c r="AD2726" i="43" s="1"/>
  <c r="AE2726" i="43"/>
  <c r="AE2063" i="43"/>
  <c r="W2063" i="43"/>
  <c r="AA2063" i="43" s="1"/>
  <c r="AD2063" i="43" s="1"/>
  <c r="AE208" i="43"/>
  <c r="AE1653" i="43"/>
  <c r="W1653" i="43"/>
  <c r="AA1653" i="43" s="1"/>
  <c r="AD1653" i="43" s="1"/>
  <c r="AE2029" i="43"/>
  <c r="W2029" i="43"/>
  <c r="AA2029" i="43" s="1"/>
  <c r="AD2029" i="43" s="1"/>
  <c r="AE242" i="43"/>
  <c r="W242" i="43"/>
  <c r="AA242" i="43" s="1"/>
  <c r="AD242" i="43" s="1"/>
  <c r="AE1837" i="43"/>
  <c r="W1837" i="43"/>
  <c r="AA1837" i="43" s="1"/>
  <c r="AD1837" i="43" s="1"/>
  <c r="W1772" i="43"/>
  <c r="AA1772" i="43" s="1"/>
  <c r="AD1772" i="43" s="1"/>
  <c r="AE1772" i="43"/>
  <c r="W2655" i="43"/>
  <c r="AA2655" i="43" s="1"/>
  <c r="AD2655" i="43" s="1"/>
  <c r="AE2655" i="43"/>
  <c r="AE1389" i="43"/>
  <c r="W1389" i="43"/>
  <c r="AA1389" i="43" s="1"/>
  <c r="AD1389" i="43" s="1"/>
  <c r="AE141" i="43"/>
  <c r="W2714" i="43"/>
  <c r="AA2714" i="43" s="1"/>
  <c r="AD2714" i="43" s="1"/>
  <c r="AE2714" i="43"/>
  <c r="W958" i="43"/>
  <c r="AA958" i="43" s="1"/>
  <c r="AD958" i="43" s="1"/>
  <c r="AE958" i="43"/>
  <c r="W676" i="43"/>
  <c r="AA676" i="43" s="1"/>
  <c r="AD676" i="43" s="1"/>
  <c r="AE676" i="43"/>
  <c r="W420" i="43"/>
  <c r="AA420" i="43" s="1"/>
  <c r="AD420" i="43" s="1"/>
  <c r="AE420" i="43"/>
  <c r="AE1083" i="43"/>
  <c r="W1083" i="43"/>
  <c r="AA1083" i="43" s="1"/>
  <c r="AD1083" i="43" s="1"/>
  <c r="W520" i="43"/>
  <c r="AA520" i="43" s="1"/>
  <c r="AD520" i="43" s="1"/>
  <c r="AE520" i="43"/>
  <c r="AE965" i="43"/>
  <c r="W965" i="43"/>
  <c r="AA965" i="43" s="1"/>
  <c r="AD965" i="43" s="1"/>
  <c r="W2749" i="43"/>
  <c r="AA2749" i="43" s="1"/>
  <c r="AD2749" i="43" s="1"/>
  <c r="AE2749" i="43"/>
  <c r="AE2670" i="43"/>
  <c r="W2670" i="43"/>
  <c r="AA2670" i="43" s="1"/>
  <c r="AD2670" i="43" s="1"/>
  <c r="AE1042" i="43"/>
  <c r="W1042" i="43"/>
  <c r="AA1042" i="43" s="1"/>
  <c r="AD1042" i="43" s="1"/>
  <c r="W1780" i="43"/>
  <c r="AA1780" i="43" s="1"/>
  <c r="AD1780" i="43" s="1"/>
  <c r="AE1780" i="43"/>
  <c r="AE2730" i="43"/>
  <c r="W2730" i="43"/>
  <c r="AA2730" i="43" s="1"/>
  <c r="AD2730" i="43" s="1"/>
  <c r="W923" i="43"/>
  <c r="AA923" i="43" s="1"/>
  <c r="AD923" i="43" s="1"/>
  <c r="AE923" i="43"/>
  <c r="AE2151" i="43"/>
  <c r="W2151" i="43"/>
  <c r="AA2151" i="43" s="1"/>
  <c r="AD2151" i="43" s="1"/>
  <c r="AE637" i="43"/>
  <c r="W637" i="43"/>
  <c r="AA637" i="43" s="1"/>
  <c r="AD637" i="43" s="1"/>
  <c r="W1797" i="43"/>
  <c r="AA1797" i="43" s="1"/>
  <c r="AD1797" i="43" s="1"/>
  <c r="AE1797" i="43"/>
  <c r="AE375" i="43"/>
  <c r="W375" i="43"/>
  <c r="AA375" i="43" s="1"/>
  <c r="AD375" i="43" s="1"/>
  <c r="W1177" i="43"/>
  <c r="AA1177" i="43" s="1"/>
  <c r="AD1177" i="43" s="1"/>
  <c r="AE1177" i="43"/>
  <c r="AE1731" i="43"/>
  <c r="W1731" i="43"/>
  <c r="AA1731" i="43" s="1"/>
  <c r="AD1731" i="43" s="1"/>
  <c r="AE439" i="43"/>
  <c r="W439" i="43"/>
  <c r="AA439" i="43" s="1"/>
  <c r="AD439" i="43" s="1"/>
  <c r="AE1567" i="43"/>
  <c r="W1567" i="43"/>
  <c r="AA1567" i="43" s="1"/>
  <c r="AD1567" i="43" s="1"/>
  <c r="W1449" i="43"/>
  <c r="AA1449" i="43" s="1"/>
  <c r="AD1449" i="43" s="1"/>
  <c r="AE1449" i="43"/>
  <c r="W1274" i="43"/>
  <c r="AA1274" i="43" s="1"/>
  <c r="AD1274" i="43" s="1"/>
  <c r="AE1274" i="43"/>
  <c r="W2057" i="43"/>
  <c r="AA2057" i="43" s="1"/>
  <c r="AD2057" i="43" s="1"/>
  <c r="AE2057" i="43"/>
  <c r="W733" i="43"/>
  <c r="AA733" i="43" s="1"/>
  <c r="AD733" i="43" s="1"/>
  <c r="AE733" i="43"/>
  <c r="AE1015" i="43"/>
  <c r="W1015" i="43"/>
  <c r="AA1015" i="43" s="1"/>
  <c r="AD1015" i="43" s="1"/>
  <c r="W1337" i="43"/>
  <c r="AA1337" i="43" s="1"/>
  <c r="AD1337" i="43" s="1"/>
  <c r="AE1337" i="43"/>
  <c r="AE1149" i="43"/>
  <c r="W1149" i="43"/>
  <c r="AA1149" i="43" s="1"/>
  <c r="AD1149" i="43" s="1"/>
  <c r="AE656" i="43"/>
  <c r="W656" i="43"/>
  <c r="AA656" i="43" s="1"/>
  <c r="AD656" i="43" s="1"/>
  <c r="W2182" i="43"/>
  <c r="AA2182" i="43" s="1"/>
  <c r="AD2182" i="43" s="1"/>
  <c r="AE2182" i="43"/>
  <c r="W998" i="43"/>
  <c r="AA998" i="43" s="1"/>
  <c r="AD998" i="43" s="1"/>
  <c r="AE998" i="43"/>
  <c r="W2332" i="43"/>
  <c r="AA2332" i="43" s="1"/>
  <c r="AD2332" i="43" s="1"/>
  <c r="AE2332" i="43"/>
  <c r="W1027" i="43"/>
  <c r="AA1027" i="43" s="1"/>
  <c r="AD1027" i="43" s="1"/>
  <c r="AE1027" i="43"/>
  <c r="W1905" i="43"/>
  <c r="AA1905" i="43" s="1"/>
  <c r="AD1905" i="43" s="1"/>
  <c r="AE1905" i="43"/>
  <c r="W1523" i="43"/>
  <c r="AA1523" i="43" s="1"/>
  <c r="AD1523" i="43" s="1"/>
  <c r="AE1523" i="43"/>
  <c r="AE1193" i="43"/>
  <c r="W1193" i="43"/>
  <c r="AA1193" i="43" s="1"/>
  <c r="AD1193" i="43" s="1"/>
  <c r="W2382" i="43"/>
  <c r="AA2382" i="43" s="1"/>
  <c r="AD2382" i="43" s="1"/>
  <c r="AE2382" i="43"/>
  <c r="W396" i="43"/>
  <c r="AA396" i="43" s="1"/>
  <c r="AD396" i="43" s="1"/>
  <c r="AE396" i="43"/>
  <c r="W2049" i="43"/>
  <c r="AA2049" i="43" s="1"/>
  <c r="AD2049" i="43" s="1"/>
  <c r="AE2049" i="43"/>
  <c r="W2502" i="43"/>
  <c r="AA2502" i="43" s="1"/>
  <c r="AD2502" i="43" s="1"/>
  <c r="AE2502" i="43"/>
  <c r="W1696" i="43"/>
  <c r="AA1696" i="43" s="1"/>
  <c r="AD1696" i="43" s="1"/>
  <c r="AE1696" i="43"/>
  <c r="W243" i="43"/>
  <c r="AA243" i="43" s="1"/>
  <c r="AD243" i="43" s="1"/>
  <c r="AE243" i="43"/>
  <c r="W1984" i="43"/>
  <c r="AA1984" i="43" s="1"/>
  <c r="AD1984" i="43" s="1"/>
  <c r="AE1984" i="43"/>
  <c r="AE1059" i="43"/>
  <c r="W1059" i="43"/>
  <c r="AA1059" i="43" s="1"/>
  <c r="AD1059" i="43" s="1"/>
  <c r="W1959" i="43"/>
  <c r="AA1959" i="43" s="1"/>
  <c r="AD1959" i="43" s="1"/>
  <c r="AE1959" i="43"/>
  <c r="W1815" i="43"/>
  <c r="AA1815" i="43" s="1"/>
  <c r="AD1815" i="43" s="1"/>
  <c r="AE1815" i="43"/>
  <c r="AE721" i="43"/>
  <c r="W721" i="43"/>
  <c r="AA721" i="43" s="1"/>
  <c r="AD721" i="43" s="1"/>
  <c r="W1219" i="43"/>
  <c r="AA1219" i="43" s="1"/>
  <c r="AD1219" i="43" s="1"/>
  <c r="AE1219" i="43"/>
  <c r="W542" i="43"/>
  <c r="AA542" i="43" s="1"/>
  <c r="AD542" i="43" s="1"/>
  <c r="AE542" i="43"/>
  <c r="W1910" i="43"/>
  <c r="AA1910" i="43" s="1"/>
  <c r="AD1910" i="43" s="1"/>
  <c r="AE1910" i="43"/>
  <c r="AE772" i="43"/>
  <c r="W772" i="43"/>
  <c r="AA772" i="43" s="1"/>
  <c r="AD772" i="43" s="1"/>
  <c r="AE233" i="43"/>
  <c r="W233" i="43"/>
  <c r="AA233" i="43" s="1"/>
  <c r="AD233" i="43" s="1"/>
  <c r="W650" i="43"/>
  <c r="AA650" i="43" s="1"/>
  <c r="AD650" i="43" s="1"/>
  <c r="AE650" i="43"/>
  <c r="W2171" i="43"/>
  <c r="AA2171" i="43" s="1"/>
  <c r="AD2171" i="43" s="1"/>
  <c r="AE2171" i="43"/>
  <c r="W2685" i="43"/>
  <c r="AA2685" i="43" s="1"/>
  <c r="AD2685" i="43" s="1"/>
  <c r="AE2685" i="43"/>
  <c r="W2094" i="43"/>
  <c r="AA2094" i="43" s="1"/>
  <c r="AD2094" i="43" s="1"/>
  <c r="AE2094" i="43"/>
  <c r="AE73" i="43"/>
  <c r="AE1599" i="43"/>
  <c r="W1599" i="43"/>
  <c r="AA1599" i="43" s="1"/>
  <c r="AD1599" i="43" s="1"/>
  <c r="W2679" i="43"/>
  <c r="AA2679" i="43" s="1"/>
  <c r="AD2679" i="43" s="1"/>
  <c r="AE2679" i="43"/>
  <c r="AE2583" i="43"/>
  <c r="W2583" i="43"/>
  <c r="AA2583" i="43" s="1"/>
  <c r="AD2583" i="43" s="1"/>
  <c r="AE1931" i="43"/>
  <c r="W1931" i="43"/>
  <c r="AA1931" i="43" s="1"/>
  <c r="AD1931" i="43" s="1"/>
  <c r="W811" i="43"/>
  <c r="AA811" i="43" s="1"/>
  <c r="AD811" i="43" s="1"/>
  <c r="AE811" i="43"/>
  <c r="AE2733" i="43"/>
  <c r="W2733" i="43"/>
  <c r="AA2733" i="43" s="1"/>
  <c r="AD2733" i="43" s="1"/>
  <c r="AE2722" i="43"/>
  <c r="W2722" i="43"/>
  <c r="AA2722" i="43" s="1"/>
  <c r="AD2722" i="43" s="1"/>
  <c r="AE2071" i="43"/>
  <c r="W2071" i="43"/>
  <c r="AA2071" i="43" s="1"/>
  <c r="AD2071" i="43" s="1"/>
  <c r="W443" i="43"/>
  <c r="AA443" i="43" s="1"/>
  <c r="AD443" i="43" s="1"/>
  <c r="AE443" i="43"/>
  <c r="W1223" i="43"/>
  <c r="AA1223" i="43" s="1"/>
  <c r="AD1223" i="43" s="1"/>
  <c r="AE1223" i="43"/>
  <c r="W1711" i="43"/>
  <c r="AA1711" i="43" s="1"/>
  <c r="AD1711" i="43" s="1"/>
  <c r="AE1711" i="43"/>
  <c r="W1234" i="43"/>
  <c r="AA1234" i="43" s="1"/>
  <c r="AD1234" i="43" s="1"/>
  <c r="AE1234" i="43"/>
  <c r="AE2321" i="43"/>
  <c r="W2321" i="43"/>
  <c r="AA2321" i="43" s="1"/>
  <c r="AD2321" i="43" s="1"/>
  <c r="AE2286" i="43"/>
  <c r="W2286" i="43"/>
  <c r="AA2286" i="43" s="1"/>
  <c r="AD2286" i="43" s="1"/>
  <c r="W2641" i="43"/>
  <c r="AA2641" i="43" s="1"/>
  <c r="AD2641" i="43" s="1"/>
  <c r="AE2641" i="43"/>
  <c r="W1644" i="43"/>
  <c r="AA1644" i="43" s="1"/>
  <c r="AD1644" i="43" s="1"/>
  <c r="AE1644" i="43"/>
  <c r="AE1204" i="43"/>
  <c r="W1204" i="43"/>
  <c r="AA1204" i="43" s="1"/>
  <c r="AD1204" i="43" s="1"/>
  <c r="W434" i="43"/>
  <c r="AA434" i="43" s="1"/>
  <c r="AD434" i="43" s="1"/>
  <c r="AE434" i="43"/>
  <c r="AE2379" i="43"/>
  <c r="W2379" i="43"/>
  <c r="AA2379" i="43" s="1"/>
  <c r="AD2379" i="43" s="1"/>
  <c r="AE826" i="43"/>
  <c r="W826" i="43"/>
  <c r="AA826" i="43" s="1"/>
  <c r="AD826" i="43" s="1"/>
  <c r="W1737" i="43"/>
  <c r="AA1737" i="43" s="1"/>
  <c r="AD1737" i="43" s="1"/>
  <c r="AE1737" i="43"/>
  <c r="AE2563" i="43"/>
  <c r="W2563" i="43"/>
  <c r="AA2563" i="43" s="1"/>
  <c r="AD2563" i="43" s="1"/>
  <c r="W2526" i="43"/>
  <c r="AA2526" i="43" s="1"/>
  <c r="AD2526" i="43" s="1"/>
  <c r="AE2526" i="43"/>
  <c r="W1078" i="43"/>
  <c r="AA1078" i="43" s="1"/>
  <c r="AD1078" i="43" s="1"/>
  <c r="AE1078" i="43"/>
  <c r="AE1736" i="43"/>
  <c r="W1736" i="43"/>
  <c r="AA1736" i="43" s="1"/>
  <c r="AD1736" i="43" s="1"/>
  <c r="AE168" i="43"/>
  <c r="AE1145" i="43"/>
  <c r="W1145" i="43"/>
  <c r="AA1145" i="43" s="1"/>
  <c r="AD1145" i="43" s="1"/>
  <c r="AE1753" i="43"/>
  <c r="W1753" i="43"/>
  <c r="AA1753" i="43" s="1"/>
  <c r="AD1753" i="43" s="1"/>
  <c r="AE1517" i="43"/>
  <c r="W1517" i="43"/>
  <c r="AA1517" i="43" s="1"/>
  <c r="AD1517" i="43" s="1"/>
  <c r="AE91" i="43"/>
  <c r="AE1310" i="43"/>
  <c r="W1310" i="43"/>
  <c r="AA1310" i="43" s="1"/>
  <c r="AD1310" i="43" s="1"/>
  <c r="W2234" i="43"/>
  <c r="AA2234" i="43" s="1"/>
  <c r="AD2234" i="43" s="1"/>
  <c r="AE2234" i="43"/>
  <c r="AE198" i="43"/>
  <c r="W2447" i="43"/>
  <c r="AA2447" i="43" s="1"/>
  <c r="AD2447" i="43" s="1"/>
  <c r="AE2447" i="43"/>
  <c r="AE35" i="43"/>
  <c r="AE592" i="43"/>
  <c r="W592" i="43"/>
  <c r="AA592" i="43" s="1"/>
  <c r="AD592" i="43" s="1"/>
  <c r="AE2211" i="43"/>
  <c r="W2211" i="43"/>
  <c r="AA2211" i="43" s="1"/>
  <c r="AD2211" i="43" s="1"/>
  <c r="AE1049" i="43"/>
  <c r="W1049" i="43"/>
  <c r="AA1049" i="43" s="1"/>
  <c r="AD1049" i="43" s="1"/>
  <c r="W473" i="43"/>
  <c r="AA473" i="43" s="1"/>
  <c r="AD473" i="43" s="1"/>
  <c r="AE473" i="43"/>
  <c r="W2293" i="43"/>
  <c r="AA2293" i="43" s="1"/>
  <c r="AD2293" i="43" s="1"/>
  <c r="AE2293" i="43"/>
  <c r="AE150" i="43"/>
  <c r="AE1865" i="43"/>
  <c r="W1865" i="43"/>
  <c r="AA1865" i="43" s="1"/>
  <c r="AD1865" i="43" s="1"/>
  <c r="AE1964" i="43"/>
  <c r="W1964" i="43"/>
  <c r="AA1964" i="43" s="1"/>
  <c r="AD1964" i="43" s="1"/>
  <c r="AE2283" i="43"/>
  <c r="W2283" i="43"/>
  <c r="AA2283" i="43" s="1"/>
  <c r="AD2283" i="43" s="1"/>
  <c r="AE1028" i="43"/>
  <c r="W1028" i="43"/>
  <c r="AA1028" i="43" s="1"/>
  <c r="AD1028" i="43" s="1"/>
  <c r="W1867" i="43"/>
  <c r="AA1867" i="43" s="1"/>
  <c r="AD1867" i="43" s="1"/>
  <c r="AE1867" i="43"/>
  <c r="W1286" i="43"/>
  <c r="AA1286" i="43" s="1"/>
  <c r="AD1286" i="43" s="1"/>
  <c r="AE1286" i="43"/>
  <c r="W1222" i="43"/>
  <c r="AA1222" i="43" s="1"/>
  <c r="AD1222" i="43" s="1"/>
  <c r="AE1222" i="43"/>
  <c r="W593" i="43"/>
  <c r="AA593" i="43" s="1"/>
  <c r="AD593" i="43" s="1"/>
  <c r="AE593" i="43"/>
  <c r="W2675" i="43"/>
  <c r="AA2675" i="43" s="1"/>
  <c r="AD2675" i="43" s="1"/>
  <c r="AE2675" i="43"/>
  <c r="W987" i="43"/>
  <c r="AA987" i="43" s="1"/>
  <c r="AD987" i="43" s="1"/>
  <c r="AE987" i="43"/>
  <c r="AE1620" i="43"/>
  <c r="W1620" i="43"/>
  <c r="AA1620" i="43" s="1"/>
  <c r="AD1620" i="43" s="1"/>
  <c r="AE685" i="43"/>
  <c r="W685" i="43"/>
  <c r="AA685" i="43" s="1"/>
  <c r="AD685" i="43" s="1"/>
  <c r="AE451" i="43"/>
  <c r="W451" i="43"/>
  <c r="AA451" i="43" s="1"/>
  <c r="AD451" i="43" s="1"/>
  <c r="W1430" i="43"/>
  <c r="AA1430" i="43" s="1"/>
  <c r="AD1430" i="43" s="1"/>
  <c r="AE1430" i="43"/>
  <c r="W860" i="43"/>
  <c r="AA860" i="43" s="1"/>
  <c r="AD860" i="43" s="1"/>
  <c r="AE860" i="43"/>
  <c r="AE18" i="43"/>
  <c r="W2253" i="43"/>
  <c r="AA2253" i="43" s="1"/>
  <c r="AD2253" i="43" s="1"/>
  <c r="AE2253" i="43"/>
  <c r="W2035" i="43"/>
  <c r="AA2035" i="43" s="1"/>
  <c r="AD2035" i="43" s="1"/>
  <c r="AE2035" i="43"/>
  <c r="AE358" i="43"/>
  <c r="W358" i="43"/>
  <c r="AA358" i="43" s="1"/>
  <c r="AD358" i="43" s="1"/>
  <c r="W663" i="43"/>
  <c r="AA663" i="43" s="1"/>
  <c r="AD663" i="43" s="1"/>
  <c r="AE663" i="43"/>
  <c r="W2272" i="43"/>
  <c r="AA2272" i="43" s="1"/>
  <c r="AD2272" i="43" s="1"/>
  <c r="AE2272" i="43"/>
  <c r="AE2403" i="43"/>
  <c r="W2403" i="43"/>
  <c r="AA2403" i="43" s="1"/>
  <c r="AD2403" i="43" s="1"/>
  <c r="AE1236" i="43"/>
  <c r="W1236" i="43"/>
  <c r="AA1236" i="43" s="1"/>
  <c r="AD1236" i="43" s="1"/>
  <c r="AE149" i="43"/>
  <c r="W1029" i="43"/>
  <c r="AA1029" i="43" s="1"/>
  <c r="AD1029" i="43" s="1"/>
  <c r="AE1029" i="43"/>
  <c r="W2574" i="43"/>
  <c r="AA2574" i="43" s="1"/>
  <c r="AD2574" i="43" s="1"/>
  <c r="AE2574" i="43"/>
  <c r="AE1113" i="43"/>
  <c r="W1113" i="43"/>
  <c r="AA1113" i="43" s="1"/>
  <c r="AD1113" i="43" s="1"/>
  <c r="AE2446" i="43"/>
  <c r="W2446" i="43"/>
  <c r="AA2446" i="43" s="1"/>
  <c r="AD2446" i="43" s="1"/>
  <c r="AE76" i="43"/>
  <c r="W1715" i="43"/>
  <c r="AA1715" i="43" s="1"/>
  <c r="AD1715" i="43" s="1"/>
  <c r="AE1715" i="43"/>
  <c r="W2498" i="43"/>
  <c r="AA2498" i="43" s="1"/>
  <c r="AD2498" i="43" s="1"/>
  <c r="AE2498" i="43"/>
  <c r="AE25" i="43"/>
  <c r="W2353" i="43"/>
  <c r="AA2353" i="43" s="1"/>
  <c r="AD2353" i="43" s="1"/>
  <c r="AE2353" i="43"/>
  <c r="AE884" i="43"/>
  <c r="W884" i="43"/>
  <c r="AA884" i="43" s="1"/>
  <c r="AD884" i="43" s="1"/>
  <c r="W1812" i="43"/>
  <c r="AA1812" i="43" s="1"/>
  <c r="AD1812" i="43" s="1"/>
  <c r="AE1812" i="43"/>
  <c r="W2567" i="43"/>
  <c r="AA2567" i="43" s="1"/>
  <c r="AD2567" i="43" s="1"/>
  <c r="AE2567" i="43"/>
  <c r="AE2592" i="43"/>
  <c r="W2592" i="43"/>
  <c r="AA2592" i="43" s="1"/>
  <c r="AD2592" i="43" s="1"/>
  <c r="AE885" i="43"/>
  <c r="W885" i="43"/>
  <c r="AA885" i="43" s="1"/>
  <c r="AD885" i="43" s="1"/>
  <c r="AE2008" i="43"/>
  <c r="W2008" i="43"/>
  <c r="AA2008" i="43" s="1"/>
  <c r="AD2008" i="43" s="1"/>
  <c r="W2322" i="43"/>
  <c r="AA2322" i="43" s="1"/>
  <c r="AD2322" i="43" s="1"/>
  <c r="AE2322" i="43"/>
  <c r="AE1587" i="43"/>
  <c r="W1587" i="43"/>
  <c r="AA1587" i="43" s="1"/>
  <c r="AD1587" i="43" s="1"/>
  <c r="AE631" i="43"/>
  <c r="W631" i="43"/>
  <c r="AA631" i="43" s="1"/>
  <c r="AD631" i="43" s="1"/>
  <c r="W804" i="43"/>
  <c r="AA804" i="43" s="1"/>
  <c r="AD804" i="43" s="1"/>
  <c r="AE804" i="43"/>
  <c r="W2561" i="43"/>
  <c r="AA2561" i="43" s="1"/>
  <c r="AD2561" i="43" s="1"/>
  <c r="AE2561" i="43"/>
  <c r="AE321" i="43"/>
  <c r="W321" i="43"/>
  <c r="AA321" i="43" s="1"/>
  <c r="AD321" i="43" s="1"/>
  <c r="AE478" i="43"/>
  <c r="W478" i="43"/>
  <c r="AA478" i="43" s="1"/>
  <c r="AD478" i="43" s="1"/>
  <c r="W2165" i="43"/>
  <c r="AA2165" i="43" s="1"/>
  <c r="AD2165" i="43" s="1"/>
  <c r="AE2165" i="43"/>
  <c r="W1243" i="43"/>
  <c r="AA1243" i="43" s="1"/>
  <c r="AD1243" i="43" s="1"/>
  <c r="AE1243" i="43"/>
  <c r="W649" i="43"/>
  <c r="AA649" i="43" s="1"/>
  <c r="AD649" i="43" s="1"/>
  <c r="AE649" i="43"/>
  <c r="AE487" i="43"/>
  <c r="W487" i="43"/>
  <c r="AA487" i="43" s="1"/>
  <c r="AD487" i="43" s="1"/>
  <c r="AE1000" i="43"/>
  <c r="W1000" i="43"/>
  <c r="AA1000" i="43" s="1"/>
  <c r="AD1000" i="43" s="1"/>
  <c r="W1820" i="43"/>
  <c r="AA1820" i="43" s="1"/>
  <c r="AD1820" i="43" s="1"/>
  <c r="AE1820" i="43"/>
  <c r="AE1386" i="43"/>
  <c r="W1386" i="43"/>
  <c r="AA1386" i="43" s="1"/>
  <c r="AD1386" i="43" s="1"/>
  <c r="AE544" i="43"/>
  <c r="W544" i="43"/>
  <c r="AA544" i="43" s="1"/>
  <c r="AD544" i="43" s="1"/>
  <c r="W2296" i="43"/>
  <c r="AA2296" i="43" s="1"/>
  <c r="AD2296" i="43" s="1"/>
  <c r="AE2296" i="43"/>
  <c r="AE155" i="43"/>
  <c r="AE2250" i="43"/>
  <c r="W2250" i="43"/>
  <c r="AA2250" i="43" s="1"/>
  <c r="AD2250" i="43" s="1"/>
  <c r="AE1326" i="43"/>
  <c r="W1326" i="43"/>
  <c r="AA1326" i="43" s="1"/>
  <c r="AD1326" i="43" s="1"/>
  <c r="AE695" i="43"/>
  <c r="W695" i="43"/>
  <c r="AA695" i="43" s="1"/>
  <c r="AD695" i="43" s="1"/>
  <c r="AE211" i="43"/>
  <c r="W2508" i="43"/>
  <c r="AA2508" i="43" s="1"/>
  <c r="AD2508" i="43" s="1"/>
  <c r="AE2508" i="43"/>
  <c r="W1534" i="43"/>
  <c r="AA1534" i="43" s="1"/>
  <c r="AD1534" i="43" s="1"/>
  <c r="AE1534" i="43"/>
  <c r="W711" i="43"/>
  <c r="AA711" i="43" s="1"/>
  <c r="AD711" i="43" s="1"/>
  <c r="AE711" i="43"/>
  <c r="W2185" i="43"/>
  <c r="AA2185" i="43" s="1"/>
  <c r="AD2185" i="43" s="1"/>
  <c r="AE2185" i="43"/>
  <c r="W1458" i="43"/>
  <c r="AA1458" i="43" s="1"/>
  <c r="AD1458" i="43" s="1"/>
  <c r="AE1458" i="43"/>
  <c r="AE241" i="43"/>
  <c r="W241" i="43"/>
  <c r="AA241" i="43" s="1"/>
  <c r="AD241" i="43" s="1"/>
  <c r="W2082" i="43"/>
  <c r="AA2082" i="43" s="1"/>
  <c r="AD2082" i="43" s="1"/>
  <c r="AE2082" i="43"/>
  <c r="AE1109" i="43"/>
  <c r="W1109" i="43"/>
  <c r="AA1109" i="43" s="1"/>
  <c r="AD1109" i="43" s="1"/>
  <c r="AE1340" i="43"/>
  <c r="W1340" i="43"/>
  <c r="AA1340" i="43" s="1"/>
  <c r="AD1340" i="43" s="1"/>
  <c r="W1919" i="43"/>
  <c r="AA1919" i="43" s="1"/>
  <c r="AD1919" i="43" s="1"/>
  <c r="AE1919" i="43"/>
  <c r="AE2320" i="43"/>
  <c r="W2320" i="43"/>
  <c r="AA2320" i="43" s="1"/>
  <c r="AD2320" i="43" s="1"/>
  <c r="W2268" i="43"/>
  <c r="AA2268" i="43" s="1"/>
  <c r="AD2268" i="43" s="1"/>
  <c r="AE2268" i="43"/>
  <c r="AE286" i="43"/>
  <c r="W286" i="43"/>
  <c r="AA286" i="43" s="1"/>
  <c r="AD286" i="43" s="1"/>
  <c r="W393" i="43"/>
  <c r="AA393" i="43" s="1"/>
  <c r="AD393" i="43" s="1"/>
  <c r="AE393" i="43"/>
  <c r="AE104" i="43"/>
  <c r="AE1932" i="43"/>
  <c r="W1932" i="43"/>
  <c r="AA1932" i="43" s="1"/>
  <c r="AD1932" i="43" s="1"/>
  <c r="L2812" i="43"/>
  <c r="Y2812" i="43"/>
  <c r="AE1454" i="43"/>
  <c r="W1454" i="43"/>
  <c r="AA1454" i="43" s="1"/>
  <c r="AD1454" i="43" s="1"/>
  <c r="AE2040" i="43"/>
  <c r="W2040" i="43"/>
  <c r="AA2040" i="43" s="1"/>
  <c r="AD2040" i="43" s="1"/>
  <c r="W704" i="43"/>
  <c r="AA704" i="43" s="1"/>
  <c r="AD704" i="43" s="1"/>
  <c r="AE704" i="43"/>
  <c r="AE1544" i="43"/>
  <c r="W1544" i="43"/>
  <c r="AA1544" i="43" s="1"/>
  <c r="AD1544" i="43" s="1"/>
  <c r="W2349" i="43"/>
  <c r="AA2349" i="43" s="1"/>
  <c r="AD2349" i="43" s="1"/>
  <c r="AE2349" i="43"/>
  <c r="W2280" i="43"/>
  <c r="AA2280" i="43" s="1"/>
  <c r="AD2280" i="43" s="1"/>
  <c r="AE2280" i="43"/>
  <c r="AE2669" i="43"/>
  <c r="W2669" i="43"/>
  <c r="AA2669" i="43" s="1"/>
  <c r="AD2669" i="43" s="1"/>
  <c r="W387" i="43"/>
  <c r="AA387" i="43" s="1"/>
  <c r="AD387" i="43" s="1"/>
  <c r="AE387" i="43"/>
  <c r="W1675" i="43"/>
  <c r="AA1675" i="43" s="1"/>
  <c r="AD1675" i="43" s="1"/>
  <c r="AE1675" i="43"/>
  <c r="W2657" i="43"/>
  <c r="AA2657" i="43" s="1"/>
  <c r="AD2657" i="43" s="1"/>
  <c r="AE2657" i="43"/>
  <c r="W1288" i="43"/>
  <c r="AA1288" i="43" s="1"/>
  <c r="AD1288" i="43" s="1"/>
  <c r="AE1288" i="43"/>
  <c r="AE1116" i="43"/>
  <c r="W1116" i="43"/>
  <c r="AA1116" i="43" s="1"/>
  <c r="AD1116" i="43" s="1"/>
  <c r="AE1677" i="43"/>
  <c r="W1677" i="43"/>
  <c r="AA1677" i="43" s="1"/>
  <c r="AD1677" i="43" s="1"/>
  <c r="AE2256" i="43"/>
  <c r="W2256" i="43"/>
  <c r="AA2256" i="43" s="1"/>
  <c r="AD2256" i="43" s="1"/>
  <c r="AE2488" i="43"/>
  <c r="W2488" i="43"/>
  <c r="AA2488" i="43" s="1"/>
  <c r="AD2488" i="43" s="1"/>
  <c r="W743" i="43"/>
  <c r="AA743" i="43" s="1"/>
  <c r="AD743" i="43" s="1"/>
  <c r="AE743" i="43"/>
  <c r="AE1104" i="43"/>
  <c r="W1104" i="43"/>
  <c r="AA1104" i="43" s="1"/>
  <c r="AD1104" i="43" s="1"/>
  <c r="W1763" i="43"/>
  <c r="AA1763" i="43" s="1"/>
  <c r="AD1763" i="43" s="1"/>
  <c r="AE1763" i="43"/>
  <c r="W682" i="43"/>
  <c r="AA682" i="43" s="1"/>
  <c r="AD682" i="43" s="1"/>
  <c r="AE682" i="43"/>
  <c r="W744" i="43"/>
  <c r="AA744" i="43" s="1"/>
  <c r="AD744" i="43" s="1"/>
  <c r="AE744" i="43"/>
  <c r="W874" i="43"/>
  <c r="AA874" i="43" s="1"/>
  <c r="AD874" i="43" s="1"/>
  <c r="AE874" i="43"/>
  <c r="W799" i="43"/>
  <c r="AA799" i="43" s="1"/>
  <c r="AD799" i="43" s="1"/>
  <c r="AE799" i="43"/>
  <c r="W220" i="43"/>
  <c r="AA220" i="43" s="1"/>
  <c r="AD220" i="43" s="1"/>
  <c r="AE220" i="43"/>
  <c r="W2514" i="43"/>
  <c r="AA2514" i="43" s="1"/>
  <c r="AD2514" i="43" s="1"/>
  <c r="AE2514" i="43"/>
  <c r="AE1717" i="43"/>
  <c r="W1717" i="43"/>
  <c r="AA1717" i="43" s="1"/>
  <c r="AD1717" i="43" s="1"/>
  <c r="W2115" i="43"/>
  <c r="AA2115" i="43" s="1"/>
  <c r="AD2115" i="43" s="1"/>
  <c r="AE2115" i="43"/>
  <c r="AE641" i="43"/>
  <c r="W641" i="43"/>
  <c r="AA641" i="43" s="1"/>
  <c r="AD641" i="43" s="1"/>
  <c r="AE1383" i="43"/>
  <c r="W1383" i="43"/>
  <c r="AA1383" i="43" s="1"/>
  <c r="AD1383" i="43" s="1"/>
  <c r="W318" i="43"/>
  <c r="AA318" i="43" s="1"/>
  <c r="AD318" i="43" s="1"/>
  <c r="AE318" i="43"/>
  <c r="AE2767" i="43"/>
  <c r="W2767" i="43"/>
  <c r="AA2767" i="43" s="1"/>
  <c r="AD2767" i="43" s="1"/>
  <c r="AE2111" i="43"/>
  <c r="W2111" i="43"/>
  <c r="AA2111" i="43" s="1"/>
  <c r="AD2111" i="43" s="1"/>
  <c r="AE2788" i="43"/>
  <c r="W2788" i="43"/>
  <c r="AA2788" i="43" s="1"/>
  <c r="AD2788" i="43" s="1"/>
  <c r="W1423" i="43"/>
  <c r="AA1423" i="43" s="1"/>
  <c r="AD1423" i="43" s="1"/>
  <c r="AE1423" i="43"/>
  <c r="AE105" i="43"/>
  <c r="AE1131" i="43"/>
  <c r="W1131" i="43"/>
  <c r="AA1131" i="43" s="1"/>
  <c r="AD1131" i="43" s="1"/>
  <c r="W1095" i="43"/>
  <c r="AA1095" i="43" s="1"/>
  <c r="AD1095" i="43" s="1"/>
  <c r="AE1095" i="43"/>
  <c r="W1613" i="43"/>
  <c r="AA1613" i="43" s="1"/>
  <c r="AD1613" i="43" s="1"/>
  <c r="AE1613" i="43"/>
  <c r="AE354" i="43"/>
  <c r="W354" i="43"/>
  <c r="AA354" i="43" s="1"/>
  <c r="AD354" i="43" s="1"/>
  <c r="W770" i="43"/>
  <c r="AA770" i="43" s="1"/>
  <c r="AD770" i="43" s="1"/>
  <c r="AE770" i="43"/>
  <c r="AE62" i="43"/>
  <c r="AE1268" i="43"/>
  <c r="W1268" i="43"/>
  <c r="AA1268" i="43" s="1"/>
  <c r="AD1268" i="43" s="1"/>
  <c r="W814" i="43"/>
  <c r="AA814" i="43" s="1"/>
  <c r="AD814" i="43" s="1"/>
  <c r="AE814" i="43"/>
  <c r="W491" i="43"/>
  <c r="AA491" i="43" s="1"/>
  <c r="AD491" i="43" s="1"/>
  <c r="AE491" i="43"/>
  <c r="AE1627" i="43"/>
  <c r="W1627" i="43"/>
  <c r="AA1627" i="43" s="1"/>
  <c r="AD1627" i="43" s="1"/>
  <c r="AE1487" i="43"/>
  <c r="W1487" i="43"/>
  <c r="AA1487" i="43" s="1"/>
  <c r="AD1487" i="43" s="1"/>
  <c r="W2677" i="43"/>
  <c r="AA2677" i="43" s="1"/>
  <c r="AD2677" i="43" s="1"/>
  <c r="AE2677" i="43"/>
  <c r="AE2541" i="43"/>
  <c r="W2541" i="43"/>
  <c r="AA2541" i="43" s="1"/>
  <c r="AD2541" i="43" s="1"/>
  <c r="AE2308" i="43"/>
  <c r="W2308" i="43"/>
  <c r="AA2308" i="43" s="1"/>
  <c r="AD2308" i="43" s="1"/>
  <c r="W1348" i="43"/>
  <c r="AA1348" i="43" s="1"/>
  <c r="AD1348" i="43" s="1"/>
  <c r="AE1348" i="43"/>
  <c r="AE2200" i="43"/>
  <c r="W2200" i="43"/>
  <c r="AA2200" i="43" s="1"/>
  <c r="AD2200" i="43" s="1"/>
  <c r="W1447" i="43"/>
  <c r="AA1447" i="43" s="1"/>
  <c r="AD1447" i="43" s="1"/>
  <c r="AE1447" i="43"/>
  <c r="AE1256" i="43"/>
  <c r="W1256" i="43"/>
  <c r="AA1256" i="43" s="1"/>
  <c r="AD1256" i="43" s="1"/>
  <c r="W2112" i="43"/>
  <c r="AA2112" i="43" s="1"/>
  <c r="AD2112" i="43" s="1"/>
  <c r="AE2112" i="43"/>
  <c r="W234" i="43"/>
  <c r="AA234" i="43" s="1"/>
  <c r="AD234" i="43" s="1"/>
  <c r="AE234" i="43"/>
  <c r="AE1548" i="43"/>
  <c r="W1548" i="43"/>
  <c r="AA1548" i="43" s="1"/>
  <c r="AD1548" i="43" s="1"/>
  <c r="W1391" i="43"/>
  <c r="AA1391" i="43" s="1"/>
  <c r="AD1391" i="43" s="1"/>
  <c r="AE1391" i="43"/>
  <c r="W1422" i="43"/>
  <c r="AA1422" i="43" s="1"/>
  <c r="AD1422" i="43" s="1"/>
  <c r="AE1422" i="43"/>
  <c r="AE1625" i="43"/>
  <c r="W1625" i="43"/>
  <c r="AA1625" i="43" s="1"/>
  <c r="AD1625" i="43" s="1"/>
  <c r="AE2646" i="43"/>
  <c r="W2646" i="43"/>
  <c r="AA2646" i="43" s="1"/>
  <c r="AD2646" i="43" s="1"/>
  <c r="AE2189" i="43"/>
  <c r="W2189" i="43"/>
  <c r="AA2189" i="43" s="1"/>
  <c r="AD2189" i="43" s="1"/>
  <c r="W2530" i="43"/>
  <c r="AA2530" i="43" s="1"/>
  <c r="AD2530" i="43" s="1"/>
  <c r="AE2530" i="43"/>
  <c r="W2143" i="43"/>
  <c r="AA2143" i="43" s="1"/>
  <c r="AD2143" i="43" s="1"/>
  <c r="AE2143" i="43"/>
  <c r="W2540" i="43"/>
  <c r="AA2540" i="43" s="1"/>
  <c r="AD2540" i="43" s="1"/>
  <c r="AE2540" i="43"/>
  <c r="AE188" i="43"/>
  <c r="W382" i="43"/>
  <c r="AA382" i="43" s="1"/>
  <c r="AD382" i="43" s="1"/>
  <c r="AE382" i="43"/>
  <c r="W716" i="43"/>
  <c r="AA716" i="43" s="1"/>
  <c r="AD716" i="43" s="1"/>
  <c r="AE716" i="43"/>
  <c r="AE549" i="43"/>
  <c r="W549" i="43"/>
  <c r="AA549" i="43" s="1"/>
  <c r="AD549" i="43" s="1"/>
  <c r="W2547" i="43"/>
  <c r="AA2547" i="43" s="1"/>
  <c r="AD2547" i="43" s="1"/>
  <c r="AE2547" i="43"/>
  <c r="AE69" i="43"/>
  <c r="AE673" i="43"/>
  <c r="W673" i="43"/>
  <c r="AA673" i="43" s="1"/>
  <c r="AD673" i="43" s="1"/>
  <c r="AE1392" i="43"/>
  <c r="W1392" i="43"/>
  <c r="AA1392" i="43" s="1"/>
  <c r="AD1392" i="43" s="1"/>
  <c r="W1317" i="43"/>
  <c r="AA1317" i="43" s="1"/>
  <c r="AD1317" i="43" s="1"/>
  <c r="AE1317" i="43"/>
  <c r="W1431" i="43"/>
  <c r="AA1431" i="43" s="1"/>
  <c r="AD1431" i="43" s="1"/>
  <c r="AE1431" i="43"/>
  <c r="W1698" i="43"/>
  <c r="AA1698" i="43" s="1"/>
  <c r="AD1698" i="43" s="1"/>
  <c r="AE1698" i="43"/>
  <c r="AE2600" i="43"/>
  <c r="W2600" i="43"/>
  <c r="AA2600" i="43" s="1"/>
  <c r="AD2600" i="43" s="1"/>
  <c r="W896" i="43"/>
  <c r="AA896" i="43" s="1"/>
  <c r="AD896" i="43" s="1"/>
  <c r="AE896" i="43"/>
  <c r="W930" i="43"/>
  <c r="AA930" i="43" s="1"/>
  <c r="AD930" i="43" s="1"/>
  <c r="AE930" i="43"/>
  <c r="AE96" i="43"/>
  <c r="W293" i="43"/>
  <c r="AA293" i="43" s="1"/>
  <c r="AD293" i="43" s="1"/>
  <c r="AE293" i="43"/>
  <c r="W667" i="43"/>
  <c r="AA667" i="43" s="1"/>
  <c r="AD667" i="43" s="1"/>
  <c r="AE667" i="43"/>
  <c r="W278" i="43"/>
  <c r="AA278" i="43" s="1"/>
  <c r="AD278" i="43" s="1"/>
  <c r="AE278" i="43"/>
  <c r="W2520" i="43"/>
  <c r="AA2520" i="43" s="1"/>
  <c r="AD2520" i="43" s="1"/>
  <c r="AE2520" i="43"/>
  <c r="AE495" i="43"/>
  <c r="W495" i="43"/>
  <c r="AA495" i="43" s="1"/>
  <c r="AD495" i="43" s="1"/>
  <c r="W2319" i="43"/>
  <c r="AA2319" i="43" s="1"/>
  <c r="AD2319" i="43" s="1"/>
  <c r="AE2319" i="43"/>
  <c r="W2191" i="43"/>
  <c r="AA2191" i="43" s="1"/>
  <c r="AD2191" i="43" s="1"/>
  <c r="AE2191" i="43"/>
  <c r="W342" i="43"/>
  <c r="AA342" i="43" s="1"/>
  <c r="AD342" i="43" s="1"/>
  <c r="AE342" i="43"/>
  <c r="W1114" i="43"/>
  <c r="AA1114" i="43" s="1"/>
  <c r="AD1114" i="43" s="1"/>
  <c r="AE1114" i="43"/>
  <c r="W980" i="43"/>
  <c r="AA980" i="43" s="1"/>
  <c r="AD980" i="43" s="1"/>
  <c r="AE980" i="43"/>
  <c r="W1126" i="43"/>
  <c r="AA1126" i="43" s="1"/>
  <c r="AD1126" i="43" s="1"/>
  <c r="AE1126" i="43"/>
  <c r="W1343" i="43"/>
  <c r="AA1343" i="43" s="1"/>
  <c r="AD1343" i="43" s="1"/>
  <c r="AE1343" i="43"/>
  <c r="AE77" i="43"/>
  <c r="W1654" i="43"/>
  <c r="AA1654" i="43" s="1"/>
  <c r="AD1654" i="43" s="1"/>
  <c r="AE1654" i="43"/>
  <c r="AE85" i="43"/>
  <c r="AE2732" i="43"/>
  <c r="W2732" i="43"/>
  <c r="AA2732" i="43" s="1"/>
  <c r="AD2732" i="43" s="1"/>
  <c r="AE948" i="43"/>
  <c r="W948" i="43"/>
  <c r="AA948" i="43" s="1"/>
  <c r="AD948" i="43" s="1"/>
  <c r="W2599" i="43"/>
  <c r="AA2599" i="43" s="1"/>
  <c r="AD2599" i="43" s="1"/>
  <c r="AE2599" i="43"/>
  <c r="W2692" i="43"/>
  <c r="AA2692" i="43" s="1"/>
  <c r="AD2692" i="43" s="1"/>
  <c r="AE2692" i="43"/>
  <c r="AE1740" i="43"/>
  <c r="W1740" i="43"/>
  <c r="AA1740" i="43" s="1"/>
  <c r="AD1740" i="43" s="1"/>
  <c r="AE587" i="43"/>
  <c r="W587" i="43"/>
  <c r="AA587" i="43" s="1"/>
  <c r="AD587" i="43" s="1"/>
  <c r="AE918" i="43"/>
  <c r="W918" i="43"/>
  <c r="AA918" i="43" s="1"/>
  <c r="AD918" i="43" s="1"/>
  <c r="W2589" i="43"/>
  <c r="AA2589" i="43" s="1"/>
  <c r="AD2589" i="43" s="1"/>
  <c r="AE2589" i="43"/>
  <c r="W2388" i="43"/>
  <c r="AA2388" i="43" s="1"/>
  <c r="AD2388" i="43" s="1"/>
  <c r="AE2388" i="43"/>
  <c r="W1646" i="43"/>
  <c r="AA1646" i="43" s="1"/>
  <c r="AD1646" i="43" s="1"/>
  <c r="AE1646" i="43"/>
  <c r="W1382" i="43"/>
  <c r="AA1382" i="43" s="1"/>
  <c r="AD1382" i="43" s="1"/>
  <c r="AE1382" i="43"/>
  <c r="W1676" i="43"/>
  <c r="AA1676" i="43" s="1"/>
  <c r="AD1676" i="43" s="1"/>
  <c r="AE1676" i="43"/>
  <c r="AE1542" i="43"/>
  <c r="W1542" i="43"/>
  <c r="AA1542" i="43" s="1"/>
  <c r="AD1542" i="43" s="1"/>
  <c r="W680" i="43"/>
  <c r="AA680" i="43" s="1"/>
  <c r="AD680" i="43" s="1"/>
  <c r="AE680" i="43"/>
  <c r="AE1658" i="43"/>
  <c r="W1658" i="43"/>
  <c r="AA1658" i="43" s="1"/>
  <c r="AD1658" i="43" s="1"/>
  <c r="W1375" i="43"/>
  <c r="AA1375" i="43" s="1"/>
  <c r="AD1375" i="43" s="1"/>
  <c r="AE1375" i="43"/>
  <c r="W2041" i="43"/>
  <c r="AA2041" i="43" s="1"/>
  <c r="AD2041" i="43" s="1"/>
  <c r="AE2041" i="43"/>
  <c r="AE1488" i="43"/>
  <c r="W1488" i="43"/>
  <c r="AA1488" i="43" s="1"/>
  <c r="AD1488" i="43" s="1"/>
  <c r="W2217" i="43"/>
  <c r="AA2217" i="43" s="1"/>
  <c r="AD2217" i="43" s="1"/>
  <c r="AE2217" i="43"/>
  <c r="W1851" i="43"/>
  <c r="AA1851" i="43" s="1"/>
  <c r="AD1851" i="43" s="1"/>
  <c r="AE1851" i="43"/>
  <c r="W1264" i="43"/>
  <c r="AA1264" i="43" s="1"/>
  <c r="AD1264" i="43" s="1"/>
  <c r="AE1264" i="43"/>
  <c r="W1461" i="43"/>
  <c r="AA1461" i="43" s="1"/>
  <c r="AD1461" i="43" s="1"/>
  <c r="AE1461" i="43"/>
  <c r="W1299" i="43"/>
  <c r="AA1299" i="43" s="1"/>
  <c r="AD1299" i="43" s="1"/>
  <c r="AE1299" i="43"/>
  <c r="AE1026" i="43"/>
  <c r="W1026" i="43"/>
  <c r="AA1026" i="43" s="1"/>
  <c r="AD1026" i="43" s="1"/>
  <c r="W1120" i="43"/>
  <c r="AA1120" i="43" s="1"/>
  <c r="AD1120" i="43" s="1"/>
  <c r="AE1120" i="43"/>
  <c r="AE1216" i="43"/>
  <c r="W1216" i="43"/>
  <c r="AA1216" i="43" s="1"/>
  <c r="AD1216" i="43" s="1"/>
  <c r="W1069" i="43"/>
  <c r="AA1069" i="43" s="1"/>
  <c r="AD1069" i="43" s="1"/>
  <c r="AE1069" i="43"/>
  <c r="AE1267" i="43"/>
  <c r="W1267" i="43"/>
  <c r="AA1267" i="43" s="1"/>
  <c r="AD1267" i="43" s="1"/>
  <c r="AE1406" i="43"/>
  <c r="W1406" i="43"/>
  <c r="AA1406" i="43" s="1"/>
  <c r="AD1406" i="43" s="1"/>
  <c r="AE2743" i="43"/>
  <c r="W2743" i="43"/>
  <c r="AA2743" i="43" s="1"/>
  <c r="AD2743" i="43" s="1"/>
  <c r="W2721" i="43"/>
  <c r="AA2721" i="43" s="1"/>
  <c r="AD2721" i="43" s="1"/>
  <c r="AE2721" i="43"/>
  <c r="W734" i="43"/>
  <c r="AA734" i="43" s="1"/>
  <c r="AD734" i="43" s="1"/>
  <c r="AE734" i="43"/>
  <c r="W671" i="43"/>
  <c r="AA671" i="43" s="1"/>
  <c r="AD671" i="43" s="1"/>
  <c r="AE671" i="43"/>
  <c r="W1741" i="43"/>
  <c r="AA1741" i="43" s="1"/>
  <c r="AD1741" i="43" s="1"/>
  <c r="AE1741" i="43"/>
  <c r="AE2560" i="43"/>
  <c r="W2560" i="43"/>
  <c r="AA2560" i="43" s="1"/>
  <c r="AD2560" i="43" s="1"/>
  <c r="W2595" i="43"/>
  <c r="AA2595" i="43" s="1"/>
  <c r="AD2595" i="43" s="1"/>
  <c r="AE2595" i="43"/>
  <c r="AE2052" i="43"/>
  <c r="W2052" i="43"/>
  <c r="AA2052" i="43" s="1"/>
  <c r="AD2052" i="43" s="1"/>
  <c r="W1937" i="43"/>
  <c r="AA1937" i="43" s="1"/>
  <c r="AD1937" i="43" s="1"/>
  <c r="AE1937" i="43"/>
  <c r="W452" i="43"/>
  <c r="AA452" i="43" s="1"/>
  <c r="AD452" i="43" s="1"/>
  <c r="AE452" i="43"/>
  <c r="AE1540" i="43"/>
  <c r="W1540" i="43"/>
  <c r="AA1540" i="43" s="1"/>
  <c r="AD1540" i="43" s="1"/>
  <c r="AE2604" i="43"/>
  <c r="W2604" i="43"/>
  <c r="AA2604" i="43" s="1"/>
  <c r="AD2604" i="43" s="1"/>
  <c r="W2427" i="43"/>
  <c r="AA2427" i="43" s="1"/>
  <c r="AD2427" i="43" s="1"/>
  <c r="AE2427" i="43"/>
  <c r="AE572" i="43"/>
  <c r="W572" i="43"/>
  <c r="AA572" i="43" s="1"/>
  <c r="AD572" i="43" s="1"/>
  <c r="W2012" i="43"/>
  <c r="AA2012" i="43" s="1"/>
  <c r="AD2012" i="43" s="1"/>
  <c r="AE2012" i="43"/>
  <c r="W1346" i="43"/>
  <c r="AA1346" i="43" s="1"/>
  <c r="AD1346" i="43" s="1"/>
  <c r="AE1346" i="43"/>
  <c r="AE463" i="43"/>
  <c r="W463" i="43"/>
  <c r="AA463" i="43" s="1"/>
  <c r="AD463" i="43" s="1"/>
  <c r="AE253" i="43"/>
  <c r="W253" i="43"/>
  <c r="AA253" i="43" s="1"/>
  <c r="AD253" i="43" s="1"/>
  <c r="AE1362" i="43"/>
  <c r="W1362" i="43"/>
  <c r="AA1362" i="43" s="1"/>
  <c r="AD1362" i="43" s="1"/>
  <c r="W2074" i="43"/>
  <c r="AA2074" i="43" s="1"/>
  <c r="AD2074" i="43" s="1"/>
  <c r="AE2074" i="43"/>
  <c r="W531" i="43"/>
  <c r="AA531" i="43" s="1"/>
  <c r="AD531" i="43" s="1"/>
  <c r="AE531" i="43"/>
  <c r="AE2419" i="43"/>
  <c r="W2419" i="43"/>
  <c r="AA2419" i="43" s="1"/>
  <c r="AD2419" i="43" s="1"/>
  <c r="W1140" i="43"/>
  <c r="AA1140" i="43" s="1"/>
  <c r="AD1140" i="43" s="1"/>
  <c r="AE1140" i="43"/>
  <c r="W2570" i="43"/>
  <c r="AA2570" i="43" s="1"/>
  <c r="AD2570" i="43" s="1"/>
  <c r="AE2570" i="43"/>
  <c r="AE985" i="43"/>
  <c r="W985" i="43"/>
  <c r="AA985" i="43" s="1"/>
  <c r="AD985" i="43" s="1"/>
  <c r="AE148" i="43"/>
  <c r="AE2505" i="43"/>
  <c r="W2505" i="43"/>
  <c r="AA2505" i="43" s="1"/>
  <c r="AD2505" i="43" s="1"/>
  <c r="W2522" i="43"/>
  <c r="AA2522" i="43" s="1"/>
  <c r="AD2522" i="43" s="1"/>
  <c r="AE2522" i="43"/>
  <c r="W913" i="43"/>
  <c r="AA913" i="43" s="1"/>
  <c r="AD913" i="43" s="1"/>
  <c r="AE913" i="43"/>
  <c r="AE110" i="43"/>
  <c r="W696" i="43"/>
  <c r="AA696" i="43" s="1"/>
  <c r="AD696" i="43" s="1"/>
  <c r="AE696" i="43"/>
  <c r="AE1664" i="43"/>
  <c r="W1664" i="43"/>
  <c r="AA1664" i="43" s="1"/>
  <c r="AD1664" i="43" s="1"/>
  <c r="AE292" i="43"/>
  <c r="W292" i="43"/>
  <c r="AA292" i="43" s="1"/>
  <c r="AD292" i="43" s="1"/>
  <c r="W2061" i="43"/>
  <c r="AA2061" i="43" s="1"/>
  <c r="AD2061" i="43" s="1"/>
  <c r="AE2061" i="43"/>
  <c r="W217" i="43"/>
  <c r="AA217" i="43" s="1"/>
  <c r="AD217" i="43" s="1"/>
  <c r="AE217" i="43"/>
  <c r="W267" i="43"/>
  <c r="AA267" i="43" s="1"/>
  <c r="AD267" i="43" s="1"/>
  <c r="AE267" i="43"/>
  <c r="AE305" i="43"/>
  <c r="W305" i="43"/>
  <c r="AA305" i="43" s="1"/>
  <c r="AD305" i="43" s="1"/>
  <c r="W1165" i="43"/>
  <c r="AA1165" i="43" s="1"/>
  <c r="AD1165" i="43" s="1"/>
  <c r="AE1165" i="43"/>
  <c r="AE2690" i="43"/>
  <c r="W2690" i="43"/>
  <c r="AA2690" i="43" s="1"/>
  <c r="AD2690" i="43" s="1"/>
  <c r="AE1176" i="43"/>
  <c r="W1176" i="43"/>
  <c r="AA1176" i="43" s="1"/>
  <c r="AD1176" i="43" s="1"/>
  <c r="AE126" i="43"/>
  <c r="W246" i="43"/>
  <c r="AA246" i="43" s="1"/>
  <c r="AD246" i="43" s="1"/>
  <c r="AE246" i="43"/>
  <c r="W1732" i="43"/>
  <c r="AA1732" i="43" s="1"/>
  <c r="AD1732" i="43" s="1"/>
  <c r="AE1732" i="43"/>
  <c r="AE720" i="43"/>
  <c r="W720" i="43"/>
  <c r="AA720" i="43" s="1"/>
  <c r="AD720" i="43" s="1"/>
  <c r="AE2582" i="43"/>
  <c r="W2582" i="43"/>
  <c r="AA2582" i="43" s="1"/>
  <c r="AD2582" i="43" s="1"/>
  <c r="W578" i="43"/>
  <c r="AA578" i="43" s="1"/>
  <c r="AD578" i="43" s="1"/>
  <c r="AE578" i="43"/>
  <c r="AE2173" i="43"/>
  <c r="W2173" i="43"/>
  <c r="AA2173" i="43" s="1"/>
  <c r="AD2173" i="43" s="1"/>
  <c r="W2418" i="43"/>
  <c r="AA2418" i="43" s="1"/>
  <c r="AD2418" i="43" s="1"/>
  <c r="AE2418" i="43"/>
  <c r="W2044" i="43"/>
  <c r="AA2044" i="43" s="1"/>
  <c r="AD2044" i="43" s="1"/>
  <c r="AE2044" i="43"/>
  <c r="W2077" i="43"/>
  <c r="AA2077" i="43" s="1"/>
  <c r="AD2077" i="43" s="1"/>
  <c r="AE2077" i="43"/>
  <c r="AE479" i="43"/>
  <c r="W479" i="43"/>
  <c r="AA479" i="43" s="1"/>
  <c r="AD479" i="43" s="1"/>
  <c r="W664" i="43"/>
  <c r="AA664" i="43" s="1"/>
  <c r="AD664" i="43" s="1"/>
  <c r="AE664" i="43"/>
  <c r="AE2736" i="43"/>
  <c r="W2736" i="43"/>
  <c r="AA2736" i="43" s="1"/>
  <c r="AD2736" i="43" s="1"/>
  <c r="W548" i="43"/>
  <c r="AA548" i="43" s="1"/>
  <c r="AD548" i="43" s="1"/>
  <c r="AE548" i="43"/>
  <c r="AE2242" i="43"/>
  <c r="W2242" i="43"/>
  <c r="AA2242" i="43" s="1"/>
  <c r="AD2242" i="43" s="1"/>
  <c r="AE1678" i="43"/>
  <c r="W1678" i="43"/>
  <c r="AA1678" i="43" s="1"/>
  <c r="AD1678" i="43" s="1"/>
  <c r="W1843" i="43"/>
  <c r="AA1843" i="43" s="1"/>
  <c r="AD1843" i="43" s="1"/>
  <c r="AE1843" i="43"/>
  <c r="W2704" i="43"/>
  <c r="AA2704" i="43" s="1"/>
  <c r="AD2704" i="43" s="1"/>
  <c r="AE2704" i="43"/>
  <c r="AE1098" i="43"/>
  <c r="W1098" i="43"/>
  <c r="AA1098" i="43" s="1"/>
  <c r="AD1098" i="43" s="1"/>
  <c r="W2263" i="43"/>
  <c r="AA2263" i="43" s="1"/>
  <c r="AD2263" i="43" s="1"/>
  <c r="AE2263" i="43"/>
  <c r="W2799" i="43"/>
  <c r="AA2799" i="43" s="1"/>
  <c r="AD2799" i="43" s="1"/>
  <c r="AE2799" i="43"/>
  <c r="AE1002" i="43"/>
  <c r="W1002" i="43"/>
  <c r="AA1002" i="43" s="1"/>
  <c r="AD1002" i="43" s="1"/>
  <c r="W986" i="43"/>
  <c r="AA986" i="43" s="1"/>
  <c r="AD986" i="43" s="1"/>
  <c r="AE986" i="43"/>
  <c r="W903" i="43"/>
  <c r="AA903" i="43" s="1"/>
  <c r="AD903" i="43" s="1"/>
  <c r="AE903" i="43"/>
  <c r="AE1157" i="43"/>
  <c r="W1157" i="43"/>
  <c r="AA1157" i="43" s="1"/>
  <c r="AD1157" i="43" s="1"/>
  <c r="W1834" i="43"/>
  <c r="AA1834" i="43" s="1"/>
  <c r="AD1834" i="43" s="1"/>
  <c r="AE1834" i="43"/>
  <c r="AE928" i="43"/>
  <c r="W928" i="43"/>
  <c r="AA928" i="43" s="1"/>
  <c r="AD928" i="43" s="1"/>
  <c r="AE1553" i="43"/>
  <c r="W1553" i="43"/>
  <c r="AA1553" i="43" s="1"/>
  <c r="AD1553" i="43" s="1"/>
  <c r="AE1595" i="43"/>
  <c r="W1595" i="43"/>
  <c r="AA1595" i="43" s="1"/>
  <c r="AD1595" i="43" s="1"/>
  <c r="W1462" i="43"/>
  <c r="AA1462" i="43" s="1"/>
  <c r="AD1462" i="43" s="1"/>
  <c r="AE1462" i="43"/>
  <c r="W1045" i="43"/>
  <c r="AA1045" i="43" s="1"/>
  <c r="AD1045" i="43" s="1"/>
  <c r="AE1045" i="43"/>
  <c r="W798" i="43"/>
  <c r="AA798" i="43" s="1"/>
  <c r="AD798" i="43" s="1"/>
  <c r="AE798" i="43"/>
  <c r="W1284" i="43"/>
  <c r="AA1284" i="43" s="1"/>
  <c r="AD1284" i="43" s="1"/>
  <c r="AE1284" i="43"/>
  <c r="AE1354" i="43"/>
  <c r="W1354" i="43"/>
  <c r="AA1354" i="43" s="1"/>
  <c r="AD1354" i="43" s="1"/>
  <c r="AE197" i="43"/>
  <c r="AE144" i="43"/>
  <c r="W2460" i="43"/>
  <c r="AA2460" i="43" s="1"/>
  <c r="AD2460" i="43" s="1"/>
  <c r="AE2460" i="43"/>
  <c r="W545" i="43"/>
  <c r="AA545" i="43" s="1"/>
  <c r="AD545" i="43" s="1"/>
  <c r="AE545" i="43"/>
  <c r="AE812" i="43"/>
  <c r="W812" i="43"/>
  <c r="AA812" i="43" s="1"/>
  <c r="AD812" i="43" s="1"/>
  <c r="AE2635" i="43"/>
  <c r="W2635" i="43"/>
  <c r="AA2635" i="43" s="1"/>
  <c r="AD2635" i="43" s="1"/>
  <c r="W1674" i="43"/>
  <c r="AA1674" i="43" s="1"/>
  <c r="AD1674" i="43" s="1"/>
  <c r="AE1674" i="43"/>
  <c r="AE1982" i="43"/>
  <c r="W1982" i="43"/>
  <c r="AA1982" i="43" s="1"/>
  <c r="AD1982" i="43" s="1"/>
  <c r="AE113" i="43"/>
  <c r="AE809" i="43"/>
  <c r="W809" i="43"/>
  <c r="AA809" i="43" s="1"/>
  <c r="AD809" i="43" s="1"/>
  <c r="AE128" i="43"/>
  <c r="AE1804" i="43"/>
  <c r="W1804" i="43"/>
  <c r="AA1804" i="43" s="1"/>
  <c r="AD1804" i="43" s="1"/>
  <c r="AE437" i="43"/>
  <c r="W437" i="43"/>
  <c r="AA437" i="43" s="1"/>
  <c r="AD437" i="43" s="1"/>
  <c r="AE1532" i="43"/>
  <c r="W1532" i="43"/>
  <c r="AA1532" i="43" s="1"/>
  <c r="AD1532" i="43" s="1"/>
  <c r="AE1954" i="43"/>
  <c r="W1954" i="43"/>
  <c r="AA1954" i="43" s="1"/>
  <c r="AD1954" i="43" s="1"/>
  <c r="W1408" i="43"/>
  <c r="AA1408" i="43" s="1"/>
  <c r="AD1408" i="43" s="1"/>
  <c r="AE1408" i="43"/>
  <c r="AE2680" i="43"/>
  <c r="W2680" i="43"/>
  <c r="AA2680" i="43" s="1"/>
  <c r="AD2680" i="43" s="1"/>
  <c r="W630" i="43"/>
  <c r="AA630" i="43" s="1"/>
  <c r="AD630" i="43" s="1"/>
  <c r="AE630" i="43"/>
  <c r="W1800" i="43"/>
  <c r="AA1800" i="43" s="1"/>
  <c r="AD1800" i="43" s="1"/>
  <c r="AE1800" i="43"/>
  <c r="AE1885" i="43"/>
  <c r="W1885" i="43"/>
  <c r="AA1885" i="43" s="1"/>
  <c r="AD1885" i="43" s="1"/>
  <c r="W707" i="43"/>
  <c r="AA707" i="43" s="1"/>
  <c r="AD707" i="43" s="1"/>
  <c r="AE707" i="43"/>
  <c r="AE2352" i="43"/>
  <c r="W2352" i="43"/>
  <c r="AA2352" i="43" s="1"/>
  <c r="AD2352" i="43" s="1"/>
  <c r="W1294" i="43"/>
  <c r="AA1294" i="43" s="1"/>
  <c r="AD1294" i="43" s="1"/>
  <c r="AE1294" i="43"/>
  <c r="W2366" i="43"/>
  <c r="AA2366" i="43" s="1"/>
  <c r="AD2366" i="43" s="1"/>
  <c r="AE2366" i="43"/>
  <c r="AE2164" i="43"/>
  <c r="W2164" i="43"/>
  <c r="AA2164" i="43" s="1"/>
  <c r="AD2164" i="43" s="1"/>
  <c r="AE2408" i="43"/>
  <c r="W2408" i="43"/>
  <c r="AA2408" i="43" s="1"/>
  <c r="AD2408" i="43" s="1"/>
  <c r="W929" i="43"/>
  <c r="AA929" i="43" s="1"/>
  <c r="AD929" i="43" s="1"/>
  <c r="AE929" i="43"/>
  <c r="W1535" i="43"/>
  <c r="AA1535" i="43" s="1"/>
  <c r="AD1535" i="43" s="1"/>
  <c r="AE1535" i="43"/>
  <c r="AE1166" i="43"/>
  <c r="W1166" i="43"/>
  <c r="AA1166" i="43" s="1"/>
  <c r="AD1166" i="43" s="1"/>
  <c r="AE919" i="43"/>
  <c r="W919" i="43"/>
  <c r="AA919" i="43" s="1"/>
  <c r="AD919" i="43" s="1"/>
  <c r="W1825" i="43"/>
  <c r="AA1825" i="43" s="1"/>
  <c r="AD1825" i="43" s="1"/>
  <c r="AE1825" i="43"/>
  <c r="W1748" i="43"/>
  <c r="AA1748" i="43" s="1"/>
  <c r="AD1748" i="43" s="1"/>
  <c r="AE1748" i="43"/>
  <c r="AE78" i="43"/>
  <c r="AE2264" i="43"/>
  <c r="W2264" i="43"/>
  <c r="AA2264" i="43" s="1"/>
  <c r="AD2264" i="43" s="1"/>
  <c r="AE1347" i="43"/>
  <c r="W1347" i="43"/>
  <c r="AA1347" i="43" s="1"/>
  <c r="AD1347" i="43" s="1"/>
  <c r="AE1090" i="43"/>
  <c r="W1090" i="43"/>
  <c r="AA1090" i="43" s="1"/>
  <c r="AD1090" i="43" s="1"/>
  <c r="W1793" i="43"/>
  <c r="AA1793" i="43" s="1"/>
  <c r="AD1793" i="43" s="1"/>
  <c r="AE1793" i="43"/>
  <c r="W1217" i="43"/>
  <c r="AA1217" i="43" s="1"/>
  <c r="AD1217" i="43" s="1"/>
  <c r="AE1217" i="43"/>
  <c r="W2227" i="43"/>
  <c r="AA2227" i="43" s="1"/>
  <c r="AD2227" i="43" s="1"/>
  <c r="AE2227" i="43"/>
  <c r="W2188" i="43"/>
  <c r="AA2188" i="43" s="1"/>
  <c r="AD2188" i="43" s="1"/>
  <c r="AE2188" i="43"/>
  <c r="W219" i="43"/>
  <c r="AA219" i="43" s="1"/>
  <c r="AD219" i="43" s="1"/>
  <c r="AE219" i="43"/>
  <c r="W2691" i="43"/>
  <c r="AA2691" i="43" s="1"/>
  <c r="AD2691" i="43" s="1"/>
  <c r="AE2691" i="43"/>
  <c r="W1684" i="43"/>
  <c r="AA1684" i="43" s="1"/>
  <c r="AD1684" i="43" s="1"/>
  <c r="AE1684" i="43"/>
  <c r="AE271" i="43"/>
  <c r="W271" i="43"/>
  <c r="AA271" i="43" s="1"/>
  <c r="AD271" i="43" s="1"/>
  <c r="W1581" i="43"/>
  <c r="AA1581" i="43" s="1"/>
  <c r="AD1581" i="43" s="1"/>
  <c r="AE1581" i="43"/>
  <c r="W709" i="43"/>
  <c r="AA709" i="43" s="1"/>
  <c r="AD709" i="43" s="1"/>
  <c r="AE709" i="43"/>
  <c r="W2350" i="43"/>
  <c r="AA2350" i="43" s="1"/>
  <c r="AD2350" i="43" s="1"/>
  <c r="AE2350" i="43"/>
  <c r="AE534" i="43"/>
  <c r="W534" i="43"/>
  <c r="AA534" i="43" s="1"/>
  <c r="AD534" i="43" s="1"/>
  <c r="W1881" i="43"/>
  <c r="AA1881" i="43" s="1"/>
  <c r="AD1881" i="43" s="1"/>
  <c r="AE1881" i="43"/>
  <c r="W2042" i="43"/>
  <c r="AA2042" i="43" s="1"/>
  <c r="AD2042" i="43" s="1"/>
  <c r="AE2042" i="43"/>
  <c r="W352" i="43"/>
  <c r="AA352" i="43" s="1"/>
  <c r="AD352" i="43" s="1"/>
  <c r="AE352" i="43"/>
  <c r="W1008" i="43"/>
  <c r="AA1008" i="43" s="1"/>
  <c r="AD1008" i="43" s="1"/>
  <c r="AE1008" i="43"/>
  <c r="AE489" i="43"/>
  <c r="W489" i="43"/>
  <c r="AA489" i="43" s="1"/>
  <c r="AD489" i="43" s="1"/>
  <c r="W228" i="43"/>
  <c r="AA228" i="43" s="1"/>
  <c r="AD228" i="43" s="1"/>
  <c r="AE228" i="43"/>
  <c r="AE626" i="43"/>
  <c r="W626" i="43"/>
  <c r="AA626" i="43" s="1"/>
  <c r="AD626" i="43" s="1"/>
  <c r="W272" i="43"/>
  <c r="AA272" i="43" s="1"/>
  <c r="AD272" i="43" s="1"/>
  <c r="AE272" i="43"/>
  <c r="AE878" i="43"/>
  <c r="W878" i="43"/>
  <c r="AA878" i="43" s="1"/>
  <c r="AD878" i="43" s="1"/>
  <c r="AE1350" i="43"/>
  <c r="W1350" i="43"/>
  <c r="AA1350" i="43" s="1"/>
  <c r="AD1350" i="43" s="1"/>
  <c r="AE684" i="43"/>
  <c r="W684" i="43"/>
  <c r="AA684" i="43" s="1"/>
  <c r="AD684" i="43" s="1"/>
  <c r="W277" i="43"/>
  <c r="AA277" i="43" s="1"/>
  <c r="AD277" i="43" s="1"/>
  <c r="AE277" i="43"/>
  <c r="AE857" i="43"/>
  <c r="W857" i="43"/>
  <c r="AA857" i="43" s="1"/>
  <c r="AD857" i="43" s="1"/>
  <c r="AE1549" i="43"/>
  <c r="W1549" i="43"/>
  <c r="AA1549" i="43" s="1"/>
  <c r="AD1549" i="43" s="1"/>
  <c r="W1173" i="43"/>
  <c r="AA1173" i="43" s="1"/>
  <c r="AD1173" i="43" s="1"/>
  <c r="AE1173" i="43"/>
  <c r="W983" i="43"/>
  <c r="AA983" i="43" s="1"/>
  <c r="AD983" i="43" s="1"/>
  <c r="AE983" i="43"/>
  <c r="W1433" i="43"/>
  <c r="AA1433" i="43" s="1"/>
  <c r="AD1433" i="43" s="1"/>
  <c r="AE1433" i="43"/>
  <c r="AE947" i="43"/>
  <c r="W947" i="43"/>
  <c r="AA947" i="43" s="1"/>
  <c r="AD947" i="43" s="1"/>
  <c r="W2787" i="43"/>
  <c r="AA2787" i="43" s="1"/>
  <c r="AD2787" i="43" s="1"/>
  <c r="AE2787" i="43"/>
  <c r="W787" i="43"/>
  <c r="AA787" i="43" s="1"/>
  <c r="AD787" i="43" s="1"/>
  <c r="AE787" i="43"/>
  <c r="W1550" i="43"/>
  <c r="AA1550" i="43" s="1"/>
  <c r="AD1550" i="43" s="1"/>
  <c r="AE1550" i="43"/>
  <c r="AE687" i="43"/>
  <c r="W687" i="43"/>
  <c r="AA687" i="43" s="1"/>
  <c r="AD687" i="43" s="1"/>
  <c r="W964" i="43"/>
  <c r="AA964" i="43" s="1"/>
  <c r="AD964" i="43" s="1"/>
  <c r="AE964" i="43"/>
  <c r="AE600" i="43"/>
  <c r="W600" i="43"/>
  <c r="AA600" i="43" s="1"/>
  <c r="AD600" i="43" s="1"/>
  <c r="AE908" i="43"/>
  <c r="W908" i="43"/>
  <c r="AA908" i="43" s="1"/>
  <c r="AD908" i="43" s="1"/>
  <c r="W1160" i="43"/>
  <c r="AA1160" i="43" s="1"/>
  <c r="AD1160" i="43" s="1"/>
  <c r="AE1160" i="43"/>
  <c r="W756" i="43"/>
  <c r="AA756" i="43" s="1"/>
  <c r="AD756" i="43" s="1"/>
  <c r="AE756" i="43"/>
  <c r="AE145" i="43"/>
  <c r="AE2102" i="43"/>
  <c r="W2102" i="43"/>
  <c r="AA2102" i="43" s="1"/>
  <c r="AD2102" i="43" s="1"/>
  <c r="AE1601" i="43"/>
  <c r="W1601" i="43"/>
  <c r="AA1601" i="43" s="1"/>
  <c r="AD1601" i="43" s="1"/>
  <c r="W1164" i="43"/>
  <c r="AA1164" i="43" s="1"/>
  <c r="AD1164" i="43" s="1"/>
  <c r="AE1164" i="43"/>
  <c r="W1566" i="43"/>
  <c r="AA1566" i="43" s="1"/>
  <c r="AD1566" i="43" s="1"/>
  <c r="AE1566" i="43"/>
  <c r="AE1183" i="43"/>
  <c r="W1183" i="43"/>
  <c r="AA1183" i="43" s="1"/>
  <c r="AD1183" i="43" s="1"/>
  <c r="W1469" i="43"/>
  <c r="AA1469" i="43" s="1"/>
  <c r="AD1469" i="43" s="1"/>
  <c r="AE1469" i="43"/>
  <c r="AE1084" i="43"/>
  <c r="W1084" i="43"/>
  <c r="AA1084" i="43" s="1"/>
  <c r="AD1084" i="43" s="1"/>
  <c r="W2368" i="43"/>
  <c r="AA2368" i="43" s="1"/>
  <c r="AD2368" i="43" s="1"/>
  <c r="AE2368" i="43"/>
  <c r="W459" i="43"/>
  <c r="AA459" i="43" s="1"/>
  <c r="AD459" i="43" s="1"/>
  <c r="AE459" i="43"/>
  <c r="W2658" i="43"/>
  <c r="AA2658" i="43" s="1"/>
  <c r="AD2658" i="43" s="1"/>
  <c r="AE2658" i="43"/>
  <c r="W1997" i="43"/>
  <c r="AA1997" i="43" s="1"/>
  <c r="AD1997" i="43" s="1"/>
  <c r="AE1997" i="43"/>
  <c r="W975" i="43"/>
  <c r="AA975" i="43" s="1"/>
  <c r="AD975" i="43" s="1"/>
  <c r="AE975" i="43"/>
  <c r="AE438" i="43"/>
  <c r="W438" i="43"/>
  <c r="AA438" i="43" s="1"/>
  <c r="AD438" i="43" s="1"/>
  <c r="AE916" i="43"/>
  <c r="W916" i="43"/>
  <c r="AA916" i="43" s="1"/>
  <c r="AD916" i="43" s="1"/>
  <c r="W789" i="43"/>
  <c r="AA789" i="43" s="1"/>
  <c r="AD789" i="43" s="1"/>
  <c r="AE789" i="43"/>
  <c r="W728" i="43"/>
  <c r="AA728" i="43" s="1"/>
  <c r="AD728" i="43" s="1"/>
  <c r="AE728" i="43"/>
  <c r="AE2546" i="43"/>
  <c r="W2546" i="43"/>
  <c r="AA2546" i="43" s="1"/>
  <c r="AD2546" i="43" s="1"/>
  <c r="W1224" i="43"/>
  <c r="AA1224" i="43" s="1"/>
  <c r="AD1224" i="43" s="1"/>
  <c r="AE1224" i="43"/>
  <c r="AE248" i="43"/>
  <c r="W248" i="43"/>
  <c r="AA248" i="43" s="1"/>
  <c r="AD248" i="43" s="1"/>
  <c r="AE524" i="43"/>
  <c r="W524" i="43"/>
  <c r="AA524" i="43" s="1"/>
  <c r="AD524" i="43" s="1"/>
  <c r="AE2762" i="43"/>
  <c r="W2762" i="43"/>
  <c r="AA2762" i="43" s="1"/>
  <c r="AD2762" i="43" s="1"/>
  <c r="W1917" i="43"/>
  <c r="AA1917" i="43" s="1"/>
  <c r="AD1917" i="43" s="1"/>
  <c r="AE1917" i="43"/>
  <c r="W1248" i="43"/>
  <c r="AA1248" i="43" s="1"/>
  <c r="AD1248" i="43" s="1"/>
  <c r="AE1248" i="43"/>
  <c r="AE845" i="43"/>
  <c r="W845" i="43"/>
  <c r="AA845" i="43" s="1"/>
  <c r="AD845" i="43" s="1"/>
  <c r="W681" i="43"/>
  <c r="AA681" i="43" s="1"/>
  <c r="AD681" i="43" s="1"/>
  <c r="AE681" i="43"/>
  <c r="W2731" i="43"/>
  <c r="AA2731" i="43" s="1"/>
  <c r="AD2731" i="43" s="1"/>
  <c r="AE2731" i="43"/>
  <c r="W1153" i="43"/>
  <c r="AA1153" i="43" s="1"/>
  <c r="AD1153" i="43" s="1"/>
  <c r="AE1153" i="43"/>
  <c r="W467" i="43"/>
  <c r="AA467" i="43" s="1"/>
  <c r="AD467" i="43" s="1"/>
  <c r="AE467" i="43"/>
  <c r="AE1495" i="43"/>
  <c r="W1495" i="43"/>
  <c r="AA1495" i="43" s="1"/>
  <c r="AD1495" i="43" s="1"/>
  <c r="AE194" i="43"/>
  <c r="W283" i="43"/>
  <c r="AA283" i="43" s="1"/>
  <c r="AD283" i="43" s="1"/>
  <c r="AE283" i="43"/>
  <c r="W406" i="43"/>
  <c r="AA406" i="43" s="1"/>
  <c r="AD406" i="43" s="1"/>
  <c r="AE406" i="43"/>
  <c r="AE2156" i="43"/>
  <c r="W2156" i="43"/>
  <c r="AA2156" i="43" s="1"/>
  <c r="AD2156" i="43" s="1"/>
  <c r="AE2206" i="43"/>
  <c r="W2206" i="43"/>
  <c r="AA2206" i="43" s="1"/>
  <c r="AD2206" i="43" s="1"/>
  <c r="AE657" i="43"/>
  <c r="W657" i="43"/>
  <c r="AA657" i="43" s="1"/>
  <c r="AD657" i="43" s="1"/>
  <c r="AE759" i="43"/>
  <c r="W759" i="43"/>
  <c r="AA759" i="43" s="1"/>
  <c r="AD759" i="43" s="1"/>
  <c r="W1065" i="43"/>
  <c r="AA1065" i="43" s="1"/>
  <c r="AD1065" i="43" s="1"/>
  <c r="AE1065" i="43"/>
  <c r="W409" i="43"/>
  <c r="AA409" i="43" s="1"/>
  <c r="AD409" i="43" s="1"/>
  <c r="AE409" i="43"/>
  <c r="W2515" i="43"/>
  <c r="AA2515" i="43" s="1"/>
  <c r="AD2515" i="43" s="1"/>
  <c r="AE2515" i="43"/>
  <c r="W737" i="43"/>
  <c r="AA737" i="43" s="1"/>
  <c r="AD737" i="43" s="1"/>
  <c r="AE737" i="43"/>
  <c r="W1863" i="43"/>
  <c r="AA1863" i="43" s="1"/>
  <c r="AD1863" i="43" s="1"/>
  <c r="AE1863" i="43"/>
  <c r="AE2011" i="43"/>
  <c r="W2011" i="43"/>
  <c r="AA2011" i="43" s="1"/>
  <c r="AD2011" i="43" s="1"/>
  <c r="W1277" i="43"/>
  <c r="AA1277" i="43" s="1"/>
  <c r="AD1277" i="43" s="1"/>
  <c r="AE1277" i="43"/>
  <c r="W1961" i="43"/>
  <c r="AA1961" i="43" s="1"/>
  <c r="AD1961" i="43" s="1"/>
  <c r="AE1961" i="43"/>
  <c r="AE1699" i="43"/>
  <c r="W1699" i="43"/>
  <c r="AA1699" i="43" s="1"/>
  <c r="AD1699" i="43" s="1"/>
  <c r="W426" i="43"/>
  <c r="AA426" i="43" s="1"/>
  <c r="AD426" i="43" s="1"/>
  <c r="AE426" i="43"/>
  <c r="AE47" i="43"/>
  <c r="AE2404" i="43"/>
  <c r="W2404" i="43"/>
  <c r="AA2404" i="43" s="1"/>
  <c r="AD2404" i="43" s="1"/>
  <c r="W1650" i="43"/>
  <c r="AA1650" i="43" s="1"/>
  <c r="AD1650" i="43" s="1"/>
  <c r="AE1650" i="43"/>
  <c r="W1813" i="43"/>
  <c r="AA1813" i="43" s="1"/>
  <c r="AD1813" i="43" s="1"/>
  <c r="AE1813" i="43"/>
  <c r="W995" i="43"/>
  <c r="AA995" i="43" s="1"/>
  <c r="AD995" i="43" s="1"/>
  <c r="AE995" i="43"/>
  <c r="AE1972" i="43"/>
  <c r="W1972" i="43"/>
  <c r="AA1972" i="43" s="1"/>
  <c r="AD1972" i="43" s="1"/>
  <c r="W264" i="43"/>
  <c r="AA264" i="43" s="1"/>
  <c r="AD264" i="43" s="1"/>
  <c r="AE264" i="43"/>
  <c r="AE2367" i="43"/>
  <c r="W2367" i="43"/>
  <c r="AA2367" i="43" s="1"/>
  <c r="AD2367" i="43" s="1"/>
  <c r="AE326" i="43"/>
  <c r="W326" i="43"/>
  <c r="AA326" i="43" s="1"/>
  <c r="AD326" i="43" s="1"/>
  <c r="W345" i="43"/>
  <c r="AA345" i="43" s="1"/>
  <c r="AD345" i="43" s="1"/>
  <c r="AE345" i="43"/>
  <c r="W1470" i="43"/>
  <c r="AA1470" i="43" s="1"/>
  <c r="AD1470" i="43" s="1"/>
  <c r="AE1470" i="43"/>
  <c r="AE2279" i="43"/>
  <c r="W2279" i="43"/>
  <c r="AA2279" i="43" s="1"/>
  <c r="AD2279" i="43" s="1"/>
  <c r="AE2216" i="43"/>
  <c r="W2216" i="43"/>
  <c r="AA2216" i="43" s="1"/>
  <c r="AD2216" i="43" s="1"/>
  <c r="W2568" i="43"/>
  <c r="AA2568" i="43" s="1"/>
  <c r="AD2568" i="43" s="1"/>
  <c r="AE2568" i="43"/>
  <c r="AE2684" i="43"/>
  <c r="W2684" i="43"/>
  <c r="AA2684" i="43" s="1"/>
  <c r="AD2684" i="43" s="1"/>
  <c r="W1384" i="43"/>
  <c r="AA1384" i="43" s="1"/>
  <c r="AD1384" i="43" s="1"/>
  <c r="AE1384" i="43"/>
  <c r="AE176" i="43"/>
  <c r="AE984" i="43"/>
  <c r="W984" i="43"/>
  <c r="AA984" i="43" s="1"/>
  <c r="AD984" i="43" s="1"/>
  <c r="W2207" i="43"/>
  <c r="AA2207" i="43" s="1"/>
  <c r="AD2207" i="43" s="1"/>
  <c r="AE2207" i="43"/>
  <c r="AE52" i="43"/>
  <c r="AE348" i="43"/>
  <c r="W348" i="43"/>
  <c r="AA348" i="43" s="1"/>
  <c r="AD348" i="43" s="1"/>
  <c r="W2618" i="43"/>
  <c r="AA2618" i="43" s="1"/>
  <c r="AD2618" i="43" s="1"/>
  <c r="AE2618" i="43"/>
  <c r="W2339" i="43"/>
  <c r="AA2339" i="43" s="1"/>
  <c r="AD2339" i="43" s="1"/>
  <c r="AE2339" i="43"/>
  <c r="AE2198" i="43"/>
  <c r="W2198" i="43"/>
  <c r="AA2198" i="43" s="1"/>
  <c r="AD2198" i="43" s="1"/>
  <c r="AE2516" i="43"/>
  <c r="W2516" i="43"/>
  <c r="AA2516" i="43" s="1"/>
  <c r="AD2516" i="43" s="1"/>
  <c r="W1498" i="43"/>
  <c r="AA1498" i="43" s="1"/>
  <c r="AD1498" i="43" s="1"/>
  <c r="AE1498" i="43"/>
  <c r="W2451" i="43"/>
  <c r="AA2451" i="43" s="1"/>
  <c r="AD2451" i="43" s="1"/>
  <c r="AE2451" i="43"/>
  <c r="AE1068" i="43"/>
  <c r="W1068" i="43"/>
  <c r="AA1068" i="43" s="1"/>
  <c r="AD1068" i="43" s="1"/>
  <c r="AE689" i="43"/>
  <c r="W689" i="43"/>
  <c r="AA689" i="43" s="1"/>
  <c r="AD689" i="43" s="1"/>
  <c r="W2760" i="43"/>
  <c r="AA2760" i="43" s="1"/>
  <c r="AD2760" i="43" s="1"/>
  <c r="AE2760" i="43"/>
  <c r="W1319" i="43"/>
  <c r="AA1319" i="43" s="1"/>
  <c r="AD1319" i="43" s="1"/>
  <c r="AE1319" i="43"/>
  <c r="AE238" i="43"/>
  <c r="W238" i="43"/>
  <c r="AA238" i="43" s="1"/>
  <c r="AD238" i="43" s="1"/>
  <c r="W886" i="43"/>
  <c r="AA886" i="43" s="1"/>
  <c r="AD886" i="43" s="1"/>
  <c r="AE886" i="43"/>
  <c r="AE1993" i="43"/>
  <c r="W1993" i="43"/>
  <c r="AA1993" i="43" s="1"/>
  <c r="AD1993" i="43" s="1"/>
  <c r="AE190" i="43"/>
  <c r="AE894" i="43"/>
  <c r="W894" i="43"/>
  <c r="AA894" i="43" s="1"/>
  <c r="AD894" i="43" s="1"/>
  <c r="AE84" i="43"/>
  <c r="W2789" i="43"/>
  <c r="AA2789" i="43" s="1"/>
  <c r="AD2789" i="43" s="1"/>
  <c r="AE2789" i="43"/>
  <c r="W2363" i="43"/>
  <c r="AA2363" i="43" s="1"/>
  <c r="AD2363" i="43" s="1"/>
  <c r="AE2363" i="43"/>
  <c r="AE2804" i="43"/>
  <c r="W2804" i="43"/>
  <c r="AA2804" i="43" s="1"/>
  <c r="AD2804" i="43" s="1"/>
  <c r="AE115" i="43"/>
  <c r="W1710" i="43"/>
  <c r="AA1710" i="43" s="1"/>
  <c r="AD1710" i="43" s="1"/>
  <c r="AE1710" i="43"/>
  <c r="AE2068" i="43"/>
  <c r="W2068" i="43"/>
  <c r="AA2068" i="43" s="1"/>
  <c r="AD2068" i="43" s="1"/>
  <c r="W1010" i="43"/>
  <c r="AA1010" i="43" s="1"/>
  <c r="AD1010" i="43" s="1"/>
  <c r="AE1010" i="43"/>
  <c r="W591" i="43"/>
  <c r="AA591" i="43" s="1"/>
  <c r="AD591" i="43" s="1"/>
  <c r="AE591" i="43"/>
  <c r="W2053" i="43"/>
  <c r="AA2053" i="43" s="1"/>
  <c r="AD2053" i="43" s="1"/>
  <c r="AE2053" i="43"/>
  <c r="AE294" i="43"/>
  <c r="W294" i="43"/>
  <c r="AA294" i="43" s="1"/>
  <c r="AD294" i="43" s="1"/>
  <c r="W1378" i="43"/>
  <c r="AA1378" i="43" s="1"/>
  <c r="AD1378" i="43" s="1"/>
  <c r="AE1378" i="43"/>
  <c r="AE38" i="43"/>
  <c r="AE1928" i="43"/>
  <c r="W1928" i="43"/>
  <c r="AA1928" i="43" s="1"/>
  <c r="AD1928" i="43" s="1"/>
  <c r="W1853" i="43"/>
  <c r="AA1853" i="43" s="1"/>
  <c r="AD1853" i="43" s="1"/>
  <c r="AE1853" i="43"/>
  <c r="W1295" i="43"/>
  <c r="AA1295" i="43" s="1"/>
  <c r="AD1295" i="43" s="1"/>
  <c r="AE1295" i="43"/>
  <c r="W1077" i="43"/>
  <c r="AA1077" i="43" s="1"/>
  <c r="AD1077" i="43" s="1"/>
  <c r="AE1077" i="43"/>
  <c r="AE2705" i="43"/>
  <c r="W2705" i="43"/>
  <c r="AA2705" i="43" s="1"/>
  <c r="AD2705" i="43" s="1"/>
  <c r="AE199" i="43"/>
  <c r="W2095" i="43"/>
  <c r="AA2095" i="43" s="1"/>
  <c r="AD2095" i="43" s="1"/>
  <c r="AE2095" i="43"/>
  <c r="W2673" i="43"/>
  <c r="AA2673" i="43" s="1"/>
  <c r="AD2673" i="43" s="1"/>
  <c r="AE2673" i="43"/>
  <c r="W476" i="43"/>
  <c r="AA476" i="43" s="1"/>
  <c r="AD476" i="43" s="1"/>
  <c r="AE476" i="43"/>
  <c r="W1877" i="43"/>
  <c r="AA1877" i="43" s="1"/>
  <c r="AD1877" i="43" s="1"/>
  <c r="AE1877" i="43"/>
  <c r="AE1373" i="43"/>
  <c r="W1373" i="43"/>
  <c r="AA1373" i="43" s="1"/>
  <c r="AD1373" i="43" s="1"/>
  <c r="AE959" i="43"/>
  <c r="W959" i="43"/>
  <c r="AA959" i="43" s="1"/>
  <c r="AD959" i="43" s="1"/>
  <c r="W901" i="43"/>
  <c r="AA901" i="43" s="1"/>
  <c r="AD901" i="43" s="1"/>
  <c r="AE901" i="43"/>
  <c r="W339" i="43"/>
  <c r="AA339" i="43" s="1"/>
  <c r="AD339" i="43" s="1"/>
  <c r="AE339" i="43"/>
  <c r="W289" i="43"/>
  <c r="AA289" i="43" s="1"/>
  <c r="AD289" i="43" s="1"/>
  <c r="AE289" i="43"/>
  <c r="AE483" i="43"/>
  <c r="W483" i="43"/>
  <c r="AA483" i="43" s="1"/>
  <c r="AD483" i="43" s="1"/>
  <c r="AE1091" i="43"/>
  <c r="W1091" i="43"/>
  <c r="AA1091" i="43" s="1"/>
  <c r="AD1091" i="43" s="1"/>
  <c r="W1656" i="43"/>
  <c r="AA1656" i="43" s="1"/>
  <c r="AD1656" i="43" s="1"/>
  <c r="AE1656" i="43"/>
  <c r="W400" i="43"/>
  <c r="AA400" i="43" s="1"/>
  <c r="AD400" i="43" s="1"/>
  <c r="AE400" i="43"/>
  <c r="AE167" i="43"/>
  <c r="W2387" i="43"/>
  <c r="AA2387" i="43" s="1"/>
  <c r="AD2387" i="43" s="1"/>
  <c r="AE2387" i="43"/>
  <c r="AE389" i="43"/>
  <c r="W389" i="43"/>
  <c r="AA389" i="43" s="1"/>
  <c r="AD389" i="43" s="1"/>
  <c r="W1452" i="43"/>
  <c r="AA1452" i="43" s="1"/>
  <c r="AD1452" i="43" s="1"/>
  <c r="AE1452" i="43"/>
  <c r="AE2558" i="43"/>
  <c r="W2558" i="43"/>
  <c r="AA2558" i="43" s="1"/>
  <c r="AD2558" i="43" s="1"/>
  <c r="W2676" i="43"/>
  <c r="AA2676" i="43" s="1"/>
  <c r="AD2676" i="43" s="1"/>
  <c r="AE2676" i="43"/>
  <c r="AE2123" i="43"/>
  <c r="W2123" i="43"/>
  <c r="AA2123" i="43" s="1"/>
  <c r="AD2123" i="43" s="1"/>
  <c r="AE977" i="43"/>
  <c r="W977" i="43"/>
  <c r="AA977" i="43" s="1"/>
  <c r="AD977" i="43" s="1"/>
  <c r="AE210" i="43"/>
  <c r="W2449" i="43"/>
  <c r="AA2449" i="43" s="1"/>
  <c r="AD2449" i="43" s="1"/>
  <c r="AE2449" i="43"/>
  <c r="AE2167" i="43"/>
  <c r="W2167" i="43"/>
  <c r="AA2167" i="43" s="1"/>
  <c r="AD2167" i="43" s="1"/>
  <c r="AE265" i="43"/>
  <c r="W265" i="43"/>
  <c r="AA265" i="43" s="1"/>
  <c r="AD265" i="43" s="1"/>
  <c r="W861" i="43"/>
  <c r="AA861" i="43" s="1"/>
  <c r="AD861" i="43" s="1"/>
  <c r="AE861" i="43"/>
  <c r="W1075" i="43"/>
  <c r="AA1075" i="43" s="1"/>
  <c r="AD1075" i="43" s="1"/>
  <c r="AE1075" i="43"/>
  <c r="W1950" i="43"/>
  <c r="AA1950" i="43" s="1"/>
  <c r="AD1950" i="43" s="1"/>
  <c r="AE1950" i="43"/>
  <c r="W1897" i="43"/>
  <c r="AA1897" i="43" s="1"/>
  <c r="AD1897" i="43" s="1"/>
  <c r="AE1897" i="43"/>
  <c r="AE764" i="43"/>
  <c r="W764" i="43"/>
  <c r="AA764" i="43" s="1"/>
  <c r="AD764" i="43" s="1"/>
  <c r="W508" i="43"/>
  <c r="AA508" i="43" s="1"/>
  <c r="AD508" i="43" s="1"/>
  <c r="AE508" i="43"/>
  <c r="AE1889" i="43"/>
  <c r="W1889" i="43"/>
  <c r="AA1889" i="43" s="1"/>
  <c r="AD1889" i="43" s="1"/>
  <c r="AE614" i="43"/>
  <c r="W614" i="43"/>
  <c r="AA614" i="43" s="1"/>
  <c r="AD614" i="43" s="1"/>
  <c r="W956" i="43"/>
  <c r="AA956" i="43" s="1"/>
  <c r="AD956" i="43" s="1"/>
  <c r="AE956" i="43"/>
  <c r="AE1685" i="43"/>
  <c r="W1685" i="43"/>
  <c r="AA1685" i="43" s="1"/>
  <c r="AD1685" i="43" s="1"/>
  <c r="AE1455" i="43"/>
  <c r="W1455" i="43"/>
  <c r="AA1455" i="43" s="1"/>
  <c r="AD1455" i="43" s="1"/>
  <c r="AE444" i="43"/>
  <c r="W444" i="43"/>
  <c r="AA444" i="43" s="1"/>
  <c r="AD444" i="43" s="1"/>
  <c r="W726" i="43"/>
  <c r="AA726" i="43" s="1"/>
  <c r="AD726" i="43" s="1"/>
  <c r="AE726" i="43"/>
  <c r="AE1969" i="43"/>
  <c r="W1969" i="43"/>
  <c r="AA1969" i="43" s="1"/>
  <c r="AD1969" i="43" s="1"/>
  <c r="W1361" i="43"/>
  <c r="AA1361" i="43" s="1"/>
  <c r="AD1361" i="43" s="1"/>
  <c r="AE1361" i="43"/>
  <c r="W1138" i="43"/>
  <c r="AA1138" i="43" s="1"/>
  <c r="AD1138" i="43" s="1"/>
  <c r="AE1138" i="43"/>
  <c r="W582" i="43"/>
  <c r="AA582" i="43" s="1"/>
  <c r="AD582" i="43" s="1"/>
  <c r="AE582" i="43"/>
  <c r="AE2617" i="43"/>
  <c r="W2617" i="43"/>
  <c r="AA2617" i="43" s="1"/>
  <c r="AD2617" i="43" s="1"/>
  <c r="AE1446" i="43"/>
  <c r="W1446" i="43"/>
  <c r="AA1446" i="43" s="1"/>
  <c r="AD1446" i="43" s="1"/>
  <c r="W2390" i="43"/>
  <c r="AA2390" i="43" s="1"/>
  <c r="AD2390" i="43" s="1"/>
  <c r="AE2390" i="43"/>
  <c r="AE1575" i="43"/>
  <c r="W1575" i="43"/>
  <c r="AA1575" i="43" s="1"/>
  <c r="AD1575" i="43" s="1"/>
  <c r="AE45" i="43"/>
  <c r="W482" i="43"/>
  <c r="AA482" i="43" s="1"/>
  <c r="AD482" i="43" s="1"/>
  <c r="AE482" i="43"/>
  <c r="AE1849" i="43"/>
  <c r="W1849" i="43"/>
  <c r="AA1849" i="43" s="1"/>
  <c r="AD1849" i="43" s="1"/>
  <c r="W556" i="43"/>
  <c r="AA556" i="43" s="1"/>
  <c r="AD556" i="43" s="1"/>
  <c r="AE556" i="43"/>
  <c r="W218" i="43"/>
  <c r="AA218" i="43" s="1"/>
  <c r="AD218" i="43" s="1"/>
  <c r="AE218" i="43"/>
  <c r="AE137" i="43"/>
  <c r="AE2295" i="43"/>
  <c r="W2295" i="43"/>
  <c r="AA2295" i="43" s="1"/>
  <c r="AD2295" i="43" s="1"/>
  <c r="AE595" i="43"/>
  <c r="W595" i="43"/>
  <c r="AA595" i="43" s="1"/>
  <c r="AD595" i="43" s="1"/>
  <c r="W1547" i="43"/>
  <c r="AA1547" i="43" s="1"/>
  <c r="AD1547" i="43" s="1"/>
  <c r="AE1547" i="43"/>
  <c r="AE2274" i="43"/>
  <c r="W2274" i="43"/>
  <c r="AA2274" i="43" s="1"/>
  <c r="AD2274" i="43" s="1"/>
  <c r="AE103" i="43"/>
  <c r="AE1321" i="43"/>
  <c r="W1321" i="43"/>
  <c r="AA1321" i="43" s="1"/>
  <c r="AD1321" i="43" s="1"/>
  <c r="W2554" i="43"/>
  <c r="AA2554" i="43" s="1"/>
  <c r="AD2554" i="43" s="1"/>
  <c r="AE2554" i="43"/>
  <c r="W642" i="43"/>
  <c r="AA642" i="43" s="1"/>
  <c r="AD642" i="43" s="1"/>
  <c r="AE642" i="43"/>
  <c r="AE48" i="43"/>
  <c r="AE1551" i="43"/>
  <c r="W1551" i="43"/>
  <c r="AA1551" i="43" s="1"/>
  <c r="AD1551" i="43" s="1"/>
  <c r="W2328" i="43"/>
  <c r="AA2328" i="43" s="1"/>
  <c r="AD2328" i="43" s="1"/>
  <c r="AE2328" i="43"/>
  <c r="W2215" i="43"/>
  <c r="AA2215" i="43" s="1"/>
  <c r="AD2215" i="43" s="1"/>
  <c r="AE2215" i="43"/>
  <c r="W2450" i="43"/>
  <c r="AA2450" i="43" s="1"/>
  <c r="AD2450" i="43" s="1"/>
  <c r="AE2450" i="43"/>
  <c r="W2114" i="43"/>
  <c r="AA2114" i="43" s="1"/>
  <c r="AD2114" i="43" s="1"/>
  <c r="AE2114" i="43"/>
  <c r="W942" i="43"/>
  <c r="AA942" i="43" s="1"/>
  <c r="AD942" i="43" s="1"/>
  <c r="AE942" i="43"/>
  <c r="W2249" i="43"/>
  <c r="AA2249" i="43" s="1"/>
  <c r="AD2249" i="43" s="1"/>
  <c r="AE2249" i="43"/>
  <c r="AE2421" i="43"/>
  <c r="W2421" i="43"/>
  <c r="AA2421" i="43" s="1"/>
  <c r="AD2421" i="43" s="1"/>
  <c r="AE1760" i="43"/>
  <c r="W1760" i="43"/>
  <c r="AA1760" i="43" s="1"/>
  <c r="AD1760" i="43" s="1"/>
  <c r="W2013" i="43"/>
  <c r="AA2013" i="43" s="1"/>
  <c r="AD2013" i="43" s="1"/>
  <c r="AE2013" i="43"/>
  <c r="W815" i="43"/>
  <c r="AA815" i="43" s="1"/>
  <c r="AD815" i="43" s="1"/>
  <c r="AE815" i="43"/>
  <c r="W1367" i="43"/>
  <c r="AA1367" i="43" s="1"/>
  <c r="AD1367" i="43" s="1"/>
  <c r="AE1367" i="43"/>
  <c r="AE722" i="43"/>
  <c r="W722" i="43"/>
  <c r="AA722" i="43" s="1"/>
  <c r="AD722" i="43" s="1"/>
  <c r="W532" i="43"/>
  <c r="AA532" i="43" s="1"/>
  <c r="AD532" i="43" s="1"/>
  <c r="AE532" i="43"/>
  <c r="AE1749" i="43"/>
  <c r="W1749" i="43"/>
  <c r="AA1749" i="43" s="1"/>
  <c r="AD1749" i="43" s="1"/>
  <c r="AE1178" i="43"/>
  <c r="W1178" i="43"/>
  <c r="AA1178" i="43" s="1"/>
  <c r="AD1178" i="43" s="1"/>
  <c r="W1832" i="43"/>
  <c r="AA1832" i="43" s="1"/>
  <c r="AD1832" i="43" s="1"/>
  <c r="AE1832" i="43"/>
  <c r="W2535" i="43"/>
  <c r="AA2535" i="43" s="1"/>
  <c r="AD2535" i="43" s="1"/>
  <c r="AE2535" i="43"/>
  <c r="W1306" i="43"/>
  <c r="AA1306" i="43" s="1"/>
  <c r="AD1306" i="43" s="1"/>
  <c r="AE1306" i="43"/>
  <c r="W287" i="43"/>
  <c r="AA287" i="43" s="1"/>
  <c r="AD287" i="43" s="1"/>
  <c r="AE287" i="43"/>
  <c r="W2779" i="43"/>
  <c r="AA2779" i="43" s="1"/>
  <c r="AD2779" i="43" s="1"/>
  <c r="AE2779" i="43"/>
  <c r="W1096" i="43"/>
  <c r="AA1096" i="43" s="1"/>
  <c r="AD1096" i="43" s="1"/>
  <c r="AE1096" i="43"/>
  <c r="W2506" i="43"/>
  <c r="AA2506" i="43" s="1"/>
  <c r="AD2506" i="43" s="1"/>
  <c r="AE2506" i="43"/>
  <c r="W1790" i="43"/>
  <c r="AA1790" i="43" s="1"/>
  <c r="AD1790" i="43" s="1"/>
  <c r="AE1790" i="43"/>
  <c r="AE26" i="43"/>
  <c r="AE2791" i="43"/>
  <c r="W2791" i="43"/>
  <c r="AA2791" i="43" s="1"/>
  <c r="AD2791" i="43" s="1"/>
  <c r="W777" i="43"/>
  <c r="AA777" i="43" s="1"/>
  <c r="AD777" i="43" s="1"/>
  <c r="AE777" i="43"/>
  <c r="AE2134" i="43"/>
  <c r="W2134" i="43"/>
  <c r="AA2134" i="43" s="1"/>
  <c r="AD2134" i="43" s="1"/>
  <c r="AA2813" i="43"/>
  <c r="AD2813" i="43" s="1"/>
  <c r="AE160" i="43"/>
  <c r="W2543" i="43"/>
  <c r="AA2543" i="43" s="1"/>
  <c r="AD2543" i="43" s="1"/>
  <c r="AE2543" i="43"/>
  <c r="AE1169" i="43"/>
  <c r="W1169" i="43"/>
  <c r="AA1169" i="43" s="1"/>
  <c r="AD1169" i="43" s="1"/>
  <c r="AE1344" i="43"/>
  <c r="W1344" i="43"/>
  <c r="AA1344" i="43" s="1"/>
  <c r="AD1344" i="43" s="1"/>
  <c r="AE528" i="43"/>
  <c r="W528" i="43"/>
  <c r="AA528" i="43" s="1"/>
  <c r="AD528" i="43" s="1"/>
  <c r="W2144" i="43"/>
  <c r="AA2144" i="43" s="1"/>
  <c r="AD2144" i="43" s="1"/>
  <c r="AE2144" i="43"/>
  <c r="W1597" i="43"/>
  <c r="AA1597" i="43" s="1"/>
  <c r="AD1597" i="43" s="1"/>
  <c r="AE1597" i="43"/>
  <c r="AE1768" i="43"/>
  <c r="W1768" i="43"/>
  <c r="AA1768" i="43" s="1"/>
  <c r="AD1768" i="43" s="1"/>
  <c r="AE978" i="43"/>
  <c r="W978" i="43"/>
  <c r="AA978" i="43" s="1"/>
  <c r="AD978" i="43" s="1"/>
  <c r="W1906" i="43"/>
  <c r="AA1906" i="43" s="1"/>
  <c r="AD1906" i="43" s="1"/>
  <c r="AE1906" i="43"/>
  <c r="W1992" i="43"/>
  <c r="AA1992" i="43" s="1"/>
  <c r="AD1992" i="43" s="1"/>
  <c r="AE1992" i="43"/>
  <c r="W1704" i="43"/>
  <c r="AA1704" i="43" s="1"/>
  <c r="AD1704" i="43" s="1"/>
  <c r="AE1704" i="43"/>
  <c r="AE117" i="43"/>
  <c r="AE827" i="43"/>
  <c r="W827" i="43"/>
  <c r="AA827" i="43" s="1"/>
  <c r="AD827" i="43" s="1"/>
  <c r="W1591" i="43"/>
  <c r="AA1591" i="43" s="1"/>
  <c r="AD1591" i="43" s="1"/>
  <c r="AE1591" i="43"/>
  <c r="W794" i="43"/>
  <c r="AA794" i="43" s="1"/>
  <c r="AD794" i="43" s="1"/>
  <c r="AE794" i="43"/>
  <c r="W611" i="43"/>
  <c r="AA611" i="43" s="1"/>
  <c r="AD611" i="43" s="1"/>
  <c r="AE611" i="43"/>
  <c r="W1125" i="43"/>
  <c r="AA1125" i="43" s="1"/>
  <c r="AD1125" i="43" s="1"/>
  <c r="AE1125" i="43"/>
  <c r="AE803" i="43"/>
  <c r="W803" i="43"/>
  <c r="AA803" i="43" s="1"/>
  <c r="AD803" i="43" s="1"/>
  <c r="AE2301" i="43"/>
  <c r="W2301" i="43"/>
  <c r="AA2301" i="43" s="1"/>
  <c r="AD2301" i="43" s="1"/>
  <c r="W2131" i="43"/>
  <c r="AA2131" i="43" s="1"/>
  <c r="AD2131" i="43" s="1"/>
  <c r="AE2131" i="43"/>
  <c r="W1973" i="43"/>
  <c r="AA1973" i="43" s="1"/>
  <c r="AD1973" i="43" s="1"/>
  <c r="AE1973" i="43"/>
  <c r="AE403" i="43"/>
  <c r="W403" i="43"/>
  <c r="AA403" i="43" s="1"/>
  <c r="AD403" i="43" s="1"/>
  <c r="W336" i="43"/>
  <c r="AA336" i="43" s="1"/>
  <c r="AD336" i="43" s="1"/>
  <c r="AE336" i="43"/>
  <c r="AE2003" i="43"/>
  <c r="W2003" i="43"/>
  <c r="AA2003" i="43" s="1"/>
  <c r="AD2003" i="43" s="1"/>
  <c r="W2765" i="43"/>
  <c r="AA2765" i="43" s="1"/>
  <c r="AD2765" i="43" s="1"/>
  <c r="AE2765" i="43"/>
  <c r="W2344" i="43"/>
  <c r="AA2344" i="43" s="1"/>
  <c r="AD2344" i="43" s="1"/>
  <c r="AE2344" i="43"/>
  <c r="W2564" i="43"/>
  <c r="AA2564" i="43" s="1"/>
  <c r="AD2564" i="43" s="1"/>
  <c r="AE2564" i="43"/>
  <c r="W1073" i="43"/>
  <c r="AA1073" i="43" s="1"/>
  <c r="AD1073" i="43" s="1"/>
  <c r="AE1073" i="43"/>
  <c r="W605" i="43"/>
  <c r="AA605" i="43" s="1"/>
  <c r="AD605" i="43" s="1"/>
  <c r="AE605" i="43"/>
  <c r="W1645" i="43"/>
  <c r="AA1645" i="43" s="1"/>
  <c r="AD1645" i="43" s="1"/>
  <c r="AE1645" i="43"/>
  <c r="AE329" i="43"/>
  <c r="W329" i="43"/>
  <c r="AA329" i="43" s="1"/>
  <c r="AD329" i="43" s="1"/>
  <c r="AE1020" i="43"/>
  <c r="W1020" i="43"/>
  <c r="AA1020" i="43" s="1"/>
  <c r="AD1020" i="43" s="1"/>
  <c r="AE1733" i="43"/>
  <c r="W1733" i="43"/>
  <c r="AA1733" i="43" s="1"/>
  <c r="AD1733" i="43" s="1"/>
  <c r="AE1296" i="43"/>
  <c r="W1296" i="43"/>
  <c r="AA1296" i="43" s="1"/>
  <c r="AD1296" i="43" s="1"/>
  <c r="W263" i="43"/>
  <c r="AA263" i="43" s="1"/>
  <c r="AD263" i="43" s="1"/>
  <c r="AE263" i="43"/>
  <c r="AE1269" i="43"/>
  <c r="W1269" i="43"/>
  <c r="AA1269" i="43" s="1"/>
  <c r="AD1269" i="43" s="1"/>
  <c r="AE53" i="43"/>
  <c r="W1499" i="43"/>
  <c r="AA1499" i="43" s="1"/>
  <c r="AD1499" i="43" s="1"/>
  <c r="AE1499" i="43"/>
  <c r="W1464" i="43"/>
  <c r="AA1464" i="43" s="1"/>
  <c r="AD1464" i="43" s="1"/>
  <c r="AE1464" i="43"/>
  <c r="W2412" i="43"/>
  <c r="AA2412" i="43" s="1"/>
  <c r="AD2412" i="43" s="1"/>
  <c r="AE2412" i="43"/>
  <c r="AE1803" i="43"/>
  <c r="W1803" i="43"/>
  <c r="AA1803" i="43" s="1"/>
  <c r="AD1803" i="43" s="1"/>
  <c r="AE2240" i="43"/>
  <c r="W2240" i="43"/>
  <c r="AA2240" i="43" s="1"/>
  <c r="AD2240" i="43" s="1"/>
  <c r="AE833" i="43"/>
  <c r="W833" i="43"/>
  <c r="AA833" i="43" s="1"/>
  <c r="AD833" i="43" s="1"/>
  <c r="W924" i="43"/>
  <c r="AA924" i="43" s="1"/>
  <c r="AD924" i="43" s="1"/>
  <c r="AE924" i="43"/>
  <c r="AE2643" i="43"/>
  <c r="W2643" i="43"/>
  <c r="AA2643" i="43" s="1"/>
  <c r="AD2643" i="43" s="1"/>
  <c r="W2146" i="43"/>
  <c r="AA2146" i="43" s="1"/>
  <c r="AD2146" i="43" s="1"/>
  <c r="AE2146" i="43"/>
  <c r="W1584" i="43"/>
  <c r="AA1584" i="43" s="1"/>
  <c r="AD1584" i="43" s="1"/>
  <c r="AE1584" i="43"/>
  <c r="W741" i="43"/>
  <c r="AA741" i="43" s="1"/>
  <c r="AD741" i="43" s="1"/>
  <c r="AE741" i="43"/>
  <c r="W1081" i="43"/>
  <c r="AA1081" i="43" s="1"/>
  <c r="AD1081" i="43" s="1"/>
  <c r="AE1081" i="43"/>
  <c r="W1475" i="43"/>
  <c r="AA1475" i="43" s="1"/>
  <c r="AD1475" i="43" s="1"/>
  <c r="AE1475" i="43"/>
  <c r="AE2201" i="43"/>
  <c r="W2201" i="43"/>
  <c r="AA2201" i="43" s="1"/>
  <c r="AD2201" i="43" s="1"/>
  <c r="W1508" i="43"/>
  <c r="AA1508" i="43" s="1"/>
  <c r="AD1508" i="43" s="1"/>
  <c r="AE1508" i="43"/>
  <c r="W2195" i="43"/>
  <c r="AA2195" i="43" s="1"/>
  <c r="AD2195" i="43" s="1"/>
  <c r="AE2195" i="43"/>
  <c r="AE138" i="43"/>
  <c r="W1673" i="43"/>
  <c r="AA1673" i="43" s="1"/>
  <c r="AD1673" i="43" s="1"/>
  <c r="AE1673" i="43"/>
  <c r="W1643" i="43"/>
  <c r="AA1643" i="43" s="1"/>
  <c r="AD1643" i="43" s="1"/>
  <c r="AE1643" i="43"/>
  <c r="W2120" i="43"/>
  <c r="AA2120" i="43" s="1"/>
  <c r="AD2120" i="43" s="1"/>
  <c r="AE2120" i="43"/>
  <c r="AE1434" i="43"/>
  <c r="W1434" i="43"/>
  <c r="AA1434" i="43" s="1"/>
  <c r="AD1434" i="43" s="1"/>
  <c r="AE1304" i="43"/>
  <c r="W1304" i="43"/>
  <c r="AA1304" i="43" s="1"/>
  <c r="AD1304" i="43" s="1"/>
  <c r="AE589" i="43"/>
  <c r="W589" i="43"/>
  <c r="AA589" i="43" s="1"/>
  <c r="AD589" i="43" s="1"/>
  <c r="AE2356" i="43"/>
  <c r="W2356" i="43"/>
  <c r="AA2356" i="43" s="1"/>
  <c r="AD2356" i="43" s="1"/>
  <c r="W824" i="43"/>
  <c r="AA824" i="43" s="1"/>
  <c r="AD824" i="43" s="1"/>
  <c r="AE824" i="43"/>
  <c r="W1769" i="43"/>
  <c r="AA1769" i="43" s="1"/>
  <c r="AD1769" i="43" s="1"/>
  <c r="AE1769" i="43"/>
  <c r="AE1429" i="43"/>
  <c r="W1429" i="43"/>
  <c r="AA1429" i="43" s="1"/>
  <c r="AD1429" i="43" s="1"/>
  <c r="AE132" i="43"/>
  <c r="W1958" i="43"/>
  <c r="AA1958" i="43" s="1"/>
  <c r="AD1958" i="43" s="1"/>
  <c r="AE1958" i="43"/>
  <c r="W2006" i="43"/>
  <c r="AA2006" i="43" s="1"/>
  <c r="AD2006" i="43" s="1"/>
  <c r="AE2006" i="43"/>
  <c r="W1004" i="43"/>
  <c r="AA1004" i="43" s="1"/>
  <c r="AD1004" i="43" s="1"/>
  <c r="AE1004" i="43"/>
  <c r="W431" i="43"/>
  <c r="AA431" i="43" s="1"/>
  <c r="AD431" i="43" s="1"/>
  <c r="AE431" i="43"/>
  <c r="W1602" i="43"/>
  <c r="AA1602" i="43" s="1"/>
  <c r="AD1602" i="43" s="1"/>
  <c r="AE1602" i="43"/>
  <c r="AE1576" i="43"/>
  <c r="W1576" i="43"/>
  <c r="AA1576" i="43" s="1"/>
  <c r="AD1576" i="43" s="1"/>
  <c r="W383" i="43"/>
  <c r="AA383" i="43" s="1"/>
  <c r="AD383" i="43" s="1"/>
  <c r="AE383" i="43"/>
  <c r="W890" i="43"/>
  <c r="AA890" i="43" s="1"/>
  <c r="AD890" i="43" s="1"/>
  <c r="AE890" i="43"/>
  <c r="W450" i="43"/>
  <c r="AA450" i="43" s="1"/>
  <c r="AD450" i="43" s="1"/>
  <c r="AE450" i="43"/>
  <c r="AE1990" i="43"/>
  <c r="W1990" i="43"/>
  <c r="AA1990" i="43" s="1"/>
  <c r="AD1990" i="43" s="1"/>
  <c r="W1637" i="43"/>
  <c r="AA1637" i="43" s="1"/>
  <c r="AD1637" i="43" s="1"/>
  <c r="AE1637" i="43"/>
  <c r="W1358" i="43"/>
  <c r="AA1358" i="43" s="1"/>
  <c r="AD1358" i="43" s="1"/>
  <c r="AE1358" i="43"/>
  <c r="W2416" i="43"/>
  <c r="AA2416" i="43" s="1"/>
  <c r="AD2416" i="43" s="1"/>
  <c r="AE2416" i="43"/>
  <c r="AE1393" i="43"/>
  <c r="W1393" i="43"/>
  <c r="AA1393" i="43" s="1"/>
  <c r="AD1393" i="43" s="1"/>
  <c r="W2581" i="43"/>
  <c r="AA2581" i="43" s="1"/>
  <c r="AD2581" i="43" s="1"/>
  <c r="AE2581" i="43"/>
  <c r="W1094" i="43"/>
  <c r="AA1094" i="43" s="1"/>
  <c r="AD1094" i="43" s="1"/>
  <c r="AE1094" i="43"/>
  <c r="W1873" i="43"/>
  <c r="AA1873" i="43" s="1"/>
  <c r="AD1873" i="43" s="1"/>
  <c r="AE1873" i="43"/>
  <c r="W898" i="43"/>
  <c r="AA898" i="43" s="1"/>
  <c r="AD898" i="43" s="1"/>
  <c r="AE898" i="43"/>
  <c r="AE1013" i="43"/>
  <c r="W1013" i="43"/>
  <c r="AA1013" i="43" s="1"/>
  <c r="AD1013" i="43" s="1"/>
  <c r="AE1368" i="43"/>
  <c r="W1368" i="43"/>
  <c r="AA1368" i="43" s="1"/>
  <c r="AD1368" i="43" s="1"/>
  <c r="W1418" i="43"/>
  <c r="AA1418" i="43" s="1"/>
  <c r="AD1418" i="43" s="1"/>
  <c r="AE1418" i="43"/>
  <c r="AE392" i="43"/>
  <c r="W392" i="43"/>
  <c r="AA392" i="43" s="1"/>
  <c r="AD392" i="43" s="1"/>
  <c r="AE2536" i="43"/>
  <c r="W2536" i="43"/>
  <c r="AA2536" i="43" s="1"/>
  <c r="AD2536" i="43" s="1"/>
  <c r="W540" i="43"/>
  <c r="AA540" i="43" s="1"/>
  <c r="AD540" i="43" s="1"/>
  <c r="AE540" i="43"/>
  <c r="AE1757" i="43"/>
  <c r="W1757" i="43"/>
  <c r="AA1757" i="43" s="1"/>
  <c r="AD1757" i="43" s="1"/>
  <c r="AE955" i="43"/>
  <c r="W955" i="43"/>
  <c r="AA955" i="43" s="1"/>
  <c r="AD955" i="43" s="1"/>
  <c r="W1996" i="43"/>
  <c r="AA1996" i="43" s="1"/>
  <c r="AD1996" i="43" s="1"/>
  <c r="AE1996" i="43"/>
  <c r="W697" i="43"/>
  <c r="AA697" i="43" s="1"/>
  <c r="AD697" i="43" s="1"/>
  <c r="AE697" i="43"/>
  <c r="AE1453" i="43"/>
  <c r="W1453" i="43"/>
  <c r="AA1453" i="43" s="1"/>
  <c r="AD1453" i="43" s="1"/>
  <c r="AE95" i="43"/>
  <c r="AE754" i="43"/>
  <c r="W754" i="43"/>
  <c r="AA754" i="43" s="1"/>
  <c r="AD754" i="43" s="1"/>
  <c r="W1922" i="43"/>
  <c r="AA1922" i="43" s="1"/>
  <c r="AD1922" i="43" s="1"/>
  <c r="AE1922" i="43"/>
  <c r="AE832" i="43"/>
  <c r="W832" i="43"/>
  <c r="AA832" i="43" s="1"/>
  <c r="AD832" i="43" s="1"/>
  <c r="AE1933" i="43"/>
  <c r="W1933" i="43"/>
  <c r="AA1933" i="43" s="1"/>
  <c r="AD1933" i="43" s="1"/>
  <c r="W755" i="43"/>
  <c r="AA755" i="43" s="1"/>
  <c r="AD755" i="43" s="1"/>
  <c r="AE755" i="43"/>
  <c r="AE2307" i="43"/>
  <c r="W2307" i="43"/>
  <c r="AA2307" i="43" s="1"/>
  <c r="AD2307" i="43" s="1"/>
  <c r="W1714" i="43"/>
  <c r="AA1714" i="43" s="1"/>
  <c r="AD1714" i="43" s="1"/>
  <c r="AE1714" i="43"/>
  <c r="W1023" i="43"/>
  <c r="AA1023" i="43" s="1"/>
  <c r="AD1023" i="43" s="1"/>
  <c r="AE1023" i="43"/>
  <c r="W1848" i="43"/>
  <c r="AA1848" i="43" s="1"/>
  <c r="AD1848" i="43" s="1"/>
  <c r="AE1848" i="43"/>
  <c r="W314" i="43"/>
  <c r="AA314" i="43" s="1"/>
  <c r="AD314" i="43" s="1"/>
  <c r="AE314" i="43"/>
  <c r="W2045" i="43"/>
  <c r="AA2045" i="43" s="1"/>
  <c r="AD2045" i="43" s="1"/>
  <c r="AE2045" i="43"/>
  <c r="AE2224" i="43"/>
  <c r="W2224" i="43"/>
  <c r="AA2224" i="43" s="1"/>
  <c r="AD2224" i="43" s="1"/>
  <c r="AE11" i="43"/>
  <c r="W1184" i="43"/>
  <c r="AA1184" i="43" s="1"/>
  <c r="AD1184" i="43" s="1"/>
  <c r="AE1184" i="43"/>
  <c r="AE196" i="43"/>
  <c r="AE2436" i="43"/>
  <c r="W2436" i="43"/>
  <c r="AA2436" i="43" s="1"/>
  <c r="AD2436" i="43" s="1"/>
  <c r="AE247" i="43"/>
  <c r="W247" i="43"/>
  <c r="AA247" i="43" s="1"/>
  <c r="AD247" i="43" s="1"/>
  <c r="W373" i="43"/>
  <c r="AA373" i="43" s="1"/>
  <c r="AD373" i="43" s="1"/>
  <c r="AE373" i="43"/>
  <c r="W1339" i="43"/>
  <c r="AA1339" i="43" s="1"/>
  <c r="AD1339" i="43" s="1"/>
  <c r="AE1339" i="43"/>
  <c r="AE1300" i="43"/>
  <c r="W1300" i="43"/>
  <c r="AA1300" i="43" s="1"/>
  <c r="AD1300" i="43" s="1"/>
  <c r="AE2080" i="43"/>
  <c r="W2080" i="43"/>
  <c r="AA2080" i="43" s="1"/>
  <c r="AD2080" i="43" s="1"/>
  <c r="W2083" i="43"/>
  <c r="AA2083" i="43" s="1"/>
  <c r="AD2083" i="43" s="1"/>
  <c r="AE2083" i="43"/>
  <c r="W2190" i="43"/>
  <c r="AA2190" i="43" s="1"/>
  <c r="AD2190" i="43" s="1"/>
  <c r="AE2190" i="43"/>
  <c r="AE1921" i="43"/>
  <c r="W1921" i="43"/>
  <c r="AA1921" i="43" s="1"/>
  <c r="AD1921" i="43" s="1"/>
  <c r="W2423" i="43"/>
  <c r="AA2423" i="43" s="1"/>
  <c r="AD2423" i="43" s="1"/>
  <c r="AE2423" i="43"/>
  <c r="AE1703" i="43"/>
  <c r="W1703" i="43"/>
  <c r="AA1703" i="43" s="1"/>
  <c r="AD1703" i="43" s="1"/>
  <c r="AE2179" i="43"/>
  <c r="W2179" i="43"/>
  <c r="AA2179" i="43" s="1"/>
  <c r="AD2179" i="43" s="1"/>
  <c r="AE793" i="43"/>
  <c r="W793" i="43"/>
  <c r="AA793" i="43" s="1"/>
  <c r="AD793" i="43" s="1"/>
  <c r="W2440" i="43"/>
  <c r="AA2440" i="43" s="1"/>
  <c r="AD2440" i="43" s="1"/>
  <c r="AE2440" i="43"/>
  <c r="AE1692" i="43"/>
  <c r="W1692" i="43"/>
  <c r="AA1692" i="43" s="1"/>
  <c r="AD1692" i="43" s="1"/>
  <c r="AE501" i="43"/>
  <c r="W501" i="43"/>
  <c r="AA501" i="43" s="1"/>
  <c r="AD501" i="43" s="1"/>
  <c r="AE1151" i="43"/>
  <c r="W1151" i="43"/>
  <c r="AA1151" i="43" s="1"/>
  <c r="AD1151" i="43" s="1"/>
  <c r="AE2773" i="43"/>
  <c r="W2773" i="43"/>
  <c r="AA2773" i="43" s="1"/>
  <c r="AD2773" i="43" s="1"/>
  <c r="W493" i="43"/>
  <c r="AA493" i="43" s="1"/>
  <c r="AD493" i="43" s="1"/>
  <c r="AE493" i="43"/>
  <c r="W236" i="43"/>
  <c r="AA236" i="43" s="1"/>
  <c r="AD236" i="43" s="1"/>
  <c r="AE236" i="43"/>
  <c r="W2170" i="43"/>
  <c r="AA2170" i="43" s="1"/>
  <c r="AD2170" i="43" s="1"/>
  <c r="AE2170" i="43"/>
  <c r="AE1154" i="43"/>
  <c r="W1154" i="43"/>
  <c r="AA1154" i="43" s="1"/>
  <c r="AD1154" i="43" s="1"/>
  <c r="AE1467" i="43"/>
  <c r="W1467" i="43"/>
  <c r="AA1467" i="43" s="1"/>
  <c r="AD1467" i="43" s="1"/>
  <c r="W1880" i="43"/>
  <c r="AA1880" i="43" s="1"/>
  <c r="AD1880" i="43" s="1"/>
  <c r="AE1880" i="43"/>
  <c r="W281" i="43"/>
  <c r="AA281" i="43" s="1"/>
  <c r="AD281" i="43" s="1"/>
  <c r="AE281" i="43"/>
  <c r="W380" i="43"/>
  <c r="AA380" i="43" s="1"/>
  <c r="AD380" i="43" s="1"/>
  <c r="AE380" i="43"/>
  <c r="AE2312" i="43"/>
  <c r="W2312" i="43"/>
  <c r="AA2312" i="43" s="1"/>
  <c r="AD2312" i="43" s="1"/>
  <c r="W992" i="43"/>
  <c r="AA992" i="43" s="1"/>
  <c r="AD992" i="43" s="1"/>
  <c r="AE992" i="43"/>
  <c r="AE1437" i="43"/>
  <c r="W1437" i="43"/>
  <c r="AA1437" i="43" s="1"/>
  <c r="AD1437" i="43" s="1"/>
  <c r="AE910" i="43"/>
  <c r="W910" i="43"/>
  <c r="AA910" i="43" s="1"/>
  <c r="AD910" i="43" s="1"/>
  <c r="W2345" i="43"/>
  <c r="AA2345" i="43" s="1"/>
  <c r="AD2345" i="43" s="1"/>
  <c r="AE2345" i="43"/>
  <c r="AE1087" i="43"/>
  <c r="W1087" i="43"/>
  <c r="AA1087" i="43" s="1"/>
  <c r="AD1087" i="43" s="1"/>
  <c r="AE401" i="43"/>
  <c r="W401" i="43"/>
  <c r="AA401" i="43" s="1"/>
  <c r="AD401" i="43" s="1"/>
  <c r="W1545" i="43"/>
  <c r="AA1545" i="43" s="1"/>
  <c r="AD1545" i="43" s="1"/>
  <c r="AE1545" i="43"/>
  <c r="AE335" i="43"/>
  <c r="W335" i="43"/>
  <c r="AA335" i="43" s="1"/>
  <c r="AD335" i="43" s="1"/>
  <c r="AE2030" i="43"/>
  <c r="W2030" i="43"/>
  <c r="AA2030" i="43" s="1"/>
  <c r="AD2030" i="43" s="1"/>
  <c r="W1912" i="43"/>
  <c r="AA1912" i="43" s="1"/>
  <c r="AD1912" i="43" s="1"/>
  <c r="AE1912" i="43"/>
  <c r="AE897" i="43"/>
  <c r="W897" i="43"/>
  <c r="AA897" i="43" s="1"/>
  <c r="AD897" i="43" s="1"/>
  <c r="AE821" i="43"/>
  <c r="W821" i="43"/>
  <c r="AA821" i="43" s="1"/>
  <c r="AD821" i="43" s="1"/>
  <c r="AE2089" i="43"/>
  <c r="W2089" i="43"/>
  <c r="AA2089" i="43" s="1"/>
  <c r="AD2089" i="43" s="1"/>
  <c r="W2245" i="43"/>
  <c r="AA2245" i="43" s="1"/>
  <c r="AD2245" i="43" s="1"/>
  <c r="AE2245" i="43"/>
  <c r="AE537" i="43"/>
  <c r="W537" i="43"/>
  <c r="AA537" i="43" s="1"/>
  <c r="AD537" i="43" s="1"/>
  <c r="W410" i="43"/>
  <c r="AA410" i="43" s="1"/>
  <c r="AD410" i="43" s="1"/>
  <c r="AE410" i="43"/>
  <c r="AE1201" i="43"/>
  <c r="W1201" i="43"/>
  <c r="AA1201" i="43" s="1"/>
  <c r="AD1201" i="43" s="1"/>
  <c r="W1830" i="43"/>
  <c r="AA1830" i="43" s="1"/>
  <c r="AD1830" i="43" s="1"/>
  <c r="AE1830" i="43"/>
  <c r="W1994" i="43"/>
  <c r="AA1994" i="43" s="1"/>
  <c r="AD1994" i="43" s="1"/>
  <c r="AE1994" i="43"/>
  <c r="W543" i="43"/>
  <c r="AA543" i="43" s="1"/>
  <c r="AD543" i="43" s="1"/>
  <c r="AE543" i="43"/>
  <c r="W1443" i="43"/>
  <c r="AA1443" i="43" s="1"/>
  <c r="AD1443" i="43" s="1"/>
  <c r="AE1443" i="43"/>
  <c r="W1608" i="43"/>
  <c r="AA1608" i="43" s="1"/>
  <c r="AD1608" i="43" s="1"/>
  <c r="AE1608" i="43"/>
  <c r="W1468" i="43"/>
  <c r="AA1468" i="43" s="1"/>
  <c r="AD1468" i="43" s="1"/>
  <c r="AE1468" i="43"/>
  <c r="W2370" i="43"/>
  <c r="AA2370" i="43" s="1"/>
  <c r="AD2370" i="43" s="1"/>
  <c r="AE2370" i="43"/>
  <c r="W297" i="43"/>
  <c r="AA297" i="43" s="1"/>
  <c r="AD297" i="43" s="1"/>
  <c r="AE297" i="43"/>
  <c r="W2754" i="43"/>
  <c r="AA2754" i="43" s="1"/>
  <c r="AD2754" i="43" s="1"/>
  <c r="AE2754" i="43"/>
  <c r="W546" i="43"/>
  <c r="AA546" i="43" s="1"/>
  <c r="AD546" i="43" s="1"/>
  <c r="AE546" i="43"/>
  <c r="AE2696" i="43"/>
  <c r="W2696" i="43"/>
  <c r="AA2696" i="43" s="1"/>
  <c r="AD2696" i="43" s="1"/>
  <c r="AE101" i="43"/>
  <c r="AE212" i="43"/>
  <c r="W1246" i="43"/>
  <c r="AA1246" i="43" s="1"/>
  <c r="AD1246" i="43" s="1"/>
  <c r="AE1246" i="43"/>
  <c r="W2763" i="43"/>
  <c r="AA2763" i="43" s="1"/>
  <c r="AD2763" i="43" s="1"/>
  <c r="AE2763" i="43"/>
  <c r="W2534" i="43"/>
  <c r="AA2534" i="43" s="1"/>
  <c r="AD2534" i="43" s="1"/>
  <c r="AE2534" i="43"/>
  <c r="W2597" i="43"/>
  <c r="AA2597" i="43" s="1"/>
  <c r="AD2597" i="43" s="1"/>
  <c r="AE2597" i="43"/>
  <c r="AE1189" i="43"/>
  <c r="W1189" i="43"/>
  <c r="AA1189" i="43" s="1"/>
  <c r="AD1189" i="43" s="1"/>
  <c r="AE586" i="43"/>
  <c r="W586" i="43"/>
  <c r="AA586" i="43" s="1"/>
  <c r="AD586" i="43" s="1"/>
  <c r="W834" i="43"/>
  <c r="AA834" i="43" s="1"/>
  <c r="AD834" i="43" s="1"/>
  <c r="AE834" i="43"/>
  <c r="AE2591" i="43"/>
  <c r="W2591" i="43"/>
  <c r="AA2591" i="43" s="1"/>
  <c r="AD2591" i="43" s="1"/>
  <c r="W2108" i="43"/>
  <c r="AA2108" i="43" s="1"/>
  <c r="AD2108" i="43" s="1"/>
  <c r="AE2108" i="43"/>
  <c r="AE974" i="43"/>
  <c r="W974" i="43"/>
  <c r="AA974" i="43" s="1"/>
  <c r="AD974" i="43" s="1"/>
  <c r="W951" i="43"/>
  <c r="AA951" i="43" s="1"/>
  <c r="AD951" i="43" s="1"/>
  <c r="AE951" i="43"/>
  <c r="W249" i="43"/>
  <c r="AA249" i="43" s="1"/>
  <c r="AD249" i="43" s="1"/>
  <c r="AE249" i="43"/>
  <c r="AE46" i="43"/>
  <c r="AE184" i="43"/>
  <c r="W1886" i="43"/>
  <c r="AA1886" i="43" s="1"/>
  <c r="AD1886" i="43" s="1"/>
  <c r="AE1886" i="43"/>
  <c r="W2551" i="43"/>
  <c r="AA2551" i="43" s="1"/>
  <c r="AD2551" i="43" s="1"/>
  <c r="AE2551" i="43"/>
  <c r="W517" i="43"/>
  <c r="AA517" i="43" s="1"/>
  <c r="AD517" i="43" s="1"/>
  <c r="AE517" i="43"/>
  <c r="AE703" i="43"/>
  <c r="W703" i="43"/>
  <c r="AA703" i="43" s="1"/>
  <c r="AD703" i="43" s="1"/>
  <c r="AE773" i="43"/>
  <c r="W773" i="43"/>
  <c r="AA773" i="43" s="1"/>
  <c r="AD773" i="43" s="1"/>
  <c r="AE1199" i="43"/>
  <c r="W1199" i="43"/>
  <c r="AA1199" i="43" s="1"/>
  <c r="AD1199" i="43" s="1"/>
  <c r="W1505" i="43"/>
  <c r="AA1505" i="43" s="1"/>
  <c r="AD1505" i="43" s="1"/>
  <c r="AE1505" i="43"/>
  <c r="W2431" i="43"/>
  <c r="AA2431" i="43" s="1"/>
  <c r="AD2431" i="43" s="1"/>
  <c r="AE2431" i="43"/>
  <c r="W2303" i="43"/>
  <c r="AA2303" i="43" s="1"/>
  <c r="AD2303" i="43" s="1"/>
  <c r="AE2303" i="43"/>
  <c r="W952" i="43"/>
  <c r="AA952" i="43" s="1"/>
  <c r="AD952" i="43" s="1"/>
  <c r="AE952" i="43"/>
  <c r="W1456" i="43"/>
  <c r="AA1456" i="43" s="1"/>
  <c r="AD1456" i="43" s="1"/>
  <c r="AE1456" i="43"/>
  <c r="AE882" i="43"/>
  <c r="W882" i="43"/>
  <c r="AA882" i="43" s="1"/>
  <c r="AD882" i="43" s="1"/>
  <c r="W2456" i="43"/>
  <c r="AA2456" i="43" s="1"/>
  <c r="AD2456" i="43" s="1"/>
  <c r="AE2456" i="43"/>
  <c r="W2455" i="43"/>
  <c r="AA2455" i="43" s="1"/>
  <c r="AD2455" i="43" s="1"/>
  <c r="AE2455" i="43"/>
  <c r="AE189" i="43"/>
  <c r="W654" i="43"/>
  <c r="AA654" i="43" s="1"/>
  <c r="AD654" i="43" s="1"/>
  <c r="AE654" i="43"/>
  <c r="W1240" i="43"/>
  <c r="AA1240" i="43" s="1"/>
  <c r="AD1240" i="43" s="1"/>
  <c r="AE1240" i="43"/>
  <c r="AE1814" i="43"/>
  <c r="W1814" i="43"/>
  <c r="AA1814" i="43" s="1"/>
  <c r="AD1814" i="43" s="1"/>
  <c r="W366" i="43"/>
  <c r="AA366" i="43" s="1"/>
  <c r="AD366" i="43" s="1"/>
  <c r="AE366" i="43"/>
  <c r="W1778" i="43"/>
  <c r="AA1778" i="43" s="1"/>
  <c r="AD1778" i="43" s="1"/>
  <c r="AE1778" i="43"/>
  <c r="W802" i="43"/>
  <c r="AA802" i="43" s="1"/>
  <c r="AD802" i="43" s="1"/>
  <c r="AE802" i="43"/>
  <c r="W1794" i="43"/>
  <c r="AA1794" i="43" s="1"/>
  <c r="AD1794" i="43" s="1"/>
  <c r="AE1794" i="43"/>
  <c r="AE1626" i="43"/>
  <c r="W1626" i="43"/>
  <c r="AA1626" i="43" s="1"/>
  <c r="AD1626" i="43" s="1"/>
  <c r="AE205" i="43"/>
  <c r="W710" i="43"/>
  <c r="AA710" i="43" s="1"/>
  <c r="AD710" i="43" s="1"/>
  <c r="AE710" i="43"/>
  <c r="AE180" i="43"/>
  <c r="AE619" i="43"/>
  <c r="W619" i="43"/>
  <c r="AA619" i="43" s="1"/>
  <c r="AD619" i="43" s="1"/>
  <c r="W784" i="43"/>
  <c r="AA784" i="43" s="1"/>
  <c r="AD784" i="43" s="1"/>
  <c r="AE784" i="43"/>
  <c r="AE2070" i="43"/>
  <c r="W2070" i="43"/>
  <c r="AA2070" i="43" s="1"/>
  <c r="AD2070" i="43" s="1"/>
  <c r="W1349" i="43"/>
  <c r="AA1349" i="43" s="1"/>
  <c r="AD1349" i="43" s="1"/>
  <c r="AE1349" i="43"/>
  <c r="AE1407" i="43"/>
  <c r="W1407" i="43"/>
  <c r="AA1407" i="43" s="1"/>
  <c r="AD1407" i="43" s="1"/>
  <c r="AE30" i="43"/>
  <c r="W1265" i="43"/>
  <c r="AA1265" i="43" s="1"/>
  <c r="AD1265" i="43" s="1"/>
  <c r="AE1265" i="43"/>
  <c r="W2559" i="43"/>
  <c r="AA2559" i="43" s="1"/>
  <c r="AD2559" i="43" s="1"/>
  <c r="AE2559" i="43"/>
  <c r="AE2706" i="43"/>
  <c r="W2706" i="43"/>
  <c r="AA2706" i="43" s="1"/>
  <c r="AD2706" i="43" s="1"/>
  <c r="AE363" i="43"/>
  <c r="W363" i="43"/>
  <c r="AA363" i="43" s="1"/>
  <c r="AD363" i="43" s="1"/>
  <c r="W2050" i="43"/>
  <c r="AA2050" i="43" s="1"/>
  <c r="AD2050" i="43" s="1"/>
  <c r="AE2050" i="43"/>
  <c r="AE590" i="43"/>
  <c r="W590" i="43"/>
  <c r="AA590" i="43" s="1"/>
  <c r="AD590" i="43" s="1"/>
  <c r="AE1155" i="43"/>
  <c r="W1155" i="43"/>
  <c r="AA1155" i="43" s="1"/>
  <c r="AD1155" i="43" s="1"/>
  <c r="W2244" i="43"/>
  <c r="AA2244" i="43" s="1"/>
  <c r="AD2244" i="43" s="1"/>
  <c r="AE2244" i="43"/>
  <c r="W423" i="43"/>
  <c r="AA423" i="43" s="1"/>
  <c r="AD423" i="43" s="1"/>
  <c r="AE423" i="43"/>
  <c r="W652" i="43"/>
  <c r="AA652" i="43" s="1"/>
  <c r="AD652" i="43" s="1"/>
  <c r="AE652" i="43"/>
  <c r="AE541" i="43"/>
  <c r="W541" i="43"/>
  <c r="AA541" i="43" s="1"/>
  <c r="AD541" i="43" s="1"/>
  <c r="W2142" i="43"/>
  <c r="AA2142" i="43" s="1"/>
  <c r="AD2142" i="43" s="1"/>
  <c r="AE2142" i="43"/>
  <c r="AE1425" i="43"/>
  <c r="W1425" i="43"/>
  <c r="AA1425" i="43" s="1"/>
  <c r="AD1425" i="43" s="1"/>
  <c r="W1693" i="43"/>
  <c r="AA1693" i="43" s="1"/>
  <c r="AD1693" i="43" s="1"/>
  <c r="AE1693" i="43"/>
  <c r="AE214" i="43"/>
  <c r="AE2138" i="43"/>
  <c r="W2138" i="43"/>
  <c r="AA2138" i="43" s="1"/>
  <c r="AD2138" i="43" s="1"/>
  <c r="AE182" i="43"/>
  <c r="AE1907" i="43"/>
  <c r="W1907" i="43"/>
  <c r="AA1907" i="43" s="1"/>
  <c r="AD1907" i="43" s="1"/>
  <c r="W1586" i="43"/>
  <c r="AA1586" i="43" s="1"/>
  <c r="AD1586" i="43" s="1"/>
  <c r="AE1586" i="43"/>
  <c r="W514" i="43"/>
  <c r="AA514" i="43" s="1"/>
  <c r="AD514" i="43" s="1"/>
  <c r="AE514" i="43"/>
  <c r="W2162" i="43"/>
  <c r="AA2162" i="43" s="1"/>
  <c r="AD2162" i="43" s="1"/>
  <c r="AE2162" i="43"/>
  <c r="AE374" i="43"/>
  <c r="W374" i="43"/>
  <c r="AA374" i="43" s="1"/>
  <c r="AD374" i="43" s="1"/>
  <c r="AE1807" i="43"/>
  <c r="W1807" i="43"/>
  <c r="AA1807" i="43" s="1"/>
  <c r="AD1807" i="43" s="1"/>
  <c r="W1582" i="43"/>
  <c r="AA1582" i="43" s="1"/>
  <c r="AD1582" i="43" s="1"/>
  <c r="AE1582" i="43"/>
  <c r="AE988" i="43"/>
  <c r="W988" i="43"/>
  <c r="AA988" i="43" s="1"/>
  <c r="AD988" i="43" s="1"/>
  <c r="AE1712" i="43"/>
  <c r="W1712" i="43"/>
  <c r="AA1712" i="43" s="1"/>
  <c r="AD1712" i="43" s="1"/>
  <c r="AE1915" i="43"/>
  <c r="W1915" i="43"/>
  <c r="AA1915" i="43" s="1"/>
  <c r="AD1915" i="43" s="1"/>
  <c r="AE757" i="43"/>
  <c r="W757" i="43"/>
  <c r="AA757" i="43" s="1"/>
  <c r="AD757" i="43" s="1"/>
  <c r="W2073" i="43"/>
  <c r="AA2073" i="43" s="1"/>
  <c r="AD2073" i="43" s="1"/>
  <c r="AE2073" i="43"/>
  <c r="AE1687" i="43"/>
  <c r="W1687" i="43"/>
  <c r="AA1687" i="43" s="1"/>
  <c r="AD1687" i="43" s="1"/>
  <c r="W2362" i="43"/>
  <c r="AA2362" i="43" s="1"/>
  <c r="AD2362" i="43" s="1"/>
  <c r="AE2362" i="43"/>
  <c r="W1829" i="43"/>
  <c r="AA1829" i="43" s="1"/>
  <c r="AD1829" i="43" s="1"/>
  <c r="AE1829" i="43"/>
  <c r="AE636" i="43"/>
  <c r="W636" i="43"/>
  <c r="AA636" i="43" s="1"/>
  <c r="AD636" i="43" s="1"/>
  <c r="W2711" i="43"/>
  <c r="AA2711" i="43" s="1"/>
  <c r="AD2711" i="43" s="1"/>
  <c r="AE2711" i="43"/>
  <c r="W1819" i="43"/>
  <c r="AA1819" i="43" s="1"/>
  <c r="AD1819" i="43" s="1"/>
  <c r="AE1819" i="43"/>
  <c r="AE2278" i="43"/>
  <c r="W2278" i="43"/>
  <c r="AA2278" i="43" s="1"/>
  <c r="AD2278" i="43" s="1"/>
  <c r="W1914" i="43"/>
  <c r="AA1914" i="43" s="1"/>
  <c r="AD1914" i="43" s="1"/>
  <c r="AE1914" i="43"/>
  <c r="AE1099" i="43"/>
  <c r="W1099" i="43"/>
  <c r="AA1099" i="43" s="1"/>
  <c r="AD1099" i="43" s="1"/>
  <c r="W2805" i="43"/>
  <c r="AA2805" i="43" s="1"/>
  <c r="AD2805" i="43" s="1"/>
  <c r="AE2805" i="43"/>
  <c r="W2525" i="43"/>
  <c r="AA2525" i="43" s="1"/>
  <c r="AD2525" i="43" s="1"/>
  <c r="AE2525" i="43"/>
  <c r="W2482" i="43"/>
  <c r="AA2482" i="43" s="1"/>
  <c r="AD2482" i="43" s="1"/>
  <c r="AE2482" i="43"/>
  <c r="AE122" i="43"/>
  <c r="W2172" i="43"/>
  <c r="AA2172" i="43" s="1"/>
  <c r="AD2172" i="43" s="1"/>
  <c r="AE2172" i="43"/>
  <c r="AE2793" i="43"/>
  <c r="W2793" i="43"/>
  <c r="AA2793" i="43" s="1"/>
  <c r="AD2793" i="43" s="1"/>
  <c r="W1376" i="43"/>
  <c r="AA1376" i="43" s="1"/>
  <c r="AD1376" i="43" s="1"/>
  <c r="AE1376" i="43"/>
  <c r="AE1668" i="43"/>
  <c r="W1668" i="43"/>
  <c r="AA1668" i="43" s="1"/>
  <c r="AD1668" i="43" s="1"/>
  <c r="AE2340" i="43"/>
  <c r="W2340" i="43"/>
  <c r="AA2340" i="43" s="1"/>
  <c r="AD2340" i="43" s="1"/>
  <c r="W1509" i="43"/>
  <c r="AA1509" i="43" s="1"/>
  <c r="AD1509" i="43" s="1"/>
  <c r="AE1509" i="43"/>
  <c r="W2772" i="43"/>
  <c r="AA2772" i="43" s="1"/>
  <c r="AD2772" i="43" s="1"/>
  <c r="AE2772" i="43"/>
  <c r="W1435" i="43"/>
  <c r="AA1435" i="43" s="1"/>
  <c r="AD1435" i="43" s="1"/>
  <c r="AE1435" i="43"/>
  <c r="W571" i="43"/>
  <c r="AA571" i="43" s="1"/>
  <c r="AD571" i="43" s="1"/>
  <c r="AE571" i="43"/>
  <c r="AE213" i="43"/>
  <c r="W1536" i="43"/>
  <c r="AA1536" i="43" s="1"/>
  <c r="AD1536" i="43" s="1"/>
  <c r="AE1536" i="43"/>
  <c r="W1818" i="43"/>
  <c r="AA1818" i="43" s="1"/>
  <c r="AD1818" i="43" s="1"/>
  <c r="AE1818" i="43"/>
  <c r="W2775" i="43"/>
  <c r="AA2775" i="43" s="1"/>
  <c r="AD2775" i="43" s="1"/>
  <c r="AE2775" i="43"/>
  <c r="AE521" i="43"/>
  <c r="W521" i="43"/>
  <c r="AA521" i="43" s="1"/>
  <c r="AD521" i="43" s="1"/>
  <c r="AE2300" i="43"/>
  <c r="W2300" i="43"/>
  <c r="AA2300" i="43" s="1"/>
  <c r="AD2300" i="43" s="1"/>
  <c r="W1472" i="43"/>
  <c r="AA1472" i="43" s="1"/>
  <c r="AD1472" i="43" s="1"/>
  <c r="AE1472" i="43"/>
  <c r="AE2697" i="43"/>
  <c r="W2697" i="43"/>
  <c r="AA2697" i="43" s="1"/>
  <c r="AD2697" i="43" s="1"/>
  <c r="W1252" i="43"/>
  <c r="AA1252" i="43" s="1"/>
  <c r="AD1252" i="43" s="1"/>
  <c r="AE1252" i="43"/>
  <c r="AE2802" i="43"/>
  <c r="W2802" i="43"/>
  <c r="AA2802" i="43" s="1"/>
  <c r="AD2802" i="43" s="1"/>
  <c r="W1516" i="43"/>
  <c r="AA1516" i="43" s="1"/>
  <c r="AD1516" i="43" s="1"/>
  <c r="AE1516" i="43"/>
  <c r="W2364" i="43"/>
  <c r="AA2364" i="43" s="1"/>
  <c r="AD2364" i="43" s="1"/>
  <c r="AE2364" i="43"/>
  <c r="AE153" i="43"/>
  <c r="W2229" i="43"/>
  <c r="AA2229" i="43" s="1"/>
  <c r="AD2229" i="43" s="1"/>
  <c r="AE2229" i="43"/>
  <c r="W895" i="43"/>
  <c r="AA895" i="43" s="1"/>
  <c r="AD895" i="43" s="1"/>
  <c r="AE895" i="43"/>
  <c r="AE1896" i="43"/>
  <c r="W1896" i="43"/>
  <c r="AA1896" i="43" s="1"/>
  <c r="AD1896" i="43" s="1"/>
  <c r="AE841" i="43"/>
  <c r="W841" i="43"/>
  <c r="AA841" i="43" s="1"/>
  <c r="AD841" i="43" s="1"/>
  <c r="W1665" i="43"/>
  <c r="AA1665" i="43" s="1"/>
  <c r="AD1665" i="43" s="1"/>
  <c r="AE1665" i="43"/>
  <c r="W2649" i="43"/>
  <c r="AA2649" i="43" s="1"/>
  <c r="AD2649" i="43" s="1"/>
  <c r="AE2649" i="43"/>
  <c r="AE2014" i="43"/>
  <c r="W2014" i="43"/>
  <c r="AA2014" i="43" s="1"/>
  <c r="AD2014" i="43" s="1"/>
  <c r="AE1146" i="43"/>
  <c r="W1146" i="43"/>
  <c r="AA1146" i="43" s="1"/>
  <c r="AD1146" i="43" s="1"/>
  <c r="AE1817" i="43"/>
  <c r="W1817" i="43"/>
  <c r="AA1817" i="43" s="1"/>
  <c r="AD1817" i="43" s="1"/>
  <c r="AE900" i="43"/>
  <c r="W900" i="43"/>
  <c r="AA900" i="43" s="1"/>
  <c r="AD900" i="43" s="1"/>
  <c r="W1978" i="43"/>
  <c r="AA1978" i="43" s="1"/>
  <c r="AD1978" i="43" s="1"/>
  <c r="AE1978" i="43"/>
  <c r="AE2026" i="43"/>
  <c r="W2026" i="43"/>
  <c r="AA2026" i="43" s="1"/>
  <c r="AD2026" i="43" s="1"/>
  <c r="AE1716" i="43"/>
  <c r="W1716" i="43"/>
  <c r="AA1716" i="43" s="1"/>
  <c r="AD1716" i="43" s="1"/>
  <c r="AE1850" i="43"/>
  <c r="W1850" i="43"/>
  <c r="AA1850" i="43" s="1"/>
  <c r="AD1850" i="43" s="1"/>
  <c r="AE1561" i="43"/>
  <c r="W1561" i="43"/>
  <c r="AA1561" i="43" s="1"/>
  <c r="AD1561" i="43" s="1"/>
  <c r="AE1806" i="43"/>
  <c r="W1806" i="43"/>
  <c r="AA1806" i="43" s="1"/>
  <c r="AD1806" i="43" s="1"/>
  <c r="W1623" i="43"/>
  <c r="AA1623" i="43" s="1"/>
  <c r="AD1623" i="43" s="1"/>
  <c r="AE1623" i="43"/>
  <c r="W1481" i="43"/>
  <c r="AA1481" i="43" s="1"/>
  <c r="AD1481" i="43" s="1"/>
  <c r="AE1481" i="43"/>
  <c r="AE29" i="43"/>
  <c r="W747" i="43"/>
  <c r="AA747" i="43" s="1"/>
  <c r="AD747" i="43" s="1"/>
  <c r="AE747" i="43"/>
  <c r="W1397" i="43"/>
  <c r="AA1397" i="43" s="1"/>
  <c r="AD1397" i="43" s="1"/>
  <c r="AE1397" i="43"/>
  <c r="W2398" i="43"/>
  <c r="AA2398" i="43" s="1"/>
  <c r="AD2398" i="43" s="1"/>
  <c r="AE2398" i="43"/>
  <c r="W1720" i="43"/>
  <c r="AA1720" i="43" s="1"/>
  <c r="AD1720" i="43" s="1"/>
  <c r="AE1720" i="43"/>
  <c r="AE1660" i="43"/>
  <c r="W1660" i="43"/>
  <c r="AA1660" i="43" s="1"/>
  <c r="AD1660" i="43" s="1"/>
  <c r="AE1171" i="43"/>
  <c r="W1171" i="43"/>
  <c r="AA1171" i="43" s="1"/>
  <c r="AD1171" i="43" s="1"/>
  <c r="AE598" i="43"/>
  <c r="W598" i="43"/>
  <c r="AA598" i="43" s="1"/>
  <c r="AD598" i="43" s="1"/>
  <c r="W429" i="43"/>
  <c r="AA429" i="43" s="1"/>
  <c r="AD429" i="43" s="1"/>
  <c r="AE429" i="43"/>
  <c r="W1875" i="43"/>
  <c r="AA1875" i="43" s="1"/>
  <c r="AD1875" i="43" s="1"/>
  <c r="AE1875" i="43"/>
  <c r="AE708" i="43"/>
  <c r="W708" i="43"/>
  <c r="AA708" i="43" s="1"/>
  <c r="AD708" i="43" s="1"/>
  <c r="AE2797" i="43"/>
  <c r="W2797" i="43"/>
  <c r="AA2797" i="43" s="1"/>
  <c r="AD2797" i="43" s="1"/>
  <c r="W1784" i="43"/>
  <c r="AA1784" i="43" s="1"/>
  <c r="AD1784" i="43" s="1"/>
  <c r="AE1784" i="43"/>
  <c r="AE1231" i="43"/>
  <c r="W1231" i="43"/>
  <c r="AA1231" i="43" s="1"/>
  <c r="AD1231" i="43" s="1"/>
  <c r="AE1647" i="43"/>
  <c r="W1647" i="43"/>
  <c r="AA1647" i="43" s="1"/>
  <c r="AD1647" i="43" s="1"/>
  <c r="W1174" i="43"/>
  <c r="AA1174" i="43" s="1"/>
  <c r="AD1174" i="43" s="1"/>
  <c r="AE1174" i="43"/>
  <c r="W1679" i="43"/>
  <c r="AA1679" i="43" s="1"/>
  <c r="AD1679" i="43" s="1"/>
  <c r="AE1679" i="43"/>
  <c r="W312" i="43"/>
  <c r="AA312" i="43" s="1"/>
  <c r="AD312" i="43" s="1"/>
  <c r="AE312" i="43"/>
  <c r="W1828" i="43"/>
  <c r="AA1828" i="43" s="1"/>
  <c r="AD1828" i="43" s="1"/>
  <c r="AE1828" i="43"/>
  <c r="AE2659" i="43"/>
  <c r="W2659" i="43"/>
  <c r="AA2659" i="43" s="1"/>
  <c r="AD2659" i="43" s="1"/>
  <c r="AE2761" i="43"/>
  <c r="W2761" i="43"/>
  <c r="AA2761" i="43" s="1"/>
  <c r="AD2761" i="43" s="1"/>
  <c r="W1823" i="43"/>
  <c r="AA1823" i="43" s="1"/>
  <c r="AD1823" i="43" s="1"/>
  <c r="AE1823" i="43"/>
  <c r="W1571" i="43"/>
  <c r="AA1571" i="43" s="1"/>
  <c r="AD1571" i="43" s="1"/>
  <c r="AE1571" i="43"/>
  <c r="W291" i="43"/>
  <c r="AA291" i="43" s="1"/>
  <c r="AD291" i="43" s="1"/>
  <c r="AE291" i="43"/>
  <c r="W347" i="43"/>
  <c r="AA347" i="43" s="1"/>
  <c r="AD347" i="43" s="1"/>
  <c r="AE347" i="43"/>
  <c r="W675" i="43"/>
  <c r="AA675" i="43" s="1"/>
  <c r="AD675" i="43" s="1"/>
  <c r="AE675" i="43"/>
  <c r="W1202" i="43"/>
  <c r="AA1202" i="43" s="1"/>
  <c r="AD1202" i="43" s="1"/>
  <c r="AE1202" i="43"/>
  <c r="W816" i="43"/>
  <c r="AA816" i="43" s="1"/>
  <c r="AD816" i="43" s="1"/>
  <c r="AE816" i="43"/>
  <c r="AE2288" i="43"/>
  <c r="W2288" i="43"/>
  <c r="AA2288" i="43" s="1"/>
  <c r="AD2288" i="43" s="1"/>
  <c r="W2355" i="43"/>
  <c r="AA2355" i="43" s="1"/>
  <c r="AD2355" i="43" s="1"/>
  <c r="AE2355" i="43"/>
  <c r="W1263" i="43"/>
  <c r="AA1263" i="43" s="1"/>
  <c r="AD1263" i="43" s="1"/>
  <c r="AE1263" i="43"/>
  <c r="AE16" i="43"/>
  <c r="W1515" i="43"/>
  <c r="AA1515" i="43" s="1"/>
  <c r="AD1515" i="43" s="1"/>
  <c r="AE1515" i="43"/>
  <c r="W2661" i="43"/>
  <c r="AA2661" i="43" s="1"/>
  <c r="AD2661" i="43" s="1"/>
  <c r="AE2661" i="43"/>
  <c r="AE2183" i="43"/>
  <c r="W2183" i="43"/>
  <c r="AA2183" i="43" s="1"/>
  <c r="AD2183" i="43" s="1"/>
  <c r="AE774" i="43"/>
  <c r="W774" i="43"/>
  <c r="AA774" i="43" s="1"/>
  <c r="AD774" i="43" s="1"/>
  <c r="W2644" i="43"/>
  <c r="AA2644" i="43" s="1"/>
  <c r="AD2644" i="43" s="1"/>
  <c r="AE2644" i="43"/>
  <c r="AE2434" i="43"/>
  <c r="W2434" i="43"/>
  <c r="AA2434" i="43" s="1"/>
  <c r="AD2434" i="43" s="1"/>
  <c r="W698" i="43"/>
  <c r="AA698" i="43" s="1"/>
  <c r="AD698" i="43" s="1"/>
  <c r="AE698" i="43"/>
  <c r="W573" i="43"/>
  <c r="AA573" i="43" s="1"/>
  <c r="AD573" i="43" s="1"/>
  <c r="AE573" i="43"/>
  <c r="W686" i="43"/>
  <c r="AA686" i="43" s="1"/>
  <c r="AD686" i="43" s="1"/>
  <c r="AE686" i="43"/>
  <c r="AE1427" i="43"/>
  <c r="W1427" i="43"/>
  <c r="AA1427" i="43" s="1"/>
  <c r="AD1427" i="43" s="1"/>
  <c r="AE2464" i="43"/>
  <c r="W2464" i="43"/>
  <c r="AA2464" i="43" s="1"/>
  <c r="AD2464" i="43" s="1"/>
  <c r="W588" i="43"/>
  <c r="AA588" i="43" s="1"/>
  <c r="AD588" i="43" s="1"/>
  <c r="AE588" i="43"/>
  <c r="AE119" i="43"/>
  <c r="W1827" i="43"/>
  <c r="AA1827" i="43" s="1"/>
  <c r="AD1827" i="43" s="1"/>
  <c r="AE1827" i="43"/>
  <c r="W665" i="43"/>
  <c r="AA665" i="43" s="1"/>
  <c r="AD665" i="43" s="1"/>
  <c r="AE665" i="43"/>
  <c r="AE40" i="43"/>
  <c r="AE1019" i="43"/>
  <c r="W1019" i="43"/>
  <c r="AA1019" i="43" s="1"/>
  <c r="AD1019" i="43" s="1"/>
  <c r="W1450" i="43"/>
  <c r="AA1450" i="43" s="1"/>
  <c r="AD1450" i="43" s="1"/>
  <c r="AE1450" i="43"/>
  <c r="AE134" i="43"/>
  <c r="AE645" i="43"/>
  <c r="W645" i="43"/>
  <c r="AA645" i="43" s="1"/>
  <c r="AD645" i="43" s="1"/>
  <c r="AE2222" i="43"/>
  <c r="W2222" i="43"/>
  <c r="AA2222" i="43" s="1"/>
  <c r="AD2222" i="43" s="1"/>
  <c r="W1390" i="43"/>
  <c r="AA1390" i="43" s="1"/>
  <c r="AD1390" i="43" s="1"/>
  <c r="AE1390" i="43"/>
  <c r="W1333" i="43"/>
  <c r="AA1333" i="43" s="1"/>
  <c r="AD1333" i="43" s="1"/>
  <c r="AE1333" i="43"/>
  <c r="W237" i="43"/>
  <c r="AA237" i="43" s="1"/>
  <c r="AD237" i="43" s="1"/>
  <c r="AE237" i="43"/>
  <c r="AE2033" i="43"/>
  <c r="W2033" i="43"/>
  <c r="AA2033" i="43" s="1"/>
  <c r="AD2033" i="43" s="1"/>
  <c r="W2652" i="43"/>
  <c r="AA2652" i="43" s="1"/>
  <c r="AD2652" i="43" s="1"/>
  <c r="AE2652" i="43"/>
  <c r="AE2612" i="43"/>
  <c r="W2612" i="43"/>
  <c r="AA2612" i="43" s="1"/>
  <c r="AD2612" i="43" s="1"/>
  <c r="AE39" i="43"/>
  <c r="W2687" i="43"/>
  <c r="AA2687" i="43" s="1"/>
  <c r="AD2687" i="43" s="1"/>
  <c r="AE2687" i="43"/>
  <c r="AE999" i="43"/>
  <c r="W999" i="43"/>
  <c r="AA999" i="43" s="1"/>
  <c r="AD999" i="43" s="1"/>
  <c r="W2500" i="43"/>
  <c r="AA2500" i="43" s="1"/>
  <c r="AD2500" i="43" s="1"/>
  <c r="AE2500" i="43"/>
  <c r="W1442" i="43"/>
  <c r="AA1442" i="43" s="1"/>
  <c r="AD1442" i="43" s="1"/>
  <c r="AE1442" i="43"/>
  <c r="W1293" i="43"/>
  <c r="AA1293" i="43" s="1"/>
  <c r="AD1293" i="43" s="1"/>
  <c r="AE1293" i="43"/>
  <c r="W2747" i="43"/>
  <c r="AA2747" i="43" s="1"/>
  <c r="AD2747" i="43" s="1"/>
  <c r="AE2747" i="43"/>
  <c r="AE192" i="43"/>
  <c r="W2629" i="43"/>
  <c r="AA2629" i="43" s="1"/>
  <c r="AD2629" i="43" s="1"/>
  <c r="AE2629" i="43"/>
  <c r="AE972" i="43"/>
  <c r="W972" i="43"/>
  <c r="AA972" i="43" s="1"/>
  <c r="AD972" i="43" s="1"/>
  <c r="AE100" i="43"/>
  <c r="AE435" i="43"/>
  <c r="W435" i="43"/>
  <c r="AA435" i="43" s="1"/>
  <c r="AD435" i="43" s="1"/>
  <c r="AE2411" i="43"/>
  <c r="W2411" i="43"/>
  <c r="AA2411" i="43" s="1"/>
  <c r="AD2411" i="43" s="1"/>
  <c r="AE2192" i="43"/>
  <c r="W2192" i="43"/>
  <c r="AA2192" i="43" s="1"/>
  <c r="AD2192" i="43" s="1"/>
  <c r="W1329" i="43"/>
  <c r="AA1329" i="43" s="1"/>
  <c r="AD1329" i="43" s="1"/>
  <c r="AE1329" i="43"/>
  <c r="W1048" i="43"/>
  <c r="AA1048" i="43" s="1"/>
  <c r="AD1048" i="43" s="1"/>
  <c r="AE1048" i="43"/>
  <c r="W2656" i="43"/>
  <c r="AA2656" i="43" s="1"/>
  <c r="AD2656" i="43" s="1"/>
  <c r="AE2656" i="43"/>
  <c r="AE140" i="43"/>
  <c r="AE2258" i="43"/>
  <c r="W2258" i="43"/>
  <c r="AA2258" i="43" s="1"/>
  <c r="AD2258" i="43" s="1"/>
  <c r="W2137" i="43"/>
  <c r="AA2137" i="43" s="1"/>
  <c r="AD2137" i="43" s="1"/>
  <c r="AE2137" i="43"/>
  <c r="AE12" i="43"/>
  <c r="AE2472" i="43"/>
  <c r="W2472" i="43"/>
  <c r="AA2472" i="43" s="1"/>
  <c r="AD2472" i="43" s="1"/>
  <c r="AE640" i="43"/>
  <c r="W640" i="43"/>
  <c r="AA640" i="43" s="1"/>
  <c r="AD640" i="43" s="1"/>
  <c r="AE639" i="43"/>
  <c r="W639" i="43"/>
  <c r="AA639" i="43" s="1"/>
  <c r="AD639" i="43" s="1"/>
  <c r="W852" i="43"/>
  <c r="AA852" i="43" s="1"/>
  <c r="AD852" i="43" s="1"/>
  <c r="AE852" i="43"/>
  <c r="W1211" i="43"/>
  <c r="AA1211" i="43" s="1"/>
  <c r="AD1211" i="43" s="1"/>
  <c r="AE1211" i="43"/>
  <c r="AE470" i="43"/>
  <c r="W470" i="43"/>
  <c r="AA470" i="43" s="1"/>
  <c r="AD470" i="43" s="1"/>
  <c r="AE1756" i="43"/>
  <c r="W1756" i="43"/>
  <c r="AA1756" i="43" s="1"/>
  <c r="AD1756" i="43" s="1"/>
  <c r="AE960" i="43"/>
  <c r="W960" i="43"/>
  <c r="AA960" i="43" s="1"/>
  <c r="AD960" i="43" s="1"/>
  <c r="AE1728" i="43"/>
  <c r="W1728" i="43"/>
  <c r="AA1728" i="43" s="1"/>
  <c r="AD1728" i="43" s="1"/>
  <c r="W580" i="43"/>
  <c r="AA580" i="43" s="1"/>
  <c r="AD580" i="43" s="1"/>
  <c r="AE580" i="43"/>
  <c r="AE245" i="43"/>
  <c r="W245" i="43"/>
  <c r="AA245" i="43" s="1"/>
  <c r="AD245" i="43" s="1"/>
  <c r="AE2428" i="43"/>
  <c r="W2428" i="43"/>
  <c r="AA2428" i="43" s="1"/>
  <c r="AD2428" i="43" s="1"/>
  <c r="AE2059" i="43"/>
  <c r="W2059" i="43"/>
  <c r="AA2059" i="43" s="1"/>
  <c r="AD2059" i="43" s="1"/>
  <c r="W1198" i="43"/>
  <c r="AA1198" i="43" s="1"/>
  <c r="AD1198" i="43" s="1"/>
  <c r="AE1198" i="43"/>
  <c r="AE1884" i="43"/>
  <c r="W1884" i="43"/>
  <c r="AA1884" i="43" s="1"/>
  <c r="AD1884" i="43" s="1"/>
  <c r="AE2252" i="43"/>
  <c r="W2252" i="43"/>
  <c r="AA2252" i="43" s="1"/>
  <c r="AD2252" i="43" s="1"/>
  <c r="AE424" i="43"/>
  <c r="W424" i="43"/>
  <c r="AA424" i="43" s="1"/>
  <c r="AD424" i="43" s="1"/>
  <c r="W365" i="43"/>
  <c r="AA365" i="43" s="1"/>
  <c r="AD365" i="43" s="1"/>
  <c r="AE365" i="43"/>
  <c r="AE1070" i="43"/>
  <c r="W1070" i="43"/>
  <c r="AA1070" i="43" s="1"/>
  <c r="AD1070" i="43" s="1"/>
  <c r="W1200" i="43"/>
  <c r="AA1200" i="43" s="1"/>
  <c r="AD1200" i="43" s="1"/>
  <c r="AE1200" i="43"/>
  <c r="W805" i="43"/>
  <c r="AA805" i="43" s="1"/>
  <c r="AD805" i="43" s="1"/>
  <c r="AE805" i="43"/>
  <c r="AE1522" i="43"/>
  <c r="W1522" i="43"/>
  <c r="AA1522" i="43" s="1"/>
  <c r="AD1522" i="43" s="1"/>
  <c r="AE412" i="43"/>
  <c r="W412" i="43"/>
  <c r="AA412" i="43" s="1"/>
  <c r="AD412" i="43" s="1"/>
  <c r="AE1876" i="43"/>
  <c r="W1876" i="43"/>
  <c r="AA1876" i="43" s="1"/>
  <c r="AD1876" i="43" s="1"/>
  <c r="AE2745" i="43"/>
  <c r="W2745" i="43"/>
  <c r="AA2745" i="43" s="1"/>
  <c r="AD2745" i="43" s="1"/>
  <c r="W1983" i="43"/>
  <c r="AA1983" i="43" s="1"/>
  <c r="AD1983" i="43" s="1"/>
  <c r="AE1983" i="43"/>
  <c r="W820" i="43"/>
  <c r="AA820" i="43" s="1"/>
  <c r="AD820" i="43" s="1"/>
  <c r="AE820" i="43"/>
  <c r="AE944" i="43"/>
  <c r="W944" i="43"/>
  <c r="AA944" i="43" s="1"/>
  <c r="AD944" i="43" s="1"/>
  <c r="AE2623" i="43"/>
  <c r="W2623" i="43"/>
  <c r="AA2623" i="43" s="1"/>
  <c r="AD2623" i="43" s="1"/>
  <c r="W2718" i="43"/>
  <c r="AA2718" i="43" s="1"/>
  <c r="AD2718" i="43" s="1"/>
  <c r="AE2718" i="43"/>
  <c r="AE1067" i="43"/>
  <c r="W1067" i="43"/>
  <c r="AA1067" i="43" s="1"/>
  <c r="AD1067" i="43" s="1"/>
  <c r="W1991" i="43"/>
  <c r="AA1991" i="43" s="1"/>
  <c r="AD1991" i="43" s="1"/>
  <c r="AE1991" i="43"/>
  <c r="AE1066" i="43"/>
  <c r="W1066" i="43"/>
  <c r="AA1066" i="43" s="1"/>
  <c r="AD1066" i="43" s="1"/>
  <c r="W1662" i="43"/>
  <c r="AA1662" i="43" s="1"/>
  <c r="AD1662" i="43" s="1"/>
  <c r="AE1662" i="43"/>
  <c r="AE1119" i="43"/>
  <c r="W1119" i="43"/>
  <c r="AA1119" i="43" s="1"/>
  <c r="AD1119" i="43" s="1"/>
  <c r="W1901" i="43"/>
  <c r="AA1901" i="43" s="1"/>
  <c r="AD1901" i="43" s="1"/>
  <c r="AE1901" i="43"/>
  <c r="W1405" i="43"/>
  <c r="AA1405" i="43" s="1"/>
  <c r="AD1405" i="43" s="1"/>
  <c r="AE1405" i="43"/>
  <c r="W1006" i="43"/>
  <c r="AA1006" i="43" s="1"/>
  <c r="AD1006" i="43" s="1"/>
  <c r="AE1006" i="43"/>
  <c r="AE2486" i="43"/>
  <c r="W2486" i="43"/>
  <c r="AA2486" i="43" s="1"/>
  <c r="AD2486" i="43" s="1"/>
  <c r="W982" i="43"/>
  <c r="AA982" i="43" s="1"/>
  <c r="AD982" i="43" s="1"/>
  <c r="AE982" i="43"/>
  <c r="AE523" i="43"/>
  <c r="W523" i="43"/>
  <c r="AA523" i="43" s="1"/>
  <c r="AD523" i="43" s="1"/>
  <c r="AE2338" i="43"/>
  <c r="W2338" i="43"/>
  <c r="AA2338" i="43" s="1"/>
  <c r="AD2338" i="43" s="1"/>
  <c r="AE367" i="43"/>
  <c r="W367" i="43"/>
  <c r="AA367" i="43" s="1"/>
  <c r="AD367" i="43" s="1"/>
  <c r="W513" i="43"/>
  <c r="AA513" i="43" s="1"/>
  <c r="AD513" i="43" s="1"/>
  <c r="AE513" i="43"/>
  <c r="AE200" i="43"/>
  <c r="AE1122" i="43"/>
  <c r="W1122" i="43"/>
  <c r="AA1122" i="43" s="1"/>
  <c r="AD1122" i="43" s="1"/>
  <c r="AE1477" i="43"/>
  <c r="W1477" i="43"/>
  <c r="AA1477" i="43" s="1"/>
  <c r="AD1477" i="43" s="1"/>
  <c r="W1697" i="43"/>
  <c r="AA1697" i="43" s="1"/>
  <c r="AD1697" i="43" s="1"/>
  <c r="AE1697" i="43"/>
  <c r="AE1103" i="43"/>
  <c r="W1103" i="43"/>
  <c r="AA1103" i="43" s="1"/>
  <c r="AD1103" i="43" s="1"/>
  <c r="AE2637" i="43"/>
  <c r="W2637" i="43"/>
  <c r="AA2637" i="43" s="1"/>
  <c r="AD2637" i="43" s="1"/>
  <c r="W993" i="43"/>
  <c r="AA993" i="43" s="1"/>
  <c r="AD993" i="43" s="1"/>
  <c r="AE993" i="43"/>
  <c r="W1061" i="43"/>
  <c r="AA1061" i="43" s="1"/>
  <c r="AD1061" i="43" s="1"/>
  <c r="AE1061" i="43"/>
  <c r="W2475" i="43"/>
  <c r="AA2475" i="43" s="1"/>
  <c r="AD2475" i="43" s="1"/>
  <c r="AE2475" i="43"/>
  <c r="AE86" i="43"/>
  <c r="AE1799" i="43"/>
  <c r="W1799" i="43"/>
  <c r="AA1799" i="43" s="1"/>
  <c r="AD1799" i="43" s="1"/>
  <c r="AE902" i="43"/>
  <c r="W902" i="43"/>
  <c r="AA902" i="43" s="1"/>
  <c r="AD902" i="43" s="1"/>
  <c r="W1713" i="43"/>
  <c r="AA1713" i="43" s="1"/>
  <c r="AD1713" i="43" s="1"/>
  <c r="AE1713" i="43"/>
  <c r="W458" i="43"/>
  <c r="AA458" i="43" s="1"/>
  <c r="AD458" i="43" s="1"/>
  <c r="AE458" i="43"/>
  <c r="AE2420" i="43"/>
  <c r="W2420" i="43"/>
  <c r="AA2420" i="43" s="1"/>
  <c r="AD2420" i="43" s="1"/>
  <c r="AE2608" i="43"/>
  <c r="W2608" i="43"/>
  <c r="AA2608" i="43" s="1"/>
  <c r="AD2608" i="43" s="1"/>
  <c r="AE1857" i="43"/>
  <c r="W1857" i="43"/>
  <c r="AA1857" i="43" s="1"/>
  <c r="AD1857" i="43" s="1"/>
  <c r="W1612" i="43"/>
  <c r="AA1612" i="43" s="1"/>
  <c r="AD1612" i="43" s="1"/>
  <c r="AE1612" i="43"/>
  <c r="W1802" i="43"/>
  <c r="AA1802" i="43" s="1"/>
  <c r="AD1802" i="43" s="1"/>
  <c r="AE1802" i="43"/>
  <c r="W1730" i="43"/>
  <c r="AA1730" i="43" s="1"/>
  <c r="AD1730" i="43" s="1"/>
  <c r="AE1730" i="43"/>
  <c r="W1185" i="43"/>
  <c r="AA1185" i="43" s="1"/>
  <c r="AD1185" i="43" s="1"/>
  <c r="AE1185" i="43"/>
  <c r="AE203" i="43"/>
  <c r="W2510" i="43"/>
  <c r="AA2510" i="43" s="1"/>
  <c r="AD2510" i="43" s="1"/>
  <c r="AE2510" i="43"/>
  <c r="W361" i="43"/>
  <c r="AA361" i="43" s="1"/>
  <c r="AD361" i="43" s="1"/>
  <c r="AE361" i="43"/>
  <c r="W1022" i="43"/>
  <c r="AA1022" i="43" s="1"/>
  <c r="AD1022" i="43" s="1"/>
  <c r="AE1022" i="43"/>
  <c r="W1960" i="43"/>
  <c r="AA1960" i="43" s="1"/>
  <c r="AD1960" i="43" s="1"/>
  <c r="AE1960" i="43"/>
  <c r="AE2755" i="43"/>
  <c r="W2755" i="43"/>
  <c r="AA2755" i="43" s="1"/>
  <c r="AD2755" i="43" s="1"/>
  <c r="W319" i="43"/>
  <c r="AA319" i="43" s="1"/>
  <c r="AD319" i="43" s="1"/>
  <c r="AE319" i="43"/>
  <c r="W1011" i="43"/>
  <c r="AA1011" i="43" s="1"/>
  <c r="AD1011" i="43" s="1"/>
  <c r="AE1011" i="43"/>
  <c r="AE2048" i="43"/>
  <c r="W2048" i="43"/>
  <c r="AA2048" i="43" s="1"/>
  <c r="AD2048" i="43" s="1"/>
  <c r="AE1989" i="43"/>
  <c r="W1989" i="43"/>
  <c r="AA1989" i="43" s="1"/>
  <c r="AD1989" i="43" s="1"/>
  <c r="W1424" i="43"/>
  <c r="AA1424" i="43" s="1"/>
  <c r="AD1424" i="43" s="1"/>
  <c r="AE1424" i="43"/>
  <c r="AE1565" i="43"/>
  <c r="W1565" i="43"/>
  <c r="AA1565" i="43" s="1"/>
  <c r="AD1565" i="43" s="1"/>
  <c r="AE1560" i="43"/>
  <c r="W1560" i="43"/>
  <c r="AA1560" i="43" s="1"/>
  <c r="AD1560" i="43" s="1"/>
  <c r="AE395" i="43"/>
  <c r="W395" i="43"/>
  <c r="AA395" i="43" s="1"/>
  <c r="AD395" i="43" s="1"/>
  <c r="W2358" i="43"/>
  <c r="AA2358" i="43" s="1"/>
  <c r="AD2358" i="43" s="1"/>
  <c r="AE2358" i="43"/>
  <c r="W1657" i="43"/>
  <c r="AA1657" i="43" s="1"/>
  <c r="AD1657" i="43" s="1"/>
  <c r="AE1657" i="43"/>
  <c r="W968" i="43"/>
  <c r="AA968" i="43" s="1"/>
  <c r="AD968" i="43" s="1"/>
  <c r="AE968" i="43"/>
  <c r="W753" i="43"/>
  <c r="AA753" i="43" s="1"/>
  <c r="AD753" i="43" s="1"/>
  <c r="AE753" i="43"/>
  <c r="AE1887" i="43"/>
  <c r="W1887" i="43"/>
  <c r="AA1887" i="43" s="1"/>
  <c r="AD1887" i="43" s="1"/>
  <c r="W823" i="43"/>
  <c r="AA823" i="43" s="1"/>
  <c r="AD823" i="43" s="1"/>
  <c r="AE823" i="43"/>
  <c r="W290" i="43"/>
  <c r="AA290" i="43" s="1"/>
  <c r="AD290" i="43" s="1"/>
  <c r="AE290" i="43"/>
  <c r="W1500" i="43"/>
  <c r="AA1500" i="43" s="1"/>
  <c r="AD1500" i="43" s="1"/>
  <c r="AE1500" i="43"/>
  <c r="AE2018" i="43"/>
  <c r="W2018" i="43"/>
  <c r="AA2018" i="43" s="1"/>
  <c r="AD2018" i="43" s="1"/>
  <c r="W229" i="43"/>
  <c r="AA229" i="43" s="1"/>
  <c r="AD229" i="43" s="1"/>
  <c r="AE229" i="43"/>
  <c r="AE1816" i="43"/>
  <c r="W1816" i="43"/>
  <c r="AA1816" i="43" s="1"/>
  <c r="AD1816" i="43" s="1"/>
  <c r="AE2463" i="43"/>
  <c r="W2463" i="43"/>
  <c r="AA2463" i="43" s="1"/>
  <c r="AD2463" i="43" s="1"/>
  <c r="AE89" i="43"/>
  <c r="W1251" i="43"/>
  <c r="AA1251" i="43" s="1"/>
  <c r="AD1251" i="43" s="1"/>
  <c r="AE1251" i="43"/>
  <c r="AE1492" i="43"/>
  <c r="W1492" i="43"/>
  <c r="AA1492" i="43" s="1"/>
  <c r="AD1492" i="43" s="1"/>
  <c r="AE1858" i="43"/>
  <c r="W1858" i="43"/>
  <c r="AA1858" i="43" s="1"/>
  <c r="AD1858" i="43" s="1"/>
  <c r="W2015" i="43"/>
  <c r="AA2015" i="43" s="1"/>
  <c r="AD2015" i="43" s="1"/>
  <c r="AE2015" i="43"/>
  <c r="AE163" i="43"/>
  <c r="W1257" i="43"/>
  <c r="AA1257" i="43" s="1"/>
  <c r="AD1257" i="43" s="1"/>
  <c r="AE1257" i="43"/>
  <c r="AE1795" i="43"/>
  <c r="W1795" i="43"/>
  <c r="AA1795" i="43" s="1"/>
  <c r="AD1795" i="43" s="1"/>
  <c r="AE1666" i="43"/>
  <c r="W1666" i="43"/>
  <c r="AA1666" i="43" s="1"/>
  <c r="AD1666" i="43" s="1"/>
  <c r="W2507" i="43"/>
  <c r="AA2507" i="43" s="1"/>
  <c r="AD2507" i="43" s="1"/>
  <c r="AE2507" i="43"/>
  <c r="W1503" i="43"/>
  <c r="AA1503" i="43" s="1"/>
  <c r="AD1503" i="43" s="1"/>
  <c r="AE1503" i="43"/>
  <c r="W1755" i="43"/>
  <c r="AA1755" i="43" s="1"/>
  <c r="AD1755" i="43" s="1"/>
  <c r="AE1755" i="43"/>
  <c r="AE139" i="43"/>
  <c r="W2442" i="43"/>
  <c r="AA2442" i="43" s="1"/>
  <c r="AD2442" i="43" s="1"/>
  <c r="AE2442" i="43"/>
  <c r="W405" i="43"/>
  <c r="AA405" i="43" s="1"/>
  <c r="AD405" i="43" s="1"/>
  <c r="AE405" i="43"/>
  <c r="W1752" i="43"/>
  <c r="AA1752" i="43" s="1"/>
  <c r="AD1752" i="43" s="1"/>
  <c r="AE1752" i="43"/>
  <c r="AE2702" i="43"/>
  <c r="W2702" i="43"/>
  <c r="AA2702" i="43" s="1"/>
  <c r="AD2702" i="43" s="1"/>
  <c r="W643" i="43"/>
  <c r="AA643" i="43" s="1"/>
  <c r="AD643" i="43" s="1"/>
  <c r="AE643" i="43"/>
  <c r="AE2110" i="43"/>
  <c r="W2110" i="43"/>
  <c r="AA2110" i="43" s="1"/>
  <c r="AD2110" i="43" s="1"/>
  <c r="W2400" i="43"/>
  <c r="AA2400" i="43" s="1"/>
  <c r="AD2400" i="43" s="1"/>
  <c r="AE2400" i="43"/>
  <c r="W244" i="43"/>
  <c r="AA244" i="43" s="1"/>
  <c r="AD244" i="43" s="1"/>
  <c r="AE244" i="43"/>
  <c r="W2576" i="43"/>
  <c r="AA2576" i="43" s="1"/>
  <c r="AD2576" i="43" s="1"/>
  <c r="AE2576" i="43"/>
  <c r="W1882" i="43"/>
  <c r="AA1882" i="43" s="1"/>
  <c r="AD1882" i="43" s="1"/>
  <c r="AE1882" i="43"/>
  <c r="AE2208" i="43"/>
  <c r="W2208" i="43"/>
  <c r="AA2208" i="43" s="1"/>
  <c r="AD2208" i="43" s="1"/>
  <c r="W1092" i="43"/>
  <c r="AA1092" i="43" s="1"/>
  <c r="AD1092" i="43" s="1"/>
  <c r="AE1092" i="43"/>
  <c r="W1332" i="43"/>
  <c r="AA1332" i="43" s="1"/>
  <c r="AD1332" i="43" s="1"/>
  <c r="AE1332" i="43"/>
  <c r="AE888" i="43"/>
  <c r="W888" i="43"/>
  <c r="AA888" i="43" s="1"/>
  <c r="AD888" i="43" s="1"/>
  <c r="AE322" i="43"/>
  <c r="W322" i="43"/>
  <c r="AA322" i="43" s="1"/>
  <c r="AD322" i="43" s="1"/>
  <c r="W2139" i="43"/>
  <c r="AA2139" i="43" s="1"/>
  <c r="AD2139" i="43" s="1"/>
  <c r="AE2139" i="43"/>
  <c r="W1247" i="43"/>
  <c r="AA1247" i="43" s="1"/>
  <c r="AD1247" i="43" s="1"/>
  <c r="AE1247" i="43"/>
  <c r="AE610" i="43"/>
  <c r="W610" i="43"/>
  <c r="AA610" i="43" s="1"/>
  <c r="AD610" i="43" s="1"/>
  <c r="AE2205" i="43"/>
  <c r="W2205" i="43"/>
  <c r="AA2205" i="43" s="1"/>
  <c r="AD2205" i="43" s="1"/>
  <c r="W1342" i="43"/>
  <c r="AA1342" i="43" s="1"/>
  <c r="AD1342" i="43" s="1"/>
  <c r="AE1342" i="43"/>
  <c r="W790" i="43"/>
  <c r="AA790" i="43" s="1"/>
  <c r="AD790" i="43" s="1"/>
  <c r="AE790" i="43"/>
  <c r="W2808" i="43"/>
  <c r="AA2808" i="43" s="1"/>
  <c r="AD2808" i="43" s="1"/>
  <c r="AE2808" i="43"/>
  <c r="AE1485" i="43"/>
  <c r="W1485" i="43"/>
  <c r="AA1485" i="43" s="1"/>
  <c r="AD1485" i="43" s="1"/>
  <c r="W1724" i="43"/>
  <c r="AA1724" i="43" s="1"/>
  <c r="AD1724" i="43" s="1"/>
  <c r="AE1724" i="43"/>
  <c r="AE1578" i="43"/>
  <c r="W1578" i="43"/>
  <c r="AA1578" i="43" s="1"/>
  <c r="AD1578" i="43" s="1"/>
  <c r="AE325" i="43"/>
  <c r="W325" i="43"/>
  <c r="AA325" i="43" s="1"/>
  <c r="AD325" i="43" s="1"/>
  <c r="AE146" i="43"/>
  <c r="W2469" i="43"/>
  <c r="AA2469" i="43" s="1"/>
  <c r="AD2469" i="43" s="1"/>
  <c r="AE2469" i="43"/>
  <c r="W2306" i="43"/>
  <c r="AA2306" i="43" s="1"/>
  <c r="AD2306" i="43" s="1"/>
  <c r="AE2306" i="43"/>
  <c r="AE2741" i="43"/>
  <c r="W2741" i="43"/>
  <c r="AA2741" i="43" s="1"/>
  <c r="AD2741" i="43" s="1"/>
  <c r="W1729" i="43"/>
  <c r="AA1729" i="43" s="1"/>
  <c r="AD1729" i="43" s="1"/>
  <c r="AE1729" i="43"/>
  <c r="W1432" i="43"/>
  <c r="AA1432" i="43" s="1"/>
  <c r="AD1432" i="43" s="1"/>
  <c r="AE1432" i="43"/>
  <c r="W967" i="43"/>
  <c r="AA967" i="43" s="1"/>
  <c r="AD967" i="43" s="1"/>
  <c r="AE967" i="43"/>
  <c r="W872" i="43"/>
  <c r="AA872" i="43" s="1"/>
  <c r="AD872" i="43" s="1"/>
  <c r="AE872" i="43"/>
  <c r="AE166" i="43"/>
  <c r="W2480" i="43"/>
  <c r="AA2480" i="43" s="1"/>
  <c r="AD2480" i="43" s="1"/>
  <c r="AE2480" i="43"/>
  <c r="AE1766" i="43"/>
  <c r="W1766" i="43"/>
  <c r="AA1766" i="43" s="1"/>
  <c r="AD1766" i="43" s="1"/>
  <c r="W1751" i="43"/>
  <c r="AA1751" i="43" s="1"/>
  <c r="AD1751" i="43" s="1"/>
  <c r="AE1751" i="43"/>
  <c r="AE2267" i="43"/>
  <c r="W2267" i="43"/>
  <c r="AA2267" i="43" s="1"/>
  <c r="AD2267" i="43" s="1"/>
  <c r="AE758" i="43"/>
  <c r="W758" i="43"/>
  <c r="AA758" i="43" s="1"/>
  <c r="AD758" i="43" s="1"/>
  <c r="AE2552" i="43"/>
  <c r="W2552" i="43"/>
  <c r="AA2552" i="43" s="1"/>
  <c r="AD2552" i="43" s="1"/>
  <c r="AE1680" i="43"/>
  <c r="W1680" i="43"/>
  <c r="AA1680" i="43" s="1"/>
  <c r="AD1680" i="43" s="1"/>
  <c r="W1927" i="43"/>
  <c r="AA1927" i="43" s="1"/>
  <c r="AD1927" i="43" s="1"/>
  <c r="AE1927" i="43"/>
  <c r="AE719" i="43"/>
  <c r="W719" i="43"/>
  <c r="AA719" i="43" s="1"/>
  <c r="AD719" i="43" s="1"/>
  <c r="W496" i="43"/>
  <c r="AA496" i="43" s="1"/>
  <c r="AD496" i="43" s="1"/>
  <c r="AE496" i="43"/>
  <c r="AE1401" i="43"/>
  <c r="W1401" i="43"/>
  <c r="AA1401" i="43" s="1"/>
  <c r="AD1401" i="43" s="1"/>
  <c r="AE847" i="43"/>
  <c r="W847" i="43"/>
  <c r="AA847" i="43" s="1"/>
  <c r="AD847" i="43" s="1"/>
  <c r="W1352" i="43"/>
  <c r="AA1352" i="43" s="1"/>
  <c r="AD1352" i="43" s="1"/>
  <c r="AE1352" i="43"/>
  <c r="AE2783" i="43"/>
  <c r="W2783" i="43"/>
  <c r="AA2783" i="43" s="1"/>
  <c r="AD2783" i="43" s="1"/>
  <c r="W2402" i="43"/>
  <c r="AA2402" i="43" s="1"/>
  <c r="AD2402" i="43" s="1"/>
  <c r="AE2402" i="43"/>
  <c r="AE474" i="43"/>
  <c r="W474" i="43"/>
  <c r="AA474" i="43" s="1"/>
  <c r="AD474" i="43" s="1"/>
  <c r="W1303" i="43"/>
  <c r="AA1303" i="43" s="1"/>
  <c r="AD1303" i="43" s="1"/>
  <c r="AE1303" i="43"/>
  <c r="W1845" i="43"/>
  <c r="AA1845" i="43" s="1"/>
  <c r="AD1845" i="43" s="1"/>
  <c r="AE1845" i="43"/>
  <c r="W1512" i="43"/>
  <c r="AA1512" i="43" s="1"/>
  <c r="AD1512" i="43" s="1"/>
  <c r="AE1512" i="43"/>
  <c r="W1253" i="43"/>
  <c r="AA1253" i="43" s="1"/>
  <c r="AD1253" i="43" s="1"/>
  <c r="AE1253" i="43"/>
  <c r="W1053" i="43"/>
  <c r="AA1053" i="43" s="1"/>
  <c r="AD1053" i="43" s="1"/>
  <c r="AE1053" i="43"/>
  <c r="W2750" i="43"/>
  <c r="AA2750" i="43" s="1"/>
  <c r="AD2750" i="43" s="1"/>
  <c r="AE2750" i="43"/>
  <c r="AE666" i="43"/>
  <c r="W666" i="43"/>
  <c r="AA666" i="43" s="1"/>
  <c r="AD666" i="43" s="1"/>
  <c r="AE1071" i="43"/>
  <c r="W1071" i="43"/>
  <c r="AA1071" i="43" s="1"/>
  <c r="AD1071" i="43" s="1"/>
  <c r="AE1445" i="43"/>
  <c r="W1445" i="43"/>
  <c r="AA1445" i="43" s="1"/>
  <c r="AD1445" i="43" s="1"/>
  <c r="W274" i="43"/>
  <c r="AA274" i="43" s="1"/>
  <c r="AD274" i="43" s="1"/>
  <c r="AE274" i="43"/>
  <c r="AE2766" i="43"/>
  <c r="W2766" i="43"/>
  <c r="AA2766" i="43" s="1"/>
  <c r="AD2766" i="43" s="1"/>
  <c r="AE1480" i="43"/>
  <c r="W1480" i="43"/>
  <c r="AA1480" i="43" s="1"/>
  <c r="AD1480" i="43" s="1"/>
  <c r="W2489" i="43"/>
  <c r="AA2489" i="43" s="1"/>
  <c r="AD2489" i="43" s="1"/>
  <c r="AE2489" i="43"/>
  <c r="AE1957" i="43"/>
  <c r="W1957" i="43"/>
  <c r="AA1957" i="43" s="1"/>
  <c r="AD1957" i="43" s="1"/>
  <c r="W2075" i="43"/>
  <c r="AA2075" i="43" s="1"/>
  <c r="AD2075" i="43" s="1"/>
  <c r="AE2075" i="43"/>
  <c r="W2166" i="43"/>
  <c r="AA2166" i="43" s="1"/>
  <c r="AD2166" i="43" s="1"/>
  <c r="AE2166" i="43"/>
  <c r="AE2277" i="43"/>
  <c r="W2277" i="43"/>
  <c r="AA2277" i="43" s="1"/>
  <c r="AD2277" i="43" s="1"/>
  <c r="AE552" i="43"/>
  <c r="W552" i="43"/>
  <c r="AA552" i="43" s="1"/>
  <c r="AD552" i="43" s="1"/>
  <c r="AE2298" i="43"/>
  <c r="W2298" i="43"/>
  <c r="AA2298" i="43" s="1"/>
  <c r="AD2298" i="43" s="1"/>
  <c r="W2634" i="43"/>
  <c r="AA2634" i="43" s="1"/>
  <c r="AD2634" i="43" s="1"/>
  <c r="AE2634" i="43"/>
  <c r="AE2716" i="43"/>
  <c r="W2716" i="43"/>
  <c r="AA2716" i="43" s="1"/>
  <c r="AD2716" i="43" s="1"/>
  <c r="W433" i="43"/>
  <c r="AA433" i="43" s="1"/>
  <c r="AD433" i="43" s="1"/>
  <c r="AE433" i="43"/>
  <c r="AE1661" i="43"/>
  <c r="W1661" i="43"/>
  <c r="AA1661" i="43" s="1"/>
  <c r="AD1661" i="43" s="1"/>
  <c r="W1112" i="43"/>
  <c r="AA1112" i="43" s="1"/>
  <c r="AD1112" i="43" s="1"/>
  <c r="AE1112" i="43"/>
  <c r="AE485" i="43"/>
  <c r="W485" i="43"/>
  <c r="AA485" i="43" s="1"/>
  <c r="AD485" i="43" s="1"/>
  <c r="AE2586" i="43"/>
  <c r="W2586" i="43"/>
  <c r="AA2586" i="43" s="1"/>
  <c r="AD2586" i="43" s="1"/>
  <c r="W1671" i="43"/>
  <c r="AA1671" i="43" s="1"/>
  <c r="AD1671" i="43" s="1"/>
  <c r="AE1671" i="43"/>
  <c r="W957" i="43"/>
  <c r="AA957" i="43" s="1"/>
  <c r="AD957" i="43" s="1"/>
  <c r="AE957" i="43"/>
  <c r="W1404" i="43"/>
  <c r="AA1404" i="43" s="1"/>
  <c r="AD1404" i="43" s="1"/>
  <c r="AE1404" i="43"/>
  <c r="W427" i="43"/>
  <c r="AA427" i="43" s="1"/>
  <c r="AD427" i="43" s="1"/>
  <c r="AE427" i="43"/>
  <c r="W2477" i="43"/>
  <c r="AA2477" i="43" s="1"/>
  <c r="AD2477" i="43" s="1"/>
  <c r="AE2477" i="43"/>
  <c r="AE36" i="43"/>
  <c r="AE461" i="43"/>
  <c r="W461" i="43"/>
  <c r="AA461" i="43" s="1"/>
  <c r="AD461" i="43" s="1"/>
  <c r="W844" i="43"/>
  <c r="AA844" i="43" s="1"/>
  <c r="AD844" i="43" s="1"/>
  <c r="AE844" i="43"/>
  <c r="AE2318" i="43"/>
  <c r="W2318" i="43"/>
  <c r="AA2318" i="43" s="1"/>
  <c r="AD2318" i="43" s="1"/>
  <c r="W533" i="43"/>
  <c r="AA533" i="43" s="1"/>
  <c r="AD533" i="43" s="1"/>
  <c r="AE533" i="43"/>
  <c r="W701" i="43"/>
  <c r="AA701" i="43" s="1"/>
  <c r="AD701" i="43" s="1"/>
  <c r="AE701" i="43"/>
  <c r="AE1152" i="43"/>
  <c r="W1152" i="43"/>
  <c r="AA1152" i="43" s="1"/>
  <c r="AD1152" i="43" s="1"/>
  <c r="W813" i="43"/>
  <c r="AA813" i="43" s="1"/>
  <c r="AD813" i="43" s="1"/>
  <c r="AE813" i="43"/>
  <c r="AE2163" i="43"/>
  <c r="W2163" i="43"/>
  <c r="AA2163" i="43" s="1"/>
  <c r="AD2163" i="43" s="1"/>
  <c r="W858" i="43"/>
  <c r="AA858" i="43" s="1"/>
  <c r="AD858" i="43" s="1"/>
  <c r="AE858" i="43"/>
  <c r="AE1533" i="43"/>
  <c r="W1533" i="43"/>
  <c r="AA1533" i="43" s="1"/>
  <c r="AD1533" i="43" s="1"/>
  <c r="AE20" i="43"/>
  <c r="W2220" i="43"/>
  <c r="AA2220" i="43" s="1"/>
  <c r="AD2220" i="43" s="1"/>
  <c r="AE2220" i="43"/>
  <c r="W385" i="43"/>
  <c r="AA385" i="43" s="1"/>
  <c r="AD385" i="43" s="1"/>
  <c r="AE385" i="43"/>
  <c r="W653" i="43"/>
  <c r="AA653" i="43" s="1"/>
  <c r="AD653" i="43" s="1"/>
  <c r="AE653" i="43"/>
  <c r="AE2742" i="43"/>
  <c r="W2742" i="43"/>
  <c r="AA2742" i="43" s="1"/>
  <c r="AD2742" i="43" s="1"/>
  <c r="W876" i="43"/>
  <c r="AA876" i="43" s="1"/>
  <c r="AD876" i="43" s="1"/>
  <c r="AE876" i="43"/>
  <c r="W839" i="43"/>
  <c r="AA839" i="43" s="1"/>
  <c r="AD839" i="43" s="1"/>
  <c r="AE839" i="43"/>
  <c r="AE1824" i="43"/>
  <c r="W1824" i="43"/>
  <c r="AA1824" i="43" s="1"/>
  <c r="AD1824" i="43" s="1"/>
  <c r="W1947" i="43"/>
  <c r="AA1947" i="43" s="1"/>
  <c r="AD1947" i="43" s="1"/>
  <c r="AE1947" i="43"/>
  <c r="W298" i="43"/>
  <c r="AA298" i="43" s="1"/>
  <c r="AD298" i="43" s="1"/>
  <c r="AE298" i="43"/>
  <c r="AE1628" i="43"/>
  <c r="W1628" i="43"/>
  <c r="AA1628" i="43" s="1"/>
  <c r="AD1628" i="43" s="1"/>
  <c r="AE2437" i="43"/>
  <c r="W2437" i="43"/>
  <c r="AA2437" i="43" s="1"/>
  <c r="AD2437" i="43" s="1"/>
  <c r="W1428" i="43"/>
  <c r="AA1428" i="43" s="1"/>
  <c r="AD1428" i="43" s="1"/>
  <c r="AE1428" i="43"/>
  <c r="AE63" i="43"/>
  <c r="W607" i="43"/>
  <c r="AA607" i="43" s="1"/>
  <c r="AD607" i="43" s="1"/>
  <c r="AE607" i="43"/>
  <c r="AE172" i="43"/>
  <c r="W1894" i="43"/>
  <c r="AA1894" i="43" s="1"/>
  <c r="AD1894" i="43" s="1"/>
  <c r="AE1894" i="43"/>
  <c r="W1651" i="43"/>
  <c r="AA1651" i="43" s="1"/>
  <c r="AD1651" i="43" s="1"/>
  <c r="AE1651" i="43"/>
  <c r="W2468" i="43"/>
  <c r="AA2468" i="43" s="1"/>
  <c r="AD2468" i="43" s="1"/>
  <c r="AE2468" i="43"/>
  <c r="AE1380" i="43"/>
  <c r="W1380" i="43"/>
  <c r="AA1380" i="43" s="1"/>
  <c r="AD1380" i="43" s="1"/>
  <c r="W1134" i="43"/>
  <c r="AA1134" i="43" s="1"/>
  <c r="AD1134" i="43" s="1"/>
  <c r="AE1134" i="43"/>
  <c r="AE1273" i="43"/>
  <c r="W1273" i="43"/>
  <c r="AA1273" i="43" s="1"/>
  <c r="AD1273" i="43" s="1"/>
  <c r="W1230" i="43"/>
  <c r="AA1230" i="43" s="1"/>
  <c r="AD1230" i="43" s="1"/>
  <c r="AE1230" i="43"/>
  <c r="W471" i="43"/>
  <c r="AA471" i="43" s="1"/>
  <c r="AD471" i="43" s="1"/>
  <c r="AE471" i="43"/>
  <c r="W2627" i="43"/>
  <c r="AA2627" i="43" s="1"/>
  <c r="AD2627" i="43" s="1"/>
  <c r="AE2627" i="43"/>
  <c r="W536" i="43"/>
  <c r="AA536" i="43" s="1"/>
  <c r="AD536" i="43" s="1"/>
  <c r="AE536" i="43"/>
  <c r="W299" i="43"/>
  <c r="AA299" i="43" s="1"/>
  <c r="AD299" i="43" s="1"/>
  <c r="AE299" i="43"/>
  <c r="AE1624" i="43"/>
  <c r="W1624" i="43"/>
  <c r="AA1624" i="43" s="1"/>
  <c r="AD1624" i="43" s="1"/>
  <c r="AE750" i="43"/>
  <c r="W750" i="43"/>
  <c r="AA750" i="43" s="1"/>
  <c r="AD750" i="43" s="1"/>
  <c r="W338" i="43"/>
  <c r="AA338" i="43" s="1"/>
  <c r="AD338" i="43" s="1"/>
  <c r="AE338" i="43"/>
  <c r="W2132" i="43"/>
  <c r="AA2132" i="43" s="1"/>
  <c r="AD2132" i="43" s="1"/>
  <c r="AE2132" i="43"/>
  <c r="W1847" i="43"/>
  <c r="AA1847" i="43" s="1"/>
  <c r="AD1847" i="43" s="1"/>
  <c r="AE1847" i="43"/>
  <c r="W1871" i="43"/>
  <c r="AA1871" i="43" s="1"/>
  <c r="AD1871" i="43" s="1"/>
  <c r="AE1871" i="43"/>
  <c r="AE949" i="43"/>
  <c r="W949" i="43"/>
  <c r="AA949" i="43" s="1"/>
  <c r="AD949" i="43" s="1"/>
  <c r="AE2426" i="43"/>
  <c r="W2426" i="43"/>
  <c r="AA2426" i="43" s="1"/>
  <c r="AD2426" i="43" s="1"/>
  <c r="AE825" i="43"/>
  <c r="W825" i="43"/>
  <c r="AA825" i="43" s="1"/>
  <c r="AD825" i="43" s="1"/>
  <c r="W940" i="43"/>
  <c r="AA940" i="43" s="1"/>
  <c r="AD940" i="43" s="1"/>
  <c r="AE940" i="43"/>
  <c r="AE2542" i="43"/>
  <c r="W2542" i="43"/>
  <c r="AA2542" i="43" s="1"/>
  <c r="AD2542" i="43" s="1"/>
  <c r="AE484" i="43"/>
  <c r="W484" i="43"/>
  <c r="AA484" i="43" s="1"/>
  <c r="AD484" i="43" s="1"/>
  <c r="AE702" i="43"/>
  <c r="W702" i="43"/>
  <c r="AA702" i="43" s="1"/>
  <c r="AD702" i="43" s="1"/>
  <c r="AE60" i="43"/>
  <c r="W1742" i="43"/>
  <c r="AA1742" i="43" s="1"/>
  <c r="AD1742" i="43" s="1"/>
  <c r="AE1742" i="43"/>
  <c r="AE447" i="43"/>
  <c r="W447" i="43"/>
  <c r="AA447" i="43" s="1"/>
  <c r="AD447" i="43" s="1"/>
  <c r="AE173" i="43"/>
  <c r="AE807" i="43"/>
  <c r="W807" i="43"/>
  <c r="AA807" i="43" s="1"/>
  <c r="AD807" i="43" s="1"/>
  <c r="W2737" i="43"/>
  <c r="AA2737" i="43" s="1"/>
  <c r="AD2737" i="43" s="1"/>
  <c r="AE2737" i="43"/>
  <c r="AE822" i="43"/>
  <c r="W822" i="43"/>
  <c r="AA822" i="43" s="1"/>
  <c r="AD822" i="43" s="1"/>
  <c r="AE1244" i="43"/>
  <c r="W1244" i="43"/>
  <c r="AA1244" i="43" s="1"/>
  <c r="AD1244" i="43" s="1"/>
  <c r="AE994" i="43"/>
  <c r="W994" i="43"/>
  <c r="AA994" i="43" s="1"/>
  <c r="AD994" i="43" s="1"/>
  <c r="W1852" i="43"/>
  <c r="AA1852" i="43" s="1"/>
  <c r="AD1852" i="43" s="1"/>
  <c r="AE1852" i="43"/>
  <c r="W2708" i="43"/>
  <c r="AA2708" i="43" s="1"/>
  <c r="AD2708" i="43" s="1"/>
  <c r="AE2708" i="43"/>
  <c r="AE906" i="43"/>
  <c r="W906" i="43"/>
  <c r="AA906" i="43" s="1"/>
  <c r="AD906" i="43" s="1"/>
  <c r="W1471" i="43"/>
  <c r="AA1471" i="43" s="1"/>
  <c r="AD1471" i="43" s="1"/>
  <c r="AE1471" i="43"/>
  <c r="AE2239" i="43"/>
  <c r="W2239" i="43"/>
  <c r="AA2239" i="43" s="1"/>
  <c r="AD2239" i="43" s="1"/>
  <c r="AE683" i="43"/>
  <c r="W683" i="43"/>
  <c r="AA683" i="43" s="1"/>
  <c r="AD683" i="43" s="1"/>
  <c r="AE2666" i="43"/>
  <c r="W2666" i="43"/>
  <c r="AA2666" i="43" s="1"/>
  <c r="AD2666" i="43" s="1"/>
  <c r="W1327" i="43"/>
  <c r="AA1327" i="43" s="1"/>
  <c r="AD1327" i="43" s="1"/>
  <c r="AE1327" i="43"/>
  <c r="AE917" i="43"/>
  <c r="W917" i="43"/>
  <c r="AA917" i="43" s="1"/>
  <c r="AD917" i="43" s="1"/>
  <c r="W2785" i="43"/>
  <c r="AA2785" i="43" s="1"/>
  <c r="AD2785" i="43" s="1"/>
  <c r="AE2785" i="43"/>
  <c r="AE269" i="43"/>
  <c r="W269" i="43"/>
  <c r="AA269" i="43" s="1"/>
  <c r="AD269" i="43" s="1"/>
  <c r="AE2724" i="43"/>
  <c r="W2724" i="43"/>
  <c r="AA2724" i="43" s="1"/>
  <c r="AD2724" i="43" s="1"/>
  <c r="W909" i="43"/>
  <c r="AA909" i="43" s="1"/>
  <c r="AD909" i="43" s="1"/>
  <c r="AE909" i="43"/>
  <c r="AE1759" i="43"/>
  <c r="W1759" i="43"/>
  <c r="AA1759" i="43" s="1"/>
  <c r="AD1759" i="43" s="1"/>
  <c r="AE2491" i="43"/>
  <c r="W2491" i="43"/>
  <c r="AA2491" i="43" s="1"/>
  <c r="AD2491" i="43" s="1"/>
  <c r="W1967" i="43"/>
  <c r="AA1967" i="43" s="1"/>
  <c r="AD1967" i="43" s="1"/>
  <c r="AE1967" i="43"/>
  <c r="W2304" i="43"/>
  <c r="AA2304" i="43" s="1"/>
  <c r="AD2304" i="43" s="1"/>
  <c r="AE2304" i="43"/>
  <c r="AE54" i="43"/>
  <c r="AE83" i="43"/>
  <c r="AE907" i="43"/>
  <c r="W907" i="43"/>
  <c r="AA907" i="43" s="1"/>
  <c r="AD907" i="43" s="1"/>
  <c r="AE19" i="43"/>
  <c r="W2735" i="43"/>
  <c r="AA2735" i="43" s="1"/>
  <c r="AD2735" i="43" s="1"/>
  <c r="AE2735" i="43"/>
  <c r="W446" i="43"/>
  <c r="AA446" i="43" s="1"/>
  <c r="AD446" i="43" s="1"/>
  <c r="AE446" i="43"/>
  <c r="W356" i="43"/>
  <c r="AA356" i="43" s="1"/>
  <c r="AD356" i="43" s="1"/>
  <c r="AE356" i="43"/>
  <c r="W2794" i="43"/>
  <c r="AA2794" i="43" s="1"/>
  <c r="AD2794" i="43" s="1"/>
  <c r="AE2794" i="43"/>
  <c r="AE2020" i="43"/>
  <c r="W2020" i="43"/>
  <c r="AA2020" i="43" s="1"/>
  <c r="AD2020" i="43" s="1"/>
  <c r="W2771" i="43"/>
  <c r="AA2771" i="43" s="1"/>
  <c r="AD2771" i="43" s="1"/>
  <c r="AE2771" i="43"/>
  <c r="AE1476" i="43"/>
  <c r="W1476" i="43"/>
  <c r="AA1476" i="43" s="1"/>
  <c r="AD1476" i="43" s="1"/>
  <c r="AE1060" i="43"/>
  <c r="W1060" i="43"/>
  <c r="AA1060" i="43" s="1"/>
  <c r="AD1060" i="43" s="1"/>
  <c r="W2079" i="43"/>
  <c r="AA2079" i="43" s="1"/>
  <c r="AD2079" i="43" s="1"/>
  <c r="AE2079" i="43"/>
  <c r="W817" i="43"/>
  <c r="AA817" i="43" s="1"/>
  <c r="AD817" i="43" s="1"/>
  <c r="AE817" i="43"/>
  <c r="AE2606" i="43"/>
  <c r="W2606" i="43"/>
  <c r="AA2606" i="43" s="1"/>
  <c r="AD2606" i="43" s="1"/>
  <c r="W1459" i="43"/>
  <c r="AA1459" i="43" s="1"/>
  <c r="AD1459" i="43" s="1"/>
  <c r="AE1459" i="43"/>
  <c r="AE2038" i="43"/>
  <c r="W2038" i="43"/>
  <c r="AA2038" i="43" s="1"/>
  <c r="AD2038" i="43" s="1"/>
  <c r="W2107" i="43"/>
  <c r="AA2107" i="43" s="1"/>
  <c r="AD2107" i="43" s="1"/>
  <c r="AE2107" i="43"/>
  <c r="AE2528" i="43"/>
  <c r="W2528" i="43"/>
  <c r="AA2528" i="43" s="1"/>
  <c r="AD2528" i="43" s="1"/>
  <c r="AE2459" i="43"/>
  <c r="W2459" i="43"/>
  <c r="AA2459" i="43" s="1"/>
  <c r="AD2459" i="43" s="1"/>
  <c r="W2537" i="43"/>
  <c r="AA2537" i="43" s="1"/>
  <c r="AD2537" i="43" s="1"/>
  <c r="AE2537" i="43"/>
  <c r="AE1764" i="43"/>
  <c r="W1764" i="43"/>
  <c r="AA1764" i="43" s="1"/>
  <c r="AD1764" i="43" s="1"/>
  <c r="W846" i="43"/>
  <c r="AA846" i="43" s="1"/>
  <c r="AD846" i="43" s="1"/>
  <c r="AE846" i="43"/>
  <c r="AE1840" i="43"/>
  <c r="W1840" i="43"/>
  <c r="AA1840" i="43" s="1"/>
  <c r="AD1840" i="43" s="1"/>
  <c r="AE1702" i="43"/>
  <c r="W1702" i="43"/>
  <c r="AA1702" i="43" s="1"/>
  <c r="AD1702" i="43" s="1"/>
  <c r="AE37" i="43"/>
  <c r="W2433" i="43"/>
  <c r="AA2433" i="43" s="1"/>
  <c r="AD2433" i="43" s="1"/>
  <c r="AE2433" i="43"/>
  <c r="AE1334" i="43"/>
  <c r="W1334" i="43"/>
  <c r="AA1334" i="43" s="1"/>
  <c r="AD1334" i="43" s="1"/>
  <c r="W519" i="43"/>
  <c r="AA519" i="43" s="1"/>
  <c r="AD519" i="43" s="1"/>
  <c r="AE519" i="43"/>
  <c r="W1598" i="43"/>
  <c r="AA1598" i="43" s="1"/>
  <c r="AD1598" i="43" s="1"/>
  <c r="AE1598" i="43"/>
  <c r="W1316" i="43"/>
  <c r="AA1316" i="43" s="1"/>
  <c r="AD1316" i="43" s="1"/>
  <c r="AE1316" i="43"/>
  <c r="W2347" i="43"/>
  <c r="AA2347" i="43" s="1"/>
  <c r="AD2347" i="43" s="1"/>
  <c r="AE2347" i="43"/>
  <c r="AE226" i="43"/>
  <c r="W226" i="43"/>
  <c r="AA226" i="43" s="1"/>
  <c r="AD226" i="43" s="1"/>
  <c r="AE64" i="43"/>
  <c r="AE623" i="43"/>
  <c r="W623" i="43"/>
  <c r="AA623" i="43" s="1"/>
  <c r="AD623" i="43" s="1"/>
  <c r="W1988" i="43"/>
  <c r="AA1988" i="43" s="1"/>
  <c r="AD1988" i="43" s="1"/>
  <c r="AE1988" i="43"/>
  <c r="AE1569" i="43"/>
  <c r="W1569" i="43"/>
  <c r="AA1569" i="43" s="1"/>
  <c r="AD1569" i="43" s="1"/>
  <c r="AE1100" i="43"/>
  <c r="W1100" i="43"/>
  <c r="AA1100" i="43" s="1"/>
  <c r="AD1100" i="43" s="1"/>
  <c r="AE1490" i="43"/>
  <c r="W1490" i="43"/>
  <c r="AA1490" i="43" s="1"/>
  <c r="AD1490" i="43" s="1"/>
  <c r="W1774" i="43"/>
  <c r="AA1774" i="43" s="1"/>
  <c r="AD1774" i="43" s="1"/>
  <c r="AE1774" i="43"/>
  <c r="W2425" i="43"/>
  <c r="AA2425" i="43" s="1"/>
  <c r="AD2425" i="43" s="1"/>
  <c r="AE2425" i="43"/>
  <c r="AE1466" i="43"/>
  <c r="W1466" i="43"/>
  <c r="AA1466" i="43" s="1"/>
  <c r="AD1466" i="43" s="1"/>
  <c r="AE51" i="43"/>
  <c r="W1555" i="43"/>
  <c r="AA1555" i="43" s="1"/>
  <c r="AD1555" i="43" s="1"/>
  <c r="AE1555" i="43"/>
  <c r="AE15" i="43"/>
  <c r="W2023" i="43"/>
  <c r="AA2023" i="43" s="1"/>
  <c r="AD2023" i="43" s="1"/>
  <c r="AE2023" i="43"/>
  <c r="W1278" i="43"/>
  <c r="AA1278" i="43" s="1"/>
  <c r="AD1278" i="43" s="1"/>
  <c r="AE1278" i="43"/>
  <c r="AE2664" i="43"/>
  <c r="W2664" i="43"/>
  <c r="AA2664" i="43" s="1"/>
  <c r="AD2664" i="43" s="1"/>
  <c r="W1926" i="43"/>
  <c r="AA1926" i="43" s="1"/>
  <c r="AD1926" i="43" s="1"/>
  <c r="AE1926" i="43"/>
  <c r="AE455" i="43"/>
  <c r="W455" i="43"/>
  <c r="AA455" i="43" s="1"/>
  <c r="AD455" i="43" s="1"/>
  <c r="W1175" i="43"/>
  <c r="AA1175" i="43" s="1"/>
  <c r="AD1175" i="43" s="1"/>
  <c r="AE1175" i="43"/>
  <c r="AE1147" i="43"/>
  <c r="W1147" i="43"/>
  <c r="AA1147" i="43" s="1"/>
  <c r="AD1147" i="43" s="1"/>
  <c r="AE2116" i="43"/>
  <c r="W2116" i="43"/>
  <c r="AA2116" i="43" s="1"/>
  <c r="AD2116" i="43" s="1"/>
  <c r="W2016" i="43"/>
  <c r="AA2016" i="43" s="1"/>
  <c r="AD2016" i="43" s="1"/>
  <c r="AE2016" i="43"/>
  <c r="W2060" i="43"/>
  <c r="AA2060" i="43" s="1"/>
  <c r="AD2060" i="43" s="1"/>
  <c r="AE2060" i="43"/>
  <c r="W1648" i="43"/>
  <c r="AA1648" i="43" s="1"/>
  <c r="AD1648" i="43" s="1"/>
  <c r="AE1648" i="43"/>
  <c r="W2572" i="43"/>
  <c r="AA2572" i="43" s="1"/>
  <c r="AD2572" i="43" s="1"/>
  <c r="AE2572" i="43"/>
  <c r="AE926" i="43"/>
  <c r="W926" i="43"/>
  <c r="AA926" i="43" s="1"/>
  <c r="AD926" i="43" s="1"/>
  <c r="AE317" i="43"/>
  <c r="W317" i="43"/>
  <c r="AA317" i="43" s="1"/>
  <c r="AD317" i="43" s="1"/>
  <c r="W2310" i="43"/>
  <c r="AA2310" i="43" s="1"/>
  <c r="AD2310" i="43" s="1"/>
  <c r="AE2310" i="43"/>
  <c r="AE1846" i="43"/>
  <c r="W1846" i="43"/>
  <c r="AA1846" i="43" s="1"/>
  <c r="AD1846" i="43" s="1"/>
  <c r="AE209" i="43"/>
  <c r="AE1809" i="43"/>
  <c r="W1809" i="43"/>
  <c r="AA1809" i="43" s="1"/>
  <c r="AD1809" i="43" s="1"/>
  <c r="W1250" i="43"/>
  <c r="AA1250" i="43" s="1"/>
  <c r="AD1250" i="43" s="1"/>
  <c r="AE1250" i="43"/>
  <c r="W596" i="43"/>
  <c r="AA596" i="43" s="1"/>
  <c r="AD596" i="43" s="1"/>
  <c r="AE596" i="43"/>
  <c r="W2550" i="43"/>
  <c r="AA2550" i="43" s="1"/>
  <c r="AD2550" i="43" s="1"/>
  <c r="AE2550" i="43"/>
  <c r="AE135" i="43"/>
  <c r="W2401" i="43"/>
  <c r="AA2401" i="43" s="1"/>
  <c r="AD2401" i="43" s="1"/>
  <c r="AE2401" i="43"/>
  <c r="AE1869" i="43"/>
  <c r="W1869" i="43"/>
  <c r="AA1869" i="43" s="1"/>
  <c r="AD1869" i="43" s="1"/>
  <c r="AE125" i="43"/>
  <c r="W1416" i="43"/>
  <c r="AA1416" i="43" s="1"/>
  <c r="AD1416" i="43" s="1"/>
  <c r="AE1416" i="43"/>
  <c r="AE601" i="43"/>
  <c r="W601" i="43"/>
  <c r="AA601" i="43" s="1"/>
  <c r="AD601" i="43" s="1"/>
  <c r="W1640" i="43"/>
  <c r="AA1640" i="43" s="1"/>
  <c r="AD1640" i="43" s="1"/>
  <c r="AE1640" i="43"/>
  <c r="W1409" i="43"/>
  <c r="AA1409" i="43" s="1"/>
  <c r="AD1409" i="43" s="1"/>
  <c r="AE1409" i="43"/>
  <c r="W302" i="43"/>
  <c r="AA302" i="43" s="1"/>
  <c r="AD302" i="43" s="1"/>
  <c r="AE302" i="43"/>
  <c r="AE1313" i="43"/>
  <c r="W1313" i="43"/>
  <c r="AA1313" i="43" s="1"/>
  <c r="AD1313" i="43" s="1"/>
  <c r="AE1592" i="43"/>
  <c r="W1592" i="43"/>
  <c r="AA1592" i="43" s="1"/>
  <c r="AD1592" i="43" s="1"/>
  <c r="AE506" i="43"/>
  <c r="W506" i="43"/>
  <c r="AA506" i="43" s="1"/>
  <c r="AD506" i="43" s="1"/>
  <c r="W880" i="43"/>
  <c r="AA880" i="43" s="1"/>
  <c r="AD880" i="43" s="1"/>
  <c r="AE880" i="43"/>
  <c r="AE215" i="43"/>
  <c r="W1210" i="43"/>
  <c r="AA1210" i="43" s="1"/>
  <c r="AD1210" i="43" s="1"/>
  <c r="AE1210" i="43"/>
  <c r="W381" i="43"/>
  <c r="AA381" i="43" s="1"/>
  <c r="AD381" i="43" s="1"/>
  <c r="AE381" i="43"/>
  <c r="AE2067" i="43"/>
  <c r="W2067" i="43"/>
  <c r="AA2067" i="43" s="1"/>
  <c r="AD2067" i="43" s="1"/>
  <c r="W1465" i="43"/>
  <c r="AA1465" i="43" s="1"/>
  <c r="AD1465" i="43" s="1"/>
  <c r="AE1465" i="43"/>
  <c r="W1161" i="43"/>
  <c r="AA1161" i="43" s="1"/>
  <c r="AD1161" i="43" s="1"/>
  <c r="AE1161" i="43"/>
  <c r="W954" i="43"/>
  <c r="AA954" i="43" s="1"/>
  <c r="AD954" i="43" s="1"/>
  <c r="AE954" i="43"/>
  <c r="AE1655" i="43"/>
  <c r="W1655" i="43"/>
  <c r="AA1655" i="43" s="1"/>
  <c r="AD1655" i="43" s="1"/>
  <c r="AE193" i="43"/>
  <c r="AE2443" i="43"/>
  <c r="W2443" i="43"/>
  <c r="AA2443" i="43" s="1"/>
  <c r="AD2443" i="43" s="1"/>
  <c r="W1400" i="43"/>
  <c r="AA1400" i="43" s="1"/>
  <c r="AD1400" i="43" s="1"/>
  <c r="AE1400" i="43"/>
  <c r="AE2265" i="43"/>
  <c r="W2265" i="43"/>
  <c r="AA2265" i="43" s="1"/>
  <c r="AD2265" i="43" s="1"/>
  <c r="W320" i="43"/>
  <c r="AA320" i="43" s="1"/>
  <c r="AD320" i="43" s="1"/>
  <c r="AE320" i="43"/>
  <c r="W1524" i="43"/>
  <c r="AA1524" i="43" s="1"/>
  <c r="AD1524" i="43" s="1"/>
  <c r="AE1524" i="43"/>
  <c r="W2260" i="43"/>
  <c r="AA2260" i="43" s="1"/>
  <c r="AD2260" i="43" s="1"/>
  <c r="AE2260" i="43"/>
  <c r="AE1966" i="43"/>
  <c r="W1966" i="43"/>
  <c r="AA1966" i="43" s="1"/>
  <c r="AD1966" i="43" s="1"/>
  <c r="W1213" i="43"/>
  <c r="AA1213" i="43" s="1"/>
  <c r="AD1213" i="43" s="1"/>
  <c r="AE1213" i="43"/>
  <c r="AE739" i="43"/>
  <c r="W739" i="43"/>
  <c r="AA739" i="43" s="1"/>
  <c r="AD739" i="43" s="1"/>
  <c r="W1179" i="43"/>
  <c r="AA1179" i="43" s="1"/>
  <c r="AD1179" i="43" s="1"/>
  <c r="AE1179" i="43"/>
  <c r="W1909" i="43"/>
  <c r="AA1909" i="43" s="1"/>
  <c r="AD1909" i="43" s="1"/>
  <c r="AE1909" i="43"/>
  <c r="W2335" i="43"/>
  <c r="AA2335" i="43" s="1"/>
  <c r="AD2335" i="43" s="1"/>
  <c r="AE2335" i="43"/>
  <c r="AE2490" i="43"/>
  <c r="W2490" i="43"/>
  <c r="AA2490" i="43" s="1"/>
  <c r="AD2490" i="43" s="1"/>
  <c r="AE2103" i="43"/>
  <c r="W2103" i="43"/>
  <c r="AA2103" i="43" s="1"/>
  <c r="AD2103" i="43" s="1"/>
  <c r="AE183" i="43"/>
  <c r="W1691" i="43"/>
  <c r="AA1691" i="43" s="1"/>
  <c r="AD1691" i="43" s="1"/>
  <c r="AE1691" i="43"/>
  <c r="AE204" i="43"/>
  <c r="W633" i="43"/>
  <c r="AA633" i="43" s="1"/>
  <c r="AD633" i="43" s="1"/>
  <c r="AE633" i="43"/>
  <c r="W2566" i="43"/>
  <c r="AA2566" i="43" s="1"/>
  <c r="AD2566" i="43" s="1"/>
  <c r="AE2566" i="43"/>
  <c r="W2689" i="43"/>
  <c r="AA2689" i="43" s="1"/>
  <c r="AD2689" i="43" s="1"/>
  <c r="AE2689" i="43"/>
  <c r="W2478" i="43"/>
  <c r="AA2478" i="43" s="1"/>
  <c r="AD2478" i="43" s="1"/>
  <c r="AE2478" i="43"/>
  <c r="AE996" i="43"/>
  <c r="W996" i="43"/>
  <c r="AA996" i="43" s="1"/>
  <c r="AD996" i="43" s="1"/>
  <c r="AE1325" i="43"/>
  <c r="W1325" i="43"/>
  <c r="AA1325" i="43" s="1"/>
  <c r="AD1325" i="43" s="1"/>
  <c r="W1261" i="43"/>
  <c r="AA1261" i="43" s="1"/>
  <c r="AD1261" i="43" s="1"/>
  <c r="AE1261" i="43"/>
  <c r="AE416" i="43"/>
  <c r="W416" i="43"/>
  <c r="AA416" i="43" s="1"/>
  <c r="AD416" i="43" s="1"/>
  <c r="AE2271" i="43"/>
  <c r="W2271" i="43"/>
  <c r="AA2271" i="43" s="1"/>
  <c r="AD2271" i="43" s="1"/>
  <c r="W830" i="43"/>
  <c r="AA830" i="43" s="1"/>
  <c r="AD830" i="43" s="1"/>
  <c r="AE830" i="43"/>
  <c r="W2533" i="43"/>
  <c r="AA2533" i="43" s="1"/>
  <c r="AD2533" i="43" s="1"/>
  <c r="AE2533" i="43"/>
  <c r="AE1999" i="43"/>
  <c r="W1999" i="43"/>
  <c r="AA1999" i="43" s="1"/>
  <c r="AD1999" i="43" s="1"/>
  <c r="W1593" i="43"/>
  <c r="AA1593" i="43" s="1"/>
  <c r="AD1593" i="43" s="1"/>
  <c r="AE1593" i="43"/>
  <c r="W1041" i="43"/>
  <c r="AA1041" i="43" s="1"/>
  <c r="AD1041" i="43" s="1"/>
  <c r="AE1041" i="43"/>
  <c r="AE55" i="43"/>
  <c r="AE850" i="43"/>
  <c r="W850" i="43"/>
  <c r="AA850" i="43" s="1"/>
  <c r="AD850" i="43" s="1"/>
  <c r="W2752" i="43"/>
  <c r="AA2752" i="43" s="1"/>
  <c r="AD2752" i="43" s="1"/>
  <c r="AE2752" i="43"/>
  <c r="W1577" i="43"/>
  <c r="AA1577" i="43" s="1"/>
  <c r="AD1577" i="43" s="1"/>
  <c r="AE1577" i="43"/>
  <c r="W432" i="43"/>
  <c r="AA432" i="43" s="1"/>
  <c r="AD432" i="43" s="1"/>
  <c r="AE432" i="43"/>
  <c r="W1137" i="43"/>
  <c r="AA1137" i="43" s="1"/>
  <c r="AD1137" i="43" s="1"/>
  <c r="AE1137" i="43"/>
  <c r="W1631" i="43"/>
  <c r="AA1631" i="43" s="1"/>
  <c r="AD1631" i="43" s="1"/>
  <c r="AE1631" i="43"/>
  <c r="W1786" i="43"/>
  <c r="AA1786" i="43" s="1"/>
  <c r="AD1786" i="43" s="1"/>
  <c r="AE1786" i="43"/>
  <c r="AE1525" i="43"/>
  <c r="W1525" i="43"/>
  <c r="AA1525" i="43" s="1"/>
  <c r="AD1525" i="43" s="1"/>
  <c r="W1237" i="43"/>
  <c r="AA1237" i="43" s="1"/>
  <c r="AD1237" i="43" s="1"/>
  <c r="AE1237" i="43"/>
  <c r="AE2311" i="43"/>
  <c r="W2311" i="43"/>
  <c r="AA2311" i="43" s="1"/>
  <c r="AD2311" i="43" s="1"/>
  <c r="AE1413" i="43"/>
  <c r="W1413" i="43"/>
  <c r="AA1413" i="43" s="1"/>
  <c r="AD1413" i="43" s="1"/>
  <c r="AE162" i="43"/>
  <c r="AE344" i="43"/>
  <c r="W344" i="43"/>
  <c r="AA344" i="43" s="1"/>
  <c r="AD344" i="43" s="1"/>
  <c r="W1305" i="43"/>
  <c r="AA1305" i="43" s="1"/>
  <c r="AD1305" i="43" s="1"/>
  <c r="AE1305" i="43"/>
  <c r="AE795" i="43"/>
  <c r="W795" i="43"/>
  <c r="AA795" i="43" s="1"/>
  <c r="AD795" i="43" s="1"/>
  <c r="W1170" i="43"/>
  <c r="AA1170" i="43" s="1"/>
  <c r="AD1170" i="43" s="1"/>
  <c r="AE1170" i="43"/>
  <c r="AE2246" i="43"/>
  <c r="W2246" i="43"/>
  <c r="AA2246" i="43" s="1"/>
  <c r="AD2246" i="43" s="1"/>
  <c r="AE1388" i="43"/>
  <c r="W1388" i="43"/>
  <c r="AA1388" i="43" s="1"/>
  <c r="AD1388" i="43" s="1"/>
  <c r="W2331" i="43"/>
  <c r="AA2331" i="43" s="1"/>
  <c r="AD2331" i="43" s="1"/>
  <c r="AE2331" i="43"/>
  <c r="AE165" i="43"/>
  <c r="W1307" i="43"/>
  <c r="AA1307" i="43" s="1"/>
  <c r="AD1307" i="43" s="1"/>
  <c r="AE1307" i="43"/>
  <c r="AE1088" i="43"/>
  <c r="W1088" i="43"/>
  <c r="AA1088" i="43" s="1"/>
  <c r="AD1088" i="43" s="1"/>
  <c r="AE1539" i="43"/>
  <c r="W1539" i="43"/>
  <c r="AA1539" i="43" s="1"/>
  <c r="AD1539" i="43" s="1"/>
  <c r="AE1583" i="43"/>
  <c r="W1583" i="43"/>
  <c r="AA1583" i="43" s="1"/>
  <c r="AD1583" i="43" s="1"/>
  <c r="W786" i="43"/>
  <c r="AA786" i="43" s="1"/>
  <c r="AD786" i="43" s="1"/>
  <c r="AE786" i="43"/>
  <c r="AE2461" i="43"/>
  <c r="W2461" i="43"/>
  <c r="AA2461" i="43" s="1"/>
  <c r="AD2461" i="43" s="1"/>
  <c r="W1287" i="43"/>
  <c r="AA1287" i="43" s="1"/>
  <c r="AD1287" i="43" s="1"/>
  <c r="AE1287" i="43"/>
  <c r="W2333" i="43"/>
  <c r="AA2333" i="43" s="1"/>
  <c r="AD2333" i="43" s="1"/>
  <c r="AE2333" i="43"/>
  <c r="W1925" i="43"/>
  <c r="AA1925" i="43" s="1"/>
  <c r="AD1925" i="43" s="1"/>
  <c r="AE1925" i="43"/>
  <c r="AE881" i="43"/>
  <c r="W881" i="43"/>
  <c r="AA881" i="43" s="1"/>
  <c r="AD881" i="43" s="1"/>
  <c r="AE2176" i="43"/>
  <c r="W2176" i="43"/>
  <c r="AA2176" i="43" s="1"/>
  <c r="AD2176" i="43" s="1"/>
  <c r="AE522" i="43"/>
  <c r="W522" i="43"/>
  <c r="AA522" i="43" s="1"/>
  <c r="AD522" i="43" s="1"/>
  <c r="W1182" i="43"/>
  <c r="AA1182" i="43" s="1"/>
  <c r="AD1182" i="43" s="1"/>
  <c r="AE1182" i="43"/>
  <c r="W2738" i="43"/>
  <c r="AA2738" i="43" s="1"/>
  <c r="AD2738" i="43" s="1"/>
  <c r="AE2738" i="43"/>
  <c r="AE818" i="43"/>
  <c r="W818" i="43"/>
  <c r="AA818" i="43" s="1"/>
  <c r="AD818" i="43" s="1"/>
  <c r="AE615" i="43"/>
  <c r="W615" i="43"/>
  <c r="AA615" i="43" s="1"/>
  <c r="AD615" i="43" s="1"/>
  <c r="W1420" i="43"/>
  <c r="AA1420" i="43" s="1"/>
  <c r="AD1420" i="43" s="1"/>
  <c r="AE1420" i="43"/>
  <c r="AE185" i="43"/>
  <c r="W1700" i="43"/>
  <c r="AA1700" i="43" s="1"/>
  <c r="AD1700" i="43" s="1"/>
  <c r="AE1700" i="43"/>
  <c r="AE646" i="43"/>
  <c r="W646" i="43"/>
  <c r="AA646" i="43" s="1"/>
  <c r="AD646" i="43" s="1"/>
  <c r="AE1444" i="43"/>
  <c r="W1444" i="43"/>
  <c r="AA1444" i="43" s="1"/>
  <c r="AD1444" i="43" s="1"/>
  <c r="W1955" i="43"/>
  <c r="AA1955" i="43" s="1"/>
  <c r="AD1955" i="43" s="1"/>
  <c r="AE1955" i="43"/>
  <c r="AE740" i="43"/>
  <c r="W740" i="43"/>
  <c r="AA740" i="43" s="1"/>
  <c r="AD740" i="43" s="1"/>
  <c r="AE963" i="43"/>
  <c r="W963" i="43"/>
  <c r="AA963" i="43" s="1"/>
  <c r="AD963" i="43" s="1"/>
  <c r="W2501" i="43"/>
  <c r="AA2501" i="43" s="1"/>
  <c r="AD2501" i="43" s="1"/>
  <c r="AE2501" i="43"/>
  <c r="AE1031" i="43"/>
  <c r="W1031" i="43"/>
  <c r="AA1031" i="43" s="1"/>
  <c r="AD1031" i="43" s="1"/>
  <c r="W2064" i="43"/>
  <c r="AA2064" i="43" s="1"/>
  <c r="AD2064" i="43" s="1"/>
  <c r="AE2064" i="43"/>
  <c r="AE2140" i="43"/>
  <c r="W2140" i="43"/>
  <c r="AA2140" i="43" s="1"/>
  <c r="AD2140" i="43" s="1"/>
  <c r="W499" i="43"/>
  <c r="AA499" i="43" s="1"/>
  <c r="AD499" i="43" s="1"/>
  <c r="AE499" i="43"/>
  <c r="AE1323" i="43"/>
  <c r="W1323" i="43"/>
  <c r="AA1323" i="43" s="1"/>
  <c r="AD1323" i="43" s="1"/>
  <c r="AE621" i="43"/>
  <c r="W621" i="43"/>
  <c r="AA621" i="43" s="1"/>
  <c r="AD621" i="43" s="1"/>
  <c r="W866" i="43"/>
  <c r="AA866" i="43" s="1"/>
  <c r="AD866" i="43" s="1"/>
  <c r="AE866" i="43"/>
  <c r="AE71" i="43"/>
  <c r="AE178" i="43"/>
  <c r="W1771" i="43"/>
  <c r="AA1771" i="43" s="1"/>
  <c r="AD1771" i="43" s="1"/>
  <c r="AE1771" i="43"/>
  <c r="W2683" i="43"/>
  <c r="AA2683" i="43" s="1"/>
  <c r="AD2683" i="43" s="1"/>
  <c r="AE2683" i="43"/>
  <c r="W1482" i="43"/>
  <c r="AA1482" i="43" s="1"/>
  <c r="AD1482" i="43" s="1"/>
  <c r="AE1482" i="43"/>
  <c r="W2729" i="43"/>
  <c r="AA2729" i="43" s="1"/>
  <c r="AD2729" i="43" s="1"/>
  <c r="AE2729" i="43"/>
  <c r="AE2117" i="43"/>
  <c r="W2117" i="43"/>
  <c r="AA2117" i="43" s="1"/>
  <c r="AD2117" i="43" s="1"/>
  <c r="W555" i="43"/>
  <c r="AA555" i="43" s="1"/>
  <c r="AD555" i="43" s="1"/>
  <c r="AE555" i="43"/>
  <c r="W1457" i="43"/>
  <c r="AA1457" i="43" s="1"/>
  <c r="AD1457" i="43" s="1"/>
  <c r="AE1457" i="43"/>
  <c r="AE255" i="43"/>
  <c r="W255" i="43"/>
  <c r="AA255" i="43" s="1"/>
  <c r="AD255" i="43" s="1"/>
  <c r="W570" i="43"/>
  <c r="AA570" i="43" s="1"/>
  <c r="AD570" i="43" s="1"/>
  <c r="AE570" i="43"/>
  <c r="W2369" i="43"/>
  <c r="AA2369" i="43" s="1"/>
  <c r="AD2369" i="43" s="1"/>
  <c r="AE2369" i="43"/>
  <c r="W2237" i="43"/>
  <c r="AA2237" i="43" s="1"/>
  <c r="AD2237" i="43" s="1"/>
  <c r="AE2237" i="43"/>
  <c r="W2417" i="43"/>
  <c r="AA2417" i="43" s="1"/>
  <c r="AD2417" i="43" s="1"/>
  <c r="AE2417" i="43"/>
  <c r="W738" i="43"/>
  <c r="AA738" i="43" s="1"/>
  <c r="AD738" i="43" s="1"/>
  <c r="AE738" i="43"/>
  <c r="AE624" i="43"/>
  <c r="W624" i="43"/>
  <c r="AA624" i="43" s="1"/>
  <c r="AD624" i="43" s="1"/>
  <c r="W1936" i="43"/>
  <c r="AA1936" i="43" s="1"/>
  <c r="AD1936" i="43" s="1"/>
  <c r="AE1936" i="43"/>
  <c r="AE1057" i="43"/>
  <c r="W1057" i="43"/>
  <c r="AA1057" i="43" s="1"/>
  <c r="AD1057" i="43" s="1"/>
  <c r="W2693" i="43"/>
  <c r="AA2693" i="43" s="1"/>
  <c r="AD2693" i="43" s="1"/>
  <c r="AE2693" i="43"/>
  <c r="AE2135" i="43"/>
  <c r="W2135" i="43"/>
  <c r="AA2135" i="43" s="1"/>
  <c r="AD2135" i="43" s="1"/>
  <c r="W1949" i="43"/>
  <c r="AA1949" i="43" s="1"/>
  <c r="AD1949" i="43" s="1"/>
  <c r="AE1949" i="43"/>
  <c r="AE2474" i="43"/>
  <c r="W2474" i="43"/>
  <c r="AA2474" i="43" s="1"/>
  <c r="AD2474" i="43" s="1"/>
  <c r="AE2001" i="43"/>
  <c r="W2001" i="43"/>
  <c r="AA2001" i="43" s="1"/>
  <c r="AD2001" i="43" s="1"/>
  <c r="AE1951" i="43"/>
  <c r="W1951" i="43"/>
  <c r="AA1951" i="43" s="1"/>
  <c r="AD1951" i="43" s="1"/>
  <c r="W2230" i="43"/>
  <c r="AA2230" i="43" s="1"/>
  <c r="AD2230" i="43" s="1"/>
  <c r="AE2230" i="43"/>
  <c r="AE1139" i="43"/>
  <c r="W1139" i="43"/>
  <c r="AA1139" i="43" s="1"/>
  <c r="AD1139" i="43" s="1"/>
  <c r="W2511" i="43"/>
  <c r="AA2511" i="43" s="1"/>
  <c r="AD2511" i="43" s="1"/>
  <c r="AE2511" i="43"/>
  <c r="W1888" i="43"/>
  <c r="AA1888" i="43" s="1"/>
  <c r="AD1888" i="43" s="1"/>
  <c r="AE1888" i="43"/>
  <c r="AE961" i="43"/>
  <c r="W961" i="43"/>
  <c r="AA961" i="43" s="1"/>
  <c r="AD961" i="43" s="1"/>
  <c r="W2441" i="43"/>
  <c r="AA2441" i="43" s="1"/>
  <c r="AD2441" i="43" s="1"/>
  <c r="AE2441" i="43"/>
  <c r="W562" i="43"/>
  <c r="AA562" i="43" s="1"/>
  <c r="AD562" i="43" s="1"/>
  <c r="AE562" i="43"/>
  <c r="AE2297" i="43"/>
  <c r="W2297" i="43"/>
  <c r="AA2297" i="43" s="1"/>
  <c r="AD2297" i="43" s="1"/>
  <c r="AE1974" i="43"/>
  <c r="W1974" i="43"/>
  <c r="AA1974" i="43" s="1"/>
  <c r="AD1974" i="43" s="1"/>
  <c r="AE2556" i="43"/>
  <c r="W2556" i="43"/>
  <c r="AA2556" i="43" s="1"/>
  <c r="AD2556" i="43" s="1"/>
  <c r="AE2153" i="43"/>
  <c r="W2153" i="43"/>
  <c r="AA2153" i="43" s="1"/>
  <c r="AD2153" i="43" s="1"/>
  <c r="AE87" i="43"/>
  <c r="AE114" i="43"/>
  <c r="AE1770" i="43"/>
  <c r="W1770" i="43"/>
  <c r="AA1770" i="43" s="1"/>
  <c r="AD1770" i="43" s="1"/>
  <c r="AE2665" i="43"/>
  <c r="W2665" i="43"/>
  <c r="AA2665" i="43" s="1"/>
  <c r="AD2665" i="43" s="1"/>
  <c r="W295" i="43"/>
  <c r="AA295" i="43" s="1"/>
  <c r="AD295" i="43" s="1"/>
  <c r="AE295" i="43"/>
  <c r="AE59" i="43"/>
  <c r="AE723" i="43"/>
  <c r="W723" i="43"/>
  <c r="AA723" i="43" s="1"/>
  <c r="AD723" i="43" s="1"/>
  <c r="W1701" i="43"/>
  <c r="AA1701" i="43" s="1"/>
  <c r="AD1701" i="43" s="1"/>
  <c r="AE1701" i="43"/>
  <c r="W1398" i="43"/>
  <c r="AA1398" i="43" s="1"/>
  <c r="AD1398" i="43" s="1"/>
  <c r="AE1398" i="43"/>
  <c r="W306" i="43"/>
  <c r="AA306" i="43" s="1"/>
  <c r="AD306" i="43" s="1"/>
  <c r="AE306" i="43"/>
  <c r="AE2323" i="43"/>
  <c r="W2323" i="43"/>
  <c r="AA2323" i="43" s="1"/>
  <c r="AD2323" i="43" s="1"/>
  <c r="AE152" i="43"/>
  <c r="AE1811" i="43"/>
  <c r="W1811" i="43"/>
  <c r="AA1811" i="43" s="1"/>
  <c r="AD1811" i="43" s="1"/>
  <c r="AE1670" i="43"/>
  <c r="W1670" i="43"/>
  <c r="AA1670" i="43" s="1"/>
  <c r="AD1670" i="43" s="1"/>
  <c r="W1521" i="43"/>
  <c r="AA1521" i="43" s="1"/>
  <c r="AD1521" i="43" s="1"/>
  <c r="AE1521" i="43"/>
  <c r="AE889" i="43"/>
  <c r="W889" i="43"/>
  <c r="AA889" i="43" s="1"/>
  <c r="AD889" i="43" s="1"/>
  <c r="W2213" i="43"/>
  <c r="AA2213" i="43" s="1"/>
  <c r="AD2213" i="43" s="1"/>
  <c r="AE2213" i="43"/>
  <c r="W1195" i="43"/>
  <c r="AA1195" i="43" s="1"/>
  <c r="AD1195" i="43" s="1"/>
  <c r="AE1195" i="43"/>
  <c r="AE1241" i="43"/>
  <c r="W1241" i="43"/>
  <c r="AA1241" i="43" s="1"/>
  <c r="AD1241" i="43" s="1"/>
  <c r="W414" i="43"/>
  <c r="AA414" i="43" s="1"/>
  <c r="AD414" i="43" s="1"/>
  <c r="AE414" i="43"/>
  <c r="W1788" i="43"/>
  <c r="AA1788" i="43" s="1"/>
  <c r="AD1788" i="43" s="1"/>
  <c r="AE1788" i="43"/>
  <c r="AE1783" i="43"/>
  <c r="W1783" i="43"/>
  <c r="AA1783" i="43" s="1"/>
  <c r="AD1783" i="43" s="1"/>
  <c r="W428" i="43"/>
  <c r="AA428" i="43" s="1"/>
  <c r="AD428" i="43" s="1"/>
  <c r="AE428" i="43"/>
  <c r="W1862" i="43"/>
  <c r="AA1862" i="43" s="1"/>
  <c r="AD1862" i="43" s="1"/>
  <c r="AE1862" i="43"/>
  <c r="AE65" i="43"/>
  <c r="AE561" i="43"/>
  <c r="W561" i="43"/>
  <c r="AA561" i="43" s="1"/>
  <c r="AD561" i="43" s="1"/>
  <c r="W2087" i="43"/>
  <c r="AA2087" i="43" s="1"/>
  <c r="AD2087" i="43" s="1"/>
  <c r="AE2087" i="43"/>
  <c r="W1387" i="43"/>
  <c r="AA1387" i="43" s="1"/>
  <c r="AD1387" i="43" s="1"/>
  <c r="AE1387" i="43"/>
  <c r="AE1552" i="43"/>
  <c r="W1552" i="43"/>
  <c r="AA1552" i="43" s="1"/>
  <c r="AD1552" i="43" s="1"/>
  <c r="AE2196" i="43"/>
  <c r="W2196" i="43"/>
  <c r="AA2196" i="43" s="1"/>
  <c r="AD2196" i="43" s="1"/>
  <c r="AE2004" i="43"/>
  <c r="W2004" i="43"/>
  <c r="AA2004" i="43" s="1"/>
  <c r="AD2004" i="43" s="1"/>
  <c r="AE497" i="43"/>
  <c r="W497" i="43"/>
  <c r="AA497" i="43" s="1"/>
  <c r="AD497" i="43" s="1"/>
  <c r="AE1227" i="43"/>
  <c r="W1227" i="43"/>
  <c r="AA1227" i="43" s="1"/>
  <c r="AD1227" i="43" s="1"/>
  <c r="W1868" i="43"/>
  <c r="AA1868" i="43" s="1"/>
  <c r="AD1868" i="43" s="1"/>
  <c r="AE1868" i="43"/>
  <c r="W2119" i="43"/>
  <c r="AA2119" i="43" s="1"/>
  <c r="AD2119" i="43" s="1"/>
  <c r="AE2119" i="43"/>
  <c r="W612" i="43"/>
  <c r="AA612" i="43" s="1"/>
  <c r="AD612" i="43" s="1"/>
  <c r="AE612" i="43"/>
  <c r="AE307" i="43"/>
  <c r="W307" i="43"/>
  <c r="AA307" i="43" s="1"/>
  <c r="AD307" i="43" s="1"/>
  <c r="AE116" i="43"/>
  <c r="AE181" i="43"/>
  <c r="W1721" i="43"/>
  <c r="AA1721" i="43" s="1"/>
  <c r="AD1721" i="43" s="1"/>
  <c r="AE1721" i="43"/>
  <c r="W1765" i="43"/>
  <c r="AA1765" i="43" s="1"/>
  <c r="AD1765" i="43" s="1"/>
  <c r="AE1765" i="43"/>
  <c r="W1016" i="43"/>
  <c r="AA1016" i="43" s="1"/>
  <c r="AD1016" i="43" s="1"/>
  <c r="AE1016" i="43"/>
  <c r="W2247" i="43"/>
  <c r="AA2247" i="43" s="1"/>
  <c r="AD2247" i="43" s="1"/>
  <c r="AE2247" i="43"/>
  <c r="W2707" i="43"/>
  <c r="AA2707" i="43" s="1"/>
  <c r="AD2707" i="43" s="1"/>
  <c r="AE2707" i="43"/>
  <c r="AE133" i="43"/>
  <c r="AE679" i="43"/>
  <c r="W679" i="43"/>
  <c r="AA679" i="43" s="1"/>
  <c r="AD679" i="43" s="1"/>
  <c r="AE2361" i="43"/>
  <c r="W2361" i="43"/>
  <c r="AA2361" i="43" s="1"/>
  <c r="AD2361" i="43" s="1"/>
  <c r="AE628" i="43"/>
  <c r="W628" i="43"/>
  <c r="AA628" i="43" s="1"/>
  <c r="AD628" i="43" s="1"/>
  <c r="AE1144" i="43"/>
  <c r="W1144" i="43"/>
  <c r="AA1144" i="43" s="1"/>
  <c r="AD1144" i="43" s="1"/>
  <c r="W800" i="43"/>
  <c r="AA800" i="43" s="1"/>
  <c r="AD800" i="43" s="1"/>
  <c r="AE800" i="43"/>
  <c r="AE109" i="43"/>
  <c r="W1218" i="43"/>
  <c r="AA1218" i="43" s="1"/>
  <c r="AD1218" i="43" s="1"/>
  <c r="AE1218" i="43"/>
  <c r="AE2593" i="43"/>
  <c r="W2593" i="43"/>
  <c r="AA2593" i="43" s="1"/>
  <c r="AD2593" i="43" s="1"/>
  <c r="AE2204" i="43"/>
  <c r="W2204" i="43"/>
  <c r="AA2204" i="43" s="1"/>
  <c r="AD2204" i="43" s="1"/>
  <c r="W402" i="43"/>
  <c r="AA402" i="43" s="1"/>
  <c r="AD402" i="43" s="1"/>
  <c r="AE402" i="43"/>
  <c r="W769" i="43"/>
  <c r="AA769" i="43" s="1"/>
  <c r="AD769" i="43" s="1"/>
  <c r="AE769" i="43"/>
  <c r="W932" i="43"/>
  <c r="AA932" i="43" s="1"/>
  <c r="AD932" i="43" s="1"/>
  <c r="AE932" i="43"/>
  <c r="AE2396" i="43"/>
  <c r="W2396" i="43"/>
  <c r="AA2396" i="43" s="1"/>
  <c r="AD2396" i="43" s="1"/>
  <c r="W936" i="43"/>
  <c r="AA936" i="43" s="1"/>
  <c r="AD936" i="43" s="1"/>
  <c r="AE936" i="43"/>
  <c r="W2341" i="43"/>
  <c r="AA2341" i="43" s="1"/>
  <c r="AD2341" i="43" s="1"/>
  <c r="AE2341" i="43"/>
  <c r="AE201" i="43"/>
  <c r="AE635" i="43"/>
  <c r="W635" i="43"/>
  <c r="AA635" i="43" s="1"/>
  <c r="AD635" i="43" s="1"/>
  <c r="W2479" i="43"/>
  <c r="AA2479" i="43" s="1"/>
  <c r="AD2479" i="43" s="1"/>
  <c r="AE2479" i="43"/>
  <c r="AE2104" i="43"/>
  <c r="W2104" i="43"/>
  <c r="AA2104" i="43" s="1"/>
  <c r="AD2104" i="43" s="1"/>
  <c r="W1086" i="43"/>
  <c r="AA1086" i="43" s="1"/>
  <c r="AD1086" i="43" s="1"/>
  <c r="AE1086" i="43"/>
  <c r="AE2085" i="43"/>
  <c r="W2085" i="43"/>
  <c r="AA2085" i="43" s="1"/>
  <c r="AD2085" i="43" s="1"/>
  <c r="AE1758" i="43"/>
  <c r="W1758" i="43"/>
  <c r="AA1758" i="43" s="1"/>
  <c r="AD1758" i="43" s="1"/>
  <c r="W490" i="43"/>
  <c r="AA490" i="43" s="1"/>
  <c r="AD490" i="43" s="1"/>
  <c r="AE490" i="43"/>
  <c r="AE1864" i="43"/>
  <c r="W1864" i="43"/>
  <c r="AA1864" i="43" s="1"/>
  <c r="AD1864" i="43" s="1"/>
  <c r="AE746" i="43"/>
  <c r="W746" i="43"/>
  <c r="AA746" i="43" s="1"/>
  <c r="AD746" i="43" s="1"/>
  <c r="AE1215" i="43"/>
  <c r="W1215" i="43"/>
  <c r="AA1215" i="43" s="1"/>
  <c r="AD1215" i="43" s="1"/>
  <c r="W785" i="43"/>
  <c r="AA785" i="43" s="1"/>
  <c r="AD785" i="43" s="1"/>
  <c r="AE785" i="43"/>
  <c r="W1782" i="43"/>
  <c r="AA1782" i="43" s="1"/>
  <c r="AD1782" i="43" s="1"/>
  <c r="AE1782" i="43"/>
  <c r="W2613" i="43"/>
  <c r="AA2613" i="43" s="1"/>
  <c r="AD2613" i="43" s="1"/>
  <c r="AE2613" i="43"/>
  <c r="AE1621" i="43"/>
  <c r="W1621" i="43"/>
  <c r="AA1621" i="43" s="1"/>
  <c r="AD1621" i="43" s="1"/>
  <c r="AE1411" i="43"/>
  <c r="W1411" i="43"/>
  <c r="AA1411" i="43" s="1"/>
  <c r="AD1411" i="43" s="1"/>
  <c r="AE1727" i="43"/>
  <c r="W1727" i="43"/>
  <c r="AA1727" i="43" s="1"/>
  <c r="AD1727" i="43" s="1"/>
  <c r="AE1563" i="43"/>
  <c r="W1563" i="43"/>
  <c r="AA1563" i="43" s="1"/>
  <c r="AD1563" i="43" s="1"/>
  <c r="AE81" i="43"/>
  <c r="AE2209" i="43"/>
  <c r="W2209" i="43"/>
  <c r="AA2209" i="43" s="1"/>
  <c r="AD2209" i="43" s="1"/>
  <c r="AE1842" i="43"/>
  <c r="W1842" i="43"/>
  <c r="AA1842" i="43" s="1"/>
  <c r="AD1842" i="43" s="1"/>
  <c r="W1419" i="43"/>
  <c r="AA1419" i="43" s="1"/>
  <c r="AD1419" i="43" s="1"/>
  <c r="AE1419" i="43"/>
  <c r="AE161" i="43"/>
  <c r="W2717" i="43"/>
  <c r="AA2717" i="43" s="1"/>
  <c r="AD2717" i="43" s="1"/>
  <c r="AE2717" i="43"/>
  <c r="AE2565" i="43"/>
  <c r="W2565" i="43"/>
  <c r="AA2565" i="43" s="1"/>
  <c r="AD2565" i="43" s="1"/>
  <c r="AE2588" i="43"/>
  <c r="W2588" i="43"/>
  <c r="AA2588" i="43" s="1"/>
  <c r="AD2588" i="43" s="1"/>
  <c r="AE129" i="43"/>
  <c r="W2046" i="43"/>
  <c r="AA2046" i="43" s="1"/>
  <c r="AD2046" i="43" s="1"/>
  <c r="AE2046" i="43"/>
  <c r="AE2397" i="43"/>
  <c r="W2397" i="43"/>
  <c r="AA2397" i="43" s="1"/>
  <c r="AD2397" i="43" s="1"/>
  <c r="W2768" i="43"/>
  <c r="AA2768" i="43" s="1"/>
  <c r="AD2768" i="43" s="1"/>
  <c r="AE2768" i="43"/>
  <c r="AE705" i="43"/>
  <c r="W705" i="43"/>
  <c r="AA705" i="43" s="1"/>
  <c r="AD705" i="43" s="1"/>
  <c r="W480" i="43"/>
  <c r="AA480" i="43" s="1"/>
  <c r="AD480" i="43" s="1"/>
  <c r="AE480" i="43"/>
  <c r="W554" i="43"/>
  <c r="AA554" i="43" s="1"/>
  <c r="AD554" i="43" s="1"/>
  <c r="AE554" i="43"/>
  <c r="AE2518" i="43"/>
  <c r="W2518" i="43"/>
  <c r="AA2518" i="43" s="1"/>
  <c r="AD2518" i="43" s="1"/>
  <c r="W1659" i="43"/>
  <c r="AA1659" i="43" s="1"/>
  <c r="AD1659" i="43" s="1"/>
  <c r="AE1659" i="43"/>
  <c r="AE415" i="43"/>
  <c r="W415" i="43"/>
  <c r="AA415" i="43" s="1"/>
  <c r="AD415" i="43" s="1"/>
  <c r="AE120" i="43"/>
  <c r="AE1111" i="43"/>
  <c r="W1111" i="43"/>
  <c r="AA1111" i="43" s="1"/>
  <c r="AD1111" i="43" s="1"/>
  <c r="AE2109" i="43"/>
  <c r="W2109" i="43"/>
  <c r="AA2109" i="43" s="1"/>
  <c r="AD2109" i="43" s="1"/>
  <c r="W1773" i="43"/>
  <c r="AA1773" i="43" s="1"/>
  <c r="AD1773" i="43" s="1"/>
  <c r="AE1773" i="43"/>
  <c r="W1985" i="43"/>
  <c r="AA1985" i="43" s="1"/>
  <c r="AD1985" i="43" s="1"/>
  <c r="AE1985" i="43"/>
  <c r="W1514" i="43"/>
  <c r="AA1514" i="43" s="1"/>
  <c r="AD1514" i="43" s="1"/>
  <c r="AE1514" i="43"/>
  <c r="W1719" i="43"/>
  <c r="AA1719" i="43" s="1"/>
  <c r="AD1719" i="43" s="1"/>
  <c r="AE1719" i="43"/>
  <c r="W351" i="43"/>
  <c r="AA351" i="43" s="1"/>
  <c r="AD351" i="43" s="1"/>
  <c r="AE351" i="43"/>
  <c r="AE2575" i="43"/>
  <c r="W2575" i="43"/>
  <c r="AA2575" i="43" s="1"/>
  <c r="AD2575" i="43" s="1"/>
  <c r="AE457" i="43"/>
  <c r="W457" i="43"/>
  <c r="AA457" i="43" s="1"/>
  <c r="AD457" i="43" s="1"/>
  <c r="W2587" i="43"/>
  <c r="AA2587" i="43" s="1"/>
  <c r="AD2587" i="43" s="1"/>
  <c r="AE2587" i="43"/>
  <c r="W2739" i="43"/>
  <c r="AA2739" i="43" s="1"/>
  <c r="AD2739" i="43" s="1"/>
  <c r="AE2739" i="43"/>
  <c r="AE1695" i="43"/>
  <c r="W1695" i="43"/>
  <c r="AA1695" i="43" s="1"/>
  <c r="AD1695" i="43" s="1"/>
  <c r="W1681" i="43"/>
  <c r="AA1681" i="43" s="1"/>
  <c r="AD1681" i="43" s="1"/>
  <c r="AE1681" i="43"/>
  <c r="W331" i="43"/>
  <c r="AA331" i="43" s="1"/>
  <c r="AD331" i="43" s="1"/>
  <c r="AE331" i="43"/>
  <c r="W2504" i="43"/>
  <c r="AA2504" i="43" s="1"/>
  <c r="AD2504" i="43" s="1"/>
  <c r="AE2504" i="43"/>
  <c r="W1314" i="43"/>
  <c r="AA1314" i="43" s="1"/>
  <c r="AD1314" i="43" s="1"/>
  <c r="AE1314" i="43"/>
  <c r="AE551" i="43"/>
  <c r="W551" i="43"/>
  <c r="AA551" i="43" s="1"/>
  <c r="AD551" i="43" s="1"/>
  <c r="W2642" i="43"/>
  <c r="AA2642" i="43" s="1"/>
  <c r="AD2642" i="43" s="1"/>
  <c r="AE2642" i="43"/>
  <c r="W1911" i="43"/>
  <c r="AA1911" i="43" s="1"/>
  <c r="AD1911" i="43" s="1"/>
  <c r="AE1911" i="43"/>
  <c r="W863" i="43"/>
  <c r="AA863" i="43" s="1"/>
  <c r="AD863" i="43" s="1"/>
  <c r="AE863" i="43"/>
  <c r="AE2327" i="43"/>
  <c r="W2327" i="43"/>
  <c r="AA2327" i="43" s="1"/>
  <c r="AD2327" i="43" s="1"/>
  <c r="W781" i="43"/>
  <c r="AA781" i="43" s="1"/>
  <c r="AD781" i="43" s="1"/>
  <c r="AE781" i="43"/>
  <c r="AE1895" i="43"/>
  <c r="W1895" i="43"/>
  <c r="AA1895" i="43" s="1"/>
  <c r="AD1895" i="43" s="1"/>
  <c r="AE779" i="43"/>
  <c r="W779" i="43"/>
  <c r="AA779" i="43" s="1"/>
  <c r="AD779" i="43" s="1"/>
  <c r="AE2154" i="43"/>
  <c r="W2154" i="43"/>
  <c r="AA2154" i="43" s="1"/>
  <c r="AD2154" i="43" s="1"/>
  <c r="AE1318" i="43"/>
  <c r="W1318" i="43"/>
  <c r="AA1318" i="43" s="1"/>
  <c r="AD1318" i="43" s="1"/>
  <c r="AE355" i="43"/>
  <c r="W355" i="43"/>
  <c r="AA355" i="43" s="1"/>
  <c r="AD355" i="43" s="1"/>
  <c r="W223" i="43"/>
  <c r="AA223" i="43" s="1"/>
  <c r="AD223" i="43" s="1"/>
  <c r="AE223" i="43"/>
  <c r="AE1438" i="43"/>
  <c r="W1438" i="43"/>
  <c r="AA1438" i="43" s="1"/>
  <c r="AD1438" i="43" s="1"/>
  <c r="W2663" i="43"/>
  <c r="AA2663" i="43" s="1"/>
  <c r="AD2663" i="43" s="1"/>
  <c r="AE2663" i="43"/>
  <c r="AE2289" i="43"/>
  <c r="W2289" i="43"/>
  <c r="AA2289" i="43" s="1"/>
  <c r="AD2289" i="43" s="1"/>
  <c r="AE742" i="43"/>
  <c r="W742" i="43"/>
  <c r="AA742" i="43" s="1"/>
  <c r="AD742" i="43" s="1"/>
  <c r="W2287" i="43"/>
  <c r="AA2287" i="43" s="1"/>
  <c r="AD2287" i="43" s="1"/>
  <c r="AE2287" i="43"/>
  <c r="AE1596" i="43"/>
  <c r="W1596" i="43"/>
  <c r="AA1596" i="43" s="1"/>
  <c r="AD1596" i="43" s="1"/>
  <c r="W1971" i="43"/>
  <c r="AA1971" i="43" s="1"/>
  <c r="AD1971" i="43" s="1"/>
  <c r="AE1971" i="43"/>
  <c r="AE688" i="43"/>
  <c r="W688" i="43"/>
  <c r="AA688" i="43" s="1"/>
  <c r="AD688" i="43" s="1"/>
  <c r="AE1530" i="43"/>
  <c r="W1530" i="43"/>
  <c r="AA1530" i="43" s="1"/>
  <c r="AD1530" i="43" s="1"/>
  <c r="AE250" i="43"/>
  <c r="W250" i="43"/>
  <c r="AA250" i="43" s="1"/>
  <c r="AD250" i="43" s="1"/>
  <c r="W504" i="43"/>
  <c r="AA504" i="43" s="1"/>
  <c r="AD504" i="43" s="1"/>
  <c r="AE504" i="43"/>
  <c r="W1372" i="43"/>
  <c r="AA1372" i="43" s="1"/>
  <c r="AD1372" i="43" s="1"/>
  <c r="AE1372" i="43"/>
  <c r="AE469" i="43"/>
  <c r="W469" i="43"/>
  <c r="AA469" i="43" s="1"/>
  <c r="AD469" i="43" s="1"/>
  <c r="AE1754" i="43"/>
  <c r="W1754" i="43"/>
  <c r="AA1754" i="43" s="1"/>
  <c r="AD1754" i="43" s="1"/>
  <c r="W477" i="43"/>
  <c r="AA477" i="43" s="1"/>
  <c r="AD477" i="43" s="1"/>
  <c r="AE477" i="43"/>
  <c r="AE1426" i="43"/>
  <c r="W1426" i="43"/>
  <c r="AA1426" i="43" s="1"/>
  <c r="AD1426" i="43" s="1"/>
  <c r="W1890" i="43"/>
  <c r="AA1890" i="43" s="1"/>
  <c r="AD1890" i="43" s="1"/>
  <c r="AE1890" i="43"/>
  <c r="AE1537" i="43"/>
  <c r="W1537" i="43"/>
  <c r="AA1537" i="43" s="1"/>
  <c r="AD1537" i="43" s="1"/>
  <c r="AE1403" i="43"/>
  <c r="W1403" i="43"/>
  <c r="AA1403" i="43" s="1"/>
  <c r="AD1403" i="43" s="1"/>
  <c r="AE1172" i="43"/>
  <c r="W1172" i="43"/>
  <c r="AA1172" i="43" s="1"/>
  <c r="AD1172" i="43" s="1"/>
  <c r="W2150" i="43"/>
  <c r="AA2150" i="43" s="1"/>
  <c r="AD2150" i="43" s="1"/>
  <c r="AE2150" i="43"/>
  <c r="W1017" i="43"/>
  <c r="AA1017" i="43" s="1"/>
  <c r="AD1017" i="43" s="1"/>
  <c r="AE1017" i="43"/>
  <c r="AE1663" i="43"/>
  <c r="W1663" i="43"/>
  <c r="AA1663" i="43" s="1"/>
  <c r="AD1663" i="43" s="1"/>
  <c r="W386" i="43"/>
  <c r="AA386" i="43" s="1"/>
  <c r="AD386" i="43" s="1"/>
  <c r="AE386" i="43"/>
  <c r="W2751" i="43"/>
  <c r="AA2751" i="43" s="1"/>
  <c r="AD2751" i="43" s="1"/>
  <c r="AE2751" i="43"/>
  <c r="AE2448" i="43"/>
  <c r="W2448" i="43"/>
  <c r="AA2448" i="43" s="1"/>
  <c r="AD2448" i="43" s="1"/>
  <c r="AE806" i="43"/>
  <c r="W806" i="43"/>
  <c r="AA806" i="43" s="1"/>
  <c r="AD806" i="43" s="1"/>
  <c r="W1158" i="43"/>
  <c r="AA1158" i="43" s="1"/>
  <c r="AD1158" i="43" s="1"/>
  <c r="AE1158" i="43"/>
  <c r="W1291" i="43"/>
  <c r="AA1291" i="43" s="1"/>
  <c r="AD1291" i="43" s="1"/>
  <c r="AE1291" i="43"/>
  <c r="AE2435" i="43"/>
  <c r="W2435" i="43"/>
  <c r="AA2435" i="43" s="1"/>
  <c r="AD2435" i="43" s="1"/>
  <c r="W976" i="43"/>
  <c r="AA976" i="43" s="1"/>
  <c r="AD976" i="43" s="1"/>
  <c r="AE976" i="43"/>
  <c r="AE2616" i="43"/>
  <c r="W2616" i="43"/>
  <c r="AA2616" i="43" s="1"/>
  <c r="AD2616" i="43" s="1"/>
  <c r="W1341" i="43"/>
  <c r="AA1341" i="43" s="1"/>
  <c r="AD1341" i="43" s="1"/>
  <c r="AE1341" i="43"/>
  <c r="AE156" i="43"/>
  <c r="W2484" i="43"/>
  <c r="AA2484" i="43" s="1"/>
  <c r="AD2484" i="43" s="1"/>
  <c r="AE2484" i="43"/>
  <c r="W1238" i="43"/>
  <c r="AA1238" i="43" s="1"/>
  <c r="AD1238" i="43" s="1"/>
  <c r="AE1238" i="43"/>
  <c r="W1254" i="43"/>
  <c r="AA1254" i="43" s="1"/>
  <c r="AD1254" i="43" s="1"/>
  <c r="AE1254" i="43"/>
  <c r="W1121" i="43"/>
  <c r="AA1121" i="43" s="1"/>
  <c r="AD1121" i="43" s="1"/>
  <c r="AE1121" i="43"/>
  <c r="W2351" i="43"/>
  <c r="AA2351" i="43" s="1"/>
  <c r="AD2351" i="43" s="1"/>
  <c r="AE2351" i="43"/>
  <c r="W2177" i="43"/>
  <c r="AA2177" i="43" s="1"/>
  <c r="AD2177" i="43" s="1"/>
  <c r="AE2177" i="43"/>
  <c r="AE80" i="43"/>
  <c r="W1402" i="43"/>
  <c r="AA1402" i="43" s="1"/>
  <c r="AD1402" i="43" s="1"/>
  <c r="AE1402" i="43"/>
  <c r="W1129" i="43"/>
  <c r="AA1129" i="43" s="1"/>
  <c r="AD1129" i="43" s="1"/>
  <c r="AE1129" i="43"/>
  <c r="AE158" i="43"/>
  <c r="W1308" i="43"/>
  <c r="AA1308" i="43" s="1"/>
  <c r="AD1308" i="43" s="1"/>
  <c r="AE1308" i="43"/>
  <c r="AE1209" i="43"/>
  <c r="W1209" i="43"/>
  <c r="AA1209" i="43" s="1"/>
  <c r="AD1209" i="43" s="1"/>
  <c r="W1206" i="43"/>
  <c r="AA1206" i="43" s="1"/>
  <c r="AD1206" i="43" s="1"/>
  <c r="AE1206" i="43"/>
  <c r="W2553" i="43"/>
  <c r="AA2553" i="43" s="1"/>
  <c r="AD2553" i="43" s="1"/>
  <c r="AE2553" i="43"/>
  <c r="W1074" i="43"/>
  <c r="AA1074" i="43" s="1"/>
  <c r="AD1074" i="43" s="1"/>
  <c r="AE1074" i="43"/>
  <c r="AE1046" i="43"/>
  <c r="W1046" i="43"/>
  <c r="AA1046" i="43" s="1"/>
  <c r="AD1046" i="43" s="1"/>
  <c r="AE1188" i="43"/>
  <c r="W1188" i="43"/>
  <c r="AA1188" i="43" s="1"/>
  <c r="AD1188" i="43" s="1"/>
  <c r="W692" i="43"/>
  <c r="AA692" i="43" s="1"/>
  <c r="AD692" i="43" s="1"/>
  <c r="AE692" i="43"/>
  <c r="W2124" i="43"/>
  <c r="AA2124" i="43" s="1"/>
  <c r="AD2124" i="43" s="1"/>
  <c r="AE2124" i="43"/>
  <c r="W288" i="43"/>
  <c r="AA288" i="43" s="1"/>
  <c r="AD288" i="43" s="1"/>
  <c r="AE288" i="43"/>
  <c r="AE2233" i="43"/>
  <c r="W2233" i="43"/>
  <c r="AA2233" i="43" s="1"/>
  <c r="AD2233" i="43" s="1"/>
  <c r="W2678" i="43"/>
  <c r="AA2678" i="43" s="1"/>
  <c r="AD2678" i="43" s="1"/>
  <c r="AE2678" i="43"/>
  <c r="W1233" i="43"/>
  <c r="AA1233" i="43" s="1"/>
  <c r="AD1233" i="43" s="1"/>
  <c r="AE1233" i="43"/>
  <c r="AE436" i="43"/>
  <c r="W436" i="43"/>
  <c r="AA436" i="43" s="1"/>
  <c r="AD436" i="43" s="1"/>
  <c r="W518" i="43"/>
  <c r="AA518" i="43" s="1"/>
  <c r="AD518" i="43" s="1"/>
  <c r="AE518" i="43"/>
  <c r="AE712" i="43"/>
  <c r="W712" i="43"/>
  <c r="AA712" i="43" s="1"/>
  <c r="AD712" i="43" s="1"/>
  <c r="W1975" i="43"/>
  <c r="AA1975" i="43" s="1"/>
  <c r="AD1975" i="43" s="1"/>
  <c r="AE1975" i="43"/>
  <c r="AE2628" i="43"/>
  <c r="W2628" i="43"/>
  <c r="AA2628" i="43" s="1"/>
  <c r="AD2628" i="43" s="1"/>
  <c r="W946" i="43"/>
  <c r="AA946" i="43" s="1"/>
  <c r="AD946" i="43" s="1"/>
  <c r="AE946" i="43"/>
  <c r="AE869" i="43"/>
  <c r="W869" i="43"/>
  <c r="AA869" i="43" s="1"/>
  <c r="AD869" i="43" s="1"/>
  <c r="AE1767" i="43"/>
  <c r="W1767" i="43"/>
  <c r="AA1767" i="43" s="1"/>
  <c r="AD1767" i="43" s="1"/>
  <c r="W2291" i="43"/>
  <c r="AA2291" i="43" s="1"/>
  <c r="AD2291" i="43" s="1"/>
  <c r="AE2291" i="43"/>
  <c r="W1266" i="43"/>
  <c r="AA1266" i="43" s="1"/>
  <c r="AD1266" i="43" s="1"/>
  <c r="AE1266" i="43"/>
  <c r="W914" i="43"/>
  <c r="AA914" i="43" s="1"/>
  <c r="AD914" i="43" s="1"/>
  <c r="AE914" i="43"/>
  <c r="AE1102" i="43"/>
  <c r="W1102" i="43"/>
  <c r="AA1102" i="43" s="1"/>
  <c r="AD1102" i="43" s="1"/>
  <c r="AE1448" i="43"/>
  <c r="W1448" i="43"/>
  <c r="AA1448" i="43" s="1"/>
  <c r="AD1448" i="43" s="1"/>
  <c r="W2092" i="43"/>
  <c r="AA2092" i="43" s="1"/>
  <c r="AD2092" i="43" s="1"/>
  <c r="AE2092" i="43"/>
  <c r="AE1594" i="43"/>
  <c r="W1594" i="43"/>
  <c r="AA1594" i="43" s="1"/>
  <c r="AD1594" i="43" s="1"/>
  <c r="AE2380" i="43"/>
  <c r="W2380" i="43"/>
  <c r="AA2380" i="43" s="1"/>
  <c r="AD2380" i="43" s="1"/>
  <c r="AE66" i="43"/>
  <c r="W2168" i="43"/>
  <c r="AA2168" i="43" s="1"/>
  <c r="AD2168" i="43" s="1"/>
  <c r="AE2168" i="43"/>
  <c r="W1229" i="43"/>
  <c r="AA1229" i="43" s="1"/>
  <c r="AD1229" i="43" s="1"/>
  <c r="AE1229" i="43"/>
  <c r="W969" i="43"/>
  <c r="AA969" i="43" s="1"/>
  <c r="AD969" i="43" s="1"/>
  <c r="AE969" i="43"/>
  <c r="AE1726" i="43"/>
  <c r="W1726" i="43"/>
  <c r="AA1726" i="43" s="1"/>
  <c r="AD1726" i="43" s="1"/>
  <c r="AE2499" i="43"/>
  <c r="W2499" i="43"/>
  <c r="AA2499" i="43" s="1"/>
  <c r="AD2499" i="43" s="1"/>
  <c r="W494" i="43"/>
  <c r="AA494" i="43" s="1"/>
  <c r="AD494" i="43" s="1"/>
  <c r="AE494" i="43"/>
  <c r="AE724" i="43"/>
  <c r="W724" i="43"/>
  <c r="AA724" i="43" s="1"/>
  <c r="AD724" i="43" s="1"/>
  <c r="W2700" i="43"/>
  <c r="AA2700" i="43" s="1"/>
  <c r="AD2700" i="43" s="1"/>
  <c r="AE2700" i="43"/>
  <c r="W1365" i="43"/>
  <c r="AA1365" i="43" s="1"/>
  <c r="AD1365" i="43" s="1"/>
  <c r="AE1365" i="43"/>
  <c r="W2549" i="43"/>
  <c r="AA2549" i="43" s="1"/>
  <c r="AD2549" i="43" s="1"/>
  <c r="AE2549" i="43"/>
  <c r="W1108" i="43"/>
  <c r="AA1108" i="43" s="1"/>
  <c r="AD1108" i="43" s="1"/>
  <c r="AE1108" i="43"/>
  <c r="W2406" i="43"/>
  <c r="AA2406" i="43" s="1"/>
  <c r="AD2406" i="43" s="1"/>
  <c r="AE2406" i="43"/>
  <c r="AE2694" i="43"/>
  <c r="W2694" i="43"/>
  <c r="AA2694" i="43" s="1"/>
  <c r="AD2694" i="43" s="1"/>
  <c r="AE266" i="43"/>
  <c r="W266" i="43"/>
  <c r="AA266" i="43" s="1"/>
  <c r="AD266" i="43" s="1"/>
  <c r="W1055" i="43"/>
  <c r="AA1055" i="43" s="1"/>
  <c r="AD1055" i="43" s="1"/>
  <c r="AE1055" i="43"/>
  <c r="W2457" i="43"/>
  <c r="AA2457" i="43" s="1"/>
  <c r="AD2457" i="43" s="1"/>
  <c r="AE2457" i="43"/>
  <c r="AE2157" i="43"/>
  <c r="W2157" i="43"/>
  <c r="AA2157" i="43" s="1"/>
  <c r="AD2157" i="43" s="1"/>
  <c r="AE258" i="43"/>
  <c r="W258" i="43"/>
  <c r="AA258" i="43" s="1"/>
  <c r="AD258" i="43" s="1"/>
  <c r="AE22" i="43"/>
  <c r="W462" i="43"/>
  <c r="AA462" i="43" s="1"/>
  <c r="AD462" i="43" s="1"/>
  <c r="AE462" i="43"/>
  <c r="AE2022" i="43"/>
  <c r="W2022" i="43"/>
  <c r="AA2022" i="43" s="1"/>
  <c r="AD2022" i="43" s="1"/>
  <c r="W1124" i="43"/>
  <c r="AA1124" i="43" s="1"/>
  <c r="AD1124" i="43" s="1"/>
  <c r="AE1124" i="43"/>
  <c r="AE849" i="43"/>
  <c r="W849" i="43"/>
  <c r="AA849" i="43" s="1"/>
  <c r="AD849" i="43" s="1"/>
  <c r="W735" i="43"/>
  <c r="AA735" i="43" s="1"/>
  <c r="AD735" i="43" s="1"/>
  <c r="AE735" i="43"/>
  <c r="AE2248" i="43"/>
  <c r="W2248" i="43"/>
  <c r="AA2248" i="43" s="1"/>
  <c r="AD2248" i="43" s="1"/>
  <c r="AE1920" i="43"/>
  <c r="W1920" i="43"/>
  <c r="AA1920" i="43" s="1"/>
  <c r="AD1920" i="43" s="1"/>
  <c r="W604" i="43"/>
  <c r="AA604" i="43" s="1"/>
  <c r="AD604" i="43" s="1"/>
  <c r="AE604" i="43"/>
  <c r="W1415" i="43"/>
  <c r="AA1415" i="43" s="1"/>
  <c r="AD1415" i="43" s="1"/>
  <c r="AE1415" i="43"/>
  <c r="AE1381" i="43"/>
  <c r="W1381" i="43"/>
  <c r="AA1381" i="43" s="1"/>
  <c r="AD1381" i="43" s="1"/>
  <c r="W1913" i="43"/>
  <c r="AA1913" i="43" s="1"/>
  <c r="AD1913" i="43" s="1"/>
  <c r="AE1913" i="43"/>
  <c r="W2624" i="43"/>
  <c r="AA2624" i="43" s="1"/>
  <c r="AD2624" i="43" s="1"/>
  <c r="AE2624" i="43"/>
  <c r="AE43" i="43"/>
  <c r="AE1629" i="43"/>
  <c r="W1629" i="43"/>
  <c r="AA1629" i="43" s="1"/>
  <c r="AD1629" i="43" s="1"/>
  <c r="W865" i="43"/>
  <c r="AA865" i="43" s="1"/>
  <c r="AD865" i="43" s="1"/>
  <c r="AE865" i="43"/>
  <c r="W260" i="43"/>
  <c r="AA260" i="43" s="1"/>
  <c r="AD260" i="43" s="1"/>
  <c r="AE260" i="43"/>
  <c r="W2454" i="43"/>
  <c r="AA2454" i="43" s="1"/>
  <c r="AD2454" i="43" s="1"/>
  <c r="AE2454" i="43"/>
  <c r="W1789" i="43"/>
  <c r="AA1789" i="43" s="1"/>
  <c r="AD1789" i="43" s="1"/>
  <c r="AE1789" i="43"/>
  <c r="AE251" i="43"/>
  <c r="W251" i="43"/>
  <c r="AA251" i="43" s="1"/>
  <c r="AD251" i="43" s="1"/>
  <c r="AE922" i="43"/>
  <c r="W922" i="43"/>
  <c r="AA922" i="43" s="1"/>
  <c r="AD922" i="43" s="1"/>
  <c r="AE49" i="43"/>
  <c r="AE311" i="43"/>
  <c r="W311" i="43"/>
  <c r="AA311" i="43" s="1"/>
  <c r="AD311" i="43" s="1"/>
  <c r="W638" i="43"/>
  <c r="AA638" i="43" s="1"/>
  <c r="AD638" i="43" s="1"/>
  <c r="AE638" i="43"/>
  <c r="W2407" i="43"/>
  <c r="AA2407" i="43" s="1"/>
  <c r="AD2407" i="43" s="1"/>
  <c r="AE2407" i="43"/>
  <c r="AE1856" i="43"/>
  <c r="W1856" i="43"/>
  <c r="AA1856" i="43" s="1"/>
  <c r="AD1856" i="43" s="1"/>
  <c r="W1221" i="43"/>
  <c r="AA1221" i="43" s="1"/>
  <c r="AD1221" i="43" s="1"/>
  <c r="AE1221" i="43"/>
  <c r="W1941" i="43"/>
  <c r="AA1941" i="43" s="1"/>
  <c r="AD1941" i="43" s="1"/>
  <c r="AE1941" i="43"/>
  <c r="W713" i="43"/>
  <c r="AA713" i="43" s="1"/>
  <c r="AD713" i="43" s="1"/>
  <c r="AE713" i="43"/>
  <c r="W1483" i="43"/>
  <c r="AA1483" i="43" s="1"/>
  <c r="AD1483" i="43" s="1"/>
  <c r="AE1483" i="43"/>
  <c r="AE989" i="43"/>
  <c r="W989" i="43"/>
  <c r="AA989" i="43" s="1"/>
  <c r="AD989" i="43" s="1"/>
  <c r="W525" i="43"/>
  <c r="AA525" i="43" s="1"/>
  <c r="AD525" i="43" s="1"/>
  <c r="AE525" i="43"/>
  <c r="W819" i="43"/>
  <c r="AA819" i="43" s="1"/>
  <c r="AD819" i="43" s="1"/>
  <c r="AE819" i="43"/>
  <c r="W725" i="43"/>
  <c r="AA725" i="43" s="1"/>
  <c r="AD725" i="43" s="1"/>
  <c r="AE725" i="43"/>
  <c r="AE284" i="43"/>
  <c r="W284" i="43"/>
  <c r="AA284" i="43" s="1"/>
  <c r="AD284" i="43" s="1"/>
  <c r="W788" i="43"/>
  <c r="AA788" i="43" s="1"/>
  <c r="AD788" i="43" s="1"/>
  <c r="AE788" i="43"/>
  <c r="AE280" i="43"/>
  <c r="W280" i="43"/>
  <c r="AA280" i="43" s="1"/>
  <c r="AD280" i="43" s="1"/>
  <c r="W717" i="43"/>
  <c r="AA717" i="43" s="1"/>
  <c r="AD717" i="43" s="1"/>
  <c r="AE717" i="43"/>
  <c r="AE2809" i="43"/>
  <c r="W2809" i="43"/>
  <c r="AA2809" i="43" s="1"/>
  <c r="AD2809" i="43" s="1"/>
  <c r="W2719" i="43"/>
  <c r="AA2719" i="43" s="1"/>
  <c r="AD2719" i="43" s="1"/>
  <c r="AE2719" i="43"/>
  <c r="AE1556" i="43"/>
  <c r="W1556" i="43"/>
  <c r="AA1556" i="43" s="1"/>
  <c r="AD1556" i="43" s="1"/>
  <c r="AE1588" i="43"/>
  <c r="W1588" i="43"/>
  <c r="AA1588" i="43" s="1"/>
  <c r="AD1588" i="43" s="1"/>
  <c r="W2054" i="43"/>
  <c r="AA2054" i="43" s="1"/>
  <c r="AD2054" i="43" s="1"/>
  <c r="AE2054" i="43"/>
  <c r="AE2519" i="43"/>
  <c r="W2519" i="43"/>
  <c r="AA2519" i="43" s="1"/>
  <c r="AD2519" i="43" s="1"/>
  <c r="AE1902" i="43"/>
  <c r="W1902" i="43"/>
  <c r="AA1902" i="43" s="1"/>
  <c r="AD1902" i="43" s="1"/>
  <c r="W1672" i="43"/>
  <c r="AA1672" i="43" s="1"/>
  <c r="AD1672" i="43" s="1"/>
  <c r="AE1672" i="43"/>
  <c r="AE1360" i="43"/>
  <c r="W1360" i="43"/>
  <c r="AA1360" i="43" s="1"/>
  <c r="AD1360" i="43" s="1"/>
  <c r="AE186" i="43"/>
  <c r="AE2039" i="43"/>
  <c r="W2039" i="43"/>
  <c r="AA2039" i="43" s="1"/>
  <c r="AD2039" i="43" s="1"/>
  <c r="AE327" i="43"/>
  <c r="W327" i="43"/>
  <c r="AA327" i="43" s="1"/>
  <c r="AD327" i="43" s="1"/>
  <c r="AE1150" i="43"/>
  <c r="W1150" i="43"/>
  <c r="AA1150" i="43" s="1"/>
  <c r="AD1150" i="43" s="1"/>
  <c r="W507" i="43"/>
  <c r="AA507" i="43" s="1"/>
  <c r="AD507" i="43" s="1"/>
  <c r="AE507" i="43"/>
  <c r="W950" i="43"/>
  <c r="AA950" i="43" s="1"/>
  <c r="AD950" i="43" s="1"/>
  <c r="AE950" i="43"/>
  <c r="W836" i="43"/>
  <c r="AA836" i="43" s="1"/>
  <c r="AD836" i="43" s="1"/>
  <c r="AE836" i="43"/>
  <c r="AE2342" i="43"/>
  <c r="W2342" i="43"/>
  <c r="AA2342" i="43" s="1"/>
  <c r="AD2342" i="43" s="1"/>
  <c r="W1107" i="43"/>
  <c r="AA1107" i="43" s="1"/>
  <c r="AD1107" i="43" s="1"/>
  <c r="AE1107" i="43"/>
  <c r="W1669" i="43"/>
  <c r="AA1669" i="43" s="1"/>
  <c r="AD1669" i="43" s="1"/>
  <c r="AE1669" i="43"/>
  <c r="AE1275" i="43"/>
  <c r="W1275" i="43"/>
  <c r="AA1275" i="43" s="1"/>
  <c r="AD1275" i="43" s="1"/>
  <c r="AE79" i="43"/>
  <c r="W1929" i="43"/>
  <c r="AA1929" i="43" s="1"/>
  <c r="AD1929" i="43" s="1"/>
  <c r="AE1929" i="43"/>
  <c r="W2019" i="43"/>
  <c r="AA2019" i="43" s="1"/>
  <c r="AD2019" i="43" s="1"/>
  <c r="AE2019" i="43"/>
  <c r="W1574" i="43"/>
  <c r="AA1574" i="43" s="1"/>
  <c r="AD1574" i="43" s="1"/>
  <c r="AE1574" i="43"/>
  <c r="AE107" i="43"/>
  <c r="W1148" i="43"/>
  <c r="AA1148" i="43" s="1"/>
  <c r="AD1148" i="43" s="1"/>
  <c r="AE1148" i="43"/>
  <c r="AE1038" i="43"/>
  <c r="W1038" i="43"/>
  <c r="AA1038" i="43" s="1"/>
  <c r="AD1038" i="43" s="1"/>
  <c r="W1436" i="43"/>
  <c r="AA1436" i="43" s="1"/>
  <c r="AD1436" i="43" s="1"/>
  <c r="AE1436" i="43"/>
  <c r="W2199" i="43"/>
  <c r="AA2199" i="43" s="1"/>
  <c r="AD2199" i="43" s="1"/>
  <c r="AE2199" i="43"/>
  <c r="AE2432" i="43"/>
  <c r="W2432" i="43"/>
  <c r="AA2432" i="43" s="1"/>
  <c r="AD2432" i="43" s="1"/>
  <c r="W1030" i="43"/>
  <c r="AA1030" i="43" s="1"/>
  <c r="AD1030" i="43" s="1"/>
  <c r="AE1030" i="43"/>
  <c r="AE2385" i="43"/>
  <c r="W2385" i="43"/>
  <c r="AA2385" i="43" s="1"/>
  <c r="AD2385" i="43" s="1"/>
  <c r="W411" i="43"/>
  <c r="AA411" i="43" s="1"/>
  <c r="AD411" i="43" s="1"/>
  <c r="AE411" i="43"/>
  <c r="AE1762" i="43"/>
  <c r="W1762" i="43"/>
  <c r="AA1762" i="43" s="1"/>
  <c r="AD1762" i="43" s="1"/>
  <c r="W1012" i="43"/>
  <c r="AA1012" i="43" s="1"/>
  <c r="AD1012" i="43" s="1"/>
  <c r="AE1012" i="43"/>
  <c r="W1943" i="43"/>
  <c r="AA1943" i="43" s="1"/>
  <c r="AD1943" i="43" s="1"/>
  <c r="AE1943" i="43"/>
  <c r="AE346" i="43"/>
  <c r="W346" i="43"/>
  <c r="AA346" i="43" s="1"/>
  <c r="AD346" i="43" s="1"/>
  <c r="W371" i="43"/>
  <c r="AA371" i="43" s="1"/>
  <c r="AD371" i="43" s="1"/>
  <c r="AE371" i="43"/>
  <c r="AE1460" i="43"/>
  <c r="W1460" i="43"/>
  <c r="AA1460" i="43" s="1"/>
  <c r="AD1460" i="43" s="1"/>
  <c r="AE102" i="43"/>
  <c r="W1394" i="43"/>
  <c r="AA1394" i="43" s="1"/>
  <c r="AD1394" i="43" s="1"/>
  <c r="AE1394" i="43"/>
  <c r="AE2261" i="43"/>
  <c r="W2261" i="43"/>
  <c r="AA2261" i="43" s="1"/>
  <c r="AD2261" i="43" s="1"/>
  <c r="AE261" i="43"/>
  <c r="W261" i="43"/>
  <c r="AA261" i="43" s="1"/>
  <c r="AD261" i="43" s="1"/>
  <c r="AE202" i="43"/>
  <c r="W376" i="43"/>
  <c r="AA376" i="43" s="1"/>
  <c r="AD376" i="43" s="1"/>
  <c r="AE376" i="43"/>
  <c r="AE2529" i="43"/>
  <c r="W2529" i="43"/>
  <c r="AA2529" i="43" s="1"/>
  <c r="AD2529" i="43" s="1"/>
  <c r="W2409" i="43"/>
  <c r="AA2409" i="43" s="1"/>
  <c r="AD2409" i="43" s="1"/>
  <c r="AE2409" i="43"/>
  <c r="W2557" i="43"/>
  <c r="AA2557" i="43" s="1"/>
  <c r="AD2557" i="43" s="1"/>
  <c r="AE2557" i="43"/>
  <c r="W1707" i="43"/>
  <c r="AA1707" i="43" s="1"/>
  <c r="AD1707" i="43" s="1"/>
  <c r="AE1707" i="43"/>
  <c r="W765" i="43"/>
  <c r="AA765" i="43" s="1"/>
  <c r="AD765" i="43" s="1"/>
  <c r="AE765" i="43"/>
  <c r="AE2221" i="43"/>
  <c r="W2221" i="43"/>
  <c r="AA2221" i="43" s="1"/>
  <c r="AD2221" i="43" s="1"/>
  <c r="AE748" i="43"/>
  <c r="W748" i="43"/>
  <c r="AA748" i="43" s="1"/>
  <c r="AD748" i="43" s="1"/>
  <c r="AE1214" i="43"/>
  <c r="W1214" i="43"/>
  <c r="AA1214" i="43" s="1"/>
  <c r="AD1214" i="43" s="1"/>
  <c r="AE390" i="43"/>
  <c r="W390" i="43"/>
  <c r="AA390" i="43" s="1"/>
  <c r="AD390" i="43" s="1"/>
  <c r="W1143" i="43"/>
  <c r="AA1143" i="43" s="1"/>
  <c r="AD1143" i="43" s="1"/>
  <c r="AE1143" i="43"/>
  <c r="AE68" i="43"/>
  <c r="AE2585" i="43"/>
  <c r="W2585" i="43"/>
  <c r="AA2585" i="43" s="1"/>
  <c r="AD2585" i="43" s="1"/>
  <c r="AE2781" i="43"/>
  <c r="W2781" i="43"/>
  <c r="AA2781" i="43" s="1"/>
  <c r="AD2781" i="43" s="1"/>
  <c r="AE147" i="43"/>
  <c r="AE177" i="43"/>
  <c r="AE430" i="43"/>
  <c r="W430" i="43"/>
  <c r="AA430" i="43" s="1"/>
  <c r="AD430" i="43" s="1"/>
  <c r="W1609" i="43"/>
  <c r="AA1609" i="43" s="1"/>
  <c r="AD1609" i="43" s="1"/>
  <c r="AE1609" i="43"/>
  <c r="AE736" i="43"/>
  <c r="W736" i="43"/>
  <c r="AA736" i="43" s="1"/>
  <c r="AD736" i="43" s="1"/>
  <c r="AE2174" i="43"/>
  <c r="W2174" i="43"/>
  <c r="AA2174" i="43" s="1"/>
  <c r="AD2174" i="43" s="1"/>
  <c r="W1518" i="43"/>
  <c r="AA1518" i="43" s="1"/>
  <c r="AD1518" i="43" s="1"/>
  <c r="AE1518" i="43"/>
  <c r="W568" i="43"/>
  <c r="AA568" i="43" s="1"/>
  <c r="AD568" i="43" s="1"/>
  <c r="AE568" i="43"/>
  <c r="AE171" i="43"/>
  <c r="AE933" i="43"/>
  <c r="W933" i="43"/>
  <c r="AA933" i="43" s="1"/>
  <c r="AD933" i="43" s="1"/>
  <c r="AE123" i="43"/>
  <c r="W1018" i="43"/>
  <c r="AA1018" i="43" s="1"/>
  <c r="AD1018" i="43" s="1"/>
  <c r="AE1018" i="43"/>
  <c r="W1585" i="43"/>
  <c r="AA1585" i="43" s="1"/>
  <c r="AD1585" i="43" s="1"/>
  <c r="AE1585" i="43"/>
  <c r="AE622" i="43"/>
  <c r="W622" i="43"/>
  <c r="AA622" i="43" s="1"/>
  <c r="AD622" i="43" s="1"/>
  <c r="W2186" i="43"/>
  <c r="AA2186" i="43" s="1"/>
  <c r="AD2186" i="43" s="1"/>
  <c r="AE2186" i="43"/>
  <c r="AE2000" i="43"/>
  <c r="W2000" i="43"/>
  <c r="AA2000" i="43" s="1"/>
  <c r="AD2000" i="43" s="1"/>
  <c r="AE33" i="43"/>
  <c r="W2219" i="43"/>
  <c r="AA2219" i="43" s="1"/>
  <c r="AD2219" i="43" s="1"/>
  <c r="AE2219" i="43"/>
  <c r="AE1208" i="43"/>
  <c r="W1208" i="43"/>
  <c r="AA1208" i="43" s="1"/>
  <c r="AD1208" i="43" s="1"/>
  <c r="AE859" i="43"/>
  <c r="W859" i="43"/>
  <c r="AA859" i="43" s="1"/>
  <c r="AD859" i="43" s="1"/>
  <c r="W222" i="43"/>
  <c r="AA222" i="43" s="1"/>
  <c r="AD222" i="43" s="1"/>
  <c r="AE222" i="43"/>
  <c r="W2149" i="43"/>
  <c r="AA2149" i="43" s="1"/>
  <c r="AD2149" i="43" s="1"/>
  <c r="AE2149" i="43"/>
  <c r="W1822" i="43"/>
  <c r="AA1822" i="43" s="1"/>
  <c r="AD1822" i="43" s="1"/>
  <c r="AE1822" i="43"/>
  <c r="AE2713" i="43"/>
  <c r="W2713" i="43"/>
  <c r="AA2713" i="43" s="1"/>
  <c r="AD2713" i="43" s="1"/>
  <c r="W2238" i="43"/>
  <c r="AA2238" i="43" s="1"/>
  <c r="AD2238" i="43" s="1"/>
  <c r="AE2238" i="43"/>
  <c r="AE1473" i="43"/>
  <c r="W1473" i="43"/>
  <c r="AA1473" i="43" s="1"/>
  <c r="AD1473" i="43" s="1"/>
  <c r="AE2632" i="43"/>
  <c r="W2632" i="43"/>
  <c r="AA2632" i="43" s="1"/>
  <c r="AD2632" i="43" s="1"/>
  <c r="W1168" i="43"/>
  <c r="AA1168" i="43" s="1"/>
  <c r="AD1168" i="43" s="1"/>
  <c r="AE1168" i="43"/>
  <c r="AE768" i="43"/>
  <c r="W768" i="43"/>
  <c r="AA768" i="43" s="1"/>
  <c r="AD768" i="43" s="1"/>
  <c r="AE729" i="43"/>
  <c r="W729" i="43"/>
  <c r="AA729" i="43" s="1"/>
  <c r="AD729" i="43" s="1"/>
  <c r="W2180" i="43"/>
  <c r="AA2180" i="43" s="1"/>
  <c r="AD2180" i="43" s="1"/>
  <c r="AE2180" i="43"/>
  <c r="W441" i="43"/>
  <c r="AA441" i="43" s="1"/>
  <c r="AD441" i="43" s="1"/>
  <c r="AE441" i="43"/>
  <c r="W2072" i="43"/>
  <c r="AA2072" i="43" s="1"/>
  <c r="AD2072" i="43" s="1"/>
  <c r="AE2072" i="43"/>
  <c r="AE2413" i="43"/>
  <c r="W2413" i="43"/>
  <c r="AA2413" i="43" s="1"/>
  <c r="AD2413" i="43" s="1"/>
  <c r="AE2121" i="43"/>
  <c r="W2121" i="43"/>
  <c r="AA2121" i="43" s="1"/>
  <c r="AD2121" i="43" s="1"/>
  <c r="W1141" i="43"/>
  <c r="AA1141" i="43" s="1"/>
  <c r="AD1141" i="43" s="1"/>
  <c r="AE1141" i="43"/>
  <c r="AE2391" i="43"/>
  <c r="W2391" i="43"/>
  <c r="AA2391" i="43" s="1"/>
  <c r="AD2391" i="43" s="1"/>
  <c r="W1573" i="43"/>
  <c r="AA1573" i="43" s="1"/>
  <c r="AD1573" i="43" s="1"/>
  <c r="AE1573" i="43"/>
  <c r="AE2728" i="43"/>
  <c r="W2728" i="43"/>
  <c r="AA2728" i="43" s="1"/>
  <c r="AD2728" i="43" s="1"/>
  <c r="AE2021" i="43"/>
  <c r="W2021" i="43"/>
  <c r="AA2021" i="43" s="1"/>
  <c r="AD2021" i="43" s="1"/>
  <c r="W1798" i="43"/>
  <c r="AA1798" i="43" s="1"/>
  <c r="AD1798" i="43" s="1"/>
  <c r="AE1798" i="43"/>
  <c r="AE1891" i="43"/>
  <c r="W1891" i="43"/>
  <c r="AA1891" i="43" s="1"/>
  <c r="AD1891" i="43" s="1"/>
  <c r="AE661" i="43"/>
  <c r="W661" i="43"/>
  <c r="AA661" i="43" s="1"/>
  <c r="AD661" i="43" s="1"/>
  <c r="W2027" i="43"/>
  <c r="AA2027" i="43" s="1"/>
  <c r="AD2027" i="43" s="1"/>
  <c r="AE2027" i="43"/>
  <c r="W2058" i="43"/>
  <c r="AA2058" i="43" s="1"/>
  <c r="AD2058" i="43" s="1"/>
  <c r="AE2058" i="43"/>
  <c r="AE2155" i="43"/>
  <c r="W2155" i="43"/>
  <c r="AA2155" i="43" s="1"/>
  <c r="AD2155" i="43" s="1"/>
  <c r="W1369" i="43"/>
  <c r="AA1369" i="43" s="1"/>
  <c r="AD1369" i="43" s="1"/>
  <c r="AE1369" i="43"/>
  <c r="AE828" i="43"/>
  <c r="W828" i="43"/>
  <c r="AA828" i="43" s="1"/>
  <c r="AD828" i="43" s="1"/>
  <c r="AE169" i="43"/>
  <c r="AE1395" i="43"/>
  <c r="W1395" i="43"/>
  <c r="AA1395" i="43" s="1"/>
  <c r="AD1395" i="43" s="1"/>
  <c r="AE2096" i="43"/>
  <c r="W2096" i="43"/>
  <c r="AA2096" i="43" s="1"/>
  <c r="AD2096" i="43" s="1"/>
  <c r="W2034" i="43"/>
  <c r="AA2034" i="43" s="1"/>
  <c r="AD2034" i="43" s="1"/>
  <c r="AE2034" i="43"/>
  <c r="AE1667" i="43"/>
  <c r="W1667" i="43"/>
  <c r="AA1667" i="43" s="1"/>
  <c r="AD1667" i="43" s="1"/>
  <c r="W1833" i="43"/>
  <c r="AA1833" i="43" s="1"/>
  <c r="AD1833" i="43" s="1"/>
  <c r="AE1833" i="43"/>
  <c r="W927" i="43"/>
  <c r="AA927" i="43" s="1"/>
  <c r="AD927" i="43" s="1"/>
  <c r="AE927" i="43"/>
  <c r="AE1330" i="43"/>
  <c r="W1330" i="43"/>
  <c r="AA1330" i="43" s="1"/>
  <c r="AD1330" i="43" s="1"/>
  <c r="AE2471" i="43"/>
  <c r="W2471" i="43"/>
  <c r="AA2471" i="43" s="1"/>
  <c r="AD2471" i="43" s="1"/>
  <c r="W1040" i="43"/>
  <c r="AA1040" i="43" s="1"/>
  <c r="AD1040" i="43" s="1"/>
  <c r="AE1040" i="43"/>
  <c r="AE2648" i="43"/>
  <c r="W2648" i="43"/>
  <c r="AA2648" i="43" s="1"/>
  <c r="AD2648" i="43" s="1"/>
  <c r="W2626" i="43"/>
  <c r="AA2626" i="43" s="1"/>
  <c r="AD2626" i="43" s="1"/>
  <c r="AE2626" i="43"/>
  <c r="AE1324" i="43"/>
  <c r="W1324" i="43"/>
  <c r="AA1324" i="43" s="1"/>
  <c r="AD1324" i="43" s="1"/>
  <c r="W2562" i="43"/>
  <c r="AA2562" i="43" s="1"/>
  <c r="AD2562" i="43" s="1"/>
  <c r="AE2562" i="43"/>
  <c r="W2334" i="43"/>
  <c r="AA2334" i="43" s="1"/>
  <c r="AD2334" i="43" s="1"/>
  <c r="AE2334" i="43"/>
  <c r="AE2254" i="43"/>
  <c r="W2254" i="43"/>
  <c r="AA2254" i="43" s="1"/>
  <c r="AD2254" i="43" s="1"/>
  <c r="W1115" i="43"/>
  <c r="AA1115" i="43" s="1"/>
  <c r="AD1115" i="43" s="1"/>
  <c r="AE1115" i="43"/>
  <c r="W971" i="43"/>
  <c r="AA971" i="43" s="1"/>
  <c r="AD971" i="43" s="1"/>
  <c r="AE971" i="43"/>
  <c r="W2631" i="43"/>
  <c r="AA2631" i="43" s="1"/>
  <c r="AD2631" i="43" s="1"/>
  <c r="AE2631" i="43"/>
  <c r="AE1538" i="43"/>
  <c r="W1538" i="43"/>
  <c r="AA1538" i="43" s="1"/>
  <c r="AD1538" i="43" s="1"/>
  <c r="AE2770" i="43"/>
  <c r="W2770" i="43"/>
  <c r="AA2770" i="43" s="1"/>
  <c r="AD2770" i="43" s="1"/>
  <c r="W2517" i="43"/>
  <c r="AA2517" i="43" s="1"/>
  <c r="AD2517" i="43" s="1"/>
  <c r="AE2517" i="43"/>
  <c r="W2723" i="43"/>
  <c r="AA2723" i="43" s="1"/>
  <c r="AD2723" i="43" s="1"/>
  <c r="AE2723" i="43"/>
  <c r="W1506" i="43"/>
  <c r="AA1506" i="43" s="1"/>
  <c r="AD1506" i="43" s="1"/>
  <c r="AE1506" i="43"/>
  <c r="W510" i="43"/>
  <c r="AA510" i="43" s="1"/>
  <c r="AD510" i="43" s="1"/>
  <c r="AE510" i="43"/>
  <c r="W2798" i="43"/>
  <c r="AA2798" i="43" s="1"/>
  <c r="AD2798" i="43" s="1"/>
  <c r="AE2798" i="43"/>
  <c r="AE72" i="43"/>
  <c r="AE801" i="43"/>
  <c r="W801" i="43"/>
  <c r="AA801" i="43" s="1"/>
  <c r="AD801" i="43" s="1"/>
  <c r="W1750" i="43"/>
  <c r="AA1750" i="43" s="1"/>
  <c r="AD1750" i="43" s="1"/>
  <c r="AE1750" i="43"/>
  <c r="AE384" i="43"/>
  <c r="W384" i="43"/>
  <c r="AA384" i="43" s="1"/>
  <c r="AD384" i="43" s="1"/>
  <c r="W1519" i="43"/>
  <c r="AA1519" i="43" s="1"/>
  <c r="AD1519" i="43" s="1"/>
  <c r="AE1519" i="43"/>
  <c r="AE2097" i="43"/>
  <c r="W2097" i="43"/>
  <c r="AA2097" i="43" s="1"/>
  <c r="AD2097" i="43" s="1"/>
  <c r="W460" i="43"/>
  <c r="AA460" i="43" s="1"/>
  <c r="AD460" i="43" s="1"/>
  <c r="AE460" i="43"/>
  <c r="AE187" i="43"/>
  <c r="W2803" i="43"/>
  <c r="AA2803" i="43" s="1"/>
  <c r="AD2803" i="43" s="1"/>
  <c r="AE2803" i="43"/>
  <c r="AE42" i="43"/>
  <c r="W1478" i="43"/>
  <c r="AA1478" i="43" s="1"/>
  <c r="AD1478" i="43" s="1"/>
  <c r="AE1478" i="43"/>
  <c r="W340" i="43"/>
  <c r="AA340" i="43" s="1"/>
  <c r="AD340" i="43" s="1"/>
  <c r="AE340" i="43"/>
  <c r="W449" i="43"/>
  <c r="AA449" i="43" s="1"/>
  <c r="AD449" i="43" s="1"/>
  <c r="AE449" i="43"/>
  <c r="AE1364" i="43"/>
  <c r="W1364" i="43"/>
  <c r="AA1364" i="43" s="1"/>
  <c r="AD1364" i="43" s="1"/>
  <c r="W1735" i="43"/>
  <c r="AA1735" i="43" s="1"/>
  <c r="AD1735" i="43" s="1"/>
  <c r="AE1735" i="43"/>
  <c r="AE2181" i="43"/>
  <c r="W2181" i="43"/>
  <c r="AA2181" i="43" s="1"/>
  <c r="AD2181" i="43" s="1"/>
  <c r="W1607" i="43"/>
  <c r="AA1607" i="43" s="1"/>
  <c r="AD1607" i="43" s="1"/>
  <c r="AE1607" i="43"/>
  <c r="AE315" i="43"/>
  <c r="W315" i="43"/>
  <c r="AA315" i="43" s="1"/>
  <c r="AD315" i="43" s="1"/>
  <c r="AE50" i="43"/>
  <c r="AE1128" i="43"/>
  <c r="W1128" i="43"/>
  <c r="AA1128" i="43" s="1"/>
  <c r="AD1128" i="43" s="1"/>
  <c r="W856" i="43"/>
  <c r="AA856" i="43" s="1"/>
  <c r="AD856" i="43" s="1"/>
  <c r="AE856" i="43"/>
  <c r="W1616" i="43"/>
  <c r="AA1616" i="43" s="1"/>
  <c r="AD1616" i="43" s="1"/>
  <c r="AE1616" i="43"/>
  <c r="AE1744" i="43"/>
  <c r="W1744" i="43"/>
  <c r="AA1744" i="43" s="1"/>
  <c r="AD1744" i="43" s="1"/>
  <c r="W699" i="43"/>
  <c r="AA699" i="43" s="1"/>
  <c r="AD699" i="43" s="1"/>
  <c r="AE699" i="43"/>
  <c r="W868" i="43"/>
  <c r="AA868" i="43" s="1"/>
  <c r="AD868" i="43" s="1"/>
  <c r="AE868" i="43"/>
  <c r="W2069" i="43"/>
  <c r="AA2069" i="43" s="1"/>
  <c r="AD2069" i="43" s="1"/>
  <c r="AE2069" i="43"/>
  <c r="W1527" i="43"/>
  <c r="AA1527" i="43" s="1"/>
  <c r="AD1527" i="43" s="1"/>
  <c r="AE1527" i="43"/>
  <c r="AE2603" i="43"/>
  <c r="W2603" i="43"/>
  <c r="AA2603" i="43" s="1"/>
  <c r="AD2603" i="43" s="1"/>
  <c r="W2650" i="43"/>
  <c r="AA2650" i="43" s="1"/>
  <c r="AD2650" i="43" s="1"/>
  <c r="AE2650" i="43"/>
  <c r="W2538" i="43"/>
  <c r="AA2538" i="43" s="1"/>
  <c r="AD2538" i="43" s="1"/>
  <c r="AE2538" i="43"/>
  <c r="W254" i="43"/>
  <c r="AA254" i="43" s="1"/>
  <c r="AD254" i="43" s="1"/>
  <c r="AE254" i="43"/>
  <c r="W662" i="43"/>
  <c r="AA662" i="43" s="1"/>
  <c r="AD662" i="43" s="1"/>
  <c r="AE662" i="43"/>
  <c r="W879" i="43"/>
  <c r="AA879" i="43" s="1"/>
  <c r="AD879" i="43" s="1"/>
  <c r="AE879" i="43"/>
  <c r="AE1883" i="43"/>
  <c r="W1883" i="43"/>
  <c r="AA1883" i="43" s="1"/>
  <c r="AD1883" i="43" s="1"/>
  <c r="W2037" i="43"/>
  <c r="AA2037" i="43" s="1"/>
  <c r="AD2037" i="43" s="1"/>
  <c r="AE2037" i="43"/>
  <c r="AE44" i="43"/>
  <c r="AE1162" i="43"/>
  <c r="W1162" i="43"/>
  <c r="AA1162" i="43" s="1"/>
  <c r="AD1162" i="43" s="1"/>
  <c r="W2005" i="43"/>
  <c r="AA2005" i="43" s="1"/>
  <c r="AD2005" i="43" s="1"/>
  <c r="AE2005" i="43"/>
  <c r="AE2727" i="43"/>
  <c r="W2727" i="43"/>
  <c r="AA2727" i="43" s="1"/>
  <c r="AD2727" i="43" s="1"/>
  <c r="AE594" i="43"/>
  <c r="W594" i="43"/>
  <c r="AA594" i="43" s="1"/>
  <c r="AD594" i="43" s="1"/>
  <c r="W1688" i="43"/>
  <c r="AA1688" i="43" s="1"/>
  <c r="AD1688" i="43" s="1"/>
  <c r="AE1688" i="43"/>
  <c r="W608" i="43"/>
  <c r="AA608" i="43" s="1"/>
  <c r="AD608" i="43" s="1"/>
  <c r="AE608" i="43"/>
  <c r="W1283" i="43"/>
  <c r="AA1283" i="43" s="1"/>
  <c r="AD1283" i="43" s="1"/>
  <c r="AE1283" i="43"/>
  <c r="AE2584" i="43"/>
  <c r="W2584" i="43"/>
  <c r="AA2584" i="43" s="1"/>
  <c r="AD2584" i="43" s="1"/>
  <c r="W966" i="43"/>
  <c r="AA966" i="43" s="1"/>
  <c r="AD966" i="43" s="1"/>
  <c r="AE966" i="43"/>
  <c r="AE2285" i="43"/>
  <c r="W2285" i="43"/>
  <c r="AA2285" i="43" s="1"/>
  <c r="AD2285" i="43" s="1"/>
  <c r="AE2620" i="43"/>
  <c r="W2620" i="43"/>
  <c r="AA2620" i="43" s="1"/>
  <c r="AD2620" i="43" s="1"/>
  <c r="W618" i="43"/>
  <c r="AA618" i="43" s="1"/>
  <c r="AD618" i="43" s="1"/>
  <c r="AE618" i="43"/>
  <c r="AE597" i="43"/>
  <c r="W597" i="43"/>
  <c r="AA597" i="43" s="1"/>
  <c r="AD597" i="43" s="1"/>
  <c r="W362" i="43"/>
  <c r="AA362" i="43" s="1"/>
  <c r="AD362" i="43" s="1"/>
  <c r="AE362" i="43"/>
  <c r="W1810" i="43"/>
  <c r="AA1810" i="43" s="1"/>
  <c r="AD1810" i="43" s="1"/>
  <c r="AE1810" i="43"/>
  <c r="AE1479" i="43"/>
  <c r="W1479" i="43"/>
  <c r="AA1479" i="43" s="1"/>
  <c r="AD1479" i="43" s="1"/>
  <c r="W2047" i="43"/>
  <c r="AA2047" i="43" s="1"/>
  <c r="AD2047" i="43" s="1"/>
  <c r="AE2047" i="43"/>
  <c r="AE2017" i="43"/>
  <c r="W2017" i="43"/>
  <c r="AA2017" i="43" s="1"/>
  <c r="AD2017" i="43" s="1"/>
  <c r="AE252" i="43"/>
  <c r="W252" i="43"/>
  <c r="AA252" i="43" s="1"/>
  <c r="AD252" i="43" s="1"/>
  <c r="W2025" i="43"/>
  <c r="AA2025" i="43" s="1"/>
  <c r="AD2025" i="43" s="1"/>
  <c r="AE2025" i="43"/>
  <c r="AE2444" i="43"/>
  <c r="W2444" i="43"/>
  <c r="AA2444" i="43" s="1"/>
  <c r="AD2444" i="43" s="1"/>
  <c r="AE776" i="43"/>
  <c r="W776" i="43"/>
  <c r="AA776" i="43" s="1"/>
  <c r="AD776" i="43" s="1"/>
  <c r="AE2093" i="43"/>
  <c r="W2093" i="43"/>
  <c r="AA2093" i="43" s="1"/>
  <c r="AD2093" i="43" s="1"/>
  <c r="W2524" i="43"/>
  <c r="AA2524" i="43" s="1"/>
  <c r="AD2524" i="43" s="1"/>
  <c r="AE2524" i="43"/>
  <c r="W1944" i="43"/>
  <c r="AA1944" i="43" s="1"/>
  <c r="AD1944" i="43" s="1"/>
  <c r="AE1944" i="43"/>
  <c r="W1220" i="43"/>
  <c r="AA1220" i="43" s="1"/>
  <c r="AD1220" i="43" s="1"/>
  <c r="AE1220" i="43"/>
  <c r="W1163" i="43"/>
  <c r="AA1163" i="43" s="1"/>
  <c r="AD1163" i="43" s="1"/>
  <c r="AE1163" i="43"/>
  <c r="W1826" i="43"/>
  <c r="AA1826" i="43" s="1"/>
  <c r="AD1826" i="43" s="1"/>
  <c r="AE1826" i="43"/>
  <c r="AE599" i="43"/>
  <c r="W599" i="43"/>
  <c r="AA599" i="43" s="1"/>
  <c r="AD599" i="43" s="1"/>
  <c r="AE41" i="43"/>
  <c r="AE2625" i="43"/>
  <c r="W2625" i="43"/>
  <c r="AA2625" i="43" s="1"/>
  <c r="AD2625" i="43" s="1"/>
  <c r="W1414" i="43"/>
  <c r="AA1414" i="43" s="1"/>
  <c r="AD1414" i="43" s="1"/>
  <c r="AE1414" i="43"/>
  <c r="W349" i="43"/>
  <c r="AA349" i="43" s="1"/>
  <c r="AD349" i="43" s="1"/>
  <c r="AE349" i="43"/>
  <c r="W1207" i="43"/>
  <c r="AA1207" i="43" s="1"/>
  <c r="AD1207" i="43" s="1"/>
  <c r="AE1207" i="43"/>
  <c r="AE195" i="43"/>
  <c r="W2099" i="43"/>
  <c r="AA2099" i="43" s="1"/>
  <c r="AD2099" i="43" s="1"/>
  <c r="AE2099" i="43"/>
  <c r="W2701" i="43"/>
  <c r="AA2701" i="43" s="1"/>
  <c r="AD2701" i="43" s="1"/>
  <c r="AE2701" i="43"/>
  <c r="AE1225" i="43"/>
  <c r="W1225" i="43"/>
  <c r="AA1225" i="43" s="1"/>
  <c r="AD1225" i="43" s="1"/>
  <c r="W2744" i="43"/>
  <c r="AA2744" i="43" s="1"/>
  <c r="AD2744" i="43" s="1"/>
  <c r="AE2744" i="43"/>
  <c r="AE1683" i="43"/>
  <c r="W1683" i="43"/>
  <c r="AA1683" i="43" s="1"/>
  <c r="AD1683" i="43" s="1"/>
  <c r="AE2076" i="43"/>
  <c r="W2076" i="43"/>
  <c r="AA2076" i="43" s="1"/>
  <c r="AD2076" i="43" s="1"/>
  <c r="AE1859" i="43"/>
  <c r="W1859" i="43"/>
  <c r="AA1859" i="43" s="1"/>
  <c r="AD1859" i="43" s="1"/>
  <c r="W1777" i="43"/>
  <c r="AA1777" i="43" s="1"/>
  <c r="AD1777" i="43" s="1"/>
  <c r="AE1777" i="43"/>
  <c r="W1105" i="43"/>
  <c r="AA1105" i="43" s="1"/>
  <c r="AD1105" i="43" s="1"/>
  <c r="AE1105" i="43"/>
  <c r="W505" i="43"/>
  <c r="AA505" i="43" s="1"/>
  <c r="AD505" i="43" s="1"/>
  <c r="AE505" i="43"/>
  <c r="AE2251" i="43"/>
  <c r="W2251" i="43"/>
  <c r="AA2251" i="43" s="1"/>
  <c r="AD2251" i="43" s="1"/>
  <c r="W2383" i="43"/>
  <c r="AA2383" i="43" s="1"/>
  <c r="AD2383" i="43" s="1"/>
  <c r="AE2383" i="43"/>
  <c r="W853" i="43"/>
  <c r="AA853" i="43" s="1"/>
  <c r="AD853" i="43" s="1"/>
  <c r="AE853" i="43"/>
  <c r="W404" i="43"/>
  <c r="AA404" i="43" s="1"/>
  <c r="AD404" i="43" s="1"/>
  <c r="AE404" i="43"/>
  <c r="W323" i="43"/>
  <c r="AA323" i="43" s="1"/>
  <c r="AD323" i="43" s="1"/>
  <c r="AE323" i="43"/>
  <c r="AE2453" i="43"/>
  <c r="W2453" i="43"/>
  <c r="AA2453" i="43" s="1"/>
  <c r="AD2453" i="43" s="1"/>
  <c r="AE2336" i="43"/>
  <c r="W2336" i="43"/>
  <c r="AA2336" i="43" s="1"/>
  <c r="AD2336" i="43" s="1"/>
  <c r="W1526" i="43"/>
  <c r="AA1526" i="43" s="1"/>
  <c r="AD1526" i="43" s="1"/>
  <c r="AE1526" i="43"/>
  <c r="AE2276" i="43"/>
  <c r="W2276" i="43"/>
  <c r="AA2276" i="43" s="1"/>
  <c r="AD2276" i="43" s="1"/>
  <c r="AE2330" i="43"/>
  <c r="W2330" i="43"/>
  <c r="AA2330" i="43" s="1"/>
  <c r="AD2330" i="43" s="1"/>
  <c r="W625" i="43"/>
  <c r="AA625" i="43" s="1"/>
  <c r="AD625" i="43" s="1"/>
  <c r="AE625" i="43"/>
  <c r="W2487" i="43"/>
  <c r="AA2487" i="43" s="1"/>
  <c r="AD2487" i="43" s="1"/>
  <c r="AE2487" i="43"/>
  <c r="W2106" i="43"/>
  <c r="AA2106" i="43" s="1"/>
  <c r="AD2106" i="43" s="1"/>
  <c r="AE2106" i="43"/>
  <c r="W990" i="43"/>
  <c r="AA990" i="43" s="1"/>
  <c r="AD990" i="43" s="1"/>
  <c r="AE990" i="43"/>
  <c r="AE1904" i="43"/>
  <c r="W1904" i="43"/>
  <c r="AA1904" i="43" s="1"/>
  <c r="AD1904" i="43" s="1"/>
  <c r="W2051" i="43"/>
  <c r="AA2051" i="43" s="1"/>
  <c r="AD2051" i="43" s="1"/>
  <c r="AE2051" i="43"/>
  <c r="AE1085" i="43"/>
  <c r="W1085" i="43"/>
  <c r="AA1085" i="43" s="1"/>
  <c r="AD1085" i="43" s="1"/>
  <c r="AE935" i="43"/>
  <c r="W935" i="43"/>
  <c r="AA935" i="43" s="1"/>
  <c r="AD935" i="43" s="1"/>
  <c r="W227" i="43"/>
  <c r="AA227" i="43" s="1"/>
  <c r="AD227" i="43" s="1"/>
  <c r="AE227" i="43"/>
  <c r="W1271" i="43"/>
  <c r="AA1271" i="43" s="1"/>
  <c r="AD1271" i="43" s="1"/>
  <c r="AE1271" i="43"/>
  <c r="W2007" i="43"/>
  <c r="AA2007" i="43" s="1"/>
  <c r="AD2007" i="43" s="1"/>
  <c r="AE2007" i="43"/>
  <c r="AE2633" i="43"/>
  <c r="W2633" i="43"/>
  <c r="AA2633" i="43" s="1"/>
  <c r="AD2633" i="43" s="1"/>
  <c r="AE1064" i="43"/>
  <c r="W1064" i="43"/>
  <c r="AA1064" i="43" s="1"/>
  <c r="AD1064" i="43" s="1"/>
  <c r="W2002" i="43"/>
  <c r="AA2002" i="43" s="1"/>
  <c r="AD2002" i="43" s="1"/>
  <c r="AE2002" i="43"/>
  <c r="AE1980" i="43"/>
  <c r="W1980" i="43"/>
  <c r="AA1980" i="43" s="1"/>
  <c r="AD1980" i="43" s="1"/>
  <c r="W516" i="43"/>
  <c r="AA516" i="43" s="1"/>
  <c r="AD516" i="43" s="1"/>
  <c r="AE516" i="43"/>
  <c r="W1939" i="43"/>
  <c r="AA1939" i="43" s="1"/>
  <c r="AD1939" i="43" s="1"/>
  <c r="AE1939" i="43"/>
  <c r="AE397" i="43"/>
  <c r="W397" i="43"/>
  <c r="AA397" i="43" s="1"/>
  <c r="AD397" i="43" s="1"/>
  <c r="AE70" i="43"/>
  <c r="W1940" i="43"/>
  <c r="AA1940" i="43" s="1"/>
  <c r="AD1940" i="43" s="1"/>
  <c r="AE1940" i="43"/>
  <c r="AE1903" i="43"/>
  <c r="W1903" i="43"/>
  <c r="AA1903" i="43" s="1"/>
  <c r="AD1903" i="43" s="1"/>
  <c r="AE1159" i="43"/>
  <c r="W1159" i="43"/>
  <c r="AA1159" i="43" s="1"/>
  <c r="AD1159" i="43" s="1"/>
  <c r="AE313" i="43"/>
  <c r="W313" i="43"/>
  <c r="AA313" i="43" s="1"/>
  <c r="AD313" i="43" s="1"/>
  <c r="AE2614" i="43"/>
  <c r="W2614" i="43"/>
  <c r="AA2614" i="43" s="1"/>
  <c r="AD2614" i="43" s="1"/>
  <c r="W2091" i="43"/>
  <c r="AA2091" i="43" s="1"/>
  <c r="AD2091" i="43" s="1"/>
  <c r="AE2091" i="43"/>
  <c r="W2028" i="43"/>
  <c r="AA2028" i="43" s="1"/>
  <c r="AD2028" i="43" s="1"/>
  <c r="AE2028" i="43"/>
  <c r="W1977" i="43"/>
  <c r="AA1977" i="43" s="1"/>
  <c r="AD1977" i="43" s="1"/>
  <c r="AE1977" i="43"/>
  <c r="AE1610" i="43"/>
  <c r="W1610" i="43"/>
  <c r="AA1610" i="43" s="1"/>
  <c r="AD1610" i="43" s="1"/>
  <c r="AE2776" i="43"/>
  <c r="W2776" i="43"/>
  <c r="AA2776" i="43" s="1"/>
  <c r="AD2776" i="43" s="1"/>
  <c r="W870" i="43"/>
  <c r="AA870" i="43" s="1"/>
  <c r="AD870" i="43" s="1"/>
  <c r="AE870" i="43"/>
  <c r="W2422" i="43"/>
  <c r="AA2422" i="43" s="1"/>
  <c r="AD2422" i="43" s="1"/>
  <c r="AE2422" i="43"/>
  <c r="AE1292" i="43"/>
  <c r="W1292" i="43"/>
  <c r="AA1292" i="43" s="1"/>
  <c r="AD1292" i="43" s="1"/>
  <c r="W1399" i="43"/>
  <c r="AA1399" i="43" s="1"/>
  <c r="AD1399" i="43" s="1"/>
  <c r="AE1399" i="43"/>
  <c r="AE767" i="43"/>
  <c r="W767" i="43"/>
  <c r="AA767" i="43" s="1"/>
  <c r="AD767" i="43" s="1"/>
  <c r="AE1579" i="43"/>
  <c r="W1579" i="43"/>
  <c r="AA1579" i="43" s="1"/>
  <c r="AD1579" i="43" s="1"/>
  <c r="W2127" i="43"/>
  <c r="AA2127" i="43" s="1"/>
  <c r="AD2127" i="43" s="1"/>
  <c r="AE2127" i="43"/>
  <c r="AE2695" i="43"/>
  <c r="W2695" i="43"/>
  <c r="AA2695" i="43" s="1"/>
  <c r="AD2695" i="43" s="1"/>
  <c r="AE2243" i="43"/>
  <c r="W2243" i="43"/>
  <c r="AA2243" i="43" s="1"/>
  <c r="AD2243" i="43" s="1"/>
  <c r="AE372" i="43"/>
  <c r="W372" i="43"/>
  <c r="AA372" i="43" s="1"/>
  <c r="AD372" i="43" s="1"/>
  <c r="W678" i="43"/>
  <c r="AA678" i="43" s="1"/>
  <c r="AD678" i="43" s="1"/>
  <c r="AE678" i="43"/>
  <c r="AE1072" i="43"/>
  <c r="W1072" i="43"/>
  <c r="AA1072" i="43" s="1"/>
  <c r="AD1072" i="43" s="1"/>
  <c r="AE1021" i="43"/>
  <c r="W1021" i="43"/>
  <c r="AA1021" i="43" s="1"/>
  <c r="AD1021" i="43" s="1"/>
  <c r="W1709" i="43"/>
  <c r="AA1709" i="43" s="1"/>
  <c r="AD1709" i="43" s="1"/>
  <c r="AE1709" i="43"/>
  <c r="AE749" i="43"/>
  <c r="W749" i="43"/>
  <c r="AA749" i="43" s="1"/>
  <c r="AD749" i="43" s="1"/>
  <c r="AE67" i="43"/>
  <c r="AE655" i="43"/>
  <c r="W655" i="43"/>
  <c r="AA655" i="43" s="1"/>
  <c r="AD655" i="43" s="1"/>
  <c r="AE1298" i="43"/>
  <c r="W1298" i="43"/>
  <c r="AA1298" i="43" s="1"/>
  <c r="AD1298" i="43" s="1"/>
  <c r="AE1359" i="43"/>
  <c r="W1359" i="43"/>
  <c r="AA1359" i="43" s="1"/>
  <c r="AD1359" i="43" s="1"/>
  <c r="W1590" i="43"/>
  <c r="AA1590" i="43" s="1"/>
  <c r="AD1590" i="43" s="1"/>
  <c r="AE1590" i="43"/>
  <c r="W2531" i="43"/>
  <c r="AA2531" i="43" s="1"/>
  <c r="AD2531" i="43" s="1"/>
  <c r="AE2531" i="43"/>
  <c r="AE1181" i="43"/>
  <c r="W1181" i="43"/>
  <c r="AA1181" i="43" s="1"/>
  <c r="AD1181" i="43" s="1"/>
  <c r="W1363" i="43"/>
  <c r="AA1363" i="43" s="1"/>
  <c r="AD1363" i="43" s="1"/>
  <c r="AE1363" i="43"/>
  <c r="W2795" i="43"/>
  <c r="AA2795" i="43" s="1"/>
  <c r="AD2795" i="43" s="1"/>
  <c r="AE2795" i="43"/>
  <c r="W2062" i="43"/>
  <c r="AA2062" i="43" s="1"/>
  <c r="AD2062" i="43" s="1"/>
  <c r="AE2062" i="43"/>
  <c r="AE2394" i="43"/>
  <c r="W2394" i="43"/>
  <c r="AA2394" i="43" s="1"/>
  <c r="AD2394" i="43" s="1"/>
  <c r="AE2118" i="43"/>
  <c r="W2118" i="43"/>
  <c r="AA2118" i="43" s="1"/>
  <c r="AD2118" i="43" s="1"/>
  <c r="AE1228" i="43"/>
  <c r="W1228" i="43"/>
  <c r="AA1228" i="43" s="1"/>
  <c r="AD1228" i="43" s="1"/>
  <c r="W2503" i="43"/>
  <c r="AA2503" i="43" s="1"/>
  <c r="AD2503" i="43" s="1"/>
  <c r="AE2503" i="43"/>
  <c r="W388" i="43"/>
  <c r="AA388" i="43" s="1"/>
  <c r="AD388" i="43" s="1"/>
  <c r="AE388" i="43"/>
  <c r="W715" i="43"/>
  <c r="AA715" i="43" s="1"/>
  <c r="AD715" i="43" s="1"/>
  <c r="AE715" i="43"/>
  <c r="W1652" i="43"/>
  <c r="AA1652" i="43" s="1"/>
  <c r="AD1652" i="43" s="1"/>
  <c r="AE1652" i="43"/>
  <c r="W2337" i="43"/>
  <c r="AA2337" i="43" s="1"/>
  <c r="AD2337" i="43" s="1"/>
  <c r="AE2337" i="43"/>
  <c r="AE2473" i="43"/>
  <c r="W2473" i="43"/>
  <c r="AA2473" i="43" s="1"/>
  <c r="AD2473" i="43" s="1"/>
  <c r="W939" i="43"/>
  <c r="AA939" i="43" s="1"/>
  <c r="AD939" i="43" s="1"/>
  <c r="AE939" i="43"/>
  <c r="AE2241" i="43"/>
  <c r="W2241" i="43"/>
  <c r="AA2241" i="43" s="1"/>
  <c r="AD2241" i="43" s="1"/>
  <c r="AE106" i="43"/>
  <c r="AE34" i="43"/>
  <c r="AE1520" i="43"/>
  <c r="W1520" i="43"/>
  <c r="AA1520" i="43" s="1"/>
  <c r="AD1520" i="43" s="1"/>
  <c r="AE1606" i="43"/>
  <c r="W1606" i="43"/>
  <c r="AA1606" i="43" s="1"/>
  <c r="AD1606" i="43" s="1"/>
  <c r="AE127" i="43"/>
  <c r="W585" i="43"/>
  <c r="AA585" i="43" s="1"/>
  <c r="AD585" i="43" s="1"/>
  <c r="AE585" i="43"/>
  <c r="AE14" i="43"/>
  <c r="AE1474" i="43"/>
  <c r="W1474" i="43"/>
  <c r="AA1474" i="43" s="1"/>
  <c r="AD1474" i="43" s="1"/>
  <c r="AE468" i="43"/>
  <c r="W468" i="43"/>
  <c r="AA468" i="43" s="1"/>
  <c r="AD468" i="43" s="1"/>
  <c r="W270" i="43"/>
  <c r="AA270" i="43" s="1"/>
  <c r="AD270" i="43" s="1"/>
  <c r="AE270" i="43"/>
  <c r="AE1007" i="43"/>
  <c r="W1007" i="43"/>
  <c r="AA1007" i="43" s="1"/>
  <c r="AD1007" i="43" s="1"/>
  <c r="W2228" i="43"/>
  <c r="AA2228" i="43" s="1"/>
  <c r="AD2228" i="43" s="1"/>
  <c r="AE2228" i="43"/>
  <c r="W1255" i="43"/>
  <c r="AA1255" i="43" s="1"/>
  <c r="AD1255" i="43" s="1"/>
  <c r="AE1255" i="43"/>
  <c r="W421" i="43"/>
  <c r="AA421" i="43" s="1"/>
  <c r="AD421" i="43" s="1"/>
  <c r="AE421" i="43"/>
  <c r="W370" i="43"/>
  <c r="AA370" i="43" s="1"/>
  <c r="AD370" i="43" s="1"/>
  <c r="AE370" i="43"/>
  <c r="W1167" i="43"/>
  <c r="AA1167" i="43" s="1"/>
  <c r="AD1167" i="43" s="1"/>
  <c r="AE1167" i="43"/>
  <c r="W2084" i="43"/>
  <c r="AA2084" i="43" s="1"/>
  <c r="AD2084" i="43" s="1"/>
  <c r="AE2084" i="43"/>
  <c r="AE1496" i="43"/>
  <c r="W1496" i="43"/>
  <c r="AA1496" i="43" s="1"/>
  <c r="AD1496" i="43" s="1"/>
  <c r="W303" i="43"/>
  <c r="AA303" i="43" s="1"/>
  <c r="AD303" i="43" s="1"/>
  <c r="AE303" i="43"/>
  <c r="W2438" i="43"/>
  <c r="AA2438" i="43" s="1"/>
  <c r="AD2438" i="43" s="1"/>
  <c r="AE2438" i="43"/>
  <c r="AE2605" i="43"/>
  <c r="W2605" i="43"/>
  <c r="AA2605" i="43" s="1"/>
  <c r="AD2605" i="43" s="1"/>
  <c r="W2275" i="43"/>
  <c r="AA2275" i="43" s="1"/>
  <c r="AD2275" i="43" s="1"/>
  <c r="AE2275" i="43"/>
  <c r="AE1899" i="43"/>
  <c r="W1899" i="43"/>
  <c r="AA1899" i="43" s="1"/>
  <c r="AD1899" i="43" s="1"/>
  <c r="W1056" i="43"/>
  <c r="AA1056" i="43" s="1"/>
  <c r="AD1056" i="43" s="1"/>
  <c r="AE1056" i="43"/>
  <c r="W1562" i="43"/>
  <c r="AA1562" i="43" s="1"/>
  <c r="AD1562" i="43" s="1"/>
  <c r="AE1562" i="43"/>
  <c r="W2360" i="43"/>
  <c r="AA2360" i="43" s="1"/>
  <c r="AD2360" i="43" s="1"/>
  <c r="AE2360" i="43"/>
  <c r="W2784" i="43"/>
  <c r="AA2784" i="43" s="1"/>
  <c r="AD2784" i="43" s="1"/>
  <c r="AE2784" i="43"/>
  <c r="W1570" i="43"/>
  <c r="AA1570" i="43" s="1"/>
  <c r="AD1570" i="43" s="1"/>
  <c r="AE1570" i="43"/>
  <c r="W2630" i="43"/>
  <c r="AA2630" i="43" s="1"/>
  <c r="AD2630" i="43" s="1"/>
  <c r="AE2630" i="43"/>
  <c r="W2126" i="43"/>
  <c r="AA2126" i="43" s="1"/>
  <c r="AD2126" i="43" s="1"/>
  <c r="AE2126" i="43"/>
  <c r="W2699" i="43"/>
  <c r="AA2699" i="43" s="1"/>
  <c r="AD2699" i="43" s="1"/>
  <c r="AE2699" i="43"/>
  <c r="W1192" i="43"/>
  <c r="AA1192" i="43" s="1"/>
  <c r="AD1192" i="43" s="1"/>
  <c r="AE1192" i="43"/>
  <c r="W2160" i="43"/>
  <c r="AA2160" i="43" s="1"/>
  <c r="AD2160" i="43" s="1"/>
  <c r="AE2160" i="43"/>
  <c r="AE2302" i="43"/>
  <c r="W2302" i="43"/>
  <c r="AA2302" i="43" s="1"/>
  <c r="AD2302" i="43" s="1"/>
  <c r="W2602" i="43"/>
  <c r="AA2602" i="43" s="1"/>
  <c r="AD2602" i="43" s="1"/>
  <c r="AE2602" i="43"/>
  <c r="AE1531" i="43"/>
  <c r="W1531" i="43"/>
  <c r="AA1531" i="43" s="1"/>
  <c r="AD1531" i="43" s="1"/>
  <c r="W2399" i="43"/>
  <c r="AA2399" i="43" s="1"/>
  <c r="AD2399" i="43" s="1"/>
  <c r="AE2399" i="43"/>
  <c r="W1580" i="43"/>
  <c r="AA1580" i="43" s="1"/>
  <c r="AD1580" i="43" s="1"/>
  <c r="AE1580" i="43"/>
  <c r="AE2497" i="43"/>
  <c r="W2497" i="43"/>
  <c r="AA2497" i="43" s="1"/>
  <c r="AD2497" i="43" s="1"/>
  <c r="AE2066" i="43"/>
  <c r="W2066" i="43"/>
  <c r="AA2066" i="43" s="1"/>
  <c r="AD2066" i="43" s="1"/>
  <c r="AE1945" i="43"/>
  <c r="W1945" i="43"/>
  <c r="AA1945" i="43" s="1"/>
  <c r="AD1945" i="43" s="1"/>
  <c r="AE2184" i="43"/>
  <c r="W2184" i="43"/>
  <c r="AA2184" i="43" s="1"/>
  <c r="AD2184" i="43" s="1"/>
  <c r="AE276" i="43"/>
  <c r="W276" i="43"/>
  <c r="AA276" i="43" s="1"/>
  <c r="AD276" i="43" s="1"/>
  <c r="W1543" i="43"/>
  <c r="AA1543" i="43" s="1"/>
  <c r="AD1543" i="43" s="1"/>
  <c r="AE1543" i="43"/>
  <c r="W2414" i="43"/>
  <c r="AA2414" i="43" s="1"/>
  <c r="AD2414" i="43" s="1"/>
  <c r="AE2414" i="43"/>
  <c r="AE760" i="43"/>
  <c r="W760" i="43"/>
  <c r="AA760" i="43" s="1"/>
  <c r="AD760" i="43" s="1"/>
  <c r="AE2610" i="43"/>
  <c r="W2610" i="43"/>
  <c r="AA2610" i="43" s="1"/>
  <c r="AD2610" i="43" s="1"/>
  <c r="W2639" i="43"/>
  <c r="AA2639" i="43" s="1"/>
  <c r="AD2639" i="43" s="1"/>
  <c r="AE2639" i="43"/>
  <c r="W1309" i="43"/>
  <c r="AA1309" i="43" s="1"/>
  <c r="AD1309" i="43" s="1"/>
  <c r="AE1309" i="43"/>
  <c r="W810" i="43"/>
  <c r="AA810" i="43" s="1"/>
  <c r="AD810" i="43" s="1"/>
  <c r="AE810" i="43"/>
  <c r="W627" i="43"/>
  <c r="AA627" i="43" s="1"/>
  <c r="AD627" i="43" s="1"/>
  <c r="AE627" i="43"/>
  <c r="AE179" i="43"/>
  <c r="AE1618" i="43"/>
  <c r="W1618" i="43"/>
  <c r="AA1618" i="43" s="1"/>
  <c r="AD1618" i="43" s="1"/>
  <c r="AE2372" i="43"/>
  <c r="W2372" i="43"/>
  <c r="AA2372" i="43" s="1"/>
  <c r="AD2372" i="43" s="1"/>
  <c r="AE1844" i="43"/>
  <c r="W1844" i="43"/>
  <c r="AA1844" i="43" s="1"/>
  <c r="AD1844" i="43" s="1"/>
  <c r="AE718" i="43"/>
  <c r="W718" i="43"/>
  <c r="AA718" i="43" s="1"/>
  <c r="AD718" i="43" s="1"/>
  <c r="AE766" i="43"/>
  <c r="W766" i="43"/>
  <c r="AA766" i="43" s="1"/>
  <c r="AD766" i="43" s="1"/>
  <c r="AE191" i="43"/>
  <c r="AE1322" i="43"/>
  <c r="W1322" i="43"/>
  <c r="AA1322" i="43" s="1"/>
  <c r="AD1322" i="43" s="1"/>
  <c r="AE835" i="43"/>
  <c r="W835" i="43"/>
  <c r="AA835" i="43" s="1"/>
  <c r="AD835" i="43" s="1"/>
  <c r="AE1297" i="43"/>
  <c r="W1297" i="43"/>
  <c r="AA1297" i="43" s="1"/>
  <c r="AD1297" i="43" s="1"/>
  <c r="W962" i="43"/>
  <c r="AA962" i="43" s="1"/>
  <c r="AD962" i="43" s="1"/>
  <c r="AE962" i="43"/>
  <c r="W714" i="43"/>
  <c r="AA714" i="43" s="1"/>
  <c r="AD714" i="43" s="1"/>
  <c r="AE714" i="43"/>
  <c r="AE333" i="43"/>
  <c r="W333" i="43"/>
  <c r="AA333" i="43" s="1"/>
  <c r="AD333" i="43" s="1"/>
  <c r="AE1956" i="43"/>
  <c r="W1956" i="43"/>
  <c r="AA1956" i="43" s="1"/>
  <c r="AD1956" i="43" s="1"/>
  <c r="W559" i="43"/>
  <c r="AA559" i="43" s="1"/>
  <c r="AD559" i="43" s="1"/>
  <c r="AE559" i="43"/>
  <c r="AE2470" i="43"/>
  <c r="W2470" i="43"/>
  <c r="AA2470" i="43" s="1"/>
  <c r="AD2470" i="43" s="1"/>
  <c r="AE2031" i="43"/>
  <c r="W2031" i="43"/>
  <c r="AA2031" i="43" s="1"/>
  <c r="AD2031" i="43" s="1"/>
  <c r="W1504" i="43"/>
  <c r="AA1504" i="43" s="1"/>
  <c r="AD1504" i="43" s="1"/>
  <c r="AE1504" i="43"/>
  <c r="W1529" i="43"/>
  <c r="AA1529" i="43" s="1"/>
  <c r="AD1529" i="43" s="1"/>
  <c r="AE1529" i="43"/>
  <c r="AE17" i="43"/>
  <c r="W1009" i="43"/>
  <c r="AA1009" i="43" s="1"/>
  <c r="AD1009" i="43" s="1"/>
  <c r="AE1009" i="43"/>
  <c r="AE2545" i="43"/>
  <c r="W2545" i="43"/>
  <c r="AA2545" i="43" s="1"/>
  <c r="AD2545" i="43" s="1"/>
  <c r="AE2065" i="43"/>
  <c r="W2065" i="43"/>
  <c r="AA2065" i="43" s="1"/>
  <c r="AD2065" i="43" s="1"/>
  <c r="AE512" i="43"/>
  <c r="W512" i="43"/>
  <c r="AA512" i="43" s="1"/>
  <c r="AD512" i="43" s="1"/>
  <c r="W454" i="43"/>
  <c r="AA454" i="43" s="1"/>
  <c r="AD454" i="43" s="1"/>
  <c r="AE454" i="43"/>
  <c r="AE1335" i="43"/>
  <c r="W1335" i="43"/>
  <c r="AA1335" i="43" s="1"/>
  <c r="AD1335" i="43" s="1"/>
  <c r="W1320" i="43"/>
  <c r="AA1320" i="43" s="1"/>
  <c r="AD1320" i="43" s="1"/>
  <c r="AE1320" i="43"/>
  <c r="W775" i="43"/>
  <c r="AA775" i="43" s="1"/>
  <c r="AD775" i="43" s="1"/>
  <c r="AE775" i="43"/>
  <c r="AE1003" i="43"/>
  <c r="W1003" i="43"/>
  <c r="AA1003" i="43" s="1"/>
  <c r="AD1003" i="43" s="1"/>
  <c r="W527" i="43"/>
  <c r="AA527" i="43" s="1"/>
  <c r="AD527" i="43" s="1"/>
  <c r="AE527" i="43"/>
  <c r="AE1507" i="43"/>
  <c r="W1507" i="43"/>
  <c r="AA1507" i="43" s="1"/>
  <c r="AD1507" i="43" s="1"/>
  <c r="W1187" i="43"/>
  <c r="AA1187" i="43" s="1"/>
  <c r="AD1187" i="43" s="1"/>
  <c r="AE1187" i="43"/>
  <c r="AE1272" i="43"/>
  <c r="W1272" i="43"/>
  <c r="AA1272" i="43" s="1"/>
  <c r="AD1272" i="43" s="1"/>
  <c r="W328" i="43"/>
  <c r="AA328" i="43" s="1"/>
  <c r="AD328" i="43" s="1"/>
  <c r="AE328" i="43"/>
  <c r="W425" i="43"/>
  <c r="AA425" i="43" s="1"/>
  <c r="AD425" i="43" s="1"/>
  <c r="AE425" i="43"/>
  <c r="W1186" i="43"/>
  <c r="AA1186" i="43" s="1"/>
  <c r="AD1186" i="43" s="1"/>
  <c r="AE1186" i="43"/>
  <c r="AE2662" i="43"/>
  <c r="W2662" i="43"/>
  <c r="AA2662" i="43" s="1"/>
  <c r="AD2662" i="43" s="1"/>
  <c r="W912" i="43"/>
  <c r="AA912" i="43" s="1"/>
  <c r="AD912" i="43" s="1"/>
  <c r="AE912" i="43"/>
  <c r="W620" i="43"/>
  <c r="AA620" i="43" s="1"/>
  <c r="AD620" i="43" s="1"/>
  <c r="AE620" i="43"/>
  <c r="W2577" i="43"/>
  <c r="AA2577" i="43" s="1"/>
  <c r="AD2577" i="43" s="1"/>
  <c r="AE2577" i="43"/>
  <c r="W1197" i="43"/>
  <c r="AA1197" i="43" s="1"/>
  <c r="AD1197" i="43" s="1"/>
  <c r="AE1197" i="43"/>
  <c r="W2329" i="43"/>
  <c r="AA2329" i="43" s="1"/>
  <c r="AD2329" i="43" s="1"/>
  <c r="AE2329" i="43"/>
  <c r="AE1614" i="43"/>
  <c r="W1614" i="43"/>
  <c r="AA1614" i="43" s="1"/>
  <c r="AD1614" i="43" s="1"/>
  <c r="W2430" i="43"/>
  <c r="AA2430" i="43" s="1"/>
  <c r="AD2430" i="43" s="1"/>
  <c r="AE2430" i="43"/>
  <c r="W581" i="43"/>
  <c r="AA581" i="43" s="1"/>
  <c r="AD581" i="43" s="1"/>
  <c r="AE581" i="43"/>
  <c r="W368" i="43"/>
  <c r="AA368" i="43" s="1"/>
  <c r="AD368" i="43" s="1"/>
  <c r="AE368" i="43"/>
  <c r="AE2371" i="43"/>
  <c r="W2371" i="43"/>
  <c r="AA2371" i="43" s="1"/>
  <c r="AD2371" i="43" s="1"/>
  <c r="AE1649" i="43"/>
  <c r="W1649" i="43"/>
  <c r="AA1649" i="43" s="1"/>
  <c r="AD1649" i="43" s="1"/>
  <c r="W669" i="43"/>
  <c r="AA669" i="43" s="1"/>
  <c r="AD669" i="43" s="1"/>
  <c r="AE669" i="43"/>
  <c r="AE1870" i="43"/>
  <c r="W1870" i="43"/>
  <c r="AA1870" i="43" s="1"/>
  <c r="AD1870" i="43" s="1"/>
  <c r="W2129" i="43"/>
  <c r="AA2129" i="43" s="1"/>
  <c r="AD2129" i="43" s="1"/>
  <c r="AE2129" i="43"/>
  <c r="W1270" i="43"/>
  <c r="AA1270" i="43" s="1"/>
  <c r="AD1270" i="43" s="1"/>
  <c r="AE1270" i="43"/>
  <c r="W842" i="43"/>
  <c r="AA842" i="43" s="1"/>
  <c r="AD842" i="43" s="1"/>
  <c r="AE842" i="43"/>
  <c r="W2392" i="43"/>
  <c r="AA2392" i="43" s="1"/>
  <c r="AD2392" i="43" s="1"/>
  <c r="AE2392" i="43"/>
  <c r="W1191" i="43"/>
  <c r="AA1191" i="43" s="1"/>
  <c r="AD1191" i="43" s="1"/>
  <c r="AE1191" i="43"/>
  <c r="W843" i="43"/>
  <c r="AA843" i="43" s="1"/>
  <c r="AD843" i="43" s="1"/>
  <c r="AE843" i="43"/>
  <c r="W515" i="43"/>
  <c r="AA515" i="43" s="1"/>
  <c r="AD515" i="43" s="1"/>
  <c r="AE515" i="43"/>
  <c r="AE56" i="43"/>
  <c r="AE2753" i="43"/>
  <c r="W2753" i="43"/>
  <c r="AA2753" i="43" s="1"/>
  <c r="AD2753" i="43" s="1"/>
  <c r="W560" i="43"/>
  <c r="AA560" i="43" s="1"/>
  <c r="AD560" i="43" s="1"/>
  <c r="AE560" i="43"/>
  <c r="W1642" i="43"/>
  <c r="AA1642" i="43" s="1"/>
  <c r="AD1642" i="43" s="1"/>
  <c r="AE1642" i="43"/>
  <c r="W1690" i="43"/>
  <c r="AA1690" i="43" s="1"/>
  <c r="AD1690" i="43" s="1"/>
  <c r="AE1690" i="43"/>
  <c r="W1136" i="43"/>
  <c r="AA1136" i="43" s="1"/>
  <c r="AD1136" i="43" s="1"/>
  <c r="AE1136" i="43"/>
  <c r="W1636" i="43"/>
  <c r="AA1636" i="43" s="1"/>
  <c r="AD1636" i="43" s="1"/>
  <c r="AE1636" i="43"/>
  <c r="AE170" i="43"/>
  <c r="W2024" i="43"/>
  <c r="AA2024" i="43" s="1"/>
  <c r="AD2024" i="43" s="1"/>
  <c r="AE2024" i="43"/>
  <c r="W921" i="43"/>
  <c r="AA921" i="43" s="1"/>
  <c r="AD921" i="43" s="1"/>
  <c r="AE921" i="43"/>
  <c r="W1014" i="43"/>
  <c r="AA1014" i="43" s="1"/>
  <c r="AD1014" i="43" s="1"/>
  <c r="AE1014" i="43"/>
  <c r="AE1052" i="43"/>
  <c r="W1052" i="43"/>
  <c r="AA1052" i="43" s="1"/>
  <c r="AD1052" i="43" s="1"/>
  <c r="AE118" i="43"/>
  <c r="AE2512" i="43"/>
  <c r="W2512" i="43"/>
  <c r="AA2512" i="43" s="1"/>
  <c r="AD2512" i="43" s="1"/>
  <c r="W751" i="43"/>
  <c r="AA751" i="43" s="1"/>
  <c r="AD751" i="43" s="1"/>
  <c r="AE751" i="43"/>
  <c r="AE1156" i="43"/>
  <c r="W1156" i="43"/>
  <c r="AA1156" i="43" s="1"/>
  <c r="AD1156" i="43" s="1"/>
  <c r="W2569" i="43"/>
  <c r="AA2569" i="43" s="1"/>
  <c r="AD2569" i="43" s="1"/>
  <c r="AE2569" i="43"/>
  <c r="AE2105" i="43"/>
  <c r="W2105" i="43"/>
  <c r="AA2105" i="43" s="1"/>
  <c r="AD2105" i="43" s="1"/>
  <c r="AE579" i="43"/>
  <c r="W579" i="43"/>
  <c r="AA579" i="43" s="1"/>
  <c r="AD579" i="43" s="1"/>
  <c r="AE94" i="43"/>
  <c r="AE632" i="43"/>
  <c r="W632" i="43"/>
  <c r="AA632" i="43" s="1"/>
  <c r="AD632" i="43" s="1"/>
  <c r="AE1035" i="43"/>
  <c r="W1035" i="43"/>
  <c r="AA1035" i="43" s="1"/>
  <c r="AD1035" i="43" s="1"/>
  <c r="W535" i="43"/>
  <c r="AA535" i="43" s="1"/>
  <c r="AD535" i="43" s="1"/>
  <c r="AE535" i="43"/>
  <c r="W2810" i="43"/>
  <c r="AA2810" i="43" s="1"/>
  <c r="AD2810" i="43" s="1"/>
  <c r="AE2810" i="43"/>
  <c r="AE530" i="43"/>
  <c r="W530" i="43"/>
  <c r="AA530" i="43" s="1"/>
  <c r="AD530" i="43" s="1"/>
  <c r="AE1024" i="43"/>
  <c r="W1024" i="43"/>
  <c r="AA1024" i="43" s="1"/>
  <c r="AD1024" i="43" s="1"/>
  <c r="W1262" i="43"/>
  <c r="AA1262" i="43" s="1"/>
  <c r="AD1262" i="43" s="1"/>
  <c r="AE1262" i="43"/>
  <c r="W1451" i="43"/>
  <c r="AA1451" i="43" s="1"/>
  <c r="AD1451" i="43" s="1"/>
  <c r="AE1451" i="43"/>
  <c r="W613" i="43"/>
  <c r="AA613" i="43" s="1"/>
  <c r="AD613" i="43" s="1"/>
  <c r="AE613" i="43"/>
  <c r="W727" i="43"/>
  <c r="AA727" i="43" s="1"/>
  <c r="AD727" i="43" s="1"/>
  <c r="AE727" i="43"/>
  <c r="AE108" i="43"/>
  <c r="AE1776" i="43"/>
  <c r="W1776" i="43"/>
  <c r="AA1776" i="43" s="1"/>
  <c r="AD1776" i="43" s="1"/>
  <c r="W407" i="43"/>
  <c r="AA407" i="43" s="1"/>
  <c r="AD407" i="43" s="1"/>
  <c r="AE407" i="43"/>
  <c r="AE418" i="43"/>
  <c r="W418" i="43"/>
  <c r="AA418" i="43" s="1"/>
  <c r="AD418" i="43" s="1"/>
  <c r="W1639" i="43"/>
  <c r="AA1639" i="43" s="1"/>
  <c r="AD1639" i="43" s="1"/>
  <c r="AE1639" i="43"/>
  <c r="W359" i="43"/>
  <c r="AA359" i="43" s="1"/>
  <c r="AD359" i="43" s="1"/>
  <c r="AE359" i="43"/>
  <c r="W606" i="43"/>
  <c r="AA606" i="43" s="1"/>
  <c r="AD606" i="43" s="1"/>
  <c r="AE606" i="43"/>
  <c r="AE672" i="43"/>
  <c r="W672" i="43"/>
  <c r="AA672" i="43" s="1"/>
  <c r="AD672" i="43" s="1"/>
  <c r="W1948" i="43"/>
  <c r="AA1948" i="43" s="1"/>
  <c r="AD1948" i="43" s="1"/>
  <c r="AE1948" i="43"/>
  <c r="AE2376" i="43"/>
  <c r="W2376" i="43"/>
  <c r="AA2376" i="43" s="1"/>
  <c r="AD2376" i="43" s="1"/>
  <c r="W1981" i="43"/>
  <c r="AA1981" i="43" s="1"/>
  <c r="AD1981" i="43" s="1"/>
  <c r="AE1981" i="43"/>
  <c r="AE98" i="43"/>
  <c r="W232" i="43"/>
  <c r="AA232" i="43" s="1"/>
  <c r="AD232" i="43" s="1"/>
  <c r="AE232" i="43"/>
  <c r="AE1082" i="43"/>
  <c r="W1082" i="43"/>
  <c r="AA1082" i="43" s="1"/>
  <c r="AD1082" i="43" s="1"/>
  <c r="AE262" i="43"/>
  <c r="W262" i="43"/>
  <c r="AA262" i="43" s="1"/>
  <c r="AD262" i="43" s="1"/>
  <c r="W1054" i="43"/>
  <c r="AA1054" i="43" s="1"/>
  <c r="AD1054" i="43" s="1"/>
  <c r="AE1054" i="43"/>
  <c r="W1874" i="43"/>
  <c r="AA1874" i="43" s="1"/>
  <c r="AD1874" i="43" s="1"/>
  <c r="AE1874" i="43"/>
  <c r="W1787" i="43"/>
  <c r="AA1787" i="43" s="1"/>
  <c r="AD1787" i="43" s="1"/>
  <c r="AE1787" i="43"/>
  <c r="AE240" i="43"/>
  <c r="W240" i="43"/>
  <c r="AA240" i="43" s="1"/>
  <c r="AD240" i="43" s="1"/>
  <c r="W1963" i="43"/>
  <c r="AA1963" i="43" s="1"/>
  <c r="AD1963" i="43" s="1"/>
  <c r="AE1963" i="43"/>
  <c r="AE629" i="43"/>
  <c r="W629" i="43"/>
  <c r="AA629" i="43" s="1"/>
  <c r="AD629" i="43" s="1"/>
  <c r="W2660" i="43"/>
  <c r="AA2660" i="43" s="1"/>
  <c r="AD2660" i="43" s="1"/>
  <c r="AE2660" i="43"/>
  <c r="W1779" i="43"/>
  <c r="AA1779" i="43" s="1"/>
  <c r="AD1779" i="43" s="1"/>
  <c r="AE1779" i="43"/>
  <c r="AE2578" i="43"/>
  <c r="W2578" i="43"/>
  <c r="AA2578" i="43" s="1"/>
  <c r="AD2578" i="43" s="1"/>
  <c r="W1497" i="43"/>
  <c r="AA1497" i="43" s="1"/>
  <c r="AD1497" i="43" s="1"/>
  <c r="AE1497" i="43"/>
  <c r="W829" i="43"/>
  <c r="AA829" i="43" s="1"/>
  <c r="AD829" i="43" s="1"/>
  <c r="AE829" i="43"/>
  <c r="AE937" i="43"/>
  <c r="W937" i="43"/>
  <c r="AA937" i="43" s="1"/>
  <c r="AD937" i="43" s="1"/>
  <c r="W1718" i="43"/>
  <c r="AA1718" i="43" s="1"/>
  <c r="AD1718" i="43" s="1"/>
  <c r="AE1718" i="43"/>
  <c r="W1635" i="43"/>
  <c r="AA1635" i="43" s="1"/>
  <c r="AD1635" i="43" s="1"/>
  <c r="AE1635" i="43"/>
  <c r="W1033" i="43"/>
  <c r="AA1033" i="43" s="1"/>
  <c r="AD1033" i="43" s="1"/>
  <c r="AE1033" i="43"/>
  <c r="AE1379" i="43"/>
  <c r="W1379" i="43"/>
  <c r="AA1379" i="43" s="1"/>
  <c r="AD1379" i="43" s="1"/>
  <c r="AE2056" i="43"/>
  <c r="W2056" i="43"/>
  <c r="AA2056" i="43" s="1"/>
  <c r="AD2056" i="43" s="1"/>
  <c r="AE1279" i="43"/>
  <c r="W1279" i="43"/>
  <c r="AA1279" i="43" s="1"/>
  <c r="AD1279" i="43" s="1"/>
  <c r="AE970" i="43"/>
  <c r="W970" i="43"/>
  <c r="AA970" i="43" s="1"/>
  <c r="AD970" i="43" s="1"/>
  <c r="W310" i="43"/>
  <c r="AA310" i="43" s="1"/>
  <c r="AD310" i="43" s="1"/>
  <c r="AE310" i="43"/>
  <c r="W1489" i="43"/>
  <c r="AA1489" i="43" s="1"/>
  <c r="AD1489" i="43" s="1"/>
  <c r="AE1489" i="43"/>
  <c r="W2232" i="43"/>
  <c r="AA2232" i="43" s="1"/>
  <c r="AD2232" i="43" s="1"/>
  <c r="AE2232" i="43"/>
  <c r="W1142" i="43"/>
  <c r="AA1142" i="43" s="1"/>
  <c r="AD1142" i="43" s="1"/>
  <c r="AE1142" i="43"/>
  <c r="W1371" i="43"/>
  <c r="AA1371" i="43" s="1"/>
  <c r="AD1371" i="43" s="1"/>
  <c r="AE1371" i="43"/>
  <c r="AE2698" i="43"/>
  <c r="W2698" i="43"/>
  <c r="AA2698" i="43" s="1"/>
  <c r="AD2698" i="43" s="1"/>
  <c r="W1353" i="43"/>
  <c r="AA1353" i="43" s="1"/>
  <c r="AD1353" i="43" s="1"/>
  <c r="AE1353" i="43"/>
  <c r="W920" i="43"/>
  <c r="AA920" i="43" s="1"/>
  <c r="AD920" i="43" s="1"/>
  <c r="AE920" i="43"/>
  <c r="W1946" i="43"/>
  <c r="AA1946" i="43" s="1"/>
  <c r="AD1946" i="43" s="1"/>
  <c r="AE1946" i="43"/>
  <c r="W1638" i="43"/>
  <c r="AA1638" i="43" s="1"/>
  <c r="AD1638" i="43" s="1"/>
  <c r="AE1638" i="43"/>
  <c r="AE27" i="43"/>
  <c r="W453" i="43"/>
  <c r="AA453" i="43" s="1"/>
  <c r="AD453" i="43" s="1"/>
  <c r="AE453" i="43"/>
  <c r="AE136" i="43"/>
  <c r="AE2493" i="43"/>
  <c r="W2493" i="43"/>
  <c r="AA2493" i="43" s="1"/>
  <c r="AD2493" i="43" s="1"/>
  <c r="W2725" i="43"/>
  <c r="AA2725" i="43" s="1"/>
  <c r="AD2725" i="43" s="1"/>
  <c r="AE2725" i="43"/>
  <c r="W1311" i="43"/>
  <c r="AA1311" i="43" s="1"/>
  <c r="AD1311" i="43" s="1"/>
  <c r="AE1311" i="43"/>
  <c r="W282" i="43"/>
  <c r="AA282" i="43" s="1"/>
  <c r="AD282" i="43" s="1"/>
  <c r="AE282" i="43"/>
  <c r="AE2778" i="43"/>
  <c r="W2778" i="43"/>
  <c r="AA2778" i="43" s="1"/>
  <c r="AD2778" i="43" s="1"/>
  <c r="AE1923" i="43"/>
  <c r="W1923" i="43"/>
  <c r="AA1923" i="43" s="1"/>
  <c r="AD1923" i="43" s="1"/>
  <c r="W1047" i="43"/>
  <c r="AA1047" i="43" s="1"/>
  <c r="AD1047" i="43" s="1"/>
  <c r="AE1047" i="43"/>
  <c r="W1942" i="43"/>
  <c r="AA1942" i="43" s="1"/>
  <c r="AD1942" i="43" s="1"/>
  <c r="AE1942" i="43"/>
  <c r="AE1723" i="43"/>
  <c r="W1723" i="43"/>
  <c r="AA1723" i="43" s="1"/>
  <c r="AD1723" i="43" s="1"/>
  <c r="AE1633" i="43"/>
  <c r="W1633" i="43"/>
  <c r="AA1633" i="43" s="1"/>
  <c r="AD1633" i="43" s="1"/>
  <c r="W1239" i="43"/>
  <c r="AA1239" i="43" s="1"/>
  <c r="AD1239" i="43" s="1"/>
  <c r="AE1239" i="43"/>
  <c r="AE130" i="43"/>
  <c r="W945" i="43"/>
  <c r="AA945" i="43" s="1"/>
  <c r="AD945" i="43" s="1"/>
  <c r="AE945" i="43"/>
  <c r="W2757" i="43"/>
  <c r="AA2757" i="43" s="1"/>
  <c r="AD2757" i="43" s="1"/>
  <c r="AE2757" i="43"/>
  <c r="W2774" i="43"/>
  <c r="AA2774" i="43" s="1"/>
  <c r="AD2774" i="43" s="1"/>
  <c r="AE2774" i="43"/>
  <c r="W2377" i="43"/>
  <c r="AA2377" i="43" s="1"/>
  <c r="AD2377" i="43" s="1"/>
  <c r="AE2377" i="43"/>
  <c r="W353" i="43"/>
  <c r="AA353" i="43" s="1"/>
  <c r="AD353" i="43" s="1"/>
  <c r="AE353" i="43"/>
  <c r="AE2465" i="43"/>
  <c r="W2465" i="43"/>
  <c r="AA2465" i="43" s="1"/>
  <c r="AD2465" i="43" s="1"/>
  <c r="W1615" i="43"/>
  <c r="AA1615" i="43" s="1"/>
  <c r="AD1615" i="43" s="1"/>
  <c r="AE1615" i="43"/>
  <c r="AE2317" i="43"/>
  <c r="W2317" i="43"/>
  <c r="AA2317" i="43" s="1"/>
  <c r="AD2317" i="43" s="1"/>
  <c r="W1396" i="43"/>
  <c r="AA1396" i="43" s="1"/>
  <c r="AD1396" i="43" s="1"/>
  <c r="AE1396" i="43"/>
  <c r="AE1792" i="43"/>
  <c r="W1792" i="43"/>
  <c r="AA1792" i="43" s="1"/>
  <c r="AD1792" i="43" s="1"/>
  <c r="W2645" i="43"/>
  <c r="AA2645" i="43" s="1"/>
  <c r="AD2645" i="43" s="1"/>
  <c r="AE2645" i="43"/>
  <c r="W2712" i="43"/>
  <c r="AA2712" i="43" s="1"/>
  <c r="AD2712" i="43" s="1"/>
  <c r="AE2712" i="43"/>
  <c r="AE2596" i="43"/>
  <c r="W2596" i="43"/>
  <c r="AA2596" i="43" s="1"/>
  <c r="AD2596" i="43" s="1"/>
  <c r="AE511" i="43"/>
  <c r="W511" i="43"/>
  <c r="AA511" i="43" s="1"/>
  <c r="AD511" i="43" s="1"/>
  <c r="W547" i="43"/>
  <c r="AA547" i="43" s="1"/>
  <c r="AD547" i="43" s="1"/>
  <c r="AE547" i="43"/>
  <c r="AE1838" i="43"/>
  <c r="W1838" i="43"/>
  <c r="AA1838" i="43" s="1"/>
  <c r="AD1838" i="43" s="1"/>
  <c r="W848" i="43"/>
  <c r="AA848" i="43" s="1"/>
  <c r="AD848" i="43" s="1"/>
  <c r="AE848" i="43"/>
  <c r="W1290" i="43"/>
  <c r="AA1290" i="43" s="1"/>
  <c r="AD1290" i="43" s="1"/>
  <c r="AE1290" i="43"/>
  <c r="AE99" i="43"/>
  <c r="AE644" i="43"/>
  <c r="W644" i="43"/>
  <c r="AA644" i="43" s="1"/>
  <c r="AD644" i="43" s="1"/>
  <c r="AE2036" i="43"/>
  <c r="W2036" i="43"/>
  <c r="AA2036" i="43" s="1"/>
  <c r="AD2036" i="43" s="1"/>
  <c r="W792" i="43"/>
  <c r="AA792" i="43" s="1"/>
  <c r="AD792" i="43" s="1"/>
  <c r="AE792" i="43"/>
  <c r="AE1370" i="43"/>
  <c r="W1370" i="43"/>
  <c r="AA1370" i="43" s="1"/>
  <c r="AD1370" i="43" s="1"/>
  <c r="AE2686" i="43"/>
  <c r="W2686" i="43"/>
  <c r="AA2686" i="43" s="1"/>
  <c r="AD2686" i="43" s="1"/>
  <c r="W1860" i="43"/>
  <c r="AA1860" i="43" s="1"/>
  <c r="AD1860" i="43" s="1"/>
  <c r="AE1860" i="43"/>
  <c r="AE566" i="43"/>
  <c r="W566" i="43"/>
  <c r="AA566" i="43" s="1"/>
  <c r="AD566" i="43" s="1"/>
  <c r="W2748" i="43"/>
  <c r="AA2748" i="43" s="1"/>
  <c r="AD2748" i="43" s="1"/>
  <c r="AE2748" i="43"/>
  <c r="W2807" i="43"/>
  <c r="AA2807" i="43" s="1"/>
  <c r="AD2807" i="43" s="1"/>
  <c r="AE2807" i="43"/>
  <c r="W1037" i="43"/>
  <c r="AA1037" i="43" s="1"/>
  <c r="AD1037" i="43" s="1"/>
  <c r="AE1037" i="43"/>
  <c r="W1062" i="43"/>
  <c r="AA1062" i="43" s="1"/>
  <c r="AD1062" i="43" s="1"/>
  <c r="AE1062" i="43"/>
  <c r="W399" i="43"/>
  <c r="AA399" i="43" s="1"/>
  <c r="AD399" i="43" s="1"/>
  <c r="AE399" i="43"/>
  <c r="W1123" i="43"/>
  <c r="AA1123" i="43" s="1"/>
  <c r="AD1123" i="43" s="1"/>
  <c r="AE1123" i="43"/>
  <c r="W651" i="43"/>
  <c r="AA651" i="43" s="1"/>
  <c r="AD651" i="43" s="1"/>
  <c r="AE651" i="43"/>
  <c r="W1127" i="43"/>
  <c r="AA1127" i="43" s="1"/>
  <c r="AD1127" i="43" s="1"/>
  <c r="AE1127" i="43"/>
  <c r="AE2266" i="43"/>
  <c r="W2266" i="43"/>
  <c r="AA2266" i="43" s="1"/>
  <c r="AD2266" i="43" s="1"/>
  <c r="W1338" i="43"/>
  <c r="AA1338" i="43" s="1"/>
  <c r="AD1338" i="43" s="1"/>
  <c r="AE1338" i="43"/>
  <c r="AE1463" i="43"/>
  <c r="W1463" i="43"/>
  <c r="AA1463" i="43" s="1"/>
  <c r="AD1463" i="43" s="1"/>
  <c r="W1510" i="43"/>
  <c r="AA1510" i="43" s="1"/>
  <c r="AD1510" i="43" s="1"/>
  <c r="AE1510" i="43"/>
  <c r="AE2197" i="43"/>
  <c r="W2197" i="43"/>
  <c r="AA2197" i="43" s="1"/>
  <c r="AD2197" i="43" s="1"/>
  <c r="W2315" i="43"/>
  <c r="AA2315" i="43" s="1"/>
  <c r="AD2315" i="43" s="1"/>
  <c r="AE2315" i="43"/>
  <c r="W1976" i="43"/>
  <c r="AA1976" i="43" s="1"/>
  <c r="AD1976" i="43" s="1"/>
  <c r="AE1976" i="43"/>
  <c r="W2638" i="43"/>
  <c r="AA2638" i="43" s="1"/>
  <c r="AD2638" i="43" s="1"/>
  <c r="AE2638" i="43"/>
  <c r="AE2636" i="43"/>
  <c r="W2636" i="43"/>
  <c r="AA2636" i="43" s="1"/>
  <c r="AD2636" i="43" s="1"/>
  <c r="AE296" i="43"/>
  <c r="W296" i="43"/>
  <c r="AA296" i="43" s="1"/>
  <c r="AD296" i="43" s="1"/>
  <c r="W2622" i="43"/>
  <c r="AA2622" i="43" s="1"/>
  <c r="AD2622" i="43" s="1"/>
  <c r="AE2622" i="43"/>
  <c r="W2130" i="43"/>
  <c r="AA2130" i="43" s="1"/>
  <c r="AD2130" i="43" s="1"/>
  <c r="AE2130" i="43"/>
  <c r="AE2290" i="43"/>
  <c r="W2290" i="43"/>
  <c r="AA2290" i="43" s="1"/>
  <c r="AD2290" i="43" s="1"/>
  <c r="AE694" i="43"/>
  <c r="W694" i="43"/>
  <c r="AA694" i="43" s="1"/>
  <c r="AD694" i="43" s="1"/>
  <c r="W1892" i="43"/>
  <c r="AA1892" i="43" s="1"/>
  <c r="AD1892" i="43" s="1"/>
  <c r="AE1892" i="43"/>
  <c r="AE82" i="43"/>
  <c r="W2615" i="43"/>
  <c r="AA2615" i="43" s="1"/>
  <c r="AD2615" i="43" s="1"/>
  <c r="AE2615" i="43"/>
  <c r="W2152" i="43"/>
  <c r="AA2152" i="43" s="1"/>
  <c r="AD2152" i="43" s="1"/>
  <c r="AE2152" i="43"/>
  <c r="W1900" i="43"/>
  <c r="AA1900" i="43" s="1"/>
  <c r="AD1900" i="43" s="1"/>
  <c r="AE1900" i="43"/>
  <c r="W440" i="43"/>
  <c r="AA440" i="43" s="1"/>
  <c r="AD440" i="43" s="1"/>
  <c r="AE440" i="43"/>
  <c r="AE32" i="43"/>
  <c r="AE239" i="43"/>
  <c r="W239" i="43"/>
  <c r="AA239" i="43" s="1"/>
  <c r="AD239" i="43" s="1"/>
  <c r="W2654" i="43"/>
  <c r="AA2654" i="43" s="1"/>
  <c r="AD2654" i="43" s="1"/>
  <c r="AE2654" i="43"/>
  <c r="W2483" i="43"/>
  <c r="AA2483" i="43" s="1"/>
  <c r="AD2483" i="43" s="1"/>
  <c r="AE2483" i="43"/>
  <c r="W855" i="43"/>
  <c r="AA855" i="43" s="1"/>
  <c r="AD855" i="43" s="1"/>
  <c r="AE855" i="43"/>
  <c r="AE1924" i="43"/>
  <c r="W1924" i="43"/>
  <c r="AA1924" i="43" s="1"/>
  <c r="AD1924" i="43" s="1"/>
  <c r="W2740" i="43"/>
  <c r="AA2740" i="43" s="1"/>
  <c r="AD2740" i="43" s="1"/>
  <c r="AE2740" i="43"/>
  <c r="W1725" i="43"/>
  <c r="AA1725" i="43" s="1"/>
  <c r="AD1725" i="43" s="1"/>
  <c r="AE1725" i="43"/>
  <c r="W617" i="43"/>
  <c r="AA617" i="43" s="1"/>
  <c r="AD617" i="43" s="1"/>
  <c r="AE617" i="43"/>
  <c r="AE2555" i="43"/>
  <c r="W2555" i="43"/>
  <c r="AA2555" i="43" s="1"/>
  <c r="AD2555" i="43" s="1"/>
  <c r="AE2212" i="43"/>
  <c r="W2212" i="43"/>
  <c r="AA2212" i="43" s="1"/>
  <c r="AD2212" i="43" s="1"/>
  <c r="W2621" i="43"/>
  <c r="AA2621" i="43" s="1"/>
  <c r="AD2621" i="43" s="1"/>
  <c r="AE2621" i="43"/>
  <c r="AB2812" i="43"/>
  <c r="Z2812" i="43"/>
  <c r="AC2812" i="43" s="1"/>
  <c r="X2812" i="43"/>
  <c r="Z2813" i="43" l="1"/>
  <c r="AC2813" i="43" s="1"/>
  <c r="AA2812" i="43"/>
  <c r="AD2812" i="4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sbach</author>
  </authors>
  <commentList>
    <comment ref="B5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Steuerentlastungsgesetz 2022</t>
        </r>
      </text>
    </comment>
  </commentList>
</comments>
</file>

<file path=xl/sharedStrings.xml><?xml version="1.0" encoding="utf-8"?>
<sst xmlns="http://schemas.openxmlformats.org/spreadsheetml/2006/main" count="392" uniqueCount="115">
  <si>
    <t>Euro</t>
  </si>
  <si>
    <t>Abbildung</t>
  </si>
  <si>
    <t>Grund/Splitting-Tabelle</t>
  </si>
  <si>
    <t>zu versteuerndes Einkommen</t>
  </si>
  <si>
    <t xml:space="preserve"> Steuer</t>
  </si>
  <si>
    <t>TEuro</t>
  </si>
  <si>
    <t>%</t>
  </si>
  <si>
    <t>1. Zone</t>
  </si>
  <si>
    <t>2. Zone</t>
  </si>
  <si>
    <t>Steuersätze</t>
  </si>
  <si>
    <t>Einkommensgrenzen</t>
  </si>
  <si>
    <t>Reichenst.</t>
  </si>
  <si>
    <t>Parameter Einkommensteuertarife</t>
  </si>
  <si>
    <t>Politikszenario</t>
  </si>
  <si>
    <t>Referenzszenario</t>
  </si>
  <si>
    <t xml:space="preserve">durchschn. </t>
  </si>
  <si>
    <t>grenz</t>
  </si>
  <si>
    <t>Solidaritätszuschlag</t>
  </si>
  <si>
    <t>Geltendes Recht 2020</t>
  </si>
  <si>
    <t>Einkommen-steuer</t>
  </si>
  <si>
    <t>ESt-Steuersatz</t>
  </si>
  <si>
    <t>Steuer</t>
  </si>
  <si>
    <t>Einkommensteuer und Soli</t>
  </si>
  <si>
    <t>Grenz- und Durchschnittssteuersätze in Prozent des zu versteuernden Einkommens</t>
  </si>
  <si>
    <t>Geltendes Recht 2021</t>
  </si>
  <si>
    <t>Geltendes Recht 2022</t>
  </si>
  <si>
    <t>Parameter Solidaritätszuschlag</t>
  </si>
  <si>
    <t>Parameter Sozialbeiträge</t>
  </si>
  <si>
    <t>Solidaritätszuschlagssatz</t>
  </si>
  <si>
    <t>Freigrenze</t>
  </si>
  <si>
    <t>Vorlagen Tarifmodelle:</t>
  </si>
  <si>
    <t>GRV</t>
  </si>
  <si>
    <t>GKV</t>
  </si>
  <si>
    <t>GPV</t>
  </si>
  <si>
    <t>Alo</t>
  </si>
  <si>
    <t>Insgesamt</t>
  </si>
  <si>
    <t>Grundfreib.</t>
  </si>
  <si>
    <t>Maximalbelast. Gleitzone</t>
  </si>
  <si>
    <t>Sätze</t>
  </si>
  <si>
    <t>Beitr.bem.gr. West</t>
  </si>
  <si>
    <t>GPVsingles</t>
  </si>
  <si>
    <t>Vorsorgeaufw. Rente AN-Beitrag</t>
  </si>
  <si>
    <t>Grenzsteuersätze: durchgezogene Linen. Durchschnittssteuersätze: gestrichtelte Linen.</t>
  </si>
  <si>
    <t>Kindergeld</t>
  </si>
  <si>
    <t>Familienleist.ausgl.</t>
  </si>
  <si>
    <t>Kinderfreibetrag</t>
  </si>
  <si>
    <t>Kindergeld 1/2</t>
  </si>
  <si>
    <t>Entl.betr. Alleinerz.</t>
  </si>
  <si>
    <t>Differenz</t>
  </si>
  <si>
    <t>Recht 2021/22: Entwurf Zweites Familienentlastungsgesetz – 2. FamEntlastG</t>
  </si>
  <si>
    <t>https://dip21.bundestag.de/dip21/btd/19/219/1921988.pdf</t>
  </si>
  <si>
    <t>Familienleistungsausgleich 2021</t>
  </si>
  <si>
    <t>max. Entlastung KFB</t>
  </si>
  <si>
    <t>Einkommensteuertarif und Solidaritätszuschlag:</t>
  </si>
  <si>
    <t xml:space="preserve">Einkommensteuer ohne Solidaritätszuschlag: schwache und hellere Linien. </t>
  </si>
  <si>
    <t>Stoltenberg Aktuell</t>
  </si>
  <si>
    <t>Stoltenberg Orig</t>
  </si>
  <si>
    <t>DGB 2022</t>
  </si>
  <si>
    <t>DIE LINKE</t>
  </si>
  <si>
    <t>Güntzler/Brehm</t>
  </si>
  <si>
    <t>FDP</t>
  </si>
  <si>
    <t>Referenzszenario: Geltendes Recht 2022</t>
  </si>
  <si>
    <t>Politikszenario SPD</t>
  </si>
  <si>
    <t>ESt</t>
  </si>
  <si>
    <t xml:space="preserve">Recht 2022 und Reformvorschlag </t>
  </si>
  <si>
    <t>Arbeitnehmer-Pauschbetrag</t>
  </si>
  <si>
    <t>Entlastungswirkung des Reformvorschlags bei Einkommensteuer einschl. Solidaritätszuschlag</t>
  </si>
  <si>
    <t>Grundeinkommen</t>
  </si>
  <si>
    <t>Anrechnung eigenes Einkommen</t>
  </si>
  <si>
    <t>Transfergrenze</t>
  </si>
  <si>
    <t>Negative Est</t>
  </si>
  <si>
    <t>Pos. Steuer 1</t>
  </si>
  <si>
    <t>Pos. Steuer 2</t>
  </si>
  <si>
    <t>ESt Transfergrenze</t>
  </si>
  <si>
    <t>0: Klassische Negative Einkommensteuer</t>
  </si>
  <si>
    <t>1: Negative Einkommensteuer Variante 1</t>
  </si>
  <si>
    <t>2: Negative Einkommensteuer Variante 2</t>
  </si>
  <si>
    <t>Anrech-nung Eink.</t>
  </si>
  <si>
    <t>neg. Steuer n. Anrech.</t>
  </si>
  <si>
    <t>Einkommensteuer insg.</t>
  </si>
  <si>
    <t>Euro/Monat</t>
  </si>
  <si>
    <t>Euro/Jahr</t>
  </si>
  <si>
    <t>% spfl. Eink.</t>
  </si>
  <si>
    <t>Bürgergeld/Grundeinkomen</t>
  </si>
  <si>
    <t>Erwerbseinkommen</t>
  </si>
  <si>
    <t>Bruttolohn</t>
  </si>
  <si>
    <t>Werbungskosten</t>
  </si>
  <si>
    <t>Vorsorgeaufwand</t>
  </si>
  <si>
    <t>Steuerpfl. Erwerbseinkommen</t>
  </si>
  <si>
    <t>Vermögenseinkommen</t>
  </si>
  <si>
    <t>Renten, Lohnersatzleistungen</t>
  </si>
  <si>
    <t>Bruttoleistung</t>
  </si>
  <si>
    <t>Steuerpfl. Transfers</t>
  </si>
  <si>
    <t>Bruttoeinkommen</t>
  </si>
  <si>
    <t>Steuerpflichtiges Einkommen</t>
  </si>
  <si>
    <t>Negativsteuer</t>
  </si>
  <si>
    <t>Transfers</t>
  </si>
  <si>
    <t>Steuerschuld</t>
  </si>
  <si>
    <t>Negative Einkomensteuer</t>
  </si>
  <si>
    <t>Transfergrenze steuerpfl. Eink.</t>
  </si>
  <si>
    <t>Positivsteuer</t>
  </si>
  <si>
    <t>Zu versteuerndes Einkommen</t>
  </si>
  <si>
    <t>abzüglich Transfergrenze</t>
  </si>
  <si>
    <t>Einkommensteuer insgesamt</t>
  </si>
  <si>
    <t>Nettoeinkommen</t>
  </si>
  <si>
    <t>Marginal Tax nach Ye</t>
  </si>
  <si>
    <t>dY_t^{star}/dY_{t,e}</t>
  </si>
  <si>
    <t>Transfergrenze Modell 1</t>
  </si>
  <si>
    <t>Steuertarif</t>
  </si>
  <si>
    <t>Durchschnittsteuersatz</t>
  </si>
  <si>
    <t>Transfergrenze Modell 2</t>
  </si>
  <si>
    <t>1: Negative Einkommensteuer Transfergrenze Variante 1</t>
  </si>
  <si>
    <t>2: Negative Einkommensteuer Transfergrenze Variante 2</t>
  </si>
  <si>
    <t>Negative Einkommensteuer 0</t>
  </si>
  <si>
    <t>Auswahl: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</si>
</sst>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#,##0.0"/>
    <numFmt numFmtId="166" formatCode="\$#,#00"/>
    <numFmt numFmtId="167" formatCode="#,#00"/>
    <numFmt numFmtId="168" formatCode="#,"/>
    <numFmt numFmtId="169" formatCode="d&quot;. &quot;m\o\n\ad\ yyyy"/>
    <numFmt numFmtId="170" formatCode="0.000%"/>
  </numFmts>
  <fonts count="3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u/>
      <sz val="7.5"/>
      <color indexed="12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7"/>
      <color indexed="10"/>
      <name val="Arial"/>
      <family val="2"/>
    </font>
    <font>
      <sz val="7"/>
      <name val="ITC Quay Sans Medium"/>
      <family val="2"/>
    </font>
    <font>
      <i/>
      <sz val="10"/>
      <color indexed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sz val="12"/>
      <name val="Arial"/>
      <family val="2"/>
    </font>
    <font>
      <b/>
      <sz val="9"/>
      <color indexed="10"/>
      <name val="Arial"/>
      <family val="2"/>
    </font>
    <font>
      <sz val="9"/>
      <name val="Arial"/>
      <family val="2"/>
    </font>
    <font>
      <i/>
      <sz val="10"/>
      <name val="Arial"/>
      <family val="2"/>
    </font>
    <font>
      <u/>
      <sz val="9"/>
      <color indexed="12"/>
      <name val="Arial"/>
      <family val="2"/>
    </font>
    <font>
      <sz val="10"/>
      <color rgb="FFFF0000"/>
      <name val="Arial"/>
      <family val="2"/>
    </font>
    <font>
      <sz val="10"/>
      <color rgb="FF7030A0"/>
      <name val="Arial"/>
      <family val="2"/>
    </font>
    <font>
      <b/>
      <sz val="10"/>
      <color rgb="FFFF0000"/>
      <name val="Arial"/>
      <family val="2"/>
    </font>
    <font>
      <sz val="10"/>
      <color indexed="48"/>
      <name val="Arial"/>
      <family val="2"/>
    </font>
    <font>
      <b/>
      <sz val="8"/>
      <color indexed="81"/>
      <name val="Tahoma"/>
      <family val="2"/>
    </font>
    <font>
      <sz val="10"/>
      <color rgb="FFC00000"/>
      <name val="Arial"/>
      <family val="2"/>
    </font>
    <font>
      <sz val="10"/>
      <name val="Arial"/>
    </font>
    <font>
      <b/>
      <sz val="11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9" fontId="9" fillId="0" borderId="0">
      <protection locked="0"/>
    </xf>
    <xf numFmtId="167" fontId="9" fillId="0" borderId="0"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168" fontId="10" fillId="0" borderId="0">
      <protection locked="0"/>
    </xf>
    <xf numFmtId="168" fontId="10" fillId="0" borderId="0">
      <protection locked="0"/>
    </xf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8" fillId="0" borderId="0" applyFill="0" applyBorder="0"/>
    <xf numFmtId="168" fontId="9" fillId="0" borderId="1">
      <protection locked="0"/>
    </xf>
    <xf numFmtId="166" fontId="9" fillId="0" borderId="0">
      <protection locked="0"/>
    </xf>
    <xf numFmtId="9" fontId="27" fillId="0" borderId="0" applyFont="0" applyFill="0" applyBorder="0" applyAlignment="0" applyProtection="0"/>
  </cellStyleXfs>
  <cellXfs count="152">
    <xf numFmtId="0" fontId="0" fillId="0" borderId="0" xfId="0"/>
    <xf numFmtId="0" fontId="0" fillId="0" borderId="0" xfId="0" applyBorder="1"/>
    <xf numFmtId="0" fontId="3" fillId="0" borderId="0" xfId="0" applyFont="1"/>
    <xf numFmtId="2" fontId="0" fillId="0" borderId="0" xfId="0" applyNumberFormat="1"/>
    <xf numFmtId="0" fontId="0" fillId="0" borderId="2" xfId="0" applyBorder="1"/>
    <xf numFmtId="0" fontId="0" fillId="0" borderId="2" xfId="0" applyBorder="1" applyAlignment="1">
      <alignment horizontal="center"/>
    </xf>
    <xf numFmtId="0" fontId="4" fillId="0" borderId="0" xfId="0" applyFont="1"/>
    <xf numFmtId="0" fontId="0" fillId="0" borderId="3" xfId="0" applyBorder="1" applyAlignment="1">
      <alignment horizontal="center"/>
    </xf>
    <xf numFmtId="3" fontId="5" fillId="0" borderId="0" xfId="0" applyNumberFormat="1" applyFont="1"/>
    <xf numFmtId="165" fontId="0" fillId="0" borderId="0" xfId="0" applyNumberFormat="1"/>
    <xf numFmtId="3" fontId="5" fillId="0" borderId="0" xfId="0" applyNumberFormat="1" applyFont="1" applyFill="1"/>
    <xf numFmtId="3" fontId="13" fillId="0" borderId="0" xfId="0" applyNumberFormat="1" applyFont="1" applyFill="1"/>
    <xf numFmtId="0" fontId="8" fillId="0" borderId="0" xfId="0" applyFont="1"/>
    <xf numFmtId="4" fontId="0" fillId="0" borderId="0" xfId="0" applyNumberFormat="1"/>
    <xf numFmtId="0" fontId="15" fillId="0" borderId="0" xfId="0" applyFont="1"/>
    <xf numFmtId="0" fontId="16" fillId="0" borderId="0" xfId="0" applyFont="1"/>
    <xf numFmtId="0" fontId="8" fillId="2" borderId="4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8" fillId="3" borderId="4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64" fontId="4" fillId="0" borderId="0" xfId="6" applyNumberFormat="1" applyFont="1" applyFill="1"/>
    <xf numFmtId="10" fontId="5" fillId="0" borderId="0" xfId="7" applyNumberFormat="1" applyFont="1" applyFill="1"/>
    <xf numFmtId="0" fontId="8" fillId="3" borderId="4" xfId="0" applyFont="1" applyFill="1" applyBorder="1" applyAlignment="1">
      <alignment horizontal="center" vertical="center" wrapText="1"/>
    </xf>
    <xf numFmtId="164" fontId="21" fillId="0" borderId="0" xfId="0" applyNumberFormat="1" applyFont="1"/>
    <xf numFmtId="0" fontId="8" fillId="2" borderId="4" xfId="0" applyFont="1" applyFill="1" applyBorder="1" applyAlignment="1">
      <alignment horizontal="center" vertical="center" wrapText="1"/>
    </xf>
    <xf numFmtId="3" fontId="22" fillId="0" borderId="0" xfId="0" applyNumberFormat="1" applyFont="1" applyFill="1"/>
    <xf numFmtId="164" fontId="22" fillId="0" borderId="0" xfId="0" applyNumberFormat="1" applyFont="1"/>
    <xf numFmtId="0" fontId="8" fillId="0" borderId="0" xfId="9"/>
    <xf numFmtId="0" fontId="5" fillId="0" borderId="0" xfId="9" applyFont="1"/>
    <xf numFmtId="0" fontId="17" fillId="0" borderId="0" xfId="9" applyFont="1" applyBorder="1"/>
    <xf numFmtId="0" fontId="5" fillId="0" borderId="0" xfId="9" applyFont="1" applyBorder="1"/>
    <xf numFmtId="0" fontId="8" fillId="0" borderId="0" xfId="9" applyBorder="1"/>
    <xf numFmtId="0" fontId="18" fillId="0" borderId="0" xfId="9" applyFont="1" applyBorder="1" applyAlignment="1">
      <alignment horizontal="left" vertical="center"/>
    </xf>
    <xf numFmtId="0" fontId="8" fillId="0" borderId="0" xfId="9" applyFont="1" applyBorder="1"/>
    <xf numFmtId="0" fontId="8" fillId="0" borderId="0" xfId="9" applyFont="1"/>
    <xf numFmtId="0" fontId="7" fillId="0" borderId="0" xfId="9" applyFont="1"/>
    <xf numFmtId="0" fontId="12" fillId="0" borderId="5" xfId="9" applyFont="1" applyFill="1" applyBorder="1"/>
    <xf numFmtId="0" fontId="18" fillId="0" borderId="6" xfId="9" applyFont="1" applyFill="1" applyBorder="1"/>
    <xf numFmtId="0" fontId="8" fillId="0" borderId="6" xfId="9" applyFont="1" applyFill="1" applyBorder="1"/>
    <xf numFmtId="0" fontId="8" fillId="0" borderId="7" xfId="9" applyFont="1" applyFill="1" applyBorder="1"/>
    <xf numFmtId="0" fontId="8" fillId="0" borderId="0" xfId="9" applyFill="1" applyBorder="1" applyAlignment="1">
      <alignment wrapText="1"/>
    </xf>
    <xf numFmtId="0" fontId="8" fillId="0" borderId="8" xfId="9" applyFill="1" applyBorder="1"/>
    <xf numFmtId="0" fontId="8" fillId="0" borderId="0" xfId="9" applyFont="1" applyFill="1" applyBorder="1"/>
    <xf numFmtId="0" fontId="8" fillId="0" borderId="9" xfId="9" applyFont="1" applyFill="1" applyBorder="1"/>
    <xf numFmtId="0" fontId="8" fillId="0" borderId="0" xfId="9" applyFill="1" applyBorder="1"/>
    <xf numFmtId="0" fontId="11" fillId="0" borderId="0" xfId="9" applyFont="1" applyFill="1" applyBorder="1"/>
    <xf numFmtId="0" fontId="7" fillId="0" borderId="0" xfId="9" applyFont="1" applyFill="1" applyBorder="1"/>
    <xf numFmtId="0" fontId="2" fillId="0" borderId="0" xfId="9" applyFont="1" applyFill="1" applyBorder="1"/>
    <xf numFmtId="0" fontId="8" fillId="0" borderId="10" xfId="9" applyFill="1" applyBorder="1"/>
    <xf numFmtId="0" fontId="7" fillId="0" borderId="11" xfId="9" applyFont="1" applyFill="1" applyBorder="1"/>
    <xf numFmtId="0" fontId="8" fillId="0" borderId="11" xfId="9" applyFont="1" applyFill="1" applyBorder="1"/>
    <xf numFmtId="0" fontId="8" fillId="0" borderId="12" xfId="9" applyFont="1" applyFill="1" applyBorder="1"/>
    <xf numFmtId="1" fontId="0" fillId="0" borderId="0" xfId="0" applyNumberFormat="1"/>
    <xf numFmtId="0" fontId="8" fillId="0" borderId="2" xfId="0" applyFont="1" applyBorder="1" applyAlignment="1">
      <alignment horizontal="center" vertical="center" wrapText="1"/>
    </xf>
    <xf numFmtId="3" fontId="8" fillId="0" borderId="0" xfId="0" applyNumberFormat="1" applyFont="1" applyFill="1"/>
    <xf numFmtId="10" fontId="0" fillId="0" borderId="0" xfId="0" applyNumberFormat="1"/>
    <xf numFmtId="164" fontId="21" fillId="0" borderId="0" xfId="6" applyNumberFormat="1" applyFont="1"/>
    <xf numFmtId="170" fontId="5" fillId="0" borderId="0" xfId="7" applyNumberFormat="1" applyFont="1" applyFill="1"/>
    <xf numFmtId="9" fontId="21" fillId="0" borderId="0" xfId="0" applyNumberFormat="1" applyFont="1"/>
    <xf numFmtId="0" fontId="8" fillId="4" borderId="4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/>
    </xf>
    <xf numFmtId="3" fontId="23" fillId="0" borderId="0" xfId="0" applyNumberFormat="1" applyFont="1"/>
    <xf numFmtId="0" fontId="20" fillId="0" borderId="0" xfId="3" applyFont="1" applyAlignment="1" applyProtection="1"/>
    <xf numFmtId="3" fontId="4" fillId="0" borderId="0" xfId="0" applyNumberFormat="1" applyFont="1" applyFill="1"/>
    <xf numFmtId="0" fontId="1" fillId="0" borderId="0" xfId="0" applyFont="1"/>
    <xf numFmtId="3" fontId="0" fillId="0" borderId="0" xfId="0" applyNumberFormat="1"/>
    <xf numFmtId="3" fontId="1" fillId="0" borderId="0" xfId="0" applyNumberFormat="1" applyFont="1" applyFill="1"/>
    <xf numFmtId="3" fontId="19" fillId="0" borderId="0" xfId="0" applyNumberFormat="1" applyFont="1" applyFill="1"/>
    <xf numFmtId="3" fontId="21" fillId="0" borderId="0" xfId="0" applyNumberFormat="1" applyFont="1" applyFill="1"/>
    <xf numFmtId="3" fontId="21" fillId="0" borderId="0" xfId="0" applyNumberFormat="1" applyFont="1"/>
    <xf numFmtId="0" fontId="3" fillId="0" borderId="0" xfId="9" applyFont="1"/>
    <xf numFmtId="10" fontId="24" fillId="0" borderId="0" xfId="6" applyNumberFormat="1" applyFont="1" applyFill="1"/>
    <xf numFmtId="4" fontId="24" fillId="0" borderId="0" xfId="6" applyNumberFormat="1" applyFont="1" applyFill="1"/>
    <xf numFmtId="10" fontId="1" fillId="0" borderId="0" xfId="7" applyNumberFormat="1" applyFont="1" applyFill="1"/>
    <xf numFmtId="164" fontId="3" fillId="0" borderId="0" xfId="6" applyNumberFormat="1" applyFont="1" applyFill="1"/>
    <xf numFmtId="164" fontId="1" fillId="0" borderId="0" xfId="0" applyNumberFormat="1" applyFont="1"/>
    <xf numFmtId="0" fontId="1" fillId="4" borderId="4" xfId="0" applyFont="1" applyFill="1" applyBorder="1" applyAlignment="1">
      <alignment horizontal="center" vertical="center" wrapText="1"/>
    </xf>
    <xf numFmtId="10" fontId="21" fillId="0" borderId="0" xfId="7" applyNumberFormat="1" applyFont="1" applyFill="1"/>
    <xf numFmtId="164" fontId="23" fillId="0" borderId="0" xfId="6" applyNumberFormat="1" applyFont="1" applyFill="1"/>
    <xf numFmtId="10" fontId="19" fillId="0" borderId="0" xfId="6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3" fontId="1" fillId="0" borderId="0" xfId="0" applyNumberFormat="1" applyFont="1"/>
    <xf numFmtId="0" fontId="0" fillId="5" borderId="7" xfId="0" applyFill="1" applyBorder="1" applyAlignment="1">
      <alignment horizontal="center"/>
    </xf>
    <xf numFmtId="0" fontId="8" fillId="5" borderId="9" xfId="0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/>
    </xf>
    <xf numFmtId="0" fontId="8" fillId="5" borderId="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/>
    </xf>
    <xf numFmtId="0" fontId="8" fillId="2" borderId="16" xfId="0" applyFont="1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/>
    </xf>
    <xf numFmtId="0" fontId="8" fillId="7" borderId="9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/>
    </xf>
    <xf numFmtId="0" fontId="8" fillId="8" borderId="9" xfId="0" applyFont="1" applyFill="1" applyBorder="1" applyAlignment="1">
      <alignment horizontal="center" vertical="center" wrapText="1"/>
    </xf>
    <xf numFmtId="0" fontId="8" fillId="8" borderId="4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/>
    </xf>
    <xf numFmtId="0" fontId="28" fillId="0" borderId="0" xfId="0" applyFont="1"/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3" fontId="3" fillId="0" borderId="0" xfId="0" applyNumberFormat="1" applyFont="1"/>
    <xf numFmtId="0" fontId="1" fillId="0" borderId="0" xfId="0" applyFont="1" applyAlignment="1">
      <alignment horizontal="left" indent="1"/>
    </xf>
    <xf numFmtId="164" fontId="0" fillId="0" borderId="0" xfId="12" applyNumberFormat="1" applyFont="1"/>
    <xf numFmtId="164" fontId="0" fillId="0" borderId="0" xfId="0" applyNumberFormat="1"/>
    <xf numFmtId="0" fontId="29" fillId="0" borderId="0" xfId="0" applyFont="1"/>
    <xf numFmtId="0" fontId="1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9" fontId="3" fillId="0" borderId="0" xfId="12" applyFont="1"/>
    <xf numFmtId="164" fontId="3" fillId="0" borderId="0" xfId="12" applyNumberFormat="1" applyFont="1"/>
    <xf numFmtId="0" fontId="23" fillId="0" borderId="0" xfId="9" applyFont="1"/>
    <xf numFmtId="0" fontId="3" fillId="0" borderId="0" xfId="9" applyFont="1" applyAlignment="1">
      <alignment horizontal="right"/>
    </xf>
    <xf numFmtId="0" fontId="8" fillId="2" borderId="14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center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8" fillId="3" borderId="14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1" fillId="2" borderId="14" xfId="0" applyFont="1" applyFill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13">
    <cellStyle name="Datum" xfId="1" xr:uid="{00000000-0005-0000-0000-000000000000}"/>
    <cellStyle name="Fest" xfId="2" xr:uid="{00000000-0005-0000-0000-000001000000}"/>
    <cellStyle name="Kopfzeile1" xfId="4" xr:uid="{00000000-0005-0000-0000-000003000000}"/>
    <cellStyle name="Kopfzeile2" xfId="5" xr:uid="{00000000-0005-0000-0000-000004000000}"/>
    <cellStyle name="Link" xfId="3" builtinId="8"/>
    <cellStyle name="Prozent" xfId="6" builtinId="5"/>
    <cellStyle name="Prozent 2" xfId="7" xr:uid="{00000000-0005-0000-0000-000006000000}"/>
    <cellStyle name="Prozent 3" xfId="12" xr:uid="{00000000-0005-0000-0000-000007000000}"/>
    <cellStyle name="Standard" xfId="0" builtinId="0"/>
    <cellStyle name="Standard 3" xfId="8" xr:uid="{00000000-0005-0000-0000-000009000000}"/>
    <cellStyle name="Standard_WB_Grafik_neu 2" xfId="9" xr:uid="{00000000-0005-0000-0000-00000A000000}"/>
    <cellStyle name="Summe" xfId="10" xr:uid="{00000000-0005-0000-0000-00000B000000}"/>
    <cellStyle name="Whrung" xfId="11" xr:uid="{00000000-0005-0000-0000-00000C000000}"/>
  </cellStyles>
  <dxfs count="0"/>
  <tableStyles count="0" defaultTableStyle="TableStyleMedium2" defaultPivotStyle="PivotStyleLight16"/>
  <colors>
    <mruColors>
      <color rgb="FF0062AC"/>
      <color rgb="FFC05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74231673457225E-2"/>
          <c:y val="2.8362091679793294E-2"/>
          <c:w val="0.91285597268172292"/>
          <c:h val="0.83407401086229283"/>
        </c:manualLayout>
      </c:layout>
      <c:lineChart>
        <c:grouping val="standard"/>
        <c:varyColors val="0"/>
        <c:ser>
          <c:idx val="6"/>
          <c:order val="0"/>
          <c:tx>
            <c:strRef>
              <c:f>Kalk!$E$7</c:f>
              <c:strCache>
                <c:ptCount val="1"/>
                <c:pt idx="0">
                  <c:v>grenz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Kalk!$A$10:$A$1010</c:f>
              <c:numCache>
                <c:formatCode>#,##0</c:formatCode>
                <c:ptCount val="10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  <c:pt idx="801">
                  <c:v>80100</c:v>
                </c:pt>
                <c:pt idx="802">
                  <c:v>80200</c:v>
                </c:pt>
                <c:pt idx="803">
                  <c:v>80300</c:v>
                </c:pt>
                <c:pt idx="804">
                  <c:v>80400</c:v>
                </c:pt>
                <c:pt idx="805">
                  <c:v>80500</c:v>
                </c:pt>
                <c:pt idx="806">
                  <c:v>80600</c:v>
                </c:pt>
                <c:pt idx="807">
                  <c:v>80700</c:v>
                </c:pt>
                <c:pt idx="808">
                  <c:v>80800</c:v>
                </c:pt>
                <c:pt idx="809">
                  <c:v>80900</c:v>
                </c:pt>
                <c:pt idx="810">
                  <c:v>81000</c:v>
                </c:pt>
                <c:pt idx="811">
                  <c:v>81100</c:v>
                </c:pt>
                <c:pt idx="812">
                  <c:v>81200</c:v>
                </c:pt>
                <c:pt idx="813">
                  <c:v>81300</c:v>
                </c:pt>
                <c:pt idx="814">
                  <c:v>81400</c:v>
                </c:pt>
                <c:pt idx="815">
                  <c:v>81500</c:v>
                </c:pt>
                <c:pt idx="816">
                  <c:v>81600</c:v>
                </c:pt>
                <c:pt idx="817">
                  <c:v>81700</c:v>
                </c:pt>
                <c:pt idx="818">
                  <c:v>81800</c:v>
                </c:pt>
                <c:pt idx="819">
                  <c:v>81900</c:v>
                </c:pt>
                <c:pt idx="820">
                  <c:v>82000</c:v>
                </c:pt>
                <c:pt idx="821">
                  <c:v>82100</c:v>
                </c:pt>
                <c:pt idx="822">
                  <c:v>82200</c:v>
                </c:pt>
                <c:pt idx="823">
                  <c:v>82300</c:v>
                </c:pt>
                <c:pt idx="824">
                  <c:v>82400</c:v>
                </c:pt>
                <c:pt idx="825">
                  <c:v>82500</c:v>
                </c:pt>
                <c:pt idx="826">
                  <c:v>82600</c:v>
                </c:pt>
                <c:pt idx="827">
                  <c:v>82700</c:v>
                </c:pt>
                <c:pt idx="828">
                  <c:v>82800</c:v>
                </c:pt>
                <c:pt idx="829">
                  <c:v>82900</c:v>
                </c:pt>
                <c:pt idx="830">
                  <c:v>83000</c:v>
                </c:pt>
                <c:pt idx="831">
                  <c:v>83100</c:v>
                </c:pt>
                <c:pt idx="832">
                  <c:v>83200</c:v>
                </c:pt>
                <c:pt idx="833">
                  <c:v>83300</c:v>
                </c:pt>
                <c:pt idx="834">
                  <c:v>83400</c:v>
                </c:pt>
                <c:pt idx="835">
                  <c:v>83500</c:v>
                </c:pt>
                <c:pt idx="836">
                  <c:v>83600</c:v>
                </c:pt>
                <c:pt idx="837">
                  <c:v>83700</c:v>
                </c:pt>
                <c:pt idx="838">
                  <c:v>83800</c:v>
                </c:pt>
                <c:pt idx="839">
                  <c:v>83900</c:v>
                </c:pt>
                <c:pt idx="840">
                  <c:v>84000</c:v>
                </c:pt>
                <c:pt idx="841">
                  <c:v>84100</c:v>
                </c:pt>
                <c:pt idx="842">
                  <c:v>84200</c:v>
                </c:pt>
                <c:pt idx="843">
                  <c:v>84300</c:v>
                </c:pt>
                <c:pt idx="844">
                  <c:v>84400</c:v>
                </c:pt>
                <c:pt idx="845">
                  <c:v>84500</c:v>
                </c:pt>
                <c:pt idx="846">
                  <c:v>84600</c:v>
                </c:pt>
                <c:pt idx="847">
                  <c:v>84700</c:v>
                </c:pt>
                <c:pt idx="848">
                  <c:v>84800</c:v>
                </c:pt>
                <c:pt idx="849">
                  <c:v>84900</c:v>
                </c:pt>
                <c:pt idx="850">
                  <c:v>85000</c:v>
                </c:pt>
                <c:pt idx="851">
                  <c:v>85100</c:v>
                </c:pt>
                <c:pt idx="852">
                  <c:v>85200</c:v>
                </c:pt>
                <c:pt idx="853">
                  <c:v>85300</c:v>
                </c:pt>
                <c:pt idx="854">
                  <c:v>85400</c:v>
                </c:pt>
                <c:pt idx="855">
                  <c:v>85500</c:v>
                </c:pt>
                <c:pt idx="856">
                  <c:v>85600</c:v>
                </c:pt>
                <c:pt idx="857">
                  <c:v>85700</c:v>
                </c:pt>
                <c:pt idx="858">
                  <c:v>85800</c:v>
                </c:pt>
                <c:pt idx="859">
                  <c:v>85900</c:v>
                </c:pt>
                <c:pt idx="860">
                  <c:v>86000</c:v>
                </c:pt>
                <c:pt idx="861">
                  <c:v>86100</c:v>
                </c:pt>
                <c:pt idx="862">
                  <c:v>86200</c:v>
                </c:pt>
                <c:pt idx="863">
                  <c:v>86300</c:v>
                </c:pt>
                <c:pt idx="864">
                  <c:v>86400</c:v>
                </c:pt>
                <c:pt idx="865">
                  <c:v>86500</c:v>
                </c:pt>
                <c:pt idx="866">
                  <c:v>86600</c:v>
                </c:pt>
                <c:pt idx="867">
                  <c:v>86700</c:v>
                </c:pt>
                <c:pt idx="868">
                  <c:v>86800</c:v>
                </c:pt>
                <c:pt idx="869">
                  <c:v>86900</c:v>
                </c:pt>
                <c:pt idx="870">
                  <c:v>87000</c:v>
                </c:pt>
                <c:pt idx="871">
                  <c:v>87100</c:v>
                </c:pt>
                <c:pt idx="872">
                  <c:v>87200</c:v>
                </c:pt>
                <c:pt idx="873">
                  <c:v>87300</c:v>
                </c:pt>
                <c:pt idx="874">
                  <c:v>87400</c:v>
                </c:pt>
                <c:pt idx="875">
                  <c:v>87500</c:v>
                </c:pt>
                <c:pt idx="876">
                  <c:v>87600</c:v>
                </c:pt>
                <c:pt idx="877">
                  <c:v>87700</c:v>
                </c:pt>
                <c:pt idx="878">
                  <c:v>87800</c:v>
                </c:pt>
                <c:pt idx="879">
                  <c:v>87900</c:v>
                </c:pt>
                <c:pt idx="880">
                  <c:v>88000</c:v>
                </c:pt>
                <c:pt idx="881">
                  <c:v>88100</c:v>
                </c:pt>
                <c:pt idx="882">
                  <c:v>88200</c:v>
                </c:pt>
                <c:pt idx="883">
                  <c:v>88300</c:v>
                </c:pt>
                <c:pt idx="884">
                  <c:v>88400</c:v>
                </c:pt>
                <c:pt idx="885">
                  <c:v>88500</c:v>
                </c:pt>
                <c:pt idx="886">
                  <c:v>88600</c:v>
                </c:pt>
                <c:pt idx="887">
                  <c:v>88700</c:v>
                </c:pt>
                <c:pt idx="888">
                  <c:v>88800</c:v>
                </c:pt>
                <c:pt idx="889">
                  <c:v>88900</c:v>
                </c:pt>
                <c:pt idx="890">
                  <c:v>89000</c:v>
                </c:pt>
                <c:pt idx="891">
                  <c:v>89100</c:v>
                </c:pt>
                <c:pt idx="892">
                  <c:v>89200</c:v>
                </c:pt>
                <c:pt idx="893">
                  <c:v>89300</c:v>
                </c:pt>
                <c:pt idx="894">
                  <c:v>89400</c:v>
                </c:pt>
                <c:pt idx="895">
                  <c:v>89500</c:v>
                </c:pt>
                <c:pt idx="896">
                  <c:v>89600</c:v>
                </c:pt>
                <c:pt idx="897">
                  <c:v>89700</c:v>
                </c:pt>
                <c:pt idx="898">
                  <c:v>89800</c:v>
                </c:pt>
                <c:pt idx="899">
                  <c:v>89900</c:v>
                </c:pt>
                <c:pt idx="900">
                  <c:v>90000</c:v>
                </c:pt>
                <c:pt idx="901">
                  <c:v>90100</c:v>
                </c:pt>
                <c:pt idx="902">
                  <c:v>90200</c:v>
                </c:pt>
                <c:pt idx="903">
                  <c:v>90300</c:v>
                </c:pt>
                <c:pt idx="904">
                  <c:v>90400</c:v>
                </c:pt>
                <c:pt idx="905">
                  <c:v>90500</c:v>
                </c:pt>
                <c:pt idx="906">
                  <c:v>90600</c:v>
                </c:pt>
                <c:pt idx="907">
                  <c:v>90700</c:v>
                </c:pt>
                <c:pt idx="908">
                  <c:v>90800</c:v>
                </c:pt>
                <c:pt idx="909">
                  <c:v>90900</c:v>
                </c:pt>
                <c:pt idx="910">
                  <c:v>91000</c:v>
                </c:pt>
                <c:pt idx="911">
                  <c:v>91100</c:v>
                </c:pt>
                <c:pt idx="912">
                  <c:v>91200</c:v>
                </c:pt>
                <c:pt idx="913">
                  <c:v>91300</c:v>
                </c:pt>
                <c:pt idx="914">
                  <c:v>91400</c:v>
                </c:pt>
                <c:pt idx="915">
                  <c:v>91500</c:v>
                </c:pt>
                <c:pt idx="916">
                  <c:v>91600</c:v>
                </c:pt>
                <c:pt idx="917">
                  <c:v>91700</c:v>
                </c:pt>
                <c:pt idx="918">
                  <c:v>91800</c:v>
                </c:pt>
                <c:pt idx="919">
                  <c:v>91900</c:v>
                </c:pt>
                <c:pt idx="920">
                  <c:v>92000</c:v>
                </c:pt>
                <c:pt idx="921">
                  <c:v>92100</c:v>
                </c:pt>
                <c:pt idx="922">
                  <c:v>92200</c:v>
                </c:pt>
                <c:pt idx="923">
                  <c:v>92300</c:v>
                </c:pt>
                <c:pt idx="924">
                  <c:v>92400</c:v>
                </c:pt>
                <c:pt idx="925">
                  <c:v>92500</c:v>
                </c:pt>
                <c:pt idx="926">
                  <c:v>92600</c:v>
                </c:pt>
                <c:pt idx="927">
                  <c:v>92700</c:v>
                </c:pt>
                <c:pt idx="928">
                  <c:v>92800</c:v>
                </c:pt>
                <c:pt idx="929">
                  <c:v>92900</c:v>
                </c:pt>
                <c:pt idx="930">
                  <c:v>93000</c:v>
                </c:pt>
                <c:pt idx="931">
                  <c:v>93100</c:v>
                </c:pt>
                <c:pt idx="932">
                  <c:v>93200</c:v>
                </c:pt>
                <c:pt idx="933">
                  <c:v>93300</c:v>
                </c:pt>
                <c:pt idx="934">
                  <c:v>93400</c:v>
                </c:pt>
                <c:pt idx="935">
                  <c:v>93500</c:v>
                </c:pt>
                <c:pt idx="936">
                  <c:v>93600</c:v>
                </c:pt>
                <c:pt idx="937">
                  <c:v>93700</c:v>
                </c:pt>
                <c:pt idx="938">
                  <c:v>93800</c:v>
                </c:pt>
                <c:pt idx="939">
                  <c:v>93900</c:v>
                </c:pt>
                <c:pt idx="940">
                  <c:v>94000</c:v>
                </c:pt>
                <c:pt idx="941">
                  <c:v>94100</c:v>
                </c:pt>
                <c:pt idx="942">
                  <c:v>94200</c:v>
                </c:pt>
                <c:pt idx="943">
                  <c:v>94300</c:v>
                </c:pt>
                <c:pt idx="944">
                  <c:v>94400</c:v>
                </c:pt>
                <c:pt idx="945">
                  <c:v>94500</c:v>
                </c:pt>
                <c:pt idx="946">
                  <c:v>94600</c:v>
                </c:pt>
                <c:pt idx="947">
                  <c:v>94700</c:v>
                </c:pt>
                <c:pt idx="948">
                  <c:v>94800</c:v>
                </c:pt>
                <c:pt idx="949">
                  <c:v>94900</c:v>
                </c:pt>
                <c:pt idx="950">
                  <c:v>95000</c:v>
                </c:pt>
                <c:pt idx="951">
                  <c:v>95100</c:v>
                </c:pt>
                <c:pt idx="952">
                  <c:v>95200</c:v>
                </c:pt>
                <c:pt idx="953">
                  <c:v>95300</c:v>
                </c:pt>
                <c:pt idx="954">
                  <c:v>95400</c:v>
                </c:pt>
                <c:pt idx="955">
                  <c:v>95500</c:v>
                </c:pt>
                <c:pt idx="956">
                  <c:v>95600</c:v>
                </c:pt>
                <c:pt idx="957">
                  <c:v>95700</c:v>
                </c:pt>
                <c:pt idx="958">
                  <c:v>95800</c:v>
                </c:pt>
                <c:pt idx="959">
                  <c:v>95900</c:v>
                </c:pt>
                <c:pt idx="960">
                  <c:v>96000</c:v>
                </c:pt>
                <c:pt idx="961">
                  <c:v>96100</c:v>
                </c:pt>
                <c:pt idx="962">
                  <c:v>96200</c:v>
                </c:pt>
                <c:pt idx="963">
                  <c:v>96300</c:v>
                </c:pt>
                <c:pt idx="964">
                  <c:v>96400</c:v>
                </c:pt>
                <c:pt idx="965">
                  <c:v>96500</c:v>
                </c:pt>
                <c:pt idx="966">
                  <c:v>96600</c:v>
                </c:pt>
                <c:pt idx="967">
                  <c:v>96700</c:v>
                </c:pt>
                <c:pt idx="968">
                  <c:v>96800</c:v>
                </c:pt>
                <c:pt idx="969">
                  <c:v>96900</c:v>
                </c:pt>
                <c:pt idx="970">
                  <c:v>97000</c:v>
                </c:pt>
                <c:pt idx="971">
                  <c:v>97100</c:v>
                </c:pt>
                <c:pt idx="972">
                  <c:v>97200</c:v>
                </c:pt>
                <c:pt idx="973">
                  <c:v>97300</c:v>
                </c:pt>
                <c:pt idx="974">
                  <c:v>97400</c:v>
                </c:pt>
                <c:pt idx="975">
                  <c:v>97500</c:v>
                </c:pt>
                <c:pt idx="976">
                  <c:v>97600</c:v>
                </c:pt>
                <c:pt idx="977">
                  <c:v>97700</c:v>
                </c:pt>
                <c:pt idx="978">
                  <c:v>97800</c:v>
                </c:pt>
                <c:pt idx="979">
                  <c:v>97900</c:v>
                </c:pt>
                <c:pt idx="980">
                  <c:v>98000</c:v>
                </c:pt>
                <c:pt idx="981">
                  <c:v>98100</c:v>
                </c:pt>
                <c:pt idx="982">
                  <c:v>98200</c:v>
                </c:pt>
                <c:pt idx="983">
                  <c:v>98300</c:v>
                </c:pt>
                <c:pt idx="984">
                  <c:v>98400</c:v>
                </c:pt>
                <c:pt idx="985">
                  <c:v>98500</c:v>
                </c:pt>
                <c:pt idx="986">
                  <c:v>98600</c:v>
                </c:pt>
                <c:pt idx="987">
                  <c:v>98700</c:v>
                </c:pt>
                <c:pt idx="988">
                  <c:v>98800</c:v>
                </c:pt>
                <c:pt idx="989">
                  <c:v>98900</c:v>
                </c:pt>
                <c:pt idx="990">
                  <c:v>99000</c:v>
                </c:pt>
                <c:pt idx="991">
                  <c:v>99100</c:v>
                </c:pt>
                <c:pt idx="992">
                  <c:v>99200</c:v>
                </c:pt>
                <c:pt idx="993">
                  <c:v>99300</c:v>
                </c:pt>
                <c:pt idx="994">
                  <c:v>99400</c:v>
                </c:pt>
                <c:pt idx="995">
                  <c:v>99500</c:v>
                </c:pt>
                <c:pt idx="996">
                  <c:v>99600</c:v>
                </c:pt>
                <c:pt idx="997">
                  <c:v>99700</c:v>
                </c:pt>
                <c:pt idx="998">
                  <c:v>99800</c:v>
                </c:pt>
                <c:pt idx="999">
                  <c:v>99900</c:v>
                </c:pt>
                <c:pt idx="1000">
                  <c:v>100000</c:v>
                </c:pt>
              </c:numCache>
            </c:numRef>
          </c:cat>
          <c:val>
            <c:numRef>
              <c:f>Kalk!$E$10:$E$1010</c:f>
              <c:numCache>
                <c:formatCode>0.00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14.11539855863726</c:v>
                </c:pt>
                <c:pt idx="105">
                  <c:v>14.333131688141517</c:v>
                </c:pt>
                <c:pt idx="106">
                  <c:v>14.550864817645776</c:v>
                </c:pt>
                <c:pt idx="107">
                  <c:v>14.768597947150036</c:v>
                </c:pt>
                <c:pt idx="108">
                  <c:v>14.986331076654293</c:v>
                </c:pt>
                <c:pt idx="109">
                  <c:v>15.204064206158552</c:v>
                </c:pt>
                <c:pt idx="110">
                  <c:v>15.421797335662813</c:v>
                </c:pt>
                <c:pt idx="111">
                  <c:v>15.63953046516707</c:v>
                </c:pt>
                <c:pt idx="112">
                  <c:v>15.857263594671325</c:v>
                </c:pt>
                <c:pt idx="113">
                  <c:v>16.074996724175588</c:v>
                </c:pt>
                <c:pt idx="114">
                  <c:v>16.292729853679845</c:v>
                </c:pt>
                <c:pt idx="115">
                  <c:v>16.510462983184102</c:v>
                </c:pt>
                <c:pt idx="116">
                  <c:v>16.728196112688359</c:v>
                </c:pt>
                <c:pt idx="117">
                  <c:v>16.945929242192619</c:v>
                </c:pt>
                <c:pt idx="118">
                  <c:v>17.163662371696876</c:v>
                </c:pt>
                <c:pt idx="119">
                  <c:v>17.381395501201137</c:v>
                </c:pt>
                <c:pt idx="120">
                  <c:v>17.599128630705398</c:v>
                </c:pt>
                <c:pt idx="121">
                  <c:v>17.816861760209655</c:v>
                </c:pt>
                <c:pt idx="122">
                  <c:v>18.034594889713912</c:v>
                </c:pt>
                <c:pt idx="123">
                  <c:v>18.252328019218169</c:v>
                </c:pt>
                <c:pt idx="124">
                  <c:v>18.470061148722429</c:v>
                </c:pt>
                <c:pt idx="125">
                  <c:v>18.68779427822669</c:v>
                </c:pt>
                <c:pt idx="126">
                  <c:v>18.905527407730947</c:v>
                </c:pt>
                <c:pt idx="127">
                  <c:v>19.123260537235208</c:v>
                </c:pt>
                <c:pt idx="128">
                  <c:v>19.340993666739465</c:v>
                </c:pt>
                <c:pt idx="129">
                  <c:v>19.558726796243722</c:v>
                </c:pt>
                <c:pt idx="130">
                  <c:v>19.776459925747979</c:v>
                </c:pt>
                <c:pt idx="131">
                  <c:v>19.994193055252239</c:v>
                </c:pt>
                <c:pt idx="132">
                  <c:v>20.2119261847565</c:v>
                </c:pt>
                <c:pt idx="133">
                  <c:v>20.429659314260757</c:v>
                </c:pt>
                <c:pt idx="134">
                  <c:v>20.647392443765018</c:v>
                </c:pt>
                <c:pt idx="135">
                  <c:v>20.865125573269275</c:v>
                </c:pt>
                <c:pt idx="136">
                  <c:v>21.082858702773532</c:v>
                </c:pt>
                <c:pt idx="137">
                  <c:v>21.300591832277789</c:v>
                </c:pt>
                <c:pt idx="138">
                  <c:v>21.518324961782049</c:v>
                </c:pt>
                <c:pt idx="139">
                  <c:v>21.73605809128631</c:v>
                </c:pt>
                <c:pt idx="140">
                  <c:v>21.953791220790567</c:v>
                </c:pt>
                <c:pt idx="141">
                  <c:v>22.171524350294828</c:v>
                </c:pt>
                <c:pt idx="142">
                  <c:v>22.389257479799081</c:v>
                </c:pt>
                <c:pt idx="143">
                  <c:v>22.606990609303338</c:v>
                </c:pt>
                <c:pt idx="144">
                  <c:v>22.824723738807599</c:v>
                </c:pt>
                <c:pt idx="145">
                  <c:v>23.042456868311856</c:v>
                </c:pt>
                <c:pt idx="146">
                  <c:v>23.26018999781612</c:v>
                </c:pt>
                <c:pt idx="147">
                  <c:v>23.477923127320377</c:v>
                </c:pt>
                <c:pt idx="148">
                  <c:v>23.695656256824631</c:v>
                </c:pt>
                <c:pt idx="149">
                  <c:v>23.913389386328891</c:v>
                </c:pt>
                <c:pt idx="150">
                  <c:v>24.000552324250059</c:v>
                </c:pt>
                <c:pt idx="151">
                  <c:v>24.041839248912297</c:v>
                </c:pt>
                <c:pt idx="152">
                  <c:v>24.083126173574538</c:v>
                </c:pt>
                <c:pt idx="153">
                  <c:v>24.124413098236776</c:v>
                </c:pt>
                <c:pt idx="154">
                  <c:v>24.165700022899014</c:v>
                </c:pt>
                <c:pt idx="155">
                  <c:v>24.206986947561255</c:v>
                </c:pt>
                <c:pt idx="156">
                  <c:v>24.248273872223493</c:v>
                </c:pt>
                <c:pt idx="157">
                  <c:v>24.289560796885734</c:v>
                </c:pt>
                <c:pt idx="158">
                  <c:v>24.330847721547975</c:v>
                </c:pt>
                <c:pt idx="159">
                  <c:v>24.37213464621021</c:v>
                </c:pt>
                <c:pt idx="160">
                  <c:v>24.413421570872451</c:v>
                </c:pt>
                <c:pt idx="161">
                  <c:v>24.454708495534693</c:v>
                </c:pt>
                <c:pt idx="162">
                  <c:v>24.49599542019693</c:v>
                </c:pt>
                <c:pt idx="163">
                  <c:v>24.537282344859175</c:v>
                </c:pt>
                <c:pt idx="164">
                  <c:v>24.57856926952141</c:v>
                </c:pt>
                <c:pt idx="165">
                  <c:v>24.619856194183647</c:v>
                </c:pt>
                <c:pt idx="166">
                  <c:v>24.661143118845889</c:v>
                </c:pt>
                <c:pt idx="167">
                  <c:v>24.70243004350813</c:v>
                </c:pt>
                <c:pt idx="168">
                  <c:v>24.743716968170371</c:v>
                </c:pt>
                <c:pt idx="169">
                  <c:v>24.785003892832609</c:v>
                </c:pt>
                <c:pt idx="170">
                  <c:v>24.826290817494844</c:v>
                </c:pt>
                <c:pt idx="171">
                  <c:v>24.867577742157088</c:v>
                </c:pt>
                <c:pt idx="172">
                  <c:v>24.908864666819326</c:v>
                </c:pt>
                <c:pt idx="173">
                  <c:v>24.950151591481568</c:v>
                </c:pt>
                <c:pt idx="174">
                  <c:v>24.991438516143809</c:v>
                </c:pt>
                <c:pt idx="175">
                  <c:v>25.032725440806043</c:v>
                </c:pt>
                <c:pt idx="176">
                  <c:v>25.074012365468285</c:v>
                </c:pt>
                <c:pt idx="177">
                  <c:v>25.115299290130523</c:v>
                </c:pt>
                <c:pt idx="178">
                  <c:v>25.156586214792764</c:v>
                </c:pt>
                <c:pt idx="179">
                  <c:v>25.197873139455005</c:v>
                </c:pt>
                <c:pt idx="180">
                  <c:v>25.23916006411724</c:v>
                </c:pt>
                <c:pt idx="181">
                  <c:v>25.280446988779481</c:v>
                </c:pt>
                <c:pt idx="182">
                  <c:v>25.321733913441726</c:v>
                </c:pt>
                <c:pt idx="183">
                  <c:v>25.36302083810396</c:v>
                </c:pt>
                <c:pt idx="184">
                  <c:v>25.404307762766205</c:v>
                </c:pt>
                <c:pt idx="185">
                  <c:v>25.445594687428436</c:v>
                </c:pt>
                <c:pt idx="186">
                  <c:v>25.486881612090677</c:v>
                </c:pt>
                <c:pt idx="187">
                  <c:v>25.528168536752922</c:v>
                </c:pt>
                <c:pt idx="188">
                  <c:v>25.56945546141516</c:v>
                </c:pt>
                <c:pt idx="189">
                  <c:v>25.610742386077401</c:v>
                </c:pt>
                <c:pt idx="190">
                  <c:v>25.652029310739639</c:v>
                </c:pt>
                <c:pt idx="191">
                  <c:v>25.693316235401873</c:v>
                </c:pt>
                <c:pt idx="192">
                  <c:v>25.734603160064118</c:v>
                </c:pt>
                <c:pt idx="193">
                  <c:v>25.775890084726356</c:v>
                </c:pt>
                <c:pt idx="194">
                  <c:v>25.817177009388597</c:v>
                </c:pt>
                <c:pt idx="195">
                  <c:v>25.858463934050835</c:v>
                </c:pt>
                <c:pt idx="196">
                  <c:v>25.899750858713073</c:v>
                </c:pt>
                <c:pt idx="197">
                  <c:v>25.941037783375315</c:v>
                </c:pt>
                <c:pt idx="198">
                  <c:v>25.982324708037552</c:v>
                </c:pt>
                <c:pt idx="199">
                  <c:v>26.023611632699794</c:v>
                </c:pt>
                <c:pt idx="200">
                  <c:v>26.064898557362039</c:v>
                </c:pt>
                <c:pt idx="201">
                  <c:v>26.106185482024269</c:v>
                </c:pt>
                <c:pt idx="202">
                  <c:v>26.147472406686511</c:v>
                </c:pt>
                <c:pt idx="203">
                  <c:v>26.188759331348749</c:v>
                </c:pt>
                <c:pt idx="204">
                  <c:v>26.23004625601099</c:v>
                </c:pt>
                <c:pt idx="205">
                  <c:v>26.271333180673235</c:v>
                </c:pt>
                <c:pt idx="206">
                  <c:v>26.312620105335473</c:v>
                </c:pt>
                <c:pt idx="207">
                  <c:v>26.353907029997707</c:v>
                </c:pt>
                <c:pt idx="208">
                  <c:v>26.395193954659952</c:v>
                </c:pt>
                <c:pt idx="209">
                  <c:v>26.43648087932219</c:v>
                </c:pt>
                <c:pt idx="210">
                  <c:v>26.477767803984431</c:v>
                </c:pt>
                <c:pt idx="211">
                  <c:v>26.519054728646669</c:v>
                </c:pt>
                <c:pt idx="212">
                  <c:v>26.560341653308907</c:v>
                </c:pt>
                <c:pt idx="213">
                  <c:v>26.601628577971148</c:v>
                </c:pt>
                <c:pt idx="214">
                  <c:v>26.642915502633386</c:v>
                </c:pt>
                <c:pt idx="215">
                  <c:v>26.684202427295627</c:v>
                </c:pt>
                <c:pt idx="216">
                  <c:v>26.725489351957865</c:v>
                </c:pt>
                <c:pt idx="217">
                  <c:v>26.766776276620103</c:v>
                </c:pt>
                <c:pt idx="218">
                  <c:v>26.808063201282344</c:v>
                </c:pt>
                <c:pt idx="219">
                  <c:v>26.849350125944582</c:v>
                </c:pt>
                <c:pt idx="220">
                  <c:v>26.890637050606824</c:v>
                </c:pt>
                <c:pt idx="221">
                  <c:v>26.931923975269061</c:v>
                </c:pt>
                <c:pt idx="222">
                  <c:v>26.973210899931306</c:v>
                </c:pt>
                <c:pt idx="223">
                  <c:v>27.014497824593541</c:v>
                </c:pt>
                <c:pt idx="224">
                  <c:v>27.055784749255778</c:v>
                </c:pt>
                <c:pt idx="225">
                  <c:v>27.097071673918023</c:v>
                </c:pt>
                <c:pt idx="226">
                  <c:v>27.138358598580265</c:v>
                </c:pt>
                <c:pt idx="227">
                  <c:v>27.179645523242502</c:v>
                </c:pt>
                <c:pt idx="228">
                  <c:v>27.22093244790474</c:v>
                </c:pt>
                <c:pt idx="229">
                  <c:v>27.262219372566975</c:v>
                </c:pt>
                <c:pt idx="230">
                  <c:v>27.30350629722922</c:v>
                </c:pt>
                <c:pt idx="231">
                  <c:v>27.344793221891461</c:v>
                </c:pt>
                <c:pt idx="232">
                  <c:v>27.386080146553699</c:v>
                </c:pt>
                <c:pt idx="233">
                  <c:v>27.42736707121594</c:v>
                </c:pt>
                <c:pt idx="234">
                  <c:v>27.468653995878178</c:v>
                </c:pt>
                <c:pt idx="235">
                  <c:v>27.509940920540416</c:v>
                </c:pt>
                <c:pt idx="236">
                  <c:v>27.551227845202657</c:v>
                </c:pt>
                <c:pt idx="237">
                  <c:v>27.592514769864895</c:v>
                </c:pt>
                <c:pt idx="238">
                  <c:v>27.633801694527136</c:v>
                </c:pt>
                <c:pt idx="239">
                  <c:v>27.675088619189374</c:v>
                </c:pt>
                <c:pt idx="240">
                  <c:v>27.716375543851612</c:v>
                </c:pt>
                <c:pt idx="241">
                  <c:v>27.757662468513857</c:v>
                </c:pt>
                <c:pt idx="242">
                  <c:v>27.798949393176091</c:v>
                </c:pt>
                <c:pt idx="243">
                  <c:v>27.840236317838336</c:v>
                </c:pt>
                <c:pt idx="244">
                  <c:v>27.88152324250057</c:v>
                </c:pt>
                <c:pt idx="245">
                  <c:v>27.922810167162808</c:v>
                </c:pt>
                <c:pt idx="246">
                  <c:v>27.964097091825053</c:v>
                </c:pt>
                <c:pt idx="247">
                  <c:v>28.005384016487291</c:v>
                </c:pt>
                <c:pt idx="248">
                  <c:v>28.046670941149532</c:v>
                </c:pt>
                <c:pt idx="249">
                  <c:v>28.08795786581177</c:v>
                </c:pt>
                <c:pt idx="250">
                  <c:v>28.129244790474004</c:v>
                </c:pt>
                <c:pt idx="251">
                  <c:v>28.170531715136249</c:v>
                </c:pt>
                <c:pt idx="252">
                  <c:v>28.211818639798491</c:v>
                </c:pt>
                <c:pt idx="253">
                  <c:v>28.253105564460729</c:v>
                </c:pt>
                <c:pt idx="254">
                  <c:v>28.29439248912297</c:v>
                </c:pt>
                <c:pt idx="255">
                  <c:v>28.335679413785204</c:v>
                </c:pt>
                <c:pt idx="256">
                  <c:v>28.376966338447446</c:v>
                </c:pt>
                <c:pt idx="257">
                  <c:v>28.418253263109687</c:v>
                </c:pt>
                <c:pt idx="258">
                  <c:v>28.459540187771925</c:v>
                </c:pt>
                <c:pt idx="259">
                  <c:v>28.500827112434163</c:v>
                </c:pt>
                <c:pt idx="260">
                  <c:v>28.542114037096404</c:v>
                </c:pt>
                <c:pt idx="261">
                  <c:v>28.583400961758642</c:v>
                </c:pt>
                <c:pt idx="262">
                  <c:v>28.624687886420887</c:v>
                </c:pt>
                <c:pt idx="263">
                  <c:v>28.665974811083121</c:v>
                </c:pt>
                <c:pt idx="264">
                  <c:v>28.707261735745366</c:v>
                </c:pt>
                <c:pt idx="265">
                  <c:v>28.748548660407604</c:v>
                </c:pt>
                <c:pt idx="266">
                  <c:v>28.789835585069838</c:v>
                </c:pt>
                <c:pt idx="267">
                  <c:v>28.831122509732083</c:v>
                </c:pt>
                <c:pt idx="268">
                  <c:v>28.872409434394321</c:v>
                </c:pt>
                <c:pt idx="269">
                  <c:v>28.913696359056562</c:v>
                </c:pt>
                <c:pt idx="270">
                  <c:v>28.954983283718803</c:v>
                </c:pt>
                <c:pt idx="271">
                  <c:v>28.996270208381038</c:v>
                </c:pt>
                <c:pt idx="272">
                  <c:v>29.037557133043279</c:v>
                </c:pt>
                <c:pt idx="273">
                  <c:v>29.078844057705517</c:v>
                </c:pt>
                <c:pt idx="274">
                  <c:v>29.120130982367758</c:v>
                </c:pt>
                <c:pt idx="275">
                  <c:v>29.161417907030003</c:v>
                </c:pt>
                <c:pt idx="276">
                  <c:v>29.202704831692234</c:v>
                </c:pt>
                <c:pt idx="277">
                  <c:v>29.243991756354475</c:v>
                </c:pt>
                <c:pt idx="278">
                  <c:v>29.28527868101672</c:v>
                </c:pt>
                <c:pt idx="279">
                  <c:v>29.326565605678955</c:v>
                </c:pt>
                <c:pt idx="280">
                  <c:v>29.367852530341199</c:v>
                </c:pt>
                <c:pt idx="281">
                  <c:v>29.40913945500343</c:v>
                </c:pt>
                <c:pt idx="282">
                  <c:v>29.450426379665672</c:v>
                </c:pt>
                <c:pt idx="283">
                  <c:v>29.491713304327916</c:v>
                </c:pt>
                <c:pt idx="284">
                  <c:v>29.533000228990154</c:v>
                </c:pt>
                <c:pt idx="285">
                  <c:v>29.574287153652396</c:v>
                </c:pt>
                <c:pt idx="286">
                  <c:v>29.615574078314634</c:v>
                </c:pt>
                <c:pt idx="287">
                  <c:v>29.656861002976871</c:v>
                </c:pt>
                <c:pt idx="288">
                  <c:v>29.698147927639113</c:v>
                </c:pt>
                <c:pt idx="289">
                  <c:v>29.739434852301351</c:v>
                </c:pt>
                <c:pt idx="290">
                  <c:v>29.780721776963592</c:v>
                </c:pt>
                <c:pt idx="291">
                  <c:v>29.82200870162583</c:v>
                </c:pt>
                <c:pt idx="292">
                  <c:v>29.863295626288068</c:v>
                </c:pt>
                <c:pt idx="293">
                  <c:v>29.904582550950309</c:v>
                </c:pt>
                <c:pt idx="294">
                  <c:v>29.945869475612547</c:v>
                </c:pt>
                <c:pt idx="295">
                  <c:v>29.987156400274788</c:v>
                </c:pt>
                <c:pt idx="296">
                  <c:v>30.028443324937026</c:v>
                </c:pt>
                <c:pt idx="297">
                  <c:v>30.069730249599267</c:v>
                </c:pt>
                <c:pt idx="298">
                  <c:v>30.111017174261505</c:v>
                </c:pt>
                <c:pt idx="299">
                  <c:v>30.152304098923743</c:v>
                </c:pt>
                <c:pt idx="300">
                  <c:v>30.193591023585988</c:v>
                </c:pt>
                <c:pt idx="301">
                  <c:v>30.234877948248229</c:v>
                </c:pt>
                <c:pt idx="302">
                  <c:v>30.276164872910467</c:v>
                </c:pt>
                <c:pt idx="303">
                  <c:v>30.317451797572701</c:v>
                </c:pt>
                <c:pt idx="304">
                  <c:v>30.358738722234946</c:v>
                </c:pt>
                <c:pt idx="305">
                  <c:v>30.400025646897184</c:v>
                </c:pt>
                <c:pt idx="306">
                  <c:v>30.441312571559422</c:v>
                </c:pt>
                <c:pt idx="307">
                  <c:v>30.482599496221663</c:v>
                </c:pt>
                <c:pt idx="308">
                  <c:v>30.523886420883901</c:v>
                </c:pt>
                <c:pt idx="309">
                  <c:v>30.565173345546143</c:v>
                </c:pt>
                <c:pt idx="310">
                  <c:v>30.60646027020838</c:v>
                </c:pt>
                <c:pt idx="311">
                  <c:v>30.647747194870622</c:v>
                </c:pt>
                <c:pt idx="312">
                  <c:v>30.68903411953286</c:v>
                </c:pt>
                <c:pt idx="313">
                  <c:v>30.730321044195097</c:v>
                </c:pt>
                <c:pt idx="314">
                  <c:v>30.771607968857339</c:v>
                </c:pt>
                <c:pt idx="315">
                  <c:v>30.812894893519577</c:v>
                </c:pt>
                <c:pt idx="316">
                  <c:v>30.854181818181818</c:v>
                </c:pt>
                <c:pt idx="317">
                  <c:v>30.895468742844056</c:v>
                </c:pt>
                <c:pt idx="318">
                  <c:v>30.936755667506294</c:v>
                </c:pt>
                <c:pt idx="319">
                  <c:v>30.978042592168535</c:v>
                </c:pt>
                <c:pt idx="320">
                  <c:v>31.019329516830773</c:v>
                </c:pt>
                <c:pt idx="321">
                  <c:v>31.060616441493018</c:v>
                </c:pt>
                <c:pt idx="322">
                  <c:v>31.101903366155259</c:v>
                </c:pt>
                <c:pt idx="323">
                  <c:v>31.14319029081749</c:v>
                </c:pt>
                <c:pt idx="324">
                  <c:v>31.184477215479735</c:v>
                </c:pt>
                <c:pt idx="325">
                  <c:v>31.225764140141969</c:v>
                </c:pt>
                <c:pt idx="326">
                  <c:v>31.267051064804214</c:v>
                </c:pt>
                <c:pt idx="327">
                  <c:v>31.308337989466455</c:v>
                </c:pt>
                <c:pt idx="328">
                  <c:v>31.349624914128686</c:v>
                </c:pt>
                <c:pt idx="329">
                  <c:v>31.390911838790934</c:v>
                </c:pt>
                <c:pt idx="330">
                  <c:v>31.432198763453172</c:v>
                </c:pt>
                <c:pt idx="331">
                  <c:v>31.47348568811541</c:v>
                </c:pt>
                <c:pt idx="332">
                  <c:v>31.514772612777652</c:v>
                </c:pt>
                <c:pt idx="333">
                  <c:v>31.556059537439886</c:v>
                </c:pt>
                <c:pt idx="334">
                  <c:v>31.597346462102127</c:v>
                </c:pt>
                <c:pt idx="335">
                  <c:v>31.638633386764369</c:v>
                </c:pt>
                <c:pt idx="336">
                  <c:v>31.679920311426606</c:v>
                </c:pt>
                <c:pt idx="337">
                  <c:v>31.721207236088851</c:v>
                </c:pt>
                <c:pt idx="338">
                  <c:v>31.762494160751086</c:v>
                </c:pt>
                <c:pt idx="339">
                  <c:v>31.80378108541333</c:v>
                </c:pt>
                <c:pt idx="340">
                  <c:v>31.845068010075568</c:v>
                </c:pt>
                <c:pt idx="341">
                  <c:v>31.886354934737803</c:v>
                </c:pt>
                <c:pt idx="342">
                  <c:v>31.927641859400048</c:v>
                </c:pt>
                <c:pt idx="343">
                  <c:v>31.968928784062285</c:v>
                </c:pt>
                <c:pt idx="344">
                  <c:v>32.010215708724523</c:v>
                </c:pt>
                <c:pt idx="345">
                  <c:v>32.051502633386761</c:v>
                </c:pt>
                <c:pt idx="346">
                  <c:v>32.092789558048999</c:v>
                </c:pt>
                <c:pt idx="347">
                  <c:v>32.134076482711244</c:v>
                </c:pt>
                <c:pt idx="348">
                  <c:v>32.175363407373489</c:v>
                </c:pt>
                <c:pt idx="349">
                  <c:v>32.216650332035726</c:v>
                </c:pt>
                <c:pt idx="350">
                  <c:v>32.257937256697957</c:v>
                </c:pt>
                <c:pt idx="351">
                  <c:v>32.299224181360195</c:v>
                </c:pt>
                <c:pt idx="352">
                  <c:v>32.34051110602244</c:v>
                </c:pt>
                <c:pt idx="353">
                  <c:v>32.381798030684685</c:v>
                </c:pt>
                <c:pt idx="354">
                  <c:v>32.423084955346923</c:v>
                </c:pt>
                <c:pt idx="355">
                  <c:v>32.464371880009161</c:v>
                </c:pt>
                <c:pt idx="356">
                  <c:v>32.505658804671398</c:v>
                </c:pt>
                <c:pt idx="357">
                  <c:v>32.546945729333636</c:v>
                </c:pt>
                <c:pt idx="358">
                  <c:v>32.588232653995881</c:v>
                </c:pt>
                <c:pt idx="359">
                  <c:v>32.629519578658119</c:v>
                </c:pt>
                <c:pt idx="360">
                  <c:v>32.670806503320357</c:v>
                </c:pt>
                <c:pt idx="361">
                  <c:v>32.712093427982595</c:v>
                </c:pt>
                <c:pt idx="362">
                  <c:v>32.753380352644832</c:v>
                </c:pt>
                <c:pt idx="363">
                  <c:v>32.794667277307077</c:v>
                </c:pt>
                <c:pt idx="364">
                  <c:v>32.835954201969315</c:v>
                </c:pt>
                <c:pt idx="365">
                  <c:v>32.877241126631553</c:v>
                </c:pt>
                <c:pt idx="366">
                  <c:v>32.918528051293798</c:v>
                </c:pt>
                <c:pt idx="367">
                  <c:v>32.959814975956029</c:v>
                </c:pt>
                <c:pt idx="368">
                  <c:v>33.001101900618274</c:v>
                </c:pt>
                <c:pt idx="369">
                  <c:v>33.042388825280511</c:v>
                </c:pt>
                <c:pt idx="370">
                  <c:v>33.083675749942749</c:v>
                </c:pt>
                <c:pt idx="371">
                  <c:v>33.124962674604994</c:v>
                </c:pt>
                <c:pt idx="372">
                  <c:v>33.166249599267225</c:v>
                </c:pt>
                <c:pt idx="373">
                  <c:v>33.20753652392947</c:v>
                </c:pt>
                <c:pt idx="374">
                  <c:v>33.248823448591715</c:v>
                </c:pt>
                <c:pt idx="375">
                  <c:v>33.290110373253953</c:v>
                </c:pt>
                <c:pt idx="376">
                  <c:v>33.33139729791619</c:v>
                </c:pt>
                <c:pt idx="377">
                  <c:v>33.372684222578428</c:v>
                </c:pt>
                <c:pt idx="378">
                  <c:v>33.413971147240666</c:v>
                </c:pt>
                <c:pt idx="379">
                  <c:v>33.455258071902911</c:v>
                </c:pt>
                <c:pt idx="380">
                  <c:v>33.496544996565142</c:v>
                </c:pt>
                <c:pt idx="381">
                  <c:v>33.537831921227394</c:v>
                </c:pt>
                <c:pt idx="382">
                  <c:v>33.579118845889624</c:v>
                </c:pt>
                <c:pt idx="383">
                  <c:v>33.620405770551862</c:v>
                </c:pt>
                <c:pt idx="384">
                  <c:v>33.661692695214107</c:v>
                </c:pt>
                <c:pt idx="385">
                  <c:v>33.702979619876345</c:v>
                </c:pt>
                <c:pt idx="386">
                  <c:v>33.74426654453859</c:v>
                </c:pt>
                <c:pt idx="387">
                  <c:v>33.785553469200821</c:v>
                </c:pt>
                <c:pt idx="388">
                  <c:v>33.826840393863058</c:v>
                </c:pt>
                <c:pt idx="389">
                  <c:v>33.868127318525303</c:v>
                </c:pt>
                <c:pt idx="390">
                  <c:v>33.909414243187541</c:v>
                </c:pt>
                <c:pt idx="391">
                  <c:v>33.950701167849786</c:v>
                </c:pt>
                <c:pt idx="392">
                  <c:v>33.991988092512024</c:v>
                </c:pt>
                <c:pt idx="393">
                  <c:v>34.033275017174262</c:v>
                </c:pt>
                <c:pt idx="394">
                  <c:v>34.0745619418365</c:v>
                </c:pt>
                <c:pt idx="395">
                  <c:v>34.115848866498737</c:v>
                </c:pt>
                <c:pt idx="396">
                  <c:v>34.157135791160982</c:v>
                </c:pt>
                <c:pt idx="397">
                  <c:v>34.19842271582322</c:v>
                </c:pt>
                <c:pt idx="398">
                  <c:v>34.239709640485458</c:v>
                </c:pt>
                <c:pt idx="399">
                  <c:v>34.280996565147696</c:v>
                </c:pt>
                <c:pt idx="400">
                  <c:v>34.322283489809941</c:v>
                </c:pt>
                <c:pt idx="401">
                  <c:v>34.363570414472179</c:v>
                </c:pt>
                <c:pt idx="402">
                  <c:v>34.404857339134416</c:v>
                </c:pt>
                <c:pt idx="403">
                  <c:v>34.446144263796654</c:v>
                </c:pt>
                <c:pt idx="404">
                  <c:v>34.487431188458892</c:v>
                </c:pt>
                <c:pt idx="405">
                  <c:v>34.528718113121137</c:v>
                </c:pt>
                <c:pt idx="406">
                  <c:v>34.570005037783375</c:v>
                </c:pt>
                <c:pt idx="407">
                  <c:v>34.611291962445613</c:v>
                </c:pt>
                <c:pt idx="408">
                  <c:v>34.652578887107857</c:v>
                </c:pt>
                <c:pt idx="409">
                  <c:v>34.693865811770088</c:v>
                </c:pt>
                <c:pt idx="410">
                  <c:v>34.735152736432333</c:v>
                </c:pt>
                <c:pt idx="411">
                  <c:v>34.776439661094571</c:v>
                </c:pt>
                <c:pt idx="412">
                  <c:v>34.817726585756816</c:v>
                </c:pt>
                <c:pt idx="413">
                  <c:v>34.859013510419054</c:v>
                </c:pt>
                <c:pt idx="414">
                  <c:v>34.900300435081292</c:v>
                </c:pt>
                <c:pt idx="415">
                  <c:v>34.941587359743529</c:v>
                </c:pt>
                <c:pt idx="416">
                  <c:v>34.982874284405767</c:v>
                </c:pt>
                <c:pt idx="417">
                  <c:v>35.024161209068005</c:v>
                </c:pt>
                <c:pt idx="418">
                  <c:v>35.065448133730257</c:v>
                </c:pt>
                <c:pt idx="419">
                  <c:v>35.106735058392488</c:v>
                </c:pt>
                <c:pt idx="420">
                  <c:v>35.148021983054726</c:v>
                </c:pt>
                <c:pt idx="421">
                  <c:v>35.189308907716963</c:v>
                </c:pt>
                <c:pt idx="422">
                  <c:v>35.230595832379201</c:v>
                </c:pt>
                <c:pt idx="423">
                  <c:v>35.271882757041453</c:v>
                </c:pt>
                <c:pt idx="424">
                  <c:v>35.313169681703684</c:v>
                </c:pt>
                <c:pt idx="425">
                  <c:v>35.354456606365929</c:v>
                </c:pt>
                <c:pt idx="426">
                  <c:v>35.395743531028167</c:v>
                </c:pt>
                <c:pt idx="427">
                  <c:v>35.437030455690405</c:v>
                </c:pt>
                <c:pt idx="428">
                  <c:v>35.478317380352649</c:v>
                </c:pt>
                <c:pt idx="429">
                  <c:v>35.519604305014887</c:v>
                </c:pt>
                <c:pt idx="430">
                  <c:v>35.560891229677125</c:v>
                </c:pt>
                <c:pt idx="431">
                  <c:v>35.602178154339363</c:v>
                </c:pt>
                <c:pt idx="432">
                  <c:v>35.643465079001601</c:v>
                </c:pt>
                <c:pt idx="433">
                  <c:v>35.684752003663846</c:v>
                </c:pt>
                <c:pt idx="434">
                  <c:v>35.726038928326084</c:v>
                </c:pt>
                <c:pt idx="435">
                  <c:v>35.767325852988321</c:v>
                </c:pt>
                <c:pt idx="436">
                  <c:v>35.808612777650559</c:v>
                </c:pt>
                <c:pt idx="437">
                  <c:v>35.849899702312797</c:v>
                </c:pt>
                <c:pt idx="438">
                  <c:v>35.891186626975042</c:v>
                </c:pt>
                <c:pt idx="439">
                  <c:v>35.93247355163728</c:v>
                </c:pt>
                <c:pt idx="440">
                  <c:v>35.973760476299518</c:v>
                </c:pt>
                <c:pt idx="441">
                  <c:v>36.015047400961755</c:v>
                </c:pt>
                <c:pt idx="442">
                  <c:v>36.056334325623993</c:v>
                </c:pt>
                <c:pt idx="443">
                  <c:v>36.097621250286238</c:v>
                </c:pt>
                <c:pt idx="444">
                  <c:v>36.138908174948476</c:v>
                </c:pt>
                <c:pt idx="445">
                  <c:v>36.180195099610721</c:v>
                </c:pt>
                <c:pt idx="446">
                  <c:v>36.221482024272959</c:v>
                </c:pt>
                <c:pt idx="447">
                  <c:v>36.262768948935197</c:v>
                </c:pt>
                <c:pt idx="448">
                  <c:v>36.304055873597434</c:v>
                </c:pt>
                <c:pt idx="449">
                  <c:v>36.345342798259672</c:v>
                </c:pt>
                <c:pt idx="450">
                  <c:v>36.386629722921917</c:v>
                </c:pt>
                <c:pt idx="451">
                  <c:v>36.427916647584155</c:v>
                </c:pt>
                <c:pt idx="452">
                  <c:v>36.469203572246393</c:v>
                </c:pt>
                <c:pt idx="453">
                  <c:v>36.510490496908631</c:v>
                </c:pt>
                <c:pt idx="454">
                  <c:v>36.551777421570876</c:v>
                </c:pt>
                <c:pt idx="455">
                  <c:v>36.593064346233113</c:v>
                </c:pt>
                <c:pt idx="456">
                  <c:v>36.634351270895351</c:v>
                </c:pt>
                <c:pt idx="457">
                  <c:v>36.675638195557589</c:v>
                </c:pt>
                <c:pt idx="458">
                  <c:v>36.716925120219827</c:v>
                </c:pt>
                <c:pt idx="459">
                  <c:v>36.758212044882065</c:v>
                </c:pt>
                <c:pt idx="460">
                  <c:v>36.79949896954431</c:v>
                </c:pt>
                <c:pt idx="461">
                  <c:v>36.840785894206547</c:v>
                </c:pt>
                <c:pt idx="462">
                  <c:v>36.882072818868792</c:v>
                </c:pt>
                <c:pt idx="463">
                  <c:v>36.923359743531023</c:v>
                </c:pt>
                <c:pt idx="464">
                  <c:v>36.964646668193268</c:v>
                </c:pt>
                <c:pt idx="465">
                  <c:v>37.005933592855513</c:v>
                </c:pt>
                <c:pt idx="466">
                  <c:v>37.047220517517744</c:v>
                </c:pt>
                <c:pt idx="467">
                  <c:v>37.088507442179989</c:v>
                </c:pt>
                <c:pt idx="468">
                  <c:v>37.129794366842219</c:v>
                </c:pt>
                <c:pt idx="469">
                  <c:v>37.171081291504464</c:v>
                </c:pt>
                <c:pt idx="470">
                  <c:v>37.212368216166709</c:v>
                </c:pt>
                <c:pt idx="471">
                  <c:v>37.25365514082894</c:v>
                </c:pt>
                <c:pt idx="472">
                  <c:v>37.294942065491185</c:v>
                </c:pt>
                <c:pt idx="473">
                  <c:v>37.336228990153423</c:v>
                </c:pt>
                <c:pt idx="474">
                  <c:v>37.37751591481566</c:v>
                </c:pt>
                <c:pt idx="475">
                  <c:v>37.418802839477905</c:v>
                </c:pt>
                <c:pt idx="476">
                  <c:v>37.460089764140136</c:v>
                </c:pt>
                <c:pt idx="477">
                  <c:v>37.501376688802388</c:v>
                </c:pt>
                <c:pt idx="478">
                  <c:v>37.542663613464619</c:v>
                </c:pt>
                <c:pt idx="479">
                  <c:v>37.583950538126857</c:v>
                </c:pt>
                <c:pt idx="480">
                  <c:v>37.625237462789102</c:v>
                </c:pt>
                <c:pt idx="481">
                  <c:v>37.666524387451339</c:v>
                </c:pt>
                <c:pt idx="482">
                  <c:v>37.707811312113584</c:v>
                </c:pt>
                <c:pt idx="483">
                  <c:v>37.749098236775822</c:v>
                </c:pt>
                <c:pt idx="484">
                  <c:v>37.790385161438053</c:v>
                </c:pt>
                <c:pt idx="485">
                  <c:v>37.831672086100298</c:v>
                </c:pt>
                <c:pt idx="486">
                  <c:v>37.872959010762536</c:v>
                </c:pt>
                <c:pt idx="487">
                  <c:v>37.91424593542478</c:v>
                </c:pt>
                <c:pt idx="488">
                  <c:v>37.955532860087018</c:v>
                </c:pt>
                <c:pt idx="489">
                  <c:v>37.996819784749256</c:v>
                </c:pt>
                <c:pt idx="490">
                  <c:v>38.038106709411494</c:v>
                </c:pt>
                <c:pt idx="491">
                  <c:v>38.079393634073739</c:v>
                </c:pt>
                <c:pt idx="492">
                  <c:v>38.120680558735977</c:v>
                </c:pt>
                <c:pt idx="493">
                  <c:v>38.161967483398215</c:v>
                </c:pt>
                <c:pt idx="494">
                  <c:v>38.203254408060452</c:v>
                </c:pt>
                <c:pt idx="495">
                  <c:v>38.24454133272269</c:v>
                </c:pt>
                <c:pt idx="496">
                  <c:v>38.285828257384935</c:v>
                </c:pt>
                <c:pt idx="497">
                  <c:v>38.327115182047173</c:v>
                </c:pt>
                <c:pt idx="498">
                  <c:v>38.368402106709411</c:v>
                </c:pt>
                <c:pt idx="499">
                  <c:v>38.409689031371656</c:v>
                </c:pt>
                <c:pt idx="500">
                  <c:v>38.450975956033886</c:v>
                </c:pt>
                <c:pt idx="501">
                  <c:v>38.492262880696124</c:v>
                </c:pt>
                <c:pt idx="502">
                  <c:v>38.533549805358369</c:v>
                </c:pt>
                <c:pt idx="503">
                  <c:v>38.574836730020607</c:v>
                </c:pt>
                <c:pt idx="504">
                  <c:v>38.616123654682852</c:v>
                </c:pt>
                <c:pt idx="505">
                  <c:v>38.657410579345083</c:v>
                </c:pt>
                <c:pt idx="506">
                  <c:v>38.698697504007328</c:v>
                </c:pt>
                <c:pt idx="507">
                  <c:v>38.739984428669565</c:v>
                </c:pt>
                <c:pt idx="508">
                  <c:v>38.781271353331803</c:v>
                </c:pt>
                <c:pt idx="509">
                  <c:v>38.822558277994048</c:v>
                </c:pt>
                <c:pt idx="510">
                  <c:v>38.863845202656286</c:v>
                </c:pt>
                <c:pt idx="511">
                  <c:v>38.905132127318524</c:v>
                </c:pt>
                <c:pt idx="512">
                  <c:v>38.946419051980762</c:v>
                </c:pt>
                <c:pt idx="513">
                  <c:v>38.987705976642999</c:v>
                </c:pt>
                <c:pt idx="514">
                  <c:v>39.028992901305251</c:v>
                </c:pt>
                <c:pt idx="515">
                  <c:v>39.070279825967482</c:v>
                </c:pt>
                <c:pt idx="516">
                  <c:v>39.11156675062972</c:v>
                </c:pt>
                <c:pt idx="517">
                  <c:v>39.152853675291965</c:v>
                </c:pt>
                <c:pt idx="518">
                  <c:v>39.194140599954196</c:v>
                </c:pt>
                <c:pt idx="519">
                  <c:v>39.235427524616448</c:v>
                </c:pt>
                <c:pt idx="520">
                  <c:v>39.276714449278678</c:v>
                </c:pt>
                <c:pt idx="521">
                  <c:v>39.318001373940916</c:v>
                </c:pt>
                <c:pt idx="522">
                  <c:v>39.359288298603161</c:v>
                </c:pt>
                <c:pt idx="523">
                  <c:v>39.400575223265399</c:v>
                </c:pt>
                <c:pt idx="524">
                  <c:v>39.441862147927644</c:v>
                </c:pt>
                <c:pt idx="525">
                  <c:v>39.483149072589882</c:v>
                </c:pt>
                <c:pt idx="526">
                  <c:v>39.52443599725212</c:v>
                </c:pt>
                <c:pt idx="527">
                  <c:v>39.565722921914357</c:v>
                </c:pt>
                <c:pt idx="528">
                  <c:v>39.607009846576588</c:v>
                </c:pt>
                <c:pt idx="529">
                  <c:v>39.64829677123884</c:v>
                </c:pt>
                <c:pt idx="530">
                  <c:v>39.689583695901078</c:v>
                </c:pt>
                <c:pt idx="531">
                  <c:v>39.730870620563316</c:v>
                </c:pt>
                <c:pt idx="532">
                  <c:v>39.772157545225554</c:v>
                </c:pt>
                <c:pt idx="533">
                  <c:v>39.813444469887791</c:v>
                </c:pt>
                <c:pt idx="534">
                  <c:v>39.854731394550036</c:v>
                </c:pt>
                <c:pt idx="535">
                  <c:v>39.896018319212274</c:v>
                </c:pt>
                <c:pt idx="536">
                  <c:v>39.937305243874512</c:v>
                </c:pt>
                <c:pt idx="537">
                  <c:v>39.97859216853675</c:v>
                </c:pt>
                <c:pt idx="538">
                  <c:v>40.019879093198988</c:v>
                </c:pt>
                <c:pt idx="539">
                  <c:v>40.061166017861233</c:v>
                </c:pt>
                <c:pt idx="540">
                  <c:v>40.10245294252347</c:v>
                </c:pt>
                <c:pt idx="541">
                  <c:v>40.143739867185715</c:v>
                </c:pt>
                <c:pt idx="542">
                  <c:v>40.185026791847953</c:v>
                </c:pt>
                <c:pt idx="543">
                  <c:v>40.226313716510184</c:v>
                </c:pt>
                <c:pt idx="544">
                  <c:v>40.267600641172429</c:v>
                </c:pt>
                <c:pt idx="545">
                  <c:v>40.308887565834667</c:v>
                </c:pt>
                <c:pt idx="546">
                  <c:v>40.350174490496912</c:v>
                </c:pt>
                <c:pt idx="547">
                  <c:v>40.391461415159149</c:v>
                </c:pt>
                <c:pt idx="548">
                  <c:v>40.432748339821387</c:v>
                </c:pt>
                <c:pt idx="549">
                  <c:v>40.474035264483625</c:v>
                </c:pt>
                <c:pt idx="550">
                  <c:v>40.515322189145863</c:v>
                </c:pt>
                <c:pt idx="551">
                  <c:v>40.556609113808108</c:v>
                </c:pt>
                <c:pt idx="552">
                  <c:v>40.597896038470346</c:v>
                </c:pt>
                <c:pt idx="553">
                  <c:v>40.639182963132583</c:v>
                </c:pt>
                <c:pt idx="554">
                  <c:v>40.680469887794821</c:v>
                </c:pt>
                <c:pt idx="555">
                  <c:v>40.721756812457066</c:v>
                </c:pt>
                <c:pt idx="556">
                  <c:v>40.763043737119304</c:v>
                </c:pt>
                <c:pt idx="557">
                  <c:v>40.804330661781542</c:v>
                </c:pt>
                <c:pt idx="558">
                  <c:v>40.84561758644378</c:v>
                </c:pt>
                <c:pt idx="559">
                  <c:v>40.886904511106017</c:v>
                </c:pt>
                <c:pt idx="560">
                  <c:v>40.928191435768262</c:v>
                </c:pt>
                <c:pt idx="561">
                  <c:v>40.969478360430507</c:v>
                </c:pt>
                <c:pt idx="562">
                  <c:v>41.010765285092738</c:v>
                </c:pt>
                <c:pt idx="563">
                  <c:v>41.052052209754983</c:v>
                </c:pt>
                <c:pt idx="564">
                  <c:v>41.093339134417221</c:v>
                </c:pt>
                <c:pt idx="565">
                  <c:v>41.134626059079451</c:v>
                </c:pt>
                <c:pt idx="566">
                  <c:v>41.175912983741703</c:v>
                </c:pt>
                <c:pt idx="567">
                  <c:v>41.217199908403934</c:v>
                </c:pt>
                <c:pt idx="568">
                  <c:v>41.258486833066179</c:v>
                </c:pt>
                <c:pt idx="569">
                  <c:v>41.299773757728417</c:v>
                </c:pt>
                <c:pt idx="570">
                  <c:v>41.341060682390648</c:v>
                </c:pt>
                <c:pt idx="571">
                  <c:v>41.3823476070529</c:v>
                </c:pt>
                <c:pt idx="572">
                  <c:v>41.42363453171513</c:v>
                </c:pt>
                <c:pt idx="573">
                  <c:v>41.464921456377382</c:v>
                </c:pt>
                <c:pt idx="574">
                  <c:v>41.506208381039613</c:v>
                </c:pt>
                <c:pt idx="575">
                  <c:v>41.547495305701851</c:v>
                </c:pt>
                <c:pt idx="576">
                  <c:v>41.588782230364096</c:v>
                </c:pt>
                <c:pt idx="577">
                  <c:v>41.630069155026334</c:v>
                </c:pt>
                <c:pt idx="578">
                  <c:v>41.671356079688579</c:v>
                </c:pt>
                <c:pt idx="579">
                  <c:v>41.712643004350817</c:v>
                </c:pt>
                <c:pt idx="580">
                  <c:v>41.753929929013054</c:v>
                </c:pt>
                <c:pt idx="581">
                  <c:v>41.795216853675292</c:v>
                </c:pt>
                <c:pt idx="582">
                  <c:v>41.83650377833753</c:v>
                </c:pt>
                <c:pt idx="583">
                  <c:v>41.877790702999775</c:v>
                </c:pt>
                <c:pt idx="584">
                  <c:v>41.919077627662013</c:v>
                </c:pt>
                <c:pt idx="585">
                  <c:v>41.960364552324251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42</c:v>
                </c:pt>
                <c:pt idx="590">
                  <c:v>42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42</c:v>
                </c:pt>
                <c:pt idx="609">
                  <c:v>42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42</c:v>
                </c:pt>
                <c:pt idx="615">
                  <c:v>42</c:v>
                </c:pt>
                <c:pt idx="616">
                  <c:v>42</c:v>
                </c:pt>
                <c:pt idx="617">
                  <c:v>42</c:v>
                </c:pt>
                <c:pt idx="618">
                  <c:v>42</c:v>
                </c:pt>
                <c:pt idx="619">
                  <c:v>42</c:v>
                </c:pt>
                <c:pt idx="620">
                  <c:v>42</c:v>
                </c:pt>
                <c:pt idx="621">
                  <c:v>42</c:v>
                </c:pt>
                <c:pt idx="622">
                  <c:v>42</c:v>
                </c:pt>
                <c:pt idx="623">
                  <c:v>42</c:v>
                </c:pt>
                <c:pt idx="624">
                  <c:v>42</c:v>
                </c:pt>
                <c:pt idx="625">
                  <c:v>42</c:v>
                </c:pt>
                <c:pt idx="626">
                  <c:v>42</c:v>
                </c:pt>
                <c:pt idx="627">
                  <c:v>42</c:v>
                </c:pt>
                <c:pt idx="628">
                  <c:v>42</c:v>
                </c:pt>
                <c:pt idx="629">
                  <c:v>42</c:v>
                </c:pt>
                <c:pt idx="630">
                  <c:v>42</c:v>
                </c:pt>
                <c:pt idx="631">
                  <c:v>42</c:v>
                </c:pt>
                <c:pt idx="632">
                  <c:v>42</c:v>
                </c:pt>
                <c:pt idx="633">
                  <c:v>42</c:v>
                </c:pt>
                <c:pt idx="634">
                  <c:v>42</c:v>
                </c:pt>
                <c:pt idx="635">
                  <c:v>42</c:v>
                </c:pt>
                <c:pt idx="636">
                  <c:v>42</c:v>
                </c:pt>
                <c:pt idx="637">
                  <c:v>42</c:v>
                </c:pt>
                <c:pt idx="638">
                  <c:v>42</c:v>
                </c:pt>
                <c:pt idx="639">
                  <c:v>42</c:v>
                </c:pt>
                <c:pt idx="640">
                  <c:v>42</c:v>
                </c:pt>
                <c:pt idx="641">
                  <c:v>42</c:v>
                </c:pt>
                <c:pt idx="642">
                  <c:v>42</c:v>
                </c:pt>
                <c:pt idx="643">
                  <c:v>42</c:v>
                </c:pt>
                <c:pt idx="644">
                  <c:v>42</c:v>
                </c:pt>
                <c:pt idx="645">
                  <c:v>42</c:v>
                </c:pt>
                <c:pt idx="646">
                  <c:v>42</c:v>
                </c:pt>
                <c:pt idx="647">
                  <c:v>42</c:v>
                </c:pt>
                <c:pt idx="648">
                  <c:v>42</c:v>
                </c:pt>
                <c:pt idx="649">
                  <c:v>42</c:v>
                </c:pt>
                <c:pt idx="650">
                  <c:v>42</c:v>
                </c:pt>
                <c:pt idx="651">
                  <c:v>42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42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42</c:v>
                </c:pt>
                <c:pt idx="661">
                  <c:v>42</c:v>
                </c:pt>
                <c:pt idx="662">
                  <c:v>42</c:v>
                </c:pt>
                <c:pt idx="663">
                  <c:v>42</c:v>
                </c:pt>
                <c:pt idx="664">
                  <c:v>42</c:v>
                </c:pt>
                <c:pt idx="665">
                  <c:v>42</c:v>
                </c:pt>
                <c:pt idx="666">
                  <c:v>42</c:v>
                </c:pt>
                <c:pt idx="667">
                  <c:v>42</c:v>
                </c:pt>
                <c:pt idx="668">
                  <c:v>42</c:v>
                </c:pt>
                <c:pt idx="669">
                  <c:v>42</c:v>
                </c:pt>
                <c:pt idx="670">
                  <c:v>42</c:v>
                </c:pt>
                <c:pt idx="671">
                  <c:v>42</c:v>
                </c:pt>
                <c:pt idx="672">
                  <c:v>42</c:v>
                </c:pt>
                <c:pt idx="673">
                  <c:v>42</c:v>
                </c:pt>
                <c:pt idx="674">
                  <c:v>42</c:v>
                </c:pt>
                <c:pt idx="675">
                  <c:v>42</c:v>
                </c:pt>
                <c:pt idx="676">
                  <c:v>42</c:v>
                </c:pt>
                <c:pt idx="677">
                  <c:v>42</c:v>
                </c:pt>
                <c:pt idx="678">
                  <c:v>42</c:v>
                </c:pt>
                <c:pt idx="679">
                  <c:v>42</c:v>
                </c:pt>
                <c:pt idx="680">
                  <c:v>42</c:v>
                </c:pt>
                <c:pt idx="681">
                  <c:v>42</c:v>
                </c:pt>
                <c:pt idx="682">
                  <c:v>42</c:v>
                </c:pt>
                <c:pt idx="683">
                  <c:v>42</c:v>
                </c:pt>
                <c:pt idx="684">
                  <c:v>42</c:v>
                </c:pt>
                <c:pt idx="685">
                  <c:v>42</c:v>
                </c:pt>
                <c:pt idx="686">
                  <c:v>42</c:v>
                </c:pt>
                <c:pt idx="687">
                  <c:v>42</c:v>
                </c:pt>
                <c:pt idx="688">
                  <c:v>42</c:v>
                </c:pt>
                <c:pt idx="689">
                  <c:v>42</c:v>
                </c:pt>
                <c:pt idx="690">
                  <c:v>42</c:v>
                </c:pt>
                <c:pt idx="691">
                  <c:v>42</c:v>
                </c:pt>
                <c:pt idx="692">
                  <c:v>42</c:v>
                </c:pt>
                <c:pt idx="693">
                  <c:v>42</c:v>
                </c:pt>
                <c:pt idx="694">
                  <c:v>42</c:v>
                </c:pt>
                <c:pt idx="695">
                  <c:v>42</c:v>
                </c:pt>
                <c:pt idx="696">
                  <c:v>42</c:v>
                </c:pt>
                <c:pt idx="697">
                  <c:v>42</c:v>
                </c:pt>
                <c:pt idx="698">
                  <c:v>42</c:v>
                </c:pt>
                <c:pt idx="699">
                  <c:v>42</c:v>
                </c:pt>
                <c:pt idx="700">
                  <c:v>42</c:v>
                </c:pt>
                <c:pt idx="701">
                  <c:v>42</c:v>
                </c:pt>
                <c:pt idx="702">
                  <c:v>42</c:v>
                </c:pt>
                <c:pt idx="703">
                  <c:v>42</c:v>
                </c:pt>
                <c:pt idx="704">
                  <c:v>42</c:v>
                </c:pt>
                <c:pt idx="705">
                  <c:v>42</c:v>
                </c:pt>
                <c:pt idx="706">
                  <c:v>42</c:v>
                </c:pt>
                <c:pt idx="707">
                  <c:v>42</c:v>
                </c:pt>
                <c:pt idx="708">
                  <c:v>42</c:v>
                </c:pt>
                <c:pt idx="709">
                  <c:v>42</c:v>
                </c:pt>
                <c:pt idx="710">
                  <c:v>42</c:v>
                </c:pt>
                <c:pt idx="711">
                  <c:v>42</c:v>
                </c:pt>
                <c:pt idx="712">
                  <c:v>42</c:v>
                </c:pt>
                <c:pt idx="713">
                  <c:v>42</c:v>
                </c:pt>
                <c:pt idx="714">
                  <c:v>42</c:v>
                </c:pt>
                <c:pt idx="715">
                  <c:v>42</c:v>
                </c:pt>
                <c:pt idx="716">
                  <c:v>42</c:v>
                </c:pt>
                <c:pt idx="717">
                  <c:v>42</c:v>
                </c:pt>
                <c:pt idx="718">
                  <c:v>42</c:v>
                </c:pt>
                <c:pt idx="719">
                  <c:v>42</c:v>
                </c:pt>
                <c:pt idx="720">
                  <c:v>42</c:v>
                </c:pt>
                <c:pt idx="721">
                  <c:v>42</c:v>
                </c:pt>
                <c:pt idx="722">
                  <c:v>42</c:v>
                </c:pt>
                <c:pt idx="723">
                  <c:v>42</c:v>
                </c:pt>
                <c:pt idx="724">
                  <c:v>42</c:v>
                </c:pt>
                <c:pt idx="725">
                  <c:v>42</c:v>
                </c:pt>
                <c:pt idx="726">
                  <c:v>42</c:v>
                </c:pt>
                <c:pt idx="727">
                  <c:v>42</c:v>
                </c:pt>
                <c:pt idx="728">
                  <c:v>42</c:v>
                </c:pt>
                <c:pt idx="729">
                  <c:v>42</c:v>
                </c:pt>
                <c:pt idx="730">
                  <c:v>42</c:v>
                </c:pt>
                <c:pt idx="731">
                  <c:v>42</c:v>
                </c:pt>
                <c:pt idx="732">
                  <c:v>42</c:v>
                </c:pt>
                <c:pt idx="733">
                  <c:v>42</c:v>
                </c:pt>
                <c:pt idx="734">
                  <c:v>42</c:v>
                </c:pt>
                <c:pt idx="735">
                  <c:v>42</c:v>
                </c:pt>
                <c:pt idx="736">
                  <c:v>42</c:v>
                </c:pt>
                <c:pt idx="737">
                  <c:v>42</c:v>
                </c:pt>
                <c:pt idx="738">
                  <c:v>42</c:v>
                </c:pt>
                <c:pt idx="739">
                  <c:v>42</c:v>
                </c:pt>
                <c:pt idx="740">
                  <c:v>42</c:v>
                </c:pt>
                <c:pt idx="741">
                  <c:v>42</c:v>
                </c:pt>
                <c:pt idx="742">
                  <c:v>42</c:v>
                </c:pt>
                <c:pt idx="743">
                  <c:v>42</c:v>
                </c:pt>
                <c:pt idx="744">
                  <c:v>42</c:v>
                </c:pt>
                <c:pt idx="745">
                  <c:v>42</c:v>
                </c:pt>
                <c:pt idx="746">
                  <c:v>42</c:v>
                </c:pt>
                <c:pt idx="747">
                  <c:v>42</c:v>
                </c:pt>
                <c:pt idx="748">
                  <c:v>42</c:v>
                </c:pt>
                <c:pt idx="749">
                  <c:v>42</c:v>
                </c:pt>
                <c:pt idx="750">
                  <c:v>42</c:v>
                </c:pt>
                <c:pt idx="751">
                  <c:v>42</c:v>
                </c:pt>
                <c:pt idx="752">
                  <c:v>42</c:v>
                </c:pt>
                <c:pt idx="753">
                  <c:v>42</c:v>
                </c:pt>
                <c:pt idx="754">
                  <c:v>42</c:v>
                </c:pt>
                <c:pt idx="755">
                  <c:v>42</c:v>
                </c:pt>
                <c:pt idx="756">
                  <c:v>42</c:v>
                </c:pt>
                <c:pt idx="757">
                  <c:v>42</c:v>
                </c:pt>
                <c:pt idx="758">
                  <c:v>42</c:v>
                </c:pt>
                <c:pt idx="759">
                  <c:v>42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42</c:v>
                </c:pt>
                <c:pt idx="765">
                  <c:v>42</c:v>
                </c:pt>
                <c:pt idx="766">
                  <c:v>42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42</c:v>
                </c:pt>
                <c:pt idx="777">
                  <c:v>42</c:v>
                </c:pt>
                <c:pt idx="778">
                  <c:v>42</c:v>
                </c:pt>
                <c:pt idx="779">
                  <c:v>42</c:v>
                </c:pt>
                <c:pt idx="780">
                  <c:v>42</c:v>
                </c:pt>
                <c:pt idx="781">
                  <c:v>42</c:v>
                </c:pt>
                <c:pt idx="782">
                  <c:v>42</c:v>
                </c:pt>
                <c:pt idx="783">
                  <c:v>42</c:v>
                </c:pt>
                <c:pt idx="784">
                  <c:v>42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42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42</c:v>
                </c:pt>
                <c:pt idx="795">
                  <c:v>42</c:v>
                </c:pt>
                <c:pt idx="796">
                  <c:v>42</c:v>
                </c:pt>
                <c:pt idx="797">
                  <c:v>42</c:v>
                </c:pt>
                <c:pt idx="798">
                  <c:v>42</c:v>
                </c:pt>
                <c:pt idx="799">
                  <c:v>42</c:v>
                </c:pt>
                <c:pt idx="800">
                  <c:v>42</c:v>
                </c:pt>
                <c:pt idx="801">
                  <c:v>42</c:v>
                </c:pt>
                <c:pt idx="802">
                  <c:v>42</c:v>
                </c:pt>
                <c:pt idx="803">
                  <c:v>42</c:v>
                </c:pt>
                <c:pt idx="804">
                  <c:v>42</c:v>
                </c:pt>
                <c:pt idx="805">
                  <c:v>42</c:v>
                </c:pt>
                <c:pt idx="806">
                  <c:v>42</c:v>
                </c:pt>
                <c:pt idx="807">
                  <c:v>42</c:v>
                </c:pt>
                <c:pt idx="808">
                  <c:v>42</c:v>
                </c:pt>
                <c:pt idx="809">
                  <c:v>42</c:v>
                </c:pt>
                <c:pt idx="810">
                  <c:v>42</c:v>
                </c:pt>
                <c:pt idx="811">
                  <c:v>42</c:v>
                </c:pt>
                <c:pt idx="812">
                  <c:v>42</c:v>
                </c:pt>
                <c:pt idx="813">
                  <c:v>42</c:v>
                </c:pt>
                <c:pt idx="814">
                  <c:v>42</c:v>
                </c:pt>
                <c:pt idx="815">
                  <c:v>42</c:v>
                </c:pt>
                <c:pt idx="816">
                  <c:v>42</c:v>
                </c:pt>
                <c:pt idx="817">
                  <c:v>42</c:v>
                </c:pt>
                <c:pt idx="818">
                  <c:v>42</c:v>
                </c:pt>
                <c:pt idx="819">
                  <c:v>42</c:v>
                </c:pt>
                <c:pt idx="820">
                  <c:v>42</c:v>
                </c:pt>
                <c:pt idx="821">
                  <c:v>42</c:v>
                </c:pt>
                <c:pt idx="822">
                  <c:v>42</c:v>
                </c:pt>
                <c:pt idx="823">
                  <c:v>42</c:v>
                </c:pt>
                <c:pt idx="824">
                  <c:v>42</c:v>
                </c:pt>
                <c:pt idx="825">
                  <c:v>42</c:v>
                </c:pt>
                <c:pt idx="826">
                  <c:v>42</c:v>
                </c:pt>
                <c:pt idx="827">
                  <c:v>42</c:v>
                </c:pt>
                <c:pt idx="828">
                  <c:v>42</c:v>
                </c:pt>
                <c:pt idx="829">
                  <c:v>42</c:v>
                </c:pt>
                <c:pt idx="830">
                  <c:v>42</c:v>
                </c:pt>
                <c:pt idx="831">
                  <c:v>42</c:v>
                </c:pt>
                <c:pt idx="832">
                  <c:v>42</c:v>
                </c:pt>
                <c:pt idx="833">
                  <c:v>42</c:v>
                </c:pt>
                <c:pt idx="834">
                  <c:v>42</c:v>
                </c:pt>
                <c:pt idx="835">
                  <c:v>42</c:v>
                </c:pt>
                <c:pt idx="836">
                  <c:v>42</c:v>
                </c:pt>
                <c:pt idx="837">
                  <c:v>42</c:v>
                </c:pt>
                <c:pt idx="838">
                  <c:v>42</c:v>
                </c:pt>
                <c:pt idx="839">
                  <c:v>42</c:v>
                </c:pt>
                <c:pt idx="840">
                  <c:v>42</c:v>
                </c:pt>
                <c:pt idx="841">
                  <c:v>42</c:v>
                </c:pt>
                <c:pt idx="842">
                  <c:v>42</c:v>
                </c:pt>
                <c:pt idx="843">
                  <c:v>42</c:v>
                </c:pt>
                <c:pt idx="844">
                  <c:v>42</c:v>
                </c:pt>
                <c:pt idx="845">
                  <c:v>42</c:v>
                </c:pt>
                <c:pt idx="846">
                  <c:v>42</c:v>
                </c:pt>
                <c:pt idx="847">
                  <c:v>42</c:v>
                </c:pt>
                <c:pt idx="848">
                  <c:v>42</c:v>
                </c:pt>
                <c:pt idx="849">
                  <c:v>42</c:v>
                </c:pt>
                <c:pt idx="850">
                  <c:v>42</c:v>
                </c:pt>
                <c:pt idx="851">
                  <c:v>42</c:v>
                </c:pt>
                <c:pt idx="852">
                  <c:v>42</c:v>
                </c:pt>
                <c:pt idx="853">
                  <c:v>42</c:v>
                </c:pt>
                <c:pt idx="854">
                  <c:v>42</c:v>
                </c:pt>
                <c:pt idx="855">
                  <c:v>42</c:v>
                </c:pt>
                <c:pt idx="856">
                  <c:v>42</c:v>
                </c:pt>
                <c:pt idx="857">
                  <c:v>42</c:v>
                </c:pt>
                <c:pt idx="858">
                  <c:v>42</c:v>
                </c:pt>
                <c:pt idx="859">
                  <c:v>42</c:v>
                </c:pt>
                <c:pt idx="860">
                  <c:v>42</c:v>
                </c:pt>
                <c:pt idx="861">
                  <c:v>42</c:v>
                </c:pt>
                <c:pt idx="862">
                  <c:v>42</c:v>
                </c:pt>
                <c:pt idx="863">
                  <c:v>42</c:v>
                </c:pt>
                <c:pt idx="864">
                  <c:v>42</c:v>
                </c:pt>
                <c:pt idx="865">
                  <c:v>42</c:v>
                </c:pt>
                <c:pt idx="866">
                  <c:v>42</c:v>
                </c:pt>
                <c:pt idx="867">
                  <c:v>42</c:v>
                </c:pt>
                <c:pt idx="868">
                  <c:v>42</c:v>
                </c:pt>
                <c:pt idx="869">
                  <c:v>42</c:v>
                </c:pt>
                <c:pt idx="870">
                  <c:v>42</c:v>
                </c:pt>
                <c:pt idx="871">
                  <c:v>42</c:v>
                </c:pt>
                <c:pt idx="872">
                  <c:v>42</c:v>
                </c:pt>
                <c:pt idx="873">
                  <c:v>42</c:v>
                </c:pt>
                <c:pt idx="874">
                  <c:v>42</c:v>
                </c:pt>
                <c:pt idx="875">
                  <c:v>42</c:v>
                </c:pt>
                <c:pt idx="876">
                  <c:v>42</c:v>
                </c:pt>
                <c:pt idx="877">
                  <c:v>42</c:v>
                </c:pt>
                <c:pt idx="878">
                  <c:v>42</c:v>
                </c:pt>
                <c:pt idx="879">
                  <c:v>42</c:v>
                </c:pt>
                <c:pt idx="880">
                  <c:v>42</c:v>
                </c:pt>
                <c:pt idx="881">
                  <c:v>42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42</c:v>
                </c:pt>
                <c:pt idx="889">
                  <c:v>42</c:v>
                </c:pt>
                <c:pt idx="890">
                  <c:v>42</c:v>
                </c:pt>
                <c:pt idx="891">
                  <c:v>42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42</c:v>
                </c:pt>
                <c:pt idx="905">
                  <c:v>42</c:v>
                </c:pt>
                <c:pt idx="906">
                  <c:v>42</c:v>
                </c:pt>
                <c:pt idx="907">
                  <c:v>42</c:v>
                </c:pt>
                <c:pt idx="908">
                  <c:v>42</c:v>
                </c:pt>
                <c:pt idx="909">
                  <c:v>42</c:v>
                </c:pt>
                <c:pt idx="910">
                  <c:v>42</c:v>
                </c:pt>
                <c:pt idx="911">
                  <c:v>42</c:v>
                </c:pt>
                <c:pt idx="912">
                  <c:v>42</c:v>
                </c:pt>
                <c:pt idx="913">
                  <c:v>42</c:v>
                </c:pt>
                <c:pt idx="914">
                  <c:v>42</c:v>
                </c:pt>
                <c:pt idx="915">
                  <c:v>42</c:v>
                </c:pt>
                <c:pt idx="916">
                  <c:v>42</c:v>
                </c:pt>
                <c:pt idx="917">
                  <c:v>42</c:v>
                </c:pt>
                <c:pt idx="918">
                  <c:v>42</c:v>
                </c:pt>
                <c:pt idx="919">
                  <c:v>42</c:v>
                </c:pt>
                <c:pt idx="920">
                  <c:v>42</c:v>
                </c:pt>
                <c:pt idx="921">
                  <c:v>42</c:v>
                </c:pt>
                <c:pt idx="922">
                  <c:v>42</c:v>
                </c:pt>
                <c:pt idx="923">
                  <c:v>42</c:v>
                </c:pt>
                <c:pt idx="924">
                  <c:v>42</c:v>
                </c:pt>
                <c:pt idx="925">
                  <c:v>42</c:v>
                </c:pt>
                <c:pt idx="926">
                  <c:v>42</c:v>
                </c:pt>
                <c:pt idx="927">
                  <c:v>42</c:v>
                </c:pt>
                <c:pt idx="928">
                  <c:v>42</c:v>
                </c:pt>
                <c:pt idx="929">
                  <c:v>42</c:v>
                </c:pt>
                <c:pt idx="930">
                  <c:v>42</c:v>
                </c:pt>
                <c:pt idx="931">
                  <c:v>42</c:v>
                </c:pt>
                <c:pt idx="932">
                  <c:v>42</c:v>
                </c:pt>
                <c:pt idx="933">
                  <c:v>42</c:v>
                </c:pt>
                <c:pt idx="934">
                  <c:v>42</c:v>
                </c:pt>
                <c:pt idx="935">
                  <c:v>42</c:v>
                </c:pt>
                <c:pt idx="936">
                  <c:v>42</c:v>
                </c:pt>
                <c:pt idx="937">
                  <c:v>42</c:v>
                </c:pt>
                <c:pt idx="938">
                  <c:v>42</c:v>
                </c:pt>
                <c:pt idx="939">
                  <c:v>42</c:v>
                </c:pt>
                <c:pt idx="940">
                  <c:v>42</c:v>
                </c:pt>
                <c:pt idx="941">
                  <c:v>42</c:v>
                </c:pt>
                <c:pt idx="942">
                  <c:v>42</c:v>
                </c:pt>
                <c:pt idx="943">
                  <c:v>42</c:v>
                </c:pt>
                <c:pt idx="944">
                  <c:v>42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42</c:v>
                </c:pt>
                <c:pt idx="950">
                  <c:v>42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42</c:v>
                </c:pt>
                <c:pt idx="958">
                  <c:v>42</c:v>
                </c:pt>
                <c:pt idx="959">
                  <c:v>42</c:v>
                </c:pt>
                <c:pt idx="960">
                  <c:v>42</c:v>
                </c:pt>
                <c:pt idx="961">
                  <c:v>42</c:v>
                </c:pt>
                <c:pt idx="962">
                  <c:v>42</c:v>
                </c:pt>
                <c:pt idx="963">
                  <c:v>42</c:v>
                </c:pt>
                <c:pt idx="964">
                  <c:v>42</c:v>
                </c:pt>
                <c:pt idx="965">
                  <c:v>42</c:v>
                </c:pt>
                <c:pt idx="966">
                  <c:v>42</c:v>
                </c:pt>
                <c:pt idx="967">
                  <c:v>42</c:v>
                </c:pt>
                <c:pt idx="968">
                  <c:v>42</c:v>
                </c:pt>
                <c:pt idx="969">
                  <c:v>42</c:v>
                </c:pt>
                <c:pt idx="970">
                  <c:v>42</c:v>
                </c:pt>
                <c:pt idx="971">
                  <c:v>42</c:v>
                </c:pt>
                <c:pt idx="972">
                  <c:v>42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42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42</c:v>
                </c:pt>
                <c:pt idx="985">
                  <c:v>42</c:v>
                </c:pt>
                <c:pt idx="986">
                  <c:v>42</c:v>
                </c:pt>
                <c:pt idx="987">
                  <c:v>42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42</c:v>
                </c:pt>
                <c:pt idx="999">
                  <c:v>42</c:v>
                </c:pt>
                <c:pt idx="10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5-4000-A14F-1682E604A100}"/>
            </c:ext>
          </c:extLst>
        </c:ser>
        <c:ser>
          <c:idx val="1"/>
          <c:order val="1"/>
          <c:tx>
            <c:strRef>
              <c:f>Kalk!$AA$7</c:f>
              <c:strCache>
                <c:ptCount val="1"/>
                <c:pt idx="0">
                  <c:v>grenz</c:v>
                </c:pt>
              </c:strCache>
            </c:strRef>
          </c:tx>
          <c:spPr>
            <a:ln w="19050">
              <a:solidFill>
                <a:srgbClr val="C05B08"/>
              </a:solidFill>
            </a:ln>
          </c:spPr>
          <c:marker>
            <c:symbol val="none"/>
          </c:marker>
          <c:cat>
            <c:numRef>
              <c:f>Kalk!$A$10:$A$1010</c:f>
              <c:numCache>
                <c:formatCode>#,##0</c:formatCode>
                <c:ptCount val="10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  <c:pt idx="801">
                  <c:v>80100</c:v>
                </c:pt>
                <c:pt idx="802">
                  <c:v>80200</c:v>
                </c:pt>
                <c:pt idx="803">
                  <c:v>80300</c:v>
                </c:pt>
                <c:pt idx="804">
                  <c:v>80400</c:v>
                </c:pt>
                <c:pt idx="805">
                  <c:v>80500</c:v>
                </c:pt>
                <c:pt idx="806">
                  <c:v>80600</c:v>
                </c:pt>
                <c:pt idx="807">
                  <c:v>80700</c:v>
                </c:pt>
                <c:pt idx="808">
                  <c:v>80800</c:v>
                </c:pt>
                <c:pt idx="809">
                  <c:v>80900</c:v>
                </c:pt>
                <c:pt idx="810">
                  <c:v>81000</c:v>
                </c:pt>
                <c:pt idx="811">
                  <c:v>81100</c:v>
                </c:pt>
                <c:pt idx="812">
                  <c:v>81200</c:v>
                </c:pt>
                <c:pt idx="813">
                  <c:v>81300</c:v>
                </c:pt>
                <c:pt idx="814">
                  <c:v>81400</c:v>
                </c:pt>
                <c:pt idx="815">
                  <c:v>81500</c:v>
                </c:pt>
                <c:pt idx="816">
                  <c:v>81600</c:v>
                </c:pt>
                <c:pt idx="817">
                  <c:v>81700</c:v>
                </c:pt>
                <c:pt idx="818">
                  <c:v>81800</c:v>
                </c:pt>
                <c:pt idx="819">
                  <c:v>81900</c:v>
                </c:pt>
                <c:pt idx="820">
                  <c:v>82000</c:v>
                </c:pt>
                <c:pt idx="821">
                  <c:v>82100</c:v>
                </c:pt>
                <c:pt idx="822">
                  <c:v>82200</c:v>
                </c:pt>
                <c:pt idx="823">
                  <c:v>82300</c:v>
                </c:pt>
                <c:pt idx="824">
                  <c:v>82400</c:v>
                </c:pt>
                <c:pt idx="825">
                  <c:v>82500</c:v>
                </c:pt>
                <c:pt idx="826">
                  <c:v>82600</c:v>
                </c:pt>
                <c:pt idx="827">
                  <c:v>82700</c:v>
                </c:pt>
                <c:pt idx="828">
                  <c:v>82800</c:v>
                </c:pt>
                <c:pt idx="829">
                  <c:v>82900</c:v>
                </c:pt>
                <c:pt idx="830">
                  <c:v>83000</c:v>
                </c:pt>
                <c:pt idx="831">
                  <c:v>83100</c:v>
                </c:pt>
                <c:pt idx="832">
                  <c:v>83200</c:v>
                </c:pt>
                <c:pt idx="833">
                  <c:v>83300</c:v>
                </c:pt>
                <c:pt idx="834">
                  <c:v>83400</c:v>
                </c:pt>
                <c:pt idx="835">
                  <c:v>83500</c:v>
                </c:pt>
                <c:pt idx="836">
                  <c:v>83600</c:v>
                </c:pt>
                <c:pt idx="837">
                  <c:v>83700</c:v>
                </c:pt>
                <c:pt idx="838">
                  <c:v>83800</c:v>
                </c:pt>
                <c:pt idx="839">
                  <c:v>83900</c:v>
                </c:pt>
                <c:pt idx="840">
                  <c:v>84000</c:v>
                </c:pt>
                <c:pt idx="841">
                  <c:v>84100</c:v>
                </c:pt>
                <c:pt idx="842">
                  <c:v>84200</c:v>
                </c:pt>
                <c:pt idx="843">
                  <c:v>84300</c:v>
                </c:pt>
                <c:pt idx="844">
                  <c:v>84400</c:v>
                </c:pt>
                <c:pt idx="845">
                  <c:v>84500</c:v>
                </c:pt>
                <c:pt idx="846">
                  <c:v>84600</c:v>
                </c:pt>
                <c:pt idx="847">
                  <c:v>84700</c:v>
                </c:pt>
                <c:pt idx="848">
                  <c:v>84800</c:v>
                </c:pt>
                <c:pt idx="849">
                  <c:v>84900</c:v>
                </c:pt>
                <c:pt idx="850">
                  <c:v>85000</c:v>
                </c:pt>
                <c:pt idx="851">
                  <c:v>85100</c:v>
                </c:pt>
                <c:pt idx="852">
                  <c:v>85200</c:v>
                </c:pt>
                <c:pt idx="853">
                  <c:v>85300</c:v>
                </c:pt>
                <c:pt idx="854">
                  <c:v>85400</c:v>
                </c:pt>
                <c:pt idx="855">
                  <c:v>85500</c:v>
                </c:pt>
                <c:pt idx="856">
                  <c:v>85600</c:v>
                </c:pt>
                <c:pt idx="857">
                  <c:v>85700</c:v>
                </c:pt>
                <c:pt idx="858">
                  <c:v>85800</c:v>
                </c:pt>
                <c:pt idx="859">
                  <c:v>85900</c:v>
                </c:pt>
                <c:pt idx="860">
                  <c:v>86000</c:v>
                </c:pt>
                <c:pt idx="861">
                  <c:v>86100</c:v>
                </c:pt>
                <c:pt idx="862">
                  <c:v>86200</c:v>
                </c:pt>
                <c:pt idx="863">
                  <c:v>86300</c:v>
                </c:pt>
                <c:pt idx="864">
                  <c:v>86400</c:v>
                </c:pt>
                <c:pt idx="865">
                  <c:v>86500</c:v>
                </c:pt>
                <c:pt idx="866">
                  <c:v>86600</c:v>
                </c:pt>
                <c:pt idx="867">
                  <c:v>86700</c:v>
                </c:pt>
                <c:pt idx="868">
                  <c:v>86800</c:v>
                </c:pt>
                <c:pt idx="869">
                  <c:v>86900</c:v>
                </c:pt>
                <c:pt idx="870">
                  <c:v>87000</c:v>
                </c:pt>
                <c:pt idx="871">
                  <c:v>87100</c:v>
                </c:pt>
                <c:pt idx="872">
                  <c:v>87200</c:v>
                </c:pt>
                <c:pt idx="873">
                  <c:v>87300</c:v>
                </c:pt>
                <c:pt idx="874">
                  <c:v>87400</c:v>
                </c:pt>
                <c:pt idx="875">
                  <c:v>87500</c:v>
                </c:pt>
                <c:pt idx="876">
                  <c:v>87600</c:v>
                </c:pt>
                <c:pt idx="877">
                  <c:v>87700</c:v>
                </c:pt>
                <c:pt idx="878">
                  <c:v>87800</c:v>
                </c:pt>
                <c:pt idx="879">
                  <c:v>87900</c:v>
                </c:pt>
                <c:pt idx="880">
                  <c:v>88000</c:v>
                </c:pt>
                <c:pt idx="881">
                  <c:v>88100</c:v>
                </c:pt>
                <c:pt idx="882">
                  <c:v>88200</c:v>
                </c:pt>
                <c:pt idx="883">
                  <c:v>88300</c:v>
                </c:pt>
                <c:pt idx="884">
                  <c:v>88400</c:v>
                </c:pt>
                <c:pt idx="885">
                  <c:v>88500</c:v>
                </c:pt>
                <c:pt idx="886">
                  <c:v>88600</c:v>
                </c:pt>
                <c:pt idx="887">
                  <c:v>88700</c:v>
                </c:pt>
                <c:pt idx="888">
                  <c:v>88800</c:v>
                </c:pt>
                <c:pt idx="889">
                  <c:v>88900</c:v>
                </c:pt>
                <c:pt idx="890">
                  <c:v>89000</c:v>
                </c:pt>
                <c:pt idx="891">
                  <c:v>89100</c:v>
                </c:pt>
                <c:pt idx="892">
                  <c:v>89200</c:v>
                </c:pt>
                <c:pt idx="893">
                  <c:v>89300</c:v>
                </c:pt>
                <c:pt idx="894">
                  <c:v>89400</c:v>
                </c:pt>
                <c:pt idx="895">
                  <c:v>89500</c:v>
                </c:pt>
                <c:pt idx="896">
                  <c:v>89600</c:v>
                </c:pt>
                <c:pt idx="897">
                  <c:v>89700</c:v>
                </c:pt>
                <c:pt idx="898">
                  <c:v>89800</c:v>
                </c:pt>
                <c:pt idx="899">
                  <c:v>89900</c:v>
                </c:pt>
                <c:pt idx="900">
                  <c:v>90000</c:v>
                </c:pt>
                <c:pt idx="901">
                  <c:v>90100</c:v>
                </c:pt>
                <c:pt idx="902">
                  <c:v>90200</c:v>
                </c:pt>
                <c:pt idx="903">
                  <c:v>90300</c:v>
                </c:pt>
                <c:pt idx="904">
                  <c:v>90400</c:v>
                </c:pt>
                <c:pt idx="905">
                  <c:v>90500</c:v>
                </c:pt>
                <c:pt idx="906">
                  <c:v>90600</c:v>
                </c:pt>
                <c:pt idx="907">
                  <c:v>90700</c:v>
                </c:pt>
                <c:pt idx="908">
                  <c:v>90800</c:v>
                </c:pt>
                <c:pt idx="909">
                  <c:v>90900</c:v>
                </c:pt>
                <c:pt idx="910">
                  <c:v>91000</c:v>
                </c:pt>
                <c:pt idx="911">
                  <c:v>91100</c:v>
                </c:pt>
                <c:pt idx="912">
                  <c:v>91200</c:v>
                </c:pt>
                <c:pt idx="913">
                  <c:v>91300</c:v>
                </c:pt>
                <c:pt idx="914">
                  <c:v>91400</c:v>
                </c:pt>
                <c:pt idx="915">
                  <c:v>91500</c:v>
                </c:pt>
                <c:pt idx="916">
                  <c:v>91600</c:v>
                </c:pt>
                <c:pt idx="917">
                  <c:v>91700</c:v>
                </c:pt>
                <c:pt idx="918">
                  <c:v>91800</c:v>
                </c:pt>
                <c:pt idx="919">
                  <c:v>91900</c:v>
                </c:pt>
                <c:pt idx="920">
                  <c:v>92000</c:v>
                </c:pt>
                <c:pt idx="921">
                  <c:v>92100</c:v>
                </c:pt>
                <c:pt idx="922">
                  <c:v>92200</c:v>
                </c:pt>
                <c:pt idx="923">
                  <c:v>92300</c:v>
                </c:pt>
                <c:pt idx="924">
                  <c:v>92400</c:v>
                </c:pt>
                <c:pt idx="925">
                  <c:v>92500</c:v>
                </c:pt>
                <c:pt idx="926">
                  <c:v>92600</c:v>
                </c:pt>
                <c:pt idx="927">
                  <c:v>92700</c:v>
                </c:pt>
                <c:pt idx="928">
                  <c:v>92800</c:v>
                </c:pt>
                <c:pt idx="929">
                  <c:v>92900</c:v>
                </c:pt>
                <c:pt idx="930">
                  <c:v>93000</c:v>
                </c:pt>
                <c:pt idx="931">
                  <c:v>93100</c:v>
                </c:pt>
                <c:pt idx="932">
                  <c:v>93200</c:v>
                </c:pt>
                <c:pt idx="933">
                  <c:v>93300</c:v>
                </c:pt>
                <c:pt idx="934">
                  <c:v>93400</c:v>
                </c:pt>
                <c:pt idx="935">
                  <c:v>93500</c:v>
                </c:pt>
                <c:pt idx="936">
                  <c:v>93600</c:v>
                </c:pt>
                <c:pt idx="937">
                  <c:v>93700</c:v>
                </c:pt>
                <c:pt idx="938">
                  <c:v>93800</c:v>
                </c:pt>
                <c:pt idx="939">
                  <c:v>93900</c:v>
                </c:pt>
                <c:pt idx="940">
                  <c:v>94000</c:v>
                </c:pt>
                <c:pt idx="941">
                  <c:v>94100</c:v>
                </c:pt>
                <c:pt idx="942">
                  <c:v>94200</c:v>
                </c:pt>
                <c:pt idx="943">
                  <c:v>94300</c:v>
                </c:pt>
                <c:pt idx="944">
                  <c:v>94400</c:v>
                </c:pt>
                <c:pt idx="945">
                  <c:v>94500</c:v>
                </c:pt>
                <c:pt idx="946">
                  <c:v>94600</c:v>
                </c:pt>
                <c:pt idx="947">
                  <c:v>94700</c:v>
                </c:pt>
                <c:pt idx="948">
                  <c:v>94800</c:v>
                </c:pt>
                <c:pt idx="949">
                  <c:v>94900</c:v>
                </c:pt>
                <c:pt idx="950">
                  <c:v>95000</c:v>
                </c:pt>
                <c:pt idx="951">
                  <c:v>95100</c:v>
                </c:pt>
                <c:pt idx="952">
                  <c:v>95200</c:v>
                </c:pt>
                <c:pt idx="953">
                  <c:v>95300</c:v>
                </c:pt>
                <c:pt idx="954">
                  <c:v>95400</c:v>
                </c:pt>
                <c:pt idx="955">
                  <c:v>95500</c:v>
                </c:pt>
                <c:pt idx="956">
                  <c:v>95600</c:v>
                </c:pt>
                <c:pt idx="957">
                  <c:v>95700</c:v>
                </c:pt>
                <c:pt idx="958">
                  <c:v>95800</c:v>
                </c:pt>
                <c:pt idx="959">
                  <c:v>95900</c:v>
                </c:pt>
                <c:pt idx="960">
                  <c:v>96000</c:v>
                </c:pt>
                <c:pt idx="961">
                  <c:v>96100</c:v>
                </c:pt>
                <c:pt idx="962">
                  <c:v>96200</c:v>
                </c:pt>
                <c:pt idx="963">
                  <c:v>96300</c:v>
                </c:pt>
                <c:pt idx="964">
                  <c:v>96400</c:v>
                </c:pt>
                <c:pt idx="965">
                  <c:v>96500</c:v>
                </c:pt>
                <c:pt idx="966">
                  <c:v>96600</c:v>
                </c:pt>
                <c:pt idx="967">
                  <c:v>96700</c:v>
                </c:pt>
                <c:pt idx="968">
                  <c:v>96800</c:v>
                </c:pt>
                <c:pt idx="969">
                  <c:v>96900</c:v>
                </c:pt>
                <c:pt idx="970">
                  <c:v>97000</c:v>
                </c:pt>
                <c:pt idx="971">
                  <c:v>97100</c:v>
                </c:pt>
                <c:pt idx="972">
                  <c:v>97200</c:v>
                </c:pt>
                <c:pt idx="973">
                  <c:v>97300</c:v>
                </c:pt>
                <c:pt idx="974">
                  <c:v>97400</c:v>
                </c:pt>
                <c:pt idx="975">
                  <c:v>97500</c:v>
                </c:pt>
                <c:pt idx="976">
                  <c:v>97600</c:v>
                </c:pt>
                <c:pt idx="977">
                  <c:v>97700</c:v>
                </c:pt>
                <c:pt idx="978">
                  <c:v>97800</c:v>
                </c:pt>
                <c:pt idx="979">
                  <c:v>97900</c:v>
                </c:pt>
                <c:pt idx="980">
                  <c:v>98000</c:v>
                </c:pt>
                <c:pt idx="981">
                  <c:v>98100</c:v>
                </c:pt>
                <c:pt idx="982">
                  <c:v>98200</c:v>
                </c:pt>
                <c:pt idx="983">
                  <c:v>98300</c:v>
                </c:pt>
                <c:pt idx="984">
                  <c:v>98400</c:v>
                </c:pt>
                <c:pt idx="985">
                  <c:v>98500</c:v>
                </c:pt>
                <c:pt idx="986">
                  <c:v>98600</c:v>
                </c:pt>
                <c:pt idx="987">
                  <c:v>98700</c:v>
                </c:pt>
                <c:pt idx="988">
                  <c:v>98800</c:v>
                </c:pt>
                <c:pt idx="989">
                  <c:v>98900</c:v>
                </c:pt>
                <c:pt idx="990">
                  <c:v>99000</c:v>
                </c:pt>
                <c:pt idx="991">
                  <c:v>99100</c:v>
                </c:pt>
                <c:pt idx="992">
                  <c:v>99200</c:v>
                </c:pt>
                <c:pt idx="993">
                  <c:v>99300</c:v>
                </c:pt>
                <c:pt idx="994">
                  <c:v>99400</c:v>
                </c:pt>
                <c:pt idx="995">
                  <c:v>99500</c:v>
                </c:pt>
                <c:pt idx="996">
                  <c:v>99600</c:v>
                </c:pt>
                <c:pt idx="997">
                  <c:v>99700</c:v>
                </c:pt>
                <c:pt idx="998">
                  <c:v>99800</c:v>
                </c:pt>
                <c:pt idx="999">
                  <c:v>99900</c:v>
                </c:pt>
                <c:pt idx="1000">
                  <c:v>100000</c:v>
                </c:pt>
              </c:numCache>
            </c:numRef>
          </c:cat>
          <c:val>
            <c:numRef>
              <c:f>Kalk!$AA$10:$AA$1010</c:f>
              <c:numCache>
                <c:formatCode>#,##0.00</c:formatCode>
                <c:ptCount val="1001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70</c:v>
                </c:pt>
                <c:pt idx="111">
                  <c:v>70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70</c:v>
                </c:pt>
                <c:pt idx="116">
                  <c:v>70</c:v>
                </c:pt>
                <c:pt idx="117">
                  <c:v>70</c:v>
                </c:pt>
                <c:pt idx="118">
                  <c:v>70</c:v>
                </c:pt>
                <c:pt idx="119">
                  <c:v>70</c:v>
                </c:pt>
                <c:pt idx="120">
                  <c:v>70</c:v>
                </c:pt>
                <c:pt idx="121">
                  <c:v>70</c:v>
                </c:pt>
                <c:pt idx="122">
                  <c:v>70</c:v>
                </c:pt>
                <c:pt idx="123">
                  <c:v>70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70</c:v>
                </c:pt>
                <c:pt idx="128">
                  <c:v>70</c:v>
                </c:pt>
                <c:pt idx="129">
                  <c:v>70</c:v>
                </c:pt>
                <c:pt idx="130">
                  <c:v>70</c:v>
                </c:pt>
                <c:pt idx="131">
                  <c:v>70</c:v>
                </c:pt>
                <c:pt idx="132">
                  <c:v>70</c:v>
                </c:pt>
                <c:pt idx="133">
                  <c:v>70</c:v>
                </c:pt>
                <c:pt idx="134">
                  <c:v>70</c:v>
                </c:pt>
                <c:pt idx="135">
                  <c:v>70</c:v>
                </c:pt>
                <c:pt idx="136">
                  <c:v>70</c:v>
                </c:pt>
                <c:pt idx="137">
                  <c:v>70</c:v>
                </c:pt>
                <c:pt idx="138">
                  <c:v>70</c:v>
                </c:pt>
                <c:pt idx="139">
                  <c:v>70</c:v>
                </c:pt>
                <c:pt idx="140">
                  <c:v>70</c:v>
                </c:pt>
                <c:pt idx="141">
                  <c:v>70</c:v>
                </c:pt>
                <c:pt idx="142">
                  <c:v>70</c:v>
                </c:pt>
                <c:pt idx="143">
                  <c:v>70</c:v>
                </c:pt>
                <c:pt idx="144">
                  <c:v>70</c:v>
                </c:pt>
                <c:pt idx="145">
                  <c:v>70</c:v>
                </c:pt>
                <c:pt idx="146">
                  <c:v>70</c:v>
                </c:pt>
                <c:pt idx="147">
                  <c:v>70</c:v>
                </c:pt>
                <c:pt idx="148">
                  <c:v>70</c:v>
                </c:pt>
                <c:pt idx="149">
                  <c:v>70</c:v>
                </c:pt>
                <c:pt idx="150">
                  <c:v>70</c:v>
                </c:pt>
                <c:pt idx="151">
                  <c:v>70</c:v>
                </c:pt>
                <c:pt idx="152">
                  <c:v>70</c:v>
                </c:pt>
                <c:pt idx="153">
                  <c:v>70</c:v>
                </c:pt>
                <c:pt idx="154">
                  <c:v>70</c:v>
                </c:pt>
                <c:pt idx="155">
                  <c:v>70</c:v>
                </c:pt>
                <c:pt idx="156">
                  <c:v>70</c:v>
                </c:pt>
                <c:pt idx="157">
                  <c:v>70</c:v>
                </c:pt>
                <c:pt idx="158">
                  <c:v>70</c:v>
                </c:pt>
                <c:pt idx="159">
                  <c:v>70</c:v>
                </c:pt>
                <c:pt idx="160">
                  <c:v>70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70</c:v>
                </c:pt>
                <c:pt idx="167">
                  <c:v>70</c:v>
                </c:pt>
                <c:pt idx="168">
                  <c:v>70</c:v>
                </c:pt>
                <c:pt idx="169">
                  <c:v>70</c:v>
                </c:pt>
                <c:pt idx="170">
                  <c:v>70</c:v>
                </c:pt>
                <c:pt idx="171">
                  <c:v>70</c:v>
                </c:pt>
                <c:pt idx="172">
                  <c:v>70</c:v>
                </c:pt>
                <c:pt idx="173">
                  <c:v>70</c:v>
                </c:pt>
                <c:pt idx="174">
                  <c:v>70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70</c:v>
                </c:pt>
                <c:pt idx="179">
                  <c:v>70</c:v>
                </c:pt>
                <c:pt idx="180">
                  <c:v>70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70</c:v>
                </c:pt>
                <c:pt idx="189">
                  <c:v>70</c:v>
                </c:pt>
                <c:pt idx="190">
                  <c:v>70</c:v>
                </c:pt>
                <c:pt idx="191">
                  <c:v>70</c:v>
                </c:pt>
                <c:pt idx="192">
                  <c:v>70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70</c:v>
                </c:pt>
                <c:pt idx="204">
                  <c:v>70</c:v>
                </c:pt>
                <c:pt idx="205">
                  <c:v>70</c:v>
                </c:pt>
                <c:pt idx="206">
                  <c:v>30.58457820013739</c:v>
                </c:pt>
                <c:pt idx="207">
                  <c:v>30.625865124799635</c:v>
                </c:pt>
                <c:pt idx="208">
                  <c:v>30.667152049461876</c:v>
                </c:pt>
                <c:pt idx="209">
                  <c:v>30.708438974124107</c:v>
                </c:pt>
                <c:pt idx="210">
                  <c:v>30.749725898786352</c:v>
                </c:pt>
                <c:pt idx="211">
                  <c:v>30.791012823448593</c:v>
                </c:pt>
                <c:pt idx="212">
                  <c:v>30.832299748110831</c:v>
                </c:pt>
                <c:pt idx="213">
                  <c:v>30.873586672773072</c:v>
                </c:pt>
                <c:pt idx="214">
                  <c:v>30.914873597435307</c:v>
                </c:pt>
                <c:pt idx="215">
                  <c:v>30.956160522097548</c:v>
                </c:pt>
                <c:pt idx="216">
                  <c:v>30.997447446759789</c:v>
                </c:pt>
                <c:pt idx="217">
                  <c:v>31.038734371422027</c:v>
                </c:pt>
                <c:pt idx="218">
                  <c:v>31.080021296084269</c:v>
                </c:pt>
                <c:pt idx="219">
                  <c:v>31.121308220746506</c:v>
                </c:pt>
                <c:pt idx="220">
                  <c:v>31.162595145408751</c:v>
                </c:pt>
                <c:pt idx="221">
                  <c:v>31.203882070070989</c:v>
                </c:pt>
                <c:pt idx="222">
                  <c:v>31.245168994733223</c:v>
                </c:pt>
                <c:pt idx="223">
                  <c:v>31.286455919395468</c:v>
                </c:pt>
                <c:pt idx="224">
                  <c:v>31.327742844057703</c:v>
                </c:pt>
                <c:pt idx="225">
                  <c:v>31.369029768719948</c:v>
                </c:pt>
                <c:pt idx="226">
                  <c:v>31.410316693382185</c:v>
                </c:pt>
                <c:pt idx="227">
                  <c:v>31.451603618044423</c:v>
                </c:pt>
                <c:pt idx="228">
                  <c:v>31.492890542706665</c:v>
                </c:pt>
                <c:pt idx="229">
                  <c:v>31.534177467368906</c:v>
                </c:pt>
                <c:pt idx="230">
                  <c:v>31.575464392031144</c:v>
                </c:pt>
                <c:pt idx="231">
                  <c:v>31.616751316693382</c:v>
                </c:pt>
                <c:pt idx="232">
                  <c:v>31.658038241355619</c:v>
                </c:pt>
                <c:pt idx="233">
                  <c:v>31.699325166017861</c:v>
                </c:pt>
                <c:pt idx="234">
                  <c:v>31.740612090680102</c:v>
                </c:pt>
                <c:pt idx="235">
                  <c:v>31.78189901534234</c:v>
                </c:pt>
                <c:pt idx="236">
                  <c:v>31.823185940004578</c:v>
                </c:pt>
                <c:pt idx="237">
                  <c:v>31.864472864666819</c:v>
                </c:pt>
                <c:pt idx="238">
                  <c:v>31.905759789329057</c:v>
                </c:pt>
                <c:pt idx="239">
                  <c:v>31.947046713991302</c:v>
                </c:pt>
                <c:pt idx="240">
                  <c:v>31.988333638653536</c:v>
                </c:pt>
                <c:pt idx="241">
                  <c:v>32.029620563315774</c:v>
                </c:pt>
                <c:pt idx="242">
                  <c:v>32.070907487978019</c:v>
                </c:pt>
                <c:pt idx="243">
                  <c:v>32.112194412640257</c:v>
                </c:pt>
                <c:pt idx="244">
                  <c:v>32.153481337302495</c:v>
                </c:pt>
                <c:pt idx="245">
                  <c:v>32.194768261964732</c:v>
                </c:pt>
                <c:pt idx="246">
                  <c:v>32.23605518662697</c:v>
                </c:pt>
                <c:pt idx="247">
                  <c:v>32.277342111289222</c:v>
                </c:pt>
                <c:pt idx="248">
                  <c:v>32.318629035951453</c:v>
                </c:pt>
                <c:pt idx="249">
                  <c:v>32.359915960613691</c:v>
                </c:pt>
                <c:pt idx="250">
                  <c:v>32.401202885275929</c:v>
                </c:pt>
                <c:pt idx="251">
                  <c:v>32.442489809938166</c:v>
                </c:pt>
                <c:pt idx="252">
                  <c:v>32.483776734600418</c:v>
                </c:pt>
                <c:pt idx="253">
                  <c:v>32.525063659262649</c:v>
                </c:pt>
                <c:pt idx="254">
                  <c:v>32.566350583924894</c:v>
                </c:pt>
                <c:pt idx="255">
                  <c:v>32.607637508587132</c:v>
                </c:pt>
                <c:pt idx="256">
                  <c:v>32.64892443324937</c:v>
                </c:pt>
                <c:pt idx="257">
                  <c:v>32.690211357911608</c:v>
                </c:pt>
                <c:pt idx="258">
                  <c:v>32.731498282573845</c:v>
                </c:pt>
                <c:pt idx="259">
                  <c:v>32.77278520723609</c:v>
                </c:pt>
                <c:pt idx="260">
                  <c:v>32.814072131898328</c:v>
                </c:pt>
                <c:pt idx="261">
                  <c:v>32.855359056560559</c:v>
                </c:pt>
                <c:pt idx="262">
                  <c:v>32.896645981222811</c:v>
                </c:pt>
                <c:pt idx="263">
                  <c:v>32.937932905885049</c:v>
                </c:pt>
                <c:pt idx="264">
                  <c:v>32.979219830547287</c:v>
                </c:pt>
                <c:pt idx="265">
                  <c:v>33.020506755209524</c:v>
                </c:pt>
                <c:pt idx="266">
                  <c:v>33.061793679871762</c:v>
                </c:pt>
                <c:pt idx="267">
                  <c:v>33.103080604534007</c:v>
                </c:pt>
                <c:pt idx="268">
                  <c:v>33.144367529196245</c:v>
                </c:pt>
                <c:pt idx="269">
                  <c:v>33.185654453858483</c:v>
                </c:pt>
                <c:pt idx="270">
                  <c:v>33.226941378520728</c:v>
                </c:pt>
                <c:pt idx="271">
                  <c:v>33.268228303182958</c:v>
                </c:pt>
                <c:pt idx="272">
                  <c:v>33.309515227845203</c:v>
                </c:pt>
                <c:pt idx="273">
                  <c:v>33.350802152507441</c:v>
                </c:pt>
                <c:pt idx="274">
                  <c:v>33.392089077169679</c:v>
                </c:pt>
                <c:pt idx="275">
                  <c:v>33.433376001831924</c:v>
                </c:pt>
                <c:pt idx="276">
                  <c:v>33.474662926494162</c:v>
                </c:pt>
                <c:pt idx="277">
                  <c:v>33.5159498511564</c:v>
                </c:pt>
                <c:pt idx="278">
                  <c:v>33.557236775818637</c:v>
                </c:pt>
                <c:pt idx="279">
                  <c:v>33.598523700480875</c:v>
                </c:pt>
                <c:pt idx="280">
                  <c:v>33.63981062514312</c:v>
                </c:pt>
                <c:pt idx="281">
                  <c:v>33.681097549805358</c:v>
                </c:pt>
                <c:pt idx="282">
                  <c:v>33.722384474467596</c:v>
                </c:pt>
                <c:pt idx="283">
                  <c:v>33.763671399129834</c:v>
                </c:pt>
                <c:pt idx="284">
                  <c:v>33.804958323792071</c:v>
                </c:pt>
                <c:pt idx="285">
                  <c:v>33.846245248454316</c:v>
                </c:pt>
                <c:pt idx="286">
                  <c:v>33.887532173116561</c:v>
                </c:pt>
                <c:pt idx="287">
                  <c:v>33.928819097778792</c:v>
                </c:pt>
                <c:pt idx="288">
                  <c:v>33.97010602244103</c:v>
                </c:pt>
                <c:pt idx="289">
                  <c:v>34.011392947103275</c:v>
                </c:pt>
                <c:pt idx="290">
                  <c:v>34.052679871765513</c:v>
                </c:pt>
                <c:pt idx="291">
                  <c:v>34.093966796427758</c:v>
                </c:pt>
                <c:pt idx="292">
                  <c:v>34.135253721089995</c:v>
                </c:pt>
                <c:pt idx="293">
                  <c:v>34.176540645752233</c:v>
                </c:pt>
                <c:pt idx="294">
                  <c:v>34.217827570414471</c:v>
                </c:pt>
                <c:pt idx="295">
                  <c:v>34.259114495076709</c:v>
                </c:pt>
                <c:pt idx="296">
                  <c:v>34.300401419738954</c:v>
                </c:pt>
                <c:pt idx="297">
                  <c:v>34.341688344401192</c:v>
                </c:pt>
                <c:pt idx="298">
                  <c:v>34.382975269063429</c:v>
                </c:pt>
                <c:pt idx="299">
                  <c:v>34.424262193725674</c:v>
                </c:pt>
                <c:pt idx="300">
                  <c:v>34.465549118387905</c:v>
                </c:pt>
                <c:pt idx="301">
                  <c:v>34.50683604305015</c:v>
                </c:pt>
                <c:pt idx="302">
                  <c:v>34.548122967712388</c:v>
                </c:pt>
                <c:pt idx="303">
                  <c:v>34.589409892374626</c:v>
                </c:pt>
                <c:pt idx="304">
                  <c:v>34.630696817036871</c:v>
                </c:pt>
                <c:pt idx="305">
                  <c:v>34.671983741699101</c:v>
                </c:pt>
                <c:pt idx="306">
                  <c:v>34.713270666361346</c:v>
                </c:pt>
                <c:pt idx="307">
                  <c:v>34.754557591023591</c:v>
                </c:pt>
                <c:pt idx="308">
                  <c:v>34.795844515685829</c:v>
                </c:pt>
                <c:pt idx="309">
                  <c:v>34.837131440348067</c:v>
                </c:pt>
                <c:pt idx="310">
                  <c:v>34.878418365010297</c:v>
                </c:pt>
                <c:pt idx="311">
                  <c:v>34.919705289672542</c:v>
                </c:pt>
                <c:pt idx="312">
                  <c:v>34.960992214334787</c:v>
                </c:pt>
                <c:pt idx="313">
                  <c:v>35.002279138997025</c:v>
                </c:pt>
                <c:pt idx="314">
                  <c:v>35.043566063659263</c:v>
                </c:pt>
                <c:pt idx="315">
                  <c:v>35.084852988321501</c:v>
                </c:pt>
                <c:pt idx="316">
                  <c:v>35.126139912983746</c:v>
                </c:pt>
                <c:pt idx="317">
                  <c:v>35.167426837645984</c:v>
                </c:pt>
                <c:pt idx="318">
                  <c:v>35.208713762308221</c:v>
                </c:pt>
                <c:pt idx="319">
                  <c:v>35.250000686970459</c:v>
                </c:pt>
                <c:pt idx="320">
                  <c:v>35.291287611632697</c:v>
                </c:pt>
                <c:pt idx="321">
                  <c:v>35.332574536294942</c:v>
                </c:pt>
                <c:pt idx="322">
                  <c:v>35.37386146095718</c:v>
                </c:pt>
                <c:pt idx="323">
                  <c:v>35.415148385619418</c:v>
                </c:pt>
                <c:pt idx="324">
                  <c:v>35.456435310281655</c:v>
                </c:pt>
                <c:pt idx="325">
                  <c:v>35.497722234943893</c:v>
                </c:pt>
                <c:pt idx="326">
                  <c:v>35.539009159606131</c:v>
                </c:pt>
                <c:pt idx="327">
                  <c:v>35.580296084268376</c:v>
                </c:pt>
                <c:pt idx="328">
                  <c:v>35.621583008930614</c:v>
                </c:pt>
                <c:pt idx="329">
                  <c:v>35.662869933592859</c:v>
                </c:pt>
                <c:pt idx="330">
                  <c:v>35.704156858255089</c:v>
                </c:pt>
                <c:pt idx="331">
                  <c:v>35.745443782917334</c:v>
                </c:pt>
                <c:pt idx="332">
                  <c:v>35.786730707579572</c:v>
                </c:pt>
                <c:pt idx="333">
                  <c:v>35.828017632241817</c:v>
                </c:pt>
                <c:pt idx="334">
                  <c:v>35.869304556904055</c:v>
                </c:pt>
                <c:pt idx="335">
                  <c:v>35.910591481566293</c:v>
                </c:pt>
                <c:pt idx="336">
                  <c:v>35.951878406228531</c:v>
                </c:pt>
                <c:pt idx="337">
                  <c:v>35.993165330890768</c:v>
                </c:pt>
                <c:pt idx="338">
                  <c:v>36.034452255553013</c:v>
                </c:pt>
                <c:pt idx="339">
                  <c:v>36.075739180215251</c:v>
                </c:pt>
                <c:pt idx="340">
                  <c:v>36.117026104877489</c:v>
                </c:pt>
                <c:pt idx="341">
                  <c:v>36.158313029539727</c:v>
                </c:pt>
                <c:pt idx="342">
                  <c:v>36.199599954201965</c:v>
                </c:pt>
                <c:pt idx="343">
                  <c:v>36.240886878864217</c:v>
                </c:pt>
                <c:pt idx="344">
                  <c:v>36.282173803526447</c:v>
                </c:pt>
                <c:pt idx="345">
                  <c:v>36.323460728188692</c:v>
                </c:pt>
                <c:pt idx="346">
                  <c:v>36.364747652850923</c:v>
                </c:pt>
                <c:pt idx="347">
                  <c:v>36.406034577513161</c:v>
                </c:pt>
                <c:pt idx="348">
                  <c:v>36.447321502175413</c:v>
                </c:pt>
                <c:pt idx="349">
                  <c:v>36.488608426837644</c:v>
                </c:pt>
                <c:pt idx="350">
                  <c:v>36.529895351499889</c:v>
                </c:pt>
                <c:pt idx="351">
                  <c:v>36.571182276162126</c:v>
                </c:pt>
                <c:pt idx="352">
                  <c:v>36.612469200824357</c:v>
                </c:pt>
                <c:pt idx="353">
                  <c:v>36.653756125486602</c:v>
                </c:pt>
                <c:pt idx="354">
                  <c:v>36.69504305014884</c:v>
                </c:pt>
                <c:pt idx="355">
                  <c:v>36.736329974811085</c:v>
                </c:pt>
                <c:pt idx="356">
                  <c:v>36.777616899473323</c:v>
                </c:pt>
                <c:pt idx="357">
                  <c:v>36.81890382413556</c:v>
                </c:pt>
                <c:pt idx="358">
                  <c:v>36.860190748797805</c:v>
                </c:pt>
                <c:pt idx="359">
                  <c:v>36.901477673460043</c:v>
                </c:pt>
                <c:pt idx="360">
                  <c:v>36.942764598122281</c:v>
                </c:pt>
                <c:pt idx="361">
                  <c:v>36.984051522784526</c:v>
                </c:pt>
                <c:pt idx="362">
                  <c:v>37.025338447446757</c:v>
                </c:pt>
                <c:pt idx="363">
                  <c:v>37.066625372109002</c:v>
                </c:pt>
                <c:pt idx="364">
                  <c:v>37.107912296771239</c:v>
                </c:pt>
                <c:pt idx="365">
                  <c:v>37.149199221433477</c:v>
                </c:pt>
                <c:pt idx="366">
                  <c:v>37.190486146095722</c:v>
                </c:pt>
                <c:pt idx="367">
                  <c:v>37.231773070757953</c:v>
                </c:pt>
                <c:pt idx="368">
                  <c:v>37.273059995420198</c:v>
                </c:pt>
                <c:pt idx="369">
                  <c:v>37.314346920082436</c:v>
                </c:pt>
                <c:pt idx="370">
                  <c:v>37.355633844744681</c:v>
                </c:pt>
                <c:pt idx="371">
                  <c:v>37.396920769406918</c:v>
                </c:pt>
                <c:pt idx="372">
                  <c:v>37.438207694069156</c:v>
                </c:pt>
                <c:pt idx="373">
                  <c:v>37.479494618731394</c:v>
                </c:pt>
                <c:pt idx="374">
                  <c:v>37.520781543393632</c:v>
                </c:pt>
                <c:pt idx="375">
                  <c:v>37.56206846805587</c:v>
                </c:pt>
                <c:pt idx="376">
                  <c:v>37.603355392718115</c:v>
                </c:pt>
                <c:pt idx="377">
                  <c:v>37.644642317380352</c:v>
                </c:pt>
                <c:pt idx="378">
                  <c:v>37.68592924204259</c:v>
                </c:pt>
                <c:pt idx="379">
                  <c:v>37.727216166704828</c:v>
                </c:pt>
                <c:pt idx="380">
                  <c:v>37.768503091367066</c:v>
                </c:pt>
                <c:pt idx="381">
                  <c:v>37.809790016029311</c:v>
                </c:pt>
                <c:pt idx="382">
                  <c:v>37.851076940691549</c:v>
                </c:pt>
                <c:pt idx="383">
                  <c:v>37.892363865353786</c:v>
                </c:pt>
                <c:pt idx="384">
                  <c:v>37.933650790016024</c:v>
                </c:pt>
                <c:pt idx="385">
                  <c:v>37.974937714678269</c:v>
                </c:pt>
                <c:pt idx="386">
                  <c:v>38.016224639340507</c:v>
                </c:pt>
                <c:pt idx="387">
                  <c:v>38.057511564002752</c:v>
                </c:pt>
                <c:pt idx="388">
                  <c:v>38.09879848866499</c:v>
                </c:pt>
                <c:pt idx="389">
                  <c:v>38.14008541332722</c:v>
                </c:pt>
                <c:pt idx="390">
                  <c:v>38.181372337989465</c:v>
                </c:pt>
                <c:pt idx="391">
                  <c:v>38.222659262651703</c:v>
                </c:pt>
                <c:pt idx="392">
                  <c:v>38.263946187313948</c:v>
                </c:pt>
                <c:pt idx="393">
                  <c:v>38.305233111976186</c:v>
                </c:pt>
                <c:pt idx="394">
                  <c:v>38.346520036638424</c:v>
                </c:pt>
                <c:pt idx="395">
                  <c:v>38.387806961300669</c:v>
                </c:pt>
                <c:pt idx="396">
                  <c:v>38.429093885962899</c:v>
                </c:pt>
                <c:pt idx="397">
                  <c:v>38.470380810625144</c:v>
                </c:pt>
                <c:pt idx="398">
                  <c:v>38.511667735287382</c:v>
                </c:pt>
                <c:pt idx="399">
                  <c:v>38.55295465994962</c:v>
                </c:pt>
                <c:pt idx="400">
                  <c:v>38.594241584611865</c:v>
                </c:pt>
                <c:pt idx="401">
                  <c:v>38.635528509274096</c:v>
                </c:pt>
                <c:pt idx="402">
                  <c:v>38.676815433936341</c:v>
                </c:pt>
                <c:pt idx="403">
                  <c:v>38.718102358598586</c:v>
                </c:pt>
                <c:pt idx="404">
                  <c:v>38.759389283260816</c:v>
                </c:pt>
                <c:pt idx="405">
                  <c:v>38.800676207923061</c:v>
                </c:pt>
                <c:pt idx="406">
                  <c:v>38.841963132585292</c:v>
                </c:pt>
                <c:pt idx="407">
                  <c:v>38.883250057247537</c:v>
                </c:pt>
                <c:pt idx="408">
                  <c:v>38.924536981909782</c:v>
                </c:pt>
                <c:pt idx="409">
                  <c:v>38.965823906572012</c:v>
                </c:pt>
                <c:pt idx="410">
                  <c:v>39.007110831234257</c:v>
                </c:pt>
                <c:pt idx="411">
                  <c:v>39.048397755896495</c:v>
                </c:pt>
                <c:pt idx="412">
                  <c:v>39.08968468055874</c:v>
                </c:pt>
                <c:pt idx="413">
                  <c:v>39.130971605220978</c:v>
                </c:pt>
                <c:pt idx="414">
                  <c:v>39.172258529883216</c:v>
                </c:pt>
                <c:pt idx="415">
                  <c:v>39.213545454545454</c:v>
                </c:pt>
                <c:pt idx="416">
                  <c:v>39.254832379207691</c:v>
                </c:pt>
                <c:pt idx="417">
                  <c:v>39.296119303869929</c:v>
                </c:pt>
                <c:pt idx="418">
                  <c:v>39.337406228532174</c:v>
                </c:pt>
                <c:pt idx="419">
                  <c:v>39.378693153194412</c:v>
                </c:pt>
                <c:pt idx="420">
                  <c:v>39.41998007785665</c:v>
                </c:pt>
                <c:pt idx="421">
                  <c:v>39.461267002518888</c:v>
                </c:pt>
                <c:pt idx="422">
                  <c:v>39.502553927181133</c:v>
                </c:pt>
                <c:pt idx="423">
                  <c:v>39.54384085184337</c:v>
                </c:pt>
                <c:pt idx="424">
                  <c:v>39.585127776505608</c:v>
                </c:pt>
                <c:pt idx="425">
                  <c:v>39.626414701167853</c:v>
                </c:pt>
                <c:pt idx="426">
                  <c:v>39.667701625830091</c:v>
                </c:pt>
                <c:pt idx="427">
                  <c:v>39.708988550492329</c:v>
                </c:pt>
                <c:pt idx="428">
                  <c:v>39.750275475154567</c:v>
                </c:pt>
                <c:pt idx="429">
                  <c:v>39.791562399816812</c:v>
                </c:pt>
                <c:pt idx="430">
                  <c:v>39.832849324479049</c:v>
                </c:pt>
                <c:pt idx="431">
                  <c:v>39.874136249141287</c:v>
                </c:pt>
                <c:pt idx="432">
                  <c:v>39.915423173803525</c:v>
                </c:pt>
                <c:pt idx="433">
                  <c:v>39.956710098465763</c:v>
                </c:pt>
                <c:pt idx="434">
                  <c:v>39.997997023128008</c:v>
                </c:pt>
                <c:pt idx="435">
                  <c:v>40.039283947790246</c:v>
                </c:pt>
                <c:pt idx="436">
                  <c:v>40.080570872452483</c:v>
                </c:pt>
                <c:pt idx="437">
                  <c:v>40.121857797114721</c:v>
                </c:pt>
                <c:pt idx="438">
                  <c:v>40.163144721776959</c:v>
                </c:pt>
                <c:pt idx="439">
                  <c:v>40.204431646439204</c:v>
                </c:pt>
                <c:pt idx="440">
                  <c:v>40.245718571101442</c:v>
                </c:pt>
                <c:pt idx="441">
                  <c:v>40.287005495763687</c:v>
                </c:pt>
                <c:pt idx="442">
                  <c:v>40.328292420425917</c:v>
                </c:pt>
                <c:pt idx="443">
                  <c:v>40.369579345088155</c:v>
                </c:pt>
                <c:pt idx="444">
                  <c:v>40.4108662697504</c:v>
                </c:pt>
                <c:pt idx="445">
                  <c:v>40.452153194412638</c:v>
                </c:pt>
                <c:pt idx="446">
                  <c:v>40.493440119074883</c:v>
                </c:pt>
                <c:pt idx="447">
                  <c:v>40.534727043737121</c:v>
                </c:pt>
                <c:pt idx="448">
                  <c:v>40.576013968399351</c:v>
                </c:pt>
                <c:pt idx="449">
                  <c:v>40.617300893061596</c:v>
                </c:pt>
                <c:pt idx="450">
                  <c:v>40.658587817723834</c:v>
                </c:pt>
                <c:pt idx="451">
                  <c:v>40.699874742386079</c:v>
                </c:pt>
                <c:pt idx="452">
                  <c:v>40.741161667048317</c:v>
                </c:pt>
                <c:pt idx="453">
                  <c:v>40.782448591710555</c:v>
                </c:pt>
                <c:pt idx="454">
                  <c:v>40.823735516372793</c:v>
                </c:pt>
                <c:pt idx="455">
                  <c:v>40.865022441035038</c:v>
                </c:pt>
                <c:pt idx="456">
                  <c:v>40.906309365697275</c:v>
                </c:pt>
                <c:pt idx="457">
                  <c:v>40.94759629035952</c:v>
                </c:pt>
                <c:pt idx="458">
                  <c:v>40.988883215021751</c:v>
                </c:pt>
                <c:pt idx="459">
                  <c:v>41.030170139683996</c:v>
                </c:pt>
                <c:pt idx="460">
                  <c:v>41.071457064346234</c:v>
                </c:pt>
                <c:pt idx="461">
                  <c:v>41.112743989008464</c:v>
                </c:pt>
                <c:pt idx="462">
                  <c:v>41.154030913670717</c:v>
                </c:pt>
                <c:pt idx="463">
                  <c:v>41.195317838332954</c:v>
                </c:pt>
                <c:pt idx="464">
                  <c:v>41.236604762995192</c:v>
                </c:pt>
                <c:pt idx="465">
                  <c:v>41.27789168765743</c:v>
                </c:pt>
                <c:pt idx="466">
                  <c:v>41.319178612319661</c:v>
                </c:pt>
                <c:pt idx="467">
                  <c:v>41.360465536981913</c:v>
                </c:pt>
                <c:pt idx="468">
                  <c:v>41.401752461644151</c:v>
                </c:pt>
                <c:pt idx="469">
                  <c:v>41.443039386306388</c:v>
                </c:pt>
                <c:pt idx="470">
                  <c:v>41.484326310968626</c:v>
                </c:pt>
                <c:pt idx="471">
                  <c:v>41.525613235630871</c:v>
                </c:pt>
                <c:pt idx="472">
                  <c:v>41.566900160293109</c:v>
                </c:pt>
                <c:pt idx="473">
                  <c:v>41.608187084955347</c:v>
                </c:pt>
                <c:pt idx="474">
                  <c:v>41.649474009617585</c:v>
                </c:pt>
                <c:pt idx="475">
                  <c:v>41.690760934279822</c:v>
                </c:pt>
                <c:pt idx="476">
                  <c:v>41.732047858942067</c:v>
                </c:pt>
                <c:pt idx="477">
                  <c:v>41.773334783604305</c:v>
                </c:pt>
                <c:pt idx="478">
                  <c:v>41.814621708266543</c:v>
                </c:pt>
                <c:pt idx="479">
                  <c:v>41.855908632928788</c:v>
                </c:pt>
                <c:pt idx="480">
                  <c:v>41.897195557591019</c:v>
                </c:pt>
                <c:pt idx="481">
                  <c:v>41.938482482253256</c:v>
                </c:pt>
                <c:pt idx="482">
                  <c:v>41.979769406915501</c:v>
                </c:pt>
                <c:pt idx="483">
                  <c:v>42</c:v>
                </c:pt>
                <c:pt idx="484">
                  <c:v>42</c:v>
                </c:pt>
                <c:pt idx="485">
                  <c:v>42</c:v>
                </c:pt>
                <c:pt idx="486">
                  <c:v>42</c:v>
                </c:pt>
                <c:pt idx="487">
                  <c:v>42</c:v>
                </c:pt>
                <c:pt idx="488">
                  <c:v>42</c:v>
                </c:pt>
                <c:pt idx="489">
                  <c:v>42</c:v>
                </c:pt>
                <c:pt idx="490">
                  <c:v>42</c:v>
                </c:pt>
                <c:pt idx="491">
                  <c:v>42</c:v>
                </c:pt>
                <c:pt idx="492">
                  <c:v>42</c:v>
                </c:pt>
                <c:pt idx="493">
                  <c:v>42</c:v>
                </c:pt>
                <c:pt idx="494">
                  <c:v>42</c:v>
                </c:pt>
                <c:pt idx="495">
                  <c:v>42</c:v>
                </c:pt>
                <c:pt idx="496">
                  <c:v>42</c:v>
                </c:pt>
                <c:pt idx="497">
                  <c:v>42</c:v>
                </c:pt>
                <c:pt idx="498">
                  <c:v>42</c:v>
                </c:pt>
                <c:pt idx="499">
                  <c:v>42</c:v>
                </c:pt>
                <c:pt idx="500">
                  <c:v>42</c:v>
                </c:pt>
                <c:pt idx="501">
                  <c:v>42</c:v>
                </c:pt>
                <c:pt idx="502">
                  <c:v>42</c:v>
                </c:pt>
                <c:pt idx="503">
                  <c:v>42</c:v>
                </c:pt>
                <c:pt idx="504">
                  <c:v>42</c:v>
                </c:pt>
                <c:pt idx="505">
                  <c:v>42</c:v>
                </c:pt>
                <c:pt idx="506">
                  <c:v>42</c:v>
                </c:pt>
                <c:pt idx="507">
                  <c:v>42</c:v>
                </c:pt>
                <c:pt idx="508">
                  <c:v>42</c:v>
                </c:pt>
                <c:pt idx="509">
                  <c:v>42</c:v>
                </c:pt>
                <c:pt idx="510">
                  <c:v>42</c:v>
                </c:pt>
                <c:pt idx="511">
                  <c:v>42</c:v>
                </c:pt>
                <c:pt idx="512">
                  <c:v>42</c:v>
                </c:pt>
                <c:pt idx="513">
                  <c:v>42</c:v>
                </c:pt>
                <c:pt idx="514">
                  <c:v>42</c:v>
                </c:pt>
                <c:pt idx="515">
                  <c:v>42</c:v>
                </c:pt>
                <c:pt idx="516">
                  <c:v>42</c:v>
                </c:pt>
                <c:pt idx="517">
                  <c:v>42</c:v>
                </c:pt>
                <c:pt idx="518">
                  <c:v>42</c:v>
                </c:pt>
                <c:pt idx="519">
                  <c:v>42</c:v>
                </c:pt>
                <c:pt idx="520">
                  <c:v>42</c:v>
                </c:pt>
                <c:pt idx="521">
                  <c:v>42</c:v>
                </c:pt>
                <c:pt idx="522">
                  <c:v>42</c:v>
                </c:pt>
                <c:pt idx="523">
                  <c:v>42</c:v>
                </c:pt>
                <c:pt idx="524">
                  <c:v>42</c:v>
                </c:pt>
                <c:pt idx="525">
                  <c:v>42</c:v>
                </c:pt>
                <c:pt idx="526">
                  <c:v>42</c:v>
                </c:pt>
                <c:pt idx="527">
                  <c:v>42</c:v>
                </c:pt>
                <c:pt idx="528">
                  <c:v>42</c:v>
                </c:pt>
                <c:pt idx="529">
                  <c:v>42</c:v>
                </c:pt>
                <c:pt idx="530">
                  <c:v>42</c:v>
                </c:pt>
                <c:pt idx="531">
                  <c:v>42</c:v>
                </c:pt>
                <c:pt idx="532">
                  <c:v>42</c:v>
                </c:pt>
                <c:pt idx="533">
                  <c:v>42</c:v>
                </c:pt>
                <c:pt idx="534">
                  <c:v>42</c:v>
                </c:pt>
                <c:pt idx="535">
                  <c:v>42</c:v>
                </c:pt>
                <c:pt idx="536">
                  <c:v>42</c:v>
                </c:pt>
                <c:pt idx="537">
                  <c:v>42</c:v>
                </c:pt>
                <c:pt idx="538">
                  <c:v>42</c:v>
                </c:pt>
                <c:pt idx="539">
                  <c:v>42</c:v>
                </c:pt>
                <c:pt idx="540">
                  <c:v>42</c:v>
                </c:pt>
                <c:pt idx="541">
                  <c:v>42</c:v>
                </c:pt>
                <c:pt idx="542">
                  <c:v>42</c:v>
                </c:pt>
                <c:pt idx="543">
                  <c:v>42</c:v>
                </c:pt>
                <c:pt idx="544">
                  <c:v>42</c:v>
                </c:pt>
                <c:pt idx="545">
                  <c:v>42</c:v>
                </c:pt>
                <c:pt idx="546">
                  <c:v>42</c:v>
                </c:pt>
                <c:pt idx="547">
                  <c:v>42</c:v>
                </c:pt>
                <c:pt idx="548">
                  <c:v>42</c:v>
                </c:pt>
                <c:pt idx="549">
                  <c:v>42</c:v>
                </c:pt>
                <c:pt idx="550">
                  <c:v>42</c:v>
                </c:pt>
                <c:pt idx="551">
                  <c:v>42</c:v>
                </c:pt>
                <c:pt idx="552">
                  <c:v>42</c:v>
                </c:pt>
                <c:pt idx="553">
                  <c:v>42</c:v>
                </c:pt>
                <c:pt idx="554">
                  <c:v>42</c:v>
                </c:pt>
                <c:pt idx="555">
                  <c:v>42</c:v>
                </c:pt>
                <c:pt idx="556">
                  <c:v>42</c:v>
                </c:pt>
                <c:pt idx="557">
                  <c:v>42</c:v>
                </c:pt>
                <c:pt idx="558">
                  <c:v>42</c:v>
                </c:pt>
                <c:pt idx="559">
                  <c:v>42</c:v>
                </c:pt>
                <c:pt idx="560">
                  <c:v>42</c:v>
                </c:pt>
                <c:pt idx="561">
                  <c:v>42</c:v>
                </c:pt>
                <c:pt idx="562">
                  <c:v>42</c:v>
                </c:pt>
                <c:pt idx="563">
                  <c:v>42</c:v>
                </c:pt>
                <c:pt idx="564">
                  <c:v>42</c:v>
                </c:pt>
                <c:pt idx="565">
                  <c:v>42</c:v>
                </c:pt>
                <c:pt idx="566">
                  <c:v>42</c:v>
                </c:pt>
                <c:pt idx="567">
                  <c:v>42</c:v>
                </c:pt>
                <c:pt idx="568">
                  <c:v>42</c:v>
                </c:pt>
                <c:pt idx="569">
                  <c:v>42</c:v>
                </c:pt>
                <c:pt idx="570">
                  <c:v>42</c:v>
                </c:pt>
                <c:pt idx="571">
                  <c:v>42</c:v>
                </c:pt>
                <c:pt idx="572">
                  <c:v>42</c:v>
                </c:pt>
                <c:pt idx="573">
                  <c:v>42</c:v>
                </c:pt>
                <c:pt idx="574">
                  <c:v>42</c:v>
                </c:pt>
                <c:pt idx="575">
                  <c:v>42</c:v>
                </c:pt>
                <c:pt idx="576">
                  <c:v>42</c:v>
                </c:pt>
                <c:pt idx="577">
                  <c:v>42</c:v>
                </c:pt>
                <c:pt idx="578">
                  <c:v>42</c:v>
                </c:pt>
                <c:pt idx="579">
                  <c:v>42</c:v>
                </c:pt>
                <c:pt idx="580">
                  <c:v>42</c:v>
                </c:pt>
                <c:pt idx="581">
                  <c:v>42</c:v>
                </c:pt>
                <c:pt idx="582">
                  <c:v>42</c:v>
                </c:pt>
                <c:pt idx="583">
                  <c:v>42</c:v>
                </c:pt>
                <c:pt idx="584">
                  <c:v>42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42</c:v>
                </c:pt>
                <c:pt idx="590">
                  <c:v>42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42</c:v>
                </c:pt>
                <c:pt idx="609">
                  <c:v>42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42</c:v>
                </c:pt>
                <c:pt idx="615">
                  <c:v>42</c:v>
                </c:pt>
                <c:pt idx="616">
                  <c:v>42</c:v>
                </c:pt>
                <c:pt idx="617">
                  <c:v>42</c:v>
                </c:pt>
                <c:pt idx="618">
                  <c:v>42</c:v>
                </c:pt>
                <c:pt idx="619">
                  <c:v>42</c:v>
                </c:pt>
                <c:pt idx="620">
                  <c:v>42</c:v>
                </c:pt>
                <c:pt idx="621">
                  <c:v>42</c:v>
                </c:pt>
                <c:pt idx="622">
                  <c:v>42</c:v>
                </c:pt>
                <c:pt idx="623">
                  <c:v>42</c:v>
                </c:pt>
                <c:pt idx="624">
                  <c:v>42</c:v>
                </c:pt>
                <c:pt idx="625">
                  <c:v>42</c:v>
                </c:pt>
                <c:pt idx="626">
                  <c:v>42</c:v>
                </c:pt>
                <c:pt idx="627">
                  <c:v>42</c:v>
                </c:pt>
                <c:pt idx="628">
                  <c:v>42</c:v>
                </c:pt>
                <c:pt idx="629">
                  <c:v>42</c:v>
                </c:pt>
                <c:pt idx="630">
                  <c:v>42</c:v>
                </c:pt>
                <c:pt idx="631">
                  <c:v>42</c:v>
                </c:pt>
                <c:pt idx="632">
                  <c:v>42</c:v>
                </c:pt>
                <c:pt idx="633">
                  <c:v>42</c:v>
                </c:pt>
                <c:pt idx="634">
                  <c:v>42</c:v>
                </c:pt>
                <c:pt idx="635">
                  <c:v>42</c:v>
                </c:pt>
                <c:pt idx="636">
                  <c:v>42</c:v>
                </c:pt>
                <c:pt idx="637">
                  <c:v>42</c:v>
                </c:pt>
                <c:pt idx="638">
                  <c:v>42</c:v>
                </c:pt>
                <c:pt idx="639">
                  <c:v>42</c:v>
                </c:pt>
                <c:pt idx="640">
                  <c:v>42</c:v>
                </c:pt>
                <c:pt idx="641">
                  <c:v>42</c:v>
                </c:pt>
                <c:pt idx="642">
                  <c:v>42</c:v>
                </c:pt>
                <c:pt idx="643">
                  <c:v>42</c:v>
                </c:pt>
                <c:pt idx="644">
                  <c:v>42</c:v>
                </c:pt>
                <c:pt idx="645">
                  <c:v>42</c:v>
                </c:pt>
                <c:pt idx="646">
                  <c:v>42</c:v>
                </c:pt>
                <c:pt idx="647">
                  <c:v>42</c:v>
                </c:pt>
                <c:pt idx="648">
                  <c:v>42</c:v>
                </c:pt>
                <c:pt idx="649">
                  <c:v>42</c:v>
                </c:pt>
                <c:pt idx="650">
                  <c:v>42</c:v>
                </c:pt>
                <c:pt idx="651">
                  <c:v>42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42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42</c:v>
                </c:pt>
                <c:pt idx="661">
                  <c:v>42</c:v>
                </c:pt>
                <c:pt idx="662">
                  <c:v>42</c:v>
                </c:pt>
                <c:pt idx="663">
                  <c:v>42</c:v>
                </c:pt>
                <c:pt idx="664">
                  <c:v>42</c:v>
                </c:pt>
                <c:pt idx="665">
                  <c:v>42</c:v>
                </c:pt>
                <c:pt idx="666">
                  <c:v>42</c:v>
                </c:pt>
                <c:pt idx="667">
                  <c:v>42</c:v>
                </c:pt>
                <c:pt idx="668">
                  <c:v>42</c:v>
                </c:pt>
                <c:pt idx="669">
                  <c:v>42</c:v>
                </c:pt>
                <c:pt idx="670">
                  <c:v>42</c:v>
                </c:pt>
                <c:pt idx="671">
                  <c:v>42</c:v>
                </c:pt>
                <c:pt idx="672">
                  <c:v>42</c:v>
                </c:pt>
                <c:pt idx="673">
                  <c:v>42</c:v>
                </c:pt>
                <c:pt idx="674">
                  <c:v>42</c:v>
                </c:pt>
                <c:pt idx="675">
                  <c:v>42</c:v>
                </c:pt>
                <c:pt idx="676">
                  <c:v>42</c:v>
                </c:pt>
                <c:pt idx="677">
                  <c:v>42</c:v>
                </c:pt>
                <c:pt idx="678">
                  <c:v>42</c:v>
                </c:pt>
                <c:pt idx="679">
                  <c:v>42</c:v>
                </c:pt>
                <c:pt idx="680">
                  <c:v>42</c:v>
                </c:pt>
                <c:pt idx="681">
                  <c:v>42</c:v>
                </c:pt>
                <c:pt idx="682">
                  <c:v>42</c:v>
                </c:pt>
                <c:pt idx="683">
                  <c:v>42</c:v>
                </c:pt>
                <c:pt idx="684">
                  <c:v>42</c:v>
                </c:pt>
                <c:pt idx="685">
                  <c:v>42</c:v>
                </c:pt>
                <c:pt idx="686">
                  <c:v>42</c:v>
                </c:pt>
                <c:pt idx="687">
                  <c:v>42</c:v>
                </c:pt>
                <c:pt idx="688">
                  <c:v>42</c:v>
                </c:pt>
                <c:pt idx="689">
                  <c:v>42</c:v>
                </c:pt>
                <c:pt idx="690">
                  <c:v>42</c:v>
                </c:pt>
                <c:pt idx="691">
                  <c:v>42</c:v>
                </c:pt>
                <c:pt idx="692">
                  <c:v>42</c:v>
                </c:pt>
                <c:pt idx="693">
                  <c:v>42</c:v>
                </c:pt>
                <c:pt idx="694">
                  <c:v>42</c:v>
                </c:pt>
                <c:pt idx="695">
                  <c:v>42</c:v>
                </c:pt>
                <c:pt idx="696">
                  <c:v>42</c:v>
                </c:pt>
                <c:pt idx="697">
                  <c:v>42</c:v>
                </c:pt>
                <c:pt idx="698">
                  <c:v>42</c:v>
                </c:pt>
                <c:pt idx="699">
                  <c:v>42</c:v>
                </c:pt>
                <c:pt idx="700">
                  <c:v>42</c:v>
                </c:pt>
                <c:pt idx="701">
                  <c:v>42</c:v>
                </c:pt>
                <c:pt idx="702">
                  <c:v>42</c:v>
                </c:pt>
                <c:pt idx="703">
                  <c:v>42</c:v>
                </c:pt>
                <c:pt idx="704">
                  <c:v>42</c:v>
                </c:pt>
                <c:pt idx="705">
                  <c:v>42</c:v>
                </c:pt>
                <c:pt idx="706">
                  <c:v>42</c:v>
                </c:pt>
                <c:pt idx="707">
                  <c:v>42</c:v>
                </c:pt>
                <c:pt idx="708">
                  <c:v>42</c:v>
                </c:pt>
                <c:pt idx="709">
                  <c:v>42</c:v>
                </c:pt>
                <c:pt idx="710">
                  <c:v>42</c:v>
                </c:pt>
                <c:pt idx="711">
                  <c:v>42</c:v>
                </c:pt>
                <c:pt idx="712">
                  <c:v>42</c:v>
                </c:pt>
                <c:pt idx="713">
                  <c:v>42</c:v>
                </c:pt>
                <c:pt idx="714">
                  <c:v>42</c:v>
                </c:pt>
                <c:pt idx="715">
                  <c:v>42</c:v>
                </c:pt>
                <c:pt idx="716">
                  <c:v>42</c:v>
                </c:pt>
                <c:pt idx="717">
                  <c:v>42</c:v>
                </c:pt>
                <c:pt idx="718">
                  <c:v>42</c:v>
                </c:pt>
                <c:pt idx="719">
                  <c:v>42</c:v>
                </c:pt>
                <c:pt idx="720">
                  <c:v>42</c:v>
                </c:pt>
                <c:pt idx="721">
                  <c:v>42</c:v>
                </c:pt>
                <c:pt idx="722">
                  <c:v>42</c:v>
                </c:pt>
                <c:pt idx="723">
                  <c:v>42</c:v>
                </c:pt>
                <c:pt idx="724">
                  <c:v>42</c:v>
                </c:pt>
                <c:pt idx="725">
                  <c:v>42</c:v>
                </c:pt>
                <c:pt idx="726">
                  <c:v>42</c:v>
                </c:pt>
                <c:pt idx="727">
                  <c:v>42</c:v>
                </c:pt>
                <c:pt idx="728">
                  <c:v>42</c:v>
                </c:pt>
                <c:pt idx="729">
                  <c:v>42</c:v>
                </c:pt>
                <c:pt idx="730">
                  <c:v>42</c:v>
                </c:pt>
                <c:pt idx="731">
                  <c:v>42</c:v>
                </c:pt>
                <c:pt idx="732">
                  <c:v>42</c:v>
                </c:pt>
                <c:pt idx="733">
                  <c:v>42</c:v>
                </c:pt>
                <c:pt idx="734">
                  <c:v>42</c:v>
                </c:pt>
                <c:pt idx="735">
                  <c:v>42</c:v>
                </c:pt>
                <c:pt idx="736">
                  <c:v>42</c:v>
                </c:pt>
                <c:pt idx="737">
                  <c:v>42</c:v>
                </c:pt>
                <c:pt idx="738">
                  <c:v>42</c:v>
                </c:pt>
                <c:pt idx="739">
                  <c:v>42</c:v>
                </c:pt>
                <c:pt idx="740">
                  <c:v>42</c:v>
                </c:pt>
                <c:pt idx="741">
                  <c:v>42</c:v>
                </c:pt>
                <c:pt idx="742">
                  <c:v>42</c:v>
                </c:pt>
                <c:pt idx="743">
                  <c:v>42</c:v>
                </c:pt>
                <c:pt idx="744">
                  <c:v>42</c:v>
                </c:pt>
                <c:pt idx="745">
                  <c:v>42</c:v>
                </c:pt>
                <c:pt idx="746">
                  <c:v>42</c:v>
                </c:pt>
                <c:pt idx="747">
                  <c:v>42</c:v>
                </c:pt>
                <c:pt idx="748">
                  <c:v>42</c:v>
                </c:pt>
                <c:pt idx="749">
                  <c:v>42</c:v>
                </c:pt>
                <c:pt idx="750">
                  <c:v>42</c:v>
                </c:pt>
                <c:pt idx="751">
                  <c:v>42</c:v>
                </c:pt>
                <c:pt idx="752">
                  <c:v>42</c:v>
                </c:pt>
                <c:pt idx="753">
                  <c:v>42</c:v>
                </c:pt>
                <c:pt idx="754">
                  <c:v>42</c:v>
                </c:pt>
                <c:pt idx="755">
                  <c:v>42</c:v>
                </c:pt>
                <c:pt idx="756">
                  <c:v>42</c:v>
                </c:pt>
                <c:pt idx="757">
                  <c:v>42</c:v>
                </c:pt>
                <c:pt idx="758">
                  <c:v>42</c:v>
                </c:pt>
                <c:pt idx="759">
                  <c:v>42</c:v>
                </c:pt>
                <c:pt idx="760">
                  <c:v>42</c:v>
                </c:pt>
                <c:pt idx="761">
                  <c:v>42</c:v>
                </c:pt>
                <c:pt idx="762">
                  <c:v>42</c:v>
                </c:pt>
                <c:pt idx="763">
                  <c:v>42</c:v>
                </c:pt>
                <c:pt idx="764">
                  <c:v>42</c:v>
                </c:pt>
                <c:pt idx="765">
                  <c:v>42</c:v>
                </c:pt>
                <c:pt idx="766">
                  <c:v>42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42</c:v>
                </c:pt>
                <c:pt idx="771">
                  <c:v>42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42</c:v>
                </c:pt>
                <c:pt idx="777">
                  <c:v>42</c:v>
                </c:pt>
                <c:pt idx="778">
                  <c:v>42</c:v>
                </c:pt>
                <c:pt idx="779">
                  <c:v>42</c:v>
                </c:pt>
                <c:pt idx="780">
                  <c:v>42</c:v>
                </c:pt>
                <c:pt idx="781">
                  <c:v>42</c:v>
                </c:pt>
                <c:pt idx="782">
                  <c:v>42</c:v>
                </c:pt>
                <c:pt idx="783">
                  <c:v>42</c:v>
                </c:pt>
                <c:pt idx="784">
                  <c:v>42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42</c:v>
                </c:pt>
                <c:pt idx="790">
                  <c:v>42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42</c:v>
                </c:pt>
                <c:pt idx="795">
                  <c:v>42</c:v>
                </c:pt>
                <c:pt idx="796">
                  <c:v>42</c:v>
                </c:pt>
                <c:pt idx="797">
                  <c:v>42</c:v>
                </c:pt>
                <c:pt idx="798">
                  <c:v>42</c:v>
                </c:pt>
                <c:pt idx="799">
                  <c:v>42</c:v>
                </c:pt>
                <c:pt idx="800">
                  <c:v>42</c:v>
                </c:pt>
                <c:pt idx="801">
                  <c:v>42</c:v>
                </c:pt>
                <c:pt idx="802">
                  <c:v>42</c:v>
                </c:pt>
                <c:pt idx="803">
                  <c:v>42</c:v>
                </c:pt>
                <c:pt idx="804">
                  <c:v>42</c:v>
                </c:pt>
                <c:pt idx="805">
                  <c:v>42</c:v>
                </c:pt>
                <c:pt idx="806">
                  <c:v>42</c:v>
                </c:pt>
                <c:pt idx="807">
                  <c:v>42</c:v>
                </c:pt>
                <c:pt idx="808">
                  <c:v>42</c:v>
                </c:pt>
                <c:pt idx="809">
                  <c:v>42</c:v>
                </c:pt>
                <c:pt idx="810">
                  <c:v>42</c:v>
                </c:pt>
                <c:pt idx="811">
                  <c:v>42</c:v>
                </c:pt>
                <c:pt idx="812">
                  <c:v>42</c:v>
                </c:pt>
                <c:pt idx="813">
                  <c:v>42</c:v>
                </c:pt>
                <c:pt idx="814">
                  <c:v>42</c:v>
                </c:pt>
                <c:pt idx="815">
                  <c:v>42</c:v>
                </c:pt>
                <c:pt idx="816">
                  <c:v>42</c:v>
                </c:pt>
                <c:pt idx="817">
                  <c:v>42</c:v>
                </c:pt>
                <c:pt idx="818">
                  <c:v>42</c:v>
                </c:pt>
                <c:pt idx="819">
                  <c:v>42</c:v>
                </c:pt>
                <c:pt idx="820">
                  <c:v>42</c:v>
                </c:pt>
                <c:pt idx="821">
                  <c:v>42</c:v>
                </c:pt>
                <c:pt idx="822">
                  <c:v>42</c:v>
                </c:pt>
                <c:pt idx="823">
                  <c:v>42</c:v>
                </c:pt>
                <c:pt idx="824">
                  <c:v>42</c:v>
                </c:pt>
                <c:pt idx="825">
                  <c:v>42</c:v>
                </c:pt>
                <c:pt idx="826">
                  <c:v>42</c:v>
                </c:pt>
                <c:pt idx="827">
                  <c:v>42</c:v>
                </c:pt>
                <c:pt idx="828">
                  <c:v>42</c:v>
                </c:pt>
                <c:pt idx="829">
                  <c:v>42</c:v>
                </c:pt>
                <c:pt idx="830">
                  <c:v>42</c:v>
                </c:pt>
                <c:pt idx="831">
                  <c:v>42</c:v>
                </c:pt>
                <c:pt idx="832">
                  <c:v>42</c:v>
                </c:pt>
                <c:pt idx="833">
                  <c:v>42</c:v>
                </c:pt>
                <c:pt idx="834">
                  <c:v>42</c:v>
                </c:pt>
                <c:pt idx="835">
                  <c:v>42</c:v>
                </c:pt>
                <c:pt idx="836">
                  <c:v>42</c:v>
                </c:pt>
                <c:pt idx="837">
                  <c:v>42</c:v>
                </c:pt>
                <c:pt idx="838">
                  <c:v>42</c:v>
                </c:pt>
                <c:pt idx="839">
                  <c:v>42</c:v>
                </c:pt>
                <c:pt idx="840">
                  <c:v>42</c:v>
                </c:pt>
                <c:pt idx="841">
                  <c:v>42</c:v>
                </c:pt>
                <c:pt idx="842">
                  <c:v>42</c:v>
                </c:pt>
                <c:pt idx="843">
                  <c:v>42</c:v>
                </c:pt>
                <c:pt idx="844">
                  <c:v>42</c:v>
                </c:pt>
                <c:pt idx="845">
                  <c:v>42</c:v>
                </c:pt>
                <c:pt idx="846">
                  <c:v>42</c:v>
                </c:pt>
                <c:pt idx="847">
                  <c:v>42</c:v>
                </c:pt>
                <c:pt idx="848">
                  <c:v>42</c:v>
                </c:pt>
                <c:pt idx="849">
                  <c:v>42</c:v>
                </c:pt>
                <c:pt idx="850">
                  <c:v>42</c:v>
                </c:pt>
                <c:pt idx="851">
                  <c:v>42</c:v>
                </c:pt>
                <c:pt idx="852">
                  <c:v>42</c:v>
                </c:pt>
                <c:pt idx="853">
                  <c:v>42</c:v>
                </c:pt>
                <c:pt idx="854">
                  <c:v>42</c:v>
                </c:pt>
                <c:pt idx="855">
                  <c:v>42</c:v>
                </c:pt>
                <c:pt idx="856">
                  <c:v>42</c:v>
                </c:pt>
                <c:pt idx="857">
                  <c:v>42</c:v>
                </c:pt>
                <c:pt idx="858">
                  <c:v>42</c:v>
                </c:pt>
                <c:pt idx="859">
                  <c:v>42</c:v>
                </c:pt>
                <c:pt idx="860">
                  <c:v>42</c:v>
                </c:pt>
                <c:pt idx="861">
                  <c:v>42</c:v>
                </c:pt>
                <c:pt idx="862">
                  <c:v>42</c:v>
                </c:pt>
                <c:pt idx="863">
                  <c:v>42</c:v>
                </c:pt>
                <c:pt idx="864">
                  <c:v>42</c:v>
                </c:pt>
                <c:pt idx="865">
                  <c:v>42</c:v>
                </c:pt>
                <c:pt idx="866">
                  <c:v>42</c:v>
                </c:pt>
                <c:pt idx="867">
                  <c:v>42</c:v>
                </c:pt>
                <c:pt idx="868">
                  <c:v>42</c:v>
                </c:pt>
                <c:pt idx="869">
                  <c:v>42</c:v>
                </c:pt>
                <c:pt idx="870">
                  <c:v>42</c:v>
                </c:pt>
                <c:pt idx="871">
                  <c:v>42</c:v>
                </c:pt>
                <c:pt idx="872">
                  <c:v>42</c:v>
                </c:pt>
                <c:pt idx="873">
                  <c:v>42</c:v>
                </c:pt>
                <c:pt idx="874">
                  <c:v>42</c:v>
                </c:pt>
                <c:pt idx="875">
                  <c:v>42</c:v>
                </c:pt>
                <c:pt idx="876">
                  <c:v>42</c:v>
                </c:pt>
                <c:pt idx="877">
                  <c:v>42</c:v>
                </c:pt>
                <c:pt idx="878">
                  <c:v>42</c:v>
                </c:pt>
                <c:pt idx="879">
                  <c:v>42</c:v>
                </c:pt>
                <c:pt idx="880">
                  <c:v>42</c:v>
                </c:pt>
                <c:pt idx="881">
                  <c:v>42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42</c:v>
                </c:pt>
                <c:pt idx="889">
                  <c:v>42</c:v>
                </c:pt>
                <c:pt idx="890">
                  <c:v>42</c:v>
                </c:pt>
                <c:pt idx="891">
                  <c:v>42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42</c:v>
                </c:pt>
                <c:pt idx="904">
                  <c:v>42</c:v>
                </c:pt>
                <c:pt idx="905">
                  <c:v>42</c:v>
                </c:pt>
                <c:pt idx="906">
                  <c:v>42</c:v>
                </c:pt>
                <c:pt idx="907">
                  <c:v>42</c:v>
                </c:pt>
                <c:pt idx="908">
                  <c:v>42</c:v>
                </c:pt>
                <c:pt idx="909">
                  <c:v>42</c:v>
                </c:pt>
                <c:pt idx="910">
                  <c:v>42</c:v>
                </c:pt>
                <c:pt idx="911">
                  <c:v>42</c:v>
                </c:pt>
                <c:pt idx="912">
                  <c:v>42</c:v>
                </c:pt>
                <c:pt idx="913">
                  <c:v>42</c:v>
                </c:pt>
                <c:pt idx="914">
                  <c:v>42</c:v>
                </c:pt>
                <c:pt idx="915">
                  <c:v>42</c:v>
                </c:pt>
                <c:pt idx="916">
                  <c:v>42</c:v>
                </c:pt>
                <c:pt idx="917">
                  <c:v>42</c:v>
                </c:pt>
                <c:pt idx="918">
                  <c:v>42</c:v>
                </c:pt>
                <c:pt idx="919">
                  <c:v>42</c:v>
                </c:pt>
                <c:pt idx="920">
                  <c:v>42</c:v>
                </c:pt>
                <c:pt idx="921">
                  <c:v>42</c:v>
                </c:pt>
                <c:pt idx="922">
                  <c:v>42</c:v>
                </c:pt>
                <c:pt idx="923">
                  <c:v>42</c:v>
                </c:pt>
                <c:pt idx="924">
                  <c:v>42</c:v>
                </c:pt>
                <c:pt idx="925">
                  <c:v>42</c:v>
                </c:pt>
                <c:pt idx="926">
                  <c:v>42</c:v>
                </c:pt>
                <c:pt idx="927">
                  <c:v>42</c:v>
                </c:pt>
                <c:pt idx="928">
                  <c:v>42</c:v>
                </c:pt>
                <c:pt idx="929">
                  <c:v>42</c:v>
                </c:pt>
                <c:pt idx="930">
                  <c:v>42</c:v>
                </c:pt>
                <c:pt idx="931">
                  <c:v>42</c:v>
                </c:pt>
                <c:pt idx="932">
                  <c:v>42</c:v>
                </c:pt>
                <c:pt idx="933">
                  <c:v>42</c:v>
                </c:pt>
                <c:pt idx="934">
                  <c:v>42</c:v>
                </c:pt>
                <c:pt idx="935">
                  <c:v>42</c:v>
                </c:pt>
                <c:pt idx="936">
                  <c:v>42</c:v>
                </c:pt>
                <c:pt idx="937">
                  <c:v>42</c:v>
                </c:pt>
                <c:pt idx="938">
                  <c:v>42</c:v>
                </c:pt>
                <c:pt idx="939">
                  <c:v>42</c:v>
                </c:pt>
                <c:pt idx="940">
                  <c:v>42</c:v>
                </c:pt>
                <c:pt idx="941">
                  <c:v>42</c:v>
                </c:pt>
                <c:pt idx="942">
                  <c:v>42</c:v>
                </c:pt>
                <c:pt idx="943">
                  <c:v>42</c:v>
                </c:pt>
                <c:pt idx="944">
                  <c:v>42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42</c:v>
                </c:pt>
                <c:pt idx="949">
                  <c:v>42</c:v>
                </c:pt>
                <c:pt idx="950">
                  <c:v>42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42</c:v>
                </c:pt>
                <c:pt idx="957">
                  <c:v>42</c:v>
                </c:pt>
                <c:pt idx="958">
                  <c:v>42</c:v>
                </c:pt>
                <c:pt idx="959">
                  <c:v>42</c:v>
                </c:pt>
                <c:pt idx="960">
                  <c:v>42</c:v>
                </c:pt>
                <c:pt idx="961">
                  <c:v>42</c:v>
                </c:pt>
                <c:pt idx="962">
                  <c:v>42</c:v>
                </c:pt>
                <c:pt idx="963">
                  <c:v>42</c:v>
                </c:pt>
                <c:pt idx="964">
                  <c:v>42</c:v>
                </c:pt>
                <c:pt idx="965">
                  <c:v>42</c:v>
                </c:pt>
                <c:pt idx="966">
                  <c:v>42</c:v>
                </c:pt>
                <c:pt idx="967">
                  <c:v>42</c:v>
                </c:pt>
                <c:pt idx="968">
                  <c:v>42</c:v>
                </c:pt>
                <c:pt idx="969">
                  <c:v>42</c:v>
                </c:pt>
                <c:pt idx="970">
                  <c:v>42</c:v>
                </c:pt>
                <c:pt idx="971">
                  <c:v>42</c:v>
                </c:pt>
                <c:pt idx="972">
                  <c:v>42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42</c:v>
                </c:pt>
                <c:pt idx="979">
                  <c:v>42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42</c:v>
                </c:pt>
                <c:pt idx="984">
                  <c:v>42</c:v>
                </c:pt>
                <c:pt idx="985">
                  <c:v>42</c:v>
                </c:pt>
                <c:pt idx="986">
                  <c:v>42</c:v>
                </c:pt>
                <c:pt idx="987">
                  <c:v>42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42</c:v>
                </c:pt>
                <c:pt idx="999">
                  <c:v>42</c:v>
                </c:pt>
                <c:pt idx="10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5-4000-A14F-1682E604A100}"/>
            </c:ext>
          </c:extLst>
        </c:ser>
        <c:ser>
          <c:idx val="2"/>
          <c:order val="2"/>
          <c:tx>
            <c:strRef>
              <c:f>Kalk!$J$7</c:f>
              <c:strCache>
                <c:ptCount val="1"/>
                <c:pt idx="0">
                  <c:v>grenz</c:v>
                </c:pt>
              </c:strCache>
            </c:strRef>
          </c:tx>
          <c:spPr>
            <a:ln w="19050">
              <a:solidFill>
                <a:schemeClr val="tx1"/>
              </a:solidFill>
              <a:prstDash val="solid"/>
            </a:ln>
          </c:spPr>
          <c:marker>
            <c:symbol val="none"/>
          </c:marker>
          <c:cat>
            <c:numRef>
              <c:f>Kalk!$A$10:$A$1010</c:f>
              <c:numCache>
                <c:formatCode>#,##0</c:formatCode>
                <c:ptCount val="10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  <c:pt idx="801">
                  <c:v>80100</c:v>
                </c:pt>
                <c:pt idx="802">
                  <c:v>80200</c:v>
                </c:pt>
                <c:pt idx="803">
                  <c:v>80300</c:v>
                </c:pt>
                <c:pt idx="804">
                  <c:v>80400</c:v>
                </c:pt>
                <c:pt idx="805">
                  <c:v>80500</c:v>
                </c:pt>
                <c:pt idx="806">
                  <c:v>80600</c:v>
                </c:pt>
                <c:pt idx="807">
                  <c:v>80700</c:v>
                </c:pt>
                <c:pt idx="808">
                  <c:v>80800</c:v>
                </c:pt>
                <c:pt idx="809">
                  <c:v>80900</c:v>
                </c:pt>
                <c:pt idx="810">
                  <c:v>81000</c:v>
                </c:pt>
                <c:pt idx="811">
                  <c:v>81100</c:v>
                </c:pt>
                <c:pt idx="812">
                  <c:v>81200</c:v>
                </c:pt>
                <c:pt idx="813">
                  <c:v>81300</c:v>
                </c:pt>
                <c:pt idx="814">
                  <c:v>81400</c:v>
                </c:pt>
                <c:pt idx="815">
                  <c:v>81500</c:v>
                </c:pt>
                <c:pt idx="816">
                  <c:v>81600</c:v>
                </c:pt>
                <c:pt idx="817">
                  <c:v>81700</c:v>
                </c:pt>
                <c:pt idx="818">
                  <c:v>81800</c:v>
                </c:pt>
                <c:pt idx="819">
                  <c:v>81900</c:v>
                </c:pt>
                <c:pt idx="820">
                  <c:v>82000</c:v>
                </c:pt>
                <c:pt idx="821">
                  <c:v>82100</c:v>
                </c:pt>
                <c:pt idx="822">
                  <c:v>82200</c:v>
                </c:pt>
                <c:pt idx="823">
                  <c:v>82300</c:v>
                </c:pt>
                <c:pt idx="824">
                  <c:v>82400</c:v>
                </c:pt>
                <c:pt idx="825">
                  <c:v>82500</c:v>
                </c:pt>
                <c:pt idx="826">
                  <c:v>82600</c:v>
                </c:pt>
                <c:pt idx="827">
                  <c:v>82700</c:v>
                </c:pt>
                <c:pt idx="828">
                  <c:v>82800</c:v>
                </c:pt>
                <c:pt idx="829">
                  <c:v>82900</c:v>
                </c:pt>
                <c:pt idx="830">
                  <c:v>83000</c:v>
                </c:pt>
                <c:pt idx="831">
                  <c:v>83100</c:v>
                </c:pt>
                <c:pt idx="832">
                  <c:v>83200</c:v>
                </c:pt>
                <c:pt idx="833">
                  <c:v>83300</c:v>
                </c:pt>
                <c:pt idx="834">
                  <c:v>83400</c:v>
                </c:pt>
                <c:pt idx="835">
                  <c:v>83500</c:v>
                </c:pt>
                <c:pt idx="836">
                  <c:v>83600</c:v>
                </c:pt>
                <c:pt idx="837">
                  <c:v>83700</c:v>
                </c:pt>
                <c:pt idx="838">
                  <c:v>83800</c:v>
                </c:pt>
                <c:pt idx="839">
                  <c:v>83900</c:v>
                </c:pt>
                <c:pt idx="840">
                  <c:v>84000</c:v>
                </c:pt>
                <c:pt idx="841">
                  <c:v>84100</c:v>
                </c:pt>
                <c:pt idx="842">
                  <c:v>84200</c:v>
                </c:pt>
                <c:pt idx="843">
                  <c:v>84300</c:v>
                </c:pt>
                <c:pt idx="844">
                  <c:v>84400</c:v>
                </c:pt>
                <c:pt idx="845">
                  <c:v>84500</c:v>
                </c:pt>
                <c:pt idx="846">
                  <c:v>84600</c:v>
                </c:pt>
                <c:pt idx="847">
                  <c:v>84700</c:v>
                </c:pt>
                <c:pt idx="848">
                  <c:v>84800</c:v>
                </c:pt>
                <c:pt idx="849">
                  <c:v>84900</c:v>
                </c:pt>
                <c:pt idx="850">
                  <c:v>85000</c:v>
                </c:pt>
                <c:pt idx="851">
                  <c:v>85100</c:v>
                </c:pt>
                <c:pt idx="852">
                  <c:v>85200</c:v>
                </c:pt>
                <c:pt idx="853">
                  <c:v>85300</c:v>
                </c:pt>
                <c:pt idx="854">
                  <c:v>85400</c:v>
                </c:pt>
                <c:pt idx="855">
                  <c:v>85500</c:v>
                </c:pt>
                <c:pt idx="856">
                  <c:v>85600</c:v>
                </c:pt>
                <c:pt idx="857">
                  <c:v>85700</c:v>
                </c:pt>
                <c:pt idx="858">
                  <c:v>85800</c:v>
                </c:pt>
                <c:pt idx="859">
                  <c:v>85900</c:v>
                </c:pt>
                <c:pt idx="860">
                  <c:v>86000</c:v>
                </c:pt>
                <c:pt idx="861">
                  <c:v>86100</c:v>
                </c:pt>
                <c:pt idx="862">
                  <c:v>86200</c:v>
                </c:pt>
                <c:pt idx="863">
                  <c:v>86300</c:v>
                </c:pt>
                <c:pt idx="864">
                  <c:v>86400</c:v>
                </c:pt>
                <c:pt idx="865">
                  <c:v>86500</c:v>
                </c:pt>
                <c:pt idx="866">
                  <c:v>86600</c:v>
                </c:pt>
                <c:pt idx="867">
                  <c:v>86700</c:v>
                </c:pt>
                <c:pt idx="868">
                  <c:v>86800</c:v>
                </c:pt>
                <c:pt idx="869">
                  <c:v>86900</c:v>
                </c:pt>
                <c:pt idx="870">
                  <c:v>87000</c:v>
                </c:pt>
                <c:pt idx="871">
                  <c:v>87100</c:v>
                </c:pt>
                <c:pt idx="872">
                  <c:v>87200</c:v>
                </c:pt>
                <c:pt idx="873">
                  <c:v>87300</c:v>
                </c:pt>
                <c:pt idx="874">
                  <c:v>87400</c:v>
                </c:pt>
                <c:pt idx="875">
                  <c:v>87500</c:v>
                </c:pt>
                <c:pt idx="876">
                  <c:v>87600</c:v>
                </c:pt>
                <c:pt idx="877">
                  <c:v>87700</c:v>
                </c:pt>
                <c:pt idx="878">
                  <c:v>87800</c:v>
                </c:pt>
                <c:pt idx="879">
                  <c:v>87900</c:v>
                </c:pt>
                <c:pt idx="880">
                  <c:v>88000</c:v>
                </c:pt>
                <c:pt idx="881">
                  <c:v>88100</c:v>
                </c:pt>
                <c:pt idx="882">
                  <c:v>88200</c:v>
                </c:pt>
                <c:pt idx="883">
                  <c:v>88300</c:v>
                </c:pt>
                <c:pt idx="884">
                  <c:v>88400</c:v>
                </c:pt>
                <c:pt idx="885">
                  <c:v>88500</c:v>
                </c:pt>
                <c:pt idx="886">
                  <c:v>88600</c:v>
                </c:pt>
                <c:pt idx="887">
                  <c:v>88700</c:v>
                </c:pt>
                <c:pt idx="888">
                  <c:v>88800</c:v>
                </c:pt>
                <c:pt idx="889">
                  <c:v>88900</c:v>
                </c:pt>
                <c:pt idx="890">
                  <c:v>89000</c:v>
                </c:pt>
                <c:pt idx="891">
                  <c:v>89100</c:v>
                </c:pt>
                <c:pt idx="892">
                  <c:v>89200</c:v>
                </c:pt>
                <c:pt idx="893">
                  <c:v>89300</c:v>
                </c:pt>
                <c:pt idx="894">
                  <c:v>89400</c:v>
                </c:pt>
                <c:pt idx="895">
                  <c:v>89500</c:v>
                </c:pt>
                <c:pt idx="896">
                  <c:v>89600</c:v>
                </c:pt>
                <c:pt idx="897">
                  <c:v>89700</c:v>
                </c:pt>
                <c:pt idx="898">
                  <c:v>89800</c:v>
                </c:pt>
                <c:pt idx="899">
                  <c:v>89900</c:v>
                </c:pt>
                <c:pt idx="900">
                  <c:v>90000</c:v>
                </c:pt>
                <c:pt idx="901">
                  <c:v>90100</c:v>
                </c:pt>
                <c:pt idx="902">
                  <c:v>90200</c:v>
                </c:pt>
                <c:pt idx="903">
                  <c:v>90300</c:v>
                </c:pt>
                <c:pt idx="904">
                  <c:v>90400</c:v>
                </c:pt>
                <c:pt idx="905">
                  <c:v>90500</c:v>
                </c:pt>
                <c:pt idx="906">
                  <c:v>90600</c:v>
                </c:pt>
                <c:pt idx="907">
                  <c:v>90700</c:v>
                </c:pt>
                <c:pt idx="908">
                  <c:v>90800</c:v>
                </c:pt>
                <c:pt idx="909">
                  <c:v>90900</c:v>
                </c:pt>
                <c:pt idx="910">
                  <c:v>91000</c:v>
                </c:pt>
                <c:pt idx="911">
                  <c:v>91100</c:v>
                </c:pt>
                <c:pt idx="912">
                  <c:v>91200</c:v>
                </c:pt>
                <c:pt idx="913">
                  <c:v>91300</c:v>
                </c:pt>
                <c:pt idx="914">
                  <c:v>91400</c:v>
                </c:pt>
                <c:pt idx="915">
                  <c:v>91500</c:v>
                </c:pt>
                <c:pt idx="916">
                  <c:v>91600</c:v>
                </c:pt>
                <c:pt idx="917">
                  <c:v>91700</c:v>
                </c:pt>
                <c:pt idx="918">
                  <c:v>91800</c:v>
                </c:pt>
                <c:pt idx="919">
                  <c:v>91900</c:v>
                </c:pt>
                <c:pt idx="920">
                  <c:v>92000</c:v>
                </c:pt>
                <c:pt idx="921">
                  <c:v>92100</c:v>
                </c:pt>
                <c:pt idx="922">
                  <c:v>92200</c:v>
                </c:pt>
                <c:pt idx="923">
                  <c:v>92300</c:v>
                </c:pt>
                <c:pt idx="924">
                  <c:v>92400</c:v>
                </c:pt>
                <c:pt idx="925">
                  <c:v>92500</c:v>
                </c:pt>
                <c:pt idx="926">
                  <c:v>92600</c:v>
                </c:pt>
                <c:pt idx="927">
                  <c:v>92700</c:v>
                </c:pt>
                <c:pt idx="928">
                  <c:v>92800</c:v>
                </c:pt>
                <c:pt idx="929">
                  <c:v>92900</c:v>
                </c:pt>
                <c:pt idx="930">
                  <c:v>93000</c:v>
                </c:pt>
                <c:pt idx="931">
                  <c:v>93100</c:v>
                </c:pt>
                <c:pt idx="932">
                  <c:v>93200</c:v>
                </c:pt>
                <c:pt idx="933">
                  <c:v>93300</c:v>
                </c:pt>
                <c:pt idx="934">
                  <c:v>93400</c:v>
                </c:pt>
                <c:pt idx="935">
                  <c:v>93500</c:v>
                </c:pt>
                <c:pt idx="936">
                  <c:v>93600</c:v>
                </c:pt>
                <c:pt idx="937">
                  <c:v>93700</c:v>
                </c:pt>
                <c:pt idx="938">
                  <c:v>93800</c:v>
                </c:pt>
                <c:pt idx="939">
                  <c:v>93900</c:v>
                </c:pt>
                <c:pt idx="940">
                  <c:v>94000</c:v>
                </c:pt>
                <c:pt idx="941">
                  <c:v>94100</c:v>
                </c:pt>
                <c:pt idx="942">
                  <c:v>94200</c:v>
                </c:pt>
                <c:pt idx="943">
                  <c:v>94300</c:v>
                </c:pt>
                <c:pt idx="944">
                  <c:v>94400</c:v>
                </c:pt>
                <c:pt idx="945">
                  <c:v>94500</c:v>
                </c:pt>
                <c:pt idx="946">
                  <c:v>94600</c:v>
                </c:pt>
                <c:pt idx="947">
                  <c:v>94700</c:v>
                </c:pt>
                <c:pt idx="948">
                  <c:v>94800</c:v>
                </c:pt>
                <c:pt idx="949">
                  <c:v>94900</c:v>
                </c:pt>
                <c:pt idx="950">
                  <c:v>95000</c:v>
                </c:pt>
                <c:pt idx="951">
                  <c:v>95100</c:v>
                </c:pt>
                <c:pt idx="952">
                  <c:v>95200</c:v>
                </c:pt>
                <c:pt idx="953">
                  <c:v>95300</c:v>
                </c:pt>
                <c:pt idx="954">
                  <c:v>95400</c:v>
                </c:pt>
                <c:pt idx="955">
                  <c:v>95500</c:v>
                </c:pt>
                <c:pt idx="956">
                  <c:v>95600</c:v>
                </c:pt>
                <c:pt idx="957">
                  <c:v>95700</c:v>
                </c:pt>
                <c:pt idx="958">
                  <c:v>95800</c:v>
                </c:pt>
                <c:pt idx="959">
                  <c:v>95900</c:v>
                </c:pt>
                <c:pt idx="960">
                  <c:v>96000</c:v>
                </c:pt>
                <c:pt idx="961">
                  <c:v>96100</c:v>
                </c:pt>
                <c:pt idx="962">
                  <c:v>96200</c:v>
                </c:pt>
                <c:pt idx="963">
                  <c:v>96300</c:v>
                </c:pt>
                <c:pt idx="964">
                  <c:v>96400</c:v>
                </c:pt>
                <c:pt idx="965">
                  <c:v>96500</c:v>
                </c:pt>
                <c:pt idx="966">
                  <c:v>96600</c:v>
                </c:pt>
                <c:pt idx="967">
                  <c:v>96700</c:v>
                </c:pt>
                <c:pt idx="968">
                  <c:v>96800</c:v>
                </c:pt>
                <c:pt idx="969">
                  <c:v>96900</c:v>
                </c:pt>
                <c:pt idx="970">
                  <c:v>97000</c:v>
                </c:pt>
                <c:pt idx="971">
                  <c:v>97100</c:v>
                </c:pt>
                <c:pt idx="972">
                  <c:v>97200</c:v>
                </c:pt>
                <c:pt idx="973">
                  <c:v>97300</c:v>
                </c:pt>
                <c:pt idx="974">
                  <c:v>97400</c:v>
                </c:pt>
                <c:pt idx="975">
                  <c:v>97500</c:v>
                </c:pt>
                <c:pt idx="976">
                  <c:v>97600</c:v>
                </c:pt>
                <c:pt idx="977">
                  <c:v>97700</c:v>
                </c:pt>
                <c:pt idx="978">
                  <c:v>97800</c:v>
                </c:pt>
                <c:pt idx="979">
                  <c:v>97900</c:v>
                </c:pt>
                <c:pt idx="980">
                  <c:v>98000</c:v>
                </c:pt>
                <c:pt idx="981">
                  <c:v>98100</c:v>
                </c:pt>
                <c:pt idx="982">
                  <c:v>98200</c:v>
                </c:pt>
                <c:pt idx="983">
                  <c:v>98300</c:v>
                </c:pt>
                <c:pt idx="984">
                  <c:v>98400</c:v>
                </c:pt>
                <c:pt idx="985">
                  <c:v>98500</c:v>
                </c:pt>
                <c:pt idx="986">
                  <c:v>98600</c:v>
                </c:pt>
                <c:pt idx="987">
                  <c:v>98700</c:v>
                </c:pt>
                <c:pt idx="988">
                  <c:v>98800</c:v>
                </c:pt>
                <c:pt idx="989">
                  <c:v>98900</c:v>
                </c:pt>
                <c:pt idx="990">
                  <c:v>99000</c:v>
                </c:pt>
                <c:pt idx="991">
                  <c:v>99100</c:v>
                </c:pt>
                <c:pt idx="992">
                  <c:v>99200</c:v>
                </c:pt>
                <c:pt idx="993">
                  <c:v>99300</c:v>
                </c:pt>
                <c:pt idx="994">
                  <c:v>99400</c:v>
                </c:pt>
                <c:pt idx="995">
                  <c:v>99500</c:v>
                </c:pt>
                <c:pt idx="996">
                  <c:v>99600</c:v>
                </c:pt>
                <c:pt idx="997">
                  <c:v>99700</c:v>
                </c:pt>
                <c:pt idx="998">
                  <c:v>99800</c:v>
                </c:pt>
                <c:pt idx="999">
                  <c:v>99900</c:v>
                </c:pt>
                <c:pt idx="1000">
                  <c:v>100000</c:v>
                </c:pt>
              </c:numCache>
            </c:numRef>
          </c:cat>
          <c:val>
            <c:numRef>
              <c:f>Kalk!$J$10:$J$1010</c:f>
              <c:numCache>
                <c:formatCode>#,##0.00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14.11539855863726</c:v>
                </c:pt>
                <c:pt idx="105">
                  <c:v>14.333131688141517</c:v>
                </c:pt>
                <c:pt idx="106">
                  <c:v>14.550864817645776</c:v>
                </c:pt>
                <c:pt idx="107">
                  <c:v>14.768597947150036</c:v>
                </c:pt>
                <c:pt idx="108">
                  <c:v>14.986331076654293</c:v>
                </c:pt>
                <c:pt idx="109">
                  <c:v>15.204064206158552</c:v>
                </c:pt>
                <c:pt idx="110">
                  <c:v>15.421797335662813</c:v>
                </c:pt>
                <c:pt idx="111">
                  <c:v>15.63953046516707</c:v>
                </c:pt>
                <c:pt idx="112">
                  <c:v>15.857263594671325</c:v>
                </c:pt>
                <c:pt idx="113">
                  <c:v>16.074996724175588</c:v>
                </c:pt>
                <c:pt idx="114">
                  <c:v>16.292729853679845</c:v>
                </c:pt>
                <c:pt idx="115">
                  <c:v>16.510462983184102</c:v>
                </c:pt>
                <c:pt idx="116">
                  <c:v>16.728196112688359</c:v>
                </c:pt>
                <c:pt idx="117">
                  <c:v>16.945929242192619</c:v>
                </c:pt>
                <c:pt idx="118">
                  <c:v>17.163662371696876</c:v>
                </c:pt>
                <c:pt idx="119">
                  <c:v>17.381395501201137</c:v>
                </c:pt>
                <c:pt idx="120">
                  <c:v>17.599128630705398</c:v>
                </c:pt>
                <c:pt idx="121">
                  <c:v>17.816861760209655</c:v>
                </c:pt>
                <c:pt idx="122">
                  <c:v>18.034594889713912</c:v>
                </c:pt>
                <c:pt idx="123">
                  <c:v>18.252328019218169</c:v>
                </c:pt>
                <c:pt idx="124">
                  <c:v>18.470061148722429</c:v>
                </c:pt>
                <c:pt idx="125">
                  <c:v>18.68779427822669</c:v>
                </c:pt>
                <c:pt idx="126">
                  <c:v>18.905527407730947</c:v>
                </c:pt>
                <c:pt idx="127">
                  <c:v>19.123260537235208</c:v>
                </c:pt>
                <c:pt idx="128">
                  <c:v>19.340993666739465</c:v>
                </c:pt>
                <c:pt idx="129">
                  <c:v>19.558726796243722</c:v>
                </c:pt>
                <c:pt idx="130">
                  <c:v>19.776459925747979</c:v>
                </c:pt>
                <c:pt idx="131">
                  <c:v>19.994193055252239</c:v>
                </c:pt>
                <c:pt idx="132">
                  <c:v>20.2119261847565</c:v>
                </c:pt>
                <c:pt idx="133">
                  <c:v>20.429659314260757</c:v>
                </c:pt>
                <c:pt idx="134">
                  <c:v>20.647392443765018</c:v>
                </c:pt>
                <c:pt idx="135">
                  <c:v>20.865125573269275</c:v>
                </c:pt>
                <c:pt idx="136">
                  <c:v>21.082858702773532</c:v>
                </c:pt>
                <c:pt idx="137">
                  <c:v>21.300591832277789</c:v>
                </c:pt>
                <c:pt idx="138">
                  <c:v>21.518324961782049</c:v>
                </c:pt>
                <c:pt idx="139">
                  <c:v>21.73605809128631</c:v>
                </c:pt>
                <c:pt idx="140">
                  <c:v>21.953791220790567</c:v>
                </c:pt>
                <c:pt idx="141">
                  <c:v>22.171524350294828</c:v>
                </c:pt>
                <c:pt idx="142">
                  <c:v>22.389257479799081</c:v>
                </c:pt>
                <c:pt idx="143">
                  <c:v>22.606990609303338</c:v>
                </c:pt>
                <c:pt idx="144">
                  <c:v>22.824723738807599</c:v>
                </c:pt>
                <c:pt idx="145">
                  <c:v>23.042456868311856</c:v>
                </c:pt>
                <c:pt idx="146">
                  <c:v>23.26018999781612</c:v>
                </c:pt>
                <c:pt idx="147">
                  <c:v>23.477923127320377</c:v>
                </c:pt>
                <c:pt idx="148">
                  <c:v>23.695656256824631</c:v>
                </c:pt>
                <c:pt idx="149">
                  <c:v>23.913389386328891</c:v>
                </c:pt>
                <c:pt idx="150">
                  <c:v>24.000552324250059</c:v>
                </c:pt>
                <c:pt idx="151">
                  <c:v>24.041839248912297</c:v>
                </c:pt>
                <c:pt idx="152">
                  <c:v>24.083126173574538</c:v>
                </c:pt>
                <c:pt idx="153">
                  <c:v>24.124413098236776</c:v>
                </c:pt>
                <c:pt idx="154">
                  <c:v>24.165700022899014</c:v>
                </c:pt>
                <c:pt idx="155">
                  <c:v>24.206986947561255</c:v>
                </c:pt>
                <c:pt idx="156">
                  <c:v>24.248273872223493</c:v>
                </c:pt>
                <c:pt idx="157">
                  <c:v>24.289560796885734</c:v>
                </c:pt>
                <c:pt idx="158">
                  <c:v>24.330847721547975</c:v>
                </c:pt>
                <c:pt idx="159">
                  <c:v>24.37213464621021</c:v>
                </c:pt>
                <c:pt idx="160">
                  <c:v>24.413421570872451</c:v>
                </c:pt>
                <c:pt idx="161">
                  <c:v>24.454708495534693</c:v>
                </c:pt>
                <c:pt idx="162">
                  <c:v>24.49599542019693</c:v>
                </c:pt>
                <c:pt idx="163">
                  <c:v>24.537282344859175</c:v>
                </c:pt>
                <c:pt idx="164">
                  <c:v>24.57856926952141</c:v>
                </c:pt>
                <c:pt idx="165">
                  <c:v>24.619856194183647</c:v>
                </c:pt>
                <c:pt idx="166">
                  <c:v>24.661143118845889</c:v>
                </c:pt>
                <c:pt idx="167">
                  <c:v>24.70243004350813</c:v>
                </c:pt>
                <c:pt idx="168">
                  <c:v>24.743716968170371</c:v>
                </c:pt>
                <c:pt idx="169">
                  <c:v>24.785003892832609</c:v>
                </c:pt>
                <c:pt idx="170">
                  <c:v>24.826290817494844</c:v>
                </c:pt>
                <c:pt idx="171">
                  <c:v>24.867577742157088</c:v>
                </c:pt>
                <c:pt idx="172">
                  <c:v>24.908864666819326</c:v>
                </c:pt>
                <c:pt idx="173">
                  <c:v>24.950151591481568</c:v>
                </c:pt>
                <c:pt idx="174">
                  <c:v>24.991438516143809</c:v>
                </c:pt>
                <c:pt idx="175">
                  <c:v>25.032725440806043</c:v>
                </c:pt>
                <c:pt idx="176">
                  <c:v>25.074012365468285</c:v>
                </c:pt>
                <c:pt idx="177">
                  <c:v>25.115299290130523</c:v>
                </c:pt>
                <c:pt idx="178">
                  <c:v>25.156586214792764</c:v>
                </c:pt>
                <c:pt idx="179">
                  <c:v>25.197873139455005</c:v>
                </c:pt>
                <c:pt idx="180">
                  <c:v>25.23916006411724</c:v>
                </c:pt>
                <c:pt idx="181">
                  <c:v>25.280446988779481</c:v>
                </c:pt>
                <c:pt idx="182">
                  <c:v>25.321733913441726</c:v>
                </c:pt>
                <c:pt idx="183">
                  <c:v>25.36302083810396</c:v>
                </c:pt>
                <c:pt idx="184">
                  <c:v>25.404307762766205</c:v>
                </c:pt>
                <c:pt idx="185">
                  <c:v>25.445594687428436</c:v>
                </c:pt>
                <c:pt idx="186">
                  <c:v>25.486881612090677</c:v>
                </c:pt>
                <c:pt idx="187">
                  <c:v>25.528168536752922</c:v>
                </c:pt>
                <c:pt idx="188">
                  <c:v>25.56945546141516</c:v>
                </c:pt>
                <c:pt idx="189">
                  <c:v>25.610742386077401</c:v>
                </c:pt>
                <c:pt idx="190">
                  <c:v>25.652029310739639</c:v>
                </c:pt>
                <c:pt idx="191">
                  <c:v>25.693316235401873</c:v>
                </c:pt>
                <c:pt idx="192">
                  <c:v>25.734603160064118</c:v>
                </c:pt>
                <c:pt idx="193">
                  <c:v>25.775890084726356</c:v>
                </c:pt>
                <c:pt idx="194">
                  <c:v>25.817177009388597</c:v>
                </c:pt>
                <c:pt idx="195">
                  <c:v>25.858463934050835</c:v>
                </c:pt>
                <c:pt idx="196">
                  <c:v>25.899750858713073</c:v>
                </c:pt>
                <c:pt idx="197">
                  <c:v>25.941037783375315</c:v>
                </c:pt>
                <c:pt idx="198">
                  <c:v>25.982324708037552</c:v>
                </c:pt>
                <c:pt idx="199">
                  <c:v>26.023611632699794</c:v>
                </c:pt>
                <c:pt idx="200">
                  <c:v>26.064898557362039</c:v>
                </c:pt>
                <c:pt idx="201">
                  <c:v>26.106185482024269</c:v>
                </c:pt>
                <c:pt idx="202">
                  <c:v>26.147472406686511</c:v>
                </c:pt>
                <c:pt idx="203">
                  <c:v>26.188759331348749</c:v>
                </c:pt>
                <c:pt idx="204">
                  <c:v>26.23004625601099</c:v>
                </c:pt>
                <c:pt idx="205">
                  <c:v>26.271333180673235</c:v>
                </c:pt>
                <c:pt idx="206">
                  <c:v>26.312620105335473</c:v>
                </c:pt>
                <c:pt idx="207">
                  <c:v>26.353907029997707</c:v>
                </c:pt>
                <c:pt idx="208">
                  <c:v>26.395193954659952</c:v>
                </c:pt>
                <c:pt idx="209">
                  <c:v>26.43648087932219</c:v>
                </c:pt>
                <c:pt idx="210">
                  <c:v>26.477767803984431</c:v>
                </c:pt>
                <c:pt idx="211">
                  <c:v>26.519054728646669</c:v>
                </c:pt>
                <c:pt idx="212">
                  <c:v>26.560341653308907</c:v>
                </c:pt>
                <c:pt idx="213">
                  <c:v>26.601628577971148</c:v>
                </c:pt>
                <c:pt idx="214">
                  <c:v>26.642915502633386</c:v>
                </c:pt>
                <c:pt idx="215">
                  <c:v>26.684202427295627</c:v>
                </c:pt>
                <c:pt idx="216">
                  <c:v>26.725489351957865</c:v>
                </c:pt>
                <c:pt idx="217">
                  <c:v>26.766776276620103</c:v>
                </c:pt>
                <c:pt idx="218">
                  <c:v>26.808063201282344</c:v>
                </c:pt>
                <c:pt idx="219">
                  <c:v>26.849350125944582</c:v>
                </c:pt>
                <c:pt idx="220">
                  <c:v>26.890637050606824</c:v>
                </c:pt>
                <c:pt idx="221">
                  <c:v>26.931923975269061</c:v>
                </c:pt>
                <c:pt idx="222">
                  <c:v>26.973210899931306</c:v>
                </c:pt>
                <c:pt idx="223">
                  <c:v>27.014497824593541</c:v>
                </c:pt>
                <c:pt idx="224">
                  <c:v>27.055784749255778</c:v>
                </c:pt>
                <c:pt idx="225">
                  <c:v>27.097071673918023</c:v>
                </c:pt>
                <c:pt idx="226">
                  <c:v>27.138358598580265</c:v>
                </c:pt>
                <c:pt idx="227">
                  <c:v>27.179645523242502</c:v>
                </c:pt>
                <c:pt idx="228">
                  <c:v>27.22093244790474</c:v>
                </c:pt>
                <c:pt idx="229">
                  <c:v>27.262219372566975</c:v>
                </c:pt>
                <c:pt idx="230">
                  <c:v>27.30350629722922</c:v>
                </c:pt>
                <c:pt idx="231">
                  <c:v>27.344793221891461</c:v>
                </c:pt>
                <c:pt idx="232">
                  <c:v>27.386080146553699</c:v>
                </c:pt>
                <c:pt idx="233">
                  <c:v>27.42736707121594</c:v>
                </c:pt>
                <c:pt idx="234">
                  <c:v>27.468653995878178</c:v>
                </c:pt>
                <c:pt idx="235">
                  <c:v>27.509940920540416</c:v>
                </c:pt>
                <c:pt idx="236">
                  <c:v>27.551227845202657</c:v>
                </c:pt>
                <c:pt idx="237">
                  <c:v>27.592514769864895</c:v>
                </c:pt>
                <c:pt idx="238">
                  <c:v>27.633801694527136</c:v>
                </c:pt>
                <c:pt idx="239">
                  <c:v>27.675088619189374</c:v>
                </c:pt>
                <c:pt idx="240">
                  <c:v>27.716375543851612</c:v>
                </c:pt>
                <c:pt idx="241">
                  <c:v>27.757662468513857</c:v>
                </c:pt>
                <c:pt idx="242">
                  <c:v>27.798949393176091</c:v>
                </c:pt>
                <c:pt idx="243">
                  <c:v>27.840236317838336</c:v>
                </c:pt>
                <c:pt idx="244">
                  <c:v>27.88152324250057</c:v>
                </c:pt>
                <c:pt idx="245">
                  <c:v>27.922810167162808</c:v>
                </c:pt>
                <c:pt idx="246">
                  <c:v>27.964097091825053</c:v>
                </c:pt>
                <c:pt idx="247">
                  <c:v>28.005384016487291</c:v>
                </c:pt>
                <c:pt idx="248">
                  <c:v>28.046670941149532</c:v>
                </c:pt>
                <c:pt idx="249">
                  <c:v>28.08795786581177</c:v>
                </c:pt>
                <c:pt idx="250">
                  <c:v>28.129244790474004</c:v>
                </c:pt>
                <c:pt idx="251">
                  <c:v>28.170531715136249</c:v>
                </c:pt>
                <c:pt idx="252">
                  <c:v>28.211818639798491</c:v>
                </c:pt>
                <c:pt idx="253">
                  <c:v>28.253105564460729</c:v>
                </c:pt>
                <c:pt idx="254">
                  <c:v>28.29439248912297</c:v>
                </c:pt>
                <c:pt idx="255">
                  <c:v>28.335679413785204</c:v>
                </c:pt>
                <c:pt idx="256">
                  <c:v>28.376966338447446</c:v>
                </c:pt>
                <c:pt idx="257">
                  <c:v>28.418253263109687</c:v>
                </c:pt>
                <c:pt idx="258">
                  <c:v>28.459540187771925</c:v>
                </c:pt>
                <c:pt idx="259">
                  <c:v>28.500827112434163</c:v>
                </c:pt>
                <c:pt idx="260">
                  <c:v>28.542114037096404</c:v>
                </c:pt>
                <c:pt idx="261">
                  <c:v>28.583400961758642</c:v>
                </c:pt>
                <c:pt idx="262">
                  <c:v>28.624687886420887</c:v>
                </c:pt>
                <c:pt idx="263">
                  <c:v>28.665974811083121</c:v>
                </c:pt>
                <c:pt idx="264">
                  <c:v>28.707261735745366</c:v>
                </c:pt>
                <c:pt idx="265">
                  <c:v>28.748548660407604</c:v>
                </c:pt>
                <c:pt idx="266">
                  <c:v>28.789835585069838</c:v>
                </c:pt>
                <c:pt idx="267">
                  <c:v>28.831122509732083</c:v>
                </c:pt>
                <c:pt idx="268">
                  <c:v>28.872409434394321</c:v>
                </c:pt>
                <c:pt idx="269">
                  <c:v>28.913696359056562</c:v>
                </c:pt>
                <c:pt idx="270">
                  <c:v>28.954983283718803</c:v>
                </c:pt>
                <c:pt idx="271">
                  <c:v>28.996270208381038</c:v>
                </c:pt>
                <c:pt idx="272">
                  <c:v>29.037557133043279</c:v>
                </c:pt>
                <c:pt idx="273">
                  <c:v>29.078844057705517</c:v>
                </c:pt>
                <c:pt idx="274">
                  <c:v>29.120130982367758</c:v>
                </c:pt>
                <c:pt idx="275">
                  <c:v>29.161417907030003</c:v>
                </c:pt>
                <c:pt idx="276">
                  <c:v>29.202704831692234</c:v>
                </c:pt>
                <c:pt idx="277">
                  <c:v>29.243991756354475</c:v>
                </c:pt>
                <c:pt idx="278">
                  <c:v>29.28527868101672</c:v>
                </c:pt>
                <c:pt idx="279">
                  <c:v>29.326565605678955</c:v>
                </c:pt>
                <c:pt idx="280">
                  <c:v>29.367852530341199</c:v>
                </c:pt>
                <c:pt idx="281">
                  <c:v>29.40913945500343</c:v>
                </c:pt>
                <c:pt idx="282">
                  <c:v>29.450426379665672</c:v>
                </c:pt>
                <c:pt idx="283">
                  <c:v>29.491713304327916</c:v>
                </c:pt>
                <c:pt idx="284">
                  <c:v>29.533000228990154</c:v>
                </c:pt>
                <c:pt idx="285">
                  <c:v>29.574287153652396</c:v>
                </c:pt>
                <c:pt idx="286">
                  <c:v>29.615574078314634</c:v>
                </c:pt>
                <c:pt idx="287">
                  <c:v>29.656861002976871</c:v>
                </c:pt>
                <c:pt idx="288">
                  <c:v>29.698147927639113</c:v>
                </c:pt>
                <c:pt idx="289">
                  <c:v>29.739434852301351</c:v>
                </c:pt>
                <c:pt idx="290">
                  <c:v>29.780721776963592</c:v>
                </c:pt>
                <c:pt idx="291">
                  <c:v>29.82200870162583</c:v>
                </c:pt>
                <c:pt idx="292">
                  <c:v>29.863295626288068</c:v>
                </c:pt>
                <c:pt idx="293">
                  <c:v>29.904582550950309</c:v>
                </c:pt>
                <c:pt idx="294">
                  <c:v>29.945869475612547</c:v>
                </c:pt>
                <c:pt idx="295">
                  <c:v>29.987156400274788</c:v>
                </c:pt>
                <c:pt idx="296">
                  <c:v>30.028443324937026</c:v>
                </c:pt>
                <c:pt idx="297">
                  <c:v>30.069730249599267</c:v>
                </c:pt>
                <c:pt idx="298">
                  <c:v>30.111017174261505</c:v>
                </c:pt>
                <c:pt idx="299">
                  <c:v>30.152304098923743</c:v>
                </c:pt>
                <c:pt idx="300">
                  <c:v>30.193591023585988</c:v>
                </c:pt>
                <c:pt idx="301">
                  <c:v>30.234877948248229</c:v>
                </c:pt>
                <c:pt idx="302">
                  <c:v>30.276164872910467</c:v>
                </c:pt>
                <c:pt idx="303">
                  <c:v>30.317451797572701</c:v>
                </c:pt>
                <c:pt idx="304">
                  <c:v>30.358738722234946</c:v>
                </c:pt>
                <c:pt idx="305">
                  <c:v>30.400025646897184</c:v>
                </c:pt>
                <c:pt idx="306">
                  <c:v>30.441312571559422</c:v>
                </c:pt>
                <c:pt idx="307">
                  <c:v>30.482599496221663</c:v>
                </c:pt>
                <c:pt idx="308">
                  <c:v>30.523886420883901</c:v>
                </c:pt>
                <c:pt idx="309">
                  <c:v>30.565173345546143</c:v>
                </c:pt>
                <c:pt idx="310">
                  <c:v>30.60646027020838</c:v>
                </c:pt>
                <c:pt idx="311">
                  <c:v>30.647747194870622</c:v>
                </c:pt>
                <c:pt idx="312">
                  <c:v>30.68903411953286</c:v>
                </c:pt>
                <c:pt idx="313">
                  <c:v>30.730321044195097</c:v>
                </c:pt>
                <c:pt idx="314">
                  <c:v>30.771607968857339</c:v>
                </c:pt>
                <c:pt idx="315">
                  <c:v>30.812894893519577</c:v>
                </c:pt>
                <c:pt idx="316">
                  <c:v>30.854181818181818</c:v>
                </c:pt>
                <c:pt idx="317">
                  <c:v>30.895468742844056</c:v>
                </c:pt>
                <c:pt idx="318">
                  <c:v>30.936755667506294</c:v>
                </c:pt>
                <c:pt idx="319">
                  <c:v>30.978042592168535</c:v>
                </c:pt>
                <c:pt idx="320">
                  <c:v>31.019329516830773</c:v>
                </c:pt>
                <c:pt idx="321">
                  <c:v>31.060616441493018</c:v>
                </c:pt>
                <c:pt idx="322">
                  <c:v>31.101903366155259</c:v>
                </c:pt>
                <c:pt idx="323">
                  <c:v>31.14319029081749</c:v>
                </c:pt>
                <c:pt idx="324">
                  <c:v>31.184477215479735</c:v>
                </c:pt>
                <c:pt idx="325">
                  <c:v>31.225764140141969</c:v>
                </c:pt>
                <c:pt idx="326">
                  <c:v>31.267051064804214</c:v>
                </c:pt>
                <c:pt idx="327">
                  <c:v>31.308337989466455</c:v>
                </c:pt>
                <c:pt idx="328">
                  <c:v>31.349624914128686</c:v>
                </c:pt>
                <c:pt idx="329">
                  <c:v>31.390911838790934</c:v>
                </c:pt>
                <c:pt idx="330">
                  <c:v>31.432198763453172</c:v>
                </c:pt>
                <c:pt idx="331">
                  <c:v>31.47348568811541</c:v>
                </c:pt>
                <c:pt idx="332">
                  <c:v>31.514772612777652</c:v>
                </c:pt>
                <c:pt idx="333">
                  <c:v>31.556059537439886</c:v>
                </c:pt>
                <c:pt idx="334">
                  <c:v>31.597346462102127</c:v>
                </c:pt>
                <c:pt idx="335">
                  <c:v>31.638633386764369</c:v>
                </c:pt>
                <c:pt idx="336">
                  <c:v>31.679920311426606</c:v>
                </c:pt>
                <c:pt idx="337">
                  <c:v>31.721207236088851</c:v>
                </c:pt>
                <c:pt idx="338">
                  <c:v>31.762494160751086</c:v>
                </c:pt>
                <c:pt idx="339">
                  <c:v>31.80378108541333</c:v>
                </c:pt>
                <c:pt idx="340">
                  <c:v>31.845068010075568</c:v>
                </c:pt>
                <c:pt idx="341">
                  <c:v>31.886354934737803</c:v>
                </c:pt>
                <c:pt idx="342">
                  <c:v>31.927641859400048</c:v>
                </c:pt>
                <c:pt idx="343">
                  <c:v>31.968928784062285</c:v>
                </c:pt>
                <c:pt idx="344">
                  <c:v>32.010215708724523</c:v>
                </c:pt>
                <c:pt idx="345">
                  <c:v>32.051502633386761</c:v>
                </c:pt>
                <c:pt idx="346">
                  <c:v>32.092789558048999</c:v>
                </c:pt>
                <c:pt idx="347">
                  <c:v>32.134076482711244</c:v>
                </c:pt>
                <c:pt idx="348">
                  <c:v>32.175363407373489</c:v>
                </c:pt>
                <c:pt idx="349">
                  <c:v>32.216650332035726</c:v>
                </c:pt>
                <c:pt idx="350">
                  <c:v>32.257937256697957</c:v>
                </c:pt>
                <c:pt idx="351">
                  <c:v>32.299224181360195</c:v>
                </c:pt>
                <c:pt idx="352">
                  <c:v>32.34051110602244</c:v>
                </c:pt>
                <c:pt idx="353">
                  <c:v>32.381798030684685</c:v>
                </c:pt>
                <c:pt idx="354">
                  <c:v>32.423084955346923</c:v>
                </c:pt>
                <c:pt idx="355">
                  <c:v>32.464371880009161</c:v>
                </c:pt>
                <c:pt idx="356">
                  <c:v>32.505658804671398</c:v>
                </c:pt>
                <c:pt idx="357">
                  <c:v>32.546945729333636</c:v>
                </c:pt>
                <c:pt idx="358">
                  <c:v>32.588232653995881</c:v>
                </c:pt>
                <c:pt idx="359">
                  <c:v>32.629519578658119</c:v>
                </c:pt>
                <c:pt idx="360">
                  <c:v>32.670806503320357</c:v>
                </c:pt>
                <c:pt idx="361">
                  <c:v>32.712093427982595</c:v>
                </c:pt>
                <c:pt idx="362">
                  <c:v>32.753380352644832</c:v>
                </c:pt>
                <c:pt idx="363">
                  <c:v>32.794667277307077</c:v>
                </c:pt>
                <c:pt idx="364">
                  <c:v>32.835954201969315</c:v>
                </c:pt>
                <c:pt idx="365">
                  <c:v>32.877241126631553</c:v>
                </c:pt>
                <c:pt idx="366">
                  <c:v>32.918528051293798</c:v>
                </c:pt>
                <c:pt idx="367">
                  <c:v>32.959814975956029</c:v>
                </c:pt>
                <c:pt idx="368">
                  <c:v>33.001101900618274</c:v>
                </c:pt>
                <c:pt idx="369">
                  <c:v>33.042388825280511</c:v>
                </c:pt>
                <c:pt idx="370">
                  <c:v>33.083675749942749</c:v>
                </c:pt>
                <c:pt idx="371">
                  <c:v>33.124962674604994</c:v>
                </c:pt>
                <c:pt idx="372">
                  <c:v>33.166249599267225</c:v>
                </c:pt>
                <c:pt idx="373">
                  <c:v>33.20753652392947</c:v>
                </c:pt>
                <c:pt idx="374">
                  <c:v>33.248823448591715</c:v>
                </c:pt>
                <c:pt idx="375">
                  <c:v>33.290110373253953</c:v>
                </c:pt>
                <c:pt idx="376">
                  <c:v>33.33139729791619</c:v>
                </c:pt>
                <c:pt idx="377">
                  <c:v>33.372684222578428</c:v>
                </c:pt>
                <c:pt idx="378">
                  <c:v>33.413971147240666</c:v>
                </c:pt>
                <c:pt idx="379">
                  <c:v>33.455258071902911</c:v>
                </c:pt>
                <c:pt idx="380">
                  <c:v>33.496544996565142</c:v>
                </c:pt>
                <c:pt idx="381">
                  <c:v>33.537831921227394</c:v>
                </c:pt>
                <c:pt idx="382">
                  <c:v>33.579118845889624</c:v>
                </c:pt>
                <c:pt idx="383">
                  <c:v>33.620405770551862</c:v>
                </c:pt>
                <c:pt idx="384">
                  <c:v>33.661692695214107</c:v>
                </c:pt>
                <c:pt idx="385">
                  <c:v>33.702979619876345</c:v>
                </c:pt>
                <c:pt idx="386">
                  <c:v>33.74426654453859</c:v>
                </c:pt>
                <c:pt idx="387">
                  <c:v>33.785553469200821</c:v>
                </c:pt>
                <c:pt idx="388">
                  <c:v>33.826840393863058</c:v>
                </c:pt>
                <c:pt idx="389">
                  <c:v>33.868127318525303</c:v>
                </c:pt>
                <c:pt idx="390">
                  <c:v>33.909414243187541</c:v>
                </c:pt>
                <c:pt idx="391">
                  <c:v>33.950701167849786</c:v>
                </c:pt>
                <c:pt idx="392">
                  <c:v>33.991988092512024</c:v>
                </c:pt>
                <c:pt idx="393">
                  <c:v>34.033275017174262</c:v>
                </c:pt>
                <c:pt idx="394">
                  <c:v>34.0745619418365</c:v>
                </c:pt>
                <c:pt idx="395">
                  <c:v>34.115848866498737</c:v>
                </c:pt>
                <c:pt idx="396">
                  <c:v>34.157135791160982</c:v>
                </c:pt>
                <c:pt idx="397">
                  <c:v>34.19842271582322</c:v>
                </c:pt>
                <c:pt idx="398">
                  <c:v>34.239709640485458</c:v>
                </c:pt>
                <c:pt idx="399">
                  <c:v>34.280996565147696</c:v>
                </c:pt>
                <c:pt idx="400">
                  <c:v>34.322283489809941</c:v>
                </c:pt>
                <c:pt idx="401">
                  <c:v>34.363570414472179</c:v>
                </c:pt>
                <c:pt idx="402">
                  <c:v>34.404857339134416</c:v>
                </c:pt>
                <c:pt idx="403">
                  <c:v>34.446144263796654</c:v>
                </c:pt>
                <c:pt idx="404">
                  <c:v>34.487431188458892</c:v>
                </c:pt>
                <c:pt idx="405">
                  <c:v>34.528718113121137</c:v>
                </c:pt>
                <c:pt idx="406">
                  <c:v>34.570005037783375</c:v>
                </c:pt>
                <c:pt idx="407">
                  <c:v>34.611291962445613</c:v>
                </c:pt>
                <c:pt idx="408">
                  <c:v>34.652578887107857</c:v>
                </c:pt>
                <c:pt idx="409">
                  <c:v>34.693865811770088</c:v>
                </c:pt>
                <c:pt idx="410">
                  <c:v>34.735152736432333</c:v>
                </c:pt>
                <c:pt idx="411">
                  <c:v>34.776439661094571</c:v>
                </c:pt>
                <c:pt idx="412">
                  <c:v>34.817726585756816</c:v>
                </c:pt>
                <c:pt idx="413">
                  <c:v>34.859013510419054</c:v>
                </c:pt>
                <c:pt idx="414">
                  <c:v>34.900300435081292</c:v>
                </c:pt>
                <c:pt idx="415">
                  <c:v>34.941587359743529</c:v>
                </c:pt>
                <c:pt idx="416">
                  <c:v>34.982874284405767</c:v>
                </c:pt>
                <c:pt idx="417">
                  <c:v>35.024161209068005</c:v>
                </c:pt>
                <c:pt idx="418">
                  <c:v>35.065448133730257</c:v>
                </c:pt>
                <c:pt idx="419">
                  <c:v>35.106735058392488</c:v>
                </c:pt>
                <c:pt idx="420">
                  <c:v>35.148021983054726</c:v>
                </c:pt>
                <c:pt idx="421">
                  <c:v>35.189308907716963</c:v>
                </c:pt>
                <c:pt idx="422">
                  <c:v>35.230595832379201</c:v>
                </c:pt>
                <c:pt idx="423">
                  <c:v>35.271882757041453</c:v>
                </c:pt>
                <c:pt idx="424">
                  <c:v>35.313169681703684</c:v>
                </c:pt>
                <c:pt idx="425">
                  <c:v>35.354456606365929</c:v>
                </c:pt>
                <c:pt idx="426">
                  <c:v>35.395743531028167</c:v>
                </c:pt>
                <c:pt idx="427">
                  <c:v>35.437030455690405</c:v>
                </c:pt>
                <c:pt idx="428">
                  <c:v>35.478317380352649</c:v>
                </c:pt>
                <c:pt idx="429">
                  <c:v>35.519604305014887</c:v>
                </c:pt>
                <c:pt idx="430">
                  <c:v>35.560891229677125</c:v>
                </c:pt>
                <c:pt idx="431">
                  <c:v>35.602178154339363</c:v>
                </c:pt>
                <c:pt idx="432">
                  <c:v>35.643465079001601</c:v>
                </c:pt>
                <c:pt idx="433">
                  <c:v>35.684752003663846</c:v>
                </c:pt>
                <c:pt idx="434">
                  <c:v>35.726038928326084</c:v>
                </c:pt>
                <c:pt idx="435">
                  <c:v>35.767325852988321</c:v>
                </c:pt>
                <c:pt idx="436">
                  <c:v>35.808612777650559</c:v>
                </c:pt>
                <c:pt idx="437">
                  <c:v>35.849899702312797</c:v>
                </c:pt>
                <c:pt idx="438">
                  <c:v>35.891186626975042</c:v>
                </c:pt>
                <c:pt idx="439">
                  <c:v>35.93247355163728</c:v>
                </c:pt>
                <c:pt idx="440">
                  <c:v>35.973760476299518</c:v>
                </c:pt>
                <c:pt idx="441">
                  <c:v>36.015047400961755</c:v>
                </c:pt>
                <c:pt idx="442">
                  <c:v>36.056334325623993</c:v>
                </c:pt>
                <c:pt idx="443">
                  <c:v>36.097621250286238</c:v>
                </c:pt>
                <c:pt idx="444">
                  <c:v>36.138908174948476</c:v>
                </c:pt>
                <c:pt idx="445">
                  <c:v>36.180195099610721</c:v>
                </c:pt>
                <c:pt idx="446">
                  <c:v>36.221482024272959</c:v>
                </c:pt>
                <c:pt idx="447">
                  <c:v>36.262768948935197</c:v>
                </c:pt>
                <c:pt idx="448">
                  <c:v>36.304055873597434</c:v>
                </c:pt>
                <c:pt idx="449">
                  <c:v>36.345342798259672</c:v>
                </c:pt>
                <c:pt idx="450">
                  <c:v>36.386629722921917</c:v>
                </c:pt>
                <c:pt idx="451">
                  <c:v>36.427916647584155</c:v>
                </c:pt>
                <c:pt idx="452">
                  <c:v>36.469203572246393</c:v>
                </c:pt>
                <c:pt idx="453">
                  <c:v>36.510490496908631</c:v>
                </c:pt>
                <c:pt idx="454">
                  <c:v>36.551777421570876</c:v>
                </c:pt>
                <c:pt idx="455">
                  <c:v>36.593064346233113</c:v>
                </c:pt>
                <c:pt idx="456">
                  <c:v>36.634351270895351</c:v>
                </c:pt>
                <c:pt idx="457">
                  <c:v>36.675638195557589</c:v>
                </c:pt>
                <c:pt idx="458">
                  <c:v>36.716925120219827</c:v>
                </c:pt>
                <c:pt idx="459">
                  <c:v>36.758212044882065</c:v>
                </c:pt>
                <c:pt idx="460">
                  <c:v>36.79949896954431</c:v>
                </c:pt>
                <c:pt idx="461">
                  <c:v>36.840785894206547</c:v>
                </c:pt>
                <c:pt idx="462">
                  <c:v>36.882072818868792</c:v>
                </c:pt>
                <c:pt idx="463">
                  <c:v>36.923359743531023</c:v>
                </c:pt>
                <c:pt idx="464">
                  <c:v>36.964646668193268</c:v>
                </c:pt>
                <c:pt idx="465">
                  <c:v>37.005933592855513</c:v>
                </c:pt>
                <c:pt idx="466">
                  <c:v>37.047220517517744</c:v>
                </c:pt>
                <c:pt idx="467">
                  <c:v>37.088507442179989</c:v>
                </c:pt>
                <c:pt idx="468">
                  <c:v>37.129794366842219</c:v>
                </c:pt>
                <c:pt idx="469">
                  <c:v>37.171081291504464</c:v>
                </c:pt>
                <c:pt idx="470">
                  <c:v>37.212368216166709</c:v>
                </c:pt>
                <c:pt idx="471">
                  <c:v>37.25365514082894</c:v>
                </c:pt>
                <c:pt idx="472">
                  <c:v>37.294942065491185</c:v>
                </c:pt>
                <c:pt idx="473">
                  <c:v>37.336228990153423</c:v>
                </c:pt>
                <c:pt idx="474">
                  <c:v>37.37751591481566</c:v>
                </c:pt>
                <c:pt idx="475">
                  <c:v>37.418802839477905</c:v>
                </c:pt>
                <c:pt idx="476">
                  <c:v>37.460089764140136</c:v>
                </c:pt>
                <c:pt idx="477">
                  <c:v>37.501376688802388</c:v>
                </c:pt>
                <c:pt idx="478">
                  <c:v>37.542663613464619</c:v>
                </c:pt>
                <c:pt idx="479">
                  <c:v>37.583950538126857</c:v>
                </c:pt>
                <c:pt idx="480">
                  <c:v>37.625237462789102</c:v>
                </c:pt>
                <c:pt idx="481">
                  <c:v>37.666524387451339</c:v>
                </c:pt>
                <c:pt idx="482">
                  <c:v>37.707811312113584</c:v>
                </c:pt>
                <c:pt idx="483">
                  <c:v>37.749098236775822</c:v>
                </c:pt>
                <c:pt idx="484">
                  <c:v>37.790385161438053</c:v>
                </c:pt>
                <c:pt idx="485">
                  <c:v>37.831672086100298</c:v>
                </c:pt>
                <c:pt idx="486">
                  <c:v>37.872959010762536</c:v>
                </c:pt>
                <c:pt idx="487">
                  <c:v>37.91424593542478</c:v>
                </c:pt>
                <c:pt idx="488">
                  <c:v>37.955532860087018</c:v>
                </c:pt>
                <c:pt idx="489">
                  <c:v>37.996819784749256</c:v>
                </c:pt>
                <c:pt idx="490">
                  <c:v>38.038106709411494</c:v>
                </c:pt>
                <c:pt idx="491">
                  <c:v>38.079393634073739</c:v>
                </c:pt>
                <c:pt idx="492">
                  <c:v>38.120680558735977</c:v>
                </c:pt>
                <c:pt idx="493">
                  <c:v>38.161967483398215</c:v>
                </c:pt>
                <c:pt idx="494">
                  <c:v>38.203254408060452</c:v>
                </c:pt>
                <c:pt idx="495">
                  <c:v>38.24454133272269</c:v>
                </c:pt>
                <c:pt idx="496">
                  <c:v>38.285828257384935</c:v>
                </c:pt>
                <c:pt idx="497">
                  <c:v>38.327115182047173</c:v>
                </c:pt>
                <c:pt idx="498">
                  <c:v>38.368402106709411</c:v>
                </c:pt>
                <c:pt idx="499">
                  <c:v>38.409689031371656</c:v>
                </c:pt>
                <c:pt idx="500">
                  <c:v>38.450975956033886</c:v>
                </c:pt>
                <c:pt idx="501">
                  <c:v>38.492262880696124</c:v>
                </c:pt>
                <c:pt idx="502">
                  <c:v>38.533549805358369</c:v>
                </c:pt>
                <c:pt idx="503">
                  <c:v>38.574836730020607</c:v>
                </c:pt>
                <c:pt idx="504">
                  <c:v>38.616123654682852</c:v>
                </c:pt>
                <c:pt idx="505">
                  <c:v>38.657410579345083</c:v>
                </c:pt>
                <c:pt idx="506">
                  <c:v>38.698697504007328</c:v>
                </c:pt>
                <c:pt idx="507">
                  <c:v>38.739984428669565</c:v>
                </c:pt>
                <c:pt idx="508">
                  <c:v>38.781271353331803</c:v>
                </c:pt>
                <c:pt idx="509">
                  <c:v>38.822558277994048</c:v>
                </c:pt>
                <c:pt idx="510">
                  <c:v>38.863845202656286</c:v>
                </c:pt>
                <c:pt idx="511">
                  <c:v>38.905132127318524</c:v>
                </c:pt>
                <c:pt idx="512">
                  <c:v>38.946419051980762</c:v>
                </c:pt>
                <c:pt idx="513">
                  <c:v>38.987705976642999</c:v>
                </c:pt>
                <c:pt idx="514">
                  <c:v>39.028992901305251</c:v>
                </c:pt>
                <c:pt idx="515">
                  <c:v>39.070279825967482</c:v>
                </c:pt>
                <c:pt idx="516">
                  <c:v>39.11156675062972</c:v>
                </c:pt>
                <c:pt idx="517">
                  <c:v>39.152853675291965</c:v>
                </c:pt>
                <c:pt idx="518">
                  <c:v>39.194140599954196</c:v>
                </c:pt>
                <c:pt idx="519">
                  <c:v>39.235427524616448</c:v>
                </c:pt>
                <c:pt idx="520">
                  <c:v>39.276714449278678</c:v>
                </c:pt>
                <c:pt idx="521">
                  <c:v>39.318001373940916</c:v>
                </c:pt>
                <c:pt idx="522">
                  <c:v>39.359288298603161</c:v>
                </c:pt>
                <c:pt idx="523">
                  <c:v>39.400575223265399</c:v>
                </c:pt>
                <c:pt idx="524">
                  <c:v>39.441862147927644</c:v>
                </c:pt>
                <c:pt idx="525">
                  <c:v>39.483149072589882</c:v>
                </c:pt>
                <c:pt idx="526">
                  <c:v>39.52443599725212</c:v>
                </c:pt>
                <c:pt idx="527">
                  <c:v>39.565722921914357</c:v>
                </c:pt>
                <c:pt idx="528">
                  <c:v>39.607009846576588</c:v>
                </c:pt>
                <c:pt idx="529">
                  <c:v>39.64829677123884</c:v>
                </c:pt>
                <c:pt idx="530">
                  <c:v>39.689583695901078</c:v>
                </c:pt>
                <c:pt idx="531">
                  <c:v>39.730870620563316</c:v>
                </c:pt>
                <c:pt idx="532">
                  <c:v>39.772157545225554</c:v>
                </c:pt>
                <c:pt idx="533">
                  <c:v>39.813444469887791</c:v>
                </c:pt>
                <c:pt idx="534">
                  <c:v>39.854731394550036</c:v>
                </c:pt>
                <c:pt idx="535">
                  <c:v>39.896018319212274</c:v>
                </c:pt>
                <c:pt idx="536">
                  <c:v>39.937305243874512</c:v>
                </c:pt>
                <c:pt idx="537">
                  <c:v>39.97859216853675</c:v>
                </c:pt>
                <c:pt idx="538">
                  <c:v>40.019879093198988</c:v>
                </c:pt>
                <c:pt idx="539">
                  <c:v>40.061166017861233</c:v>
                </c:pt>
                <c:pt idx="540">
                  <c:v>40.10245294252347</c:v>
                </c:pt>
                <c:pt idx="541">
                  <c:v>40.143739867185715</c:v>
                </c:pt>
                <c:pt idx="542">
                  <c:v>40.185026791847953</c:v>
                </c:pt>
                <c:pt idx="543">
                  <c:v>40.226313716510184</c:v>
                </c:pt>
                <c:pt idx="544">
                  <c:v>40.267600641172429</c:v>
                </c:pt>
                <c:pt idx="545">
                  <c:v>40.308887565834667</c:v>
                </c:pt>
                <c:pt idx="546">
                  <c:v>40.350174490496912</c:v>
                </c:pt>
                <c:pt idx="547">
                  <c:v>40.391461415159149</c:v>
                </c:pt>
                <c:pt idx="548">
                  <c:v>40.432748339821387</c:v>
                </c:pt>
                <c:pt idx="549">
                  <c:v>40.474035264483625</c:v>
                </c:pt>
                <c:pt idx="550">
                  <c:v>40.515322189145863</c:v>
                </c:pt>
                <c:pt idx="551">
                  <c:v>40.556609113808108</c:v>
                </c:pt>
                <c:pt idx="552">
                  <c:v>40.597896038470346</c:v>
                </c:pt>
                <c:pt idx="553">
                  <c:v>40.639182963132583</c:v>
                </c:pt>
                <c:pt idx="554">
                  <c:v>40.680469887794821</c:v>
                </c:pt>
                <c:pt idx="555">
                  <c:v>40.721756812457066</c:v>
                </c:pt>
                <c:pt idx="556">
                  <c:v>40.763043737119304</c:v>
                </c:pt>
                <c:pt idx="557">
                  <c:v>40.804330661781542</c:v>
                </c:pt>
                <c:pt idx="558">
                  <c:v>40.84561758644378</c:v>
                </c:pt>
                <c:pt idx="559">
                  <c:v>40.886904511106017</c:v>
                </c:pt>
                <c:pt idx="560">
                  <c:v>40.928191435768262</c:v>
                </c:pt>
                <c:pt idx="561">
                  <c:v>40.969478360430507</c:v>
                </c:pt>
                <c:pt idx="562">
                  <c:v>41.010765285092738</c:v>
                </c:pt>
                <c:pt idx="563">
                  <c:v>41.052052209754983</c:v>
                </c:pt>
                <c:pt idx="564">
                  <c:v>41.093339134417221</c:v>
                </c:pt>
                <c:pt idx="565">
                  <c:v>41.134626059079451</c:v>
                </c:pt>
                <c:pt idx="566">
                  <c:v>41.175912983741703</c:v>
                </c:pt>
                <c:pt idx="567">
                  <c:v>41.217199908403934</c:v>
                </c:pt>
                <c:pt idx="568">
                  <c:v>41.258486833066179</c:v>
                </c:pt>
                <c:pt idx="569">
                  <c:v>41.299773757728417</c:v>
                </c:pt>
                <c:pt idx="570">
                  <c:v>41.341060682390648</c:v>
                </c:pt>
                <c:pt idx="571">
                  <c:v>41.3823476070529</c:v>
                </c:pt>
                <c:pt idx="572">
                  <c:v>41.42363453171513</c:v>
                </c:pt>
                <c:pt idx="573">
                  <c:v>41.464921456377382</c:v>
                </c:pt>
                <c:pt idx="574">
                  <c:v>41.506208381039613</c:v>
                </c:pt>
                <c:pt idx="575">
                  <c:v>41.547495305701851</c:v>
                </c:pt>
                <c:pt idx="576">
                  <c:v>41.588782230364096</c:v>
                </c:pt>
                <c:pt idx="577">
                  <c:v>41.630069155026334</c:v>
                </c:pt>
                <c:pt idx="578">
                  <c:v>41.671356079688579</c:v>
                </c:pt>
                <c:pt idx="579">
                  <c:v>41.712643004350817</c:v>
                </c:pt>
                <c:pt idx="580">
                  <c:v>41.753929929013054</c:v>
                </c:pt>
                <c:pt idx="581">
                  <c:v>41.795216853675292</c:v>
                </c:pt>
                <c:pt idx="582">
                  <c:v>41.83650377833753</c:v>
                </c:pt>
                <c:pt idx="583">
                  <c:v>41.877790702999775</c:v>
                </c:pt>
                <c:pt idx="584">
                  <c:v>41.919077627662013</c:v>
                </c:pt>
                <c:pt idx="585">
                  <c:v>41.960364552324251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42</c:v>
                </c:pt>
                <c:pt idx="590">
                  <c:v>42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42</c:v>
                </c:pt>
                <c:pt idx="609">
                  <c:v>42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42</c:v>
                </c:pt>
                <c:pt idx="615">
                  <c:v>42</c:v>
                </c:pt>
                <c:pt idx="616">
                  <c:v>42</c:v>
                </c:pt>
                <c:pt idx="617">
                  <c:v>42</c:v>
                </c:pt>
                <c:pt idx="618">
                  <c:v>42</c:v>
                </c:pt>
                <c:pt idx="619">
                  <c:v>42</c:v>
                </c:pt>
                <c:pt idx="620">
                  <c:v>42</c:v>
                </c:pt>
                <c:pt idx="621">
                  <c:v>42</c:v>
                </c:pt>
                <c:pt idx="622">
                  <c:v>42</c:v>
                </c:pt>
                <c:pt idx="623">
                  <c:v>42</c:v>
                </c:pt>
                <c:pt idx="624">
                  <c:v>42</c:v>
                </c:pt>
                <c:pt idx="625">
                  <c:v>42</c:v>
                </c:pt>
                <c:pt idx="626">
                  <c:v>42</c:v>
                </c:pt>
                <c:pt idx="627">
                  <c:v>46.997999999999998</c:v>
                </c:pt>
                <c:pt idx="628">
                  <c:v>46.997999999999998</c:v>
                </c:pt>
                <c:pt idx="629">
                  <c:v>46.997999999999998</c:v>
                </c:pt>
                <c:pt idx="630">
                  <c:v>46.997999999999998</c:v>
                </c:pt>
                <c:pt idx="631">
                  <c:v>46.997999999999998</c:v>
                </c:pt>
                <c:pt idx="632">
                  <c:v>46.997999999999998</c:v>
                </c:pt>
                <c:pt idx="633">
                  <c:v>46.997999999999998</c:v>
                </c:pt>
                <c:pt idx="634">
                  <c:v>46.997999999999998</c:v>
                </c:pt>
                <c:pt idx="635">
                  <c:v>46.997999999999998</c:v>
                </c:pt>
                <c:pt idx="636">
                  <c:v>46.997999999999998</c:v>
                </c:pt>
                <c:pt idx="637">
                  <c:v>46.997999999999998</c:v>
                </c:pt>
                <c:pt idx="638">
                  <c:v>46.997999999999998</c:v>
                </c:pt>
                <c:pt idx="639">
                  <c:v>46.997999999999998</c:v>
                </c:pt>
                <c:pt idx="640">
                  <c:v>46.997999999999998</c:v>
                </c:pt>
                <c:pt idx="641">
                  <c:v>46.997999999999998</c:v>
                </c:pt>
                <c:pt idx="642">
                  <c:v>46.997999999999998</c:v>
                </c:pt>
                <c:pt idx="643">
                  <c:v>46.997999999999998</c:v>
                </c:pt>
                <c:pt idx="644">
                  <c:v>46.997999999999998</c:v>
                </c:pt>
                <c:pt idx="645">
                  <c:v>46.997999999999998</c:v>
                </c:pt>
                <c:pt idx="646">
                  <c:v>46.997999999999998</c:v>
                </c:pt>
                <c:pt idx="647">
                  <c:v>46.997999999999998</c:v>
                </c:pt>
                <c:pt idx="648">
                  <c:v>46.997999999999998</c:v>
                </c:pt>
                <c:pt idx="649">
                  <c:v>46.997999999999998</c:v>
                </c:pt>
                <c:pt idx="650">
                  <c:v>46.997999999999998</c:v>
                </c:pt>
                <c:pt idx="651">
                  <c:v>46.997999999999998</c:v>
                </c:pt>
                <c:pt idx="652">
                  <c:v>46.997999999999998</c:v>
                </c:pt>
                <c:pt idx="653">
                  <c:v>46.997999999999998</c:v>
                </c:pt>
                <c:pt idx="654">
                  <c:v>46.997999999999998</c:v>
                </c:pt>
                <c:pt idx="655">
                  <c:v>46.997999999999998</c:v>
                </c:pt>
                <c:pt idx="656">
                  <c:v>46.997999999999998</c:v>
                </c:pt>
                <c:pt idx="657">
                  <c:v>46.997999999999998</c:v>
                </c:pt>
                <c:pt idx="658">
                  <c:v>46.997999999999998</c:v>
                </c:pt>
                <c:pt idx="659">
                  <c:v>46.997999999999998</c:v>
                </c:pt>
                <c:pt idx="660">
                  <c:v>46.997999999999998</c:v>
                </c:pt>
                <c:pt idx="661">
                  <c:v>46.997999999999998</c:v>
                </c:pt>
                <c:pt idx="662">
                  <c:v>46.997999999999998</c:v>
                </c:pt>
                <c:pt idx="663">
                  <c:v>46.997999999999998</c:v>
                </c:pt>
                <c:pt idx="664">
                  <c:v>46.997999999999998</c:v>
                </c:pt>
                <c:pt idx="665">
                  <c:v>46.997999999999998</c:v>
                </c:pt>
                <c:pt idx="666">
                  <c:v>46.997999999999998</c:v>
                </c:pt>
                <c:pt idx="667">
                  <c:v>46.997999999999998</c:v>
                </c:pt>
                <c:pt idx="668">
                  <c:v>46.997999999999998</c:v>
                </c:pt>
                <c:pt idx="669">
                  <c:v>46.997999999999998</c:v>
                </c:pt>
                <c:pt idx="670">
                  <c:v>46.997999999999998</c:v>
                </c:pt>
                <c:pt idx="671">
                  <c:v>46.997999999999998</c:v>
                </c:pt>
                <c:pt idx="672">
                  <c:v>46.997999999999998</c:v>
                </c:pt>
                <c:pt idx="673">
                  <c:v>46.997999999999998</c:v>
                </c:pt>
                <c:pt idx="674">
                  <c:v>46.997999999999998</c:v>
                </c:pt>
                <c:pt idx="675">
                  <c:v>46.997999999999998</c:v>
                </c:pt>
                <c:pt idx="676">
                  <c:v>46.997999999999998</c:v>
                </c:pt>
                <c:pt idx="677">
                  <c:v>46.997999999999998</c:v>
                </c:pt>
                <c:pt idx="678">
                  <c:v>46.997999999999998</c:v>
                </c:pt>
                <c:pt idx="679">
                  <c:v>46.997999999999998</c:v>
                </c:pt>
                <c:pt idx="680">
                  <c:v>46.997999999999998</c:v>
                </c:pt>
                <c:pt idx="681">
                  <c:v>46.997999999999998</c:v>
                </c:pt>
                <c:pt idx="682">
                  <c:v>46.997999999999998</c:v>
                </c:pt>
                <c:pt idx="683">
                  <c:v>46.997999999999998</c:v>
                </c:pt>
                <c:pt idx="684">
                  <c:v>46.997999999999998</c:v>
                </c:pt>
                <c:pt idx="685">
                  <c:v>46.997999999999998</c:v>
                </c:pt>
                <c:pt idx="686">
                  <c:v>46.997999999999998</c:v>
                </c:pt>
                <c:pt idx="687">
                  <c:v>46.997999999999998</c:v>
                </c:pt>
                <c:pt idx="688">
                  <c:v>46.997999999999998</c:v>
                </c:pt>
                <c:pt idx="689">
                  <c:v>46.997999999999998</c:v>
                </c:pt>
                <c:pt idx="690">
                  <c:v>46.997999999999998</c:v>
                </c:pt>
                <c:pt idx="691">
                  <c:v>46.997999999999998</c:v>
                </c:pt>
                <c:pt idx="692">
                  <c:v>46.997999999999998</c:v>
                </c:pt>
                <c:pt idx="693">
                  <c:v>46.997999999999998</c:v>
                </c:pt>
                <c:pt idx="694">
                  <c:v>46.997999999999998</c:v>
                </c:pt>
                <c:pt idx="695">
                  <c:v>46.997999999999998</c:v>
                </c:pt>
                <c:pt idx="696">
                  <c:v>46.997999999999998</c:v>
                </c:pt>
                <c:pt idx="697">
                  <c:v>46.997999999999998</c:v>
                </c:pt>
                <c:pt idx="698">
                  <c:v>46.997999999999998</c:v>
                </c:pt>
                <c:pt idx="699">
                  <c:v>46.997999999999998</c:v>
                </c:pt>
                <c:pt idx="700">
                  <c:v>46.997999999999998</c:v>
                </c:pt>
                <c:pt idx="701">
                  <c:v>46.997999999999998</c:v>
                </c:pt>
                <c:pt idx="702">
                  <c:v>46.997999999999998</c:v>
                </c:pt>
                <c:pt idx="703">
                  <c:v>46.997999999999998</c:v>
                </c:pt>
                <c:pt idx="704">
                  <c:v>46.997999999999998</c:v>
                </c:pt>
                <c:pt idx="705">
                  <c:v>46.997999999999998</c:v>
                </c:pt>
                <c:pt idx="706">
                  <c:v>46.997999999999998</c:v>
                </c:pt>
                <c:pt idx="707">
                  <c:v>46.997999999999998</c:v>
                </c:pt>
                <c:pt idx="708">
                  <c:v>46.997999999999998</c:v>
                </c:pt>
                <c:pt idx="709">
                  <c:v>46.997999999999998</c:v>
                </c:pt>
                <c:pt idx="710">
                  <c:v>46.997999999999998</c:v>
                </c:pt>
                <c:pt idx="711">
                  <c:v>46.997999999999998</c:v>
                </c:pt>
                <c:pt idx="712">
                  <c:v>46.997999999999998</c:v>
                </c:pt>
                <c:pt idx="713">
                  <c:v>46.997999999999998</c:v>
                </c:pt>
                <c:pt idx="714">
                  <c:v>46.997999999999998</c:v>
                </c:pt>
                <c:pt idx="715">
                  <c:v>46.997999999999998</c:v>
                </c:pt>
                <c:pt idx="716">
                  <c:v>46.997999999999998</c:v>
                </c:pt>
                <c:pt idx="717">
                  <c:v>46.997999999999998</c:v>
                </c:pt>
                <c:pt idx="718">
                  <c:v>46.997999999999998</c:v>
                </c:pt>
                <c:pt idx="719">
                  <c:v>46.997999999999998</c:v>
                </c:pt>
                <c:pt idx="720">
                  <c:v>46.997999999999998</c:v>
                </c:pt>
                <c:pt idx="721">
                  <c:v>46.997999999999998</c:v>
                </c:pt>
                <c:pt idx="722">
                  <c:v>46.997999999999998</c:v>
                </c:pt>
                <c:pt idx="723">
                  <c:v>46.997999999999998</c:v>
                </c:pt>
                <c:pt idx="724">
                  <c:v>46.997999999999998</c:v>
                </c:pt>
                <c:pt idx="725">
                  <c:v>46.997999999999998</c:v>
                </c:pt>
                <c:pt idx="726">
                  <c:v>46.997999999999998</c:v>
                </c:pt>
                <c:pt idx="727">
                  <c:v>46.997999999999998</c:v>
                </c:pt>
                <c:pt idx="728">
                  <c:v>46.997999999999998</c:v>
                </c:pt>
                <c:pt idx="729">
                  <c:v>46.997999999999998</c:v>
                </c:pt>
                <c:pt idx="730">
                  <c:v>46.997999999999998</c:v>
                </c:pt>
                <c:pt idx="731">
                  <c:v>46.997999999999998</c:v>
                </c:pt>
                <c:pt idx="732">
                  <c:v>46.997999999999998</c:v>
                </c:pt>
                <c:pt idx="733">
                  <c:v>46.997999999999998</c:v>
                </c:pt>
                <c:pt idx="734">
                  <c:v>46.997999999999998</c:v>
                </c:pt>
                <c:pt idx="735">
                  <c:v>46.997999999999998</c:v>
                </c:pt>
                <c:pt idx="736">
                  <c:v>46.997999999999998</c:v>
                </c:pt>
                <c:pt idx="737">
                  <c:v>46.997999999999998</c:v>
                </c:pt>
                <c:pt idx="738">
                  <c:v>46.997999999999998</c:v>
                </c:pt>
                <c:pt idx="739">
                  <c:v>46.997999999999998</c:v>
                </c:pt>
                <c:pt idx="740">
                  <c:v>46.997999999999998</c:v>
                </c:pt>
                <c:pt idx="741">
                  <c:v>46.997999999999998</c:v>
                </c:pt>
                <c:pt idx="742">
                  <c:v>46.997999999999998</c:v>
                </c:pt>
                <c:pt idx="743">
                  <c:v>46.997999999999998</c:v>
                </c:pt>
                <c:pt idx="744">
                  <c:v>46.997999999999998</c:v>
                </c:pt>
                <c:pt idx="745">
                  <c:v>46.997999999999998</c:v>
                </c:pt>
                <c:pt idx="746">
                  <c:v>46.997999999999998</c:v>
                </c:pt>
                <c:pt idx="747">
                  <c:v>46.997999999999998</c:v>
                </c:pt>
                <c:pt idx="748">
                  <c:v>46.997999999999998</c:v>
                </c:pt>
                <c:pt idx="749">
                  <c:v>46.997999999999998</c:v>
                </c:pt>
                <c:pt idx="750">
                  <c:v>46.997999999999998</c:v>
                </c:pt>
                <c:pt idx="751">
                  <c:v>46.997999999999998</c:v>
                </c:pt>
                <c:pt idx="752">
                  <c:v>46.997999999999998</c:v>
                </c:pt>
                <c:pt idx="753">
                  <c:v>46.997999999999998</c:v>
                </c:pt>
                <c:pt idx="754">
                  <c:v>46.997999999999998</c:v>
                </c:pt>
                <c:pt idx="755">
                  <c:v>46.997999999999998</c:v>
                </c:pt>
                <c:pt idx="756">
                  <c:v>46.997999999999998</c:v>
                </c:pt>
                <c:pt idx="757">
                  <c:v>46.997999999999998</c:v>
                </c:pt>
                <c:pt idx="758">
                  <c:v>46.997999999999998</c:v>
                </c:pt>
                <c:pt idx="759">
                  <c:v>46.997999999999998</c:v>
                </c:pt>
                <c:pt idx="760">
                  <c:v>46.997999999999998</c:v>
                </c:pt>
                <c:pt idx="761">
                  <c:v>46.997999999999998</c:v>
                </c:pt>
                <c:pt idx="762">
                  <c:v>46.997999999999998</c:v>
                </c:pt>
                <c:pt idx="763">
                  <c:v>46.997999999999998</c:v>
                </c:pt>
                <c:pt idx="764">
                  <c:v>46.997999999999998</c:v>
                </c:pt>
                <c:pt idx="765">
                  <c:v>46.997999999999998</c:v>
                </c:pt>
                <c:pt idx="766">
                  <c:v>46.997999999999998</c:v>
                </c:pt>
                <c:pt idx="767">
                  <c:v>46.997999999999998</c:v>
                </c:pt>
                <c:pt idx="768">
                  <c:v>46.997999999999998</c:v>
                </c:pt>
                <c:pt idx="769">
                  <c:v>46.997999999999998</c:v>
                </c:pt>
                <c:pt idx="770">
                  <c:v>46.997999999999998</c:v>
                </c:pt>
                <c:pt idx="771">
                  <c:v>46.997999999999998</c:v>
                </c:pt>
                <c:pt idx="772">
                  <c:v>46.997999999999998</c:v>
                </c:pt>
                <c:pt idx="773">
                  <c:v>46.997999999999998</c:v>
                </c:pt>
                <c:pt idx="774">
                  <c:v>46.997999999999998</c:v>
                </c:pt>
                <c:pt idx="775">
                  <c:v>46.997999999999998</c:v>
                </c:pt>
                <c:pt idx="776">
                  <c:v>46.997999999999998</c:v>
                </c:pt>
                <c:pt idx="777">
                  <c:v>46.997999999999998</c:v>
                </c:pt>
                <c:pt idx="778">
                  <c:v>46.997999999999998</c:v>
                </c:pt>
                <c:pt idx="779">
                  <c:v>46.997999999999998</c:v>
                </c:pt>
                <c:pt idx="780">
                  <c:v>46.997999999999998</c:v>
                </c:pt>
                <c:pt idx="781">
                  <c:v>46.997999999999998</c:v>
                </c:pt>
                <c:pt idx="782">
                  <c:v>46.997999999999998</c:v>
                </c:pt>
                <c:pt idx="783">
                  <c:v>46.997999999999998</c:v>
                </c:pt>
                <c:pt idx="784">
                  <c:v>46.997999999999998</c:v>
                </c:pt>
                <c:pt idx="785">
                  <c:v>46.997999999999998</c:v>
                </c:pt>
                <c:pt idx="786">
                  <c:v>46.997999999999998</c:v>
                </c:pt>
                <c:pt idx="787">
                  <c:v>46.997999999999998</c:v>
                </c:pt>
                <c:pt idx="788">
                  <c:v>46.997999999999998</c:v>
                </c:pt>
                <c:pt idx="789">
                  <c:v>46.997999999999998</c:v>
                </c:pt>
                <c:pt idx="790">
                  <c:v>46.997999999999998</c:v>
                </c:pt>
                <c:pt idx="791">
                  <c:v>46.997999999999998</c:v>
                </c:pt>
                <c:pt idx="792">
                  <c:v>46.997999999999998</c:v>
                </c:pt>
                <c:pt idx="793">
                  <c:v>46.997999999999998</c:v>
                </c:pt>
                <c:pt idx="794">
                  <c:v>46.997999999999998</c:v>
                </c:pt>
                <c:pt idx="795">
                  <c:v>46.997999999999998</c:v>
                </c:pt>
                <c:pt idx="796">
                  <c:v>46.997999999999998</c:v>
                </c:pt>
                <c:pt idx="797">
                  <c:v>46.997999999999998</c:v>
                </c:pt>
                <c:pt idx="798">
                  <c:v>46.997999999999998</c:v>
                </c:pt>
                <c:pt idx="799">
                  <c:v>46.997999999999998</c:v>
                </c:pt>
                <c:pt idx="800">
                  <c:v>46.997999999999998</c:v>
                </c:pt>
                <c:pt idx="801">
                  <c:v>46.997999999999998</c:v>
                </c:pt>
                <c:pt idx="802">
                  <c:v>46.997999999999998</c:v>
                </c:pt>
                <c:pt idx="803">
                  <c:v>46.997999999999998</c:v>
                </c:pt>
                <c:pt idx="804">
                  <c:v>46.997999999999998</c:v>
                </c:pt>
                <c:pt idx="805">
                  <c:v>46.997999999999998</c:v>
                </c:pt>
                <c:pt idx="806">
                  <c:v>46.997999999999998</c:v>
                </c:pt>
                <c:pt idx="807">
                  <c:v>46.997999999999998</c:v>
                </c:pt>
                <c:pt idx="808">
                  <c:v>46.997999999999998</c:v>
                </c:pt>
                <c:pt idx="809">
                  <c:v>46.997999999999998</c:v>
                </c:pt>
                <c:pt idx="810">
                  <c:v>46.997999999999998</c:v>
                </c:pt>
                <c:pt idx="811">
                  <c:v>46.997999999999998</c:v>
                </c:pt>
                <c:pt idx="812">
                  <c:v>46.997999999999998</c:v>
                </c:pt>
                <c:pt idx="813">
                  <c:v>46.997999999999998</c:v>
                </c:pt>
                <c:pt idx="814">
                  <c:v>46.997999999999998</c:v>
                </c:pt>
                <c:pt idx="815">
                  <c:v>46.997999999999998</c:v>
                </c:pt>
                <c:pt idx="816">
                  <c:v>46.997999999999998</c:v>
                </c:pt>
                <c:pt idx="817">
                  <c:v>46.997999999999998</c:v>
                </c:pt>
                <c:pt idx="818">
                  <c:v>46.997999999999998</c:v>
                </c:pt>
                <c:pt idx="819">
                  <c:v>46.997999999999998</c:v>
                </c:pt>
                <c:pt idx="820">
                  <c:v>46.997999999999998</c:v>
                </c:pt>
                <c:pt idx="821">
                  <c:v>46.997999999999998</c:v>
                </c:pt>
                <c:pt idx="822">
                  <c:v>46.997999999999998</c:v>
                </c:pt>
                <c:pt idx="823">
                  <c:v>46.997999999999998</c:v>
                </c:pt>
                <c:pt idx="824">
                  <c:v>46.997999999999998</c:v>
                </c:pt>
                <c:pt idx="825">
                  <c:v>46.997999999999998</c:v>
                </c:pt>
                <c:pt idx="826">
                  <c:v>46.997999999999998</c:v>
                </c:pt>
                <c:pt idx="827">
                  <c:v>46.997999999999998</c:v>
                </c:pt>
                <c:pt idx="828">
                  <c:v>46.997999999999998</c:v>
                </c:pt>
                <c:pt idx="829">
                  <c:v>46.997999999999998</c:v>
                </c:pt>
                <c:pt idx="830">
                  <c:v>46.997999999999998</c:v>
                </c:pt>
                <c:pt idx="831">
                  <c:v>46.997999999999998</c:v>
                </c:pt>
                <c:pt idx="832">
                  <c:v>46.997999999999998</c:v>
                </c:pt>
                <c:pt idx="833">
                  <c:v>46.997999999999998</c:v>
                </c:pt>
                <c:pt idx="834">
                  <c:v>46.997999999999998</c:v>
                </c:pt>
                <c:pt idx="835">
                  <c:v>46.997999999999998</c:v>
                </c:pt>
                <c:pt idx="836">
                  <c:v>46.997999999999998</c:v>
                </c:pt>
                <c:pt idx="837">
                  <c:v>46.997999999999998</c:v>
                </c:pt>
                <c:pt idx="838">
                  <c:v>46.997999999999998</c:v>
                </c:pt>
                <c:pt idx="839">
                  <c:v>46.997999999999998</c:v>
                </c:pt>
                <c:pt idx="840">
                  <c:v>46.997999999999998</c:v>
                </c:pt>
                <c:pt idx="841">
                  <c:v>46.997999999999998</c:v>
                </c:pt>
                <c:pt idx="842">
                  <c:v>46.997999999999998</c:v>
                </c:pt>
                <c:pt idx="843">
                  <c:v>46.997999999999998</c:v>
                </c:pt>
                <c:pt idx="844">
                  <c:v>46.997999999999998</c:v>
                </c:pt>
                <c:pt idx="845">
                  <c:v>46.997999999999998</c:v>
                </c:pt>
                <c:pt idx="846">
                  <c:v>46.997999999999998</c:v>
                </c:pt>
                <c:pt idx="847">
                  <c:v>46.997999999999998</c:v>
                </c:pt>
                <c:pt idx="848">
                  <c:v>46.997999999999998</c:v>
                </c:pt>
                <c:pt idx="849">
                  <c:v>46.997999999999998</c:v>
                </c:pt>
                <c:pt idx="850">
                  <c:v>46.997999999999998</c:v>
                </c:pt>
                <c:pt idx="851">
                  <c:v>46.997999999999998</c:v>
                </c:pt>
                <c:pt idx="852">
                  <c:v>46.997999999999998</c:v>
                </c:pt>
                <c:pt idx="853">
                  <c:v>46.997999999999998</c:v>
                </c:pt>
                <c:pt idx="854">
                  <c:v>46.997999999999998</c:v>
                </c:pt>
                <c:pt idx="855">
                  <c:v>46.997999999999998</c:v>
                </c:pt>
                <c:pt idx="856">
                  <c:v>46.997999999999998</c:v>
                </c:pt>
                <c:pt idx="857">
                  <c:v>46.997999999999998</c:v>
                </c:pt>
                <c:pt idx="858">
                  <c:v>46.997999999999998</c:v>
                </c:pt>
                <c:pt idx="859">
                  <c:v>46.997999999999998</c:v>
                </c:pt>
                <c:pt idx="860">
                  <c:v>46.997999999999998</c:v>
                </c:pt>
                <c:pt idx="861">
                  <c:v>46.997999999999998</c:v>
                </c:pt>
                <c:pt idx="862">
                  <c:v>46.997999999999998</c:v>
                </c:pt>
                <c:pt idx="863">
                  <c:v>46.997999999999998</c:v>
                </c:pt>
                <c:pt idx="864">
                  <c:v>46.997999999999998</c:v>
                </c:pt>
                <c:pt idx="865">
                  <c:v>46.997999999999998</c:v>
                </c:pt>
                <c:pt idx="866">
                  <c:v>46.997999999999998</c:v>
                </c:pt>
                <c:pt idx="867">
                  <c:v>46.997999999999998</c:v>
                </c:pt>
                <c:pt idx="868">
                  <c:v>46.997999999999998</c:v>
                </c:pt>
                <c:pt idx="869">
                  <c:v>46.997999999999998</c:v>
                </c:pt>
                <c:pt idx="870">
                  <c:v>46.997999999999998</c:v>
                </c:pt>
                <c:pt idx="871">
                  <c:v>46.997999999999998</c:v>
                </c:pt>
                <c:pt idx="872">
                  <c:v>46.997999999999998</c:v>
                </c:pt>
                <c:pt idx="873">
                  <c:v>46.997999999999998</c:v>
                </c:pt>
                <c:pt idx="874">
                  <c:v>46.997999999999998</c:v>
                </c:pt>
                <c:pt idx="875">
                  <c:v>46.997999999999998</c:v>
                </c:pt>
                <c:pt idx="876">
                  <c:v>46.997999999999998</c:v>
                </c:pt>
                <c:pt idx="877">
                  <c:v>46.997999999999998</c:v>
                </c:pt>
                <c:pt idx="878">
                  <c:v>46.997999999999998</c:v>
                </c:pt>
                <c:pt idx="879">
                  <c:v>46.997999999999998</c:v>
                </c:pt>
                <c:pt idx="880">
                  <c:v>46.997999999999998</c:v>
                </c:pt>
                <c:pt idx="881">
                  <c:v>46.997999999999998</c:v>
                </c:pt>
                <c:pt idx="882">
                  <c:v>46.997999999999998</c:v>
                </c:pt>
                <c:pt idx="883">
                  <c:v>46.997999999999998</c:v>
                </c:pt>
                <c:pt idx="884">
                  <c:v>46.997999999999998</c:v>
                </c:pt>
                <c:pt idx="885">
                  <c:v>46.997999999999998</c:v>
                </c:pt>
                <c:pt idx="886">
                  <c:v>46.997999999999998</c:v>
                </c:pt>
                <c:pt idx="887">
                  <c:v>46.997999999999998</c:v>
                </c:pt>
                <c:pt idx="888">
                  <c:v>46.997999999999998</c:v>
                </c:pt>
                <c:pt idx="889">
                  <c:v>46.997999999999998</c:v>
                </c:pt>
                <c:pt idx="890">
                  <c:v>46.997999999999998</c:v>
                </c:pt>
                <c:pt idx="891">
                  <c:v>46.997999999999998</c:v>
                </c:pt>
                <c:pt idx="892">
                  <c:v>46.997999999999998</c:v>
                </c:pt>
                <c:pt idx="893">
                  <c:v>46.997999999999998</c:v>
                </c:pt>
                <c:pt idx="894">
                  <c:v>46.997999999999998</c:v>
                </c:pt>
                <c:pt idx="895">
                  <c:v>46.997999999999998</c:v>
                </c:pt>
                <c:pt idx="896">
                  <c:v>46.997999999999998</c:v>
                </c:pt>
                <c:pt idx="897">
                  <c:v>46.997999999999998</c:v>
                </c:pt>
                <c:pt idx="898">
                  <c:v>46.997999999999998</c:v>
                </c:pt>
                <c:pt idx="899">
                  <c:v>46.997999999999998</c:v>
                </c:pt>
                <c:pt idx="900">
                  <c:v>46.997999999999998</c:v>
                </c:pt>
                <c:pt idx="901">
                  <c:v>46.997999999999998</c:v>
                </c:pt>
                <c:pt idx="902">
                  <c:v>46.997999999999998</c:v>
                </c:pt>
                <c:pt idx="903">
                  <c:v>46.997999999999998</c:v>
                </c:pt>
                <c:pt idx="904">
                  <c:v>46.997999999999998</c:v>
                </c:pt>
                <c:pt idx="905">
                  <c:v>46.997999999999998</c:v>
                </c:pt>
                <c:pt idx="906">
                  <c:v>46.997999999999998</c:v>
                </c:pt>
                <c:pt idx="907">
                  <c:v>46.997999999999998</c:v>
                </c:pt>
                <c:pt idx="908">
                  <c:v>46.997999999999998</c:v>
                </c:pt>
                <c:pt idx="909">
                  <c:v>46.997999999999998</c:v>
                </c:pt>
                <c:pt idx="910">
                  <c:v>46.997999999999998</c:v>
                </c:pt>
                <c:pt idx="911">
                  <c:v>46.997999999999998</c:v>
                </c:pt>
                <c:pt idx="912">
                  <c:v>46.997999999999998</c:v>
                </c:pt>
                <c:pt idx="913">
                  <c:v>46.997999999999998</c:v>
                </c:pt>
                <c:pt idx="914">
                  <c:v>46.997999999999998</c:v>
                </c:pt>
                <c:pt idx="915">
                  <c:v>46.997999999999998</c:v>
                </c:pt>
                <c:pt idx="916">
                  <c:v>46.997999999999998</c:v>
                </c:pt>
                <c:pt idx="917">
                  <c:v>46.997999999999998</c:v>
                </c:pt>
                <c:pt idx="918">
                  <c:v>46.997999999999998</c:v>
                </c:pt>
                <c:pt idx="919">
                  <c:v>46.997999999999998</c:v>
                </c:pt>
                <c:pt idx="920">
                  <c:v>46.997999999999998</c:v>
                </c:pt>
                <c:pt idx="921">
                  <c:v>46.997999999999998</c:v>
                </c:pt>
                <c:pt idx="922">
                  <c:v>46.997999999999998</c:v>
                </c:pt>
                <c:pt idx="923">
                  <c:v>46.997999999999998</c:v>
                </c:pt>
                <c:pt idx="924">
                  <c:v>46.997999999999998</c:v>
                </c:pt>
                <c:pt idx="925">
                  <c:v>46.997999999999998</c:v>
                </c:pt>
                <c:pt idx="926">
                  <c:v>46.997999999999998</c:v>
                </c:pt>
                <c:pt idx="927">
                  <c:v>46.997999999999998</c:v>
                </c:pt>
                <c:pt idx="928">
                  <c:v>46.997999999999998</c:v>
                </c:pt>
                <c:pt idx="929">
                  <c:v>46.997999999999998</c:v>
                </c:pt>
                <c:pt idx="930">
                  <c:v>46.997999999999998</c:v>
                </c:pt>
                <c:pt idx="931">
                  <c:v>46.997999999999998</c:v>
                </c:pt>
                <c:pt idx="932">
                  <c:v>46.997999999999998</c:v>
                </c:pt>
                <c:pt idx="933">
                  <c:v>46.997999999999998</c:v>
                </c:pt>
                <c:pt idx="934">
                  <c:v>46.997999999999998</c:v>
                </c:pt>
                <c:pt idx="935">
                  <c:v>46.997999999999998</c:v>
                </c:pt>
                <c:pt idx="936">
                  <c:v>46.997999999999998</c:v>
                </c:pt>
                <c:pt idx="937">
                  <c:v>46.997999999999998</c:v>
                </c:pt>
                <c:pt idx="938">
                  <c:v>46.997999999999998</c:v>
                </c:pt>
                <c:pt idx="939">
                  <c:v>46.997999999999998</c:v>
                </c:pt>
                <c:pt idx="940">
                  <c:v>46.997999999999998</c:v>
                </c:pt>
                <c:pt idx="941">
                  <c:v>46.997999999999998</c:v>
                </c:pt>
                <c:pt idx="942">
                  <c:v>46.997999999999998</c:v>
                </c:pt>
                <c:pt idx="943">
                  <c:v>46.997999999999998</c:v>
                </c:pt>
                <c:pt idx="944">
                  <c:v>46.997999999999998</c:v>
                </c:pt>
                <c:pt idx="945">
                  <c:v>46.997999999999998</c:v>
                </c:pt>
                <c:pt idx="946">
                  <c:v>46.997999999999998</c:v>
                </c:pt>
                <c:pt idx="947">
                  <c:v>46.997999999999998</c:v>
                </c:pt>
                <c:pt idx="948">
                  <c:v>46.997999999999998</c:v>
                </c:pt>
                <c:pt idx="949">
                  <c:v>46.997999999999998</c:v>
                </c:pt>
                <c:pt idx="950">
                  <c:v>46.997999999999998</c:v>
                </c:pt>
                <c:pt idx="951">
                  <c:v>46.997999999999998</c:v>
                </c:pt>
                <c:pt idx="952">
                  <c:v>46.997999999999998</c:v>
                </c:pt>
                <c:pt idx="953">
                  <c:v>46.997999999999998</c:v>
                </c:pt>
                <c:pt idx="954">
                  <c:v>46.997999999999998</c:v>
                </c:pt>
                <c:pt idx="955">
                  <c:v>46.997999999999998</c:v>
                </c:pt>
                <c:pt idx="956">
                  <c:v>46.997999999999998</c:v>
                </c:pt>
                <c:pt idx="957">
                  <c:v>46.997999999999998</c:v>
                </c:pt>
                <c:pt idx="958">
                  <c:v>46.997999999999998</c:v>
                </c:pt>
                <c:pt idx="959">
                  <c:v>46.997999999999998</c:v>
                </c:pt>
                <c:pt idx="960">
                  <c:v>46.997999999999998</c:v>
                </c:pt>
                <c:pt idx="961">
                  <c:v>46.997999999999998</c:v>
                </c:pt>
                <c:pt idx="962">
                  <c:v>46.997999999999998</c:v>
                </c:pt>
                <c:pt idx="963">
                  <c:v>46.997999999999998</c:v>
                </c:pt>
                <c:pt idx="964">
                  <c:v>46.997999999999998</c:v>
                </c:pt>
                <c:pt idx="965">
                  <c:v>46.997999999999998</c:v>
                </c:pt>
                <c:pt idx="966">
                  <c:v>46.997999999999998</c:v>
                </c:pt>
                <c:pt idx="967">
                  <c:v>46.997999999999998</c:v>
                </c:pt>
                <c:pt idx="968">
                  <c:v>46.997999999999998</c:v>
                </c:pt>
                <c:pt idx="969">
                  <c:v>46.997999999999998</c:v>
                </c:pt>
                <c:pt idx="970">
                  <c:v>46.997999999999998</c:v>
                </c:pt>
                <c:pt idx="971">
                  <c:v>46.997999999999998</c:v>
                </c:pt>
                <c:pt idx="972">
                  <c:v>46.997999999999998</c:v>
                </c:pt>
                <c:pt idx="973">
                  <c:v>44.309999999999995</c:v>
                </c:pt>
                <c:pt idx="974">
                  <c:v>44.309999999999995</c:v>
                </c:pt>
                <c:pt idx="975">
                  <c:v>44.309999999999995</c:v>
                </c:pt>
                <c:pt idx="976">
                  <c:v>44.309999999999995</c:v>
                </c:pt>
                <c:pt idx="977">
                  <c:v>44.309999999999995</c:v>
                </c:pt>
                <c:pt idx="978">
                  <c:v>44.309999999999995</c:v>
                </c:pt>
                <c:pt idx="979">
                  <c:v>44.309999999999995</c:v>
                </c:pt>
                <c:pt idx="980">
                  <c:v>44.309999999999995</c:v>
                </c:pt>
                <c:pt idx="981">
                  <c:v>44.309999999999995</c:v>
                </c:pt>
                <c:pt idx="982">
                  <c:v>44.309999999999995</c:v>
                </c:pt>
                <c:pt idx="983">
                  <c:v>44.309999999999995</c:v>
                </c:pt>
                <c:pt idx="984">
                  <c:v>44.309999999999995</c:v>
                </c:pt>
                <c:pt idx="985">
                  <c:v>44.309999999999995</c:v>
                </c:pt>
                <c:pt idx="986">
                  <c:v>44.309999999999995</c:v>
                </c:pt>
                <c:pt idx="987">
                  <c:v>44.309999999999995</c:v>
                </c:pt>
                <c:pt idx="988">
                  <c:v>44.309999999999995</c:v>
                </c:pt>
                <c:pt idx="989">
                  <c:v>44.309999999999995</c:v>
                </c:pt>
                <c:pt idx="990">
                  <c:v>44.309999999999995</c:v>
                </c:pt>
                <c:pt idx="991">
                  <c:v>44.309999999999995</c:v>
                </c:pt>
                <c:pt idx="992">
                  <c:v>44.309999999999995</c:v>
                </c:pt>
                <c:pt idx="993">
                  <c:v>44.309999999999995</c:v>
                </c:pt>
                <c:pt idx="994">
                  <c:v>44.309999999999995</c:v>
                </c:pt>
                <c:pt idx="995">
                  <c:v>44.309999999999995</c:v>
                </c:pt>
                <c:pt idx="996">
                  <c:v>44.309999999999995</c:v>
                </c:pt>
                <c:pt idx="997">
                  <c:v>44.309999999999995</c:v>
                </c:pt>
                <c:pt idx="998">
                  <c:v>44.309999999999995</c:v>
                </c:pt>
                <c:pt idx="999">
                  <c:v>44.309999999999995</c:v>
                </c:pt>
                <c:pt idx="1000">
                  <c:v>44.309999999999995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5-4000-A14F-1682E604A100}"/>
            </c:ext>
          </c:extLst>
        </c:ser>
        <c:ser>
          <c:idx val="4"/>
          <c:order val="3"/>
          <c:tx>
            <c:strRef>
              <c:f>Kalk!$Z$7</c:f>
              <c:strCache>
                <c:ptCount val="1"/>
                <c:pt idx="0">
                  <c:v>durchschn. </c:v>
                </c:pt>
              </c:strCache>
            </c:strRef>
          </c:tx>
          <c:spPr>
            <a:ln w="19050">
              <a:solidFill>
                <a:srgbClr val="C05B08"/>
              </a:solidFill>
              <a:prstDash val="sysDash"/>
            </a:ln>
          </c:spPr>
          <c:marker>
            <c:symbol val="none"/>
          </c:marker>
          <c:cat>
            <c:numRef>
              <c:f>Kalk!$A$10:$A$1010</c:f>
              <c:numCache>
                <c:formatCode>#,##0</c:formatCode>
                <c:ptCount val="10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  <c:pt idx="801">
                  <c:v>80100</c:v>
                </c:pt>
                <c:pt idx="802">
                  <c:v>80200</c:v>
                </c:pt>
                <c:pt idx="803">
                  <c:v>80300</c:v>
                </c:pt>
                <c:pt idx="804">
                  <c:v>80400</c:v>
                </c:pt>
                <c:pt idx="805">
                  <c:v>80500</c:v>
                </c:pt>
                <c:pt idx="806">
                  <c:v>80600</c:v>
                </c:pt>
                <c:pt idx="807">
                  <c:v>80700</c:v>
                </c:pt>
                <c:pt idx="808">
                  <c:v>80800</c:v>
                </c:pt>
                <c:pt idx="809">
                  <c:v>80900</c:v>
                </c:pt>
                <c:pt idx="810">
                  <c:v>81000</c:v>
                </c:pt>
                <c:pt idx="811">
                  <c:v>81100</c:v>
                </c:pt>
                <c:pt idx="812">
                  <c:v>81200</c:v>
                </c:pt>
                <c:pt idx="813">
                  <c:v>81300</c:v>
                </c:pt>
                <c:pt idx="814">
                  <c:v>81400</c:v>
                </c:pt>
                <c:pt idx="815">
                  <c:v>81500</c:v>
                </c:pt>
                <c:pt idx="816">
                  <c:v>81600</c:v>
                </c:pt>
                <c:pt idx="817">
                  <c:v>81700</c:v>
                </c:pt>
                <c:pt idx="818">
                  <c:v>81800</c:v>
                </c:pt>
                <c:pt idx="819">
                  <c:v>81900</c:v>
                </c:pt>
                <c:pt idx="820">
                  <c:v>82000</c:v>
                </c:pt>
                <c:pt idx="821">
                  <c:v>82100</c:v>
                </c:pt>
                <c:pt idx="822">
                  <c:v>82200</c:v>
                </c:pt>
                <c:pt idx="823">
                  <c:v>82300</c:v>
                </c:pt>
                <c:pt idx="824">
                  <c:v>82400</c:v>
                </c:pt>
                <c:pt idx="825">
                  <c:v>82500</c:v>
                </c:pt>
                <c:pt idx="826">
                  <c:v>82600</c:v>
                </c:pt>
                <c:pt idx="827">
                  <c:v>82700</c:v>
                </c:pt>
                <c:pt idx="828">
                  <c:v>82800</c:v>
                </c:pt>
                <c:pt idx="829">
                  <c:v>82900</c:v>
                </c:pt>
                <c:pt idx="830">
                  <c:v>83000</c:v>
                </c:pt>
                <c:pt idx="831">
                  <c:v>83100</c:v>
                </c:pt>
                <c:pt idx="832">
                  <c:v>83200</c:v>
                </c:pt>
                <c:pt idx="833">
                  <c:v>83300</c:v>
                </c:pt>
                <c:pt idx="834">
                  <c:v>83400</c:v>
                </c:pt>
                <c:pt idx="835">
                  <c:v>83500</c:v>
                </c:pt>
                <c:pt idx="836">
                  <c:v>83600</c:v>
                </c:pt>
                <c:pt idx="837">
                  <c:v>83700</c:v>
                </c:pt>
                <c:pt idx="838">
                  <c:v>83800</c:v>
                </c:pt>
                <c:pt idx="839">
                  <c:v>83900</c:v>
                </c:pt>
                <c:pt idx="840">
                  <c:v>84000</c:v>
                </c:pt>
                <c:pt idx="841">
                  <c:v>84100</c:v>
                </c:pt>
                <c:pt idx="842">
                  <c:v>84200</c:v>
                </c:pt>
                <c:pt idx="843">
                  <c:v>84300</c:v>
                </c:pt>
                <c:pt idx="844">
                  <c:v>84400</c:v>
                </c:pt>
                <c:pt idx="845">
                  <c:v>84500</c:v>
                </c:pt>
                <c:pt idx="846">
                  <c:v>84600</c:v>
                </c:pt>
                <c:pt idx="847">
                  <c:v>84700</c:v>
                </c:pt>
                <c:pt idx="848">
                  <c:v>84800</c:v>
                </c:pt>
                <c:pt idx="849">
                  <c:v>84900</c:v>
                </c:pt>
                <c:pt idx="850">
                  <c:v>85000</c:v>
                </c:pt>
                <c:pt idx="851">
                  <c:v>85100</c:v>
                </c:pt>
                <c:pt idx="852">
                  <c:v>85200</c:v>
                </c:pt>
                <c:pt idx="853">
                  <c:v>85300</c:v>
                </c:pt>
                <c:pt idx="854">
                  <c:v>85400</c:v>
                </c:pt>
                <c:pt idx="855">
                  <c:v>85500</c:v>
                </c:pt>
                <c:pt idx="856">
                  <c:v>85600</c:v>
                </c:pt>
                <c:pt idx="857">
                  <c:v>85700</c:v>
                </c:pt>
                <c:pt idx="858">
                  <c:v>85800</c:v>
                </c:pt>
                <c:pt idx="859">
                  <c:v>85900</c:v>
                </c:pt>
                <c:pt idx="860">
                  <c:v>86000</c:v>
                </c:pt>
                <c:pt idx="861">
                  <c:v>86100</c:v>
                </c:pt>
                <c:pt idx="862">
                  <c:v>86200</c:v>
                </c:pt>
                <c:pt idx="863">
                  <c:v>86300</c:v>
                </c:pt>
                <c:pt idx="864">
                  <c:v>86400</c:v>
                </c:pt>
                <c:pt idx="865">
                  <c:v>86500</c:v>
                </c:pt>
                <c:pt idx="866">
                  <c:v>86600</c:v>
                </c:pt>
                <c:pt idx="867">
                  <c:v>86700</c:v>
                </c:pt>
                <c:pt idx="868">
                  <c:v>86800</c:v>
                </c:pt>
                <c:pt idx="869">
                  <c:v>86900</c:v>
                </c:pt>
                <c:pt idx="870">
                  <c:v>87000</c:v>
                </c:pt>
                <c:pt idx="871">
                  <c:v>87100</c:v>
                </c:pt>
                <c:pt idx="872">
                  <c:v>87200</c:v>
                </c:pt>
                <c:pt idx="873">
                  <c:v>87300</c:v>
                </c:pt>
                <c:pt idx="874">
                  <c:v>87400</c:v>
                </c:pt>
                <c:pt idx="875">
                  <c:v>87500</c:v>
                </c:pt>
                <c:pt idx="876">
                  <c:v>87600</c:v>
                </c:pt>
                <c:pt idx="877">
                  <c:v>87700</c:v>
                </c:pt>
                <c:pt idx="878">
                  <c:v>87800</c:v>
                </c:pt>
                <c:pt idx="879">
                  <c:v>87900</c:v>
                </c:pt>
                <c:pt idx="880">
                  <c:v>88000</c:v>
                </c:pt>
                <c:pt idx="881">
                  <c:v>88100</c:v>
                </c:pt>
                <c:pt idx="882">
                  <c:v>88200</c:v>
                </c:pt>
                <c:pt idx="883">
                  <c:v>88300</c:v>
                </c:pt>
                <c:pt idx="884">
                  <c:v>88400</c:v>
                </c:pt>
                <c:pt idx="885">
                  <c:v>88500</c:v>
                </c:pt>
                <c:pt idx="886">
                  <c:v>88600</c:v>
                </c:pt>
                <c:pt idx="887">
                  <c:v>88700</c:v>
                </c:pt>
                <c:pt idx="888">
                  <c:v>88800</c:v>
                </c:pt>
                <c:pt idx="889">
                  <c:v>88900</c:v>
                </c:pt>
                <c:pt idx="890">
                  <c:v>89000</c:v>
                </c:pt>
                <c:pt idx="891">
                  <c:v>89100</c:v>
                </c:pt>
                <c:pt idx="892">
                  <c:v>89200</c:v>
                </c:pt>
                <c:pt idx="893">
                  <c:v>89300</c:v>
                </c:pt>
                <c:pt idx="894">
                  <c:v>89400</c:v>
                </c:pt>
                <c:pt idx="895">
                  <c:v>89500</c:v>
                </c:pt>
                <c:pt idx="896">
                  <c:v>89600</c:v>
                </c:pt>
                <c:pt idx="897">
                  <c:v>89700</c:v>
                </c:pt>
                <c:pt idx="898">
                  <c:v>89800</c:v>
                </c:pt>
                <c:pt idx="899">
                  <c:v>89900</c:v>
                </c:pt>
                <c:pt idx="900">
                  <c:v>90000</c:v>
                </c:pt>
                <c:pt idx="901">
                  <c:v>90100</c:v>
                </c:pt>
                <c:pt idx="902">
                  <c:v>90200</c:v>
                </c:pt>
                <c:pt idx="903">
                  <c:v>90300</c:v>
                </c:pt>
                <c:pt idx="904">
                  <c:v>90400</c:v>
                </c:pt>
                <c:pt idx="905">
                  <c:v>90500</c:v>
                </c:pt>
                <c:pt idx="906">
                  <c:v>90600</c:v>
                </c:pt>
                <c:pt idx="907">
                  <c:v>90700</c:v>
                </c:pt>
                <c:pt idx="908">
                  <c:v>90800</c:v>
                </c:pt>
                <c:pt idx="909">
                  <c:v>90900</c:v>
                </c:pt>
                <c:pt idx="910">
                  <c:v>91000</c:v>
                </c:pt>
                <c:pt idx="911">
                  <c:v>91100</c:v>
                </c:pt>
                <c:pt idx="912">
                  <c:v>91200</c:v>
                </c:pt>
                <c:pt idx="913">
                  <c:v>91300</c:v>
                </c:pt>
                <c:pt idx="914">
                  <c:v>91400</c:v>
                </c:pt>
                <c:pt idx="915">
                  <c:v>91500</c:v>
                </c:pt>
                <c:pt idx="916">
                  <c:v>91600</c:v>
                </c:pt>
                <c:pt idx="917">
                  <c:v>91700</c:v>
                </c:pt>
                <c:pt idx="918">
                  <c:v>91800</c:v>
                </c:pt>
                <c:pt idx="919">
                  <c:v>91900</c:v>
                </c:pt>
                <c:pt idx="920">
                  <c:v>92000</c:v>
                </c:pt>
                <c:pt idx="921">
                  <c:v>92100</c:v>
                </c:pt>
                <c:pt idx="922">
                  <c:v>92200</c:v>
                </c:pt>
                <c:pt idx="923">
                  <c:v>92300</c:v>
                </c:pt>
                <c:pt idx="924">
                  <c:v>92400</c:v>
                </c:pt>
                <c:pt idx="925">
                  <c:v>92500</c:v>
                </c:pt>
                <c:pt idx="926">
                  <c:v>92600</c:v>
                </c:pt>
                <c:pt idx="927">
                  <c:v>92700</c:v>
                </c:pt>
                <c:pt idx="928">
                  <c:v>92800</c:v>
                </c:pt>
                <c:pt idx="929">
                  <c:v>92900</c:v>
                </c:pt>
                <c:pt idx="930">
                  <c:v>93000</c:v>
                </c:pt>
                <c:pt idx="931">
                  <c:v>93100</c:v>
                </c:pt>
                <c:pt idx="932">
                  <c:v>93200</c:v>
                </c:pt>
                <c:pt idx="933">
                  <c:v>93300</c:v>
                </c:pt>
                <c:pt idx="934">
                  <c:v>93400</c:v>
                </c:pt>
                <c:pt idx="935">
                  <c:v>93500</c:v>
                </c:pt>
                <c:pt idx="936">
                  <c:v>93600</c:v>
                </c:pt>
                <c:pt idx="937">
                  <c:v>93700</c:v>
                </c:pt>
                <c:pt idx="938">
                  <c:v>93800</c:v>
                </c:pt>
                <c:pt idx="939">
                  <c:v>93900</c:v>
                </c:pt>
                <c:pt idx="940">
                  <c:v>94000</c:v>
                </c:pt>
                <c:pt idx="941">
                  <c:v>94100</c:v>
                </c:pt>
                <c:pt idx="942">
                  <c:v>94200</c:v>
                </c:pt>
                <c:pt idx="943">
                  <c:v>94300</c:v>
                </c:pt>
                <c:pt idx="944">
                  <c:v>94400</c:v>
                </c:pt>
                <c:pt idx="945">
                  <c:v>94500</c:v>
                </c:pt>
                <c:pt idx="946">
                  <c:v>94600</c:v>
                </c:pt>
                <c:pt idx="947">
                  <c:v>94700</c:v>
                </c:pt>
                <c:pt idx="948">
                  <c:v>94800</c:v>
                </c:pt>
                <c:pt idx="949">
                  <c:v>94900</c:v>
                </c:pt>
                <c:pt idx="950">
                  <c:v>95000</c:v>
                </c:pt>
                <c:pt idx="951">
                  <c:v>95100</c:v>
                </c:pt>
                <c:pt idx="952">
                  <c:v>95200</c:v>
                </c:pt>
                <c:pt idx="953">
                  <c:v>95300</c:v>
                </c:pt>
                <c:pt idx="954">
                  <c:v>95400</c:v>
                </c:pt>
                <c:pt idx="955">
                  <c:v>95500</c:v>
                </c:pt>
                <c:pt idx="956">
                  <c:v>95600</c:v>
                </c:pt>
                <c:pt idx="957">
                  <c:v>95700</c:v>
                </c:pt>
                <c:pt idx="958">
                  <c:v>95800</c:v>
                </c:pt>
                <c:pt idx="959">
                  <c:v>95900</c:v>
                </c:pt>
                <c:pt idx="960">
                  <c:v>96000</c:v>
                </c:pt>
                <c:pt idx="961">
                  <c:v>96100</c:v>
                </c:pt>
                <c:pt idx="962">
                  <c:v>96200</c:v>
                </c:pt>
                <c:pt idx="963">
                  <c:v>96300</c:v>
                </c:pt>
                <c:pt idx="964">
                  <c:v>96400</c:v>
                </c:pt>
                <c:pt idx="965">
                  <c:v>96500</c:v>
                </c:pt>
                <c:pt idx="966">
                  <c:v>96600</c:v>
                </c:pt>
                <c:pt idx="967">
                  <c:v>96700</c:v>
                </c:pt>
                <c:pt idx="968">
                  <c:v>96800</c:v>
                </c:pt>
                <c:pt idx="969">
                  <c:v>96900</c:v>
                </c:pt>
                <c:pt idx="970">
                  <c:v>97000</c:v>
                </c:pt>
                <c:pt idx="971">
                  <c:v>97100</c:v>
                </c:pt>
                <c:pt idx="972">
                  <c:v>97200</c:v>
                </c:pt>
                <c:pt idx="973">
                  <c:v>97300</c:v>
                </c:pt>
                <c:pt idx="974">
                  <c:v>97400</c:v>
                </c:pt>
                <c:pt idx="975">
                  <c:v>97500</c:v>
                </c:pt>
                <c:pt idx="976">
                  <c:v>97600</c:v>
                </c:pt>
                <c:pt idx="977">
                  <c:v>97700</c:v>
                </c:pt>
                <c:pt idx="978">
                  <c:v>97800</c:v>
                </c:pt>
                <c:pt idx="979">
                  <c:v>97900</c:v>
                </c:pt>
                <c:pt idx="980">
                  <c:v>98000</c:v>
                </c:pt>
                <c:pt idx="981">
                  <c:v>98100</c:v>
                </c:pt>
                <c:pt idx="982">
                  <c:v>98200</c:v>
                </c:pt>
                <c:pt idx="983">
                  <c:v>98300</c:v>
                </c:pt>
                <c:pt idx="984">
                  <c:v>98400</c:v>
                </c:pt>
                <c:pt idx="985">
                  <c:v>98500</c:v>
                </c:pt>
                <c:pt idx="986">
                  <c:v>98600</c:v>
                </c:pt>
                <c:pt idx="987">
                  <c:v>98700</c:v>
                </c:pt>
                <c:pt idx="988">
                  <c:v>98800</c:v>
                </c:pt>
                <c:pt idx="989">
                  <c:v>98900</c:v>
                </c:pt>
                <c:pt idx="990">
                  <c:v>99000</c:v>
                </c:pt>
                <c:pt idx="991">
                  <c:v>99100</c:v>
                </c:pt>
                <c:pt idx="992">
                  <c:v>99200</c:v>
                </c:pt>
                <c:pt idx="993">
                  <c:v>99300</c:v>
                </c:pt>
                <c:pt idx="994">
                  <c:v>99400</c:v>
                </c:pt>
                <c:pt idx="995">
                  <c:v>99500</c:v>
                </c:pt>
                <c:pt idx="996">
                  <c:v>99600</c:v>
                </c:pt>
                <c:pt idx="997">
                  <c:v>99700</c:v>
                </c:pt>
                <c:pt idx="998">
                  <c:v>99800</c:v>
                </c:pt>
                <c:pt idx="999">
                  <c:v>99900</c:v>
                </c:pt>
                <c:pt idx="1000">
                  <c:v>100000</c:v>
                </c:pt>
              </c:numCache>
            </c:numRef>
          </c:cat>
          <c:val>
            <c:numRef>
              <c:f>Kalk!$Z$10:$Z$1010</c:f>
              <c:numCache>
                <c:formatCode>0.00</c:formatCode>
                <c:ptCount val="1001"/>
                <c:pt idx="0">
                  <c:v>0</c:v>
                </c:pt>
                <c:pt idx="1">
                  <c:v>-14330.000000000002</c:v>
                </c:pt>
                <c:pt idx="2">
                  <c:v>-7130</c:v>
                </c:pt>
                <c:pt idx="3">
                  <c:v>-4730</c:v>
                </c:pt>
                <c:pt idx="4">
                  <c:v>-3529.9999999999995</c:v>
                </c:pt>
                <c:pt idx="5">
                  <c:v>-2810</c:v>
                </c:pt>
                <c:pt idx="6">
                  <c:v>-2330</c:v>
                </c:pt>
                <c:pt idx="7">
                  <c:v>-1987.1428571428571</c:v>
                </c:pt>
                <c:pt idx="8">
                  <c:v>-1730</c:v>
                </c:pt>
                <c:pt idx="9">
                  <c:v>-1530</c:v>
                </c:pt>
                <c:pt idx="10">
                  <c:v>-1370</c:v>
                </c:pt>
                <c:pt idx="11">
                  <c:v>-1239.090909090909</c:v>
                </c:pt>
                <c:pt idx="12">
                  <c:v>-1130</c:v>
                </c:pt>
                <c:pt idx="13">
                  <c:v>-1037.6923076923076</c:v>
                </c:pt>
                <c:pt idx="14">
                  <c:v>-958.57142857142856</c:v>
                </c:pt>
                <c:pt idx="15">
                  <c:v>-890</c:v>
                </c:pt>
                <c:pt idx="16">
                  <c:v>-830.00000000000011</c:v>
                </c:pt>
                <c:pt idx="17">
                  <c:v>-777.05882352941171</c:v>
                </c:pt>
                <c:pt idx="18">
                  <c:v>-730</c:v>
                </c:pt>
                <c:pt idx="19">
                  <c:v>-687.89473684210532</c:v>
                </c:pt>
                <c:pt idx="20">
                  <c:v>-650</c:v>
                </c:pt>
                <c:pt idx="21">
                  <c:v>-615.71428571428578</c:v>
                </c:pt>
                <c:pt idx="22">
                  <c:v>-584.54545454545462</c:v>
                </c:pt>
                <c:pt idx="23">
                  <c:v>-556.08695652173913</c:v>
                </c:pt>
                <c:pt idx="24">
                  <c:v>-530</c:v>
                </c:pt>
                <c:pt idx="25">
                  <c:v>-505.99999999999994</c:v>
                </c:pt>
                <c:pt idx="26">
                  <c:v>-483.84615384615381</c:v>
                </c:pt>
                <c:pt idx="27">
                  <c:v>-463.33333333333337</c:v>
                </c:pt>
                <c:pt idx="28">
                  <c:v>-444.28571428571433</c:v>
                </c:pt>
                <c:pt idx="29">
                  <c:v>-426.55172413793105</c:v>
                </c:pt>
                <c:pt idx="30">
                  <c:v>-409.99999999999994</c:v>
                </c:pt>
                <c:pt idx="31">
                  <c:v>-394.51612903225805</c:v>
                </c:pt>
                <c:pt idx="32">
                  <c:v>-380</c:v>
                </c:pt>
                <c:pt idx="33">
                  <c:v>-366.36363636363637</c:v>
                </c:pt>
                <c:pt idx="34">
                  <c:v>-353.52941176470586</c:v>
                </c:pt>
                <c:pt idx="35">
                  <c:v>-341.42857142857139</c:v>
                </c:pt>
                <c:pt idx="36">
                  <c:v>-330</c:v>
                </c:pt>
                <c:pt idx="37">
                  <c:v>-319.18918918918916</c:v>
                </c:pt>
                <c:pt idx="38">
                  <c:v>-308.94736842105266</c:v>
                </c:pt>
                <c:pt idx="39">
                  <c:v>-299.23076923076923</c:v>
                </c:pt>
                <c:pt idx="40">
                  <c:v>-290</c:v>
                </c:pt>
                <c:pt idx="41">
                  <c:v>-281.21951219512192</c:v>
                </c:pt>
                <c:pt idx="42">
                  <c:v>-272.85714285714289</c:v>
                </c:pt>
                <c:pt idx="43">
                  <c:v>-264.88372093023258</c:v>
                </c:pt>
                <c:pt idx="44">
                  <c:v>-257.27272727272725</c:v>
                </c:pt>
                <c:pt idx="45">
                  <c:v>-250</c:v>
                </c:pt>
                <c:pt idx="46">
                  <c:v>-243.04347826086956</c:v>
                </c:pt>
                <c:pt idx="47">
                  <c:v>-236.38297872340422</c:v>
                </c:pt>
                <c:pt idx="48">
                  <c:v>-229.99999999999997</c:v>
                </c:pt>
                <c:pt idx="49">
                  <c:v>-223.87755102040816</c:v>
                </c:pt>
                <c:pt idx="50">
                  <c:v>-218.00000000000003</c:v>
                </c:pt>
                <c:pt idx="51">
                  <c:v>-212.35294117647058</c:v>
                </c:pt>
                <c:pt idx="52">
                  <c:v>-206.92307692307693</c:v>
                </c:pt>
                <c:pt idx="53">
                  <c:v>-201.69811320754718</c:v>
                </c:pt>
                <c:pt idx="54">
                  <c:v>-196.66666666666666</c:v>
                </c:pt>
                <c:pt idx="55">
                  <c:v>-191.81818181818181</c:v>
                </c:pt>
                <c:pt idx="56">
                  <c:v>-187.14285714285714</c:v>
                </c:pt>
                <c:pt idx="57">
                  <c:v>-182.63157894736841</c:v>
                </c:pt>
                <c:pt idx="58">
                  <c:v>-178.27586206896549</c:v>
                </c:pt>
                <c:pt idx="59">
                  <c:v>-174.06779661016949</c:v>
                </c:pt>
                <c:pt idx="60">
                  <c:v>-170</c:v>
                </c:pt>
                <c:pt idx="61">
                  <c:v>-166.0655737704918</c:v>
                </c:pt>
                <c:pt idx="62">
                  <c:v>-162.25806451612902</c:v>
                </c:pt>
                <c:pt idx="63">
                  <c:v>-158.57142857142856</c:v>
                </c:pt>
                <c:pt idx="64">
                  <c:v>-155</c:v>
                </c:pt>
                <c:pt idx="65">
                  <c:v>-151.53846153846155</c:v>
                </c:pt>
                <c:pt idx="66">
                  <c:v>-148.18181818181819</c:v>
                </c:pt>
                <c:pt idx="67">
                  <c:v>-144.92537313432837</c:v>
                </c:pt>
                <c:pt idx="68">
                  <c:v>-141.76470588235296</c:v>
                </c:pt>
                <c:pt idx="69">
                  <c:v>-138.69565217391303</c:v>
                </c:pt>
                <c:pt idx="70">
                  <c:v>-135.71428571428572</c:v>
                </c:pt>
                <c:pt idx="71">
                  <c:v>-132.81690140845072</c:v>
                </c:pt>
                <c:pt idx="72">
                  <c:v>-130</c:v>
                </c:pt>
                <c:pt idx="73">
                  <c:v>-127.26027397260273</c:v>
                </c:pt>
                <c:pt idx="74">
                  <c:v>-124.59459459459458</c:v>
                </c:pt>
                <c:pt idx="75">
                  <c:v>-122</c:v>
                </c:pt>
                <c:pt idx="76">
                  <c:v>-119.47368421052632</c:v>
                </c:pt>
                <c:pt idx="77">
                  <c:v>-117.01298701298701</c:v>
                </c:pt>
                <c:pt idx="78">
                  <c:v>-114.61538461538461</c:v>
                </c:pt>
                <c:pt idx="79">
                  <c:v>-112.27848101265823</c:v>
                </c:pt>
                <c:pt idx="80">
                  <c:v>-110.00000000000001</c:v>
                </c:pt>
                <c:pt idx="81">
                  <c:v>-107.77777777777777</c:v>
                </c:pt>
                <c:pt idx="82">
                  <c:v>-105.60975609756098</c:v>
                </c:pt>
                <c:pt idx="83">
                  <c:v>-103.49397590361447</c:v>
                </c:pt>
                <c:pt idx="84">
                  <c:v>-101.42857142857142</c:v>
                </c:pt>
                <c:pt idx="85">
                  <c:v>-99.411764705882348</c:v>
                </c:pt>
                <c:pt idx="86">
                  <c:v>-97.441860465116278</c:v>
                </c:pt>
                <c:pt idx="87">
                  <c:v>-95.517241379310349</c:v>
                </c:pt>
                <c:pt idx="88">
                  <c:v>-93.63636363636364</c:v>
                </c:pt>
                <c:pt idx="89">
                  <c:v>-91.797752808988761</c:v>
                </c:pt>
                <c:pt idx="90">
                  <c:v>-90</c:v>
                </c:pt>
                <c:pt idx="91">
                  <c:v>-88.241758241758234</c:v>
                </c:pt>
                <c:pt idx="92">
                  <c:v>-86.521739130434781</c:v>
                </c:pt>
                <c:pt idx="93">
                  <c:v>-84.838709677419359</c:v>
                </c:pt>
                <c:pt idx="94">
                  <c:v>-83.191489361702125</c:v>
                </c:pt>
                <c:pt idx="95">
                  <c:v>-81.578947368421055</c:v>
                </c:pt>
                <c:pt idx="96">
                  <c:v>-80</c:v>
                </c:pt>
                <c:pt idx="97">
                  <c:v>-78.453608247422679</c:v>
                </c:pt>
                <c:pt idx="98">
                  <c:v>-76.938775510204081</c:v>
                </c:pt>
                <c:pt idx="99">
                  <c:v>-75.454545454545453</c:v>
                </c:pt>
                <c:pt idx="100">
                  <c:v>-74</c:v>
                </c:pt>
                <c:pt idx="101">
                  <c:v>-72.574257425742573</c:v>
                </c:pt>
                <c:pt idx="102">
                  <c:v>-71.17647058823529</c:v>
                </c:pt>
                <c:pt idx="103">
                  <c:v>-69.805825242718456</c:v>
                </c:pt>
                <c:pt idx="104">
                  <c:v>-68.461538461538467</c:v>
                </c:pt>
                <c:pt idx="105">
                  <c:v>-67.142857142857153</c:v>
                </c:pt>
                <c:pt idx="106">
                  <c:v>-65.84905660377359</c:v>
                </c:pt>
                <c:pt idx="107">
                  <c:v>-64.579439252336456</c:v>
                </c:pt>
                <c:pt idx="108">
                  <c:v>-63.333333333333343</c:v>
                </c:pt>
                <c:pt idx="109">
                  <c:v>-62.110091743119277</c:v>
                </c:pt>
                <c:pt idx="110">
                  <c:v>-60.909090909090914</c:v>
                </c:pt>
                <c:pt idx="111">
                  <c:v>-59.72972972972974</c:v>
                </c:pt>
                <c:pt idx="112">
                  <c:v>-58.571428571428577</c:v>
                </c:pt>
                <c:pt idx="113">
                  <c:v>-57.43362831858407</c:v>
                </c:pt>
                <c:pt idx="114">
                  <c:v>-56.31578947368422</c:v>
                </c:pt>
                <c:pt idx="115">
                  <c:v>-55.217391304347828</c:v>
                </c:pt>
                <c:pt idx="116">
                  <c:v>-54.137931034482769</c:v>
                </c:pt>
                <c:pt idx="117">
                  <c:v>-53.076923076923087</c:v>
                </c:pt>
                <c:pt idx="118">
                  <c:v>-52.033898305084747</c:v>
                </c:pt>
                <c:pt idx="119">
                  <c:v>-51.008403361344534</c:v>
                </c:pt>
                <c:pt idx="120">
                  <c:v>-50</c:v>
                </c:pt>
                <c:pt idx="121">
                  <c:v>-49.008264462809919</c:v>
                </c:pt>
                <c:pt idx="122">
                  <c:v>-48.032786885245905</c:v>
                </c:pt>
                <c:pt idx="123">
                  <c:v>-47.073170731707314</c:v>
                </c:pt>
                <c:pt idx="124">
                  <c:v>-46.12903225806452</c:v>
                </c:pt>
                <c:pt idx="125">
                  <c:v>-45.2</c:v>
                </c:pt>
                <c:pt idx="126">
                  <c:v>-44.285714285714285</c:v>
                </c:pt>
                <c:pt idx="127">
                  <c:v>-43.385826771653541</c:v>
                </c:pt>
                <c:pt idx="128">
                  <c:v>-42.5</c:v>
                </c:pt>
                <c:pt idx="129">
                  <c:v>-41.627906976744185</c:v>
                </c:pt>
                <c:pt idx="130">
                  <c:v>-40.769230769230766</c:v>
                </c:pt>
                <c:pt idx="131">
                  <c:v>-39.923664122137403</c:v>
                </c:pt>
                <c:pt idx="132">
                  <c:v>-39.090909090909093</c:v>
                </c:pt>
                <c:pt idx="133">
                  <c:v>-38.270676691729321</c:v>
                </c:pt>
                <c:pt idx="134">
                  <c:v>-37.462686567164177</c:v>
                </c:pt>
                <c:pt idx="135">
                  <c:v>-36.666666666666664</c:v>
                </c:pt>
                <c:pt idx="136">
                  <c:v>-35.882352941176471</c:v>
                </c:pt>
                <c:pt idx="137">
                  <c:v>-35.10948905109489</c:v>
                </c:pt>
                <c:pt idx="138">
                  <c:v>-34.347826086956523</c:v>
                </c:pt>
                <c:pt idx="139">
                  <c:v>-33.597122302158269</c:v>
                </c:pt>
                <c:pt idx="140">
                  <c:v>-32.857142857142854</c:v>
                </c:pt>
                <c:pt idx="141">
                  <c:v>-32.12765957446809</c:v>
                </c:pt>
                <c:pt idx="142">
                  <c:v>-31.408450704225356</c:v>
                </c:pt>
                <c:pt idx="143">
                  <c:v>-30.699300699300696</c:v>
                </c:pt>
                <c:pt idx="144">
                  <c:v>-30</c:v>
                </c:pt>
                <c:pt idx="145">
                  <c:v>-29.310344827586203</c:v>
                </c:pt>
                <c:pt idx="146">
                  <c:v>-28.63013698630137</c:v>
                </c:pt>
                <c:pt idx="147">
                  <c:v>-27.95918367346939</c:v>
                </c:pt>
                <c:pt idx="148">
                  <c:v>-27.297297297297295</c:v>
                </c:pt>
                <c:pt idx="149">
                  <c:v>-26.644295302013422</c:v>
                </c:pt>
                <c:pt idx="150">
                  <c:v>-26</c:v>
                </c:pt>
                <c:pt idx="151">
                  <c:v>-25.364238410596023</c:v>
                </c:pt>
                <c:pt idx="152">
                  <c:v>-24.736842105263158</c:v>
                </c:pt>
                <c:pt idx="153">
                  <c:v>-24.117647058823529</c:v>
                </c:pt>
                <c:pt idx="154">
                  <c:v>-23.506493506493506</c:v>
                </c:pt>
                <c:pt idx="155">
                  <c:v>-22.903225806451612</c:v>
                </c:pt>
                <c:pt idx="156">
                  <c:v>-22.30769230769231</c:v>
                </c:pt>
                <c:pt idx="157">
                  <c:v>-21.719745222929937</c:v>
                </c:pt>
                <c:pt idx="158">
                  <c:v>-21.139240506329113</c:v>
                </c:pt>
                <c:pt idx="159">
                  <c:v>-20.566037735849058</c:v>
                </c:pt>
                <c:pt idx="160">
                  <c:v>-20</c:v>
                </c:pt>
                <c:pt idx="161">
                  <c:v>-19.440993788819878</c:v>
                </c:pt>
                <c:pt idx="162">
                  <c:v>-18.888888888888889</c:v>
                </c:pt>
                <c:pt idx="163">
                  <c:v>-18.343558282208587</c:v>
                </c:pt>
                <c:pt idx="164">
                  <c:v>-17.804878048780488</c:v>
                </c:pt>
                <c:pt idx="165">
                  <c:v>-17.272727272727273</c:v>
                </c:pt>
                <c:pt idx="166">
                  <c:v>-16.746987951807231</c:v>
                </c:pt>
                <c:pt idx="167">
                  <c:v>-16.227544910179642</c:v>
                </c:pt>
                <c:pt idx="168">
                  <c:v>-15.714285714285714</c:v>
                </c:pt>
                <c:pt idx="169">
                  <c:v>-15.207100591715978</c:v>
                </c:pt>
                <c:pt idx="170">
                  <c:v>-14.705882352941178</c:v>
                </c:pt>
                <c:pt idx="171">
                  <c:v>-14.210526315789473</c:v>
                </c:pt>
                <c:pt idx="172">
                  <c:v>-13.720930232558141</c:v>
                </c:pt>
                <c:pt idx="173">
                  <c:v>-13.236994219653178</c:v>
                </c:pt>
                <c:pt idx="174">
                  <c:v>-12.758620689655173</c:v>
                </c:pt>
                <c:pt idx="175">
                  <c:v>-12.285714285714286</c:v>
                </c:pt>
                <c:pt idx="176">
                  <c:v>-11.818181818181818</c:v>
                </c:pt>
                <c:pt idx="177">
                  <c:v>-11.35593220338983</c:v>
                </c:pt>
                <c:pt idx="178">
                  <c:v>-10.898876404494381</c:v>
                </c:pt>
                <c:pt idx="179">
                  <c:v>-10.446927374301676</c:v>
                </c:pt>
                <c:pt idx="180">
                  <c:v>-10</c:v>
                </c:pt>
                <c:pt idx="181">
                  <c:v>-9.5580110497237563</c:v>
                </c:pt>
                <c:pt idx="182">
                  <c:v>-9.1208791208791204</c:v>
                </c:pt>
                <c:pt idx="183">
                  <c:v>-8.6885245901639347</c:v>
                </c:pt>
                <c:pt idx="184">
                  <c:v>-8.2608695652173907</c:v>
                </c:pt>
                <c:pt idx="185">
                  <c:v>-7.8378378378378386</c:v>
                </c:pt>
                <c:pt idx="186">
                  <c:v>-7.419354838709677</c:v>
                </c:pt>
                <c:pt idx="187">
                  <c:v>-7.0053475935828873</c:v>
                </c:pt>
                <c:pt idx="188">
                  <c:v>-6.5957446808510634</c:v>
                </c:pt>
                <c:pt idx="189">
                  <c:v>-6.1904761904761907</c:v>
                </c:pt>
                <c:pt idx="190">
                  <c:v>-5.7894736842105265</c:v>
                </c:pt>
                <c:pt idx="191">
                  <c:v>-5.3926701570680624</c:v>
                </c:pt>
                <c:pt idx="192">
                  <c:v>-5</c:v>
                </c:pt>
                <c:pt idx="193">
                  <c:v>-4.6113989637305703</c:v>
                </c:pt>
                <c:pt idx="194">
                  <c:v>-4.2268041237113403</c:v>
                </c:pt>
                <c:pt idx="195">
                  <c:v>-3.8461538461538463</c:v>
                </c:pt>
                <c:pt idx="196">
                  <c:v>-3.4693877551020407</c:v>
                </c:pt>
                <c:pt idx="197">
                  <c:v>-3.0964467005076144</c:v>
                </c:pt>
                <c:pt idx="198">
                  <c:v>-2.7272727272727271</c:v>
                </c:pt>
                <c:pt idx="199">
                  <c:v>-2.3618090452261304</c:v>
                </c:pt>
                <c:pt idx="200">
                  <c:v>-2</c:v>
                </c:pt>
                <c:pt idx="201">
                  <c:v>-1.6417910447761193</c:v>
                </c:pt>
                <c:pt idx="202">
                  <c:v>-1.2871287128712872</c:v>
                </c:pt>
                <c:pt idx="203">
                  <c:v>-0.935960591133005</c:v>
                </c:pt>
                <c:pt idx="204">
                  <c:v>-0.58823529411764708</c:v>
                </c:pt>
                <c:pt idx="205">
                  <c:v>-0.24390243902439912</c:v>
                </c:pt>
                <c:pt idx="206">
                  <c:v>4.3689320388349516E-2</c:v>
                </c:pt>
                <c:pt idx="207">
                  <c:v>0.19323671497584541</c:v>
                </c:pt>
                <c:pt idx="208">
                  <c:v>0.33653846153846156</c:v>
                </c:pt>
                <c:pt idx="209">
                  <c:v>0.48325358851674644</c:v>
                </c:pt>
                <c:pt idx="210">
                  <c:v>0.62857142857142856</c:v>
                </c:pt>
                <c:pt idx="211">
                  <c:v>0.76777251184834117</c:v>
                </c:pt>
                <c:pt idx="212">
                  <c:v>0.91037735849056611</c:v>
                </c:pt>
                <c:pt idx="213">
                  <c:v>1.0516431924882628</c:v>
                </c:pt>
                <c:pt idx="214">
                  <c:v>1.191588785046729</c:v>
                </c:pt>
                <c:pt idx="215">
                  <c:v>1.3302325581395349</c:v>
                </c:pt>
                <c:pt idx="216">
                  <c:v>1.4675925925925926</c:v>
                </c:pt>
                <c:pt idx="217">
                  <c:v>1.6036866359447004</c:v>
                </c:pt>
                <c:pt idx="218">
                  <c:v>1.7385321100917432</c:v>
                </c:pt>
                <c:pt idx="219">
                  <c:v>1.872146118721461</c:v>
                </c:pt>
                <c:pt idx="220">
                  <c:v>2.0045454545454549</c:v>
                </c:pt>
                <c:pt idx="221">
                  <c:v>2.1357466063348416</c:v>
                </c:pt>
                <c:pt idx="222">
                  <c:v>2.2702702702702702</c:v>
                </c:pt>
                <c:pt idx="223">
                  <c:v>2.399103139013453</c:v>
                </c:pt>
                <c:pt idx="224">
                  <c:v>2.5267857142857144</c:v>
                </c:pt>
                <c:pt idx="225">
                  <c:v>2.6533333333333333</c:v>
                </c:pt>
                <c:pt idx="226">
                  <c:v>2.7831858407079646</c:v>
                </c:pt>
                <c:pt idx="227">
                  <c:v>2.9074889867841409</c:v>
                </c:pt>
                <c:pt idx="228">
                  <c:v>3.0350877192982453</c:v>
                </c:pt>
                <c:pt idx="229">
                  <c:v>3.1572052401746724</c:v>
                </c:pt>
                <c:pt idx="230">
                  <c:v>3.2826086956521743</c:v>
                </c:pt>
                <c:pt idx="231">
                  <c:v>3.4025974025974031</c:v>
                </c:pt>
                <c:pt idx="232">
                  <c:v>3.5258620689655169</c:v>
                </c:pt>
                <c:pt idx="233">
                  <c:v>3.648068669527897</c:v>
                </c:pt>
                <c:pt idx="234">
                  <c:v>3.7649572649572653</c:v>
                </c:pt>
                <c:pt idx="235">
                  <c:v>3.8851063829787238</c:v>
                </c:pt>
                <c:pt idx="236">
                  <c:v>4.0042372881355934</c:v>
                </c:pt>
                <c:pt idx="237">
                  <c:v>4.1223628691983123</c:v>
                </c:pt>
                <c:pt idx="238">
                  <c:v>4.2394957983193278</c:v>
                </c:pt>
                <c:pt idx="239">
                  <c:v>4.3556485355648533</c:v>
                </c:pt>
                <c:pt idx="240">
                  <c:v>4.4708333333333332</c:v>
                </c:pt>
                <c:pt idx="241">
                  <c:v>4.5850622406639001</c:v>
                </c:pt>
                <c:pt idx="242">
                  <c:v>4.6983471074380168</c:v>
                </c:pt>
                <c:pt idx="243">
                  <c:v>4.810699588477366</c:v>
                </c:pt>
                <c:pt idx="244">
                  <c:v>4.9221311475409832</c:v>
                </c:pt>
                <c:pt idx="245">
                  <c:v>5.0326530612244893</c:v>
                </c:pt>
                <c:pt idx="246">
                  <c:v>5.1422764227642279</c:v>
                </c:pt>
                <c:pt idx="247">
                  <c:v>5.2550607287449393</c:v>
                </c:pt>
                <c:pt idx="248">
                  <c:v>5.3629032258064511</c:v>
                </c:pt>
                <c:pt idx="249">
                  <c:v>5.4698795180722888</c:v>
                </c:pt>
                <c:pt idx="250">
                  <c:v>5.58</c:v>
                </c:pt>
                <c:pt idx="251">
                  <c:v>5.6852589641434266</c:v>
                </c:pt>
                <c:pt idx="252">
                  <c:v>5.7896825396825395</c:v>
                </c:pt>
                <c:pt idx="253">
                  <c:v>5.8972332015810283</c:v>
                </c:pt>
                <c:pt idx="254">
                  <c:v>6.0039370078740157</c:v>
                </c:pt>
                <c:pt idx="255">
                  <c:v>6.1058823529411761</c:v>
                </c:pt>
                <c:pt idx="256">
                  <c:v>6.2109375</c:v>
                </c:pt>
                <c:pt idx="257">
                  <c:v>6.3112840466926068</c:v>
                </c:pt>
                <c:pt idx="258">
                  <c:v>6.4147286821705425</c:v>
                </c:pt>
                <c:pt idx="259">
                  <c:v>6.5173745173745177</c:v>
                </c:pt>
                <c:pt idx="260">
                  <c:v>6.6192307692307688</c:v>
                </c:pt>
                <c:pt idx="261">
                  <c:v>6.7203065134099615</c:v>
                </c:pt>
                <c:pt idx="262">
                  <c:v>6.8167938931297716</c:v>
                </c:pt>
                <c:pt idx="263">
                  <c:v>6.9163498098859311</c:v>
                </c:pt>
                <c:pt idx="264">
                  <c:v>7.0151515151515147</c:v>
                </c:pt>
                <c:pt idx="265">
                  <c:v>7.1132075471698117</c:v>
                </c:pt>
                <c:pt idx="266">
                  <c:v>7.2105263157894743</c:v>
                </c:pt>
                <c:pt idx="267">
                  <c:v>7.3071161048689133</c:v>
                </c:pt>
                <c:pt idx="268">
                  <c:v>7.406716417910447</c:v>
                </c:pt>
                <c:pt idx="269">
                  <c:v>7.5018587360594804</c:v>
                </c:pt>
                <c:pt idx="270">
                  <c:v>7.5962962962962965</c:v>
                </c:pt>
                <c:pt idx="271">
                  <c:v>7.6900369003690034</c:v>
                </c:pt>
                <c:pt idx="272">
                  <c:v>7.7830882352941178</c:v>
                </c:pt>
                <c:pt idx="273">
                  <c:v>7.8791208791208796</c:v>
                </c:pt>
                <c:pt idx="274">
                  <c:v>7.9708029197080297</c:v>
                </c:pt>
                <c:pt idx="275">
                  <c:v>8.0654545454545445</c:v>
                </c:pt>
                <c:pt idx="276">
                  <c:v>8.1557971014492754</c:v>
                </c:pt>
                <c:pt idx="277">
                  <c:v>8.2454873646209386</c:v>
                </c:pt>
                <c:pt idx="278">
                  <c:v>8.3381294964028783</c:v>
                </c:pt>
                <c:pt idx="279">
                  <c:v>8.43010752688172</c:v>
                </c:pt>
                <c:pt idx="280">
                  <c:v>8.5178571428571423</c:v>
                </c:pt>
                <c:pt idx="281">
                  <c:v>8.6085409252669045</c:v>
                </c:pt>
                <c:pt idx="282">
                  <c:v>8.6985815602836887</c:v>
                </c:pt>
                <c:pt idx="283">
                  <c:v>8.7844522968197882</c:v>
                </c:pt>
                <c:pt idx="284">
                  <c:v>8.8732394366197198</c:v>
                </c:pt>
                <c:pt idx="285">
                  <c:v>8.9614035087719301</c:v>
                </c:pt>
                <c:pt idx="286">
                  <c:v>9.0489510489510483</c:v>
                </c:pt>
                <c:pt idx="287">
                  <c:v>9.1358885017421603</c:v>
                </c:pt>
                <c:pt idx="288">
                  <c:v>9.2222222222222214</c:v>
                </c:pt>
                <c:pt idx="289">
                  <c:v>9.3079584775086506</c:v>
                </c:pt>
                <c:pt idx="290">
                  <c:v>9.3931034482758626</c:v>
                </c:pt>
                <c:pt idx="291">
                  <c:v>9.4776632302405499</c:v>
                </c:pt>
                <c:pt idx="292">
                  <c:v>9.5616438356164384</c:v>
                </c:pt>
                <c:pt idx="293">
                  <c:v>9.6450511945392492</c:v>
                </c:pt>
                <c:pt idx="294">
                  <c:v>9.7278911564625847</c:v>
                </c:pt>
                <c:pt idx="295">
                  <c:v>9.8101694915254232</c:v>
                </c:pt>
                <c:pt idx="296">
                  <c:v>9.8952702702702702</c:v>
                </c:pt>
                <c:pt idx="297">
                  <c:v>9.9764309764309758</c:v>
                </c:pt>
                <c:pt idx="298">
                  <c:v>10.057046979865772</c:v>
                </c:pt>
                <c:pt idx="299">
                  <c:v>10.14046822742475</c:v>
                </c:pt>
                <c:pt idx="300">
                  <c:v>10.220000000000001</c:v>
                </c:pt>
                <c:pt idx="301">
                  <c:v>10.302325581395348</c:v>
                </c:pt>
                <c:pt idx="302">
                  <c:v>10.380794701986755</c:v>
                </c:pt>
                <c:pt idx="303">
                  <c:v>10.462046204620462</c:v>
                </c:pt>
                <c:pt idx="304">
                  <c:v>10.539473684210526</c:v>
                </c:pt>
                <c:pt idx="305">
                  <c:v>10.61967213114754</c:v>
                </c:pt>
                <c:pt idx="306">
                  <c:v>10.699346405228759</c:v>
                </c:pt>
                <c:pt idx="307">
                  <c:v>10.778501628664495</c:v>
                </c:pt>
                <c:pt idx="308">
                  <c:v>10.853896103896103</c:v>
                </c:pt>
                <c:pt idx="309">
                  <c:v>10.932038834951456</c:v>
                </c:pt>
                <c:pt idx="310">
                  <c:v>11.009677419354839</c:v>
                </c:pt>
                <c:pt idx="311">
                  <c:v>11.086816720257236</c:v>
                </c:pt>
                <c:pt idx="312">
                  <c:v>11.163461538461538</c:v>
                </c:pt>
                <c:pt idx="313">
                  <c:v>11.23961661341853</c:v>
                </c:pt>
                <c:pt idx="314">
                  <c:v>11.315286624203821</c:v>
                </c:pt>
                <c:pt idx="315">
                  <c:v>11.390476190476191</c:v>
                </c:pt>
                <c:pt idx="316">
                  <c:v>11.465189873417723</c:v>
                </c:pt>
                <c:pt idx="317">
                  <c:v>11.539432176656153</c:v>
                </c:pt>
                <c:pt idx="318">
                  <c:v>11.613207547169811</c:v>
                </c:pt>
                <c:pt idx="319">
                  <c:v>11.689655172413794</c:v>
                </c:pt>
                <c:pt idx="320">
                  <c:v>11.762499999999999</c:v>
                </c:pt>
                <c:pt idx="321">
                  <c:v>11.834890965732086</c:v>
                </c:pt>
                <c:pt idx="322">
                  <c:v>11.909937888198757</c:v>
                </c:pt>
                <c:pt idx="323">
                  <c:v>11.981424148606813</c:v>
                </c:pt>
                <c:pt idx="324">
                  <c:v>12.05246913580247</c:v>
                </c:pt>
                <c:pt idx="325">
                  <c:v>12.126153846153846</c:v>
                </c:pt>
                <c:pt idx="326">
                  <c:v>12.196319018404909</c:v>
                </c:pt>
                <c:pt idx="327">
                  <c:v>12.269113149847096</c:v>
                </c:pt>
                <c:pt idx="328">
                  <c:v>12.338414634146341</c:v>
                </c:pt>
                <c:pt idx="329">
                  <c:v>12.410334346504559</c:v>
                </c:pt>
                <c:pt idx="330">
                  <c:v>12.481818181818181</c:v>
                </c:pt>
                <c:pt idx="331">
                  <c:v>12.552870090634441</c:v>
                </c:pt>
                <c:pt idx="332">
                  <c:v>12.620481927710845</c:v>
                </c:pt>
                <c:pt idx="333">
                  <c:v>12.69069069069069</c:v>
                </c:pt>
                <c:pt idx="334">
                  <c:v>12.760479041916167</c:v>
                </c:pt>
                <c:pt idx="335">
                  <c:v>12.829850746268656</c:v>
                </c:pt>
                <c:pt idx="336">
                  <c:v>12.898809523809524</c:v>
                </c:pt>
                <c:pt idx="337">
                  <c:v>12.967359050445104</c:v>
                </c:pt>
                <c:pt idx="338">
                  <c:v>13.035502958579881</c:v>
                </c:pt>
                <c:pt idx="339">
                  <c:v>13.103244837758114</c:v>
                </c:pt>
                <c:pt idx="340">
                  <c:v>13.170588235294117</c:v>
                </c:pt>
                <c:pt idx="341">
                  <c:v>13.237536656891496</c:v>
                </c:pt>
                <c:pt idx="342">
                  <c:v>13.304093567251464</c:v>
                </c:pt>
                <c:pt idx="343">
                  <c:v>13.370262390670554</c:v>
                </c:pt>
                <c:pt idx="344">
                  <c:v>13.438953488372093</c:v>
                </c:pt>
                <c:pt idx="345">
                  <c:v>13.504347826086956</c:v>
                </c:pt>
                <c:pt idx="346">
                  <c:v>13.569364161849713</c:v>
                </c:pt>
                <c:pt idx="347">
                  <c:v>13.636887608069165</c:v>
                </c:pt>
                <c:pt idx="348">
                  <c:v>13.701149425287356</c:v>
                </c:pt>
                <c:pt idx="349">
                  <c:v>13.767908309455587</c:v>
                </c:pt>
                <c:pt idx="350">
                  <c:v>13.831428571428573</c:v>
                </c:pt>
                <c:pt idx="351">
                  <c:v>13.897435897435898</c:v>
                </c:pt>
                <c:pt idx="352">
                  <c:v>13.960227272727272</c:v>
                </c:pt>
                <c:pt idx="353">
                  <c:v>14.025495750708213</c:v>
                </c:pt>
                <c:pt idx="354">
                  <c:v>14.09039548022599</c:v>
                </c:pt>
                <c:pt idx="355">
                  <c:v>14.152112676056339</c:v>
                </c:pt>
                <c:pt idx="356">
                  <c:v>14.216292134831459</c:v>
                </c:pt>
                <c:pt idx="357">
                  <c:v>14.280112044817928</c:v>
                </c:pt>
                <c:pt idx="358">
                  <c:v>14.343575418994414</c:v>
                </c:pt>
                <c:pt idx="359">
                  <c:v>14.406685236768801</c:v>
                </c:pt>
                <c:pt idx="360">
                  <c:v>14.469444444444443</c:v>
                </c:pt>
                <c:pt idx="361">
                  <c:v>14.529085872576179</c:v>
                </c:pt>
                <c:pt idx="362">
                  <c:v>14.591160220994476</c:v>
                </c:pt>
                <c:pt idx="363">
                  <c:v>14.655647382920108</c:v>
                </c:pt>
                <c:pt idx="364">
                  <c:v>14.717032967032967</c:v>
                </c:pt>
                <c:pt idx="365">
                  <c:v>14.778082191780822</c:v>
                </c:pt>
                <c:pt idx="366">
                  <c:v>14.838797814207648</c:v>
                </c:pt>
                <c:pt idx="367">
                  <c:v>14.899182561307903</c:v>
                </c:pt>
                <c:pt idx="368">
                  <c:v>14.959239130434781</c:v>
                </c:pt>
                <c:pt idx="369">
                  <c:v>15.021680216802169</c:v>
                </c:pt>
                <c:pt idx="370">
                  <c:v>15.081081081081079</c:v>
                </c:pt>
                <c:pt idx="371">
                  <c:v>15.140161725067387</c:v>
                </c:pt>
                <c:pt idx="372">
                  <c:v>15.201612903225806</c:v>
                </c:pt>
                <c:pt idx="373">
                  <c:v>15.260053619302949</c:v>
                </c:pt>
                <c:pt idx="374">
                  <c:v>15.320855614973262</c:v>
                </c:pt>
                <c:pt idx="375">
                  <c:v>15.378666666666666</c:v>
                </c:pt>
                <c:pt idx="376">
                  <c:v>15.438829787234043</c:v>
                </c:pt>
                <c:pt idx="377">
                  <c:v>15.498673740053052</c:v>
                </c:pt>
                <c:pt idx="378">
                  <c:v>15.555555555555555</c:v>
                </c:pt>
                <c:pt idx="379">
                  <c:v>15.614775725593669</c:v>
                </c:pt>
                <c:pt idx="380">
                  <c:v>15.673684210526314</c:v>
                </c:pt>
                <c:pt idx="381">
                  <c:v>15.72965879265092</c:v>
                </c:pt>
                <c:pt idx="382">
                  <c:v>15.787958115183246</c:v>
                </c:pt>
                <c:pt idx="383">
                  <c:v>15.845953002610965</c:v>
                </c:pt>
                <c:pt idx="384">
                  <c:v>15.903645833333332</c:v>
                </c:pt>
                <c:pt idx="385">
                  <c:v>15.961038961038962</c:v>
                </c:pt>
                <c:pt idx="386">
                  <c:v>16.018134715025905</c:v>
                </c:pt>
                <c:pt idx="387">
                  <c:v>16.074935400516797</c:v>
                </c:pt>
                <c:pt idx="388">
                  <c:v>16.131443298969074</c:v>
                </c:pt>
                <c:pt idx="389">
                  <c:v>16.187660668380463</c:v>
                </c:pt>
                <c:pt idx="390">
                  <c:v>16.243589743589741</c:v>
                </c:pt>
                <c:pt idx="391">
                  <c:v>16.301790281329922</c:v>
                </c:pt>
                <c:pt idx="392">
                  <c:v>16.357142857142858</c:v>
                </c:pt>
                <c:pt idx="393">
                  <c:v>16.412213740458014</c:v>
                </c:pt>
                <c:pt idx="394">
                  <c:v>16.467005076142133</c:v>
                </c:pt>
                <c:pt idx="395">
                  <c:v>16.52405063291139</c:v>
                </c:pt>
                <c:pt idx="396">
                  <c:v>16.578282828282827</c:v>
                </c:pt>
                <c:pt idx="397">
                  <c:v>16.634760705289672</c:v>
                </c:pt>
                <c:pt idx="398">
                  <c:v>16.688442211055275</c:v>
                </c:pt>
                <c:pt idx="399">
                  <c:v>16.744360902255639</c:v>
                </c:pt>
                <c:pt idx="400">
                  <c:v>16.797500000000003</c:v>
                </c:pt>
                <c:pt idx="401">
                  <c:v>16.852867830423939</c:v>
                </c:pt>
                <c:pt idx="402">
                  <c:v>16.907960199004975</c:v>
                </c:pt>
                <c:pt idx="403">
                  <c:v>16.960297766749381</c:v>
                </c:pt>
                <c:pt idx="404">
                  <c:v>17.014851485148515</c:v>
                </c:pt>
                <c:pt idx="405">
                  <c:v>17.069135802469134</c:v>
                </c:pt>
                <c:pt idx="406">
                  <c:v>17.123152709359609</c:v>
                </c:pt>
                <c:pt idx="407">
                  <c:v>17.174447174447174</c:v>
                </c:pt>
                <c:pt idx="408">
                  <c:v>17.227941176470587</c:v>
                </c:pt>
                <c:pt idx="409">
                  <c:v>17.281173594132028</c:v>
                </c:pt>
                <c:pt idx="410">
                  <c:v>17.334146341463413</c:v>
                </c:pt>
                <c:pt idx="411">
                  <c:v>17.386861313868611</c:v>
                </c:pt>
                <c:pt idx="412">
                  <c:v>17.439320388349515</c:v>
                </c:pt>
                <c:pt idx="413">
                  <c:v>17.491525423728813</c:v>
                </c:pt>
                <c:pt idx="414">
                  <c:v>17.545893719806763</c:v>
                </c:pt>
                <c:pt idx="415">
                  <c:v>17.597590361445782</c:v>
                </c:pt>
                <c:pt idx="416">
                  <c:v>17.64903846153846</c:v>
                </c:pt>
                <c:pt idx="417">
                  <c:v>17.70023980815348</c:v>
                </c:pt>
                <c:pt idx="418">
                  <c:v>17.753588516746412</c:v>
                </c:pt>
                <c:pt idx="419">
                  <c:v>17.804295942720763</c:v>
                </c:pt>
                <c:pt idx="420">
                  <c:v>17.854761904761904</c:v>
                </c:pt>
                <c:pt idx="421">
                  <c:v>17.907363420427551</c:v>
                </c:pt>
                <c:pt idx="422">
                  <c:v>17.957345971563981</c:v>
                </c:pt>
                <c:pt idx="423">
                  <c:v>18.009456264775416</c:v>
                </c:pt>
                <c:pt idx="424">
                  <c:v>18.058962264150942</c:v>
                </c:pt>
                <c:pt idx="425">
                  <c:v>18.110588235294117</c:v>
                </c:pt>
                <c:pt idx="426">
                  <c:v>18.161971830985916</c:v>
                </c:pt>
                <c:pt idx="427">
                  <c:v>18.210772833723652</c:v>
                </c:pt>
                <c:pt idx="428">
                  <c:v>18.261682242990656</c:v>
                </c:pt>
                <c:pt idx="429">
                  <c:v>18.312354312354312</c:v>
                </c:pt>
                <c:pt idx="430">
                  <c:v>18.36279069767442</c:v>
                </c:pt>
                <c:pt idx="431">
                  <c:v>18.412993039443158</c:v>
                </c:pt>
                <c:pt idx="432">
                  <c:v>18.460648148148149</c:v>
                </c:pt>
                <c:pt idx="433">
                  <c:v>18.510392609699768</c:v>
                </c:pt>
                <c:pt idx="434">
                  <c:v>18.559907834101384</c:v>
                </c:pt>
                <c:pt idx="435">
                  <c:v>18.609195402298852</c:v>
                </c:pt>
                <c:pt idx="436">
                  <c:v>18.658256880733944</c:v>
                </c:pt>
                <c:pt idx="437">
                  <c:v>18.70938215102975</c:v>
                </c:pt>
                <c:pt idx="438">
                  <c:v>18.757990867579906</c:v>
                </c:pt>
                <c:pt idx="439">
                  <c:v>18.80637813211845</c:v>
                </c:pt>
                <c:pt idx="440">
                  <c:v>18.854545454545455</c:v>
                </c:pt>
                <c:pt idx="441">
                  <c:v>18.902494331065757</c:v>
                </c:pt>
                <c:pt idx="442">
                  <c:v>18.952488687782807</c:v>
                </c:pt>
                <c:pt idx="443">
                  <c:v>19</c:v>
                </c:pt>
                <c:pt idx="444">
                  <c:v>19.047297297297298</c:v>
                </c:pt>
                <c:pt idx="445">
                  <c:v>19.096629213483148</c:v>
                </c:pt>
                <c:pt idx="446">
                  <c:v>19.143497757847534</c:v>
                </c:pt>
                <c:pt idx="447">
                  <c:v>19.192393736017895</c:v>
                </c:pt>
                <c:pt idx="448">
                  <c:v>19.238839285714285</c:v>
                </c:pt>
                <c:pt idx="449">
                  <c:v>19.287305122494434</c:v>
                </c:pt>
                <c:pt idx="450">
                  <c:v>19.335555555555555</c:v>
                </c:pt>
                <c:pt idx="451">
                  <c:v>19.381374722838139</c:v>
                </c:pt>
                <c:pt idx="452">
                  <c:v>19.429203539823011</c:v>
                </c:pt>
                <c:pt idx="453">
                  <c:v>19.476821192052977</c:v>
                </c:pt>
                <c:pt idx="454">
                  <c:v>19.524229074889867</c:v>
                </c:pt>
                <c:pt idx="455">
                  <c:v>19.569230769230771</c:v>
                </c:pt>
                <c:pt idx="456">
                  <c:v>19.616228070175438</c:v>
                </c:pt>
                <c:pt idx="457">
                  <c:v>19.663019693654267</c:v>
                </c:pt>
                <c:pt idx="458">
                  <c:v>19.709606986899566</c:v>
                </c:pt>
                <c:pt idx="459">
                  <c:v>19.755991285403049</c:v>
                </c:pt>
                <c:pt idx="460">
                  <c:v>19.802173913043479</c:v>
                </c:pt>
                <c:pt idx="461">
                  <c:v>19.84815618221258</c:v>
                </c:pt>
                <c:pt idx="462">
                  <c:v>19.893939393939394</c:v>
                </c:pt>
                <c:pt idx="463">
                  <c:v>19.941684665226784</c:v>
                </c:pt>
                <c:pt idx="464">
                  <c:v>19.987068965517242</c:v>
                </c:pt>
                <c:pt idx="465">
                  <c:v>20.032258064516128</c:v>
                </c:pt>
                <c:pt idx="466">
                  <c:v>20.07725321888412</c:v>
                </c:pt>
                <c:pt idx="467">
                  <c:v>20.124197002141329</c:v>
                </c:pt>
                <c:pt idx="468">
                  <c:v>20.168803418803417</c:v>
                </c:pt>
                <c:pt idx="469">
                  <c:v>20.215351812366738</c:v>
                </c:pt>
                <c:pt idx="470">
                  <c:v>20.259574468085106</c:v>
                </c:pt>
                <c:pt idx="471">
                  <c:v>20.305732484076433</c:v>
                </c:pt>
                <c:pt idx="472">
                  <c:v>20.349576271186439</c:v>
                </c:pt>
                <c:pt idx="473">
                  <c:v>20.395348837209301</c:v>
                </c:pt>
                <c:pt idx="474">
                  <c:v>20.438818565400844</c:v>
                </c:pt>
                <c:pt idx="475">
                  <c:v>20.484210526315788</c:v>
                </c:pt>
                <c:pt idx="476">
                  <c:v>20.52941176470588</c:v>
                </c:pt>
                <c:pt idx="477">
                  <c:v>20.572327044025158</c:v>
                </c:pt>
                <c:pt idx="478">
                  <c:v>20.617154811715483</c:v>
                </c:pt>
                <c:pt idx="479">
                  <c:v>20.661795407098122</c:v>
                </c:pt>
                <c:pt idx="480">
                  <c:v>20.706250000000001</c:v>
                </c:pt>
                <c:pt idx="481">
                  <c:v>20.75051975051975</c:v>
                </c:pt>
                <c:pt idx="482">
                  <c:v>20.79460580912863</c:v>
                </c:pt>
                <c:pt idx="483">
                  <c:v>20.838509316770189</c:v>
                </c:pt>
                <c:pt idx="484">
                  <c:v>20.882231404958677</c:v>
                </c:pt>
                <c:pt idx="485">
                  <c:v>20.925773195876289</c:v>
                </c:pt>
                <c:pt idx="486">
                  <c:v>20.969135802469136</c:v>
                </c:pt>
                <c:pt idx="487">
                  <c:v>21.012320328542096</c:v>
                </c:pt>
                <c:pt idx="488">
                  <c:v>21.055327868852459</c:v>
                </c:pt>
                <c:pt idx="489">
                  <c:v>21.098159509202453</c:v>
                </c:pt>
                <c:pt idx="490">
                  <c:v>21.140816326530611</c:v>
                </c:pt>
                <c:pt idx="491">
                  <c:v>21.183299389002038</c:v>
                </c:pt>
                <c:pt idx="492">
                  <c:v>21.225609756097562</c:v>
                </c:pt>
                <c:pt idx="493">
                  <c:v>21.267748478701826</c:v>
                </c:pt>
                <c:pt idx="494">
                  <c:v>21.309716599190285</c:v>
                </c:pt>
                <c:pt idx="495">
                  <c:v>21.351515151515152</c:v>
                </c:pt>
                <c:pt idx="496">
                  <c:v>21.393145161290324</c:v>
                </c:pt>
                <c:pt idx="497">
                  <c:v>21.43460764587525</c:v>
                </c:pt>
                <c:pt idx="498">
                  <c:v>21.475903614457831</c:v>
                </c:pt>
                <c:pt idx="499">
                  <c:v>21.517034068136272</c:v>
                </c:pt>
                <c:pt idx="500">
                  <c:v>21.558</c:v>
                </c:pt>
                <c:pt idx="501">
                  <c:v>21.598802395209582</c:v>
                </c:pt>
                <c:pt idx="502">
                  <c:v>21.639442231075698</c:v>
                </c:pt>
                <c:pt idx="503">
                  <c:v>21.679920477137177</c:v>
                </c:pt>
                <c:pt idx="504">
                  <c:v>21.720238095238095</c:v>
                </c:pt>
                <c:pt idx="505">
                  <c:v>21.760396039603961</c:v>
                </c:pt>
                <c:pt idx="506">
                  <c:v>21.800395256916996</c:v>
                </c:pt>
                <c:pt idx="507">
                  <c:v>21.840236686390533</c:v>
                </c:pt>
                <c:pt idx="508">
                  <c:v>21.879921259842519</c:v>
                </c:pt>
                <c:pt idx="509">
                  <c:v>21.919449901768175</c:v>
                </c:pt>
                <c:pt idx="510">
                  <c:v>21.958823529411763</c:v>
                </c:pt>
                <c:pt idx="511">
                  <c:v>21.998043052837573</c:v>
                </c:pt>
                <c:pt idx="512">
                  <c:v>22.037109375</c:v>
                </c:pt>
                <c:pt idx="513">
                  <c:v>22.076023391812864</c:v>
                </c:pt>
                <c:pt idx="514">
                  <c:v>22.1147859922179</c:v>
                </c:pt>
                <c:pt idx="515">
                  <c:v>22.153398058252428</c:v>
                </c:pt>
                <c:pt idx="516">
                  <c:v>22.191860465116278</c:v>
                </c:pt>
                <c:pt idx="517">
                  <c:v>22.230174081237912</c:v>
                </c:pt>
                <c:pt idx="518">
                  <c:v>22.268339768339768</c:v>
                </c:pt>
                <c:pt idx="519">
                  <c:v>22.306358381502893</c:v>
                </c:pt>
                <c:pt idx="520">
                  <c:v>22.344230769230769</c:v>
                </c:pt>
                <c:pt idx="521">
                  <c:v>22.381957773512475</c:v>
                </c:pt>
                <c:pt idx="522">
                  <c:v>22.419540229885058</c:v>
                </c:pt>
                <c:pt idx="523">
                  <c:v>22.456978967495221</c:v>
                </c:pt>
                <c:pt idx="524">
                  <c:v>22.494274809160306</c:v>
                </c:pt>
                <c:pt idx="525">
                  <c:v>22.53142857142857</c:v>
                </c:pt>
                <c:pt idx="526">
                  <c:v>22.568441064638783</c:v>
                </c:pt>
                <c:pt idx="527">
                  <c:v>22.605313092979127</c:v>
                </c:pt>
                <c:pt idx="528">
                  <c:v>22.642045454545453</c:v>
                </c:pt>
                <c:pt idx="529">
                  <c:v>22.678638941398866</c:v>
                </c:pt>
                <c:pt idx="530">
                  <c:v>22.715094339622642</c:v>
                </c:pt>
                <c:pt idx="531">
                  <c:v>22.751412429378533</c:v>
                </c:pt>
                <c:pt idx="532">
                  <c:v>22.787593984962406</c:v>
                </c:pt>
                <c:pt idx="533">
                  <c:v>22.823639774859288</c:v>
                </c:pt>
                <c:pt idx="534">
                  <c:v>22.859550561797754</c:v>
                </c:pt>
                <c:pt idx="535">
                  <c:v>22.895327102803741</c:v>
                </c:pt>
                <c:pt idx="536">
                  <c:v>22.930970149253731</c:v>
                </c:pt>
                <c:pt idx="537">
                  <c:v>22.966480446927374</c:v>
                </c:pt>
                <c:pt idx="538">
                  <c:v>23.001858736059479</c:v>
                </c:pt>
                <c:pt idx="539">
                  <c:v>23.037105751391465</c:v>
                </c:pt>
                <c:pt idx="540">
                  <c:v>23.072222222222223</c:v>
                </c:pt>
                <c:pt idx="541">
                  <c:v>23.107208872458411</c:v>
                </c:pt>
                <c:pt idx="542">
                  <c:v>23.142066420664207</c:v>
                </c:pt>
                <c:pt idx="543">
                  <c:v>23.1767955801105</c:v>
                </c:pt>
                <c:pt idx="544">
                  <c:v>23.211397058823529</c:v>
                </c:pt>
                <c:pt idx="545">
                  <c:v>23.245871559633027</c:v>
                </c:pt>
                <c:pt idx="546">
                  <c:v>23.280219780219781</c:v>
                </c:pt>
                <c:pt idx="547">
                  <c:v>23.314442413162705</c:v>
                </c:pt>
                <c:pt idx="548">
                  <c:v>23.348540145985403</c:v>
                </c:pt>
                <c:pt idx="549">
                  <c:v>23.382513661202186</c:v>
                </c:pt>
                <c:pt idx="550">
                  <c:v>23.416363636363634</c:v>
                </c:pt>
                <c:pt idx="551">
                  <c:v>23.450090744101633</c:v>
                </c:pt>
                <c:pt idx="552">
                  <c:v>23.483695652173914</c:v>
                </c:pt>
                <c:pt idx="553">
                  <c:v>23.517179023508135</c:v>
                </c:pt>
                <c:pt idx="554">
                  <c:v>23.550541516245488</c:v>
                </c:pt>
                <c:pt idx="555">
                  <c:v>23.583783783783787</c:v>
                </c:pt>
                <c:pt idx="556">
                  <c:v>23.616906474820144</c:v>
                </c:pt>
                <c:pt idx="557">
                  <c:v>23.649910233393179</c:v>
                </c:pt>
                <c:pt idx="558">
                  <c:v>23.682795698924728</c:v>
                </c:pt>
                <c:pt idx="559">
                  <c:v>23.71556350626118</c:v>
                </c:pt>
                <c:pt idx="560">
                  <c:v>23.748214285714287</c:v>
                </c:pt>
                <c:pt idx="561">
                  <c:v>23.780748663101605</c:v>
                </c:pt>
                <c:pt idx="562">
                  <c:v>23.813167259786479</c:v>
                </c:pt>
                <c:pt idx="563">
                  <c:v>23.845470692717583</c:v>
                </c:pt>
                <c:pt idx="564">
                  <c:v>23.877659574468087</c:v>
                </c:pt>
                <c:pt idx="565">
                  <c:v>23.909734513274337</c:v>
                </c:pt>
                <c:pt idx="566">
                  <c:v>23.941696113074205</c:v>
                </c:pt>
                <c:pt idx="567">
                  <c:v>23.973544973544975</c:v>
                </c:pt>
                <c:pt idx="568">
                  <c:v>24.005281690140844</c:v>
                </c:pt>
                <c:pt idx="569">
                  <c:v>24.036906854130052</c:v>
                </c:pt>
                <c:pt idx="570">
                  <c:v>24.068421052631578</c:v>
                </c:pt>
                <c:pt idx="571">
                  <c:v>24.099824868651488</c:v>
                </c:pt>
                <c:pt idx="572">
                  <c:v>24.131118881118883</c:v>
                </c:pt>
                <c:pt idx="573">
                  <c:v>24.162303664921467</c:v>
                </c:pt>
                <c:pt idx="574">
                  <c:v>24.193379790940767</c:v>
                </c:pt>
                <c:pt idx="575">
                  <c:v>24.224347826086955</c:v>
                </c:pt>
                <c:pt idx="576">
                  <c:v>24.255208333333332</c:v>
                </c:pt>
                <c:pt idx="577">
                  <c:v>24.285961871750434</c:v>
                </c:pt>
                <c:pt idx="578">
                  <c:v>24.316608996539792</c:v>
                </c:pt>
                <c:pt idx="579">
                  <c:v>24.347150259067359</c:v>
                </c:pt>
                <c:pt idx="580">
                  <c:v>24.377586206896552</c:v>
                </c:pt>
                <c:pt idx="581">
                  <c:v>24.407917383820998</c:v>
                </c:pt>
                <c:pt idx="582">
                  <c:v>24.438144329896907</c:v>
                </c:pt>
                <c:pt idx="583">
                  <c:v>24.468267581475128</c:v>
                </c:pt>
                <c:pt idx="584">
                  <c:v>24.498287671232877</c:v>
                </c:pt>
                <c:pt idx="585">
                  <c:v>24.528205128205126</c:v>
                </c:pt>
                <c:pt idx="586">
                  <c:v>24.558020477815703</c:v>
                </c:pt>
                <c:pt idx="587">
                  <c:v>24.587734241908006</c:v>
                </c:pt>
                <c:pt idx="588">
                  <c:v>24.617346938775512</c:v>
                </c:pt>
                <c:pt idx="589">
                  <c:v>24.646859083191849</c:v>
                </c:pt>
                <c:pt idx="590">
                  <c:v>24.67627118644068</c:v>
                </c:pt>
                <c:pt idx="591">
                  <c:v>24.705583756345177</c:v>
                </c:pt>
                <c:pt idx="592">
                  <c:v>24.734797297297298</c:v>
                </c:pt>
                <c:pt idx="593">
                  <c:v>24.763912310286678</c:v>
                </c:pt>
                <c:pt idx="594">
                  <c:v>24.792929292929291</c:v>
                </c:pt>
                <c:pt idx="595">
                  <c:v>24.821848739495795</c:v>
                </c:pt>
                <c:pt idx="596">
                  <c:v>24.8506711409396</c:v>
                </c:pt>
                <c:pt idx="597">
                  <c:v>24.879396984924622</c:v>
                </c:pt>
                <c:pt idx="598">
                  <c:v>24.908026755852845</c:v>
                </c:pt>
                <c:pt idx="599">
                  <c:v>24.936560934891485</c:v>
                </c:pt>
                <c:pt idx="600">
                  <c:v>24.965</c:v>
                </c:pt>
                <c:pt idx="601">
                  <c:v>24.993344425956739</c:v>
                </c:pt>
                <c:pt idx="602">
                  <c:v>25.021594684385384</c:v>
                </c:pt>
                <c:pt idx="603">
                  <c:v>25.049751243781092</c:v>
                </c:pt>
                <c:pt idx="604">
                  <c:v>25.077814569536422</c:v>
                </c:pt>
                <c:pt idx="605">
                  <c:v>25.105785123966939</c:v>
                </c:pt>
                <c:pt idx="606">
                  <c:v>25.133663366336634</c:v>
                </c:pt>
                <c:pt idx="607">
                  <c:v>25.16144975288303</c:v>
                </c:pt>
                <c:pt idx="608">
                  <c:v>25.189144736842106</c:v>
                </c:pt>
                <c:pt idx="609">
                  <c:v>25.216748768472907</c:v>
                </c:pt>
                <c:pt idx="610">
                  <c:v>25.244262295081967</c:v>
                </c:pt>
                <c:pt idx="611">
                  <c:v>25.271685761047465</c:v>
                </c:pt>
                <c:pt idx="612">
                  <c:v>25.299019607843139</c:v>
                </c:pt>
                <c:pt idx="613">
                  <c:v>25.326264274061987</c:v>
                </c:pt>
                <c:pt idx="614">
                  <c:v>25.353420195439742</c:v>
                </c:pt>
                <c:pt idx="615">
                  <c:v>25.380487804878051</c:v>
                </c:pt>
                <c:pt idx="616">
                  <c:v>25.407467532467532</c:v>
                </c:pt>
                <c:pt idx="617">
                  <c:v>25.434359805510535</c:v>
                </c:pt>
                <c:pt idx="618">
                  <c:v>25.461165048543688</c:v>
                </c:pt>
                <c:pt idx="619">
                  <c:v>25.487883683360259</c:v>
                </c:pt>
                <c:pt idx="620">
                  <c:v>25.514516129032256</c:v>
                </c:pt>
                <c:pt idx="621">
                  <c:v>25.54106280193237</c:v>
                </c:pt>
                <c:pt idx="622">
                  <c:v>25.567524115755624</c:v>
                </c:pt>
                <c:pt idx="623">
                  <c:v>25.593900481540931</c:v>
                </c:pt>
                <c:pt idx="624">
                  <c:v>25.620192307692307</c:v>
                </c:pt>
                <c:pt idx="625">
                  <c:v>25.646400000000003</c:v>
                </c:pt>
                <c:pt idx="626">
                  <c:v>25.672523961661341</c:v>
                </c:pt>
                <c:pt idx="627">
                  <c:v>25.698564593301437</c:v>
                </c:pt>
                <c:pt idx="628">
                  <c:v>25.72452229299363</c:v>
                </c:pt>
                <c:pt idx="629">
                  <c:v>25.75039745627981</c:v>
                </c:pt>
                <c:pt idx="630">
                  <c:v>25.776190476190475</c:v>
                </c:pt>
                <c:pt idx="631">
                  <c:v>25.801901743264661</c:v>
                </c:pt>
                <c:pt idx="632">
                  <c:v>25.827531645569618</c:v>
                </c:pt>
                <c:pt idx="633">
                  <c:v>25.853080568720376</c:v>
                </c:pt>
                <c:pt idx="634">
                  <c:v>25.878548895899055</c:v>
                </c:pt>
                <c:pt idx="635">
                  <c:v>25.903937007874017</c:v>
                </c:pt>
                <c:pt idx="636">
                  <c:v>25.929245283018869</c:v>
                </c:pt>
                <c:pt idx="637">
                  <c:v>25.954474097331243</c:v>
                </c:pt>
                <c:pt idx="638">
                  <c:v>25.979623824451409</c:v>
                </c:pt>
                <c:pt idx="639">
                  <c:v>26.004694835680752</c:v>
                </c:pt>
                <c:pt idx="640">
                  <c:v>26.029687499999998</c:v>
                </c:pt>
                <c:pt idx="641">
                  <c:v>26.054602184087361</c:v>
                </c:pt>
                <c:pt idx="642">
                  <c:v>26.079439252336449</c:v>
                </c:pt>
                <c:pt idx="643">
                  <c:v>26.104199066874028</c:v>
                </c:pt>
                <c:pt idx="644">
                  <c:v>26.128881987577639</c:v>
                </c:pt>
                <c:pt idx="645">
                  <c:v>26.153488372093026</c:v>
                </c:pt>
                <c:pt idx="646">
                  <c:v>26.178018575851393</c:v>
                </c:pt>
                <c:pt idx="647">
                  <c:v>26.202472952086552</c:v>
                </c:pt>
                <c:pt idx="648">
                  <c:v>26.226851851851851</c:v>
                </c:pt>
                <c:pt idx="649">
                  <c:v>26.251155624036983</c:v>
                </c:pt>
                <c:pt idx="650">
                  <c:v>26.275384615384617</c:v>
                </c:pt>
                <c:pt idx="651">
                  <c:v>26.299539170506915</c:v>
                </c:pt>
                <c:pt idx="652">
                  <c:v>26.323619631901842</c:v>
                </c:pt>
                <c:pt idx="653">
                  <c:v>26.34762633996937</c:v>
                </c:pt>
                <c:pt idx="654">
                  <c:v>26.371559633027523</c:v>
                </c:pt>
                <c:pt idx="655">
                  <c:v>26.395419847328245</c:v>
                </c:pt>
                <c:pt idx="656">
                  <c:v>26.419207317073173</c:v>
                </c:pt>
                <c:pt idx="657">
                  <c:v>26.442922374429223</c:v>
                </c:pt>
                <c:pt idx="658">
                  <c:v>26.466565349544073</c:v>
                </c:pt>
                <c:pt idx="659">
                  <c:v>26.490136570561457</c:v>
                </c:pt>
                <c:pt idx="660">
                  <c:v>26.513636363636362</c:v>
                </c:pt>
                <c:pt idx="661">
                  <c:v>26.537065052950076</c:v>
                </c:pt>
                <c:pt idx="662">
                  <c:v>26.560422960725077</c:v>
                </c:pt>
                <c:pt idx="663">
                  <c:v>26.58371040723982</c:v>
                </c:pt>
                <c:pt idx="664">
                  <c:v>26.606927710843376</c:v>
                </c:pt>
                <c:pt idx="665">
                  <c:v>26.630075187969926</c:v>
                </c:pt>
                <c:pt idx="666">
                  <c:v>26.653153153153152</c:v>
                </c:pt>
                <c:pt idx="667">
                  <c:v>26.676161919040482</c:v>
                </c:pt>
                <c:pt idx="668">
                  <c:v>26.699101796407188</c:v>
                </c:pt>
                <c:pt idx="669">
                  <c:v>26.721973094170405</c:v>
                </c:pt>
                <c:pt idx="670">
                  <c:v>26.744776119402985</c:v>
                </c:pt>
                <c:pt idx="671">
                  <c:v>26.767511177347242</c:v>
                </c:pt>
                <c:pt idx="672">
                  <c:v>26.790178571428569</c:v>
                </c:pt>
                <c:pt idx="673">
                  <c:v>26.812778603268946</c:v>
                </c:pt>
                <c:pt idx="674">
                  <c:v>26.835311572700299</c:v>
                </c:pt>
                <c:pt idx="675">
                  <c:v>26.85777777777778</c:v>
                </c:pt>
                <c:pt idx="676">
                  <c:v>26.880177514792898</c:v>
                </c:pt>
                <c:pt idx="677">
                  <c:v>26.902511078286555</c:v>
                </c:pt>
                <c:pt idx="678">
                  <c:v>26.924778761061948</c:v>
                </c:pt>
                <c:pt idx="679">
                  <c:v>26.946980854197349</c:v>
                </c:pt>
                <c:pt idx="680">
                  <c:v>26.96911764705882</c:v>
                </c:pt>
                <c:pt idx="681">
                  <c:v>26.991189427312772</c:v>
                </c:pt>
                <c:pt idx="682">
                  <c:v>27.013196480938419</c:v>
                </c:pt>
                <c:pt idx="683">
                  <c:v>27.035139092240119</c:v>
                </c:pt>
                <c:pt idx="684">
                  <c:v>27.057017543859651</c:v>
                </c:pt>
                <c:pt idx="685">
                  <c:v>27.07883211678832</c:v>
                </c:pt>
                <c:pt idx="686">
                  <c:v>27.100583090379011</c:v>
                </c:pt>
                <c:pt idx="687">
                  <c:v>27.122270742358079</c:v>
                </c:pt>
                <c:pt idx="688">
                  <c:v>27.143895348837212</c:v>
                </c:pt>
                <c:pt idx="689">
                  <c:v>27.16545718432511</c:v>
                </c:pt>
                <c:pt idx="690">
                  <c:v>27.18695652173913</c:v>
                </c:pt>
                <c:pt idx="691">
                  <c:v>27.20839363241679</c:v>
                </c:pt>
                <c:pt idx="692">
                  <c:v>27.229768786127167</c:v>
                </c:pt>
                <c:pt idx="693">
                  <c:v>27.251082251082252</c:v>
                </c:pt>
                <c:pt idx="694">
                  <c:v>27.272334293948123</c:v>
                </c:pt>
                <c:pt idx="695">
                  <c:v>27.293525179856115</c:v>
                </c:pt>
                <c:pt idx="696">
                  <c:v>27.314655172413794</c:v>
                </c:pt>
                <c:pt idx="697">
                  <c:v>27.335724533715926</c:v>
                </c:pt>
                <c:pt idx="698">
                  <c:v>27.356733524355302</c:v>
                </c:pt>
                <c:pt idx="699">
                  <c:v>27.377682403433479</c:v>
                </c:pt>
                <c:pt idx="700">
                  <c:v>27.398571428571429</c:v>
                </c:pt>
                <c:pt idx="701">
                  <c:v>27.419400855920113</c:v>
                </c:pt>
                <c:pt idx="702">
                  <c:v>27.440170940170937</c:v>
                </c:pt>
                <c:pt idx="703">
                  <c:v>27.460881934566146</c:v>
                </c:pt>
                <c:pt idx="704">
                  <c:v>27.481534090909093</c:v>
                </c:pt>
                <c:pt idx="705">
                  <c:v>27.502127659574466</c:v>
                </c:pt>
                <c:pt idx="706">
                  <c:v>27.522662889518411</c:v>
                </c:pt>
                <c:pt idx="707">
                  <c:v>27.543140028288544</c:v>
                </c:pt>
                <c:pt idx="708">
                  <c:v>27.5635593220339</c:v>
                </c:pt>
                <c:pt idx="709">
                  <c:v>27.583921015514811</c:v>
                </c:pt>
                <c:pt idx="710">
                  <c:v>27.604225352112678</c:v>
                </c:pt>
                <c:pt idx="711">
                  <c:v>27.624472573839665</c:v>
                </c:pt>
                <c:pt idx="712">
                  <c:v>27.644662921348313</c:v>
                </c:pt>
                <c:pt idx="713">
                  <c:v>27.664796633941098</c:v>
                </c:pt>
                <c:pt idx="714">
                  <c:v>27.684873949579831</c:v>
                </c:pt>
                <c:pt idx="715">
                  <c:v>27.704895104895105</c:v>
                </c:pt>
                <c:pt idx="716">
                  <c:v>27.72486033519553</c:v>
                </c:pt>
                <c:pt idx="717">
                  <c:v>27.744769874476987</c:v>
                </c:pt>
                <c:pt idx="718">
                  <c:v>27.764623955431755</c:v>
                </c:pt>
                <c:pt idx="719">
                  <c:v>27.784422809457581</c:v>
                </c:pt>
                <c:pt idx="720">
                  <c:v>27.804166666666667</c:v>
                </c:pt>
                <c:pt idx="721">
                  <c:v>27.823855755894588</c:v>
                </c:pt>
                <c:pt idx="722">
                  <c:v>27.843490304709139</c:v>
                </c:pt>
                <c:pt idx="723">
                  <c:v>27.863070539419088</c:v>
                </c:pt>
                <c:pt idx="724">
                  <c:v>27.882596685082873</c:v>
                </c:pt>
                <c:pt idx="725">
                  <c:v>27.902068965517241</c:v>
                </c:pt>
                <c:pt idx="726">
                  <c:v>27.921487603305785</c:v>
                </c:pt>
                <c:pt idx="727">
                  <c:v>27.940852819807425</c:v>
                </c:pt>
                <c:pt idx="728">
                  <c:v>27.960164835164836</c:v>
                </c:pt>
                <c:pt idx="729">
                  <c:v>27.979423868312757</c:v>
                </c:pt>
                <c:pt idx="730">
                  <c:v>27.998630136986304</c:v>
                </c:pt>
                <c:pt idx="731">
                  <c:v>28.017783857729139</c:v>
                </c:pt>
                <c:pt idx="732">
                  <c:v>28.036885245901637</c:v>
                </c:pt>
                <c:pt idx="733">
                  <c:v>28.055934515688953</c:v>
                </c:pt>
                <c:pt idx="734">
                  <c:v>28.074931880108995</c:v>
                </c:pt>
                <c:pt idx="735">
                  <c:v>28.093877551020409</c:v>
                </c:pt>
                <c:pt idx="736">
                  <c:v>28.112771739130434</c:v>
                </c:pt>
                <c:pt idx="737">
                  <c:v>28.131614654002711</c:v>
                </c:pt>
                <c:pt idx="738">
                  <c:v>28.150406504065039</c:v>
                </c:pt>
                <c:pt idx="739">
                  <c:v>28.169147496617047</c:v>
                </c:pt>
                <c:pt idx="740">
                  <c:v>28.187837837837836</c:v>
                </c:pt>
                <c:pt idx="741">
                  <c:v>28.206477732793523</c:v>
                </c:pt>
                <c:pt idx="742">
                  <c:v>28.225067385444746</c:v>
                </c:pt>
                <c:pt idx="743">
                  <c:v>28.243606998654101</c:v>
                </c:pt>
                <c:pt idx="744">
                  <c:v>28.262096774193544</c:v>
                </c:pt>
                <c:pt idx="745">
                  <c:v>28.280536912751682</c:v>
                </c:pt>
                <c:pt idx="746">
                  <c:v>28.298927613941018</c:v>
                </c:pt>
                <c:pt idx="747">
                  <c:v>28.317269076305219</c:v>
                </c:pt>
                <c:pt idx="748">
                  <c:v>28.3355614973262</c:v>
                </c:pt>
                <c:pt idx="749">
                  <c:v>28.353805073431243</c:v>
                </c:pt>
                <c:pt idx="750">
                  <c:v>28.372000000000003</c:v>
                </c:pt>
                <c:pt idx="751">
                  <c:v>28.390146471371501</c:v>
                </c:pt>
                <c:pt idx="752">
                  <c:v>28.408244680851062</c:v>
                </c:pt>
                <c:pt idx="753">
                  <c:v>28.426294820717128</c:v>
                </c:pt>
                <c:pt idx="754">
                  <c:v>28.444297082228115</c:v>
                </c:pt>
                <c:pt idx="755">
                  <c:v>28.462251655629139</c:v>
                </c:pt>
                <c:pt idx="756">
                  <c:v>28.480158730158728</c:v>
                </c:pt>
                <c:pt idx="757">
                  <c:v>28.498018494055483</c:v>
                </c:pt>
                <c:pt idx="758">
                  <c:v>28.515831134564646</c:v>
                </c:pt>
                <c:pt idx="759">
                  <c:v>28.533596837944664</c:v>
                </c:pt>
                <c:pt idx="760">
                  <c:v>28.551315789473687</c:v>
                </c:pt>
                <c:pt idx="761">
                  <c:v>28.568988173455978</c:v>
                </c:pt>
                <c:pt idx="762">
                  <c:v>28.586614173228348</c:v>
                </c:pt>
                <c:pt idx="763">
                  <c:v>28.604193971166445</c:v>
                </c:pt>
                <c:pt idx="764">
                  <c:v>28.6217277486911</c:v>
                </c:pt>
                <c:pt idx="765">
                  <c:v>28.639215686274511</c:v>
                </c:pt>
                <c:pt idx="766">
                  <c:v>28.656657963446474</c:v>
                </c:pt>
                <c:pt idx="767">
                  <c:v>28.674054758800523</c:v>
                </c:pt>
                <c:pt idx="768">
                  <c:v>28.69140625</c:v>
                </c:pt>
                <c:pt idx="769">
                  <c:v>28.708712613784137</c:v>
                </c:pt>
                <c:pt idx="770">
                  <c:v>28.725974025974025</c:v>
                </c:pt>
                <c:pt idx="771">
                  <c:v>28.7431906614786</c:v>
                </c:pt>
                <c:pt idx="772">
                  <c:v>28.760362694300518</c:v>
                </c:pt>
                <c:pt idx="773">
                  <c:v>28.777490297542048</c:v>
                </c:pt>
                <c:pt idx="774">
                  <c:v>28.794573643410853</c:v>
                </c:pt>
                <c:pt idx="775">
                  <c:v>28.811612903225807</c:v>
                </c:pt>
                <c:pt idx="776">
                  <c:v>28.828608247422682</c:v>
                </c:pt>
                <c:pt idx="777">
                  <c:v>28.845559845559848</c:v>
                </c:pt>
                <c:pt idx="778">
                  <c:v>28.862467866323911</c:v>
                </c:pt>
                <c:pt idx="779">
                  <c:v>28.879332477535304</c:v>
                </c:pt>
                <c:pt idx="780">
                  <c:v>28.896153846153844</c:v>
                </c:pt>
                <c:pt idx="781">
                  <c:v>28.912932138284255</c:v>
                </c:pt>
                <c:pt idx="782">
                  <c:v>28.929667519181585</c:v>
                </c:pt>
                <c:pt idx="783">
                  <c:v>28.946360153256705</c:v>
                </c:pt>
                <c:pt idx="784">
                  <c:v>28.963010204081634</c:v>
                </c:pt>
                <c:pt idx="785">
                  <c:v>28.979617834394904</c:v>
                </c:pt>
                <c:pt idx="786">
                  <c:v>28.996183206106867</c:v>
                </c:pt>
                <c:pt idx="787">
                  <c:v>29.012706480304956</c:v>
                </c:pt>
                <c:pt idx="788">
                  <c:v>29.029187817258883</c:v>
                </c:pt>
                <c:pt idx="789">
                  <c:v>29.045627376425852</c:v>
                </c:pt>
                <c:pt idx="790">
                  <c:v>29.062025316455696</c:v>
                </c:pt>
                <c:pt idx="791">
                  <c:v>29.078381795195956</c:v>
                </c:pt>
                <c:pt idx="792">
                  <c:v>29.094696969696969</c:v>
                </c:pt>
                <c:pt idx="793">
                  <c:v>29.110970996216899</c:v>
                </c:pt>
                <c:pt idx="794">
                  <c:v>29.1272040302267</c:v>
                </c:pt>
                <c:pt idx="795">
                  <c:v>29.143396226415096</c:v>
                </c:pt>
                <c:pt idx="796">
                  <c:v>29.159547738693469</c:v>
                </c:pt>
                <c:pt idx="797">
                  <c:v>29.175658720200754</c:v>
                </c:pt>
                <c:pt idx="798">
                  <c:v>29.19172932330827</c:v>
                </c:pt>
                <c:pt idx="799">
                  <c:v>29.207759699624532</c:v>
                </c:pt>
                <c:pt idx="800">
                  <c:v>29.223749999999999</c:v>
                </c:pt>
                <c:pt idx="801">
                  <c:v>29.239700374531836</c:v>
                </c:pt>
                <c:pt idx="802">
                  <c:v>29.255610972568579</c:v>
                </c:pt>
                <c:pt idx="803">
                  <c:v>29.271481942714821</c:v>
                </c:pt>
                <c:pt idx="804">
                  <c:v>29.28731343283582</c:v>
                </c:pt>
                <c:pt idx="805">
                  <c:v>29.303105590062113</c:v>
                </c:pt>
                <c:pt idx="806">
                  <c:v>29.318858560794041</c:v>
                </c:pt>
                <c:pt idx="807">
                  <c:v>29.334572490706318</c:v>
                </c:pt>
                <c:pt idx="808">
                  <c:v>29.350247524752476</c:v>
                </c:pt>
                <c:pt idx="809">
                  <c:v>29.365883807169347</c:v>
                </c:pt>
                <c:pt idx="810">
                  <c:v>29.38148148148148</c:v>
                </c:pt>
                <c:pt idx="811">
                  <c:v>29.397040690505548</c:v>
                </c:pt>
                <c:pt idx="812">
                  <c:v>29.41256157635468</c:v>
                </c:pt>
                <c:pt idx="813">
                  <c:v>29.428044280442805</c:v>
                </c:pt>
                <c:pt idx="814">
                  <c:v>29.443488943488944</c:v>
                </c:pt>
                <c:pt idx="815">
                  <c:v>29.458895705521471</c:v>
                </c:pt>
                <c:pt idx="816">
                  <c:v>29.474264705882351</c:v>
                </c:pt>
                <c:pt idx="817">
                  <c:v>29.489596083231334</c:v>
                </c:pt>
                <c:pt idx="818">
                  <c:v>29.504889975550125</c:v>
                </c:pt>
                <c:pt idx="819">
                  <c:v>29.520146520146518</c:v>
                </c:pt>
                <c:pt idx="820">
                  <c:v>29.535365853658536</c:v>
                </c:pt>
                <c:pt idx="821">
                  <c:v>29.550548112058468</c:v>
                </c:pt>
                <c:pt idx="822">
                  <c:v>29.565693430656935</c:v>
                </c:pt>
                <c:pt idx="823">
                  <c:v>29.580801944106927</c:v>
                </c:pt>
                <c:pt idx="824">
                  <c:v>29.595873786407768</c:v>
                </c:pt>
                <c:pt idx="825">
                  <c:v>29.610909090909093</c:v>
                </c:pt>
                <c:pt idx="826">
                  <c:v>29.625907990314772</c:v>
                </c:pt>
                <c:pt idx="827">
                  <c:v>29.640870616686822</c:v>
                </c:pt>
                <c:pt idx="828">
                  <c:v>29.655797101449277</c:v>
                </c:pt>
                <c:pt idx="829">
                  <c:v>29.670687575392041</c:v>
                </c:pt>
                <c:pt idx="830">
                  <c:v>29.685542168674701</c:v>
                </c:pt>
                <c:pt idx="831">
                  <c:v>29.700361010830324</c:v>
                </c:pt>
                <c:pt idx="832">
                  <c:v>29.71514423076923</c:v>
                </c:pt>
                <c:pt idx="833">
                  <c:v>29.729891956782712</c:v>
                </c:pt>
                <c:pt idx="834">
                  <c:v>29.744604316546763</c:v>
                </c:pt>
                <c:pt idx="835">
                  <c:v>29.75928143712575</c:v>
                </c:pt>
                <c:pt idx="836">
                  <c:v>29.773923444976074</c:v>
                </c:pt>
                <c:pt idx="837">
                  <c:v>29.788530465949819</c:v>
                </c:pt>
                <c:pt idx="838">
                  <c:v>29.80310262529833</c:v>
                </c:pt>
                <c:pt idx="839">
                  <c:v>29.817640047675802</c:v>
                </c:pt>
                <c:pt idx="840">
                  <c:v>29.832142857142856</c:v>
                </c:pt>
                <c:pt idx="841">
                  <c:v>29.846611177170036</c:v>
                </c:pt>
                <c:pt idx="842">
                  <c:v>29.86104513064133</c:v>
                </c:pt>
                <c:pt idx="843">
                  <c:v>29.87544483985765</c:v>
                </c:pt>
                <c:pt idx="844">
                  <c:v>29.889810426540286</c:v>
                </c:pt>
                <c:pt idx="845">
                  <c:v>29.904142011834317</c:v>
                </c:pt>
                <c:pt idx="846">
                  <c:v>29.918439716312058</c:v>
                </c:pt>
                <c:pt idx="847">
                  <c:v>29.93270365997639</c:v>
                </c:pt>
                <c:pt idx="848">
                  <c:v>29.946933962264151</c:v>
                </c:pt>
                <c:pt idx="849">
                  <c:v>29.96113074204947</c:v>
                </c:pt>
                <c:pt idx="850">
                  <c:v>29.97529411764706</c:v>
                </c:pt>
                <c:pt idx="851">
                  <c:v>29.989424206815514</c:v>
                </c:pt>
                <c:pt idx="852">
                  <c:v>30.003521126760564</c:v>
                </c:pt>
                <c:pt idx="853">
                  <c:v>30.017584994138335</c:v>
                </c:pt>
                <c:pt idx="854">
                  <c:v>30.031615925058546</c:v>
                </c:pt>
                <c:pt idx="855">
                  <c:v>30.04561403508772</c:v>
                </c:pt>
                <c:pt idx="856">
                  <c:v>30.059579439252339</c:v>
                </c:pt>
                <c:pt idx="857">
                  <c:v>30.073512252042008</c:v>
                </c:pt>
                <c:pt idx="858">
                  <c:v>30.087412587412587</c:v>
                </c:pt>
                <c:pt idx="859">
                  <c:v>30.101280558789291</c:v>
                </c:pt>
                <c:pt idx="860">
                  <c:v>30.11511627906977</c:v>
                </c:pt>
                <c:pt idx="861">
                  <c:v>30.128919860627178</c:v>
                </c:pt>
                <c:pt idx="862">
                  <c:v>30.142691415313227</c:v>
                </c:pt>
                <c:pt idx="863">
                  <c:v>30.15643105446118</c:v>
                </c:pt>
                <c:pt idx="864">
                  <c:v>30.170138888888886</c:v>
                </c:pt>
                <c:pt idx="865">
                  <c:v>30.183815028901734</c:v>
                </c:pt>
                <c:pt idx="866">
                  <c:v>30.197459584295611</c:v>
                </c:pt>
                <c:pt idx="867">
                  <c:v>30.211072664359861</c:v>
                </c:pt>
                <c:pt idx="868">
                  <c:v>30.224654377880185</c:v>
                </c:pt>
                <c:pt idx="869">
                  <c:v>30.238204833141541</c:v>
                </c:pt>
                <c:pt idx="870">
                  <c:v>30.251724137931035</c:v>
                </c:pt>
                <c:pt idx="871">
                  <c:v>30.265212399540758</c:v>
                </c:pt>
                <c:pt idx="872">
                  <c:v>30.278669724770641</c:v>
                </c:pt>
                <c:pt idx="873">
                  <c:v>30.29209621993127</c:v>
                </c:pt>
                <c:pt idx="874">
                  <c:v>30.305491990846683</c:v>
                </c:pt>
                <c:pt idx="875">
                  <c:v>30.318857142857141</c:v>
                </c:pt>
                <c:pt idx="876">
                  <c:v>30.332191780821915</c:v>
                </c:pt>
                <c:pt idx="877">
                  <c:v>30.345496009122009</c:v>
                </c:pt>
                <c:pt idx="878">
                  <c:v>30.35876993166287</c:v>
                </c:pt>
                <c:pt idx="879">
                  <c:v>30.372013651877133</c:v>
                </c:pt>
                <c:pt idx="880">
                  <c:v>30.385227272727271</c:v>
                </c:pt>
                <c:pt idx="881">
                  <c:v>30.398410896708285</c:v>
                </c:pt>
                <c:pt idx="882">
                  <c:v>30.411564625850339</c:v>
                </c:pt>
                <c:pt idx="883">
                  <c:v>30.424688561721403</c:v>
                </c:pt>
                <c:pt idx="884">
                  <c:v>30.437782805429865</c:v>
                </c:pt>
                <c:pt idx="885">
                  <c:v>30.450847457627116</c:v>
                </c:pt>
                <c:pt idx="886">
                  <c:v>30.463882618510159</c:v>
                </c:pt>
                <c:pt idx="887">
                  <c:v>30.476888387824125</c:v>
                </c:pt>
                <c:pt idx="888">
                  <c:v>30.489864864864863</c:v>
                </c:pt>
                <c:pt idx="889">
                  <c:v>30.502812148481439</c:v>
                </c:pt>
                <c:pt idx="890">
                  <c:v>30.515730337078651</c:v>
                </c:pt>
                <c:pt idx="891">
                  <c:v>30.528619528619526</c:v>
                </c:pt>
                <c:pt idx="892">
                  <c:v>30.541479820627803</c:v>
                </c:pt>
                <c:pt idx="893">
                  <c:v>30.554311310190368</c:v>
                </c:pt>
                <c:pt idx="894">
                  <c:v>30.567114093959731</c:v>
                </c:pt>
                <c:pt idx="895">
                  <c:v>30.579888268156424</c:v>
                </c:pt>
                <c:pt idx="896">
                  <c:v>30.592633928571427</c:v>
                </c:pt>
                <c:pt idx="897">
                  <c:v>30.605351170568561</c:v>
                </c:pt>
                <c:pt idx="898">
                  <c:v>30.618040089086861</c:v>
                </c:pt>
                <c:pt idx="899">
                  <c:v>30.630700778642939</c:v>
                </c:pt>
                <c:pt idx="900">
                  <c:v>30.643333333333334</c:v>
                </c:pt>
                <c:pt idx="901">
                  <c:v>30.655937846836849</c:v>
                </c:pt>
                <c:pt idx="902">
                  <c:v>30.668514412416854</c:v>
                </c:pt>
                <c:pt idx="903">
                  <c:v>30.681063122923586</c:v>
                </c:pt>
                <c:pt idx="904">
                  <c:v>30.693584070796458</c:v>
                </c:pt>
                <c:pt idx="905">
                  <c:v>30.706077348066295</c:v>
                </c:pt>
                <c:pt idx="906">
                  <c:v>30.718543046357617</c:v>
                </c:pt>
                <c:pt idx="907">
                  <c:v>30.73098125689085</c:v>
                </c:pt>
                <c:pt idx="908">
                  <c:v>30.743392070484582</c:v>
                </c:pt>
                <c:pt idx="909">
                  <c:v>30.755775577557753</c:v>
                </c:pt>
                <c:pt idx="910">
                  <c:v>30.768131868131871</c:v>
                </c:pt>
                <c:pt idx="911">
                  <c:v>30.780461031833152</c:v>
                </c:pt>
                <c:pt idx="912">
                  <c:v>30.792763157894736</c:v>
                </c:pt>
                <c:pt idx="913">
                  <c:v>30.80503833515882</c:v>
                </c:pt>
                <c:pt idx="914">
                  <c:v>30.817286652078774</c:v>
                </c:pt>
                <c:pt idx="915">
                  <c:v>30.82950819672131</c:v>
                </c:pt>
                <c:pt idx="916">
                  <c:v>30.841703056768559</c:v>
                </c:pt>
                <c:pt idx="917">
                  <c:v>30.853871319520177</c:v>
                </c:pt>
                <c:pt idx="918">
                  <c:v>30.866013071895427</c:v>
                </c:pt>
                <c:pt idx="919">
                  <c:v>30.878128400435255</c:v>
                </c:pt>
                <c:pt idx="920">
                  <c:v>30.890217391304347</c:v>
                </c:pt>
                <c:pt idx="921">
                  <c:v>30.902280130293157</c:v>
                </c:pt>
                <c:pt idx="922">
                  <c:v>30.914316702819956</c:v>
                </c:pt>
                <c:pt idx="923">
                  <c:v>30.926327193932828</c:v>
                </c:pt>
                <c:pt idx="924">
                  <c:v>30.938311688311686</c:v>
                </c:pt>
                <c:pt idx="925">
                  <c:v>30.95027027027027</c:v>
                </c:pt>
                <c:pt idx="926">
                  <c:v>30.9622030237581</c:v>
                </c:pt>
                <c:pt idx="927">
                  <c:v>30.974110032362461</c:v>
                </c:pt>
                <c:pt idx="928">
                  <c:v>30.985991379310345</c:v>
                </c:pt>
                <c:pt idx="929">
                  <c:v>30.997847147470399</c:v>
                </c:pt>
                <c:pt idx="930">
                  <c:v>31.009677419354837</c:v>
                </c:pt>
                <c:pt idx="931">
                  <c:v>31.021482277121375</c:v>
                </c:pt>
                <c:pt idx="932">
                  <c:v>31.033261802575108</c:v>
                </c:pt>
                <c:pt idx="933">
                  <c:v>31.045016077170416</c:v>
                </c:pt>
                <c:pt idx="934">
                  <c:v>31.056745182012847</c:v>
                </c:pt>
                <c:pt idx="935">
                  <c:v>31.068449197860964</c:v>
                </c:pt>
                <c:pt idx="936">
                  <c:v>31.080128205128204</c:v>
                </c:pt>
                <c:pt idx="937">
                  <c:v>31.09178228388474</c:v>
                </c:pt>
                <c:pt idx="938">
                  <c:v>31.103411513859275</c:v>
                </c:pt>
                <c:pt idx="939">
                  <c:v>31.115015974440897</c:v>
                </c:pt>
                <c:pt idx="940">
                  <c:v>31.126595744680852</c:v>
                </c:pt>
                <c:pt idx="941">
                  <c:v>31.13815090329437</c:v>
                </c:pt>
                <c:pt idx="942">
                  <c:v>31.14968152866242</c:v>
                </c:pt>
                <c:pt idx="943">
                  <c:v>31.161187698833508</c:v>
                </c:pt>
                <c:pt idx="944">
                  <c:v>31.172669491525422</c:v>
                </c:pt>
                <c:pt idx="945">
                  <c:v>31.184126984126987</c:v>
                </c:pt>
                <c:pt idx="946">
                  <c:v>31.195560253699789</c:v>
                </c:pt>
                <c:pt idx="947">
                  <c:v>31.206969376979938</c:v>
                </c:pt>
                <c:pt idx="948">
                  <c:v>31.218354430379748</c:v>
                </c:pt>
                <c:pt idx="949">
                  <c:v>31.229715489989463</c:v>
                </c:pt>
                <c:pt idx="950">
                  <c:v>31.241052631578945</c:v>
                </c:pt>
                <c:pt idx="951">
                  <c:v>31.252365930599368</c:v>
                </c:pt>
                <c:pt idx="952">
                  <c:v>31.263655462184875</c:v>
                </c:pt>
                <c:pt idx="953">
                  <c:v>31.274921301154251</c:v>
                </c:pt>
                <c:pt idx="954">
                  <c:v>31.286163522012579</c:v>
                </c:pt>
                <c:pt idx="955">
                  <c:v>31.297382198952878</c:v>
                </c:pt>
                <c:pt idx="956">
                  <c:v>31.30857740585774</c:v>
                </c:pt>
                <c:pt idx="957">
                  <c:v>31.319749216300941</c:v>
                </c:pt>
                <c:pt idx="958">
                  <c:v>31.330897703549059</c:v>
                </c:pt>
                <c:pt idx="959">
                  <c:v>31.342022940563087</c:v>
                </c:pt>
                <c:pt idx="960">
                  <c:v>31.353124999999999</c:v>
                </c:pt>
                <c:pt idx="961">
                  <c:v>31.364203954214361</c:v>
                </c:pt>
                <c:pt idx="962">
                  <c:v>31.375259875259875</c:v>
                </c:pt>
                <c:pt idx="963">
                  <c:v>31.386292834890966</c:v>
                </c:pt>
                <c:pt idx="964">
                  <c:v>31.397302904564317</c:v>
                </c:pt>
                <c:pt idx="965">
                  <c:v>31.408290155440415</c:v>
                </c:pt>
                <c:pt idx="966">
                  <c:v>31.419254658385093</c:v>
                </c:pt>
                <c:pt idx="967">
                  <c:v>31.430196483971045</c:v>
                </c:pt>
                <c:pt idx="968">
                  <c:v>31.441115702479337</c:v>
                </c:pt>
                <c:pt idx="969">
                  <c:v>31.452012383900929</c:v>
                </c:pt>
                <c:pt idx="970">
                  <c:v>31.462886597938144</c:v>
                </c:pt>
                <c:pt idx="971">
                  <c:v>31.473738414006181</c:v>
                </c:pt>
                <c:pt idx="972">
                  <c:v>31.484567901234566</c:v>
                </c:pt>
                <c:pt idx="973">
                  <c:v>31.495375128468655</c:v>
                </c:pt>
                <c:pt idx="974">
                  <c:v>31.506160164271048</c:v>
                </c:pt>
                <c:pt idx="975">
                  <c:v>31.516923076923074</c:v>
                </c:pt>
                <c:pt idx="976">
                  <c:v>31.527663934426229</c:v>
                </c:pt>
                <c:pt idx="977">
                  <c:v>31.538382804503584</c:v>
                </c:pt>
                <c:pt idx="978">
                  <c:v>31.549079754601227</c:v>
                </c:pt>
                <c:pt idx="979">
                  <c:v>31.559754851889682</c:v>
                </c:pt>
                <c:pt idx="980">
                  <c:v>31.570408163265306</c:v>
                </c:pt>
                <c:pt idx="981">
                  <c:v>31.581039755351682</c:v>
                </c:pt>
                <c:pt idx="982">
                  <c:v>31.591649694501019</c:v>
                </c:pt>
                <c:pt idx="983">
                  <c:v>31.602238046795524</c:v>
                </c:pt>
                <c:pt idx="984">
                  <c:v>31.612804878048777</c:v>
                </c:pt>
                <c:pt idx="985">
                  <c:v>31.623350253807107</c:v>
                </c:pt>
                <c:pt idx="986">
                  <c:v>31.633874239350913</c:v>
                </c:pt>
                <c:pt idx="987">
                  <c:v>31.644376899696049</c:v>
                </c:pt>
                <c:pt idx="988">
                  <c:v>31.654858299595141</c:v>
                </c:pt>
                <c:pt idx="989">
                  <c:v>31.665318503538931</c:v>
                </c:pt>
                <c:pt idx="990">
                  <c:v>31.675757575757572</c:v>
                </c:pt>
                <c:pt idx="991">
                  <c:v>31.686175580221999</c:v>
                </c:pt>
                <c:pt idx="992">
                  <c:v>31.69657258064516</c:v>
                </c:pt>
                <c:pt idx="993">
                  <c:v>31.706948640483386</c:v>
                </c:pt>
                <c:pt idx="994">
                  <c:v>31.717303822937627</c:v>
                </c:pt>
                <c:pt idx="995">
                  <c:v>31.727638190954771</c:v>
                </c:pt>
                <c:pt idx="996">
                  <c:v>31.737951807228914</c:v>
                </c:pt>
                <c:pt idx="997">
                  <c:v>31.748244734202608</c:v>
                </c:pt>
                <c:pt idx="998">
                  <c:v>31.758517034068134</c:v>
                </c:pt>
                <c:pt idx="999">
                  <c:v>31.768768768768769</c:v>
                </c:pt>
                <c:pt idx="1000">
                  <c:v>31.779000000000003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55-4000-A14F-1682E604A100}"/>
            </c:ext>
          </c:extLst>
        </c:ser>
        <c:ser>
          <c:idx val="7"/>
          <c:order val="4"/>
          <c:tx>
            <c:strRef>
              <c:f>Kalk!$D$7</c:f>
              <c:strCache>
                <c:ptCount val="1"/>
                <c:pt idx="0">
                  <c:v>durchschn. </c:v>
                </c:pt>
              </c:strCache>
            </c:strRef>
          </c:tx>
          <c:spPr>
            <a:ln w="12700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Kalk!$A$10:$A$1010</c:f>
              <c:numCache>
                <c:formatCode>#,##0</c:formatCode>
                <c:ptCount val="10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  <c:pt idx="801">
                  <c:v>80100</c:v>
                </c:pt>
                <c:pt idx="802">
                  <c:v>80200</c:v>
                </c:pt>
                <c:pt idx="803">
                  <c:v>80300</c:v>
                </c:pt>
                <c:pt idx="804">
                  <c:v>80400</c:v>
                </c:pt>
                <c:pt idx="805">
                  <c:v>80500</c:v>
                </c:pt>
                <c:pt idx="806">
                  <c:v>80600</c:v>
                </c:pt>
                <c:pt idx="807">
                  <c:v>80700</c:v>
                </c:pt>
                <c:pt idx="808">
                  <c:v>80800</c:v>
                </c:pt>
                <c:pt idx="809">
                  <c:v>80900</c:v>
                </c:pt>
                <c:pt idx="810">
                  <c:v>81000</c:v>
                </c:pt>
                <c:pt idx="811">
                  <c:v>81100</c:v>
                </c:pt>
                <c:pt idx="812">
                  <c:v>81200</c:v>
                </c:pt>
                <c:pt idx="813">
                  <c:v>81300</c:v>
                </c:pt>
                <c:pt idx="814">
                  <c:v>81400</c:v>
                </c:pt>
                <c:pt idx="815">
                  <c:v>81500</c:v>
                </c:pt>
                <c:pt idx="816">
                  <c:v>81600</c:v>
                </c:pt>
                <c:pt idx="817">
                  <c:v>81700</c:v>
                </c:pt>
                <c:pt idx="818">
                  <c:v>81800</c:v>
                </c:pt>
                <c:pt idx="819">
                  <c:v>81900</c:v>
                </c:pt>
                <c:pt idx="820">
                  <c:v>82000</c:v>
                </c:pt>
                <c:pt idx="821">
                  <c:v>82100</c:v>
                </c:pt>
                <c:pt idx="822">
                  <c:v>82200</c:v>
                </c:pt>
                <c:pt idx="823">
                  <c:v>82300</c:v>
                </c:pt>
                <c:pt idx="824">
                  <c:v>82400</c:v>
                </c:pt>
                <c:pt idx="825">
                  <c:v>82500</c:v>
                </c:pt>
                <c:pt idx="826">
                  <c:v>82600</c:v>
                </c:pt>
                <c:pt idx="827">
                  <c:v>82700</c:v>
                </c:pt>
                <c:pt idx="828">
                  <c:v>82800</c:v>
                </c:pt>
                <c:pt idx="829">
                  <c:v>82900</c:v>
                </c:pt>
                <c:pt idx="830">
                  <c:v>83000</c:v>
                </c:pt>
                <c:pt idx="831">
                  <c:v>83100</c:v>
                </c:pt>
                <c:pt idx="832">
                  <c:v>83200</c:v>
                </c:pt>
                <c:pt idx="833">
                  <c:v>83300</c:v>
                </c:pt>
                <c:pt idx="834">
                  <c:v>83400</c:v>
                </c:pt>
                <c:pt idx="835">
                  <c:v>83500</c:v>
                </c:pt>
                <c:pt idx="836">
                  <c:v>83600</c:v>
                </c:pt>
                <c:pt idx="837">
                  <c:v>83700</c:v>
                </c:pt>
                <c:pt idx="838">
                  <c:v>83800</c:v>
                </c:pt>
                <c:pt idx="839">
                  <c:v>83900</c:v>
                </c:pt>
                <c:pt idx="840">
                  <c:v>84000</c:v>
                </c:pt>
                <c:pt idx="841">
                  <c:v>84100</c:v>
                </c:pt>
                <c:pt idx="842">
                  <c:v>84200</c:v>
                </c:pt>
                <c:pt idx="843">
                  <c:v>84300</c:v>
                </c:pt>
                <c:pt idx="844">
                  <c:v>84400</c:v>
                </c:pt>
                <c:pt idx="845">
                  <c:v>84500</c:v>
                </c:pt>
                <c:pt idx="846">
                  <c:v>84600</c:v>
                </c:pt>
                <c:pt idx="847">
                  <c:v>84700</c:v>
                </c:pt>
                <c:pt idx="848">
                  <c:v>84800</c:v>
                </c:pt>
                <c:pt idx="849">
                  <c:v>84900</c:v>
                </c:pt>
                <c:pt idx="850">
                  <c:v>85000</c:v>
                </c:pt>
                <c:pt idx="851">
                  <c:v>85100</c:v>
                </c:pt>
                <c:pt idx="852">
                  <c:v>85200</c:v>
                </c:pt>
                <c:pt idx="853">
                  <c:v>85300</c:v>
                </c:pt>
                <c:pt idx="854">
                  <c:v>85400</c:v>
                </c:pt>
                <c:pt idx="855">
                  <c:v>85500</c:v>
                </c:pt>
                <c:pt idx="856">
                  <c:v>85600</c:v>
                </c:pt>
                <c:pt idx="857">
                  <c:v>85700</c:v>
                </c:pt>
                <c:pt idx="858">
                  <c:v>85800</c:v>
                </c:pt>
                <c:pt idx="859">
                  <c:v>85900</c:v>
                </c:pt>
                <c:pt idx="860">
                  <c:v>86000</c:v>
                </c:pt>
                <c:pt idx="861">
                  <c:v>86100</c:v>
                </c:pt>
                <c:pt idx="862">
                  <c:v>86200</c:v>
                </c:pt>
                <c:pt idx="863">
                  <c:v>86300</c:v>
                </c:pt>
                <c:pt idx="864">
                  <c:v>86400</c:v>
                </c:pt>
                <c:pt idx="865">
                  <c:v>86500</c:v>
                </c:pt>
                <c:pt idx="866">
                  <c:v>86600</c:v>
                </c:pt>
                <c:pt idx="867">
                  <c:v>86700</c:v>
                </c:pt>
                <c:pt idx="868">
                  <c:v>86800</c:v>
                </c:pt>
                <c:pt idx="869">
                  <c:v>86900</c:v>
                </c:pt>
                <c:pt idx="870">
                  <c:v>87000</c:v>
                </c:pt>
                <c:pt idx="871">
                  <c:v>87100</c:v>
                </c:pt>
                <c:pt idx="872">
                  <c:v>87200</c:v>
                </c:pt>
                <c:pt idx="873">
                  <c:v>87300</c:v>
                </c:pt>
                <c:pt idx="874">
                  <c:v>87400</c:v>
                </c:pt>
                <c:pt idx="875">
                  <c:v>87500</c:v>
                </c:pt>
                <c:pt idx="876">
                  <c:v>87600</c:v>
                </c:pt>
                <c:pt idx="877">
                  <c:v>87700</c:v>
                </c:pt>
                <c:pt idx="878">
                  <c:v>87800</c:v>
                </c:pt>
                <c:pt idx="879">
                  <c:v>87900</c:v>
                </c:pt>
                <c:pt idx="880">
                  <c:v>88000</c:v>
                </c:pt>
                <c:pt idx="881">
                  <c:v>88100</c:v>
                </c:pt>
                <c:pt idx="882">
                  <c:v>88200</c:v>
                </c:pt>
                <c:pt idx="883">
                  <c:v>88300</c:v>
                </c:pt>
                <c:pt idx="884">
                  <c:v>88400</c:v>
                </c:pt>
                <c:pt idx="885">
                  <c:v>88500</c:v>
                </c:pt>
                <c:pt idx="886">
                  <c:v>88600</c:v>
                </c:pt>
                <c:pt idx="887">
                  <c:v>88700</c:v>
                </c:pt>
                <c:pt idx="888">
                  <c:v>88800</c:v>
                </c:pt>
                <c:pt idx="889">
                  <c:v>88900</c:v>
                </c:pt>
                <c:pt idx="890">
                  <c:v>89000</c:v>
                </c:pt>
                <c:pt idx="891">
                  <c:v>89100</c:v>
                </c:pt>
                <c:pt idx="892">
                  <c:v>89200</c:v>
                </c:pt>
                <c:pt idx="893">
                  <c:v>89300</c:v>
                </c:pt>
                <c:pt idx="894">
                  <c:v>89400</c:v>
                </c:pt>
                <c:pt idx="895">
                  <c:v>89500</c:v>
                </c:pt>
                <c:pt idx="896">
                  <c:v>89600</c:v>
                </c:pt>
                <c:pt idx="897">
                  <c:v>89700</c:v>
                </c:pt>
                <c:pt idx="898">
                  <c:v>89800</c:v>
                </c:pt>
                <c:pt idx="899">
                  <c:v>89900</c:v>
                </c:pt>
                <c:pt idx="900">
                  <c:v>90000</c:v>
                </c:pt>
                <c:pt idx="901">
                  <c:v>90100</c:v>
                </c:pt>
                <c:pt idx="902">
                  <c:v>90200</c:v>
                </c:pt>
                <c:pt idx="903">
                  <c:v>90300</c:v>
                </c:pt>
                <c:pt idx="904">
                  <c:v>90400</c:v>
                </c:pt>
                <c:pt idx="905">
                  <c:v>90500</c:v>
                </c:pt>
                <c:pt idx="906">
                  <c:v>90600</c:v>
                </c:pt>
                <c:pt idx="907">
                  <c:v>90700</c:v>
                </c:pt>
                <c:pt idx="908">
                  <c:v>90800</c:v>
                </c:pt>
                <c:pt idx="909">
                  <c:v>90900</c:v>
                </c:pt>
                <c:pt idx="910">
                  <c:v>91000</c:v>
                </c:pt>
                <c:pt idx="911">
                  <c:v>91100</c:v>
                </c:pt>
                <c:pt idx="912">
                  <c:v>91200</c:v>
                </c:pt>
                <c:pt idx="913">
                  <c:v>91300</c:v>
                </c:pt>
                <c:pt idx="914">
                  <c:v>91400</c:v>
                </c:pt>
                <c:pt idx="915">
                  <c:v>91500</c:v>
                </c:pt>
                <c:pt idx="916">
                  <c:v>91600</c:v>
                </c:pt>
                <c:pt idx="917">
                  <c:v>91700</c:v>
                </c:pt>
                <c:pt idx="918">
                  <c:v>91800</c:v>
                </c:pt>
                <c:pt idx="919">
                  <c:v>91900</c:v>
                </c:pt>
                <c:pt idx="920">
                  <c:v>92000</c:v>
                </c:pt>
                <c:pt idx="921">
                  <c:v>92100</c:v>
                </c:pt>
                <c:pt idx="922">
                  <c:v>92200</c:v>
                </c:pt>
                <c:pt idx="923">
                  <c:v>92300</c:v>
                </c:pt>
                <c:pt idx="924">
                  <c:v>92400</c:v>
                </c:pt>
                <c:pt idx="925">
                  <c:v>92500</c:v>
                </c:pt>
                <c:pt idx="926">
                  <c:v>92600</c:v>
                </c:pt>
                <c:pt idx="927">
                  <c:v>92700</c:v>
                </c:pt>
                <c:pt idx="928">
                  <c:v>92800</c:v>
                </c:pt>
                <c:pt idx="929">
                  <c:v>92900</c:v>
                </c:pt>
                <c:pt idx="930">
                  <c:v>93000</c:v>
                </c:pt>
                <c:pt idx="931">
                  <c:v>93100</c:v>
                </c:pt>
                <c:pt idx="932">
                  <c:v>93200</c:v>
                </c:pt>
                <c:pt idx="933">
                  <c:v>93300</c:v>
                </c:pt>
                <c:pt idx="934">
                  <c:v>93400</c:v>
                </c:pt>
                <c:pt idx="935">
                  <c:v>93500</c:v>
                </c:pt>
                <c:pt idx="936">
                  <c:v>93600</c:v>
                </c:pt>
                <c:pt idx="937">
                  <c:v>93700</c:v>
                </c:pt>
                <c:pt idx="938">
                  <c:v>93800</c:v>
                </c:pt>
                <c:pt idx="939">
                  <c:v>93900</c:v>
                </c:pt>
                <c:pt idx="940">
                  <c:v>94000</c:v>
                </c:pt>
                <c:pt idx="941">
                  <c:v>94100</c:v>
                </c:pt>
                <c:pt idx="942">
                  <c:v>94200</c:v>
                </c:pt>
                <c:pt idx="943">
                  <c:v>94300</c:v>
                </c:pt>
                <c:pt idx="944">
                  <c:v>94400</c:v>
                </c:pt>
                <c:pt idx="945">
                  <c:v>94500</c:v>
                </c:pt>
                <c:pt idx="946">
                  <c:v>94600</c:v>
                </c:pt>
                <c:pt idx="947">
                  <c:v>94700</c:v>
                </c:pt>
                <c:pt idx="948">
                  <c:v>94800</c:v>
                </c:pt>
                <c:pt idx="949">
                  <c:v>94900</c:v>
                </c:pt>
                <c:pt idx="950">
                  <c:v>95000</c:v>
                </c:pt>
                <c:pt idx="951">
                  <c:v>95100</c:v>
                </c:pt>
                <c:pt idx="952">
                  <c:v>95200</c:v>
                </c:pt>
                <c:pt idx="953">
                  <c:v>95300</c:v>
                </c:pt>
                <c:pt idx="954">
                  <c:v>95400</c:v>
                </c:pt>
                <c:pt idx="955">
                  <c:v>95500</c:v>
                </c:pt>
                <c:pt idx="956">
                  <c:v>95600</c:v>
                </c:pt>
                <c:pt idx="957">
                  <c:v>95700</c:v>
                </c:pt>
                <c:pt idx="958">
                  <c:v>95800</c:v>
                </c:pt>
                <c:pt idx="959">
                  <c:v>95900</c:v>
                </c:pt>
                <c:pt idx="960">
                  <c:v>96000</c:v>
                </c:pt>
                <c:pt idx="961">
                  <c:v>96100</c:v>
                </c:pt>
                <c:pt idx="962">
                  <c:v>96200</c:v>
                </c:pt>
                <c:pt idx="963">
                  <c:v>96300</c:v>
                </c:pt>
                <c:pt idx="964">
                  <c:v>96400</c:v>
                </c:pt>
                <c:pt idx="965">
                  <c:v>96500</c:v>
                </c:pt>
                <c:pt idx="966">
                  <c:v>96600</c:v>
                </c:pt>
                <c:pt idx="967">
                  <c:v>96700</c:v>
                </c:pt>
                <c:pt idx="968">
                  <c:v>96800</c:v>
                </c:pt>
                <c:pt idx="969">
                  <c:v>96900</c:v>
                </c:pt>
                <c:pt idx="970">
                  <c:v>97000</c:v>
                </c:pt>
                <c:pt idx="971">
                  <c:v>97100</c:v>
                </c:pt>
                <c:pt idx="972">
                  <c:v>97200</c:v>
                </c:pt>
                <c:pt idx="973">
                  <c:v>97300</c:v>
                </c:pt>
                <c:pt idx="974">
                  <c:v>97400</c:v>
                </c:pt>
                <c:pt idx="975">
                  <c:v>97500</c:v>
                </c:pt>
                <c:pt idx="976">
                  <c:v>97600</c:v>
                </c:pt>
                <c:pt idx="977">
                  <c:v>97700</c:v>
                </c:pt>
                <c:pt idx="978">
                  <c:v>97800</c:v>
                </c:pt>
                <c:pt idx="979">
                  <c:v>97900</c:v>
                </c:pt>
                <c:pt idx="980">
                  <c:v>98000</c:v>
                </c:pt>
                <c:pt idx="981">
                  <c:v>98100</c:v>
                </c:pt>
                <c:pt idx="982">
                  <c:v>98200</c:v>
                </c:pt>
                <c:pt idx="983">
                  <c:v>98300</c:v>
                </c:pt>
                <c:pt idx="984">
                  <c:v>98400</c:v>
                </c:pt>
                <c:pt idx="985">
                  <c:v>98500</c:v>
                </c:pt>
                <c:pt idx="986">
                  <c:v>98600</c:v>
                </c:pt>
                <c:pt idx="987">
                  <c:v>98700</c:v>
                </c:pt>
                <c:pt idx="988">
                  <c:v>98800</c:v>
                </c:pt>
                <c:pt idx="989">
                  <c:v>98900</c:v>
                </c:pt>
                <c:pt idx="990">
                  <c:v>99000</c:v>
                </c:pt>
                <c:pt idx="991">
                  <c:v>99100</c:v>
                </c:pt>
                <c:pt idx="992">
                  <c:v>99200</c:v>
                </c:pt>
                <c:pt idx="993">
                  <c:v>99300</c:v>
                </c:pt>
                <c:pt idx="994">
                  <c:v>99400</c:v>
                </c:pt>
                <c:pt idx="995">
                  <c:v>99500</c:v>
                </c:pt>
                <c:pt idx="996">
                  <c:v>99600</c:v>
                </c:pt>
                <c:pt idx="997">
                  <c:v>99700</c:v>
                </c:pt>
                <c:pt idx="998">
                  <c:v>99800</c:v>
                </c:pt>
                <c:pt idx="999">
                  <c:v>99900</c:v>
                </c:pt>
                <c:pt idx="1000">
                  <c:v>100000</c:v>
                </c:pt>
              </c:numCache>
            </c:numRef>
          </c:cat>
          <c:val>
            <c:numRef>
              <c:f>Kalk!$D$10:$D$1010</c:f>
              <c:numCache>
                <c:formatCode>0.00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6.7307692307692304E-2</c:v>
                </c:pt>
                <c:pt idx="105">
                  <c:v>0.2</c:v>
                </c:pt>
                <c:pt idx="106">
                  <c:v>0.33962264150943394</c:v>
                </c:pt>
                <c:pt idx="107">
                  <c:v>0.46728971962616817</c:v>
                </c:pt>
                <c:pt idx="108">
                  <c:v>0.60185185185185186</c:v>
                </c:pt>
                <c:pt idx="109">
                  <c:v>0.73394495412844041</c:v>
                </c:pt>
                <c:pt idx="110">
                  <c:v>0.8727272727272728</c:v>
                </c:pt>
                <c:pt idx="111">
                  <c:v>1</c:v>
                </c:pt>
                <c:pt idx="112">
                  <c:v>1.1339285714285714</c:v>
                </c:pt>
                <c:pt idx="113">
                  <c:v>1.2654867256637168</c:v>
                </c:pt>
                <c:pt idx="114">
                  <c:v>1.3947368421052633</c:v>
                </c:pt>
                <c:pt idx="115">
                  <c:v>1.5217391304347827</c:v>
                </c:pt>
                <c:pt idx="116">
                  <c:v>1.6551724137931034</c:v>
                </c:pt>
                <c:pt idx="117">
                  <c:v>1.7863247863247864</c:v>
                </c:pt>
                <c:pt idx="118">
                  <c:v>1.9152542372881356</c:v>
                </c:pt>
                <c:pt idx="119">
                  <c:v>2.0420168067226889</c:v>
                </c:pt>
                <c:pt idx="120">
                  <c:v>2.1749999999999998</c:v>
                </c:pt>
                <c:pt idx="121">
                  <c:v>2.2975206611570247</c:v>
                </c:pt>
                <c:pt idx="122">
                  <c:v>2.4262295081967213</c:v>
                </c:pt>
                <c:pt idx="123">
                  <c:v>2.5528455284552845</c:v>
                </c:pt>
                <c:pt idx="124">
                  <c:v>2.685483870967742</c:v>
                </c:pt>
                <c:pt idx="125">
                  <c:v>2.8080000000000003</c:v>
                </c:pt>
                <c:pt idx="126">
                  <c:v>2.9365079365079363</c:v>
                </c:pt>
                <c:pt idx="127">
                  <c:v>3.0629921259842519</c:v>
                </c:pt>
                <c:pt idx="128">
                  <c:v>3.1875</c:v>
                </c:pt>
                <c:pt idx="129">
                  <c:v>3.3178294573643408</c:v>
                </c:pt>
                <c:pt idx="130">
                  <c:v>3.4461538461538459</c:v>
                </c:pt>
                <c:pt idx="131">
                  <c:v>3.5648854961832059</c:v>
                </c:pt>
                <c:pt idx="132">
                  <c:v>3.6969696969696972</c:v>
                </c:pt>
                <c:pt idx="133">
                  <c:v>3.8195488721804511</c:v>
                </c:pt>
                <c:pt idx="134">
                  <c:v>3.9402985074626868</c:v>
                </c:pt>
                <c:pt idx="135">
                  <c:v>4.0666666666666664</c:v>
                </c:pt>
                <c:pt idx="136">
                  <c:v>4.1911764705882346</c:v>
                </c:pt>
                <c:pt idx="137">
                  <c:v>4.3138686131386859</c:v>
                </c:pt>
                <c:pt idx="138">
                  <c:v>4.442028985507247</c:v>
                </c:pt>
                <c:pt idx="139">
                  <c:v>4.5611510791366907</c:v>
                </c:pt>
                <c:pt idx="140">
                  <c:v>4.6857142857142851</c:v>
                </c:pt>
                <c:pt idx="141">
                  <c:v>4.8085106382978724</c:v>
                </c:pt>
                <c:pt idx="142">
                  <c:v>4.936619718309859</c:v>
                </c:pt>
                <c:pt idx="143">
                  <c:v>5.0559440559440558</c:v>
                </c:pt>
                <c:pt idx="144">
                  <c:v>5.1805555555555554</c:v>
                </c:pt>
                <c:pt idx="145">
                  <c:v>5.3034482758620687</c:v>
                </c:pt>
                <c:pt idx="146">
                  <c:v>5.4246575342465757</c:v>
                </c:pt>
                <c:pt idx="147">
                  <c:v>5.5442176870748305</c:v>
                </c:pt>
                <c:pt idx="148">
                  <c:v>5.6689189189189184</c:v>
                </c:pt>
                <c:pt idx="149">
                  <c:v>5.7919463087248326</c:v>
                </c:pt>
                <c:pt idx="150">
                  <c:v>5.913333333333334</c:v>
                </c:pt>
                <c:pt idx="151">
                  <c:v>6.0331125827814569</c:v>
                </c:pt>
                <c:pt idx="152">
                  <c:v>6.1513157894736841</c:v>
                </c:pt>
                <c:pt idx="153">
                  <c:v>6.2679738562091494</c:v>
                </c:pt>
                <c:pt idx="154">
                  <c:v>6.3831168831168839</c:v>
                </c:pt>
                <c:pt idx="155">
                  <c:v>6.4967741935483865</c:v>
                </c:pt>
                <c:pt idx="156">
                  <c:v>6.6089743589743595</c:v>
                </c:pt>
                <c:pt idx="157">
                  <c:v>6.7261146496815289</c:v>
                </c:pt>
                <c:pt idx="158">
                  <c:v>6.8354430379746836</c:v>
                </c:pt>
                <c:pt idx="159">
                  <c:v>6.9433962264150937</c:v>
                </c:pt>
                <c:pt idx="160">
                  <c:v>7.0562500000000004</c:v>
                </c:pt>
                <c:pt idx="161">
                  <c:v>7.1614906832298137</c:v>
                </c:pt>
                <c:pt idx="162">
                  <c:v>7.2716049382716044</c:v>
                </c:pt>
                <c:pt idx="163">
                  <c:v>7.374233128834355</c:v>
                </c:pt>
                <c:pt idx="164">
                  <c:v>7.4817073170731705</c:v>
                </c:pt>
                <c:pt idx="165">
                  <c:v>7.5818181818181811</c:v>
                </c:pt>
                <c:pt idx="166">
                  <c:v>7.6867469879518078</c:v>
                </c:pt>
                <c:pt idx="167">
                  <c:v>7.7904191616766472</c:v>
                </c:pt>
                <c:pt idx="168">
                  <c:v>7.8869047619047619</c:v>
                </c:pt>
                <c:pt idx="169">
                  <c:v>7.9881656804733732</c:v>
                </c:pt>
                <c:pt idx="170">
                  <c:v>8.0882352941176467</c:v>
                </c:pt>
                <c:pt idx="171">
                  <c:v>8.1871345029239766</c:v>
                </c:pt>
                <c:pt idx="172">
                  <c:v>8.2848837209302317</c:v>
                </c:pt>
                <c:pt idx="173">
                  <c:v>8.3815028901734099</c:v>
                </c:pt>
                <c:pt idx="174">
                  <c:v>8.4712643678160919</c:v>
                </c:pt>
                <c:pt idx="175">
                  <c:v>8.5657142857142858</c:v>
                </c:pt>
                <c:pt idx="176">
                  <c:v>8.6647727272727284</c:v>
                </c:pt>
                <c:pt idx="177">
                  <c:v>8.7570621468926557</c:v>
                </c:pt>
                <c:pt idx="178">
                  <c:v>8.8483146067415728</c:v>
                </c:pt>
                <c:pt idx="179">
                  <c:v>8.938547486033519</c:v>
                </c:pt>
                <c:pt idx="180">
                  <c:v>9.0277777777777768</c:v>
                </c:pt>
                <c:pt idx="181">
                  <c:v>9.1160220994475143</c:v>
                </c:pt>
                <c:pt idx="182">
                  <c:v>9.208791208791208</c:v>
                </c:pt>
                <c:pt idx="183">
                  <c:v>9.2950819672131146</c:v>
                </c:pt>
                <c:pt idx="184">
                  <c:v>9.3804347826086953</c:v>
                </c:pt>
                <c:pt idx="185">
                  <c:v>9.4702702702702695</c:v>
                </c:pt>
                <c:pt idx="186">
                  <c:v>9.5537634408602141</c:v>
                </c:pt>
                <c:pt idx="187">
                  <c:v>9.6417112299465249</c:v>
                </c:pt>
                <c:pt idx="188">
                  <c:v>9.7234042553191493</c:v>
                </c:pt>
                <c:pt idx="189">
                  <c:v>9.8095238095238102</c:v>
                </c:pt>
                <c:pt idx="190">
                  <c:v>9.8947368421052637</c:v>
                </c:pt>
                <c:pt idx="191">
                  <c:v>9.9738219895287958</c:v>
                </c:pt>
                <c:pt idx="192">
                  <c:v>10.057291666666666</c:v>
                </c:pt>
                <c:pt idx="193">
                  <c:v>10.139896373056995</c:v>
                </c:pt>
                <c:pt idx="194">
                  <c:v>10.221649484536083</c:v>
                </c:pt>
                <c:pt idx="195">
                  <c:v>10.297435897435896</c:v>
                </c:pt>
                <c:pt idx="196">
                  <c:v>10.377551020408163</c:v>
                </c:pt>
                <c:pt idx="197">
                  <c:v>10.456852791878173</c:v>
                </c:pt>
                <c:pt idx="198">
                  <c:v>10.535353535353535</c:v>
                </c:pt>
                <c:pt idx="199">
                  <c:v>10.613065326633166</c:v>
                </c:pt>
                <c:pt idx="200">
                  <c:v>10.69</c:v>
                </c:pt>
                <c:pt idx="201">
                  <c:v>10.766169154228855</c:v>
                </c:pt>
                <c:pt idx="202">
                  <c:v>10.841584158415841</c:v>
                </c:pt>
                <c:pt idx="203">
                  <c:v>10.921182266009852</c:v>
                </c:pt>
                <c:pt idx="204">
                  <c:v>10.995098039215687</c:v>
                </c:pt>
                <c:pt idx="205">
                  <c:v>11.068292682926829</c:v>
                </c:pt>
                <c:pt idx="206">
                  <c:v>11.140776699029125</c:v>
                </c:pt>
                <c:pt idx="207">
                  <c:v>11.217391304347826</c:v>
                </c:pt>
                <c:pt idx="208">
                  <c:v>11.288461538461538</c:v>
                </c:pt>
                <c:pt idx="209">
                  <c:v>11.35885167464115</c:v>
                </c:pt>
                <c:pt idx="210">
                  <c:v>11.433333333333334</c:v>
                </c:pt>
                <c:pt idx="211">
                  <c:v>11.502369668246445</c:v>
                </c:pt>
                <c:pt idx="212">
                  <c:v>11.575471698113207</c:v>
                </c:pt>
                <c:pt idx="213">
                  <c:v>11.647887323943662</c:v>
                </c:pt>
                <c:pt idx="214">
                  <c:v>11.714953271028037</c:v>
                </c:pt>
                <c:pt idx="215">
                  <c:v>11.786046511627907</c:v>
                </c:pt>
                <c:pt idx="216">
                  <c:v>11.856481481481481</c:v>
                </c:pt>
                <c:pt idx="217">
                  <c:v>11.921658986175116</c:v>
                </c:pt>
                <c:pt idx="218">
                  <c:v>11.990825688073395</c:v>
                </c:pt>
                <c:pt idx="219">
                  <c:v>12.059360730593607</c:v>
                </c:pt>
                <c:pt idx="220">
                  <c:v>12.127272727272727</c:v>
                </c:pt>
                <c:pt idx="221">
                  <c:v>12.194570135746606</c:v>
                </c:pt>
                <c:pt idx="222">
                  <c:v>12.261261261261261</c:v>
                </c:pt>
                <c:pt idx="223">
                  <c:v>12.327354260089686</c:v>
                </c:pt>
                <c:pt idx="224">
                  <c:v>12.392857142857142</c:v>
                </c:pt>
                <c:pt idx="225">
                  <c:v>12.457777777777777</c:v>
                </c:pt>
                <c:pt idx="226">
                  <c:v>12.522123893805309</c:v>
                </c:pt>
                <c:pt idx="227">
                  <c:v>12.585903083700439</c:v>
                </c:pt>
                <c:pt idx="228">
                  <c:v>12.649122807017543</c:v>
                </c:pt>
                <c:pt idx="229">
                  <c:v>12.7117903930131</c:v>
                </c:pt>
                <c:pt idx="230">
                  <c:v>12.778260869565216</c:v>
                </c:pt>
                <c:pt idx="231">
                  <c:v>12.83982683982684</c:v>
                </c:pt>
                <c:pt idx="232">
                  <c:v>12.900862068965518</c:v>
                </c:pt>
                <c:pt idx="233">
                  <c:v>12.965665236051501</c:v>
                </c:pt>
                <c:pt idx="234">
                  <c:v>13.025641025641024</c:v>
                </c:pt>
                <c:pt idx="235">
                  <c:v>13.089361702127661</c:v>
                </c:pt>
                <c:pt idx="236">
                  <c:v>13.148305084745763</c:v>
                </c:pt>
                <c:pt idx="237">
                  <c:v>13.210970464135022</c:v>
                </c:pt>
                <c:pt idx="238">
                  <c:v>13.268907563025209</c:v>
                </c:pt>
                <c:pt idx="239">
                  <c:v>13.330543933054392</c:v>
                </c:pt>
                <c:pt idx="240">
                  <c:v>13.391666666666666</c:v>
                </c:pt>
                <c:pt idx="241">
                  <c:v>13.452282157676349</c:v>
                </c:pt>
                <c:pt idx="242">
                  <c:v>13.508264462809919</c:v>
                </c:pt>
                <c:pt idx="243">
                  <c:v>13.5679012345679</c:v>
                </c:pt>
                <c:pt idx="244">
                  <c:v>13.627049180327869</c:v>
                </c:pt>
                <c:pt idx="245">
                  <c:v>13.685714285714285</c:v>
                </c:pt>
                <c:pt idx="246">
                  <c:v>13.743902439024392</c:v>
                </c:pt>
                <c:pt idx="247">
                  <c:v>13.801619433198381</c:v>
                </c:pt>
                <c:pt idx="248">
                  <c:v>13.858870967741934</c:v>
                </c:pt>
                <c:pt idx="249">
                  <c:v>13.915662650602409</c:v>
                </c:pt>
                <c:pt idx="250">
                  <c:v>13.972000000000001</c:v>
                </c:pt>
                <c:pt idx="251">
                  <c:v>14.027888446215139</c:v>
                </c:pt>
                <c:pt idx="252">
                  <c:v>14.083333333333334</c:v>
                </c:pt>
                <c:pt idx="253">
                  <c:v>14.142292490118576</c:v>
                </c:pt>
                <c:pt idx="254">
                  <c:v>14.196850393700789</c:v>
                </c:pt>
                <c:pt idx="255">
                  <c:v>14.250980392156862</c:v>
                </c:pt>
                <c:pt idx="256">
                  <c:v>14.308593750000002</c:v>
                </c:pt>
                <c:pt idx="257">
                  <c:v>14.361867704280156</c:v>
                </c:pt>
                <c:pt idx="258">
                  <c:v>14.414728682170544</c:v>
                </c:pt>
                <c:pt idx="259">
                  <c:v>14.471042471042473</c:v>
                </c:pt>
                <c:pt idx="260">
                  <c:v>14.523076923076921</c:v>
                </c:pt>
                <c:pt idx="261">
                  <c:v>14.578544061302681</c:v>
                </c:pt>
                <c:pt idx="262">
                  <c:v>14.633587786259541</c:v>
                </c:pt>
                <c:pt idx="263">
                  <c:v>14.684410646387832</c:v>
                </c:pt>
                <c:pt idx="264">
                  <c:v>14.738636363636365</c:v>
                </c:pt>
                <c:pt idx="265">
                  <c:v>14.79245283018868</c:v>
                </c:pt>
                <c:pt idx="266">
                  <c:v>14.842105263157896</c:v>
                </c:pt>
                <c:pt idx="267">
                  <c:v>14.895131086142321</c:v>
                </c:pt>
                <c:pt idx="268">
                  <c:v>14.947761194029852</c:v>
                </c:pt>
                <c:pt idx="269">
                  <c:v>15</c:v>
                </c:pt>
                <c:pt idx="270">
                  <c:v>15.051851851851852</c:v>
                </c:pt>
                <c:pt idx="271">
                  <c:v>15.103321033210332</c:v>
                </c:pt>
                <c:pt idx="272">
                  <c:v>15.154411764705882</c:v>
                </c:pt>
                <c:pt idx="273">
                  <c:v>15.205128205128204</c:v>
                </c:pt>
                <c:pt idx="274">
                  <c:v>15.255474452554745</c:v>
                </c:pt>
                <c:pt idx="275">
                  <c:v>15.305454545454545</c:v>
                </c:pt>
                <c:pt idx="276">
                  <c:v>15.355072463768115</c:v>
                </c:pt>
                <c:pt idx="277">
                  <c:v>15.407942238267147</c:v>
                </c:pt>
                <c:pt idx="278">
                  <c:v>15.456834532374101</c:v>
                </c:pt>
                <c:pt idx="279">
                  <c:v>15.505376344086022</c:v>
                </c:pt>
                <c:pt idx="280">
                  <c:v>15.557142857142859</c:v>
                </c:pt>
                <c:pt idx="281">
                  <c:v>15.604982206405694</c:v>
                </c:pt>
                <c:pt idx="282">
                  <c:v>15.652482269503546</c:v>
                </c:pt>
                <c:pt idx="283">
                  <c:v>15.703180212014134</c:v>
                </c:pt>
                <c:pt idx="284">
                  <c:v>15.75</c:v>
                </c:pt>
                <c:pt idx="285">
                  <c:v>15.8</c:v>
                </c:pt>
                <c:pt idx="286">
                  <c:v>15.846153846153847</c:v>
                </c:pt>
                <c:pt idx="287">
                  <c:v>15.895470383275262</c:v>
                </c:pt>
                <c:pt idx="288">
                  <c:v>15.944444444444445</c:v>
                </c:pt>
                <c:pt idx="289">
                  <c:v>15.993079584775085</c:v>
                </c:pt>
                <c:pt idx="290">
                  <c:v>16.037931034482757</c:v>
                </c:pt>
                <c:pt idx="291">
                  <c:v>16.085910652920962</c:v>
                </c:pt>
                <c:pt idx="292">
                  <c:v>16.133561643835616</c:v>
                </c:pt>
                <c:pt idx="293">
                  <c:v>16.180887372013654</c:v>
                </c:pt>
                <c:pt idx="294">
                  <c:v>16.227891156462583</c:v>
                </c:pt>
                <c:pt idx="295">
                  <c:v>16.27457627118644</c:v>
                </c:pt>
                <c:pt idx="296">
                  <c:v>16.320945945945947</c:v>
                </c:pt>
                <c:pt idx="297">
                  <c:v>16.367003367003367</c:v>
                </c:pt>
                <c:pt idx="298">
                  <c:v>16.412751677852349</c:v>
                </c:pt>
                <c:pt idx="299">
                  <c:v>16.45819397993311</c:v>
                </c:pt>
                <c:pt idx="300">
                  <c:v>16.503333333333334</c:v>
                </c:pt>
                <c:pt idx="301">
                  <c:v>16.548172757475083</c:v>
                </c:pt>
                <c:pt idx="302">
                  <c:v>16.596026490066226</c:v>
                </c:pt>
                <c:pt idx="303">
                  <c:v>16.64026402640264</c:v>
                </c:pt>
                <c:pt idx="304">
                  <c:v>16.684210526315791</c:v>
                </c:pt>
                <c:pt idx="305">
                  <c:v>16.731147540983606</c:v>
                </c:pt>
                <c:pt idx="306">
                  <c:v>16.774509803921571</c:v>
                </c:pt>
                <c:pt idx="307">
                  <c:v>16.817589576547231</c:v>
                </c:pt>
                <c:pt idx="308">
                  <c:v>16.863636363636363</c:v>
                </c:pt>
                <c:pt idx="309">
                  <c:v>16.909385113268609</c:v>
                </c:pt>
                <c:pt idx="310">
                  <c:v>16.951612903225808</c:v>
                </c:pt>
                <c:pt idx="311">
                  <c:v>16.996784565916396</c:v>
                </c:pt>
                <c:pt idx="312">
                  <c:v>17.03846153846154</c:v>
                </c:pt>
                <c:pt idx="313">
                  <c:v>17.083067092651756</c:v>
                </c:pt>
                <c:pt idx="314">
                  <c:v>17.127388535031848</c:v>
                </c:pt>
                <c:pt idx="315">
                  <c:v>17.171428571428571</c:v>
                </c:pt>
                <c:pt idx="316">
                  <c:v>17.215189873417721</c:v>
                </c:pt>
                <c:pt idx="317">
                  <c:v>17.255520504731862</c:v>
                </c:pt>
                <c:pt idx="318">
                  <c:v>17.29874213836478</c:v>
                </c:pt>
                <c:pt idx="319">
                  <c:v>17.341692789968651</c:v>
                </c:pt>
                <c:pt idx="320">
                  <c:v>17.384374999999999</c:v>
                </c:pt>
                <c:pt idx="321">
                  <c:v>17.426791277258566</c:v>
                </c:pt>
                <c:pt idx="322">
                  <c:v>17.468944099378884</c:v>
                </c:pt>
                <c:pt idx="323">
                  <c:v>17.513931888544892</c:v>
                </c:pt>
                <c:pt idx="324">
                  <c:v>17.555555555555554</c:v>
                </c:pt>
                <c:pt idx="325">
                  <c:v>17.596923076923076</c:v>
                </c:pt>
                <c:pt idx="326">
                  <c:v>17.638036809815951</c:v>
                </c:pt>
                <c:pt idx="327">
                  <c:v>17.678899082568808</c:v>
                </c:pt>
                <c:pt idx="328">
                  <c:v>17.722560975609756</c:v>
                </c:pt>
                <c:pt idx="329">
                  <c:v>17.762917933130698</c:v>
                </c:pt>
                <c:pt idx="330">
                  <c:v>17.806060606060605</c:v>
                </c:pt>
                <c:pt idx="331">
                  <c:v>17.845921450151057</c:v>
                </c:pt>
                <c:pt idx="332">
                  <c:v>17.885542168674696</c:v>
                </c:pt>
                <c:pt idx="333">
                  <c:v>17.927927927927929</c:v>
                </c:pt>
                <c:pt idx="334">
                  <c:v>17.970059880239521</c:v>
                </c:pt>
                <c:pt idx="335">
                  <c:v>18.008955223880598</c:v>
                </c:pt>
                <c:pt idx="336">
                  <c:v>18.050595238095237</c:v>
                </c:pt>
                <c:pt idx="337">
                  <c:v>18.091988130563799</c:v>
                </c:pt>
                <c:pt idx="338">
                  <c:v>18.130177514792901</c:v>
                </c:pt>
                <c:pt idx="339">
                  <c:v>18.171091445427727</c:v>
                </c:pt>
                <c:pt idx="340">
                  <c:v>18.211764705882352</c:v>
                </c:pt>
                <c:pt idx="341">
                  <c:v>18.252199413489738</c:v>
                </c:pt>
                <c:pt idx="342">
                  <c:v>18.292397660818711</c:v>
                </c:pt>
                <c:pt idx="343">
                  <c:v>18.332361516034986</c:v>
                </c:pt>
                <c:pt idx="344">
                  <c:v>18.372093023255815</c:v>
                </c:pt>
                <c:pt idx="345">
                  <c:v>18.411594202898552</c:v>
                </c:pt>
                <c:pt idx="346">
                  <c:v>18.450867052023121</c:v>
                </c:pt>
                <c:pt idx="347">
                  <c:v>18.489913544668589</c:v>
                </c:pt>
                <c:pt idx="348">
                  <c:v>18.528735632183906</c:v>
                </c:pt>
                <c:pt idx="349">
                  <c:v>18.567335243553011</c:v>
                </c:pt>
                <c:pt idx="350">
                  <c:v>18.605714285714285</c:v>
                </c:pt>
                <c:pt idx="351">
                  <c:v>18.646723646723647</c:v>
                </c:pt>
                <c:pt idx="352">
                  <c:v>18.684659090909093</c:v>
                </c:pt>
                <c:pt idx="353">
                  <c:v>18.722379603399432</c:v>
                </c:pt>
                <c:pt idx="354">
                  <c:v>18.762711864406782</c:v>
                </c:pt>
                <c:pt idx="355">
                  <c:v>18.8</c:v>
                </c:pt>
                <c:pt idx="356">
                  <c:v>18.839887640449437</c:v>
                </c:pt>
                <c:pt idx="357">
                  <c:v>18.876750700280112</c:v>
                </c:pt>
                <c:pt idx="358">
                  <c:v>18.916201117318433</c:v>
                </c:pt>
                <c:pt idx="359">
                  <c:v>18.952646239554319</c:v>
                </c:pt>
                <c:pt idx="360">
                  <c:v>18.991666666666667</c:v>
                </c:pt>
                <c:pt idx="361">
                  <c:v>19.030470914127424</c:v>
                </c:pt>
                <c:pt idx="362">
                  <c:v>19.066298342541437</c:v>
                </c:pt>
                <c:pt idx="363">
                  <c:v>19.104683195592287</c:v>
                </c:pt>
                <c:pt idx="364">
                  <c:v>19.142857142857142</c:v>
                </c:pt>
                <c:pt idx="365">
                  <c:v>19.18082191780822</c:v>
                </c:pt>
                <c:pt idx="366">
                  <c:v>19.218579234972676</c:v>
                </c:pt>
                <c:pt idx="367">
                  <c:v>19.256130790190738</c:v>
                </c:pt>
                <c:pt idx="368">
                  <c:v>19.293478260869566</c:v>
                </c:pt>
                <c:pt idx="369">
                  <c:v>19.330623306233065</c:v>
                </c:pt>
                <c:pt idx="370">
                  <c:v>19.367567567567569</c:v>
                </c:pt>
                <c:pt idx="371">
                  <c:v>19.404312668463611</c:v>
                </c:pt>
                <c:pt idx="372">
                  <c:v>19.440860215053764</c:v>
                </c:pt>
                <c:pt idx="373">
                  <c:v>19.47721179624665</c:v>
                </c:pt>
                <c:pt idx="374">
                  <c:v>19.516042780748663</c:v>
                </c:pt>
                <c:pt idx="375">
                  <c:v>19.552</c:v>
                </c:pt>
                <c:pt idx="376">
                  <c:v>19.587765957446809</c:v>
                </c:pt>
                <c:pt idx="377">
                  <c:v>19.623342175066313</c:v>
                </c:pt>
                <c:pt idx="378">
                  <c:v>19.661375661375661</c:v>
                </c:pt>
                <c:pt idx="379">
                  <c:v>19.696569920844329</c:v>
                </c:pt>
                <c:pt idx="380">
                  <c:v>19.734210526315792</c:v>
                </c:pt>
                <c:pt idx="381">
                  <c:v>19.769028871391075</c:v>
                </c:pt>
                <c:pt idx="382">
                  <c:v>19.806282722513089</c:v>
                </c:pt>
                <c:pt idx="383">
                  <c:v>19.840731070496084</c:v>
                </c:pt>
                <c:pt idx="384">
                  <c:v>19.877604166666664</c:v>
                </c:pt>
                <c:pt idx="385">
                  <c:v>19.914285714285715</c:v>
                </c:pt>
                <c:pt idx="386">
                  <c:v>19.948186528497409</c:v>
                </c:pt>
                <c:pt idx="387">
                  <c:v>19.984496124031008</c:v>
                </c:pt>
                <c:pt idx="388">
                  <c:v>20.020618556701031</c:v>
                </c:pt>
                <c:pt idx="389">
                  <c:v>20.056555269922878</c:v>
                </c:pt>
                <c:pt idx="390">
                  <c:v>20.092307692307692</c:v>
                </c:pt>
                <c:pt idx="391">
                  <c:v>20.127877237851663</c:v>
                </c:pt>
                <c:pt idx="392">
                  <c:v>20.163265306122451</c:v>
                </c:pt>
                <c:pt idx="393">
                  <c:v>20.198473282442748</c:v>
                </c:pt>
                <c:pt idx="394">
                  <c:v>20.233502538071065</c:v>
                </c:pt>
                <c:pt idx="395">
                  <c:v>20.268354430379748</c:v>
                </c:pt>
                <c:pt idx="396">
                  <c:v>20.303030303030305</c:v>
                </c:pt>
                <c:pt idx="397">
                  <c:v>20.337531486146094</c:v>
                </c:pt>
                <c:pt idx="398">
                  <c:v>20.371859296482413</c:v>
                </c:pt>
                <c:pt idx="399">
                  <c:v>20.408521303258144</c:v>
                </c:pt>
                <c:pt idx="400">
                  <c:v>20.442499999999999</c:v>
                </c:pt>
                <c:pt idx="401">
                  <c:v>20.476309226932667</c:v>
                </c:pt>
                <c:pt idx="402">
                  <c:v>20.512437810945276</c:v>
                </c:pt>
                <c:pt idx="403">
                  <c:v>20.545905707196031</c:v>
                </c:pt>
                <c:pt idx="404">
                  <c:v>20.581683168316829</c:v>
                </c:pt>
                <c:pt idx="405">
                  <c:v>20.614814814814814</c:v>
                </c:pt>
                <c:pt idx="406">
                  <c:v>20.650246305418719</c:v>
                </c:pt>
                <c:pt idx="407">
                  <c:v>20.683046683046683</c:v>
                </c:pt>
                <c:pt idx="408">
                  <c:v>20.718137254901961</c:v>
                </c:pt>
                <c:pt idx="409">
                  <c:v>20.750611246943766</c:v>
                </c:pt>
                <c:pt idx="410">
                  <c:v>20.785365853658536</c:v>
                </c:pt>
                <c:pt idx="411">
                  <c:v>20.819951338199512</c:v>
                </c:pt>
                <c:pt idx="412">
                  <c:v>20.854368932038835</c:v>
                </c:pt>
                <c:pt idx="413">
                  <c:v>20.888619854721551</c:v>
                </c:pt>
                <c:pt idx="414">
                  <c:v>20.920289855072465</c:v>
                </c:pt>
                <c:pt idx="415">
                  <c:v>20.954216867469881</c:v>
                </c:pt>
                <c:pt idx="416">
                  <c:v>20.98798076923077</c:v>
                </c:pt>
                <c:pt idx="417">
                  <c:v>21.021582733812949</c:v>
                </c:pt>
                <c:pt idx="418">
                  <c:v>21.055023923444978</c:v>
                </c:pt>
                <c:pt idx="419">
                  <c:v>21.090692124105011</c:v>
                </c:pt>
                <c:pt idx="420">
                  <c:v>21.123809523809523</c:v>
                </c:pt>
                <c:pt idx="421">
                  <c:v>21.156769596199528</c:v>
                </c:pt>
                <c:pt idx="422">
                  <c:v>21.189573459715643</c:v>
                </c:pt>
                <c:pt idx="423">
                  <c:v>21.222222222222221</c:v>
                </c:pt>
                <c:pt idx="424">
                  <c:v>21.257075471698116</c:v>
                </c:pt>
                <c:pt idx="425">
                  <c:v>21.289411764705882</c:v>
                </c:pt>
                <c:pt idx="426">
                  <c:v>21.321596244131456</c:v>
                </c:pt>
                <c:pt idx="427">
                  <c:v>21.355971896955502</c:v>
                </c:pt>
                <c:pt idx="428">
                  <c:v>21.38785046728972</c:v>
                </c:pt>
                <c:pt idx="429">
                  <c:v>21.421911421911421</c:v>
                </c:pt>
                <c:pt idx="430">
                  <c:v>21.453488372093023</c:v>
                </c:pt>
                <c:pt idx="431">
                  <c:v>21.487238979118327</c:v>
                </c:pt>
                <c:pt idx="432">
                  <c:v>21.518518518518519</c:v>
                </c:pt>
                <c:pt idx="433">
                  <c:v>21.551963048498845</c:v>
                </c:pt>
                <c:pt idx="434">
                  <c:v>21.585253456221199</c:v>
                </c:pt>
                <c:pt idx="435">
                  <c:v>21.616091954022991</c:v>
                </c:pt>
                <c:pt idx="436">
                  <c:v>21.649082568807341</c:v>
                </c:pt>
                <c:pt idx="437">
                  <c:v>21.681922196796339</c:v>
                </c:pt>
                <c:pt idx="438">
                  <c:v>21.714611872146119</c:v>
                </c:pt>
                <c:pt idx="439">
                  <c:v>21.747152619589976</c:v>
                </c:pt>
                <c:pt idx="440">
                  <c:v>21.779545454545453</c:v>
                </c:pt>
                <c:pt idx="441">
                  <c:v>21.811791383219955</c:v>
                </c:pt>
                <c:pt idx="442">
                  <c:v>21.843891402714931</c:v>
                </c:pt>
                <c:pt idx="443">
                  <c:v>21.875846501128667</c:v>
                </c:pt>
                <c:pt idx="444">
                  <c:v>21.907657657657658</c:v>
                </c:pt>
                <c:pt idx="445">
                  <c:v>21.939325842696629</c:v>
                </c:pt>
                <c:pt idx="446">
                  <c:v>21.970852017937219</c:v>
                </c:pt>
                <c:pt idx="447">
                  <c:v>22.004474272930651</c:v>
                </c:pt>
                <c:pt idx="448">
                  <c:v>22.035714285714285</c:v>
                </c:pt>
                <c:pt idx="449">
                  <c:v>22.066815144766146</c:v>
                </c:pt>
                <c:pt idx="450">
                  <c:v>22.1</c:v>
                </c:pt>
                <c:pt idx="451">
                  <c:v>22.130820399113084</c:v>
                </c:pt>
                <c:pt idx="452">
                  <c:v>22.163716814159294</c:v>
                </c:pt>
                <c:pt idx="453">
                  <c:v>22.194260485651217</c:v>
                </c:pt>
                <c:pt idx="454">
                  <c:v>22.226872246696036</c:v>
                </c:pt>
                <c:pt idx="455">
                  <c:v>22.257142857142856</c:v>
                </c:pt>
                <c:pt idx="456">
                  <c:v>22.289473684210527</c:v>
                </c:pt>
                <c:pt idx="457">
                  <c:v>22.319474835886215</c:v>
                </c:pt>
                <c:pt idx="458">
                  <c:v>22.351528384279476</c:v>
                </c:pt>
                <c:pt idx="459">
                  <c:v>22.383442265795207</c:v>
                </c:pt>
                <c:pt idx="460">
                  <c:v>22.415217391304349</c:v>
                </c:pt>
                <c:pt idx="461">
                  <c:v>22.44468546637744</c:v>
                </c:pt>
                <c:pt idx="462">
                  <c:v>22.476190476190478</c:v>
                </c:pt>
                <c:pt idx="463">
                  <c:v>22.507559395248382</c:v>
                </c:pt>
                <c:pt idx="464">
                  <c:v>22.538793103448278</c:v>
                </c:pt>
                <c:pt idx="465">
                  <c:v>22.56989247311828</c:v>
                </c:pt>
                <c:pt idx="466">
                  <c:v>22.600858369098713</c:v>
                </c:pt>
                <c:pt idx="467">
                  <c:v>22.631691648822269</c:v>
                </c:pt>
                <c:pt idx="468">
                  <c:v>22.662393162393162</c:v>
                </c:pt>
                <c:pt idx="469">
                  <c:v>22.692963752665246</c:v>
                </c:pt>
                <c:pt idx="470">
                  <c:v>22.725531914893619</c:v>
                </c:pt>
                <c:pt idx="471">
                  <c:v>22.755838641188962</c:v>
                </c:pt>
                <c:pt idx="472">
                  <c:v>22.786016949152543</c:v>
                </c:pt>
                <c:pt idx="473">
                  <c:v>22.816067653276956</c:v>
                </c:pt>
                <c:pt idx="474">
                  <c:v>22.848101265822784</c:v>
                </c:pt>
                <c:pt idx="475">
                  <c:v>22.877894736842105</c:v>
                </c:pt>
                <c:pt idx="476">
                  <c:v>22.909663865546218</c:v>
                </c:pt>
                <c:pt idx="477">
                  <c:v>22.939203354297693</c:v>
                </c:pt>
                <c:pt idx="478">
                  <c:v>22.97071129707113</c:v>
                </c:pt>
                <c:pt idx="479">
                  <c:v>23</c:v>
                </c:pt>
                <c:pt idx="480">
                  <c:v>23.03125</c:v>
                </c:pt>
                <c:pt idx="481">
                  <c:v>23.06029106029106</c:v>
                </c:pt>
                <c:pt idx="482">
                  <c:v>23.091286307053942</c:v>
                </c:pt>
                <c:pt idx="483">
                  <c:v>23.122153209109729</c:v>
                </c:pt>
                <c:pt idx="484">
                  <c:v>23.152892561983471</c:v>
                </c:pt>
                <c:pt idx="485">
                  <c:v>23.181443298969072</c:v>
                </c:pt>
                <c:pt idx="486">
                  <c:v>23.2119341563786</c:v>
                </c:pt>
                <c:pt idx="487">
                  <c:v>23.242299794661193</c:v>
                </c:pt>
                <c:pt idx="488">
                  <c:v>23.272540983606557</c:v>
                </c:pt>
                <c:pt idx="489">
                  <c:v>23.302658486707568</c:v>
                </c:pt>
                <c:pt idx="490">
                  <c:v>23.332653061224491</c:v>
                </c:pt>
                <c:pt idx="491">
                  <c:v>23.362525458248474</c:v>
                </c:pt>
                <c:pt idx="492">
                  <c:v>23.392276422764226</c:v>
                </c:pt>
                <c:pt idx="493">
                  <c:v>23.421906693711968</c:v>
                </c:pt>
                <c:pt idx="494">
                  <c:v>23.453441295546558</c:v>
                </c:pt>
                <c:pt idx="495">
                  <c:v>23.482828282828283</c:v>
                </c:pt>
                <c:pt idx="496">
                  <c:v>23.512096774193548</c:v>
                </c:pt>
                <c:pt idx="497">
                  <c:v>23.541247484909455</c:v>
                </c:pt>
                <c:pt idx="498">
                  <c:v>23.572289156626507</c:v>
                </c:pt>
                <c:pt idx="499">
                  <c:v>23.601202404809619</c:v>
                </c:pt>
                <c:pt idx="500">
                  <c:v>23.632000000000001</c:v>
                </c:pt>
                <c:pt idx="501">
                  <c:v>23.660678642714572</c:v>
                </c:pt>
                <c:pt idx="502">
                  <c:v>23.691235059760956</c:v>
                </c:pt>
                <c:pt idx="503">
                  <c:v>23.719681908548708</c:v>
                </c:pt>
                <c:pt idx="504">
                  <c:v>23.75</c:v>
                </c:pt>
                <c:pt idx="505">
                  <c:v>23.778217821782178</c:v>
                </c:pt>
                <c:pt idx="506">
                  <c:v>23.808300395256918</c:v>
                </c:pt>
                <c:pt idx="507">
                  <c:v>23.838264299802763</c:v>
                </c:pt>
                <c:pt idx="508">
                  <c:v>23.86811023622047</c:v>
                </c:pt>
                <c:pt idx="509">
                  <c:v>23.895874263261298</c:v>
                </c:pt>
                <c:pt idx="510">
                  <c:v>23.925490196078432</c:v>
                </c:pt>
                <c:pt idx="511">
                  <c:v>23.954990215264189</c:v>
                </c:pt>
                <c:pt idx="512">
                  <c:v>23.984375</c:v>
                </c:pt>
                <c:pt idx="513">
                  <c:v>24.01364522417154</c:v>
                </c:pt>
                <c:pt idx="514">
                  <c:v>24.042801556420233</c:v>
                </c:pt>
                <c:pt idx="515">
                  <c:v>24.071844660194174</c:v>
                </c:pt>
                <c:pt idx="516">
                  <c:v>24.100775193798448</c:v>
                </c:pt>
                <c:pt idx="517">
                  <c:v>24.129593810444874</c:v>
                </c:pt>
                <c:pt idx="518">
                  <c:v>24.158301158301157</c:v>
                </c:pt>
                <c:pt idx="519">
                  <c:v>24.188824662813101</c:v>
                </c:pt>
                <c:pt idx="520">
                  <c:v>24.217307692307692</c:v>
                </c:pt>
                <c:pt idx="521">
                  <c:v>24.245681381957773</c:v>
                </c:pt>
                <c:pt idx="522">
                  <c:v>24.275862068965516</c:v>
                </c:pt>
                <c:pt idx="523">
                  <c:v>24.304015296367112</c:v>
                </c:pt>
                <c:pt idx="524">
                  <c:v>24.332061068702291</c:v>
                </c:pt>
                <c:pt idx="525">
                  <c:v>24.361904761904761</c:v>
                </c:pt>
                <c:pt idx="526">
                  <c:v>24.389733840304181</c:v>
                </c:pt>
                <c:pt idx="527">
                  <c:v>24.41935483870968</c:v>
                </c:pt>
                <c:pt idx="528">
                  <c:v>24.446969696969699</c:v>
                </c:pt>
                <c:pt idx="529">
                  <c:v>24.476370510396976</c:v>
                </c:pt>
                <c:pt idx="530">
                  <c:v>24.505660377358492</c:v>
                </c:pt>
                <c:pt idx="531">
                  <c:v>24.532956685499059</c:v>
                </c:pt>
                <c:pt idx="532">
                  <c:v>24.56203007518797</c:v>
                </c:pt>
                <c:pt idx="533">
                  <c:v>24.590994371482179</c:v>
                </c:pt>
                <c:pt idx="534">
                  <c:v>24.619850187265918</c:v>
                </c:pt>
                <c:pt idx="535">
                  <c:v>24.648598130841119</c:v>
                </c:pt>
                <c:pt idx="536">
                  <c:v>24.677238805970152</c:v>
                </c:pt>
                <c:pt idx="537">
                  <c:v>24.705772811918063</c:v>
                </c:pt>
                <c:pt idx="538">
                  <c:v>24.734200743494426</c:v>
                </c:pt>
                <c:pt idx="539">
                  <c:v>24.762523191094623</c:v>
                </c:pt>
                <c:pt idx="540">
                  <c:v>24.790740740740741</c:v>
                </c:pt>
                <c:pt idx="541">
                  <c:v>24.818853974121996</c:v>
                </c:pt>
                <c:pt idx="542">
                  <c:v>24.846863468634687</c:v>
                </c:pt>
                <c:pt idx="543">
                  <c:v>24.874769797421731</c:v>
                </c:pt>
                <c:pt idx="544">
                  <c:v>24.902573529411764</c:v>
                </c:pt>
                <c:pt idx="545">
                  <c:v>24.93211009174312</c:v>
                </c:pt>
                <c:pt idx="546">
                  <c:v>24.95970695970696</c:v>
                </c:pt>
                <c:pt idx="547">
                  <c:v>24.987202925045704</c:v>
                </c:pt>
                <c:pt idx="548">
                  <c:v>25.016423357664237</c:v>
                </c:pt>
                <c:pt idx="549">
                  <c:v>25.043715846994534</c:v>
                </c:pt>
                <c:pt idx="550">
                  <c:v>25.072727272727274</c:v>
                </c:pt>
                <c:pt idx="551">
                  <c:v>25.099818511796734</c:v>
                </c:pt>
                <c:pt idx="552">
                  <c:v>25.128623188405797</c:v>
                </c:pt>
                <c:pt idx="553">
                  <c:v>25.155515370705245</c:v>
                </c:pt>
                <c:pt idx="554">
                  <c:v>25.184115523465707</c:v>
                </c:pt>
                <c:pt idx="555">
                  <c:v>25.212612612612613</c:v>
                </c:pt>
                <c:pt idx="556">
                  <c:v>25.241007194244602</c:v>
                </c:pt>
                <c:pt idx="557">
                  <c:v>25.267504488330339</c:v>
                </c:pt>
                <c:pt idx="558">
                  <c:v>25.29569892473118</c:v>
                </c:pt>
                <c:pt idx="559">
                  <c:v>25.323792486583187</c:v>
                </c:pt>
                <c:pt idx="560">
                  <c:v>25.351785714285711</c:v>
                </c:pt>
                <c:pt idx="561">
                  <c:v>25.379679144385026</c:v>
                </c:pt>
                <c:pt idx="562">
                  <c:v>25.407473309608541</c:v>
                </c:pt>
                <c:pt idx="563">
                  <c:v>25.435168738898756</c:v>
                </c:pt>
                <c:pt idx="564">
                  <c:v>25.462765957446809</c:v>
                </c:pt>
                <c:pt idx="565">
                  <c:v>25.490265486725665</c:v>
                </c:pt>
                <c:pt idx="566">
                  <c:v>25.517667844522968</c:v>
                </c:pt>
                <c:pt idx="567">
                  <c:v>25.544973544973544</c:v>
                </c:pt>
                <c:pt idx="568">
                  <c:v>25.573943661971832</c:v>
                </c:pt>
                <c:pt idx="569">
                  <c:v>25.601054481546576</c:v>
                </c:pt>
                <c:pt idx="570">
                  <c:v>25.628070175438594</c:v>
                </c:pt>
                <c:pt idx="571">
                  <c:v>25.656742556917688</c:v>
                </c:pt>
                <c:pt idx="572">
                  <c:v>25.683566433566433</c:v>
                </c:pt>
                <c:pt idx="573">
                  <c:v>25.712041884816756</c:v>
                </c:pt>
                <c:pt idx="574">
                  <c:v>25.73867595818815</c:v>
                </c:pt>
                <c:pt idx="575">
                  <c:v>25.766956521739132</c:v>
                </c:pt>
                <c:pt idx="576">
                  <c:v>25.793402777777779</c:v>
                </c:pt>
                <c:pt idx="577">
                  <c:v>25.821490467937608</c:v>
                </c:pt>
                <c:pt idx="578">
                  <c:v>25.847750865051903</c:v>
                </c:pt>
                <c:pt idx="579">
                  <c:v>25.875647668393782</c:v>
                </c:pt>
                <c:pt idx="580">
                  <c:v>25.903448275862068</c:v>
                </c:pt>
                <c:pt idx="581">
                  <c:v>25.931153184165233</c:v>
                </c:pt>
                <c:pt idx="582">
                  <c:v>25.957044673539521</c:v>
                </c:pt>
                <c:pt idx="583">
                  <c:v>25.984562607204115</c:v>
                </c:pt>
                <c:pt idx="584">
                  <c:v>26.011986301369859</c:v>
                </c:pt>
                <c:pt idx="585">
                  <c:v>26.039316239316239</c:v>
                </c:pt>
                <c:pt idx="586">
                  <c:v>26.066552901023893</c:v>
                </c:pt>
                <c:pt idx="587">
                  <c:v>26.093696763202729</c:v>
                </c:pt>
                <c:pt idx="588">
                  <c:v>26.120748299319729</c:v>
                </c:pt>
                <c:pt idx="589">
                  <c:v>26.147707979626482</c:v>
                </c:pt>
                <c:pt idx="590">
                  <c:v>26.174576271186439</c:v>
                </c:pt>
                <c:pt idx="591">
                  <c:v>26.20135363790186</c:v>
                </c:pt>
                <c:pt idx="592">
                  <c:v>26.228040540540544</c:v>
                </c:pt>
                <c:pt idx="593">
                  <c:v>26.254637436762224</c:v>
                </c:pt>
                <c:pt idx="594">
                  <c:v>26.281144781144782</c:v>
                </c:pt>
                <c:pt idx="595">
                  <c:v>26.307563025210083</c:v>
                </c:pt>
                <c:pt idx="596">
                  <c:v>26.333892617449667</c:v>
                </c:pt>
                <c:pt idx="597">
                  <c:v>26.360134003350083</c:v>
                </c:pt>
                <c:pt idx="598">
                  <c:v>26.38628762541806</c:v>
                </c:pt>
                <c:pt idx="599">
                  <c:v>26.412353923205341</c:v>
                </c:pt>
                <c:pt idx="600">
                  <c:v>26.438333333333336</c:v>
                </c:pt>
                <c:pt idx="601">
                  <c:v>26.464226289517473</c:v>
                </c:pt>
                <c:pt idx="602">
                  <c:v>26.490033222591364</c:v>
                </c:pt>
                <c:pt idx="603">
                  <c:v>26.515754560530681</c:v>
                </c:pt>
                <c:pt idx="604">
                  <c:v>26.54139072847682</c:v>
                </c:pt>
                <c:pt idx="605">
                  <c:v>26.566942148760329</c:v>
                </c:pt>
                <c:pt idx="606">
                  <c:v>26.592409240924091</c:v>
                </c:pt>
                <c:pt idx="607">
                  <c:v>26.617792421746294</c:v>
                </c:pt>
                <c:pt idx="608">
                  <c:v>26.643092105263154</c:v>
                </c:pt>
                <c:pt idx="609">
                  <c:v>26.66830870279146</c:v>
                </c:pt>
                <c:pt idx="610">
                  <c:v>26.693442622950819</c:v>
                </c:pt>
                <c:pt idx="611">
                  <c:v>26.71849427168576</c:v>
                </c:pt>
                <c:pt idx="612">
                  <c:v>26.743464052287578</c:v>
                </c:pt>
                <c:pt idx="613">
                  <c:v>26.768352365415986</c:v>
                </c:pt>
                <c:pt idx="614">
                  <c:v>26.793159609120522</c:v>
                </c:pt>
                <c:pt idx="615">
                  <c:v>26.817886178861787</c:v>
                </c:pt>
                <c:pt idx="616">
                  <c:v>26.842532467532465</c:v>
                </c:pt>
                <c:pt idx="617">
                  <c:v>26.867098865478116</c:v>
                </c:pt>
                <c:pt idx="618">
                  <c:v>26.891585760517799</c:v>
                </c:pt>
                <c:pt idx="619">
                  <c:v>26.915993537964461</c:v>
                </c:pt>
                <c:pt idx="620">
                  <c:v>26.940322580645159</c:v>
                </c:pt>
                <c:pt idx="621">
                  <c:v>26.964573268921093</c:v>
                </c:pt>
                <c:pt idx="622">
                  <c:v>26.988745980707396</c:v>
                </c:pt>
                <c:pt idx="623">
                  <c:v>27.012841091492778</c:v>
                </c:pt>
                <c:pt idx="624">
                  <c:v>27.036858974358974</c:v>
                </c:pt>
                <c:pt idx="625">
                  <c:v>27.0608</c:v>
                </c:pt>
                <c:pt idx="626">
                  <c:v>27.084664536741215</c:v>
                </c:pt>
                <c:pt idx="627">
                  <c:v>27.108452950558217</c:v>
                </c:pt>
                <c:pt idx="628">
                  <c:v>27.132165605095544</c:v>
                </c:pt>
                <c:pt idx="629">
                  <c:v>27.155802861685213</c:v>
                </c:pt>
                <c:pt idx="630">
                  <c:v>27.179365079365081</c:v>
                </c:pt>
                <c:pt idx="631">
                  <c:v>27.20285261489699</c:v>
                </c:pt>
                <c:pt idx="632">
                  <c:v>27.226265822784811</c:v>
                </c:pt>
                <c:pt idx="633">
                  <c:v>27.249605055292257</c:v>
                </c:pt>
                <c:pt idx="634">
                  <c:v>27.272870662460569</c:v>
                </c:pt>
                <c:pt idx="635">
                  <c:v>27.296062992125986</c:v>
                </c:pt>
                <c:pt idx="636">
                  <c:v>27.319182389937108</c:v>
                </c:pt>
                <c:pt idx="637">
                  <c:v>27.34222919937206</c:v>
                </c:pt>
                <c:pt idx="638">
                  <c:v>27.365203761755485</c:v>
                </c:pt>
                <c:pt idx="639">
                  <c:v>27.388106416275431</c:v>
                </c:pt>
                <c:pt idx="640">
                  <c:v>27.410937499999999</c:v>
                </c:pt>
                <c:pt idx="641">
                  <c:v>27.433697347893915</c:v>
                </c:pt>
                <c:pt idx="642">
                  <c:v>27.456386292834889</c:v>
                </c:pt>
                <c:pt idx="643">
                  <c:v>27.479004665629859</c:v>
                </c:pt>
                <c:pt idx="644">
                  <c:v>27.501552795031053</c:v>
                </c:pt>
                <c:pt idx="645">
                  <c:v>27.524031007751937</c:v>
                </c:pt>
                <c:pt idx="646">
                  <c:v>27.546439628482972</c:v>
                </c:pt>
                <c:pt idx="647">
                  <c:v>27.568778979907265</c:v>
                </c:pt>
                <c:pt idx="648">
                  <c:v>27.591049382716047</c:v>
                </c:pt>
                <c:pt idx="649">
                  <c:v>27.613251155624035</c:v>
                </c:pt>
                <c:pt idx="650">
                  <c:v>27.635384615384616</c:v>
                </c:pt>
                <c:pt idx="651">
                  <c:v>27.657450076804917</c:v>
                </c:pt>
                <c:pt idx="652">
                  <c:v>27.679447852760735</c:v>
                </c:pt>
                <c:pt idx="653">
                  <c:v>27.701378254211335</c:v>
                </c:pt>
                <c:pt idx="654">
                  <c:v>27.723241590214066</c:v>
                </c:pt>
                <c:pt idx="655">
                  <c:v>27.74503816793893</c:v>
                </c:pt>
                <c:pt idx="656">
                  <c:v>27.766768292682926</c:v>
                </c:pt>
                <c:pt idx="657">
                  <c:v>27.788432267884321</c:v>
                </c:pt>
                <c:pt idx="658">
                  <c:v>27.810030395136774</c:v>
                </c:pt>
                <c:pt idx="659">
                  <c:v>27.83156297420334</c:v>
                </c:pt>
                <c:pt idx="660">
                  <c:v>27.853030303030302</c:v>
                </c:pt>
                <c:pt idx="661">
                  <c:v>27.874432677760968</c:v>
                </c:pt>
                <c:pt idx="662">
                  <c:v>27.895770392749249</c:v>
                </c:pt>
                <c:pt idx="663">
                  <c:v>27.917043740573149</c:v>
                </c:pt>
                <c:pt idx="664">
                  <c:v>27.938253012048193</c:v>
                </c:pt>
                <c:pt idx="665">
                  <c:v>27.959398496240599</c:v>
                </c:pt>
                <c:pt idx="666">
                  <c:v>27.98048048048048</c:v>
                </c:pt>
                <c:pt idx="667">
                  <c:v>28.001499250374813</c:v>
                </c:pt>
                <c:pt idx="668">
                  <c:v>28.022455089820358</c:v>
                </c:pt>
                <c:pt idx="669">
                  <c:v>28.043348281016446</c:v>
                </c:pt>
                <c:pt idx="670">
                  <c:v>28.06417910447761</c:v>
                </c:pt>
                <c:pt idx="671">
                  <c:v>28.084947839046198</c:v>
                </c:pt>
                <c:pt idx="672">
                  <c:v>28.105654761904763</c:v>
                </c:pt>
                <c:pt idx="673">
                  <c:v>28.126300148588413</c:v>
                </c:pt>
                <c:pt idx="674">
                  <c:v>28.146884272997031</c:v>
                </c:pt>
                <c:pt idx="675">
                  <c:v>28.167407407407406</c:v>
                </c:pt>
                <c:pt idx="676">
                  <c:v>28.187869822485208</c:v>
                </c:pt>
                <c:pt idx="677">
                  <c:v>28.208271787296894</c:v>
                </c:pt>
                <c:pt idx="678">
                  <c:v>28.228613569321531</c:v>
                </c:pt>
                <c:pt idx="679">
                  <c:v>28.248895434462444</c:v>
                </c:pt>
                <c:pt idx="680">
                  <c:v>28.269117647058824</c:v>
                </c:pt>
                <c:pt idx="681">
                  <c:v>28.289280469897211</c:v>
                </c:pt>
                <c:pt idx="682">
                  <c:v>28.309384164222873</c:v>
                </c:pt>
                <c:pt idx="683">
                  <c:v>28.329428989751097</c:v>
                </c:pt>
                <c:pt idx="684">
                  <c:v>28.349415204678362</c:v>
                </c:pt>
                <c:pt idx="685">
                  <c:v>28.369343065693432</c:v>
                </c:pt>
                <c:pt idx="686">
                  <c:v>28.389212827988334</c:v>
                </c:pt>
                <c:pt idx="687">
                  <c:v>28.409024745269285</c:v>
                </c:pt>
                <c:pt idx="688">
                  <c:v>28.42877906976744</c:v>
                </c:pt>
                <c:pt idx="689">
                  <c:v>28.448476052249639</c:v>
                </c:pt>
                <c:pt idx="690">
                  <c:v>28.468115942028987</c:v>
                </c:pt>
                <c:pt idx="691">
                  <c:v>28.487698986975396</c:v>
                </c:pt>
                <c:pt idx="692">
                  <c:v>28.507225433526013</c:v>
                </c:pt>
                <c:pt idx="693">
                  <c:v>28.526695526695526</c:v>
                </c:pt>
                <c:pt idx="694">
                  <c:v>28.546109510086453</c:v>
                </c:pt>
                <c:pt idx="695">
                  <c:v>28.565467625899281</c:v>
                </c:pt>
                <c:pt idx="696">
                  <c:v>28.584770114942533</c:v>
                </c:pt>
                <c:pt idx="697">
                  <c:v>28.604017216642752</c:v>
                </c:pt>
                <c:pt idx="698">
                  <c:v>28.623209169054441</c:v>
                </c:pt>
                <c:pt idx="699">
                  <c:v>28.642346208869814</c:v>
                </c:pt>
                <c:pt idx="700">
                  <c:v>28.661428571428573</c:v>
                </c:pt>
                <c:pt idx="701">
                  <c:v>28.680456490727529</c:v>
                </c:pt>
                <c:pt idx="702">
                  <c:v>28.699430199430196</c:v>
                </c:pt>
                <c:pt idx="703">
                  <c:v>28.718349928876247</c:v>
                </c:pt>
                <c:pt idx="704">
                  <c:v>28.737215909090907</c:v>
                </c:pt>
                <c:pt idx="705">
                  <c:v>28.756028368794329</c:v>
                </c:pt>
                <c:pt idx="706">
                  <c:v>28.774787535410766</c:v>
                </c:pt>
                <c:pt idx="707">
                  <c:v>28.793493635077795</c:v>
                </c:pt>
                <c:pt idx="708">
                  <c:v>28.812146892655367</c:v>
                </c:pt>
                <c:pt idx="709">
                  <c:v>28.83074753173484</c:v>
                </c:pt>
                <c:pt idx="710">
                  <c:v>28.849295774647889</c:v>
                </c:pt>
                <c:pt idx="711">
                  <c:v>28.867791842475388</c:v>
                </c:pt>
                <c:pt idx="712">
                  <c:v>28.886235955056179</c:v>
                </c:pt>
                <c:pt idx="713">
                  <c:v>28.904628330995791</c:v>
                </c:pt>
                <c:pt idx="714">
                  <c:v>28.922969187675069</c:v>
                </c:pt>
                <c:pt idx="715">
                  <c:v>28.941258741258739</c:v>
                </c:pt>
                <c:pt idx="716">
                  <c:v>28.959497206703912</c:v>
                </c:pt>
                <c:pt idx="717">
                  <c:v>28.977684797768475</c:v>
                </c:pt>
                <c:pt idx="718">
                  <c:v>28.9958217270195</c:v>
                </c:pt>
                <c:pt idx="719">
                  <c:v>29.013908205841449</c:v>
                </c:pt>
                <c:pt idx="720">
                  <c:v>29.031944444444445</c:v>
                </c:pt>
                <c:pt idx="721">
                  <c:v>29.049930651872401</c:v>
                </c:pt>
                <c:pt idx="722">
                  <c:v>29.06786703601108</c:v>
                </c:pt>
                <c:pt idx="723">
                  <c:v>29.085753803596127</c:v>
                </c:pt>
                <c:pt idx="724">
                  <c:v>29.103591160220994</c:v>
                </c:pt>
                <c:pt idx="725">
                  <c:v>29.121379310344825</c:v>
                </c:pt>
                <c:pt idx="726">
                  <c:v>29.139118457300277</c:v>
                </c:pt>
                <c:pt idx="727">
                  <c:v>29.156808803301239</c:v>
                </c:pt>
                <c:pt idx="728">
                  <c:v>29.174450549450547</c:v>
                </c:pt>
                <c:pt idx="729">
                  <c:v>29.192043895747599</c:v>
                </c:pt>
                <c:pt idx="730">
                  <c:v>29.209589041095889</c:v>
                </c:pt>
                <c:pt idx="731">
                  <c:v>29.227086183310536</c:v>
                </c:pt>
                <c:pt idx="732">
                  <c:v>29.24453551912568</c:v>
                </c:pt>
                <c:pt idx="733">
                  <c:v>29.261937244201906</c:v>
                </c:pt>
                <c:pt idx="734">
                  <c:v>29.279291553133511</c:v>
                </c:pt>
                <c:pt idx="735">
                  <c:v>29.296598639455784</c:v>
                </c:pt>
                <c:pt idx="736">
                  <c:v>29.313858695652172</c:v>
                </c:pt>
                <c:pt idx="737">
                  <c:v>29.331071913161466</c:v>
                </c:pt>
                <c:pt idx="738">
                  <c:v>29.348238482384826</c:v>
                </c:pt>
                <c:pt idx="739">
                  <c:v>29.365358592692832</c:v>
                </c:pt>
                <c:pt idx="740">
                  <c:v>29.382432432432431</c:v>
                </c:pt>
                <c:pt idx="741">
                  <c:v>29.399460188933872</c:v>
                </c:pt>
                <c:pt idx="742">
                  <c:v>29.416442048517521</c:v>
                </c:pt>
                <c:pt idx="743">
                  <c:v>29.433378196500669</c:v>
                </c:pt>
                <c:pt idx="744">
                  <c:v>29.4502688172043</c:v>
                </c:pt>
                <c:pt idx="745">
                  <c:v>29.467114093959733</c:v>
                </c:pt>
                <c:pt idx="746">
                  <c:v>29.48391420911528</c:v>
                </c:pt>
                <c:pt idx="747">
                  <c:v>29.500669344042841</c:v>
                </c:pt>
                <c:pt idx="748">
                  <c:v>29.517379679144383</c:v>
                </c:pt>
                <c:pt idx="749">
                  <c:v>29.534045393858477</c:v>
                </c:pt>
                <c:pt idx="750">
                  <c:v>29.550666666666665</c:v>
                </c:pt>
                <c:pt idx="751">
                  <c:v>29.567243675099871</c:v>
                </c:pt>
                <c:pt idx="752">
                  <c:v>29.583776595744681</c:v>
                </c:pt>
                <c:pt idx="753">
                  <c:v>29.600265604249671</c:v>
                </c:pt>
                <c:pt idx="754">
                  <c:v>29.616710875331563</c:v>
                </c:pt>
                <c:pt idx="755">
                  <c:v>29.633112582781457</c:v>
                </c:pt>
                <c:pt idx="756">
                  <c:v>29.649470899470899</c:v>
                </c:pt>
                <c:pt idx="757">
                  <c:v>29.66578599735799</c:v>
                </c:pt>
                <c:pt idx="758">
                  <c:v>29.682058047493403</c:v>
                </c:pt>
                <c:pt idx="759">
                  <c:v>29.698287220026348</c:v>
                </c:pt>
                <c:pt idx="760">
                  <c:v>29.714473684210525</c:v>
                </c:pt>
                <c:pt idx="761">
                  <c:v>29.730617608409986</c:v>
                </c:pt>
                <c:pt idx="762">
                  <c:v>29.746719160104991</c:v>
                </c:pt>
                <c:pt idx="763">
                  <c:v>29.762778505897774</c:v>
                </c:pt>
                <c:pt idx="764">
                  <c:v>29.778795811518329</c:v>
                </c:pt>
                <c:pt idx="765">
                  <c:v>29.794771241830066</c:v>
                </c:pt>
                <c:pt idx="766">
                  <c:v>29.810704960835508</c:v>
                </c:pt>
                <c:pt idx="767">
                  <c:v>29.826597131681876</c:v>
                </c:pt>
                <c:pt idx="768">
                  <c:v>29.842447916666664</c:v>
                </c:pt>
                <c:pt idx="769">
                  <c:v>29.858257477243171</c:v>
                </c:pt>
                <c:pt idx="770">
                  <c:v>29.874025974025976</c:v>
                </c:pt>
                <c:pt idx="771">
                  <c:v>29.889753566796369</c:v>
                </c:pt>
                <c:pt idx="772">
                  <c:v>29.905440414507773</c:v>
                </c:pt>
                <c:pt idx="773">
                  <c:v>29.921086675291075</c:v>
                </c:pt>
                <c:pt idx="774">
                  <c:v>29.936692506459949</c:v>
                </c:pt>
                <c:pt idx="775">
                  <c:v>29.95225806451613</c:v>
                </c:pt>
                <c:pt idx="776">
                  <c:v>29.967783505154639</c:v>
                </c:pt>
                <c:pt idx="777">
                  <c:v>29.983268983268985</c:v>
                </c:pt>
                <c:pt idx="778">
                  <c:v>29.998714652956298</c:v>
                </c:pt>
                <c:pt idx="779">
                  <c:v>30.014120667522466</c:v>
                </c:pt>
                <c:pt idx="780">
                  <c:v>30.02948717948718</c:v>
                </c:pt>
                <c:pt idx="781">
                  <c:v>30.044814340588989</c:v>
                </c:pt>
                <c:pt idx="782">
                  <c:v>30.06010230179028</c:v>
                </c:pt>
                <c:pt idx="783">
                  <c:v>30.075351213282246</c:v>
                </c:pt>
                <c:pt idx="784">
                  <c:v>30.090561224489797</c:v>
                </c:pt>
                <c:pt idx="785">
                  <c:v>30.10573248407643</c:v>
                </c:pt>
                <c:pt idx="786">
                  <c:v>30.12086513994911</c:v>
                </c:pt>
                <c:pt idx="787">
                  <c:v>30.135959339263025</c:v>
                </c:pt>
                <c:pt idx="788">
                  <c:v>30.151015228426399</c:v>
                </c:pt>
                <c:pt idx="789">
                  <c:v>30.166032953105198</c:v>
                </c:pt>
                <c:pt idx="790">
                  <c:v>30.181012658227846</c:v>
                </c:pt>
                <c:pt idx="791">
                  <c:v>30.195954487989884</c:v>
                </c:pt>
                <c:pt idx="792">
                  <c:v>30.210858585858585</c:v>
                </c:pt>
                <c:pt idx="793">
                  <c:v>30.225725094577555</c:v>
                </c:pt>
                <c:pt idx="794">
                  <c:v>30.240554156171285</c:v>
                </c:pt>
                <c:pt idx="795">
                  <c:v>30.255345911949689</c:v>
                </c:pt>
                <c:pt idx="796">
                  <c:v>30.270100502512566</c:v>
                </c:pt>
                <c:pt idx="797">
                  <c:v>30.284818067754077</c:v>
                </c:pt>
                <c:pt idx="798">
                  <c:v>30.299498746867172</c:v>
                </c:pt>
                <c:pt idx="799">
                  <c:v>30.314142678347935</c:v>
                </c:pt>
                <c:pt idx="800">
                  <c:v>30.328749999999999</c:v>
                </c:pt>
                <c:pt idx="801">
                  <c:v>30.343320848938827</c:v>
                </c:pt>
                <c:pt idx="802">
                  <c:v>30.357855361596009</c:v>
                </c:pt>
                <c:pt idx="803">
                  <c:v>30.372353673723534</c:v>
                </c:pt>
                <c:pt idx="804">
                  <c:v>30.386815920398007</c:v>
                </c:pt>
                <c:pt idx="805">
                  <c:v>30.401242236024846</c:v>
                </c:pt>
                <c:pt idx="806">
                  <c:v>30.415632754342433</c:v>
                </c:pt>
                <c:pt idx="807">
                  <c:v>30.429987608426266</c:v>
                </c:pt>
                <c:pt idx="808">
                  <c:v>30.44430693069307</c:v>
                </c:pt>
                <c:pt idx="809">
                  <c:v>30.45859085290482</c:v>
                </c:pt>
                <c:pt idx="810">
                  <c:v>30.472839506172839</c:v>
                </c:pt>
                <c:pt idx="811">
                  <c:v>30.487053020961774</c:v>
                </c:pt>
                <c:pt idx="812">
                  <c:v>30.501231527093598</c:v>
                </c:pt>
                <c:pt idx="813">
                  <c:v>30.515375153751538</c:v>
                </c:pt>
                <c:pt idx="814">
                  <c:v>30.529484029484028</c:v>
                </c:pt>
                <c:pt idx="815">
                  <c:v>30.54355828220859</c:v>
                </c:pt>
                <c:pt idx="816">
                  <c:v>30.557598039215687</c:v>
                </c:pt>
                <c:pt idx="817">
                  <c:v>30.571603427172583</c:v>
                </c:pt>
                <c:pt idx="818">
                  <c:v>30.58557457212714</c:v>
                </c:pt>
                <c:pt idx="819">
                  <c:v>30.599511599511597</c:v>
                </c:pt>
                <c:pt idx="820">
                  <c:v>30.613414634146341</c:v>
                </c:pt>
                <c:pt idx="821">
                  <c:v>30.627283800243603</c:v>
                </c:pt>
                <c:pt idx="822">
                  <c:v>30.641119221411195</c:v>
                </c:pt>
                <c:pt idx="823">
                  <c:v>30.654921020656133</c:v>
                </c:pt>
                <c:pt idx="824">
                  <c:v>30.668689320388349</c:v>
                </c:pt>
                <c:pt idx="825">
                  <c:v>30.682424242424243</c:v>
                </c:pt>
                <c:pt idx="826">
                  <c:v>30.696125907990314</c:v>
                </c:pt>
                <c:pt idx="827">
                  <c:v>30.709794437726721</c:v>
                </c:pt>
                <c:pt idx="828">
                  <c:v>30.723429951690822</c:v>
                </c:pt>
                <c:pt idx="829">
                  <c:v>30.737032569360672</c:v>
                </c:pt>
                <c:pt idx="830">
                  <c:v>30.750602409638557</c:v>
                </c:pt>
                <c:pt idx="831">
                  <c:v>30.764139590854395</c:v>
                </c:pt>
                <c:pt idx="832">
                  <c:v>30.77764423076923</c:v>
                </c:pt>
                <c:pt idx="833">
                  <c:v>30.791116446578631</c:v>
                </c:pt>
                <c:pt idx="834">
                  <c:v>30.80455635491607</c:v>
                </c:pt>
                <c:pt idx="835">
                  <c:v>30.817964071856284</c:v>
                </c:pt>
                <c:pt idx="836">
                  <c:v>30.831339712918659</c:v>
                </c:pt>
                <c:pt idx="837">
                  <c:v>30.844683393070486</c:v>
                </c:pt>
                <c:pt idx="838">
                  <c:v>30.85799522673031</c:v>
                </c:pt>
                <c:pt idx="839">
                  <c:v>30.871275327771158</c:v>
                </c:pt>
                <c:pt idx="840">
                  <c:v>30.884523809523813</c:v>
                </c:pt>
                <c:pt idx="841">
                  <c:v>30.897740784780027</c:v>
                </c:pt>
                <c:pt idx="842">
                  <c:v>30.910926365795728</c:v>
                </c:pt>
                <c:pt idx="843">
                  <c:v>30.924080664294191</c:v>
                </c:pt>
                <c:pt idx="844">
                  <c:v>30.937203791469191</c:v>
                </c:pt>
                <c:pt idx="845">
                  <c:v>30.950295857988163</c:v>
                </c:pt>
                <c:pt idx="846">
                  <c:v>30.963356973995271</c:v>
                </c:pt>
                <c:pt idx="847">
                  <c:v>30.976387249114524</c:v>
                </c:pt>
                <c:pt idx="848">
                  <c:v>30.989386792452827</c:v>
                </c:pt>
                <c:pt idx="849">
                  <c:v>31.002355712603062</c:v>
                </c:pt>
                <c:pt idx="850">
                  <c:v>31.015294117647059</c:v>
                </c:pt>
                <c:pt idx="851">
                  <c:v>31.028202115158638</c:v>
                </c:pt>
                <c:pt idx="852">
                  <c:v>31.041079812206572</c:v>
                </c:pt>
                <c:pt idx="853">
                  <c:v>31.053927315357559</c:v>
                </c:pt>
                <c:pt idx="854">
                  <c:v>31.066744730679158</c:v>
                </c:pt>
                <c:pt idx="855">
                  <c:v>31.079532163742691</c:v>
                </c:pt>
                <c:pt idx="856">
                  <c:v>31.092289719626169</c:v>
                </c:pt>
                <c:pt idx="857">
                  <c:v>31.105017502917153</c:v>
                </c:pt>
                <c:pt idx="858">
                  <c:v>31.117715617715618</c:v>
                </c:pt>
                <c:pt idx="859">
                  <c:v>31.130384167636787</c:v>
                </c:pt>
                <c:pt idx="860">
                  <c:v>31.143023255813951</c:v>
                </c:pt>
                <c:pt idx="861">
                  <c:v>31.155632984901278</c:v>
                </c:pt>
                <c:pt idx="862">
                  <c:v>31.168213457076565</c:v>
                </c:pt>
                <c:pt idx="863">
                  <c:v>31.180764774044036</c:v>
                </c:pt>
                <c:pt idx="864">
                  <c:v>31.193287037037038</c:v>
                </c:pt>
                <c:pt idx="865">
                  <c:v>31.205780346820809</c:v>
                </c:pt>
                <c:pt idx="866">
                  <c:v>31.21824480369515</c:v>
                </c:pt>
                <c:pt idx="867">
                  <c:v>31.230680507497116</c:v>
                </c:pt>
                <c:pt idx="868">
                  <c:v>31.243087557603687</c:v>
                </c:pt>
                <c:pt idx="869">
                  <c:v>31.255466052934405</c:v>
                </c:pt>
                <c:pt idx="870">
                  <c:v>31.267816091954021</c:v>
                </c:pt>
                <c:pt idx="871">
                  <c:v>31.280137772675086</c:v>
                </c:pt>
                <c:pt idx="872">
                  <c:v>31.292431192660551</c:v>
                </c:pt>
                <c:pt idx="873">
                  <c:v>31.304696449026348</c:v>
                </c:pt>
                <c:pt idx="874">
                  <c:v>31.316933638443935</c:v>
                </c:pt>
                <c:pt idx="875">
                  <c:v>31.329142857142855</c:v>
                </c:pt>
                <c:pt idx="876">
                  <c:v>31.341324200913238</c:v>
                </c:pt>
                <c:pt idx="877">
                  <c:v>31.353477765108323</c:v>
                </c:pt>
                <c:pt idx="878">
                  <c:v>31.365603644646921</c:v>
                </c:pt>
                <c:pt idx="879">
                  <c:v>31.377701934015928</c:v>
                </c:pt>
                <c:pt idx="880">
                  <c:v>31.389772727272732</c:v>
                </c:pt>
                <c:pt idx="881">
                  <c:v>31.40181611804767</c:v>
                </c:pt>
                <c:pt idx="882">
                  <c:v>31.413832199546487</c:v>
                </c:pt>
                <c:pt idx="883">
                  <c:v>31.425821064552661</c:v>
                </c:pt>
                <c:pt idx="884">
                  <c:v>31.437782805429865</c:v>
                </c:pt>
                <c:pt idx="885">
                  <c:v>31.449717514124291</c:v>
                </c:pt>
                <c:pt idx="886">
                  <c:v>31.461625282167045</c:v>
                </c:pt>
                <c:pt idx="887">
                  <c:v>31.473506200676439</c:v>
                </c:pt>
                <c:pt idx="888">
                  <c:v>31.48536036036036</c:v>
                </c:pt>
                <c:pt idx="889">
                  <c:v>31.497187851518561</c:v>
                </c:pt>
                <c:pt idx="890">
                  <c:v>31.508988764044943</c:v>
                </c:pt>
                <c:pt idx="891">
                  <c:v>31.520763187429857</c:v>
                </c:pt>
                <c:pt idx="892">
                  <c:v>31.532511210762333</c:v>
                </c:pt>
                <c:pt idx="893">
                  <c:v>31.544232922732363</c:v>
                </c:pt>
                <c:pt idx="894">
                  <c:v>31.555928411633111</c:v>
                </c:pt>
                <c:pt idx="895">
                  <c:v>31.567597765363132</c:v>
                </c:pt>
                <c:pt idx="896">
                  <c:v>31.579241071428569</c:v>
                </c:pt>
                <c:pt idx="897">
                  <c:v>31.590858416945373</c:v>
                </c:pt>
                <c:pt idx="898">
                  <c:v>31.602449888641427</c:v>
                </c:pt>
                <c:pt idx="899">
                  <c:v>31.614015572858733</c:v>
                </c:pt>
                <c:pt idx="900">
                  <c:v>31.625555555555557</c:v>
                </c:pt>
                <c:pt idx="901">
                  <c:v>31.637069922308548</c:v>
                </c:pt>
                <c:pt idx="902">
                  <c:v>31.648558758314856</c:v>
                </c:pt>
                <c:pt idx="903">
                  <c:v>31.660022148394241</c:v>
                </c:pt>
                <c:pt idx="904">
                  <c:v>31.67146017699115</c:v>
                </c:pt>
                <c:pt idx="905">
                  <c:v>31.682872928176799</c:v>
                </c:pt>
                <c:pt idx="906">
                  <c:v>31.694260485651217</c:v>
                </c:pt>
                <c:pt idx="907">
                  <c:v>31.705622932745314</c:v>
                </c:pt>
                <c:pt idx="908">
                  <c:v>31.716960352422909</c:v>
                </c:pt>
                <c:pt idx="909">
                  <c:v>31.728272827282726</c:v>
                </c:pt>
                <c:pt idx="910">
                  <c:v>31.739560439560439</c:v>
                </c:pt>
                <c:pt idx="911">
                  <c:v>31.750823271130624</c:v>
                </c:pt>
                <c:pt idx="912">
                  <c:v>31.762061403508774</c:v>
                </c:pt>
                <c:pt idx="913">
                  <c:v>31.773274917853232</c:v>
                </c:pt>
                <c:pt idx="914">
                  <c:v>31.784463894967178</c:v>
                </c:pt>
                <c:pt idx="915">
                  <c:v>31.795628415300548</c:v>
                </c:pt>
                <c:pt idx="916">
                  <c:v>31.806768558951966</c:v>
                </c:pt>
                <c:pt idx="917">
                  <c:v>31.817884405670664</c:v>
                </c:pt>
                <c:pt idx="918">
                  <c:v>31.828976034858385</c:v>
                </c:pt>
                <c:pt idx="919">
                  <c:v>31.840043525571271</c:v>
                </c:pt>
                <c:pt idx="920">
                  <c:v>31.85108695652174</c:v>
                </c:pt>
                <c:pt idx="921">
                  <c:v>31.862106406080347</c:v>
                </c:pt>
                <c:pt idx="922">
                  <c:v>31.873101952277654</c:v>
                </c:pt>
                <c:pt idx="923">
                  <c:v>31.884073672806068</c:v>
                </c:pt>
                <c:pt idx="924">
                  <c:v>31.895021645021643</c:v>
                </c:pt>
                <c:pt idx="925">
                  <c:v>31.905945945945945</c:v>
                </c:pt>
                <c:pt idx="926">
                  <c:v>31.916846652267814</c:v>
                </c:pt>
                <c:pt idx="927">
                  <c:v>31.927723840345202</c:v>
                </c:pt>
                <c:pt idx="928">
                  <c:v>31.938577586206897</c:v>
                </c:pt>
                <c:pt idx="929">
                  <c:v>31.949407965554361</c:v>
                </c:pt>
                <c:pt idx="930">
                  <c:v>31.960215053763442</c:v>
                </c:pt>
                <c:pt idx="931">
                  <c:v>31.970998925886146</c:v>
                </c:pt>
                <c:pt idx="932">
                  <c:v>31.981759656652358</c:v>
                </c:pt>
                <c:pt idx="933">
                  <c:v>31.992497320471596</c:v>
                </c:pt>
                <c:pt idx="934">
                  <c:v>32.003211991434689</c:v>
                </c:pt>
                <c:pt idx="935">
                  <c:v>32.01390374331551</c:v>
                </c:pt>
                <c:pt idx="936">
                  <c:v>32.024572649572647</c:v>
                </c:pt>
                <c:pt idx="937">
                  <c:v>32.035218783351119</c:v>
                </c:pt>
                <c:pt idx="938">
                  <c:v>32.045842217484008</c:v>
                </c:pt>
                <c:pt idx="939">
                  <c:v>32.056443024494143</c:v>
                </c:pt>
                <c:pt idx="940">
                  <c:v>32.067021276595746</c:v>
                </c:pt>
                <c:pt idx="941">
                  <c:v>32.077577045696074</c:v>
                </c:pt>
                <c:pt idx="942">
                  <c:v>32.088110403397032</c:v>
                </c:pt>
                <c:pt idx="943">
                  <c:v>32.098621420996821</c:v>
                </c:pt>
                <c:pt idx="944">
                  <c:v>32.10911016949153</c:v>
                </c:pt>
                <c:pt idx="945">
                  <c:v>32.11957671957672</c:v>
                </c:pt>
                <c:pt idx="946">
                  <c:v>32.130021141649053</c:v>
                </c:pt>
                <c:pt idx="947">
                  <c:v>32.140443505807816</c:v>
                </c:pt>
                <c:pt idx="948">
                  <c:v>32.150843881856538</c:v>
                </c:pt>
                <c:pt idx="949">
                  <c:v>32.16122233930453</c:v>
                </c:pt>
                <c:pt idx="950">
                  <c:v>32.171578947368424</c:v>
                </c:pt>
                <c:pt idx="951">
                  <c:v>32.181913774973715</c:v>
                </c:pt>
                <c:pt idx="952">
                  <c:v>32.192226890756302</c:v>
                </c:pt>
                <c:pt idx="953">
                  <c:v>32.202518363064009</c:v>
                </c:pt>
                <c:pt idx="954">
                  <c:v>32.212788259958067</c:v>
                </c:pt>
                <c:pt idx="955">
                  <c:v>32.223036649214656</c:v>
                </c:pt>
                <c:pt idx="956">
                  <c:v>32.23326359832636</c:v>
                </c:pt>
                <c:pt idx="957">
                  <c:v>32.243469174503659</c:v>
                </c:pt>
                <c:pt idx="958">
                  <c:v>32.253653444676409</c:v>
                </c:pt>
                <c:pt idx="959">
                  <c:v>32.263816475495304</c:v>
                </c:pt>
                <c:pt idx="960">
                  <c:v>32.273958333333333</c:v>
                </c:pt>
                <c:pt idx="961">
                  <c:v>32.2840790842872</c:v>
                </c:pt>
                <c:pt idx="962">
                  <c:v>32.294178794178798</c:v>
                </c:pt>
                <c:pt idx="963">
                  <c:v>32.304257528556597</c:v>
                </c:pt>
                <c:pt idx="964">
                  <c:v>32.314315352697093</c:v>
                </c:pt>
                <c:pt idx="965">
                  <c:v>32.324352331606214</c:v>
                </c:pt>
                <c:pt idx="966">
                  <c:v>32.334368530020704</c:v>
                </c:pt>
                <c:pt idx="967">
                  <c:v>32.344364012409514</c:v>
                </c:pt>
                <c:pt idx="968">
                  <c:v>32.354338842975203</c:v>
                </c:pt>
                <c:pt idx="969">
                  <c:v>32.364293085655319</c:v>
                </c:pt>
                <c:pt idx="970">
                  <c:v>32.374226804123715</c:v>
                </c:pt>
                <c:pt idx="971">
                  <c:v>32.384140061791967</c:v>
                </c:pt>
                <c:pt idx="972">
                  <c:v>32.394032921810698</c:v>
                </c:pt>
                <c:pt idx="973">
                  <c:v>32.403905447070912</c:v>
                </c:pt>
                <c:pt idx="974">
                  <c:v>32.413757700205338</c:v>
                </c:pt>
                <c:pt idx="975">
                  <c:v>32.423589743589744</c:v>
                </c:pt>
                <c:pt idx="976">
                  <c:v>32.433401639344261</c:v>
                </c:pt>
                <c:pt idx="977">
                  <c:v>32.4431934493347</c:v>
                </c:pt>
                <c:pt idx="978">
                  <c:v>32.452965235173828</c:v>
                </c:pt>
                <c:pt idx="979">
                  <c:v>32.46271705822268</c:v>
                </c:pt>
                <c:pt idx="980">
                  <c:v>32.472448979591839</c:v>
                </c:pt>
                <c:pt idx="981">
                  <c:v>32.482161060142708</c:v>
                </c:pt>
                <c:pt idx="982">
                  <c:v>32.491853360488797</c:v>
                </c:pt>
                <c:pt idx="983">
                  <c:v>32.501525940996949</c:v>
                </c:pt>
                <c:pt idx="984">
                  <c:v>32.511178861788622</c:v>
                </c:pt>
                <c:pt idx="985">
                  <c:v>32.520812182741118</c:v>
                </c:pt>
                <c:pt idx="986">
                  <c:v>32.530425963488845</c:v>
                </c:pt>
                <c:pt idx="987">
                  <c:v>32.540020263424516</c:v>
                </c:pt>
                <c:pt idx="988">
                  <c:v>32.549595141700408</c:v>
                </c:pt>
                <c:pt idx="989">
                  <c:v>32.559150657229523</c:v>
                </c:pt>
                <c:pt idx="990">
                  <c:v>32.568686868686868</c:v>
                </c:pt>
                <c:pt idx="991">
                  <c:v>32.578203834510596</c:v>
                </c:pt>
                <c:pt idx="992">
                  <c:v>32.587701612903224</c:v>
                </c:pt>
                <c:pt idx="993">
                  <c:v>32.597180261832833</c:v>
                </c:pt>
                <c:pt idx="994">
                  <c:v>32.606639839034209</c:v>
                </c:pt>
                <c:pt idx="995">
                  <c:v>32.616080402010049</c:v>
                </c:pt>
                <c:pt idx="996">
                  <c:v>32.625502008032129</c:v>
                </c:pt>
                <c:pt idx="997">
                  <c:v>32.634904714142429</c:v>
                </c:pt>
                <c:pt idx="998">
                  <c:v>32.644288577154306</c:v>
                </c:pt>
                <c:pt idx="999">
                  <c:v>32.653653653653656</c:v>
                </c:pt>
                <c:pt idx="1000">
                  <c:v>32.662999999999997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55-4000-A14F-1682E604A100}"/>
            </c:ext>
          </c:extLst>
        </c:ser>
        <c:ser>
          <c:idx val="5"/>
          <c:order val="5"/>
          <c:tx>
            <c:strRef>
              <c:f>Kalk!$I$7</c:f>
              <c:strCache>
                <c:ptCount val="1"/>
                <c:pt idx="0">
                  <c:v>durchschn. 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cat>
            <c:numRef>
              <c:f>Kalk!$A$10:$A$1010</c:f>
              <c:numCache>
                <c:formatCode>#,##0</c:formatCode>
                <c:ptCount val="10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  <c:pt idx="801">
                  <c:v>80100</c:v>
                </c:pt>
                <c:pt idx="802">
                  <c:v>80200</c:v>
                </c:pt>
                <c:pt idx="803">
                  <c:v>80300</c:v>
                </c:pt>
                <c:pt idx="804">
                  <c:v>80400</c:v>
                </c:pt>
                <c:pt idx="805">
                  <c:v>80500</c:v>
                </c:pt>
                <c:pt idx="806">
                  <c:v>80600</c:v>
                </c:pt>
                <c:pt idx="807">
                  <c:v>80700</c:v>
                </c:pt>
                <c:pt idx="808">
                  <c:v>80800</c:v>
                </c:pt>
                <c:pt idx="809">
                  <c:v>80900</c:v>
                </c:pt>
                <c:pt idx="810">
                  <c:v>81000</c:v>
                </c:pt>
                <c:pt idx="811">
                  <c:v>81100</c:v>
                </c:pt>
                <c:pt idx="812">
                  <c:v>81200</c:v>
                </c:pt>
                <c:pt idx="813">
                  <c:v>81300</c:v>
                </c:pt>
                <c:pt idx="814">
                  <c:v>81400</c:v>
                </c:pt>
                <c:pt idx="815">
                  <c:v>81500</c:v>
                </c:pt>
                <c:pt idx="816">
                  <c:v>81600</c:v>
                </c:pt>
                <c:pt idx="817">
                  <c:v>81700</c:v>
                </c:pt>
                <c:pt idx="818">
                  <c:v>81800</c:v>
                </c:pt>
                <c:pt idx="819">
                  <c:v>81900</c:v>
                </c:pt>
                <c:pt idx="820">
                  <c:v>82000</c:v>
                </c:pt>
                <c:pt idx="821">
                  <c:v>82100</c:v>
                </c:pt>
                <c:pt idx="822">
                  <c:v>82200</c:v>
                </c:pt>
                <c:pt idx="823">
                  <c:v>82300</c:v>
                </c:pt>
                <c:pt idx="824">
                  <c:v>82400</c:v>
                </c:pt>
                <c:pt idx="825">
                  <c:v>82500</c:v>
                </c:pt>
                <c:pt idx="826">
                  <c:v>82600</c:v>
                </c:pt>
                <c:pt idx="827">
                  <c:v>82700</c:v>
                </c:pt>
                <c:pt idx="828">
                  <c:v>82800</c:v>
                </c:pt>
                <c:pt idx="829">
                  <c:v>82900</c:v>
                </c:pt>
                <c:pt idx="830">
                  <c:v>83000</c:v>
                </c:pt>
                <c:pt idx="831">
                  <c:v>83100</c:v>
                </c:pt>
                <c:pt idx="832">
                  <c:v>83200</c:v>
                </c:pt>
                <c:pt idx="833">
                  <c:v>83300</c:v>
                </c:pt>
                <c:pt idx="834">
                  <c:v>83400</c:v>
                </c:pt>
                <c:pt idx="835">
                  <c:v>83500</c:v>
                </c:pt>
                <c:pt idx="836">
                  <c:v>83600</c:v>
                </c:pt>
                <c:pt idx="837">
                  <c:v>83700</c:v>
                </c:pt>
                <c:pt idx="838">
                  <c:v>83800</c:v>
                </c:pt>
                <c:pt idx="839">
                  <c:v>83900</c:v>
                </c:pt>
                <c:pt idx="840">
                  <c:v>84000</c:v>
                </c:pt>
                <c:pt idx="841">
                  <c:v>84100</c:v>
                </c:pt>
                <c:pt idx="842">
                  <c:v>84200</c:v>
                </c:pt>
                <c:pt idx="843">
                  <c:v>84300</c:v>
                </c:pt>
                <c:pt idx="844">
                  <c:v>84400</c:v>
                </c:pt>
                <c:pt idx="845">
                  <c:v>84500</c:v>
                </c:pt>
                <c:pt idx="846">
                  <c:v>84600</c:v>
                </c:pt>
                <c:pt idx="847">
                  <c:v>84700</c:v>
                </c:pt>
                <c:pt idx="848">
                  <c:v>84800</c:v>
                </c:pt>
                <c:pt idx="849">
                  <c:v>84900</c:v>
                </c:pt>
                <c:pt idx="850">
                  <c:v>85000</c:v>
                </c:pt>
                <c:pt idx="851">
                  <c:v>85100</c:v>
                </c:pt>
                <c:pt idx="852">
                  <c:v>85200</c:v>
                </c:pt>
                <c:pt idx="853">
                  <c:v>85300</c:v>
                </c:pt>
                <c:pt idx="854">
                  <c:v>85400</c:v>
                </c:pt>
                <c:pt idx="855">
                  <c:v>85500</c:v>
                </c:pt>
                <c:pt idx="856">
                  <c:v>85600</c:v>
                </c:pt>
                <c:pt idx="857">
                  <c:v>85700</c:v>
                </c:pt>
                <c:pt idx="858">
                  <c:v>85800</c:v>
                </c:pt>
                <c:pt idx="859">
                  <c:v>85900</c:v>
                </c:pt>
                <c:pt idx="860">
                  <c:v>86000</c:v>
                </c:pt>
                <c:pt idx="861">
                  <c:v>86100</c:v>
                </c:pt>
                <c:pt idx="862">
                  <c:v>86200</c:v>
                </c:pt>
                <c:pt idx="863">
                  <c:v>86300</c:v>
                </c:pt>
                <c:pt idx="864">
                  <c:v>86400</c:v>
                </c:pt>
                <c:pt idx="865">
                  <c:v>86500</c:v>
                </c:pt>
                <c:pt idx="866">
                  <c:v>86600</c:v>
                </c:pt>
                <c:pt idx="867">
                  <c:v>86700</c:v>
                </c:pt>
                <c:pt idx="868">
                  <c:v>86800</c:v>
                </c:pt>
                <c:pt idx="869">
                  <c:v>86900</c:v>
                </c:pt>
                <c:pt idx="870">
                  <c:v>87000</c:v>
                </c:pt>
                <c:pt idx="871">
                  <c:v>87100</c:v>
                </c:pt>
                <c:pt idx="872">
                  <c:v>87200</c:v>
                </c:pt>
                <c:pt idx="873">
                  <c:v>87300</c:v>
                </c:pt>
                <c:pt idx="874">
                  <c:v>87400</c:v>
                </c:pt>
                <c:pt idx="875">
                  <c:v>87500</c:v>
                </c:pt>
                <c:pt idx="876">
                  <c:v>87600</c:v>
                </c:pt>
                <c:pt idx="877">
                  <c:v>87700</c:v>
                </c:pt>
                <c:pt idx="878">
                  <c:v>87800</c:v>
                </c:pt>
                <c:pt idx="879">
                  <c:v>87900</c:v>
                </c:pt>
                <c:pt idx="880">
                  <c:v>88000</c:v>
                </c:pt>
                <c:pt idx="881">
                  <c:v>88100</c:v>
                </c:pt>
                <c:pt idx="882">
                  <c:v>88200</c:v>
                </c:pt>
                <c:pt idx="883">
                  <c:v>88300</c:v>
                </c:pt>
                <c:pt idx="884">
                  <c:v>88400</c:v>
                </c:pt>
                <c:pt idx="885">
                  <c:v>88500</c:v>
                </c:pt>
                <c:pt idx="886">
                  <c:v>88600</c:v>
                </c:pt>
                <c:pt idx="887">
                  <c:v>88700</c:v>
                </c:pt>
                <c:pt idx="888">
                  <c:v>88800</c:v>
                </c:pt>
                <c:pt idx="889">
                  <c:v>88900</c:v>
                </c:pt>
                <c:pt idx="890">
                  <c:v>89000</c:v>
                </c:pt>
                <c:pt idx="891">
                  <c:v>89100</c:v>
                </c:pt>
                <c:pt idx="892">
                  <c:v>89200</c:v>
                </c:pt>
                <c:pt idx="893">
                  <c:v>89300</c:v>
                </c:pt>
                <c:pt idx="894">
                  <c:v>89400</c:v>
                </c:pt>
                <c:pt idx="895">
                  <c:v>89500</c:v>
                </c:pt>
                <c:pt idx="896">
                  <c:v>89600</c:v>
                </c:pt>
                <c:pt idx="897">
                  <c:v>89700</c:v>
                </c:pt>
                <c:pt idx="898">
                  <c:v>89800</c:v>
                </c:pt>
                <c:pt idx="899">
                  <c:v>89900</c:v>
                </c:pt>
                <c:pt idx="900">
                  <c:v>90000</c:v>
                </c:pt>
                <c:pt idx="901">
                  <c:v>90100</c:v>
                </c:pt>
                <c:pt idx="902">
                  <c:v>90200</c:v>
                </c:pt>
                <c:pt idx="903">
                  <c:v>90300</c:v>
                </c:pt>
                <c:pt idx="904">
                  <c:v>90400</c:v>
                </c:pt>
                <c:pt idx="905">
                  <c:v>90500</c:v>
                </c:pt>
                <c:pt idx="906">
                  <c:v>90600</c:v>
                </c:pt>
                <c:pt idx="907">
                  <c:v>90700</c:v>
                </c:pt>
                <c:pt idx="908">
                  <c:v>90800</c:v>
                </c:pt>
                <c:pt idx="909">
                  <c:v>90900</c:v>
                </c:pt>
                <c:pt idx="910">
                  <c:v>91000</c:v>
                </c:pt>
                <c:pt idx="911">
                  <c:v>91100</c:v>
                </c:pt>
                <c:pt idx="912">
                  <c:v>91200</c:v>
                </c:pt>
                <c:pt idx="913">
                  <c:v>91300</c:v>
                </c:pt>
                <c:pt idx="914">
                  <c:v>91400</c:v>
                </c:pt>
                <c:pt idx="915">
                  <c:v>91500</c:v>
                </c:pt>
                <c:pt idx="916">
                  <c:v>91600</c:v>
                </c:pt>
                <c:pt idx="917">
                  <c:v>91700</c:v>
                </c:pt>
                <c:pt idx="918">
                  <c:v>91800</c:v>
                </c:pt>
                <c:pt idx="919">
                  <c:v>91900</c:v>
                </c:pt>
                <c:pt idx="920">
                  <c:v>92000</c:v>
                </c:pt>
                <c:pt idx="921">
                  <c:v>92100</c:v>
                </c:pt>
                <c:pt idx="922">
                  <c:v>92200</c:v>
                </c:pt>
                <c:pt idx="923">
                  <c:v>92300</c:v>
                </c:pt>
                <c:pt idx="924">
                  <c:v>92400</c:v>
                </c:pt>
                <c:pt idx="925">
                  <c:v>92500</c:v>
                </c:pt>
                <c:pt idx="926">
                  <c:v>92600</c:v>
                </c:pt>
                <c:pt idx="927">
                  <c:v>92700</c:v>
                </c:pt>
                <c:pt idx="928">
                  <c:v>92800</c:v>
                </c:pt>
                <c:pt idx="929">
                  <c:v>92900</c:v>
                </c:pt>
                <c:pt idx="930">
                  <c:v>93000</c:v>
                </c:pt>
                <c:pt idx="931">
                  <c:v>93100</c:v>
                </c:pt>
                <c:pt idx="932">
                  <c:v>93200</c:v>
                </c:pt>
                <c:pt idx="933">
                  <c:v>93300</c:v>
                </c:pt>
                <c:pt idx="934">
                  <c:v>93400</c:v>
                </c:pt>
                <c:pt idx="935">
                  <c:v>93500</c:v>
                </c:pt>
                <c:pt idx="936">
                  <c:v>93600</c:v>
                </c:pt>
                <c:pt idx="937">
                  <c:v>93700</c:v>
                </c:pt>
                <c:pt idx="938">
                  <c:v>93800</c:v>
                </c:pt>
                <c:pt idx="939">
                  <c:v>93900</c:v>
                </c:pt>
                <c:pt idx="940">
                  <c:v>94000</c:v>
                </c:pt>
                <c:pt idx="941">
                  <c:v>94100</c:v>
                </c:pt>
                <c:pt idx="942">
                  <c:v>94200</c:v>
                </c:pt>
                <c:pt idx="943">
                  <c:v>94300</c:v>
                </c:pt>
                <c:pt idx="944">
                  <c:v>94400</c:v>
                </c:pt>
                <c:pt idx="945">
                  <c:v>94500</c:v>
                </c:pt>
                <c:pt idx="946">
                  <c:v>94600</c:v>
                </c:pt>
                <c:pt idx="947">
                  <c:v>94700</c:v>
                </c:pt>
                <c:pt idx="948">
                  <c:v>94800</c:v>
                </c:pt>
                <c:pt idx="949">
                  <c:v>94900</c:v>
                </c:pt>
                <c:pt idx="950">
                  <c:v>95000</c:v>
                </c:pt>
                <c:pt idx="951">
                  <c:v>95100</c:v>
                </c:pt>
                <c:pt idx="952">
                  <c:v>95200</c:v>
                </c:pt>
                <c:pt idx="953">
                  <c:v>95300</c:v>
                </c:pt>
                <c:pt idx="954">
                  <c:v>95400</c:v>
                </c:pt>
                <c:pt idx="955">
                  <c:v>95500</c:v>
                </c:pt>
                <c:pt idx="956">
                  <c:v>95600</c:v>
                </c:pt>
                <c:pt idx="957">
                  <c:v>95700</c:v>
                </c:pt>
                <c:pt idx="958">
                  <c:v>95800</c:v>
                </c:pt>
                <c:pt idx="959">
                  <c:v>95900</c:v>
                </c:pt>
                <c:pt idx="960">
                  <c:v>96000</c:v>
                </c:pt>
                <c:pt idx="961">
                  <c:v>96100</c:v>
                </c:pt>
                <c:pt idx="962">
                  <c:v>96200</c:v>
                </c:pt>
                <c:pt idx="963">
                  <c:v>96300</c:v>
                </c:pt>
                <c:pt idx="964">
                  <c:v>96400</c:v>
                </c:pt>
                <c:pt idx="965">
                  <c:v>96500</c:v>
                </c:pt>
                <c:pt idx="966">
                  <c:v>96600</c:v>
                </c:pt>
                <c:pt idx="967">
                  <c:v>96700</c:v>
                </c:pt>
                <c:pt idx="968">
                  <c:v>96800</c:v>
                </c:pt>
                <c:pt idx="969">
                  <c:v>96900</c:v>
                </c:pt>
                <c:pt idx="970">
                  <c:v>97000</c:v>
                </c:pt>
                <c:pt idx="971">
                  <c:v>97100</c:v>
                </c:pt>
                <c:pt idx="972">
                  <c:v>97200</c:v>
                </c:pt>
                <c:pt idx="973">
                  <c:v>97300</c:v>
                </c:pt>
                <c:pt idx="974">
                  <c:v>97400</c:v>
                </c:pt>
                <c:pt idx="975">
                  <c:v>97500</c:v>
                </c:pt>
                <c:pt idx="976">
                  <c:v>97600</c:v>
                </c:pt>
                <c:pt idx="977">
                  <c:v>97700</c:v>
                </c:pt>
                <c:pt idx="978">
                  <c:v>97800</c:v>
                </c:pt>
                <c:pt idx="979">
                  <c:v>97900</c:v>
                </c:pt>
                <c:pt idx="980">
                  <c:v>98000</c:v>
                </c:pt>
                <c:pt idx="981">
                  <c:v>98100</c:v>
                </c:pt>
                <c:pt idx="982">
                  <c:v>98200</c:v>
                </c:pt>
                <c:pt idx="983">
                  <c:v>98300</c:v>
                </c:pt>
                <c:pt idx="984">
                  <c:v>98400</c:v>
                </c:pt>
                <c:pt idx="985">
                  <c:v>98500</c:v>
                </c:pt>
                <c:pt idx="986">
                  <c:v>98600</c:v>
                </c:pt>
                <c:pt idx="987">
                  <c:v>98700</c:v>
                </c:pt>
                <c:pt idx="988">
                  <c:v>98800</c:v>
                </c:pt>
                <c:pt idx="989">
                  <c:v>98900</c:v>
                </c:pt>
                <c:pt idx="990">
                  <c:v>99000</c:v>
                </c:pt>
                <c:pt idx="991">
                  <c:v>99100</c:v>
                </c:pt>
                <c:pt idx="992">
                  <c:v>99200</c:v>
                </c:pt>
                <c:pt idx="993">
                  <c:v>99300</c:v>
                </c:pt>
                <c:pt idx="994">
                  <c:v>99400</c:v>
                </c:pt>
                <c:pt idx="995">
                  <c:v>99500</c:v>
                </c:pt>
                <c:pt idx="996">
                  <c:v>99600</c:v>
                </c:pt>
                <c:pt idx="997">
                  <c:v>99700</c:v>
                </c:pt>
                <c:pt idx="998">
                  <c:v>99800</c:v>
                </c:pt>
                <c:pt idx="999">
                  <c:v>99900</c:v>
                </c:pt>
                <c:pt idx="1000">
                  <c:v>100000</c:v>
                </c:pt>
              </c:numCache>
            </c:numRef>
          </c:cat>
          <c:val>
            <c:numRef>
              <c:f>Kalk!$I$10:$I$1010</c:f>
              <c:numCache>
                <c:formatCode>0.00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6.7307692307692304E-2</c:v>
                </c:pt>
                <c:pt idx="105">
                  <c:v>0.2</c:v>
                </c:pt>
                <c:pt idx="106">
                  <c:v>0.33962264150943394</c:v>
                </c:pt>
                <c:pt idx="107">
                  <c:v>0.46728971962616817</c:v>
                </c:pt>
                <c:pt idx="108">
                  <c:v>0.60185185185185186</c:v>
                </c:pt>
                <c:pt idx="109">
                  <c:v>0.73394495412844041</c:v>
                </c:pt>
                <c:pt idx="110">
                  <c:v>0.8727272727272728</c:v>
                </c:pt>
                <c:pt idx="111">
                  <c:v>1</c:v>
                </c:pt>
                <c:pt idx="112">
                  <c:v>1.1339285714285714</c:v>
                </c:pt>
                <c:pt idx="113">
                  <c:v>1.2654867256637168</c:v>
                </c:pt>
                <c:pt idx="114">
                  <c:v>1.3947368421052633</c:v>
                </c:pt>
                <c:pt idx="115">
                  <c:v>1.5217391304347827</c:v>
                </c:pt>
                <c:pt idx="116">
                  <c:v>1.6551724137931034</c:v>
                </c:pt>
                <c:pt idx="117">
                  <c:v>1.7863247863247864</c:v>
                </c:pt>
                <c:pt idx="118">
                  <c:v>1.9152542372881356</c:v>
                </c:pt>
                <c:pt idx="119">
                  <c:v>2.0420168067226889</c:v>
                </c:pt>
                <c:pt idx="120">
                  <c:v>2.1749999999999998</c:v>
                </c:pt>
                <c:pt idx="121">
                  <c:v>2.2975206611570247</c:v>
                </c:pt>
                <c:pt idx="122">
                  <c:v>2.4262295081967213</c:v>
                </c:pt>
                <c:pt idx="123">
                  <c:v>2.5528455284552845</c:v>
                </c:pt>
                <c:pt idx="124">
                  <c:v>2.685483870967742</c:v>
                </c:pt>
                <c:pt idx="125">
                  <c:v>2.8080000000000003</c:v>
                </c:pt>
                <c:pt idx="126">
                  <c:v>2.9365079365079363</c:v>
                </c:pt>
                <c:pt idx="127">
                  <c:v>3.0629921259842519</c:v>
                </c:pt>
                <c:pt idx="128">
                  <c:v>3.1875</c:v>
                </c:pt>
                <c:pt idx="129">
                  <c:v>3.3178294573643408</c:v>
                </c:pt>
                <c:pt idx="130">
                  <c:v>3.4461538461538459</c:v>
                </c:pt>
                <c:pt idx="131">
                  <c:v>3.5648854961832059</c:v>
                </c:pt>
                <c:pt idx="132">
                  <c:v>3.6969696969696972</c:v>
                </c:pt>
                <c:pt idx="133">
                  <c:v>3.8195488721804511</c:v>
                </c:pt>
                <c:pt idx="134">
                  <c:v>3.9402985074626868</c:v>
                </c:pt>
                <c:pt idx="135">
                  <c:v>4.0666666666666664</c:v>
                </c:pt>
                <c:pt idx="136">
                  <c:v>4.1911764705882346</c:v>
                </c:pt>
                <c:pt idx="137">
                  <c:v>4.3138686131386859</c:v>
                </c:pt>
                <c:pt idx="138">
                  <c:v>4.442028985507247</c:v>
                </c:pt>
                <c:pt idx="139">
                  <c:v>4.5611510791366907</c:v>
                </c:pt>
                <c:pt idx="140">
                  <c:v>4.6857142857142851</c:v>
                </c:pt>
                <c:pt idx="141">
                  <c:v>4.8085106382978724</c:v>
                </c:pt>
                <c:pt idx="142">
                  <c:v>4.936619718309859</c:v>
                </c:pt>
                <c:pt idx="143">
                  <c:v>5.0559440559440558</c:v>
                </c:pt>
                <c:pt idx="144">
                  <c:v>5.1805555555555554</c:v>
                </c:pt>
                <c:pt idx="145">
                  <c:v>5.3034482758620687</c:v>
                </c:pt>
                <c:pt idx="146">
                  <c:v>5.4246575342465757</c:v>
                </c:pt>
                <c:pt idx="147">
                  <c:v>5.5442176870748305</c:v>
                </c:pt>
                <c:pt idx="148">
                  <c:v>5.6689189189189184</c:v>
                </c:pt>
                <c:pt idx="149">
                  <c:v>5.7919463087248326</c:v>
                </c:pt>
                <c:pt idx="150">
                  <c:v>5.913333333333334</c:v>
                </c:pt>
                <c:pt idx="151">
                  <c:v>6.0331125827814569</c:v>
                </c:pt>
                <c:pt idx="152">
                  <c:v>6.1513157894736841</c:v>
                </c:pt>
                <c:pt idx="153">
                  <c:v>6.2679738562091494</c:v>
                </c:pt>
                <c:pt idx="154">
                  <c:v>6.3831168831168839</c:v>
                </c:pt>
                <c:pt idx="155">
                  <c:v>6.4967741935483865</c:v>
                </c:pt>
                <c:pt idx="156">
                  <c:v>6.6089743589743595</c:v>
                </c:pt>
                <c:pt idx="157">
                  <c:v>6.7261146496815289</c:v>
                </c:pt>
                <c:pt idx="158">
                  <c:v>6.8354430379746836</c:v>
                </c:pt>
                <c:pt idx="159">
                  <c:v>6.9433962264150937</c:v>
                </c:pt>
                <c:pt idx="160">
                  <c:v>7.0562500000000004</c:v>
                </c:pt>
                <c:pt idx="161">
                  <c:v>7.1614906832298137</c:v>
                </c:pt>
                <c:pt idx="162">
                  <c:v>7.2716049382716044</c:v>
                </c:pt>
                <c:pt idx="163">
                  <c:v>7.374233128834355</c:v>
                </c:pt>
                <c:pt idx="164">
                  <c:v>7.4817073170731705</c:v>
                </c:pt>
                <c:pt idx="165">
                  <c:v>7.5818181818181811</c:v>
                </c:pt>
                <c:pt idx="166">
                  <c:v>7.6867469879518078</c:v>
                </c:pt>
                <c:pt idx="167">
                  <c:v>7.7904191616766472</c:v>
                </c:pt>
                <c:pt idx="168">
                  <c:v>7.8869047619047619</c:v>
                </c:pt>
                <c:pt idx="169">
                  <c:v>7.9881656804733732</c:v>
                </c:pt>
                <c:pt idx="170">
                  <c:v>8.0882352941176467</c:v>
                </c:pt>
                <c:pt idx="171">
                  <c:v>8.1871345029239766</c:v>
                </c:pt>
                <c:pt idx="172">
                  <c:v>8.2848837209302317</c:v>
                </c:pt>
                <c:pt idx="173">
                  <c:v>8.3815028901734099</c:v>
                </c:pt>
                <c:pt idx="174">
                  <c:v>8.4712643678160919</c:v>
                </c:pt>
                <c:pt idx="175">
                  <c:v>8.5657142857142858</c:v>
                </c:pt>
                <c:pt idx="176">
                  <c:v>8.6647727272727284</c:v>
                </c:pt>
                <c:pt idx="177">
                  <c:v>8.7570621468926557</c:v>
                </c:pt>
                <c:pt idx="178">
                  <c:v>8.8483146067415728</c:v>
                </c:pt>
                <c:pt idx="179">
                  <c:v>8.938547486033519</c:v>
                </c:pt>
                <c:pt idx="180">
                  <c:v>9.0277777777777768</c:v>
                </c:pt>
                <c:pt idx="181">
                  <c:v>9.1160220994475143</c:v>
                </c:pt>
                <c:pt idx="182">
                  <c:v>9.208791208791208</c:v>
                </c:pt>
                <c:pt idx="183">
                  <c:v>9.2950819672131146</c:v>
                </c:pt>
                <c:pt idx="184">
                  <c:v>9.3804347826086953</c:v>
                </c:pt>
                <c:pt idx="185">
                  <c:v>9.4702702702702695</c:v>
                </c:pt>
                <c:pt idx="186">
                  <c:v>9.5537634408602141</c:v>
                </c:pt>
                <c:pt idx="187">
                  <c:v>9.6417112299465249</c:v>
                </c:pt>
                <c:pt idx="188">
                  <c:v>9.7234042553191493</c:v>
                </c:pt>
                <c:pt idx="189">
                  <c:v>9.8095238095238102</c:v>
                </c:pt>
                <c:pt idx="190">
                  <c:v>9.8947368421052637</c:v>
                </c:pt>
                <c:pt idx="191">
                  <c:v>9.9738219895287958</c:v>
                </c:pt>
                <c:pt idx="192">
                  <c:v>10.057291666666666</c:v>
                </c:pt>
                <c:pt idx="193">
                  <c:v>10.139896373056995</c:v>
                </c:pt>
                <c:pt idx="194">
                  <c:v>10.221649484536083</c:v>
                </c:pt>
                <c:pt idx="195">
                  <c:v>10.297435897435896</c:v>
                </c:pt>
                <c:pt idx="196">
                  <c:v>10.377551020408163</c:v>
                </c:pt>
                <c:pt idx="197">
                  <c:v>10.456852791878173</c:v>
                </c:pt>
                <c:pt idx="198">
                  <c:v>10.535353535353535</c:v>
                </c:pt>
                <c:pt idx="199">
                  <c:v>10.613065326633166</c:v>
                </c:pt>
                <c:pt idx="200">
                  <c:v>10.69</c:v>
                </c:pt>
                <c:pt idx="201">
                  <c:v>10.766169154228855</c:v>
                </c:pt>
                <c:pt idx="202">
                  <c:v>10.841584158415841</c:v>
                </c:pt>
                <c:pt idx="203">
                  <c:v>10.921182266009852</c:v>
                </c:pt>
                <c:pt idx="204">
                  <c:v>10.995098039215687</c:v>
                </c:pt>
                <c:pt idx="205">
                  <c:v>11.068292682926829</c:v>
                </c:pt>
                <c:pt idx="206">
                  <c:v>11.140776699029125</c:v>
                </c:pt>
                <c:pt idx="207">
                  <c:v>11.217391304347826</c:v>
                </c:pt>
                <c:pt idx="208">
                  <c:v>11.288461538461538</c:v>
                </c:pt>
                <c:pt idx="209">
                  <c:v>11.35885167464115</c:v>
                </c:pt>
                <c:pt idx="210">
                  <c:v>11.433333333333334</c:v>
                </c:pt>
                <c:pt idx="211">
                  <c:v>11.502369668246445</c:v>
                </c:pt>
                <c:pt idx="212">
                  <c:v>11.575471698113207</c:v>
                </c:pt>
                <c:pt idx="213">
                  <c:v>11.647887323943662</c:v>
                </c:pt>
                <c:pt idx="214">
                  <c:v>11.714953271028037</c:v>
                </c:pt>
                <c:pt idx="215">
                  <c:v>11.786046511627907</c:v>
                </c:pt>
                <c:pt idx="216">
                  <c:v>11.856481481481481</c:v>
                </c:pt>
                <c:pt idx="217">
                  <c:v>11.921658986175116</c:v>
                </c:pt>
                <c:pt idx="218">
                  <c:v>11.990825688073395</c:v>
                </c:pt>
                <c:pt idx="219">
                  <c:v>12.059360730593607</c:v>
                </c:pt>
                <c:pt idx="220">
                  <c:v>12.127272727272727</c:v>
                </c:pt>
                <c:pt idx="221">
                  <c:v>12.194570135746606</c:v>
                </c:pt>
                <c:pt idx="222">
                  <c:v>12.261261261261261</c:v>
                </c:pt>
                <c:pt idx="223">
                  <c:v>12.327354260089686</c:v>
                </c:pt>
                <c:pt idx="224">
                  <c:v>12.392857142857142</c:v>
                </c:pt>
                <c:pt idx="225">
                  <c:v>12.457777777777777</c:v>
                </c:pt>
                <c:pt idx="226">
                  <c:v>12.522123893805309</c:v>
                </c:pt>
                <c:pt idx="227">
                  <c:v>12.585903083700439</c:v>
                </c:pt>
                <c:pt idx="228">
                  <c:v>12.649122807017543</c:v>
                </c:pt>
                <c:pt idx="229">
                  <c:v>12.7117903930131</c:v>
                </c:pt>
                <c:pt idx="230">
                  <c:v>12.778260869565216</c:v>
                </c:pt>
                <c:pt idx="231">
                  <c:v>12.83982683982684</c:v>
                </c:pt>
                <c:pt idx="232">
                  <c:v>12.900862068965518</c:v>
                </c:pt>
                <c:pt idx="233">
                  <c:v>12.965665236051501</c:v>
                </c:pt>
                <c:pt idx="234">
                  <c:v>13.025641025641024</c:v>
                </c:pt>
                <c:pt idx="235">
                  <c:v>13.089361702127661</c:v>
                </c:pt>
                <c:pt idx="236">
                  <c:v>13.148305084745763</c:v>
                </c:pt>
                <c:pt idx="237">
                  <c:v>13.210970464135022</c:v>
                </c:pt>
                <c:pt idx="238">
                  <c:v>13.268907563025209</c:v>
                </c:pt>
                <c:pt idx="239">
                  <c:v>13.330543933054392</c:v>
                </c:pt>
                <c:pt idx="240">
                  <c:v>13.391666666666666</c:v>
                </c:pt>
                <c:pt idx="241">
                  <c:v>13.452282157676349</c:v>
                </c:pt>
                <c:pt idx="242">
                  <c:v>13.508264462809919</c:v>
                </c:pt>
                <c:pt idx="243">
                  <c:v>13.5679012345679</c:v>
                </c:pt>
                <c:pt idx="244">
                  <c:v>13.627049180327869</c:v>
                </c:pt>
                <c:pt idx="245">
                  <c:v>13.685714285714285</c:v>
                </c:pt>
                <c:pt idx="246">
                  <c:v>13.743902439024392</c:v>
                </c:pt>
                <c:pt idx="247">
                  <c:v>13.801619433198381</c:v>
                </c:pt>
                <c:pt idx="248">
                  <c:v>13.858870967741934</c:v>
                </c:pt>
                <c:pt idx="249">
                  <c:v>13.915662650602409</c:v>
                </c:pt>
                <c:pt idx="250">
                  <c:v>13.972000000000001</c:v>
                </c:pt>
                <c:pt idx="251">
                  <c:v>14.027888446215139</c:v>
                </c:pt>
                <c:pt idx="252">
                  <c:v>14.083333333333334</c:v>
                </c:pt>
                <c:pt idx="253">
                  <c:v>14.142292490118576</c:v>
                </c:pt>
                <c:pt idx="254">
                  <c:v>14.196850393700789</c:v>
                </c:pt>
                <c:pt idx="255">
                  <c:v>14.250980392156862</c:v>
                </c:pt>
                <c:pt idx="256">
                  <c:v>14.308593750000002</c:v>
                </c:pt>
                <c:pt idx="257">
                  <c:v>14.361867704280156</c:v>
                </c:pt>
                <c:pt idx="258">
                  <c:v>14.414728682170544</c:v>
                </c:pt>
                <c:pt idx="259">
                  <c:v>14.471042471042473</c:v>
                </c:pt>
                <c:pt idx="260">
                  <c:v>14.523076923076921</c:v>
                </c:pt>
                <c:pt idx="261">
                  <c:v>14.578544061302681</c:v>
                </c:pt>
                <c:pt idx="262">
                  <c:v>14.633587786259541</c:v>
                </c:pt>
                <c:pt idx="263">
                  <c:v>14.684410646387832</c:v>
                </c:pt>
                <c:pt idx="264">
                  <c:v>14.738636363636365</c:v>
                </c:pt>
                <c:pt idx="265">
                  <c:v>14.79245283018868</c:v>
                </c:pt>
                <c:pt idx="266">
                  <c:v>14.842105263157896</c:v>
                </c:pt>
                <c:pt idx="267">
                  <c:v>14.895131086142321</c:v>
                </c:pt>
                <c:pt idx="268">
                  <c:v>14.947761194029852</c:v>
                </c:pt>
                <c:pt idx="269">
                  <c:v>15</c:v>
                </c:pt>
                <c:pt idx="270">
                  <c:v>15.051851851851852</c:v>
                </c:pt>
                <c:pt idx="271">
                  <c:v>15.103321033210332</c:v>
                </c:pt>
                <c:pt idx="272">
                  <c:v>15.154411764705882</c:v>
                </c:pt>
                <c:pt idx="273">
                  <c:v>15.205128205128204</c:v>
                </c:pt>
                <c:pt idx="274">
                  <c:v>15.255474452554745</c:v>
                </c:pt>
                <c:pt idx="275">
                  <c:v>15.305454545454545</c:v>
                </c:pt>
                <c:pt idx="276">
                  <c:v>15.355072463768115</c:v>
                </c:pt>
                <c:pt idx="277">
                  <c:v>15.407942238267147</c:v>
                </c:pt>
                <c:pt idx="278">
                  <c:v>15.456834532374101</c:v>
                </c:pt>
                <c:pt idx="279">
                  <c:v>15.505376344086022</c:v>
                </c:pt>
                <c:pt idx="280">
                  <c:v>15.557142857142859</c:v>
                </c:pt>
                <c:pt idx="281">
                  <c:v>15.604982206405694</c:v>
                </c:pt>
                <c:pt idx="282">
                  <c:v>15.652482269503546</c:v>
                </c:pt>
                <c:pt idx="283">
                  <c:v>15.703180212014134</c:v>
                </c:pt>
                <c:pt idx="284">
                  <c:v>15.75</c:v>
                </c:pt>
                <c:pt idx="285">
                  <c:v>15.8</c:v>
                </c:pt>
                <c:pt idx="286">
                  <c:v>15.846153846153847</c:v>
                </c:pt>
                <c:pt idx="287">
                  <c:v>15.895470383275262</c:v>
                </c:pt>
                <c:pt idx="288">
                  <c:v>15.944444444444445</c:v>
                </c:pt>
                <c:pt idx="289">
                  <c:v>15.993079584775085</c:v>
                </c:pt>
                <c:pt idx="290">
                  <c:v>16.037931034482757</c:v>
                </c:pt>
                <c:pt idx="291">
                  <c:v>16.085910652920962</c:v>
                </c:pt>
                <c:pt idx="292">
                  <c:v>16.133561643835616</c:v>
                </c:pt>
                <c:pt idx="293">
                  <c:v>16.180887372013654</c:v>
                </c:pt>
                <c:pt idx="294">
                  <c:v>16.227891156462583</c:v>
                </c:pt>
                <c:pt idx="295">
                  <c:v>16.27457627118644</c:v>
                </c:pt>
                <c:pt idx="296">
                  <c:v>16.320945945945947</c:v>
                </c:pt>
                <c:pt idx="297">
                  <c:v>16.367003367003367</c:v>
                </c:pt>
                <c:pt idx="298">
                  <c:v>16.412751677852349</c:v>
                </c:pt>
                <c:pt idx="299">
                  <c:v>16.45819397993311</c:v>
                </c:pt>
                <c:pt idx="300">
                  <c:v>16.503333333333334</c:v>
                </c:pt>
                <c:pt idx="301">
                  <c:v>16.548172757475083</c:v>
                </c:pt>
                <c:pt idx="302">
                  <c:v>16.596026490066226</c:v>
                </c:pt>
                <c:pt idx="303">
                  <c:v>16.64026402640264</c:v>
                </c:pt>
                <c:pt idx="304">
                  <c:v>16.684210526315791</c:v>
                </c:pt>
                <c:pt idx="305">
                  <c:v>16.731147540983606</c:v>
                </c:pt>
                <c:pt idx="306">
                  <c:v>16.774509803921571</c:v>
                </c:pt>
                <c:pt idx="307">
                  <c:v>16.817589576547231</c:v>
                </c:pt>
                <c:pt idx="308">
                  <c:v>16.863636363636363</c:v>
                </c:pt>
                <c:pt idx="309">
                  <c:v>16.909385113268609</c:v>
                </c:pt>
                <c:pt idx="310">
                  <c:v>16.951612903225808</c:v>
                </c:pt>
                <c:pt idx="311">
                  <c:v>16.996784565916396</c:v>
                </c:pt>
                <c:pt idx="312">
                  <c:v>17.03846153846154</c:v>
                </c:pt>
                <c:pt idx="313">
                  <c:v>17.083067092651756</c:v>
                </c:pt>
                <c:pt idx="314">
                  <c:v>17.127388535031848</c:v>
                </c:pt>
                <c:pt idx="315">
                  <c:v>17.171428571428571</c:v>
                </c:pt>
                <c:pt idx="316">
                  <c:v>17.215189873417721</c:v>
                </c:pt>
                <c:pt idx="317">
                  <c:v>17.255520504731862</c:v>
                </c:pt>
                <c:pt idx="318">
                  <c:v>17.29874213836478</c:v>
                </c:pt>
                <c:pt idx="319">
                  <c:v>17.341692789968651</c:v>
                </c:pt>
                <c:pt idx="320">
                  <c:v>17.384374999999999</c:v>
                </c:pt>
                <c:pt idx="321">
                  <c:v>17.426791277258566</c:v>
                </c:pt>
                <c:pt idx="322">
                  <c:v>17.468944099378884</c:v>
                </c:pt>
                <c:pt idx="323">
                  <c:v>17.513931888544892</c:v>
                </c:pt>
                <c:pt idx="324">
                  <c:v>17.555555555555554</c:v>
                </c:pt>
                <c:pt idx="325">
                  <c:v>17.596923076923076</c:v>
                </c:pt>
                <c:pt idx="326">
                  <c:v>17.638036809815951</c:v>
                </c:pt>
                <c:pt idx="327">
                  <c:v>17.678899082568808</c:v>
                </c:pt>
                <c:pt idx="328">
                  <c:v>17.722560975609756</c:v>
                </c:pt>
                <c:pt idx="329">
                  <c:v>17.762917933130698</c:v>
                </c:pt>
                <c:pt idx="330">
                  <c:v>17.806060606060605</c:v>
                </c:pt>
                <c:pt idx="331">
                  <c:v>17.845921450151057</c:v>
                </c:pt>
                <c:pt idx="332">
                  <c:v>17.885542168674696</c:v>
                </c:pt>
                <c:pt idx="333">
                  <c:v>17.927927927927929</c:v>
                </c:pt>
                <c:pt idx="334">
                  <c:v>17.970059880239521</c:v>
                </c:pt>
                <c:pt idx="335">
                  <c:v>18.008955223880598</c:v>
                </c:pt>
                <c:pt idx="336">
                  <c:v>18.050595238095237</c:v>
                </c:pt>
                <c:pt idx="337">
                  <c:v>18.091988130563799</c:v>
                </c:pt>
                <c:pt idx="338">
                  <c:v>18.130177514792901</c:v>
                </c:pt>
                <c:pt idx="339">
                  <c:v>18.171091445427727</c:v>
                </c:pt>
                <c:pt idx="340">
                  <c:v>18.211764705882352</c:v>
                </c:pt>
                <c:pt idx="341">
                  <c:v>18.252199413489738</c:v>
                </c:pt>
                <c:pt idx="342">
                  <c:v>18.292397660818711</c:v>
                </c:pt>
                <c:pt idx="343">
                  <c:v>18.332361516034986</c:v>
                </c:pt>
                <c:pt idx="344">
                  <c:v>18.372093023255815</c:v>
                </c:pt>
                <c:pt idx="345">
                  <c:v>18.411594202898552</c:v>
                </c:pt>
                <c:pt idx="346">
                  <c:v>18.450867052023121</c:v>
                </c:pt>
                <c:pt idx="347">
                  <c:v>18.489913544668589</c:v>
                </c:pt>
                <c:pt idx="348">
                  <c:v>18.528735632183906</c:v>
                </c:pt>
                <c:pt idx="349">
                  <c:v>18.567335243553011</c:v>
                </c:pt>
                <c:pt idx="350">
                  <c:v>18.605714285714285</c:v>
                </c:pt>
                <c:pt idx="351">
                  <c:v>18.646723646723647</c:v>
                </c:pt>
                <c:pt idx="352">
                  <c:v>18.684659090909093</c:v>
                </c:pt>
                <c:pt idx="353">
                  <c:v>18.722379603399432</c:v>
                </c:pt>
                <c:pt idx="354">
                  <c:v>18.762711864406782</c:v>
                </c:pt>
                <c:pt idx="355">
                  <c:v>18.8</c:v>
                </c:pt>
                <c:pt idx="356">
                  <c:v>18.839887640449437</c:v>
                </c:pt>
                <c:pt idx="357">
                  <c:v>18.876750700280112</c:v>
                </c:pt>
                <c:pt idx="358">
                  <c:v>18.916201117318433</c:v>
                </c:pt>
                <c:pt idx="359">
                  <c:v>18.952646239554319</c:v>
                </c:pt>
                <c:pt idx="360">
                  <c:v>18.991666666666667</c:v>
                </c:pt>
                <c:pt idx="361">
                  <c:v>19.030470914127424</c:v>
                </c:pt>
                <c:pt idx="362">
                  <c:v>19.066298342541437</c:v>
                </c:pt>
                <c:pt idx="363">
                  <c:v>19.104683195592287</c:v>
                </c:pt>
                <c:pt idx="364">
                  <c:v>19.142857142857142</c:v>
                </c:pt>
                <c:pt idx="365">
                  <c:v>19.18082191780822</c:v>
                </c:pt>
                <c:pt idx="366">
                  <c:v>19.218579234972676</c:v>
                </c:pt>
                <c:pt idx="367">
                  <c:v>19.256130790190738</c:v>
                </c:pt>
                <c:pt idx="368">
                  <c:v>19.293478260869566</c:v>
                </c:pt>
                <c:pt idx="369">
                  <c:v>19.330623306233065</c:v>
                </c:pt>
                <c:pt idx="370">
                  <c:v>19.367567567567569</c:v>
                </c:pt>
                <c:pt idx="371">
                  <c:v>19.404312668463611</c:v>
                </c:pt>
                <c:pt idx="372">
                  <c:v>19.440860215053764</c:v>
                </c:pt>
                <c:pt idx="373">
                  <c:v>19.47721179624665</c:v>
                </c:pt>
                <c:pt idx="374">
                  <c:v>19.516042780748663</c:v>
                </c:pt>
                <c:pt idx="375">
                  <c:v>19.552</c:v>
                </c:pt>
                <c:pt idx="376">
                  <c:v>19.587765957446809</c:v>
                </c:pt>
                <c:pt idx="377">
                  <c:v>19.623342175066313</c:v>
                </c:pt>
                <c:pt idx="378">
                  <c:v>19.661375661375661</c:v>
                </c:pt>
                <c:pt idx="379">
                  <c:v>19.696569920844329</c:v>
                </c:pt>
                <c:pt idx="380">
                  <c:v>19.734210526315792</c:v>
                </c:pt>
                <c:pt idx="381">
                  <c:v>19.769028871391075</c:v>
                </c:pt>
                <c:pt idx="382">
                  <c:v>19.806282722513089</c:v>
                </c:pt>
                <c:pt idx="383">
                  <c:v>19.840731070496084</c:v>
                </c:pt>
                <c:pt idx="384">
                  <c:v>19.877604166666664</c:v>
                </c:pt>
                <c:pt idx="385">
                  <c:v>19.914285714285715</c:v>
                </c:pt>
                <c:pt idx="386">
                  <c:v>19.948186528497409</c:v>
                </c:pt>
                <c:pt idx="387">
                  <c:v>19.984496124031008</c:v>
                </c:pt>
                <c:pt idx="388">
                  <c:v>20.020618556701031</c:v>
                </c:pt>
                <c:pt idx="389">
                  <c:v>20.056555269922878</c:v>
                </c:pt>
                <c:pt idx="390">
                  <c:v>20.092307692307692</c:v>
                </c:pt>
                <c:pt idx="391">
                  <c:v>20.127877237851663</c:v>
                </c:pt>
                <c:pt idx="392">
                  <c:v>20.163265306122451</c:v>
                </c:pt>
                <c:pt idx="393">
                  <c:v>20.198473282442748</c:v>
                </c:pt>
                <c:pt idx="394">
                  <c:v>20.233502538071065</c:v>
                </c:pt>
                <c:pt idx="395">
                  <c:v>20.268354430379748</c:v>
                </c:pt>
                <c:pt idx="396">
                  <c:v>20.303030303030305</c:v>
                </c:pt>
                <c:pt idx="397">
                  <c:v>20.337531486146094</c:v>
                </c:pt>
                <c:pt idx="398">
                  <c:v>20.371859296482413</c:v>
                </c:pt>
                <c:pt idx="399">
                  <c:v>20.408521303258144</c:v>
                </c:pt>
                <c:pt idx="400">
                  <c:v>20.442499999999999</c:v>
                </c:pt>
                <c:pt idx="401">
                  <c:v>20.476309226932667</c:v>
                </c:pt>
                <c:pt idx="402">
                  <c:v>20.512437810945276</c:v>
                </c:pt>
                <c:pt idx="403">
                  <c:v>20.545905707196031</c:v>
                </c:pt>
                <c:pt idx="404">
                  <c:v>20.581683168316829</c:v>
                </c:pt>
                <c:pt idx="405">
                  <c:v>20.614814814814814</c:v>
                </c:pt>
                <c:pt idx="406">
                  <c:v>20.650246305418719</c:v>
                </c:pt>
                <c:pt idx="407">
                  <c:v>20.683046683046683</c:v>
                </c:pt>
                <c:pt idx="408">
                  <c:v>20.718137254901961</c:v>
                </c:pt>
                <c:pt idx="409">
                  <c:v>20.750611246943766</c:v>
                </c:pt>
                <c:pt idx="410">
                  <c:v>20.785365853658536</c:v>
                </c:pt>
                <c:pt idx="411">
                  <c:v>20.819951338199512</c:v>
                </c:pt>
                <c:pt idx="412">
                  <c:v>20.854368932038835</c:v>
                </c:pt>
                <c:pt idx="413">
                  <c:v>20.888619854721551</c:v>
                </c:pt>
                <c:pt idx="414">
                  <c:v>20.920289855072465</c:v>
                </c:pt>
                <c:pt idx="415">
                  <c:v>20.954216867469881</c:v>
                </c:pt>
                <c:pt idx="416">
                  <c:v>20.98798076923077</c:v>
                </c:pt>
                <c:pt idx="417">
                  <c:v>21.021582733812949</c:v>
                </c:pt>
                <c:pt idx="418">
                  <c:v>21.055023923444978</c:v>
                </c:pt>
                <c:pt idx="419">
                  <c:v>21.090692124105011</c:v>
                </c:pt>
                <c:pt idx="420">
                  <c:v>21.123809523809523</c:v>
                </c:pt>
                <c:pt idx="421">
                  <c:v>21.156769596199528</c:v>
                </c:pt>
                <c:pt idx="422">
                  <c:v>21.189573459715643</c:v>
                </c:pt>
                <c:pt idx="423">
                  <c:v>21.222222222222221</c:v>
                </c:pt>
                <c:pt idx="424">
                  <c:v>21.257075471698116</c:v>
                </c:pt>
                <c:pt idx="425">
                  <c:v>21.289411764705882</c:v>
                </c:pt>
                <c:pt idx="426">
                  <c:v>21.321596244131456</c:v>
                </c:pt>
                <c:pt idx="427">
                  <c:v>21.355971896955502</c:v>
                </c:pt>
                <c:pt idx="428">
                  <c:v>21.38785046728972</c:v>
                </c:pt>
                <c:pt idx="429">
                  <c:v>21.421911421911421</c:v>
                </c:pt>
                <c:pt idx="430">
                  <c:v>21.453488372093023</c:v>
                </c:pt>
                <c:pt idx="431">
                  <c:v>21.487238979118327</c:v>
                </c:pt>
                <c:pt idx="432">
                  <c:v>21.518518518518519</c:v>
                </c:pt>
                <c:pt idx="433">
                  <c:v>21.551963048498845</c:v>
                </c:pt>
                <c:pt idx="434">
                  <c:v>21.585253456221199</c:v>
                </c:pt>
                <c:pt idx="435">
                  <c:v>21.616091954022991</c:v>
                </c:pt>
                <c:pt idx="436">
                  <c:v>21.649082568807341</c:v>
                </c:pt>
                <c:pt idx="437">
                  <c:v>21.681922196796339</c:v>
                </c:pt>
                <c:pt idx="438">
                  <c:v>21.714611872146119</c:v>
                </c:pt>
                <c:pt idx="439">
                  <c:v>21.747152619589976</c:v>
                </c:pt>
                <c:pt idx="440">
                  <c:v>21.779545454545453</c:v>
                </c:pt>
                <c:pt idx="441">
                  <c:v>21.811791383219955</c:v>
                </c:pt>
                <c:pt idx="442">
                  <c:v>21.843891402714931</c:v>
                </c:pt>
                <c:pt idx="443">
                  <c:v>21.875846501128667</c:v>
                </c:pt>
                <c:pt idx="444">
                  <c:v>21.907657657657658</c:v>
                </c:pt>
                <c:pt idx="445">
                  <c:v>21.939325842696629</c:v>
                </c:pt>
                <c:pt idx="446">
                  <c:v>21.970852017937219</c:v>
                </c:pt>
                <c:pt idx="447">
                  <c:v>22.004474272930651</c:v>
                </c:pt>
                <c:pt idx="448">
                  <c:v>22.035714285714285</c:v>
                </c:pt>
                <c:pt idx="449">
                  <c:v>22.066815144766146</c:v>
                </c:pt>
                <c:pt idx="450">
                  <c:v>22.1</c:v>
                </c:pt>
                <c:pt idx="451">
                  <c:v>22.130820399113084</c:v>
                </c:pt>
                <c:pt idx="452">
                  <c:v>22.163716814159294</c:v>
                </c:pt>
                <c:pt idx="453">
                  <c:v>22.194260485651217</c:v>
                </c:pt>
                <c:pt idx="454">
                  <c:v>22.226872246696036</c:v>
                </c:pt>
                <c:pt idx="455">
                  <c:v>22.257142857142856</c:v>
                </c:pt>
                <c:pt idx="456">
                  <c:v>22.289473684210527</c:v>
                </c:pt>
                <c:pt idx="457">
                  <c:v>22.319474835886215</c:v>
                </c:pt>
                <c:pt idx="458">
                  <c:v>22.351528384279476</c:v>
                </c:pt>
                <c:pt idx="459">
                  <c:v>22.383442265795207</c:v>
                </c:pt>
                <c:pt idx="460">
                  <c:v>22.415217391304349</c:v>
                </c:pt>
                <c:pt idx="461">
                  <c:v>22.44468546637744</c:v>
                </c:pt>
                <c:pt idx="462">
                  <c:v>22.476190476190478</c:v>
                </c:pt>
                <c:pt idx="463">
                  <c:v>22.507559395248382</c:v>
                </c:pt>
                <c:pt idx="464">
                  <c:v>22.538793103448278</c:v>
                </c:pt>
                <c:pt idx="465">
                  <c:v>22.56989247311828</c:v>
                </c:pt>
                <c:pt idx="466">
                  <c:v>22.600858369098713</c:v>
                </c:pt>
                <c:pt idx="467">
                  <c:v>22.631691648822269</c:v>
                </c:pt>
                <c:pt idx="468">
                  <c:v>22.662393162393162</c:v>
                </c:pt>
                <c:pt idx="469">
                  <c:v>22.692963752665246</c:v>
                </c:pt>
                <c:pt idx="470">
                  <c:v>22.725531914893619</c:v>
                </c:pt>
                <c:pt idx="471">
                  <c:v>22.755838641188962</c:v>
                </c:pt>
                <c:pt idx="472">
                  <c:v>22.786016949152543</c:v>
                </c:pt>
                <c:pt idx="473">
                  <c:v>22.816067653276956</c:v>
                </c:pt>
                <c:pt idx="474">
                  <c:v>22.848101265822784</c:v>
                </c:pt>
                <c:pt idx="475">
                  <c:v>22.877894736842105</c:v>
                </c:pt>
                <c:pt idx="476">
                  <c:v>22.909663865546218</c:v>
                </c:pt>
                <c:pt idx="477">
                  <c:v>22.939203354297693</c:v>
                </c:pt>
                <c:pt idx="478">
                  <c:v>22.97071129707113</c:v>
                </c:pt>
                <c:pt idx="479">
                  <c:v>23</c:v>
                </c:pt>
                <c:pt idx="480">
                  <c:v>23.03125</c:v>
                </c:pt>
                <c:pt idx="481">
                  <c:v>23.06029106029106</c:v>
                </c:pt>
                <c:pt idx="482">
                  <c:v>23.091286307053942</c:v>
                </c:pt>
                <c:pt idx="483">
                  <c:v>23.122153209109729</c:v>
                </c:pt>
                <c:pt idx="484">
                  <c:v>23.152892561983471</c:v>
                </c:pt>
                <c:pt idx="485">
                  <c:v>23.181443298969072</c:v>
                </c:pt>
                <c:pt idx="486">
                  <c:v>23.2119341563786</c:v>
                </c:pt>
                <c:pt idx="487">
                  <c:v>23.242299794661193</c:v>
                </c:pt>
                <c:pt idx="488">
                  <c:v>23.272540983606557</c:v>
                </c:pt>
                <c:pt idx="489">
                  <c:v>23.302658486707568</c:v>
                </c:pt>
                <c:pt idx="490">
                  <c:v>23.332653061224491</c:v>
                </c:pt>
                <c:pt idx="491">
                  <c:v>23.362525458248474</c:v>
                </c:pt>
                <c:pt idx="492">
                  <c:v>23.392276422764226</c:v>
                </c:pt>
                <c:pt idx="493">
                  <c:v>23.421906693711968</c:v>
                </c:pt>
                <c:pt idx="494">
                  <c:v>23.453441295546558</c:v>
                </c:pt>
                <c:pt idx="495">
                  <c:v>23.482828282828283</c:v>
                </c:pt>
                <c:pt idx="496">
                  <c:v>23.512096774193548</c:v>
                </c:pt>
                <c:pt idx="497">
                  <c:v>23.541247484909455</c:v>
                </c:pt>
                <c:pt idx="498">
                  <c:v>23.572289156626507</c:v>
                </c:pt>
                <c:pt idx="499">
                  <c:v>23.601202404809619</c:v>
                </c:pt>
                <c:pt idx="500">
                  <c:v>23.632000000000001</c:v>
                </c:pt>
                <c:pt idx="501">
                  <c:v>23.660678642714572</c:v>
                </c:pt>
                <c:pt idx="502">
                  <c:v>23.691235059760956</c:v>
                </c:pt>
                <c:pt idx="503">
                  <c:v>23.719681908548708</c:v>
                </c:pt>
                <c:pt idx="504">
                  <c:v>23.75</c:v>
                </c:pt>
                <c:pt idx="505">
                  <c:v>23.778217821782178</c:v>
                </c:pt>
                <c:pt idx="506">
                  <c:v>23.808300395256918</c:v>
                </c:pt>
                <c:pt idx="507">
                  <c:v>23.838264299802763</c:v>
                </c:pt>
                <c:pt idx="508">
                  <c:v>23.86811023622047</c:v>
                </c:pt>
                <c:pt idx="509">
                  <c:v>23.895874263261298</c:v>
                </c:pt>
                <c:pt idx="510">
                  <c:v>23.925490196078432</c:v>
                </c:pt>
                <c:pt idx="511">
                  <c:v>23.954990215264189</c:v>
                </c:pt>
                <c:pt idx="512">
                  <c:v>23.984375</c:v>
                </c:pt>
                <c:pt idx="513">
                  <c:v>24.01364522417154</c:v>
                </c:pt>
                <c:pt idx="514">
                  <c:v>24.042801556420233</c:v>
                </c:pt>
                <c:pt idx="515">
                  <c:v>24.071844660194174</c:v>
                </c:pt>
                <c:pt idx="516">
                  <c:v>24.100775193798448</c:v>
                </c:pt>
                <c:pt idx="517">
                  <c:v>24.129593810444874</c:v>
                </c:pt>
                <c:pt idx="518">
                  <c:v>24.158301158301157</c:v>
                </c:pt>
                <c:pt idx="519">
                  <c:v>24.188824662813101</c:v>
                </c:pt>
                <c:pt idx="520">
                  <c:v>24.217307692307692</c:v>
                </c:pt>
                <c:pt idx="521">
                  <c:v>24.245681381957773</c:v>
                </c:pt>
                <c:pt idx="522">
                  <c:v>24.275862068965516</c:v>
                </c:pt>
                <c:pt idx="523">
                  <c:v>24.304015296367112</c:v>
                </c:pt>
                <c:pt idx="524">
                  <c:v>24.332061068702291</c:v>
                </c:pt>
                <c:pt idx="525">
                  <c:v>24.361904761904761</c:v>
                </c:pt>
                <c:pt idx="526">
                  <c:v>24.389733840304181</c:v>
                </c:pt>
                <c:pt idx="527">
                  <c:v>24.41935483870968</c:v>
                </c:pt>
                <c:pt idx="528">
                  <c:v>24.446969696969699</c:v>
                </c:pt>
                <c:pt idx="529">
                  <c:v>24.476370510396976</c:v>
                </c:pt>
                <c:pt idx="530">
                  <c:v>24.505660377358492</c:v>
                </c:pt>
                <c:pt idx="531">
                  <c:v>24.532956685499059</c:v>
                </c:pt>
                <c:pt idx="532">
                  <c:v>24.56203007518797</c:v>
                </c:pt>
                <c:pt idx="533">
                  <c:v>24.590994371482179</c:v>
                </c:pt>
                <c:pt idx="534">
                  <c:v>24.619850187265918</c:v>
                </c:pt>
                <c:pt idx="535">
                  <c:v>24.648598130841119</c:v>
                </c:pt>
                <c:pt idx="536">
                  <c:v>24.677238805970152</c:v>
                </c:pt>
                <c:pt idx="537">
                  <c:v>24.705772811918063</c:v>
                </c:pt>
                <c:pt idx="538">
                  <c:v>24.734200743494426</c:v>
                </c:pt>
                <c:pt idx="539">
                  <c:v>24.762523191094623</c:v>
                </c:pt>
                <c:pt idx="540">
                  <c:v>24.790740740740741</c:v>
                </c:pt>
                <c:pt idx="541">
                  <c:v>24.818853974121996</c:v>
                </c:pt>
                <c:pt idx="542">
                  <c:v>24.846863468634687</c:v>
                </c:pt>
                <c:pt idx="543">
                  <c:v>24.874769797421731</c:v>
                </c:pt>
                <c:pt idx="544">
                  <c:v>24.902573529411764</c:v>
                </c:pt>
                <c:pt idx="545">
                  <c:v>24.93211009174312</c:v>
                </c:pt>
                <c:pt idx="546">
                  <c:v>24.95970695970696</c:v>
                </c:pt>
                <c:pt idx="547">
                  <c:v>24.987202925045704</c:v>
                </c:pt>
                <c:pt idx="548">
                  <c:v>25.016423357664237</c:v>
                </c:pt>
                <c:pt idx="549">
                  <c:v>25.043715846994534</c:v>
                </c:pt>
                <c:pt idx="550">
                  <c:v>25.072727272727274</c:v>
                </c:pt>
                <c:pt idx="551">
                  <c:v>25.099818511796734</c:v>
                </c:pt>
                <c:pt idx="552">
                  <c:v>25.128623188405797</c:v>
                </c:pt>
                <c:pt idx="553">
                  <c:v>25.155515370705245</c:v>
                </c:pt>
                <c:pt idx="554">
                  <c:v>25.184115523465707</c:v>
                </c:pt>
                <c:pt idx="555">
                  <c:v>25.212612612612613</c:v>
                </c:pt>
                <c:pt idx="556">
                  <c:v>25.241007194244602</c:v>
                </c:pt>
                <c:pt idx="557">
                  <c:v>25.267504488330339</c:v>
                </c:pt>
                <c:pt idx="558">
                  <c:v>25.29569892473118</c:v>
                </c:pt>
                <c:pt idx="559">
                  <c:v>25.323792486583187</c:v>
                </c:pt>
                <c:pt idx="560">
                  <c:v>25.351785714285711</c:v>
                </c:pt>
                <c:pt idx="561">
                  <c:v>25.379679144385026</c:v>
                </c:pt>
                <c:pt idx="562">
                  <c:v>25.407473309608541</c:v>
                </c:pt>
                <c:pt idx="563">
                  <c:v>25.435168738898756</c:v>
                </c:pt>
                <c:pt idx="564">
                  <c:v>25.462765957446809</c:v>
                </c:pt>
                <c:pt idx="565">
                  <c:v>25.490265486725665</c:v>
                </c:pt>
                <c:pt idx="566">
                  <c:v>25.517667844522968</c:v>
                </c:pt>
                <c:pt idx="567">
                  <c:v>25.544973544973544</c:v>
                </c:pt>
                <c:pt idx="568">
                  <c:v>25.573943661971832</c:v>
                </c:pt>
                <c:pt idx="569">
                  <c:v>25.601054481546576</c:v>
                </c:pt>
                <c:pt idx="570">
                  <c:v>25.628070175438594</c:v>
                </c:pt>
                <c:pt idx="571">
                  <c:v>25.656742556917688</c:v>
                </c:pt>
                <c:pt idx="572">
                  <c:v>25.683566433566433</c:v>
                </c:pt>
                <c:pt idx="573">
                  <c:v>25.712041884816756</c:v>
                </c:pt>
                <c:pt idx="574">
                  <c:v>25.73867595818815</c:v>
                </c:pt>
                <c:pt idx="575">
                  <c:v>25.766956521739132</c:v>
                </c:pt>
                <c:pt idx="576">
                  <c:v>25.793402777777779</c:v>
                </c:pt>
                <c:pt idx="577">
                  <c:v>25.821490467937608</c:v>
                </c:pt>
                <c:pt idx="578">
                  <c:v>25.847750865051903</c:v>
                </c:pt>
                <c:pt idx="579">
                  <c:v>25.875647668393782</c:v>
                </c:pt>
                <c:pt idx="580">
                  <c:v>25.903448275862068</c:v>
                </c:pt>
                <c:pt idx="581">
                  <c:v>25.931153184165233</c:v>
                </c:pt>
                <c:pt idx="582">
                  <c:v>25.957044673539521</c:v>
                </c:pt>
                <c:pt idx="583">
                  <c:v>25.984562607204115</c:v>
                </c:pt>
                <c:pt idx="584">
                  <c:v>26.011986301369859</c:v>
                </c:pt>
                <c:pt idx="585">
                  <c:v>26.039316239316239</c:v>
                </c:pt>
                <c:pt idx="586">
                  <c:v>26.066552901023893</c:v>
                </c:pt>
                <c:pt idx="587">
                  <c:v>26.093696763202729</c:v>
                </c:pt>
                <c:pt idx="588">
                  <c:v>26.120748299319729</c:v>
                </c:pt>
                <c:pt idx="589">
                  <c:v>26.147707979626482</c:v>
                </c:pt>
                <c:pt idx="590">
                  <c:v>26.174576271186439</c:v>
                </c:pt>
                <c:pt idx="591">
                  <c:v>26.20135363790186</c:v>
                </c:pt>
                <c:pt idx="592">
                  <c:v>26.228040540540544</c:v>
                </c:pt>
                <c:pt idx="593">
                  <c:v>26.254637436762224</c:v>
                </c:pt>
                <c:pt idx="594">
                  <c:v>26.281144781144782</c:v>
                </c:pt>
                <c:pt idx="595">
                  <c:v>26.307563025210083</c:v>
                </c:pt>
                <c:pt idx="596">
                  <c:v>26.333892617449667</c:v>
                </c:pt>
                <c:pt idx="597">
                  <c:v>26.360134003350083</c:v>
                </c:pt>
                <c:pt idx="598">
                  <c:v>26.38628762541806</c:v>
                </c:pt>
                <c:pt idx="599">
                  <c:v>26.412353923205341</c:v>
                </c:pt>
                <c:pt idx="600">
                  <c:v>26.438333333333336</c:v>
                </c:pt>
                <c:pt idx="601">
                  <c:v>26.464226289517473</c:v>
                </c:pt>
                <c:pt idx="602">
                  <c:v>26.490033222591364</c:v>
                </c:pt>
                <c:pt idx="603">
                  <c:v>26.515754560530681</c:v>
                </c:pt>
                <c:pt idx="604">
                  <c:v>26.54139072847682</c:v>
                </c:pt>
                <c:pt idx="605">
                  <c:v>26.566942148760329</c:v>
                </c:pt>
                <c:pt idx="606">
                  <c:v>26.592409240924091</c:v>
                </c:pt>
                <c:pt idx="607">
                  <c:v>26.617792421746294</c:v>
                </c:pt>
                <c:pt idx="608">
                  <c:v>26.643092105263154</c:v>
                </c:pt>
                <c:pt idx="609">
                  <c:v>26.66830870279146</c:v>
                </c:pt>
                <c:pt idx="610">
                  <c:v>26.693442622950819</c:v>
                </c:pt>
                <c:pt idx="611">
                  <c:v>26.71849427168576</c:v>
                </c:pt>
                <c:pt idx="612">
                  <c:v>26.743464052287578</c:v>
                </c:pt>
                <c:pt idx="613">
                  <c:v>26.768352365415986</c:v>
                </c:pt>
                <c:pt idx="614">
                  <c:v>26.793159609120522</c:v>
                </c:pt>
                <c:pt idx="615">
                  <c:v>26.817886178861787</c:v>
                </c:pt>
                <c:pt idx="616">
                  <c:v>26.842532467532465</c:v>
                </c:pt>
                <c:pt idx="617">
                  <c:v>26.867098865478116</c:v>
                </c:pt>
                <c:pt idx="618">
                  <c:v>26.891585760517799</c:v>
                </c:pt>
                <c:pt idx="619">
                  <c:v>26.915993537964461</c:v>
                </c:pt>
                <c:pt idx="620">
                  <c:v>26.940322580645159</c:v>
                </c:pt>
                <c:pt idx="621">
                  <c:v>26.964573268921093</c:v>
                </c:pt>
                <c:pt idx="622">
                  <c:v>26.988745980707396</c:v>
                </c:pt>
                <c:pt idx="623">
                  <c:v>27.012841091492778</c:v>
                </c:pt>
                <c:pt idx="624">
                  <c:v>27.036858974358974</c:v>
                </c:pt>
                <c:pt idx="625">
                  <c:v>27.0608</c:v>
                </c:pt>
                <c:pt idx="626">
                  <c:v>27.084664536741215</c:v>
                </c:pt>
                <c:pt idx="627">
                  <c:v>27.116220095693777</c:v>
                </c:pt>
                <c:pt idx="628">
                  <c:v>27.147882165605093</c:v>
                </c:pt>
                <c:pt idx="629">
                  <c:v>27.179443561208267</c:v>
                </c:pt>
                <c:pt idx="630">
                  <c:v>27.210904761904757</c:v>
                </c:pt>
                <c:pt idx="631">
                  <c:v>27.242266244057049</c:v>
                </c:pt>
                <c:pt idx="632">
                  <c:v>27.273512658227851</c:v>
                </c:pt>
                <c:pt idx="633">
                  <c:v>27.304676145339652</c:v>
                </c:pt>
                <c:pt idx="634">
                  <c:v>27.335741324921138</c:v>
                </c:pt>
                <c:pt idx="635">
                  <c:v>27.36670866141732</c:v>
                </c:pt>
                <c:pt idx="636">
                  <c:v>27.397578616352202</c:v>
                </c:pt>
                <c:pt idx="637">
                  <c:v>27.42833594976452</c:v>
                </c:pt>
                <c:pt idx="638">
                  <c:v>27.45901253918495</c:v>
                </c:pt>
                <c:pt idx="639">
                  <c:v>27.489593114241</c:v>
                </c:pt>
                <c:pt idx="640">
                  <c:v>27.520078124999998</c:v>
                </c:pt>
                <c:pt idx="641">
                  <c:v>27.550468018720746</c:v>
                </c:pt>
                <c:pt idx="642">
                  <c:v>27.580747663551403</c:v>
                </c:pt>
                <c:pt idx="643">
                  <c:v>27.610948678071541</c:v>
                </c:pt>
                <c:pt idx="644">
                  <c:v>27.641055900621119</c:v>
                </c:pt>
                <c:pt idx="645">
                  <c:v>27.671069767441857</c:v>
                </c:pt>
                <c:pt idx="646">
                  <c:v>27.700990712074301</c:v>
                </c:pt>
                <c:pt idx="647">
                  <c:v>27.73080370942813</c:v>
                </c:pt>
                <c:pt idx="648">
                  <c:v>27.760540123456796</c:v>
                </c:pt>
                <c:pt idx="649">
                  <c:v>27.790184899845922</c:v>
                </c:pt>
                <c:pt idx="650">
                  <c:v>27.819738461538464</c:v>
                </c:pt>
                <c:pt idx="651">
                  <c:v>27.849201228878652</c:v>
                </c:pt>
                <c:pt idx="652">
                  <c:v>27.878558282208587</c:v>
                </c:pt>
                <c:pt idx="653">
                  <c:v>27.907840735068913</c:v>
                </c:pt>
                <c:pt idx="654">
                  <c:v>27.937033639143731</c:v>
                </c:pt>
                <c:pt idx="655">
                  <c:v>27.966137404580156</c:v>
                </c:pt>
                <c:pt idx="656">
                  <c:v>27.995152439024391</c:v>
                </c:pt>
                <c:pt idx="657">
                  <c:v>28.024063926940642</c:v>
                </c:pt>
                <c:pt idx="658">
                  <c:v>28.052902735562313</c:v>
                </c:pt>
                <c:pt idx="659">
                  <c:v>28.081654021244312</c:v>
                </c:pt>
                <c:pt idx="660">
                  <c:v>28.110318181818183</c:v>
                </c:pt>
                <c:pt idx="661">
                  <c:v>28.138895612708019</c:v>
                </c:pt>
                <c:pt idx="662">
                  <c:v>28.167371601208458</c:v>
                </c:pt>
                <c:pt idx="663">
                  <c:v>28.19577677224736</c:v>
                </c:pt>
                <c:pt idx="664">
                  <c:v>28.224096385542168</c:v>
                </c:pt>
                <c:pt idx="665">
                  <c:v>28.252330827067667</c:v>
                </c:pt>
                <c:pt idx="666">
                  <c:v>28.280480480480481</c:v>
                </c:pt>
                <c:pt idx="667">
                  <c:v>28.308530734632686</c:v>
                </c:pt>
                <c:pt idx="668">
                  <c:v>28.336511976047905</c:v>
                </c:pt>
                <c:pt idx="669">
                  <c:v>28.364409566517189</c:v>
                </c:pt>
                <c:pt idx="670">
                  <c:v>28.392223880597019</c:v>
                </c:pt>
                <c:pt idx="671">
                  <c:v>28.419955290611032</c:v>
                </c:pt>
                <c:pt idx="672">
                  <c:v>28.447589285714287</c:v>
                </c:pt>
                <c:pt idx="673">
                  <c:v>28.475156017830606</c:v>
                </c:pt>
                <c:pt idx="674">
                  <c:v>28.502640949554898</c:v>
                </c:pt>
                <c:pt idx="675">
                  <c:v>28.530044444444442</c:v>
                </c:pt>
                <c:pt idx="676">
                  <c:v>28.557366863905326</c:v>
                </c:pt>
                <c:pt idx="677">
                  <c:v>28.584593796159531</c:v>
                </c:pt>
                <c:pt idx="678">
                  <c:v>28.611755162241888</c:v>
                </c:pt>
                <c:pt idx="679">
                  <c:v>28.638836524300444</c:v>
                </c:pt>
                <c:pt idx="680">
                  <c:v>28.665838235294117</c:v>
                </c:pt>
                <c:pt idx="681">
                  <c:v>28.692760646108667</c:v>
                </c:pt>
                <c:pt idx="682">
                  <c:v>28.719589442815245</c:v>
                </c:pt>
                <c:pt idx="683">
                  <c:v>28.746354319180085</c:v>
                </c:pt>
                <c:pt idx="684">
                  <c:v>28.773040935672512</c:v>
                </c:pt>
                <c:pt idx="685">
                  <c:v>28.799649635036495</c:v>
                </c:pt>
                <c:pt idx="686">
                  <c:v>28.82618075801749</c:v>
                </c:pt>
                <c:pt idx="687">
                  <c:v>28.852620087336245</c:v>
                </c:pt>
                <c:pt idx="688">
                  <c:v>28.878997093023255</c:v>
                </c:pt>
                <c:pt idx="689">
                  <c:v>28.905297532656022</c:v>
                </c:pt>
                <c:pt idx="690">
                  <c:v>28.931521739130435</c:v>
                </c:pt>
                <c:pt idx="691">
                  <c:v>28.957670043415341</c:v>
                </c:pt>
                <c:pt idx="692">
                  <c:v>28.983728323699427</c:v>
                </c:pt>
                <c:pt idx="693">
                  <c:v>29.009725829725831</c:v>
                </c:pt>
                <c:pt idx="694">
                  <c:v>29.035648414985594</c:v>
                </c:pt>
                <c:pt idx="695">
                  <c:v>29.061496402877701</c:v>
                </c:pt>
                <c:pt idx="696">
                  <c:v>29.08727011494253</c:v>
                </c:pt>
                <c:pt idx="697">
                  <c:v>29.112955523672884</c:v>
                </c:pt>
                <c:pt idx="698">
                  <c:v>29.138581661891116</c:v>
                </c:pt>
                <c:pt idx="699">
                  <c:v>29.164134477825463</c:v>
                </c:pt>
                <c:pt idx="700">
                  <c:v>29.189614285714281</c:v>
                </c:pt>
                <c:pt idx="701">
                  <c:v>29.215021398002854</c:v>
                </c:pt>
                <c:pt idx="702">
                  <c:v>29.24034188034188</c:v>
                </c:pt>
                <c:pt idx="703">
                  <c:v>29.265604551920344</c:v>
                </c:pt>
                <c:pt idx="704">
                  <c:v>29.290795454545453</c:v>
                </c:pt>
                <c:pt idx="705">
                  <c:v>29.315914893617023</c:v>
                </c:pt>
                <c:pt idx="706">
                  <c:v>29.340963172804535</c:v>
                </c:pt>
                <c:pt idx="707">
                  <c:v>29.365926449787832</c:v>
                </c:pt>
                <c:pt idx="708">
                  <c:v>29.390833333333333</c:v>
                </c:pt>
                <c:pt idx="709">
                  <c:v>29.41566995768688</c:v>
                </c:pt>
                <c:pt idx="710">
                  <c:v>29.440436619718309</c:v>
                </c:pt>
                <c:pt idx="711">
                  <c:v>29.465133614627288</c:v>
                </c:pt>
                <c:pt idx="712">
                  <c:v>29.48974719101124</c:v>
                </c:pt>
                <c:pt idx="713">
                  <c:v>29.514305750350633</c:v>
                </c:pt>
                <c:pt idx="714">
                  <c:v>29.538795518207284</c:v>
                </c:pt>
                <c:pt idx="715">
                  <c:v>29.563216783216784</c:v>
                </c:pt>
                <c:pt idx="716">
                  <c:v>29.587569832402234</c:v>
                </c:pt>
                <c:pt idx="717">
                  <c:v>29.611841004184097</c:v>
                </c:pt>
                <c:pt idx="718">
                  <c:v>29.636058495821725</c:v>
                </c:pt>
                <c:pt idx="719">
                  <c:v>29.66020862308762</c:v>
                </c:pt>
                <c:pt idx="720">
                  <c:v>29.684291666666663</c:v>
                </c:pt>
                <c:pt idx="721">
                  <c:v>29.708307905686542</c:v>
                </c:pt>
                <c:pt idx="722">
                  <c:v>29.732243767313022</c:v>
                </c:pt>
                <c:pt idx="723">
                  <c:v>29.756127247579528</c:v>
                </c:pt>
                <c:pt idx="724">
                  <c:v>29.779944751381215</c:v>
                </c:pt>
                <c:pt idx="725">
                  <c:v>29.803696551724141</c:v>
                </c:pt>
                <c:pt idx="726">
                  <c:v>29.827382920110196</c:v>
                </c:pt>
                <c:pt idx="727">
                  <c:v>29.850990371389269</c:v>
                </c:pt>
                <c:pt idx="728">
                  <c:v>29.874546703296701</c:v>
                </c:pt>
                <c:pt idx="729">
                  <c:v>29.898038408779147</c:v>
                </c:pt>
                <c:pt idx="730">
                  <c:v>29.921465753424652</c:v>
                </c:pt>
                <c:pt idx="731">
                  <c:v>29.944829001367985</c:v>
                </c:pt>
                <c:pt idx="732">
                  <c:v>29.968114754098362</c:v>
                </c:pt>
                <c:pt idx="733">
                  <c:v>29.991350613915419</c:v>
                </c:pt>
                <c:pt idx="734">
                  <c:v>30.014523160762941</c:v>
                </c:pt>
                <c:pt idx="735">
                  <c:v>30.037632653061223</c:v>
                </c:pt>
                <c:pt idx="736">
                  <c:v>30.060679347826085</c:v>
                </c:pt>
                <c:pt idx="737">
                  <c:v>30.083649932157396</c:v>
                </c:pt>
                <c:pt idx="738">
                  <c:v>30.106571815718159</c:v>
                </c:pt>
                <c:pt idx="739">
                  <c:v>30.129431664411371</c:v>
                </c:pt>
                <c:pt idx="740">
                  <c:v>30.152229729729729</c:v>
                </c:pt>
                <c:pt idx="741">
                  <c:v>30.174966261808368</c:v>
                </c:pt>
                <c:pt idx="742">
                  <c:v>30.197628032345015</c:v>
                </c:pt>
                <c:pt idx="743">
                  <c:v>30.220242261103635</c:v>
                </c:pt>
                <c:pt idx="744">
                  <c:v>30.242795698924731</c:v>
                </c:pt>
                <c:pt idx="745">
                  <c:v>30.26528859060403</c:v>
                </c:pt>
                <c:pt idx="746">
                  <c:v>30.287721179624665</c:v>
                </c:pt>
                <c:pt idx="747">
                  <c:v>30.310080321285142</c:v>
                </c:pt>
                <c:pt idx="748">
                  <c:v>30.332393048128342</c:v>
                </c:pt>
                <c:pt idx="749">
                  <c:v>30.35464619492657</c:v>
                </c:pt>
                <c:pt idx="750">
                  <c:v>30.376839999999998</c:v>
                </c:pt>
                <c:pt idx="751">
                  <c:v>30.398974700399467</c:v>
                </c:pt>
                <c:pt idx="752">
                  <c:v>30.421037234042554</c:v>
                </c:pt>
                <c:pt idx="753">
                  <c:v>30.44305444887118</c:v>
                </c:pt>
                <c:pt idx="754">
                  <c:v>30.465013262599467</c:v>
                </c:pt>
                <c:pt idx="755">
                  <c:v>30.486913907284769</c:v>
                </c:pt>
                <c:pt idx="756">
                  <c:v>30.50875661375661</c:v>
                </c:pt>
                <c:pt idx="757">
                  <c:v>30.530528401585205</c:v>
                </c:pt>
                <c:pt idx="758">
                  <c:v>30.552255936675461</c:v>
                </c:pt>
                <c:pt idx="759">
                  <c:v>30.573926218708831</c:v>
                </c:pt>
                <c:pt idx="760">
                  <c:v>30.595539473684212</c:v>
                </c:pt>
                <c:pt idx="761">
                  <c:v>30.617095926412613</c:v>
                </c:pt>
                <c:pt idx="762">
                  <c:v>30.638582677165356</c:v>
                </c:pt>
                <c:pt idx="763">
                  <c:v>30.660026212319792</c:v>
                </c:pt>
                <c:pt idx="764">
                  <c:v>30.681413612565443</c:v>
                </c:pt>
                <c:pt idx="765">
                  <c:v>30.702745098039212</c:v>
                </c:pt>
                <c:pt idx="766">
                  <c:v>30.724020887728461</c:v>
                </c:pt>
                <c:pt idx="767">
                  <c:v>30.745228161668841</c:v>
                </c:pt>
                <c:pt idx="768">
                  <c:v>30.766393229166667</c:v>
                </c:pt>
                <c:pt idx="769">
                  <c:v>30.787503250975295</c:v>
                </c:pt>
                <c:pt idx="770">
                  <c:v>30.808558441558443</c:v>
                </c:pt>
                <c:pt idx="771">
                  <c:v>30.82955901426719</c:v>
                </c:pt>
                <c:pt idx="772">
                  <c:v>30.850492227979277</c:v>
                </c:pt>
                <c:pt idx="773">
                  <c:v>30.871384217335063</c:v>
                </c:pt>
                <c:pt idx="774">
                  <c:v>30.892222222222227</c:v>
                </c:pt>
                <c:pt idx="775">
                  <c:v>30.913006451612908</c:v>
                </c:pt>
                <c:pt idx="776">
                  <c:v>30.933737113402067</c:v>
                </c:pt>
                <c:pt idx="777">
                  <c:v>30.954401544401545</c:v>
                </c:pt>
                <c:pt idx="778">
                  <c:v>30.975025706940873</c:v>
                </c:pt>
                <c:pt idx="779">
                  <c:v>30.995596919127085</c:v>
                </c:pt>
                <c:pt idx="780">
                  <c:v>31.016115384615382</c:v>
                </c:pt>
                <c:pt idx="781">
                  <c:v>31.036581306017926</c:v>
                </c:pt>
                <c:pt idx="782">
                  <c:v>31.056982097186705</c:v>
                </c:pt>
                <c:pt idx="783">
                  <c:v>31.077343550447001</c:v>
                </c:pt>
                <c:pt idx="784">
                  <c:v>31.097653061224488</c:v>
                </c:pt>
                <c:pt idx="785">
                  <c:v>31.117910828025479</c:v>
                </c:pt>
                <c:pt idx="786">
                  <c:v>31.138117048346061</c:v>
                </c:pt>
                <c:pt idx="787">
                  <c:v>31.158259212198221</c:v>
                </c:pt>
                <c:pt idx="788">
                  <c:v>31.178362944162437</c:v>
                </c:pt>
                <c:pt idx="789">
                  <c:v>31.198415716096324</c:v>
                </c:pt>
                <c:pt idx="790">
                  <c:v>31.218417721518989</c:v>
                </c:pt>
                <c:pt idx="791">
                  <c:v>31.238369152970925</c:v>
                </c:pt>
                <c:pt idx="792">
                  <c:v>31.258257575757575</c:v>
                </c:pt>
                <c:pt idx="793">
                  <c:v>31.278108448928123</c:v>
                </c:pt>
                <c:pt idx="794">
                  <c:v>31.297909319899247</c:v>
                </c:pt>
                <c:pt idx="795">
                  <c:v>31.317660377358493</c:v>
                </c:pt>
                <c:pt idx="796">
                  <c:v>31.337361809045227</c:v>
                </c:pt>
                <c:pt idx="797">
                  <c:v>31.357001254705143</c:v>
                </c:pt>
                <c:pt idx="798">
                  <c:v>31.376604010025062</c:v>
                </c:pt>
                <c:pt idx="799">
                  <c:v>31.396157697121403</c:v>
                </c:pt>
                <c:pt idx="800">
                  <c:v>31.415662499999996</c:v>
                </c:pt>
                <c:pt idx="801">
                  <c:v>31.435118601747813</c:v>
                </c:pt>
                <c:pt idx="802">
                  <c:v>31.454513715710725</c:v>
                </c:pt>
                <c:pt idx="803">
                  <c:v>31.473872976338729</c:v>
                </c:pt>
                <c:pt idx="804">
                  <c:v>31.493184079601988</c:v>
                </c:pt>
                <c:pt idx="805">
                  <c:v>31.512447204968947</c:v>
                </c:pt>
                <c:pt idx="806">
                  <c:v>31.531662531017368</c:v>
                </c:pt>
                <c:pt idx="807">
                  <c:v>31.55081784386617</c:v>
                </c:pt>
                <c:pt idx="808">
                  <c:v>31.56993811881188</c:v>
                </c:pt>
                <c:pt idx="809">
                  <c:v>31.589011124845484</c:v>
                </c:pt>
                <c:pt idx="810">
                  <c:v>31.608037037037036</c:v>
                </c:pt>
                <c:pt idx="811">
                  <c:v>31.62701602959309</c:v>
                </c:pt>
                <c:pt idx="812">
                  <c:v>31.645935960591132</c:v>
                </c:pt>
                <c:pt idx="813">
                  <c:v>31.664821648216485</c:v>
                </c:pt>
                <c:pt idx="814">
                  <c:v>31.683660933660935</c:v>
                </c:pt>
                <c:pt idx="815">
                  <c:v>31.70245398773006</c:v>
                </c:pt>
                <c:pt idx="816">
                  <c:v>31.721200980392155</c:v>
                </c:pt>
                <c:pt idx="817">
                  <c:v>31.739889840881276</c:v>
                </c:pt>
                <c:pt idx="818">
                  <c:v>31.758545232273839</c:v>
                </c:pt>
                <c:pt idx="819">
                  <c:v>31.777155067155071</c:v>
                </c:pt>
                <c:pt idx="820">
                  <c:v>31.795719512195124</c:v>
                </c:pt>
                <c:pt idx="821">
                  <c:v>31.814238733252132</c:v>
                </c:pt>
                <c:pt idx="822">
                  <c:v>31.832700729927005</c:v>
                </c:pt>
                <c:pt idx="823">
                  <c:v>31.851130012150669</c:v>
                </c:pt>
                <c:pt idx="824">
                  <c:v>31.869514563106794</c:v>
                </c:pt>
                <c:pt idx="825">
                  <c:v>31.887854545454548</c:v>
                </c:pt>
                <c:pt idx="826">
                  <c:v>31.906150121065373</c:v>
                </c:pt>
                <c:pt idx="827">
                  <c:v>31.924389359129385</c:v>
                </c:pt>
                <c:pt idx="828">
                  <c:v>31.942596618357488</c:v>
                </c:pt>
                <c:pt idx="829">
                  <c:v>31.960759951749097</c:v>
                </c:pt>
                <c:pt idx="830">
                  <c:v>31.97887951807229</c:v>
                </c:pt>
                <c:pt idx="831">
                  <c:v>31.996955475330928</c:v>
                </c:pt>
                <c:pt idx="832">
                  <c:v>32.014975961538461</c:v>
                </c:pt>
                <c:pt idx="833">
                  <c:v>32.032965186074428</c:v>
                </c:pt>
                <c:pt idx="834">
                  <c:v>32.050911270983214</c:v>
                </c:pt>
                <c:pt idx="835">
                  <c:v>32.068814371257481</c:v>
                </c:pt>
                <c:pt idx="836">
                  <c:v>32.086674641148321</c:v>
                </c:pt>
                <c:pt idx="837">
                  <c:v>32.104480286738351</c:v>
                </c:pt>
                <c:pt idx="838">
                  <c:v>32.122255369928403</c:v>
                </c:pt>
                <c:pt idx="839">
                  <c:v>32.13998808104887</c:v>
                </c:pt>
                <c:pt idx="840">
                  <c:v>32.157678571428569</c:v>
                </c:pt>
                <c:pt idx="841">
                  <c:v>32.175326991676577</c:v>
                </c:pt>
                <c:pt idx="842">
                  <c:v>32.192921615201897</c:v>
                </c:pt>
                <c:pt idx="843">
                  <c:v>32.21048635824436</c:v>
                </c:pt>
                <c:pt idx="844">
                  <c:v>32.228009478672988</c:v>
                </c:pt>
                <c:pt idx="845">
                  <c:v>32.245491124260354</c:v>
                </c:pt>
                <c:pt idx="846">
                  <c:v>32.262931442080379</c:v>
                </c:pt>
                <c:pt idx="847">
                  <c:v>32.280318772136958</c:v>
                </c:pt>
                <c:pt idx="848">
                  <c:v>32.297676886792452</c:v>
                </c:pt>
                <c:pt idx="849">
                  <c:v>32.314994110718494</c:v>
                </c:pt>
                <c:pt idx="850">
                  <c:v>32.332270588235296</c:v>
                </c:pt>
                <c:pt idx="851">
                  <c:v>32.349506462984721</c:v>
                </c:pt>
                <c:pt idx="852">
                  <c:v>32.366690140845066</c:v>
                </c:pt>
                <c:pt idx="853">
                  <c:v>32.383845252051579</c:v>
                </c:pt>
                <c:pt idx="854">
                  <c:v>32.400960187353625</c:v>
                </c:pt>
                <c:pt idx="855">
                  <c:v>32.418035087719296</c:v>
                </c:pt>
                <c:pt idx="856">
                  <c:v>32.435070093457938</c:v>
                </c:pt>
                <c:pt idx="857">
                  <c:v>32.452053675612603</c:v>
                </c:pt>
                <c:pt idx="858">
                  <c:v>32.46900932400932</c:v>
                </c:pt>
                <c:pt idx="859">
                  <c:v>32.485925494761354</c:v>
                </c:pt>
                <c:pt idx="860">
                  <c:v>32.502802325581392</c:v>
                </c:pt>
                <c:pt idx="861">
                  <c:v>32.519639953542388</c:v>
                </c:pt>
                <c:pt idx="862">
                  <c:v>32.536426914153132</c:v>
                </c:pt>
                <c:pt idx="863">
                  <c:v>32.553186558516806</c:v>
                </c:pt>
                <c:pt idx="864">
                  <c:v>32.569907407407413</c:v>
                </c:pt>
                <c:pt idx="865">
                  <c:v>32.586589595375727</c:v>
                </c:pt>
                <c:pt idx="866">
                  <c:v>32.603233256351039</c:v>
                </c:pt>
                <c:pt idx="867">
                  <c:v>32.619826989619376</c:v>
                </c:pt>
                <c:pt idx="868">
                  <c:v>32.636394009216588</c:v>
                </c:pt>
                <c:pt idx="869">
                  <c:v>32.652922899884921</c:v>
                </c:pt>
                <c:pt idx="870">
                  <c:v>32.669413793103445</c:v>
                </c:pt>
                <c:pt idx="871">
                  <c:v>32.685866819747417</c:v>
                </c:pt>
                <c:pt idx="872">
                  <c:v>32.702270642201839</c:v>
                </c:pt>
                <c:pt idx="873">
                  <c:v>32.718648339060714</c:v>
                </c:pt>
                <c:pt idx="874">
                  <c:v>32.734988558352399</c:v>
                </c:pt>
                <c:pt idx="875">
                  <c:v>32.751291428571427</c:v>
                </c:pt>
                <c:pt idx="876">
                  <c:v>32.767557077625568</c:v>
                </c:pt>
                <c:pt idx="877">
                  <c:v>32.783774230330671</c:v>
                </c:pt>
                <c:pt idx="878">
                  <c:v>32.799965831435081</c:v>
                </c:pt>
                <c:pt idx="879">
                  <c:v>32.816120591581345</c:v>
                </c:pt>
                <c:pt idx="880">
                  <c:v>32.832238636363634</c:v>
                </c:pt>
                <c:pt idx="881">
                  <c:v>32.848320090805899</c:v>
                </c:pt>
                <c:pt idx="882">
                  <c:v>32.8643537414966</c:v>
                </c:pt>
                <c:pt idx="883">
                  <c:v>32.880362400906002</c:v>
                </c:pt>
                <c:pt idx="884">
                  <c:v>32.896334841628963</c:v>
                </c:pt>
                <c:pt idx="885">
                  <c:v>32.912271186440677</c:v>
                </c:pt>
                <c:pt idx="886">
                  <c:v>32.928171557562074</c:v>
                </c:pt>
                <c:pt idx="887">
                  <c:v>32.944024802705748</c:v>
                </c:pt>
                <c:pt idx="888">
                  <c:v>32.959853603603598</c:v>
                </c:pt>
                <c:pt idx="889">
                  <c:v>32.975646794150734</c:v>
                </c:pt>
                <c:pt idx="890">
                  <c:v>32.991404494382017</c:v>
                </c:pt>
                <c:pt idx="891">
                  <c:v>33.007126823793485</c:v>
                </c:pt>
                <c:pt idx="892">
                  <c:v>33.022802690582957</c:v>
                </c:pt>
                <c:pt idx="893">
                  <c:v>33.038454647256437</c:v>
                </c:pt>
                <c:pt idx="894">
                  <c:v>33.054071588366888</c:v>
                </c:pt>
                <c:pt idx="895">
                  <c:v>33.069653631284915</c:v>
                </c:pt>
                <c:pt idx="896">
                  <c:v>33.085200892857145</c:v>
                </c:pt>
                <c:pt idx="897">
                  <c:v>33.100702341137129</c:v>
                </c:pt>
                <c:pt idx="898">
                  <c:v>33.116180400890869</c:v>
                </c:pt>
                <c:pt idx="899">
                  <c:v>33.131624026696329</c:v>
                </c:pt>
                <c:pt idx="900">
                  <c:v>33.14703333333334</c:v>
                </c:pt>
                <c:pt idx="901">
                  <c:v>33.162408435072145</c:v>
                </c:pt>
                <c:pt idx="902">
                  <c:v>33.177738359201776</c:v>
                </c:pt>
                <c:pt idx="903">
                  <c:v>33.193045404208192</c:v>
                </c:pt>
                <c:pt idx="904">
                  <c:v>33.208318584070796</c:v>
                </c:pt>
                <c:pt idx="905">
                  <c:v>33.223558011049725</c:v>
                </c:pt>
                <c:pt idx="906">
                  <c:v>33.238763796909495</c:v>
                </c:pt>
                <c:pt idx="907">
                  <c:v>33.253925027563398</c:v>
                </c:pt>
                <c:pt idx="908">
                  <c:v>33.269063876651984</c:v>
                </c:pt>
                <c:pt idx="909">
                  <c:v>33.284169416941694</c:v>
                </c:pt>
                <c:pt idx="910">
                  <c:v>33.299241758241763</c:v>
                </c:pt>
                <c:pt idx="911">
                  <c:v>33.314281009879252</c:v>
                </c:pt>
                <c:pt idx="912">
                  <c:v>33.329276315789471</c:v>
                </c:pt>
                <c:pt idx="913">
                  <c:v>33.344249726177438</c:v>
                </c:pt>
                <c:pt idx="914">
                  <c:v>33.359190371991247</c:v>
                </c:pt>
                <c:pt idx="915">
                  <c:v>33.374098360655736</c:v>
                </c:pt>
                <c:pt idx="916">
                  <c:v>33.388973799126639</c:v>
                </c:pt>
                <c:pt idx="917">
                  <c:v>33.403805888767721</c:v>
                </c:pt>
                <c:pt idx="918">
                  <c:v>33.418616557734204</c:v>
                </c:pt>
                <c:pt idx="919">
                  <c:v>33.433394994559308</c:v>
                </c:pt>
                <c:pt idx="920">
                  <c:v>33.448141304347828</c:v>
                </c:pt>
                <c:pt idx="921">
                  <c:v>33.462855591748102</c:v>
                </c:pt>
                <c:pt idx="922">
                  <c:v>33.477527114967458</c:v>
                </c:pt>
                <c:pt idx="923">
                  <c:v>33.492177681473457</c:v>
                </c:pt>
                <c:pt idx="924">
                  <c:v>33.506796536796536</c:v>
                </c:pt>
                <c:pt idx="925">
                  <c:v>33.521383783783783</c:v>
                </c:pt>
                <c:pt idx="926">
                  <c:v>33.535939524838007</c:v>
                </c:pt>
                <c:pt idx="927">
                  <c:v>33.550453074433655</c:v>
                </c:pt>
                <c:pt idx="928">
                  <c:v>33.564946120689655</c:v>
                </c:pt>
                <c:pt idx="929">
                  <c:v>33.57940796555436</c:v>
                </c:pt>
                <c:pt idx="930">
                  <c:v>33.593838709677421</c:v>
                </c:pt>
                <c:pt idx="931">
                  <c:v>33.608238453276044</c:v>
                </c:pt>
                <c:pt idx="932">
                  <c:v>33.622596566523605</c:v>
                </c:pt>
                <c:pt idx="933">
                  <c:v>33.636934619506967</c:v>
                </c:pt>
                <c:pt idx="934">
                  <c:v>33.65124197002141</c:v>
                </c:pt>
                <c:pt idx="935">
                  <c:v>33.665518716577537</c:v>
                </c:pt>
                <c:pt idx="936">
                  <c:v>33.679764957264958</c:v>
                </c:pt>
                <c:pt idx="937">
                  <c:v>33.693970117395942</c:v>
                </c:pt>
                <c:pt idx="938">
                  <c:v>33.708155650319831</c:v>
                </c:pt>
                <c:pt idx="939">
                  <c:v>33.72231096911608</c:v>
                </c:pt>
                <c:pt idx="940">
                  <c:v>33.736436170212762</c:v>
                </c:pt>
                <c:pt idx="941">
                  <c:v>33.750531349628055</c:v>
                </c:pt>
                <c:pt idx="942">
                  <c:v>33.76458598726115</c:v>
                </c:pt>
                <c:pt idx="943">
                  <c:v>33.778621420996821</c:v>
                </c:pt>
                <c:pt idx="944">
                  <c:v>33.79262711864407</c:v>
                </c:pt>
                <c:pt idx="945">
                  <c:v>33.806603174603175</c:v>
                </c:pt>
                <c:pt idx="946">
                  <c:v>33.820549682875267</c:v>
                </c:pt>
                <c:pt idx="947">
                  <c:v>33.834456177402323</c:v>
                </c:pt>
                <c:pt idx="948">
                  <c:v>33.848343881856543</c:v>
                </c:pt>
                <c:pt idx="949">
                  <c:v>33.86220231822972</c:v>
                </c:pt>
                <c:pt idx="950">
                  <c:v>33.876031578947369</c:v>
                </c:pt>
                <c:pt idx="951">
                  <c:v>33.88983175604627</c:v>
                </c:pt>
                <c:pt idx="952">
                  <c:v>33.90359243697479</c:v>
                </c:pt>
                <c:pt idx="953">
                  <c:v>33.917334732423924</c:v>
                </c:pt>
                <c:pt idx="954">
                  <c:v>33.931048218029353</c:v>
                </c:pt>
                <c:pt idx="955">
                  <c:v>33.944732984293196</c:v>
                </c:pt>
                <c:pt idx="956">
                  <c:v>33.958389121338911</c:v>
                </c:pt>
                <c:pt idx="957">
                  <c:v>33.972006269592477</c:v>
                </c:pt>
                <c:pt idx="958">
                  <c:v>33.985605427974946</c:v>
                </c:pt>
                <c:pt idx="959">
                  <c:v>33.999176225234621</c:v>
                </c:pt>
                <c:pt idx="960">
                  <c:v>34.012718749999998</c:v>
                </c:pt>
                <c:pt idx="961">
                  <c:v>34.026233090530695</c:v>
                </c:pt>
                <c:pt idx="962">
                  <c:v>34.039708939708937</c:v>
                </c:pt>
                <c:pt idx="963">
                  <c:v>34.053167185877463</c:v>
                </c:pt>
                <c:pt idx="964">
                  <c:v>34.066597510373441</c:v>
                </c:pt>
                <c:pt idx="965">
                  <c:v>34.08</c:v>
                </c:pt>
                <c:pt idx="966">
                  <c:v>34.093374741200826</c:v>
                </c:pt>
                <c:pt idx="967">
                  <c:v>34.106711478800413</c:v>
                </c:pt>
                <c:pt idx="968">
                  <c:v>34.12003099173554</c:v>
                </c:pt>
                <c:pt idx="969">
                  <c:v>34.133323013415897</c:v>
                </c:pt>
                <c:pt idx="970">
                  <c:v>34.14658762886598</c:v>
                </c:pt>
                <c:pt idx="971">
                  <c:v>34.159824922760045</c:v>
                </c:pt>
                <c:pt idx="972">
                  <c:v>34.173024691358023</c:v>
                </c:pt>
                <c:pt idx="973">
                  <c:v>34.186115107913665</c:v>
                </c:pt>
                <c:pt idx="974">
                  <c:v>34.196509240246407</c:v>
                </c:pt>
                <c:pt idx="975">
                  <c:v>34.206882051282051</c:v>
                </c:pt>
                <c:pt idx="976">
                  <c:v>34.217233606557372</c:v>
                </c:pt>
                <c:pt idx="977">
                  <c:v>34.227563971340842</c:v>
                </c:pt>
                <c:pt idx="978">
                  <c:v>34.237873210633943</c:v>
                </c:pt>
                <c:pt idx="979">
                  <c:v>34.248161389172623</c:v>
                </c:pt>
                <c:pt idx="980">
                  <c:v>34.258428571428574</c:v>
                </c:pt>
                <c:pt idx="981">
                  <c:v>34.268674821610603</c:v>
                </c:pt>
                <c:pt idx="982">
                  <c:v>34.278900203665984</c:v>
                </c:pt>
                <c:pt idx="983">
                  <c:v>34.289104781281793</c:v>
                </c:pt>
                <c:pt idx="984">
                  <c:v>34.299288617886184</c:v>
                </c:pt>
                <c:pt idx="985">
                  <c:v>34.309451776649745</c:v>
                </c:pt>
                <c:pt idx="986">
                  <c:v>34.319594320486821</c:v>
                </c:pt>
                <c:pt idx="987">
                  <c:v>34.329716312056739</c:v>
                </c:pt>
                <c:pt idx="988">
                  <c:v>34.33981781376518</c:v>
                </c:pt>
                <c:pt idx="989">
                  <c:v>34.34989888776542</c:v>
                </c:pt>
                <c:pt idx="990">
                  <c:v>34.359959595959594</c:v>
                </c:pt>
                <c:pt idx="991">
                  <c:v>34.369999999999997</c:v>
                </c:pt>
                <c:pt idx="992">
                  <c:v>34.380020161290325</c:v>
                </c:pt>
                <c:pt idx="993">
                  <c:v>34.390020140986913</c:v>
                </c:pt>
                <c:pt idx="994">
                  <c:v>34.4</c:v>
                </c:pt>
                <c:pt idx="995">
                  <c:v>34.409959798994976</c:v>
                </c:pt>
                <c:pt idx="996">
                  <c:v>34.419899598393577</c:v>
                </c:pt>
                <c:pt idx="997">
                  <c:v>34.429819458375121</c:v>
                </c:pt>
                <c:pt idx="998">
                  <c:v>34.439719438877752</c:v>
                </c:pt>
                <c:pt idx="999">
                  <c:v>34.449599599599601</c:v>
                </c:pt>
                <c:pt idx="1000">
                  <c:v>34.45946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55-4000-A14F-1682E604A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074624"/>
        <c:axId val="120076544"/>
      </c:lineChart>
      <c:catAx>
        <c:axId val="120074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Zu versteuerndes Einkommen im Jahr in Euro</a:t>
                </a:r>
              </a:p>
            </c:rich>
          </c:tx>
          <c:layout>
            <c:manualLayout>
              <c:xMode val="edge"/>
              <c:yMode val="edge"/>
              <c:x val="0.29411826877345026"/>
              <c:y val="0.9338649197775897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0076544"/>
        <c:crossesAt val="-100000"/>
        <c:auto val="0"/>
        <c:lblAlgn val="ctr"/>
        <c:lblOffset val="100"/>
        <c:tickLblSkip val="100"/>
        <c:tickMarkSkip val="50"/>
        <c:noMultiLvlLbl val="0"/>
      </c:catAx>
      <c:valAx>
        <c:axId val="120076544"/>
        <c:scaling>
          <c:orientation val="minMax"/>
          <c:max val="80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ysDot"/>
            </a:ln>
          </c:spPr>
        </c:majorGridlines>
        <c:numFmt formatCode="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0074624"/>
        <c:crosses val="autoZero"/>
        <c:crossBetween val="between"/>
        <c:majorUnit val="5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 paperSize="9" orientation="landscape" horizontalDpi="-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74231673457225E-2"/>
          <c:y val="2.8362091679793294E-2"/>
          <c:w val="0.91285597268172292"/>
          <c:h val="0.83407401086229283"/>
        </c:manualLayout>
      </c:layout>
      <c:lineChart>
        <c:grouping val="standard"/>
        <c:varyColors val="0"/>
        <c:ser>
          <c:idx val="2"/>
          <c:order val="1"/>
          <c:tx>
            <c:strRef>
              <c:f>Kalk!$J$7</c:f>
              <c:strCache>
                <c:ptCount val="1"/>
                <c:pt idx="0">
                  <c:v>grenz</c:v>
                </c:pt>
              </c:strCache>
            </c:strRef>
          </c:tx>
          <c:spPr>
            <a:ln w="19050">
              <a:solidFill>
                <a:schemeClr val="tx1"/>
              </a:solidFill>
              <a:prstDash val="solid"/>
            </a:ln>
          </c:spPr>
          <c:marker>
            <c:symbol val="none"/>
          </c:marker>
          <c:cat>
            <c:numRef>
              <c:f>Kalk!$A$10:$A$1010</c:f>
              <c:numCache>
                <c:formatCode>#,##0</c:formatCode>
                <c:ptCount val="10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  <c:pt idx="801">
                  <c:v>80100</c:v>
                </c:pt>
                <c:pt idx="802">
                  <c:v>80200</c:v>
                </c:pt>
                <c:pt idx="803">
                  <c:v>80300</c:v>
                </c:pt>
                <c:pt idx="804">
                  <c:v>80400</c:v>
                </c:pt>
                <c:pt idx="805">
                  <c:v>80500</c:v>
                </c:pt>
                <c:pt idx="806">
                  <c:v>80600</c:v>
                </c:pt>
                <c:pt idx="807">
                  <c:v>80700</c:v>
                </c:pt>
                <c:pt idx="808">
                  <c:v>80800</c:v>
                </c:pt>
                <c:pt idx="809">
                  <c:v>80900</c:v>
                </c:pt>
                <c:pt idx="810">
                  <c:v>81000</c:v>
                </c:pt>
                <c:pt idx="811">
                  <c:v>81100</c:v>
                </c:pt>
                <c:pt idx="812">
                  <c:v>81200</c:v>
                </c:pt>
                <c:pt idx="813">
                  <c:v>81300</c:v>
                </c:pt>
                <c:pt idx="814">
                  <c:v>81400</c:v>
                </c:pt>
                <c:pt idx="815">
                  <c:v>81500</c:v>
                </c:pt>
                <c:pt idx="816">
                  <c:v>81600</c:v>
                </c:pt>
                <c:pt idx="817">
                  <c:v>81700</c:v>
                </c:pt>
                <c:pt idx="818">
                  <c:v>81800</c:v>
                </c:pt>
                <c:pt idx="819">
                  <c:v>81900</c:v>
                </c:pt>
                <c:pt idx="820">
                  <c:v>82000</c:v>
                </c:pt>
                <c:pt idx="821">
                  <c:v>82100</c:v>
                </c:pt>
                <c:pt idx="822">
                  <c:v>82200</c:v>
                </c:pt>
                <c:pt idx="823">
                  <c:v>82300</c:v>
                </c:pt>
                <c:pt idx="824">
                  <c:v>82400</c:v>
                </c:pt>
                <c:pt idx="825">
                  <c:v>82500</c:v>
                </c:pt>
                <c:pt idx="826">
                  <c:v>82600</c:v>
                </c:pt>
                <c:pt idx="827">
                  <c:v>82700</c:v>
                </c:pt>
                <c:pt idx="828">
                  <c:v>82800</c:v>
                </c:pt>
                <c:pt idx="829">
                  <c:v>82900</c:v>
                </c:pt>
                <c:pt idx="830">
                  <c:v>83000</c:v>
                </c:pt>
                <c:pt idx="831">
                  <c:v>83100</c:v>
                </c:pt>
                <c:pt idx="832">
                  <c:v>83200</c:v>
                </c:pt>
                <c:pt idx="833">
                  <c:v>83300</c:v>
                </c:pt>
                <c:pt idx="834">
                  <c:v>83400</c:v>
                </c:pt>
                <c:pt idx="835">
                  <c:v>83500</c:v>
                </c:pt>
                <c:pt idx="836">
                  <c:v>83600</c:v>
                </c:pt>
                <c:pt idx="837">
                  <c:v>83700</c:v>
                </c:pt>
                <c:pt idx="838">
                  <c:v>83800</c:v>
                </c:pt>
                <c:pt idx="839">
                  <c:v>83900</c:v>
                </c:pt>
                <c:pt idx="840">
                  <c:v>84000</c:v>
                </c:pt>
                <c:pt idx="841">
                  <c:v>84100</c:v>
                </c:pt>
                <c:pt idx="842">
                  <c:v>84200</c:v>
                </c:pt>
                <c:pt idx="843">
                  <c:v>84300</c:v>
                </c:pt>
                <c:pt idx="844">
                  <c:v>84400</c:v>
                </c:pt>
                <c:pt idx="845">
                  <c:v>84500</c:v>
                </c:pt>
                <c:pt idx="846">
                  <c:v>84600</c:v>
                </c:pt>
                <c:pt idx="847">
                  <c:v>84700</c:v>
                </c:pt>
                <c:pt idx="848">
                  <c:v>84800</c:v>
                </c:pt>
                <c:pt idx="849">
                  <c:v>84900</c:v>
                </c:pt>
                <c:pt idx="850">
                  <c:v>85000</c:v>
                </c:pt>
                <c:pt idx="851">
                  <c:v>85100</c:v>
                </c:pt>
                <c:pt idx="852">
                  <c:v>85200</c:v>
                </c:pt>
                <c:pt idx="853">
                  <c:v>85300</c:v>
                </c:pt>
                <c:pt idx="854">
                  <c:v>85400</c:v>
                </c:pt>
                <c:pt idx="855">
                  <c:v>85500</c:v>
                </c:pt>
                <c:pt idx="856">
                  <c:v>85600</c:v>
                </c:pt>
                <c:pt idx="857">
                  <c:v>85700</c:v>
                </c:pt>
                <c:pt idx="858">
                  <c:v>85800</c:v>
                </c:pt>
                <c:pt idx="859">
                  <c:v>85900</c:v>
                </c:pt>
                <c:pt idx="860">
                  <c:v>86000</c:v>
                </c:pt>
                <c:pt idx="861">
                  <c:v>86100</c:v>
                </c:pt>
                <c:pt idx="862">
                  <c:v>86200</c:v>
                </c:pt>
                <c:pt idx="863">
                  <c:v>86300</c:v>
                </c:pt>
                <c:pt idx="864">
                  <c:v>86400</c:v>
                </c:pt>
                <c:pt idx="865">
                  <c:v>86500</c:v>
                </c:pt>
                <c:pt idx="866">
                  <c:v>86600</c:v>
                </c:pt>
                <c:pt idx="867">
                  <c:v>86700</c:v>
                </c:pt>
                <c:pt idx="868">
                  <c:v>86800</c:v>
                </c:pt>
                <c:pt idx="869">
                  <c:v>86900</c:v>
                </c:pt>
                <c:pt idx="870">
                  <c:v>87000</c:v>
                </c:pt>
                <c:pt idx="871">
                  <c:v>87100</c:v>
                </c:pt>
                <c:pt idx="872">
                  <c:v>87200</c:v>
                </c:pt>
                <c:pt idx="873">
                  <c:v>87300</c:v>
                </c:pt>
                <c:pt idx="874">
                  <c:v>87400</c:v>
                </c:pt>
                <c:pt idx="875">
                  <c:v>87500</c:v>
                </c:pt>
                <c:pt idx="876">
                  <c:v>87600</c:v>
                </c:pt>
                <c:pt idx="877">
                  <c:v>87700</c:v>
                </c:pt>
                <c:pt idx="878">
                  <c:v>87800</c:v>
                </c:pt>
                <c:pt idx="879">
                  <c:v>87900</c:v>
                </c:pt>
                <c:pt idx="880">
                  <c:v>88000</c:v>
                </c:pt>
                <c:pt idx="881">
                  <c:v>88100</c:v>
                </c:pt>
                <c:pt idx="882">
                  <c:v>88200</c:v>
                </c:pt>
                <c:pt idx="883">
                  <c:v>88300</c:v>
                </c:pt>
                <c:pt idx="884">
                  <c:v>88400</c:v>
                </c:pt>
                <c:pt idx="885">
                  <c:v>88500</c:v>
                </c:pt>
                <c:pt idx="886">
                  <c:v>88600</c:v>
                </c:pt>
                <c:pt idx="887">
                  <c:v>88700</c:v>
                </c:pt>
                <c:pt idx="888">
                  <c:v>88800</c:v>
                </c:pt>
                <c:pt idx="889">
                  <c:v>88900</c:v>
                </c:pt>
                <c:pt idx="890">
                  <c:v>89000</c:v>
                </c:pt>
                <c:pt idx="891">
                  <c:v>89100</c:v>
                </c:pt>
                <c:pt idx="892">
                  <c:v>89200</c:v>
                </c:pt>
                <c:pt idx="893">
                  <c:v>89300</c:v>
                </c:pt>
                <c:pt idx="894">
                  <c:v>89400</c:v>
                </c:pt>
                <c:pt idx="895">
                  <c:v>89500</c:v>
                </c:pt>
                <c:pt idx="896">
                  <c:v>89600</c:v>
                </c:pt>
                <c:pt idx="897">
                  <c:v>89700</c:v>
                </c:pt>
                <c:pt idx="898">
                  <c:v>89800</c:v>
                </c:pt>
                <c:pt idx="899">
                  <c:v>89900</c:v>
                </c:pt>
                <c:pt idx="900">
                  <c:v>90000</c:v>
                </c:pt>
                <c:pt idx="901">
                  <c:v>90100</c:v>
                </c:pt>
                <c:pt idx="902">
                  <c:v>90200</c:v>
                </c:pt>
                <c:pt idx="903">
                  <c:v>90300</c:v>
                </c:pt>
                <c:pt idx="904">
                  <c:v>90400</c:v>
                </c:pt>
                <c:pt idx="905">
                  <c:v>90500</c:v>
                </c:pt>
                <c:pt idx="906">
                  <c:v>90600</c:v>
                </c:pt>
                <c:pt idx="907">
                  <c:v>90700</c:v>
                </c:pt>
                <c:pt idx="908">
                  <c:v>90800</c:v>
                </c:pt>
                <c:pt idx="909">
                  <c:v>90900</c:v>
                </c:pt>
                <c:pt idx="910">
                  <c:v>91000</c:v>
                </c:pt>
                <c:pt idx="911">
                  <c:v>91100</c:v>
                </c:pt>
                <c:pt idx="912">
                  <c:v>91200</c:v>
                </c:pt>
                <c:pt idx="913">
                  <c:v>91300</c:v>
                </c:pt>
                <c:pt idx="914">
                  <c:v>91400</c:v>
                </c:pt>
                <c:pt idx="915">
                  <c:v>91500</c:v>
                </c:pt>
                <c:pt idx="916">
                  <c:v>91600</c:v>
                </c:pt>
                <c:pt idx="917">
                  <c:v>91700</c:v>
                </c:pt>
                <c:pt idx="918">
                  <c:v>91800</c:v>
                </c:pt>
                <c:pt idx="919">
                  <c:v>91900</c:v>
                </c:pt>
                <c:pt idx="920">
                  <c:v>92000</c:v>
                </c:pt>
                <c:pt idx="921">
                  <c:v>92100</c:v>
                </c:pt>
                <c:pt idx="922">
                  <c:v>92200</c:v>
                </c:pt>
                <c:pt idx="923">
                  <c:v>92300</c:v>
                </c:pt>
                <c:pt idx="924">
                  <c:v>92400</c:v>
                </c:pt>
                <c:pt idx="925">
                  <c:v>92500</c:v>
                </c:pt>
                <c:pt idx="926">
                  <c:v>92600</c:v>
                </c:pt>
                <c:pt idx="927">
                  <c:v>92700</c:v>
                </c:pt>
                <c:pt idx="928">
                  <c:v>92800</c:v>
                </c:pt>
                <c:pt idx="929">
                  <c:v>92900</c:v>
                </c:pt>
                <c:pt idx="930">
                  <c:v>93000</c:v>
                </c:pt>
                <c:pt idx="931">
                  <c:v>93100</c:v>
                </c:pt>
                <c:pt idx="932">
                  <c:v>93200</c:v>
                </c:pt>
                <c:pt idx="933">
                  <c:v>93300</c:v>
                </c:pt>
                <c:pt idx="934">
                  <c:v>93400</c:v>
                </c:pt>
                <c:pt idx="935">
                  <c:v>93500</c:v>
                </c:pt>
                <c:pt idx="936">
                  <c:v>93600</c:v>
                </c:pt>
                <c:pt idx="937">
                  <c:v>93700</c:v>
                </c:pt>
                <c:pt idx="938">
                  <c:v>93800</c:v>
                </c:pt>
                <c:pt idx="939">
                  <c:v>93900</c:v>
                </c:pt>
                <c:pt idx="940">
                  <c:v>94000</c:v>
                </c:pt>
                <c:pt idx="941">
                  <c:v>94100</c:v>
                </c:pt>
                <c:pt idx="942">
                  <c:v>94200</c:v>
                </c:pt>
                <c:pt idx="943">
                  <c:v>94300</c:v>
                </c:pt>
                <c:pt idx="944">
                  <c:v>94400</c:v>
                </c:pt>
                <c:pt idx="945">
                  <c:v>94500</c:v>
                </c:pt>
                <c:pt idx="946">
                  <c:v>94600</c:v>
                </c:pt>
                <c:pt idx="947">
                  <c:v>94700</c:v>
                </c:pt>
                <c:pt idx="948">
                  <c:v>94800</c:v>
                </c:pt>
                <c:pt idx="949">
                  <c:v>94900</c:v>
                </c:pt>
                <c:pt idx="950">
                  <c:v>95000</c:v>
                </c:pt>
                <c:pt idx="951">
                  <c:v>95100</c:v>
                </c:pt>
                <c:pt idx="952">
                  <c:v>95200</c:v>
                </c:pt>
                <c:pt idx="953">
                  <c:v>95300</c:v>
                </c:pt>
                <c:pt idx="954">
                  <c:v>95400</c:v>
                </c:pt>
                <c:pt idx="955">
                  <c:v>95500</c:v>
                </c:pt>
                <c:pt idx="956">
                  <c:v>95600</c:v>
                </c:pt>
                <c:pt idx="957">
                  <c:v>95700</c:v>
                </c:pt>
                <c:pt idx="958">
                  <c:v>95800</c:v>
                </c:pt>
                <c:pt idx="959">
                  <c:v>95900</c:v>
                </c:pt>
                <c:pt idx="960">
                  <c:v>96000</c:v>
                </c:pt>
                <c:pt idx="961">
                  <c:v>96100</c:v>
                </c:pt>
                <c:pt idx="962">
                  <c:v>96200</c:v>
                </c:pt>
                <c:pt idx="963">
                  <c:v>96300</c:v>
                </c:pt>
                <c:pt idx="964">
                  <c:v>96400</c:v>
                </c:pt>
                <c:pt idx="965">
                  <c:v>96500</c:v>
                </c:pt>
                <c:pt idx="966">
                  <c:v>96600</c:v>
                </c:pt>
                <c:pt idx="967">
                  <c:v>96700</c:v>
                </c:pt>
                <c:pt idx="968">
                  <c:v>96800</c:v>
                </c:pt>
                <c:pt idx="969">
                  <c:v>96900</c:v>
                </c:pt>
                <c:pt idx="970">
                  <c:v>97000</c:v>
                </c:pt>
                <c:pt idx="971">
                  <c:v>97100</c:v>
                </c:pt>
                <c:pt idx="972">
                  <c:v>97200</c:v>
                </c:pt>
                <c:pt idx="973">
                  <c:v>97300</c:v>
                </c:pt>
                <c:pt idx="974">
                  <c:v>97400</c:v>
                </c:pt>
                <c:pt idx="975">
                  <c:v>97500</c:v>
                </c:pt>
                <c:pt idx="976">
                  <c:v>97600</c:v>
                </c:pt>
                <c:pt idx="977">
                  <c:v>97700</c:v>
                </c:pt>
                <c:pt idx="978">
                  <c:v>97800</c:v>
                </c:pt>
                <c:pt idx="979">
                  <c:v>97900</c:v>
                </c:pt>
                <c:pt idx="980">
                  <c:v>98000</c:v>
                </c:pt>
                <c:pt idx="981">
                  <c:v>98100</c:v>
                </c:pt>
                <c:pt idx="982">
                  <c:v>98200</c:v>
                </c:pt>
                <c:pt idx="983">
                  <c:v>98300</c:v>
                </c:pt>
                <c:pt idx="984">
                  <c:v>98400</c:v>
                </c:pt>
                <c:pt idx="985">
                  <c:v>98500</c:v>
                </c:pt>
                <c:pt idx="986">
                  <c:v>98600</c:v>
                </c:pt>
                <c:pt idx="987">
                  <c:v>98700</c:v>
                </c:pt>
                <c:pt idx="988">
                  <c:v>98800</c:v>
                </c:pt>
                <c:pt idx="989">
                  <c:v>98900</c:v>
                </c:pt>
                <c:pt idx="990">
                  <c:v>99000</c:v>
                </c:pt>
                <c:pt idx="991">
                  <c:v>99100</c:v>
                </c:pt>
                <c:pt idx="992">
                  <c:v>99200</c:v>
                </c:pt>
                <c:pt idx="993">
                  <c:v>99300</c:v>
                </c:pt>
                <c:pt idx="994">
                  <c:v>99400</c:v>
                </c:pt>
                <c:pt idx="995">
                  <c:v>99500</c:v>
                </c:pt>
                <c:pt idx="996">
                  <c:v>99600</c:v>
                </c:pt>
                <c:pt idx="997">
                  <c:v>99700</c:v>
                </c:pt>
                <c:pt idx="998">
                  <c:v>99800</c:v>
                </c:pt>
                <c:pt idx="999">
                  <c:v>99900</c:v>
                </c:pt>
                <c:pt idx="1000">
                  <c:v>100000</c:v>
                </c:pt>
              </c:numCache>
            </c:numRef>
          </c:cat>
          <c:val>
            <c:numRef>
              <c:f>Kalk!$AG$10:$AG$1010</c:f>
              <c:numCache>
                <c:formatCode>#,##0.00</c:formatCode>
                <c:ptCount val="1001"/>
                <c:pt idx="0">
                  <c:v>0</c:v>
                </c:pt>
                <c:pt idx="1">
                  <c:v>14330.000000000002</c:v>
                </c:pt>
                <c:pt idx="2">
                  <c:v>7130</c:v>
                </c:pt>
                <c:pt idx="3">
                  <c:v>4730</c:v>
                </c:pt>
                <c:pt idx="4">
                  <c:v>3529.9999999999995</c:v>
                </c:pt>
                <c:pt idx="5">
                  <c:v>2810</c:v>
                </c:pt>
                <c:pt idx="6">
                  <c:v>2330</c:v>
                </c:pt>
                <c:pt idx="7">
                  <c:v>1987.1428571428571</c:v>
                </c:pt>
                <c:pt idx="8">
                  <c:v>1730</c:v>
                </c:pt>
                <c:pt idx="9">
                  <c:v>1530</c:v>
                </c:pt>
                <c:pt idx="10">
                  <c:v>1370</c:v>
                </c:pt>
                <c:pt idx="11">
                  <c:v>1239.090909090909</c:v>
                </c:pt>
                <c:pt idx="12">
                  <c:v>1130</c:v>
                </c:pt>
                <c:pt idx="13">
                  <c:v>1037.6923076923076</c:v>
                </c:pt>
                <c:pt idx="14">
                  <c:v>958.57142857142856</c:v>
                </c:pt>
                <c:pt idx="15">
                  <c:v>890</c:v>
                </c:pt>
                <c:pt idx="16">
                  <c:v>830.00000000000011</c:v>
                </c:pt>
                <c:pt idx="17">
                  <c:v>777.05882352941171</c:v>
                </c:pt>
                <c:pt idx="18">
                  <c:v>730</c:v>
                </c:pt>
                <c:pt idx="19">
                  <c:v>687.89473684210532</c:v>
                </c:pt>
                <c:pt idx="20">
                  <c:v>650</c:v>
                </c:pt>
                <c:pt idx="21">
                  <c:v>615.71428571428578</c:v>
                </c:pt>
                <c:pt idx="22">
                  <c:v>584.54545454545462</c:v>
                </c:pt>
                <c:pt idx="23">
                  <c:v>556.08695652173913</c:v>
                </c:pt>
                <c:pt idx="24">
                  <c:v>530</c:v>
                </c:pt>
                <c:pt idx="25">
                  <c:v>505.99999999999994</c:v>
                </c:pt>
                <c:pt idx="26">
                  <c:v>483.84615384615381</c:v>
                </c:pt>
                <c:pt idx="27">
                  <c:v>463.33333333333337</c:v>
                </c:pt>
                <c:pt idx="28">
                  <c:v>444.28571428571433</c:v>
                </c:pt>
                <c:pt idx="29">
                  <c:v>426.55172413793105</c:v>
                </c:pt>
                <c:pt idx="30">
                  <c:v>409.99999999999994</c:v>
                </c:pt>
                <c:pt idx="31">
                  <c:v>394.51612903225805</c:v>
                </c:pt>
                <c:pt idx="32">
                  <c:v>380</c:v>
                </c:pt>
                <c:pt idx="33">
                  <c:v>366.36363636363637</c:v>
                </c:pt>
                <c:pt idx="34">
                  <c:v>353.52941176470586</c:v>
                </c:pt>
                <c:pt idx="35">
                  <c:v>341.42857142857139</c:v>
                </c:pt>
                <c:pt idx="36">
                  <c:v>330</c:v>
                </c:pt>
                <c:pt idx="37">
                  <c:v>319.18918918918916</c:v>
                </c:pt>
                <c:pt idx="38">
                  <c:v>308.94736842105266</c:v>
                </c:pt>
                <c:pt idx="39">
                  <c:v>299.23076923076923</c:v>
                </c:pt>
                <c:pt idx="40">
                  <c:v>290</c:v>
                </c:pt>
                <c:pt idx="41">
                  <c:v>281.21951219512192</c:v>
                </c:pt>
                <c:pt idx="42">
                  <c:v>272.85714285714289</c:v>
                </c:pt>
                <c:pt idx="43">
                  <c:v>264.88372093023258</c:v>
                </c:pt>
                <c:pt idx="44">
                  <c:v>257.27272727272725</c:v>
                </c:pt>
                <c:pt idx="45">
                  <c:v>250</c:v>
                </c:pt>
                <c:pt idx="46">
                  <c:v>243.04347826086956</c:v>
                </c:pt>
                <c:pt idx="47">
                  <c:v>236.38297872340422</c:v>
                </c:pt>
                <c:pt idx="48">
                  <c:v>229.99999999999997</c:v>
                </c:pt>
                <c:pt idx="49">
                  <c:v>223.87755102040816</c:v>
                </c:pt>
                <c:pt idx="50">
                  <c:v>218.00000000000003</c:v>
                </c:pt>
                <c:pt idx="51">
                  <c:v>212.35294117647058</c:v>
                </c:pt>
                <c:pt idx="52">
                  <c:v>206.92307692307693</c:v>
                </c:pt>
                <c:pt idx="53">
                  <c:v>201.69811320754718</c:v>
                </c:pt>
                <c:pt idx="54">
                  <c:v>196.66666666666666</c:v>
                </c:pt>
                <c:pt idx="55">
                  <c:v>191.81818181818181</c:v>
                </c:pt>
                <c:pt idx="56">
                  <c:v>187.14285714285714</c:v>
                </c:pt>
                <c:pt idx="57">
                  <c:v>182.63157894736841</c:v>
                </c:pt>
                <c:pt idx="58">
                  <c:v>178.27586206896549</c:v>
                </c:pt>
                <c:pt idx="59">
                  <c:v>174.06779661016949</c:v>
                </c:pt>
                <c:pt idx="60">
                  <c:v>170</c:v>
                </c:pt>
                <c:pt idx="61">
                  <c:v>166.0655737704918</c:v>
                </c:pt>
                <c:pt idx="62">
                  <c:v>162.25806451612902</c:v>
                </c:pt>
                <c:pt idx="63">
                  <c:v>158.57142857142856</c:v>
                </c:pt>
                <c:pt idx="64">
                  <c:v>155</c:v>
                </c:pt>
                <c:pt idx="65">
                  <c:v>151.53846153846155</c:v>
                </c:pt>
                <c:pt idx="66">
                  <c:v>148.18181818181819</c:v>
                </c:pt>
                <c:pt idx="67">
                  <c:v>144.92537313432837</c:v>
                </c:pt>
                <c:pt idx="68">
                  <c:v>141.76470588235296</c:v>
                </c:pt>
                <c:pt idx="69">
                  <c:v>138.69565217391303</c:v>
                </c:pt>
                <c:pt idx="70">
                  <c:v>135.71428571428572</c:v>
                </c:pt>
                <c:pt idx="71">
                  <c:v>132.81690140845072</c:v>
                </c:pt>
                <c:pt idx="72">
                  <c:v>130</c:v>
                </c:pt>
                <c:pt idx="73">
                  <c:v>127.26027397260273</c:v>
                </c:pt>
                <c:pt idx="74">
                  <c:v>124.59459459459458</c:v>
                </c:pt>
                <c:pt idx="75">
                  <c:v>122</c:v>
                </c:pt>
                <c:pt idx="76">
                  <c:v>119.47368421052632</c:v>
                </c:pt>
                <c:pt idx="77">
                  <c:v>117.01298701298701</c:v>
                </c:pt>
                <c:pt idx="78">
                  <c:v>114.61538461538461</c:v>
                </c:pt>
                <c:pt idx="79">
                  <c:v>112.27848101265823</c:v>
                </c:pt>
                <c:pt idx="80">
                  <c:v>110.00000000000001</c:v>
                </c:pt>
                <c:pt idx="81">
                  <c:v>107.77777777777777</c:v>
                </c:pt>
                <c:pt idx="82">
                  <c:v>105.60975609756098</c:v>
                </c:pt>
                <c:pt idx="83">
                  <c:v>103.49397590361447</c:v>
                </c:pt>
                <c:pt idx="84">
                  <c:v>101.42857142857142</c:v>
                </c:pt>
                <c:pt idx="85">
                  <c:v>99.411764705882348</c:v>
                </c:pt>
                <c:pt idx="86">
                  <c:v>97.441860465116278</c:v>
                </c:pt>
                <c:pt idx="87">
                  <c:v>95.517241379310349</c:v>
                </c:pt>
                <c:pt idx="88">
                  <c:v>93.63636363636364</c:v>
                </c:pt>
                <c:pt idx="89">
                  <c:v>91.797752808988761</c:v>
                </c:pt>
                <c:pt idx="90">
                  <c:v>90</c:v>
                </c:pt>
                <c:pt idx="91">
                  <c:v>88.241758241758234</c:v>
                </c:pt>
                <c:pt idx="92">
                  <c:v>86.521739130434781</c:v>
                </c:pt>
                <c:pt idx="93">
                  <c:v>84.838709677419359</c:v>
                </c:pt>
                <c:pt idx="94">
                  <c:v>83.191489361702125</c:v>
                </c:pt>
                <c:pt idx="95">
                  <c:v>81.578947368421055</c:v>
                </c:pt>
                <c:pt idx="96">
                  <c:v>80</c:v>
                </c:pt>
                <c:pt idx="97">
                  <c:v>78.453608247422679</c:v>
                </c:pt>
                <c:pt idx="98">
                  <c:v>76.938775510204081</c:v>
                </c:pt>
                <c:pt idx="99">
                  <c:v>75.454545454545453</c:v>
                </c:pt>
                <c:pt idx="100">
                  <c:v>74</c:v>
                </c:pt>
                <c:pt idx="101">
                  <c:v>72.574257425742573</c:v>
                </c:pt>
                <c:pt idx="102">
                  <c:v>71.17647058823529</c:v>
                </c:pt>
                <c:pt idx="103">
                  <c:v>69.805825242718456</c:v>
                </c:pt>
                <c:pt idx="104">
                  <c:v>68.52884615384616</c:v>
                </c:pt>
                <c:pt idx="105">
                  <c:v>67.342857142857156</c:v>
                </c:pt>
                <c:pt idx="106">
                  <c:v>66.188679245283026</c:v>
                </c:pt>
                <c:pt idx="107">
                  <c:v>65.046728971962622</c:v>
                </c:pt>
                <c:pt idx="108">
                  <c:v>63.935185185185198</c:v>
                </c:pt>
                <c:pt idx="109">
                  <c:v>62.844036697247716</c:v>
                </c:pt>
                <c:pt idx="110">
                  <c:v>61.781818181818188</c:v>
                </c:pt>
                <c:pt idx="111">
                  <c:v>60.72972972972974</c:v>
                </c:pt>
                <c:pt idx="112">
                  <c:v>59.705357142857146</c:v>
                </c:pt>
                <c:pt idx="113">
                  <c:v>58.69911504424779</c:v>
                </c:pt>
                <c:pt idx="114">
                  <c:v>57.71052631578948</c:v>
                </c:pt>
                <c:pt idx="115">
                  <c:v>56.739130434782609</c:v>
                </c:pt>
                <c:pt idx="116">
                  <c:v>55.793103448275872</c:v>
                </c:pt>
                <c:pt idx="117">
                  <c:v>54.863247863247871</c:v>
                </c:pt>
                <c:pt idx="118">
                  <c:v>53.949152542372886</c:v>
                </c:pt>
                <c:pt idx="119">
                  <c:v>53.05042016806722</c:v>
                </c:pt>
                <c:pt idx="120">
                  <c:v>52.174999999999997</c:v>
                </c:pt>
                <c:pt idx="121">
                  <c:v>51.305785123966942</c:v>
                </c:pt>
                <c:pt idx="122">
                  <c:v>50.459016393442624</c:v>
                </c:pt>
                <c:pt idx="123">
                  <c:v>49.626016260162601</c:v>
                </c:pt>
                <c:pt idx="124">
                  <c:v>48.814516129032263</c:v>
                </c:pt>
                <c:pt idx="125">
                  <c:v>48.008000000000003</c:v>
                </c:pt>
                <c:pt idx="126">
                  <c:v>47.222222222222221</c:v>
                </c:pt>
                <c:pt idx="127">
                  <c:v>46.448818897637793</c:v>
                </c:pt>
                <c:pt idx="128">
                  <c:v>45.6875</c:v>
                </c:pt>
                <c:pt idx="129">
                  <c:v>44.945736434108525</c:v>
                </c:pt>
                <c:pt idx="130">
                  <c:v>44.215384615384615</c:v>
                </c:pt>
                <c:pt idx="131">
                  <c:v>43.488549618320612</c:v>
                </c:pt>
                <c:pt idx="132">
                  <c:v>42.787878787878789</c:v>
                </c:pt>
                <c:pt idx="133">
                  <c:v>42.090225563909769</c:v>
                </c:pt>
                <c:pt idx="134">
                  <c:v>41.402985074626862</c:v>
                </c:pt>
                <c:pt idx="135">
                  <c:v>40.733333333333334</c:v>
                </c:pt>
                <c:pt idx="136">
                  <c:v>40.073529411764703</c:v>
                </c:pt>
                <c:pt idx="137">
                  <c:v>39.423357664233578</c:v>
                </c:pt>
                <c:pt idx="138">
                  <c:v>38.789855072463773</c:v>
                </c:pt>
                <c:pt idx="139">
                  <c:v>38.158273381294961</c:v>
                </c:pt>
                <c:pt idx="140">
                  <c:v>37.542857142857137</c:v>
                </c:pt>
                <c:pt idx="141">
                  <c:v>36.936170212765965</c:v>
                </c:pt>
                <c:pt idx="142">
                  <c:v>36.345070422535215</c:v>
                </c:pt>
                <c:pt idx="143">
                  <c:v>35.755244755244753</c:v>
                </c:pt>
                <c:pt idx="144">
                  <c:v>35.180555555555557</c:v>
                </c:pt>
                <c:pt idx="145">
                  <c:v>34.613793103448273</c:v>
                </c:pt>
                <c:pt idx="146">
                  <c:v>34.054794520547944</c:v>
                </c:pt>
                <c:pt idx="147">
                  <c:v>33.503401360544217</c:v>
                </c:pt>
                <c:pt idx="148">
                  <c:v>32.96621621621621</c:v>
                </c:pt>
                <c:pt idx="149">
                  <c:v>32.436241610738257</c:v>
                </c:pt>
                <c:pt idx="150">
                  <c:v>31.913333333333334</c:v>
                </c:pt>
                <c:pt idx="151">
                  <c:v>31.397350993377479</c:v>
                </c:pt>
                <c:pt idx="152">
                  <c:v>30.888157894736842</c:v>
                </c:pt>
                <c:pt idx="153">
                  <c:v>30.385620915032678</c:v>
                </c:pt>
                <c:pt idx="154">
                  <c:v>29.88961038961039</c:v>
                </c:pt>
                <c:pt idx="155">
                  <c:v>29.4</c:v>
                </c:pt>
                <c:pt idx="156">
                  <c:v>28.916666666666671</c:v>
                </c:pt>
                <c:pt idx="157">
                  <c:v>28.445859872611464</c:v>
                </c:pt>
                <c:pt idx="158">
                  <c:v>27.974683544303797</c:v>
                </c:pt>
                <c:pt idx="159">
                  <c:v>27.509433962264151</c:v>
                </c:pt>
                <c:pt idx="160">
                  <c:v>27.056249999999999</c:v>
                </c:pt>
                <c:pt idx="161">
                  <c:v>26.602484472049692</c:v>
                </c:pt>
                <c:pt idx="162">
                  <c:v>26.160493827160494</c:v>
                </c:pt>
                <c:pt idx="163">
                  <c:v>25.717791411042942</c:v>
                </c:pt>
                <c:pt idx="164">
                  <c:v>25.286585365853657</c:v>
                </c:pt>
                <c:pt idx="165">
                  <c:v>24.854545454545455</c:v>
                </c:pt>
                <c:pt idx="166">
                  <c:v>24.433734939759038</c:v>
                </c:pt>
                <c:pt idx="167">
                  <c:v>24.017964071856291</c:v>
                </c:pt>
                <c:pt idx="168">
                  <c:v>23.601190476190474</c:v>
                </c:pt>
                <c:pt idx="169">
                  <c:v>23.19526627218935</c:v>
                </c:pt>
                <c:pt idx="170">
                  <c:v>22.794117647058826</c:v>
                </c:pt>
                <c:pt idx="171">
                  <c:v>22.397660818713447</c:v>
                </c:pt>
                <c:pt idx="172">
                  <c:v>22.005813953488371</c:v>
                </c:pt>
                <c:pt idx="173">
                  <c:v>21.618497109826588</c:v>
                </c:pt>
                <c:pt idx="174">
                  <c:v>21.229885057471265</c:v>
                </c:pt>
                <c:pt idx="175">
                  <c:v>20.851428571428571</c:v>
                </c:pt>
                <c:pt idx="176">
                  <c:v>20.482954545454547</c:v>
                </c:pt>
                <c:pt idx="177">
                  <c:v>20.112994350282484</c:v>
                </c:pt>
                <c:pt idx="178">
                  <c:v>19.747191011235955</c:v>
                </c:pt>
                <c:pt idx="179">
                  <c:v>19.385474860335194</c:v>
                </c:pt>
                <c:pt idx="180">
                  <c:v>19.027777777777779</c:v>
                </c:pt>
                <c:pt idx="181">
                  <c:v>18.674033149171272</c:v>
                </c:pt>
                <c:pt idx="182">
                  <c:v>18.329670329670328</c:v>
                </c:pt>
                <c:pt idx="183">
                  <c:v>17.983606557377051</c:v>
                </c:pt>
                <c:pt idx="184">
                  <c:v>17.641304347826086</c:v>
                </c:pt>
                <c:pt idx="185">
                  <c:v>17.308108108108108</c:v>
                </c:pt>
                <c:pt idx="186">
                  <c:v>16.973118279569892</c:v>
                </c:pt>
                <c:pt idx="187">
                  <c:v>16.647058823529413</c:v>
                </c:pt>
                <c:pt idx="188">
                  <c:v>16.319148936170212</c:v>
                </c:pt>
                <c:pt idx="189">
                  <c:v>16</c:v>
                </c:pt>
                <c:pt idx="190">
                  <c:v>15.684210526315791</c:v>
                </c:pt>
                <c:pt idx="191">
                  <c:v>15.366492146596858</c:v>
                </c:pt>
                <c:pt idx="192">
                  <c:v>15.057291666666666</c:v>
                </c:pt>
                <c:pt idx="193">
                  <c:v>14.751295336787566</c:v>
                </c:pt>
                <c:pt idx="194">
                  <c:v>14.448453608247423</c:v>
                </c:pt>
                <c:pt idx="195">
                  <c:v>14.143589743589743</c:v>
                </c:pt>
                <c:pt idx="196">
                  <c:v>13.846938775510203</c:v>
                </c:pt>
                <c:pt idx="197">
                  <c:v>13.553299492385788</c:v>
                </c:pt>
                <c:pt idx="198">
                  <c:v>13.262626262626261</c:v>
                </c:pt>
                <c:pt idx="199">
                  <c:v>12.974874371859297</c:v>
                </c:pt>
                <c:pt idx="200">
                  <c:v>12.69</c:v>
                </c:pt>
                <c:pt idx="201">
                  <c:v>12.407960199004975</c:v>
                </c:pt>
                <c:pt idx="202">
                  <c:v>12.128712871287128</c:v>
                </c:pt>
                <c:pt idx="203">
                  <c:v>11.857142857142858</c:v>
                </c:pt>
                <c:pt idx="204">
                  <c:v>11.583333333333334</c:v>
                </c:pt>
                <c:pt idx="205">
                  <c:v>11.312195121951229</c:v>
                </c:pt>
                <c:pt idx="206">
                  <c:v>11.097087378640776</c:v>
                </c:pt>
                <c:pt idx="207">
                  <c:v>11.02415458937198</c:v>
                </c:pt>
                <c:pt idx="208">
                  <c:v>10.951923076923077</c:v>
                </c:pt>
                <c:pt idx="209">
                  <c:v>10.875598086124404</c:v>
                </c:pt>
                <c:pt idx="210">
                  <c:v>10.804761904761905</c:v>
                </c:pt>
                <c:pt idx="211">
                  <c:v>10.734597156398104</c:v>
                </c:pt>
                <c:pt idx="212">
                  <c:v>10.665094339622641</c:v>
                </c:pt>
                <c:pt idx="213">
                  <c:v>10.5962441314554</c:v>
                </c:pt>
                <c:pt idx="214">
                  <c:v>10.523364485981308</c:v>
                </c:pt>
                <c:pt idx="215">
                  <c:v>10.455813953488372</c:v>
                </c:pt>
                <c:pt idx="216">
                  <c:v>10.388888888888889</c:v>
                </c:pt>
                <c:pt idx="217">
                  <c:v>10.317972350230415</c:v>
                </c:pt>
                <c:pt idx="218">
                  <c:v>10.252293577981652</c:v>
                </c:pt>
                <c:pt idx="219">
                  <c:v>10.187214611872147</c:v>
                </c:pt>
                <c:pt idx="220">
                  <c:v>10.122727272727271</c:v>
                </c:pt>
                <c:pt idx="221">
                  <c:v>10.058823529411764</c:v>
                </c:pt>
                <c:pt idx="222">
                  <c:v>9.9909909909909906</c:v>
                </c:pt>
                <c:pt idx="223">
                  <c:v>9.928251121076233</c:v>
                </c:pt>
                <c:pt idx="224">
                  <c:v>9.866071428571427</c:v>
                </c:pt>
                <c:pt idx="225">
                  <c:v>9.8044444444444423</c:v>
                </c:pt>
                <c:pt idx="226">
                  <c:v>9.7389380530973444</c:v>
                </c:pt>
                <c:pt idx="227">
                  <c:v>9.6784140969162973</c:v>
                </c:pt>
                <c:pt idx="228">
                  <c:v>9.6140350877192979</c:v>
                </c:pt>
                <c:pt idx="229">
                  <c:v>9.5545851528384276</c:v>
                </c:pt>
                <c:pt idx="230">
                  <c:v>9.4956521739130419</c:v>
                </c:pt>
                <c:pt idx="231">
                  <c:v>9.437229437229437</c:v>
                </c:pt>
                <c:pt idx="232">
                  <c:v>9.375</c:v>
                </c:pt>
                <c:pt idx="233">
                  <c:v>9.3175965665236049</c:v>
                </c:pt>
                <c:pt idx="234">
                  <c:v>9.260683760683758</c:v>
                </c:pt>
                <c:pt idx="235">
                  <c:v>9.2042553191489382</c:v>
                </c:pt>
                <c:pt idx="236">
                  <c:v>9.1440677966101696</c:v>
                </c:pt>
                <c:pt idx="237">
                  <c:v>9.0886075949367093</c:v>
                </c:pt>
                <c:pt idx="238">
                  <c:v>9.0294117647058805</c:v>
                </c:pt>
                <c:pt idx="239">
                  <c:v>8.9748953974895382</c:v>
                </c:pt>
                <c:pt idx="240">
                  <c:v>8.9208333333333325</c:v>
                </c:pt>
                <c:pt idx="241">
                  <c:v>8.8672199170124486</c:v>
                </c:pt>
                <c:pt idx="242">
                  <c:v>8.8099173553719012</c:v>
                </c:pt>
                <c:pt idx="243">
                  <c:v>8.7572016460905342</c:v>
                </c:pt>
                <c:pt idx="244">
                  <c:v>8.7049180327868854</c:v>
                </c:pt>
                <c:pt idx="245">
                  <c:v>8.6530612244897966</c:v>
                </c:pt>
                <c:pt idx="246">
                  <c:v>8.6016260162601643</c:v>
                </c:pt>
                <c:pt idx="247">
                  <c:v>8.5465587044534423</c:v>
                </c:pt>
                <c:pt idx="248">
                  <c:v>8.495967741935484</c:v>
                </c:pt>
                <c:pt idx="249">
                  <c:v>8.4457831325301207</c:v>
                </c:pt>
                <c:pt idx="250">
                  <c:v>8.3920000000000012</c:v>
                </c:pt>
                <c:pt idx="251">
                  <c:v>8.3426294820717111</c:v>
                </c:pt>
                <c:pt idx="252">
                  <c:v>8.2936507936507944</c:v>
                </c:pt>
                <c:pt idx="253">
                  <c:v>8.2450592885375471</c:v>
                </c:pt>
                <c:pt idx="254">
                  <c:v>8.192913385826774</c:v>
                </c:pt>
                <c:pt idx="255">
                  <c:v>8.1450980392156858</c:v>
                </c:pt>
                <c:pt idx="256">
                  <c:v>8.0976562500000018</c:v>
                </c:pt>
                <c:pt idx="257">
                  <c:v>8.0505836575875485</c:v>
                </c:pt>
                <c:pt idx="258">
                  <c:v>8.0000000000000018</c:v>
                </c:pt>
                <c:pt idx="259">
                  <c:v>7.9536679536679555</c:v>
                </c:pt>
                <c:pt idx="260">
                  <c:v>7.9038461538461524</c:v>
                </c:pt>
                <c:pt idx="261">
                  <c:v>7.8582375478927196</c:v>
                </c:pt>
                <c:pt idx="262">
                  <c:v>7.8167938931297698</c:v>
                </c:pt>
                <c:pt idx="263">
                  <c:v>7.7680608365019008</c:v>
                </c:pt>
                <c:pt idx="264">
                  <c:v>7.7234848484848504</c:v>
                </c:pt>
                <c:pt idx="265">
                  <c:v>7.6792452830188678</c:v>
                </c:pt>
                <c:pt idx="266">
                  <c:v>7.6315789473684212</c:v>
                </c:pt>
                <c:pt idx="267">
                  <c:v>7.5880149812734077</c:v>
                </c:pt>
                <c:pt idx="268">
                  <c:v>7.5410447761194046</c:v>
                </c:pt>
                <c:pt idx="269">
                  <c:v>7.4981412639405196</c:v>
                </c:pt>
                <c:pt idx="270">
                  <c:v>7.4555555555555557</c:v>
                </c:pt>
                <c:pt idx="271">
                  <c:v>7.4132841328413281</c:v>
                </c:pt>
                <c:pt idx="272">
                  <c:v>7.3713235294117645</c:v>
                </c:pt>
                <c:pt idx="273">
                  <c:v>7.3260073260073248</c:v>
                </c:pt>
                <c:pt idx="274">
                  <c:v>7.2846715328467155</c:v>
                </c:pt>
                <c:pt idx="275">
                  <c:v>7.24</c:v>
                </c:pt>
                <c:pt idx="276">
                  <c:v>7.1992753623188399</c:v>
                </c:pt>
                <c:pt idx="277">
                  <c:v>7.1624548736462081</c:v>
                </c:pt>
                <c:pt idx="278">
                  <c:v>7.1187050359712227</c:v>
                </c:pt>
                <c:pt idx="279">
                  <c:v>7.0752688172043019</c:v>
                </c:pt>
                <c:pt idx="280">
                  <c:v>7.0392857142857164</c:v>
                </c:pt>
                <c:pt idx="281">
                  <c:v>6.9964412811387895</c:v>
                </c:pt>
                <c:pt idx="282">
                  <c:v>6.953900709219857</c:v>
                </c:pt>
                <c:pt idx="283">
                  <c:v>6.9187279151943457</c:v>
                </c:pt>
                <c:pt idx="284">
                  <c:v>6.8767605633802802</c:v>
                </c:pt>
                <c:pt idx="285">
                  <c:v>6.8385964912280706</c:v>
                </c:pt>
                <c:pt idx="286">
                  <c:v>6.7972027972027984</c:v>
                </c:pt>
                <c:pt idx="287">
                  <c:v>6.7595818815331015</c:v>
                </c:pt>
                <c:pt idx="288">
                  <c:v>6.7222222222222232</c:v>
                </c:pt>
                <c:pt idx="289">
                  <c:v>6.6851211072664345</c:v>
                </c:pt>
                <c:pt idx="290">
                  <c:v>6.644827586206894</c:v>
                </c:pt>
                <c:pt idx="291">
                  <c:v>6.608247422680412</c:v>
                </c:pt>
                <c:pt idx="292">
                  <c:v>6.5719178082191778</c:v>
                </c:pt>
                <c:pt idx="293">
                  <c:v>6.5358361774744047</c:v>
                </c:pt>
                <c:pt idx="294">
                  <c:v>6.4999999999999982</c:v>
                </c:pt>
                <c:pt idx="295">
                  <c:v>6.464406779661017</c:v>
                </c:pt>
                <c:pt idx="296">
                  <c:v>6.4256756756756772</c:v>
                </c:pt>
                <c:pt idx="297">
                  <c:v>6.390572390572391</c:v>
                </c:pt>
                <c:pt idx="298">
                  <c:v>6.3557046979865763</c:v>
                </c:pt>
                <c:pt idx="299">
                  <c:v>6.3177257525083608</c:v>
                </c:pt>
                <c:pt idx="300">
                  <c:v>6.2833333333333332</c:v>
                </c:pt>
                <c:pt idx="301">
                  <c:v>6.2458471760797352</c:v>
                </c:pt>
                <c:pt idx="302">
                  <c:v>6.2152317880794712</c:v>
                </c:pt>
                <c:pt idx="303">
                  <c:v>6.1782178217821784</c:v>
                </c:pt>
                <c:pt idx="304">
                  <c:v>6.1447368421052655</c:v>
                </c:pt>
                <c:pt idx="305">
                  <c:v>6.111475409836066</c:v>
                </c:pt>
                <c:pt idx="306">
                  <c:v>6.075163398692812</c:v>
                </c:pt>
                <c:pt idx="307">
                  <c:v>6.0390879478827362</c:v>
                </c:pt>
                <c:pt idx="308">
                  <c:v>6.0097402597402603</c:v>
                </c:pt>
                <c:pt idx="309">
                  <c:v>5.9773462783171531</c:v>
                </c:pt>
                <c:pt idx="310">
                  <c:v>5.941935483870969</c:v>
                </c:pt>
                <c:pt idx="311">
                  <c:v>5.9099678456591604</c:v>
                </c:pt>
                <c:pt idx="312">
                  <c:v>5.8750000000000018</c:v>
                </c:pt>
                <c:pt idx="313">
                  <c:v>5.8434504792332262</c:v>
                </c:pt>
                <c:pt idx="314">
                  <c:v>5.8121019108280265</c:v>
                </c:pt>
                <c:pt idx="315">
                  <c:v>5.78095238095238</c:v>
                </c:pt>
                <c:pt idx="316">
                  <c:v>5.7499999999999982</c:v>
                </c:pt>
                <c:pt idx="317">
                  <c:v>5.7160883280757098</c:v>
                </c:pt>
                <c:pt idx="318">
                  <c:v>5.6855345911949691</c:v>
                </c:pt>
                <c:pt idx="319">
                  <c:v>5.652037617554857</c:v>
                </c:pt>
                <c:pt idx="320">
                  <c:v>5.6218749999999993</c:v>
                </c:pt>
                <c:pt idx="321">
                  <c:v>5.59190031152648</c:v>
                </c:pt>
                <c:pt idx="322">
                  <c:v>5.5590062111801277</c:v>
                </c:pt>
                <c:pt idx="323">
                  <c:v>5.5325077399380795</c:v>
                </c:pt>
                <c:pt idx="324">
                  <c:v>5.5030864197530835</c:v>
                </c:pt>
                <c:pt idx="325">
                  <c:v>5.4707692307692302</c:v>
                </c:pt>
                <c:pt idx="326">
                  <c:v>5.4417177914110422</c:v>
                </c:pt>
                <c:pt idx="327">
                  <c:v>5.4097859327217126</c:v>
                </c:pt>
                <c:pt idx="328">
                  <c:v>5.3841463414634152</c:v>
                </c:pt>
                <c:pt idx="329">
                  <c:v>5.3525835866261389</c:v>
                </c:pt>
                <c:pt idx="330">
                  <c:v>5.3242424242424242</c:v>
                </c:pt>
                <c:pt idx="331">
                  <c:v>5.2930513595166158</c:v>
                </c:pt>
                <c:pt idx="332">
                  <c:v>5.2650602409638516</c:v>
                </c:pt>
                <c:pt idx="333">
                  <c:v>5.2372372372372382</c:v>
                </c:pt>
                <c:pt idx="334">
                  <c:v>5.2095808383233546</c:v>
                </c:pt>
                <c:pt idx="335">
                  <c:v>5.1791044776119417</c:v>
                </c:pt>
                <c:pt idx="336">
                  <c:v>5.1517857142857135</c:v>
                </c:pt>
                <c:pt idx="337">
                  <c:v>5.1246290801186944</c:v>
                </c:pt>
                <c:pt idx="338">
                  <c:v>5.09467455621302</c:v>
                </c:pt>
                <c:pt idx="339">
                  <c:v>5.0678466076696136</c:v>
                </c:pt>
                <c:pt idx="340">
                  <c:v>5.0411764705882351</c:v>
                </c:pt>
                <c:pt idx="341">
                  <c:v>5.0146627565982413</c:v>
                </c:pt>
                <c:pt idx="342">
                  <c:v>4.9883040935672476</c:v>
                </c:pt>
                <c:pt idx="343">
                  <c:v>4.962099125364432</c:v>
                </c:pt>
                <c:pt idx="344">
                  <c:v>4.9331395348837219</c:v>
                </c:pt>
                <c:pt idx="345">
                  <c:v>4.9072463768115959</c:v>
                </c:pt>
                <c:pt idx="346">
                  <c:v>4.8815028901734081</c:v>
                </c:pt>
                <c:pt idx="347">
                  <c:v>4.8530259365994244</c:v>
                </c:pt>
                <c:pt idx="348">
                  <c:v>4.8275862068965498</c:v>
                </c:pt>
                <c:pt idx="349">
                  <c:v>4.7994269340974238</c:v>
                </c:pt>
                <c:pt idx="350">
                  <c:v>4.7742857142857122</c:v>
                </c:pt>
                <c:pt idx="351">
                  <c:v>4.749287749287749</c:v>
                </c:pt>
                <c:pt idx="352">
                  <c:v>4.7244318181818219</c:v>
                </c:pt>
                <c:pt idx="353">
                  <c:v>4.6968838526912187</c:v>
                </c:pt>
                <c:pt idx="354">
                  <c:v>4.6723163841807924</c:v>
                </c:pt>
                <c:pt idx="355">
                  <c:v>4.647887323943662</c:v>
                </c:pt>
                <c:pt idx="356">
                  <c:v>4.6235955056179776</c:v>
                </c:pt>
                <c:pt idx="357">
                  <c:v>4.5966386554621845</c:v>
                </c:pt>
                <c:pt idx="358">
                  <c:v>4.5726256983240194</c:v>
                </c:pt>
                <c:pt idx="359">
                  <c:v>4.5459610027855177</c:v>
                </c:pt>
                <c:pt idx="360">
                  <c:v>4.5222222222222239</c:v>
                </c:pt>
                <c:pt idx="361">
                  <c:v>4.5013850415512451</c:v>
                </c:pt>
                <c:pt idx="362">
                  <c:v>4.4751381215469603</c:v>
                </c:pt>
                <c:pt idx="363">
                  <c:v>4.4490358126721787</c:v>
                </c:pt>
                <c:pt idx="364">
                  <c:v>4.4258241758241752</c:v>
                </c:pt>
                <c:pt idx="365">
                  <c:v>4.4027397260273986</c:v>
                </c:pt>
                <c:pt idx="366">
                  <c:v>4.3797814207650276</c:v>
                </c:pt>
                <c:pt idx="367">
                  <c:v>4.3569482288828354</c:v>
                </c:pt>
                <c:pt idx="368">
                  <c:v>4.3342391304347849</c:v>
                </c:pt>
                <c:pt idx="369">
                  <c:v>4.3089430894308958</c:v>
                </c:pt>
                <c:pt idx="370">
                  <c:v>4.2864864864864902</c:v>
                </c:pt>
                <c:pt idx="371">
                  <c:v>4.2641509433962241</c:v>
                </c:pt>
                <c:pt idx="372">
                  <c:v>4.2392473118279579</c:v>
                </c:pt>
                <c:pt idx="373">
                  <c:v>4.2171581769437001</c:v>
                </c:pt>
                <c:pt idx="374">
                  <c:v>4.1951871657754012</c:v>
                </c:pt>
                <c:pt idx="375">
                  <c:v>4.1733333333333338</c:v>
                </c:pt>
                <c:pt idx="376">
                  <c:v>4.1489361702127656</c:v>
                </c:pt>
                <c:pt idx="377">
                  <c:v>4.1246684350132607</c:v>
                </c:pt>
                <c:pt idx="378">
                  <c:v>4.105820105820106</c:v>
                </c:pt>
                <c:pt idx="379">
                  <c:v>4.0817941952506605</c:v>
                </c:pt>
                <c:pt idx="380">
                  <c:v>4.0605263157894775</c:v>
                </c:pt>
                <c:pt idx="381">
                  <c:v>4.0393700787401556</c:v>
                </c:pt>
                <c:pt idx="382">
                  <c:v>4.0183246073298431</c:v>
                </c:pt>
                <c:pt idx="383">
                  <c:v>3.9947780678851181</c:v>
                </c:pt>
                <c:pt idx="384">
                  <c:v>3.9739583333333321</c:v>
                </c:pt>
                <c:pt idx="385">
                  <c:v>3.9532467532467521</c:v>
                </c:pt>
                <c:pt idx="386">
                  <c:v>3.9300518134715041</c:v>
                </c:pt>
                <c:pt idx="387">
                  <c:v>3.9095607235142111</c:v>
                </c:pt>
                <c:pt idx="388">
                  <c:v>3.8891752577319565</c:v>
                </c:pt>
                <c:pt idx="389">
                  <c:v>3.868894601542415</c:v>
                </c:pt>
                <c:pt idx="390">
                  <c:v>3.848717948717951</c:v>
                </c:pt>
                <c:pt idx="391">
                  <c:v>3.8260869565217419</c:v>
                </c:pt>
                <c:pt idx="392">
                  <c:v>3.8061224489795933</c:v>
                </c:pt>
                <c:pt idx="393">
                  <c:v>3.7862595419847338</c:v>
                </c:pt>
                <c:pt idx="394">
                  <c:v>3.7664974619289318</c:v>
                </c:pt>
                <c:pt idx="395">
                  <c:v>3.7443037974683584</c:v>
                </c:pt>
                <c:pt idx="396">
                  <c:v>3.7247474747474776</c:v>
                </c:pt>
                <c:pt idx="397">
                  <c:v>3.7027707808564223</c:v>
                </c:pt>
                <c:pt idx="398">
                  <c:v>3.6834170854271377</c:v>
                </c:pt>
                <c:pt idx="399">
                  <c:v>3.6641604010025048</c:v>
                </c:pt>
                <c:pt idx="400">
                  <c:v>3.644999999999996</c:v>
                </c:pt>
                <c:pt idx="401">
                  <c:v>3.6234413965087278</c:v>
                </c:pt>
                <c:pt idx="402">
                  <c:v>3.6044776119403004</c:v>
                </c:pt>
                <c:pt idx="403">
                  <c:v>3.5856079404466499</c:v>
                </c:pt>
                <c:pt idx="404">
                  <c:v>3.5668316831683136</c:v>
                </c:pt>
                <c:pt idx="405">
                  <c:v>3.5456790123456798</c:v>
                </c:pt>
                <c:pt idx="406">
                  <c:v>3.5270935960591103</c:v>
                </c:pt>
                <c:pt idx="407">
                  <c:v>3.5085995085995094</c:v>
                </c:pt>
                <c:pt idx="408">
                  <c:v>3.4901960784313744</c:v>
                </c:pt>
                <c:pt idx="409">
                  <c:v>3.4694376528117381</c:v>
                </c:pt>
                <c:pt idx="410">
                  <c:v>3.4512195121951237</c:v>
                </c:pt>
                <c:pt idx="411">
                  <c:v>3.4330900243309017</c:v>
                </c:pt>
                <c:pt idx="412">
                  <c:v>3.4150485436893199</c:v>
                </c:pt>
                <c:pt idx="413">
                  <c:v>3.3970944309927376</c:v>
                </c:pt>
                <c:pt idx="414">
                  <c:v>3.3743961352657017</c:v>
                </c:pt>
                <c:pt idx="415">
                  <c:v>3.3566265060240994</c:v>
                </c:pt>
                <c:pt idx="416">
                  <c:v>3.3389423076923102</c:v>
                </c:pt>
                <c:pt idx="417">
                  <c:v>3.3213429256594686</c:v>
                </c:pt>
                <c:pt idx="418">
                  <c:v>3.3014354066985661</c:v>
                </c:pt>
                <c:pt idx="419">
                  <c:v>3.2863961813842479</c:v>
                </c:pt>
                <c:pt idx="420">
                  <c:v>3.269047619047619</c:v>
                </c:pt>
                <c:pt idx="421">
                  <c:v>3.249406175771977</c:v>
                </c:pt>
                <c:pt idx="422">
                  <c:v>3.2322274881516613</c:v>
                </c:pt>
                <c:pt idx="423">
                  <c:v>3.2127659574468055</c:v>
                </c:pt>
                <c:pt idx="424">
                  <c:v>3.1981132075471734</c:v>
                </c:pt>
                <c:pt idx="425">
                  <c:v>3.1788235294117655</c:v>
                </c:pt>
                <c:pt idx="426">
                  <c:v>3.15962441314554</c:v>
                </c:pt>
                <c:pt idx="427">
                  <c:v>3.1451990632318498</c:v>
                </c:pt>
                <c:pt idx="428">
                  <c:v>3.1261682242990645</c:v>
                </c:pt>
                <c:pt idx="429">
                  <c:v>3.1095571095571088</c:v>
                </c:pt>
                <c:pt idx="430">
                  <c:v>3.0906976744186032</c:v>
                </c:pt>
                <c:pt idx="431">
                  <c:v>3.0742459396751691</c:v>
                </c:pt>
                <c:pt idx="432">
                  <c:v>3.0578703703703702</c:v>
                </c:pt>
                <c:pt idx="433">
                  <c:v>3.0415704387990772</c:v>
                </c:pt>
                <c:pt idx="434">
                  <c:v>3.0253456221198149</c:v>
                </c:pt>
                <c:pt idx="435">
                  <c:v>3.0068965517241395</c:v>
                </c:pt>
                <c:pt idx="436">
                  <c:v>2.9908256880733965</c:v>
                </c:pt>
                <c:pt idx="437">
                  <c:v>2.9725400457665891</c:v>
                </c:pt>
                <c:pt idx="438">
                  <c:v>2.9566210045662125</c:v>
                </c:pt>
                <c:pt idx="439">
                  <c:v>2.9407744874715256</c:v>
                </c:pt>
                <c:pt idx="440">
                  <c:v>2.9249999999999972</c:v>
                </c:pt>
                <c:pt idx="441">
                  <c:v>2.9092970521541979</c:v>
                </c:pt>
                <c:pt idx="442">
                  <c:v>2.8914027149321235</c:v>
                </c:pt>
                <c:pt idx="443">
                  <c:v>2.8758465011286667</c:v>
                </c:pt>
                <c:pt idx="444">
                  <c:v>2.8603603603603602</c:v>
                </c:pt>
                <c:pt idx="445">
                  <c:v>2.8426966292134814</c:v>
                </c:pt>
                <c:pt idx="446">
                  <c:v>2.8273542600896846</c:v>
                </c:pt>
                <c:pt idx="447">
                  <c:v>2.8120805369127559</c:v>
                </c:pt>
                <c:pt idx="448">
                  <c:v>2.796875</c:v>
                </c:pt>
                <c:pt idx="449">
                  <c:v>2.7795100222717117</c:v>
                </c:pt>
                <c:pt idx="450">
                  <c:v>2.7644444444444467</c:v>
                </c:pt>
                <c:pt idx="451">
                  <c:v>2.7494456762749451</c:v>
                </c:pt>
                <c:pt idx="452">
                  <c:v>2.7345132743362832</c:v>
                </c:pt>
                <c:pt idx="453">
                  <c:v>2.7174392935982397</c:v>
                </c:pt>
                <c:pt idx="454">
                  <c:v>2.7026431718061694</c:v>
                </c:pt>
                <c:pt idx="455">
                  <c:v>2.6879120879120855</c:v>
                </c:pt>
                <c:pt idx="456">
                  <c:v>2.6732456140350891</c:v>
                </c:pt>
                <c:pt idx="457">
                  <c:v>2.6564551422319482</c:v>
                </c:pt>
                <c:pt idx="458">
                  <c:v>2.6419213973799103</c:v>
                </c:pt>
                <c:pt idx="459">
                  <c:v>2.6274509803921582</c:v>
                </c:pt>
                <c:pt idx="460">
                  <c:v>2.6130434782608702</c:v>
                </c:pt>
                <c:pt idx="461">
                  <c:v>2.5965292841648591</c:v>
                </c:pt>
                <c:pt idx="462">
                  <c:v>2.5822510822510836</c:v>
                </c:pt>
                <c:pt idx="463">
                  <c:v>2.5658747300215978</c:v>
                </c:pt>
                <c:pt idx="464">
                  <c:v>2.5517241379310356</c:v>
                </c:pt>
                <c:pt idx="465">
                  <c:v>2.5376344086021518</c:v>
                </c:pt>
                <c:pt idx="466">
                  <c:v>2.5236051502145926</c:v>
                </c:pt>
                <c:pt idx="467">
                  <c:v>2.5074946466809394</c:v>
                </c:pt>
                <c:pt idx="468">
                  <c:v>2.4935897435897445</c:v>
                </c:pt>
                <c:pt idx="469">
                  <c:v>2.4776119402985088</c:v>
                </c:pt>
                <c:pt idx="470">
                  <c:v>2.4659574468085133</c:v>
                </c:pt>
                <c:pt idx="471">
                  <c:v>2.4501061571125291</c:v>
                </c:pt>
                <c:pt idx="472">
                  <c:v>2.4364406779661039</c:v>
                </c:pt>
                <c:pt idx="473">
                  <c:v>2.4207188160676552</c:v>
                </c:pt>
                <c:pt idx="474">
                  <c:v>2.4092827004219401</c:v>
                </c:pt>
                <c:pt idx="475">
                  <c:v>2.3936842105263167</c:v>
                </c:pt>
                <c:pt idx="476">
                  <c:v>2.3802521008403374</c:v>
                </c:pt>
                <c:pt idx="477">
                  <c:v>2.3668763102725343</c:v>
                </c:pt>
                <c:pt idx="478">
                  <c:v>2.3535564853556465</c:v>
                </c:pt>
                <c:pt idx="479">
                  <c:v>2.338204592901878</c:v>
                </c:pt>
                <c:pt idx="480">
                  <c:v>2.3249999999999993</c:v>
                </c:pt>
                <c:pt idx="481">
                  <c:v>2.3097713097713104</c:v>
                </c:pt>
                <c:pt idx="482">
                  <c:v>2.2966804979253119</c:v>
                </c:pt>
                <c:pt idx="483">
                  <c:v>2.2836438923395406</c:v>
                </c:pt>
                <c:pt idx="484">
                  <c:v>2.2706611570247937</c:v>
                </c:pt>
                <c:pt idx="485">
                  <c:v>2.2556701030927826</c:v>
                </c:pt>
                <c:pt idx="486">
                  <c:v>2.242798353909464</c:v>
                </c:pt>
                <c:pt idx="487">
                  <c:v>2.2299794661190973</c:v>
                </c:pt>
                <c:pt idx="488">
                  <c:v>2.2172131147540988</c:v>
                </c:pt>
                <c:pt idx="489">
                  <c:v>2.2044989775051143</c:v>
                </c:pt>
                <c:pt idx="490">
                  <c:v>2.1918367346938794</c:v>
                </c:pt>
                <c:pt idx="491">
                  <c:v>2.179226069246436</c:v>
                </c:pt>
                <c:pt idx="492">
                  <c:v>2.1666666666666643</c:v>
                </c:pt>
                <c:pt idx="493">
                  <c:v>2.1541582150101419</c:v>
                </c:pt>
                <c:pt idx="494">
                  <c:v>2.1437246963562728</c:v>
                </c:pt>
                <c:pt idx="495">
                  <c:v>2.1313131313131315</c:v>
                </c:pt>
                <c:pt idx="496">
                  <c:v>2.1189516129032242</c:v>
                </c:pt>
                <c:pt idx="497">
                  <c:v>2.1066398390342052</c:v>
                </c:pt>
                <c:pt idx="498">
                  <c:v>2.0963855421686759</c:v>
                </c:pt>
                <c:pt idx="499">
                  <c:v>2.084168336673347</c:v>
                </c:pt>
                <c:pt idx="500">
                  <c:v>2.0740000000000016</c:v>
                </c:pt>
                <c:pt idx="501">
                  <c:v>2.0618762475049905</c:v>
                </c:pt>
                <c:pt idx="502">
                  <c:v>2.051792828685258</c:v>
                </c:pt>
                <c:pt idx="503">
                  <c:v>2.0397614314115309</c:v>
                </c:pt>
                <c:pt idx="504">
                  <c:v>2.0297619047619051</c:v>
                </c:pt>
                <c:pt idx="505">
                  <c:v>2.0178217821782169</c:v>
                </c:pt>
                <c:pt idx="506">
                  <c:v>2.0079051383399218</c:v>
                </c:pt>
                <c:pt idx="507">
                  <c:v>1.9980276134122299</c:v>
                </c:pt>
                <c:pt idx="508">
                  <c:v>1.9881889763779519</c:v>
                </c:pt>
                <c:pt idx="509">
                  <c:v>1.9764243614931232</c:v>
                </c:pt>
                <c:pt idx="510">
                  <c:v>1.9666666666666686</c:v>
                </c:pt>
                <c:pt idx="511">
                  <c:v>1.9569471624266157</c:v>
                </c:pt>
                <c:pt idx="512">
                  <c:v>1.947265625</c:v>
                </c:pt>
                <c:pt idx="513">
                  <c:v>1.9376218323586762</c:v>
                </c:pt>
                <c:pt idx="514">
                  <c:v>1.9280155642023331</c:v>
                </c:pt>
                <c:pt idx="515">
                  <c:v>1.9184466019417457</c:v>
                </c:pt>
                <c:pt idx="516">
                  <c:v>1.9089147286821699</c:v>
                </c:pt>
                <c:pt idx="517">
                  <c:v>1.8994197292069614</c:v>
                </c:pt>
                <c:pt idx="518">
                  <c:v>1.889961389961389</c:v>
                </c:pt>
                <c:pt idx="519">
                  <c:v>1.882466281310208</c:v>
                </c:pt>
                <c:pt idx="520">
                  <c:v>1.8730769230769226</c:v>
                </c:pt>
                <c:pt idx="521">
                  <c:v>1.8637236084452979</c:v>
                </c:pt>
                <c:pt idx="522">
                  <c:v>1.8563218390804579</c:v>
                </c:pt>
                <c:pt idx="523">
                  <c:v>1.8470363288718907</c:v>
                </c:pt>
                <c:pt idx="524">
                  <c:v>1.8377862595419856</c:v>
                </c:pt>
                <c:pt idx="525">
                  <c:v>1.8304761904761904</c:v>
                </c:pt>
                <c:pt idx="526">
                  <c:v>1.8212927756653983</c:v>
                </c:pt>
                <c:pt idx="527">
                  <c:v>1.8140417457305524</c:v>
                </c:pt>
                <c:pt idx="528">
                  <c:v>1.8049242424242458</c:v>
                </c:pt>
                <c:pt idx="529">
                  <c:v>1.7977315689981097</c:v>
                </c:pt>
                <c:pt idx="530">
                  <c:v>1.7905660377358501</c:v>
                </c:pt>
                <c:pt idx="531">
                  <c:v>1.7815442561205259</c:v>
                </c:pt>
                <c:pt idx="532">
                  <c:v>1.7744360902255636</c:v>
                </c:pt>
                <c:pt idx="533">
                  <c:v>1.7673545966228907</c:v>
                </c:pt>
                <c:pt idx="534">
                  <c:v>1.7602996254681642</c:v>
                </c:pt>
                <c:pt idx="535">
                  <c:v>1.7532710280373784</c:v>
                </c:pt>
                <c:pt idx="536">
                  <c:v>1.7462686567164205</c:v>
                </c:pt>
                <c:pt idx="537">
                  <c:v>1.7392923649906891</c:v>
                </c:pt>
                <c:pt idx="538">
                  <c:v>1.7323420074349478</c:v>
                </c:pt>
                <c:pt idx="539">
                  <c:v>1.7254174397031576</c:v>
                </c:pt>
                <c:pt idx="540">
                  <c:v>1.7185185185185183</c:v>
                </c:pt>
                <c:pt idx="541">
                  <c:v>1.711645101663585</c:v>
                </c:pt>
                <c:pt idx="542">
                  <c:v>1.7047970479704802</c:v>
                </c:pt>
                <c:pt idx="543">
                  <c:v>1.6979742173112307</c:v>
                </c:pt>
                <c:pt idx="544">
                  <c:v>1.6911764705882355</c:v>
                </c:pt>
                <c:pt idx="545">
                  <c:v>1.6862385321100923</c:v>
                </c:pt>
                <c:pt idx="546">
                  <c:v>1.6794871794871788</c:v>
                </c:pt>
                <c:pt idx="547">
                  <c:v>1.6727605118829985</c:v>
                </c:pt>
                <c:pt idx="548">
                  <c:v>1.6678832116788342</c:v>
                </c:pt>
                <c:pt idx="549">
                  <c:v>1.661202185792348</c:v>
                </c:pt>
                <c:pt idx="550">
                  <c:v>1.6563636363636398</c:v>
                </c:pt>
                <c:pt idx="551">
                  <c:v>1.6497277676951008</c:v>
                </c:pt>
                <c:pt idx="552">
                  <c:v>1.6449275362318829</c:v>
                </c:pt>
                <c:pt idx="553">
                  <c:v>1.6383363471971109</c:v>
                </c:pt>
                <c:pt idx="554">
                  <c:v>1.6335740072202185</c:v>
                </c:pt>
                <c:pt idx="555">
                  <c:v>1.6288288288288264</c:v>
                </c:pt>
                <c:pt idx="556">
                  <c:v>1.6241007194244581</c:v>
                </c:pt>
                <c:pt idx="557">
                  <c:v>1.6175942549371598</c:v>
                </c:pt>
                <c:pt idx="558">
                  <c:v>1.612903225806452</c:v>
                </c:pt>
                <c:pt idx="559">
                  <c:v>1.6082289803220071</c:v>
                </c:pt>
                <c:pt idx="560">
                  <c:v>1.6035714285714242</c:v>
                </c:pt>
                <c:pt idx="561">
                  <c:v>1.5989304812834213</c:v>
                </c:pt>
                <c:pt idx="562">
                  <c:v>1.5943060498220625</c:v>
                </c:pt>
                <c:pt idx="563">
                  <c:v>1.5896980461811729</c:v>
                </c:pt>
                <c:pt idx="564">
                  <c:v>1.5851063829787222</c:v>
                </c:pt>
                <c:pt idx="565">
                  <c:v>1.580530973451328</c:v>
                </c:pt>
                <c:pt idx="566">
                  <c:v>1.5759717314487638</c:v>
                </c:pt>
                <c:pt idx="567">
                  <c:v>1.5714285714285694</c:v>
                </c:pt>
                <c:pt idx="568">
                  <c:v>1.5686619718309878</c:v>
                </c:pt>
                <c:pt idx="569">
                  <c:v>1.5641476274165242</c:v>
                </c:pt>
                <c:pt idx="570">
                  <c:v>1.5596491228070164</c:v>
                </c:pt>
                <c:pt idx="571">
                  <c:v>1.5569176882661999</c:v>
                </c:pt>
                <c:pt idx="572">
                  <c:v>1.5524475524475498</c:v>
                </c:pt>
                <c:pt idx="573">
                  <c:v>1.5497382198952891</c:v>
                </c:pt>
                <c:pt idx="574">
                  <c:v>1.5452961672473826</c:v>
                </c:pt>
                <c:pt idx="575">
                  <c:v>1.5426086956521772</c:v>
                </c:pt>
                <c:pt idx="576">
                  <c:v>1.5381944444444464</c:v>
                </c:pt>
                <c:pt idx="577">
                  <c:v>1.5355285961871736</c:v>
                </c:pt>
                <c:pt idx="578">
                  <c:v>1.5311418685121119</c:v>
                </c:pt>
                <c:pt idx="579">
                  <c:v>1.5284974093264232</c:v>
                </c:pt>
                <c:pt idx="580">
                  <c:v>1.525862068965516</c:v>
                </c:pt>
                <c:pt idx="581">
                  <c:v>1.523235800344235</c:v>
                </c:pt>
                <c:pt idx="582">
                  <c:v>1.5189003436426134</c:v>
                </c:pt>
                <c:pt idx="583">
                  <c:v>1.5162950257289864</c:v>
                </c:pt>
                <c:pt idx="584">
                  <c:v>1.5136986301369824</c:v>
                </c:pt>
                <c:pt idx="585">
                  <c:v>1.5111111111111128</c:v>
                </c:pt>
                <c:pt idx="586">
                  <c:v>1.5085324232081909</c:v>
                </c:pt>
                <c:pt idx="587">
                  <c:v>1.5059625212947232</c:v>
                </c:pt>
                <c:pt idx="588">
                  <c:v>1.5034013605442169</c:v>
                </c:pt>
                <c:pt idx="589">
                  <c:v>1.5008488964346327</c:v>
                </c:pt>
                <c:pt idx="590">
                  <c:v>1.4983050847457591</c:v>
                </c:pt>
                <c:pt idx="591">
                  <c:v>1.4957698815566829</c:v>
                </c:pt>
                <c:pt idx="592">
                  <c:v>1.4932432432432456</c:v>
                </c:pt>
                <c:pt idx="593">
                  <c:v>1.4907251264755459</c:v>
                </c:pt>
                <c:pt idx="594">
                  <c:v>1.4882154882154914</c:v>
                </c:pt>
                <c:pt idx="595">
                  <c:v>1.4857142857142875</c:v>
                </c:pt>
                <c:pt idx="596">
                  <c:v>1.4832214765100673</c:v>
                </c:pt>
                <c:pt idx="597">
                  <c:v>1.4807370184254616</c:v>
                </c:pt>
                <c:pt idx="598">
                  <c:v>1.4782608695652151</c:v>
                </c:pt>
                <c:pt idx="599">
                  <c:v>1.4757929883138559</c:v>
                </c:pt>
                <c:pt idx="600">
                  <c:v>1.4733333333333363</c:v>
                </c:pt>
                <c:pt idx="601">
                  <c:v>1.4708818635607344</c:v>
                </c:pt>
                <c:pt idx="602">
                  <c:v>1.4684385382059801</c:v>
                </c:pt>
                <c:pt idx="603">
                  <c:v>1.4660033167495889</c:v>
                </c:pt>
                <c:pt idx="604">
                  <c:v>1.4635761589403984</c:v>
                </c:pt>
                <c:pt idx="605">
                  <c:v>1.4611570247933905</c:v>
                </c:pt>
                <c:pt idx="606">
                  <c:v>1.4587458745874571</c:v>
                </c:pt>
                <c:pt idx="607">
                  <c:v>1.4563426688632646</c:v>
                </c:pt>
                <c:pt idx="608">
                  <c:v>1.4539473684210478</c:v>
                </c:pt>
                <c:pt idx="609">
                  <c:v>1.4515599343185528</c:v>
                </c:pt>
                <c:pt idx="610">
                  <c:v>1.4491803278688522</c:v>
                </c:pt>
                <c:pt idx="611">
                  <c:v>1.4468085106382951</c:v>
                </c:pt>
                <c:pt idx="612">
                  <c:v>1.4444444444444393</c:v>
                </c:pt>
                <c:pt idx="613">
                  <c:v>1.4420880913539982</c:v>
                </c:pt>
                <c:pt idx="614">
                  <c:v>1.4397394136807797</c:v>
                </c:pt>
                <c:pt idx="615">
                  <c:v>1.4373983739837364</c:v>
                </c:pt>
                <c:pt idx="616">
                  <c:v>1.4350649350649327</c:v>
                </c:pt>
                <c:pt idx="617">
                  <c:v>1.4327390599675809</c:v>
                </c:pt>
                <c:pt idx="618">
                  <c:v>1.4304207119741115</c:v>
                </c:pt>
                <c:pt idx="619">
                  <c:v>1.4281098546042017</c:v>
                </c:pt>
                <c:pt idx="620">
                  <c:v>1.4258064516129032</c:v>
                </c:pt>
                <c:pt idx="621">
                  <c:v>1.4235104669887235</c:v>
                </c:pt>
                <c:pt idx="622">
                  <c:v>1.4212218649517716</c:v>
                </c:pt>
                <c:pt idx="623">
                  <c:v>1.4189406099518465</c:v>
                </c:pt>
                <c:pt idx="624">
                  <c:v>1.4166666666666679</c:v>
                </c:pt>
                <c:pt idx="625">
                  <c:v>1.414399999999997</c:v>
                </c:pt>
                <c:pt idx="626">
                  <c:v>1.4121405750798743</c:v>
                </c:pt>
                <c:pt idx="627">
                  <c:v>1.4176555023923392</c:v>
                </c:pt>
                <c:pt idx="628">
                  <c:v>1.4233598726114636</c:v>
                </c:pt>
                <c:pt idx="629">
                  <c:v>1.4290461049284566</c:v>
                </c:pt>
                <c:pt idx="630">
                  <c:v>1.4347142857142821</c:v>
                </c:pt>
                <c:pt idx="631">
                  <c:v>1.4403645007923878</c:v>
                </c:pt>
                <c:pt idx="632">
                  <c:v>1.4459810126582333</c:v>
                </c:pt>
                <c:pt idx="633">
                  <c:v>1.4515955766192761</c:v>
                </c:pt>
                <c:pt idx="634">
                  <c:v>1.4571924290220828</c:v>
                </c:pt>
                <c:pt idx="635">
                  <c:v>1.4627716535433031</c:v>
                </c:pt>
                <c:pt idx="636">
                  <c:v>1.4683333333333337</c:v>
                </c:pt>
                <c:pt idx="637">
                  <c:v>1.4738618524332772</c:v>
                </c:pt>
                <c:pt idx="638">
                  <c:v>1.4793887147335418</c:v>
                </c:pt>
                <c:pt idx="639">
                  <c:v>1.484898278560248</c:v>
                </c:pt>
                <c:pt idx="640">
                  <c:v>1.4903906249999999</c:v>
                </c:pt>
                <c:pt idx="641">
                  <c:v>1.4958658346333848</c:v>
                </c:pt>
                <c:pt idx="642">
                  <c:v>1.5013084112149535</c:v>
                </c:pt>
                <c:pt idx="643">
                  <c:v>1.5067496111975132</c:v>
                </c:pt>
                <c:pt idx="644">
                  <c:v>1.5121739130434797</c:v>
                </c:pt>
                <c:pt idx="645">
                  <c:v>1.5175813953488309</c:v>
                </c:pt>
                <c:pt idx="646">
                  <c:v>1.5229721362229078</c:v>
                </c:pt>
                <c:pt idx="647">
                  <c:v>1.5283307573415783</c:v>
                </c:pt>
                <c:pt idx="648">
                  <c:v>1.5336882716049445</c:v>
                </c:pt>
                <c:pt idx="649">
                  <c:v>1.5390292758089394</c:v>
                </c:pt>
                <c:pt idx="650">
                  <c:v>1.5443538461538466</c:v>
                </c:pt>
                <c:pt idx="651">
                  <c:v>1.5496620583717373</c:v>
                </c:pt>
                <c:pt idx="652">
                  <c:v>1.5549386503067453</c:v>
                </c:pt>
                <c:pt idx="653">
                  <c:v>1.5602143950995426</c:v>
                </c:pt>
                <c:pt idx="654">
                  <c:v>1.565474006116208</c:v>
                </c:pt>
                <c:pt idx="655">
                  <c:v>1.5707175572519105</c:v>
                </c:pt>
                <c:pt idx="656">
                  <c:v>1.5759451219512179</c:v>
                </c:pt>
                <c:pt idx="657">
                  <c:v>1.5811415525114185</c:v>
                </c:pt>
                <c:pt idx="658">
                  <c:v>1.5863373860182399</c:v>
                </c:pt>
                <c:pt idx="659">
                  <c:v>1.5915174506828542</c:v>
                </c:pt>
                <c:pt idx="660">
                  <c:v>1.5966818181818212</c:v>
                </c:pt>
                <c:pt idx="661">
                  <c:v>1.6018305597579428</c:v>
                </c:pt>
                <c:pt idx="662">
                  <c:v>1.606948640483381</c:v>
                </c:pt>
                <c:pt idx="663">
                  <c:v>1.6120663650075393</c:v>
                </c:pt>
                <c:pt idx="664">
                  <c:v>1.6171686746987923</c:v>
                </c:pt>
                <c:pt idx="665">
                  <c:v>1.622255639097741</c:v>
                </c:pt>
                <c:pt idx="666">
                  <c:v>1.627327327327329</c:v>
                </c:pt>
                <c:pt idx="667">
                  <c:v>1.6323688155922049</c:v>
                </c:pt>
                <c:pt idx="668">
                  <c:v>1.6374101796407174</c:v>
                </c:pt>
                <c:pt idx="669">
                  <c:v>1.6424364723467839</c:v>
                </c:pt>
                <c:pt idx="670">
                  <c:v>1.6474477611940337</c:v>
                </c:pt>
                <c:pt idx="671">
                  <c:v>1.6524441132637904</c:v>
                </c:pt>
                <c:pt idx="672">
                  <c:v>1.6574107142857173</c:v>
                </c:pt>
                <c:pt idx="673">
                  <c:v>1.6623774145616608</c:v>
                </c:pt>
                <c:pt idx="674">
                  <c:v>1.6673293768545996</c:v>
                </c:pt>
                <c:pt idx="675">
                  <c:v>1.6722666666666619</c:v>
                </c:pt>
                <c:pt idx="676">
                  <c:v>1.6771893491124281</c:v>
                </c:pt>
                <c:pt idx="677">
                  <c:v>1.6820827178729765</c:v>
                </c:pt>
                <c:pt idx="678">
                  <c:v>1.6869764011799404</c:v>
                </c:pt>
                <c:pt idx="679">
                  <c:v>1.6918556701030951</c:v>
                </c:pt>
                <c:pt idx="680">
                  <c:v>1.6967205882352978</c:v>
                </c:pt>
                <c:pt idx="681">
                  <c:v>1.7015712187958947</c:v>
                </c:pt>
                <c:pt idx="682">
                  <c:v>1.7063929618768263</c:v>
                </c:pt>
                <c:pt idx="683">
                  <c:v>1.7112152269399665</c:v>
                </c:pt>
                <c:pt idx="684">
                  <c:v>1.7160233918128611</c:v>
                </c:pt>
                <c:pt idx="685">
                  <c:v>1.7208175182481753</c:v>
                </c:pt>
                <c:pt idx="686">
                  <c:v>1.7255976676384783</c:v>
                </c:pt>
                <c:pt idx="687">
                  <c:v>1.7303493449781655</c:v>
                </c:pt>
                <c:pt idx="688">
                  <c:v>1.7351017441860428</c:v>
                </c:pt>
                <c:pt idx="689">
                  <c:v>1.7398403483309117</c:v>
                </c:pt>
                <c:pt idx="690">
                  <c:v>1.7445652173913047</c:v>
                </c:pt>
                <c:pt idx="691">
                  <c:v>1.7492764109985508</c:v>
                </c:pt>
                <c:pt idx="692">
                  <c:v>1.7539595375722605</c:v>
                </c:pt>
                <c:pt idx="693">
                  <c:v>1.7586435786435786</c:v>
                </c:pt>
                <c:pt idx="694">
                  <c:v>1.763314121037471</c:v>
                </c:pt>
                <c:pt idx="695">
                  <c:v>1.7679712230215863</c:v>
                </c:pt>
                <c:pt idx="696">
                  <c:v>1.7726149425287367</c:v>
                </c:pt>
                <c:pt idx="697">
                  <c:v>1.7772309899569585</c:v>
                </c:pt>
                <c:pt idx="698">
                  <c:v>1.7818481375358139</c:v>
                </c:pt>
                <c:pt idx="699">
                  <c:v>1.7864520743919847</c:v>
                </c:pt>
                <c:pt idx="700">
                  <c:v>1.7910428571428518</c:v>
                </c:pt>
                <c:pt idx="701">
                  <c:v>1.7956205420827409</c:v>
                </c:pt>
                <c:pt idx="702">
                  <c:v>1.8001709401709434</c:v>
                </c:pt>
                <c:pt idx="703">
                  <c:v>1.8047226173541979</c:v>
                </c:pt>
                <c:pt idx="704">
                  <c:v>1.8092613636363595</c:v>
                </c:pt>
                <c:pt idx="705">
                  <c:v>1.8137872340425574</c:v>
                </c:pt>
                <c:pt idx="706">
                  <c:v>1.8183002832861241</c:v>
                </c:pt>
                <c:pt idx="707">
                  <c:v>1.8227864214992877</c:v>
                </c:pt>
                <c:pt idx="708">
                  <c:v>1.8272740112994335</c:v>
                </c:pt>
                <c:pt idx="709">
                  <c:v>1.8317489421720694</c:v>
                </c:pt>
                <c:pt idx="710">
                  <c:v>1.8362112676056306</c:v>
                </c:pt>
                <c:pt idx="711">
                  <c:v>1.8406610407876229</c:v>
                </c:pt>
                <c:pt idx="712">
                  <c:v>1.8450842696629266</c:v>
                </c:pt>
                <c:pt idx="713">
                  <c:v>1.8495091164095356</c:v>
                </c:pt>
                <c:pt idx="714">
                  <c:v>1.8539215686274524</c:v>
                </c:pt>
                <c:pt idx="715">
                  <c:v>1.8583216783216798</c:v>
                </c:pt>
                <c:pt idx="716">
                  <c:v>1.8627094972067049</c:v>
                </c:pt>
                <c:pt idx="717">
                  <c:v>1.8670711297071101</c:v>
                </c:pt>
                <c:pt idx="718">
                  <c:v>1.8714345403899699</c:v>
                </c:pt>
                <c:pt idx="719">
                  <c:v>1.8757858136300385</c:v>
                </c:pt>
                <c:pt idx="720">
                  <c:v>1.880124999999996</c:v>
                </c:pt>
                <c:pt idx="721">
                  <c:v>1.8844521497919544</c:v>
                </c:pt>
                <c:pt idx="722">
                  <c:v>1.8887534626038835</c:v>
                </c:pt>
                <c:pt idx="723">
                  <c:v>1.8930567081604401</c:v>
                </c:pt>
                <c:pt idx="724">
                  <c:v>1.897348066298342</c:v>
                </c:pt>
                <c:pt idx="725">
                  <c:v>1.9016275862068994</c:v>
                </c:pt>
                <c:pt idx="726">
                  <c:v>1.9058953168044113</c:v>
                </c:pt>
                <c:pt idx="727">
                  <c:v>1.910137551581844</c:v>
                </c:pt>
                <c:pt idx="728">
                  <c:v>1.9143818681318656</c:v>
                </c:pt>
                <c:pt idx="729">
                  <c:v>1.9186145404663897</c:v>
                </c:pt>
                <c:pt idx="730">
                  <c:v>1.9228356164383484</c:v>
                </c:pt>
                <c:pt idx="731">
                  <c:v>1.9270451436388463</c:v>
                </c:pt>
                <c:pt idx="732">
                  <c:v>1.9312295081967257</c:v>
                </c:pt>
                <c:pt idx="733">
                  <c:v>1.9354160982264652</c:v>
                </c:pt>
                <c:pt idx="734">
                  <c:v>1.9395912806539464</c:v>
                </c:pt>
                <c:pt idx="735">
                  <c:v>1.9437551020408144</c:v>
                </c:pt>
                <c:pt idx="736">
                  <c:v>1.947907608695651</c:v>
                </c:pt>
                <c:pt idx="737">
                  <c:v>1.9520352781546855</c:v>
                </c:pt>
                <c:pt idx="738">
                  <c:v>1.9561653116531197</c:v>
                </c:pt>
                <c:pt idx="739">
                  <c:v>1.9602841677943239</c:v>
                </c:pt>
                <c:pt idx="740">
                  <c:v>1.9643918918918928</c:v>
                </c:pt>
                <c:pt idx="741">
                  <c:v>1.9684885290148451</c:v>
                </c:pt>
                <c:pt idx="742">
                  <c:v>1.9725606469002699</c:v>
                </c:pt>
                <c:pt idx="743">
                  <c:v>1.976635262449534</c:v>
                </c:pt>
                <c:pt idx="744">
                  <c:v>1.9806989247311861</c:v>
                </c:pt>
                <c:pt idx="745">
                  <c:v>1.9847516778523477</c:v>
                </c:pt>
                <c:pt idx="746">
                  <c:v>1.9887935656836468</c:v>
                </c:pt>
                <c:pt idx="747">
                  <c:v>1.9928112449799222</c:v>
                </c:pt>
                <c:pt idx="748">
                  <c:v>1.9968315508021419</c:v>
                </c:pt>
                <c:pt idx="749">
                  <c:v>2.000841121495327</c:v>
                </c:pt>
                <c:pt idx="750">
                  <c:v>2.0048399999999944</c:v>
                </c:pt>
                <c:pt idx="751">
                  <c:v>2.0088282290279658</c:v>
                </c:pt>
                <c:pt idx="752">
                  <c:v>2.0127925531914919</c:v>
                </c:pt>
                <c:pt idx="753">
                  <c:v>2.0167596281540519</c:v>
                </c:pt>
                <c:pt idx="754">
                  <c:v>2.0207161803713518</c:v>
                </c:pt>
                <c:pt idx="755">
                  <c:v>2.0246622516556307</c:v>
                </c:pt>
                <c:pt idx="756">
                  <c:v>2.0285978835978824</c:v>
                </c:pt>
                <c:pt idx="757">
                  <c:v>2.0325099075297217</c:v>
                </c:pt>
                <c:pt idx="758">
                  <c:v>2.0364248021108153</c:v>
                </c:pt>
                <c:pt idx="759">
                  <c:v>2.0403293807641667</c:v>
                </c:pt>
                <c:pt idx="760">
                  <c:v>2.0442236842105252</c:v>
                </c:pt>
                <c:pt idx="761">
                  <c:v>2.0481077529566356</c:v>
                </c:pt>
                <c:pt idx="762">
                  <c:v>2.0519685039370081</c:v>
                </c:pt>
                <c:pt idx="763">
                  <c:v>2.0558322411533467</c:v>
                </c:pt>
                <c:pt idx="764">
                  <c:v>2.0596858638743427</c:v>
                </c:pt>
                <c:pt idx="765">
                  <c:v>2.0635294117647014</c:v>
                </c:pt>
                <c:pt idx="766">
                  <c:v>2.0673629242819871</c:v>
                </c:pt>
                <c:pt idx="767">
                  <c:v>2.0711734028683182</c:v>
                </c:pt>
                <c:pt idx="768">
                  <c:v>2.0749869791666669</c:v>
                </c:pt>
                <c:pt idx="769">
                  <c:v>2.0787906371911582</c:v>
                </c:pt>
                <c:pt idx="770">
                  <c:v>2.0825844155844173</c:v>
                </c:pt>
                <c:pt idx="771">
                  <c:v>2.0863683527885897</c:v>
                </c:pt>
                <c:pt idx="772">
                  <c:v>2.0901295336787591</c:v>
                </c:pt>
                <c:pt idx="773">
                  <c:v>2.0938939197930146</c:v>
                </c:pt>
                <c:pt idx="774">
                  <c:v>2.0976485788113735</c:v>
                </c:pt>
                <c:pt idx="775">
                  <c:v>2.1013935483871009</c:v>
                </c:pt>
                <c:pt idx="776">
                  <c:v>2.1051288659793848</c:v>
                </c:pt>
                <c:pt idx="777">
                  <c:v>2.1088416988416974</c:v>
                </c:pt>
                <c:pt idx="778">
                  <c:v>2.1125578406169616</c:v>
                </c:pt>
                <c:pt idx="779">
                  <c:v>2.1162644415917811</c:v>
                </c:pt>
                <c:pt idx="780">
                  <c:v>2.1199615384615385</c:v>
                </c:pt>
                <c:pt idx="781">
                  <c:v>2.1236491677336709</c:v>
                </c:pt>
                <c:pt idx="782">
                  <c:v>2.1273145780051195</c:v>
                </c:pt>
                <c:pt idx="783">
                  <c:v>2.1309833971902954</c:v>
                </c:pt>
                <c:pt idx="784">
                  <c:v>2.134642857142854</c:v>
                </c:pt>
                <c:pt idx="785">
                  <c:v>2.138292993630575</c:v>
                </c:pt>
                <c:pt idx="786">
                  <c:v>2.1419338422391938</c:v>
                </c:pt>
                <c:pt idx="787">
                  <c:v>2.1455527318932646</c:v>
                </c:pt>
                <c:pt idx="788">
                  <c:v>2.1491751269035539</c:v>
                </c:pt>
                <c:pt idx="789">
                  <c:v>2.1527883396704723</c:v>
                </c:pt>
                <c:pt idx="790">
                  <c:v>2.1563924050632934</c:v>
                </c:pt>
                <c:pt idx="791">
                  <c:v>2.1599873577749698</c:v>
                </c:pt>
                <c:pt idx="792">
                  <c:v>2.1635606060606065</c:v>
                </c:pt>
                <c:pt idx="793">
                  <c:v>2.1671374527112235</c:v>
                </c:pt>
                <c:pt idx="794">
                  <c:v>2.1707052896725472</c:v>
                </c:pt>
                <c:pt idx="795">
                  <c:v>2.1742641509433973</c:v>
                </c:pt>
                <c:pt idx="796">
                  <c:v>2.1778140703517579</c:v>
                </c:pt>
                <c:pt idx="797">
                  <c:v>2.1813425345043882</c:v>
                </c:pt>
                <c:pt idx="798">
                  <c:v>2.1848746867167925</c:v>
                </c:pt>
                <c:pt idx="799">
                  <c:v>2.188397997496871</c:v>
                </c:pt>
                <c:pt idx="800">
                  <c:v>2.1919124999999973</c:v>
                </c:pt>
                <c:pt idx="801">
                  <c:v>2.1954182272159777</c:v>
                </c:pt>
                <c:pt idx="802">
                  <c:v>2.1989027431421455</c:v>
                </c:pt>
                <c:pt idx="803">
                  <c:v>2.2023910336239076</c:v>
                </c:pt>
                <c:pt idx="804">
                  <c:v>2.2058706467661686</c:v>
                </c:pt>
                <c:pt idx="805">
                  <c:v>2.2093416149068332</c:v>
                </c:pt>
                <c:pt idx="806">
                  <c:v>2.2128039702233266</c:v>
                </c:pt>
                <c:pt idx="807">
                  <c:v>2.2162453531598523</c:v>
                </c:pt>
                <c:pt idx="808">
                  <c:v>2.2196905940594043</c:v>
                </c:pt>
                <c:pt idx="809">
                  <c:v>2.2231273176761377</c:v>
                </c:pt>
                <c:pt idx="810">
                  <c:v>2.2265555555555565</c:v>
                </c:pt>
                <c:pt idx="811">
                  <c:v>2.2299753390875416</c:v>
                </c:pt>
                <c:pt idx="812">
                  <c:v>2.233374384236452</c:v>
                </c:pt>
                <c:pt idx="813">
                  <c:v>2.23677736777368</c:v>
                </c:pt>
                <c:pt idx="814">
                  <c:v>2.2401719901719908</c:v>
                </c:pt>
                <c:pt idx="815">
                  <c:v>2.2435582822085891</c:v>
                </c:pt>
                <c:pt idx="816">
                  <c:v>2.2469362745098032</c:v>
                </c:pt>
                <c:pt idx="817">
                  <c:v>2.250293757649942</c:v>
                </c:pt>
                <c:pt idx="818">
                  <c:v>2.2536552567237145</c:v>
                </c:pt>
                <c:pt idx="819">
                  <c:v>2.257008547008553</c:v>
                </c:pt>
                <c:pt idx="820">
                  <c:v>2.2603536585365873</c:v>
                </c:pt>
                <c:pt idx="821">
                  <c:v>2.263690621193664</c:v>
                </c:pt>
                <c:pt idx="822">
                  <c:v>2.2670072992700696</c:v>
                </c:pt>
                <c:pt idx="823">
                  <c:v>2.2703280680437423</c:v>
                </c:pt>
                <c:pt idx="824">
                  <c:v>2.2736407766990254</c:v>
                </c:pt>
                <c:pt idx="825">
                  <c:v>2.276945454545455</c:v>
                </c:pt>
                <c:pt idx="826">
                  <c:v>2.2802421307506009</c:v>
                </c:pt>
                <c:pt idx="827">
                  <c:v>2.2835187424425634</c:v>
                </c:pt>
                <c:pt idx="828">
                  <c:v>2.2867995169082107</c:v>
                </c:pt>
                <c:pt idx="829">
                  <c:v>2.2900723763570561</c:v>
                </c:pt>
                <c:pt idx="830">
                  <c:v>2.2933373493975893</c:v>
                </c:pt>
                <c:pt idx="831">
                  <c:v>2.296594464500604</c:v>
                </c:pt>
                <c:pt idx="832">
                  <c:v>2.2998317307692311</c:v>
                </c:pt>
                <c:pt idx="833">
                  <c:v>2.3030732292917158</c:v>
                </c:pt>
                <c:pt idx="834">
                  <c:v>2.306306954436451</c:v>
                </c:pt>
                <c:pt idx="835">
                  <c:v>2.309532934131731</c:v>
                </c:pt>
                <c:pt idx="836">
                  <c:v>2.3127511961722469</c:v>
                </c:pt>
                <c:pt idx="837">
                  <c:v>2.3159498207885321</c:v>
                </c:pt>
                <c:pt idx="838">
                  <c:v>2.3191527446300739</c:v>
                </c:pt>
                <c:pt idx="839">
                  <c:v>2.3223480333730677</c:v>
                </c:pt>
                <c:pt idx="840">
                  <c:v>2.3255357142857136</c:v>
                </c:pt>
                <c:pt idx="841">
                  <c:v>2.3287158145065412</c:v>
                </c:pt>
                <c:pt idx="842">
                  <c:v>2.3318764845605671</c:v>
                </c:pt>
                <c:pt idx="843">
                  <c:v>2.3350415183867099</c:v>
                </c:pt>
                <c:pt idx="844">
                  <c:v>2.3381990521327012</c:v>
                </c:pt>
                <c:pt idx="845">
                  <c:v>2.3413491124260375</c:v>
                </c:pt>
                <c:pt idx="846">
                  <c:v>2.3444917257683215</c:v>
                </c:pt>
                <c:pt idx="847">
                  <c:v>2.3476151121605682</c:v>
                </c:pt>
                <c:pt idx="848">
                  <c:v>2.3507429245283014</c:v>
                </c:pt>
                <c:pt idx="849">
                  <c:v>2.3538633686690247</c:v>
                </c:pt>
                <c:pt idx="850">
                  <c:v>2.3569764705882363</c:v>
                </c:pt>
                <c:pt idx="851">
                  <c:v>2.360082256169207</c:v>
                </c:pt>
                <c:pt idx="852">
                  <c:v>2.3631690140845016</c:v>
                </c:pt>
                <c:pt idx="853">
                  <c:v>2.3662602579132432</c:v>
                </c:pt>
                <c:pt idx="854">
                  <c:v>2.3693442622950798</c:v>
                </c:pt>
                <c:pt idx="855">
                  <c:v>2.3724210526315765</c:v>
                </c:pt>
                <c:pt idx="856">
                  <c:v>2.3754906542055991</c:v>
                </c:pt>
                <c:pt idx="857">
                  <c:v>2.3785414235705957</c:v>
                </c:pt>
                <c:pt idx="858">
                  <c:v>2.3815967365967339</c:v>
                </c:pt>
                <c:pt idx="859">
                  <c:v>2.3846449359720623</c:v>
                </c:pt>
                <c:pt idx="860">
                  <c:v>2.3876860465116216</c:v>
                </c:pt>
                <c:pt idx="861">
                  <c:v>2.3907200929152097</c:v>
                </c:pt>
                <c:pt idx="862">
                  <c:v>2.3937354988399058</c:v>
                </c:pt>
                <c:pt idx="863">
                  <c:v>2.3967555040556263</c:v>
                </c:pt>
                <c:pt idx="864">
                  <c:v>2.3997685185185276</c:v>
                </c:pt>
                <c:pt idx="865">
                  <c:v>2.4027745664739939</c:v>
                </c:pt>
                <c:pt idx="866">
                  <c:v>2.4057736720554281</c:v>
                </c:pt>
                <c:pt idx="867">
                  <c:v>2.4087543252595154</c:v>
                </c:pt>
                <c:pt idx="868">
                  <c:v>2.4117396313364026</c:v>
                </c:pt>
                <c:pt idx="869">
                  <c:v>2.4147180667433794</c:v>
                </c:pt>
                <c:pt idx="870">
                  <c:v>2.4176896551724099</c:v>
                </c:pt>
                <c:pt idx="871">
                  <c:v>2.4206544202066596</c:v>
                </c:pt>
                <c:pt idx="872">
                  <c:v>2.4236009174311981</c:v>
                </c:pt>
                <c:pt idx="873">
                  <c:v>2.4265521191294432</c:v>
                </c:pt>
                <c:pt idx="874">
                  <c:v>2.4294965675057156</c:v>
                </c:pt>
                <c:pt idx="875">
                  <c:v>2.4324342857142867</c:v>
                </c:pt>
                <c:pt idx="876">
                  <c:v>2.4353652968036528</c:v>
                </c:pt>
                <c:pt idx="877">
                  <c:v>2.4382782212086624</c:v>
                </c:pt>
                <c:pt idx="878">
                  <c:v>2.441195899772211</c:v>
                </c:pt>
                <c:pt idx="879">
                  <c:v>2.4441069397042128</c:v>
                </c:pt>
                <c:pt idx="880">
                  <c:v>2.4470113636363635</c:v>
                </c:pt>
                <c:pt idx="881">
                  <c:v>2.4499091940976143</c:v>
                </c:pt>
                <c:pt idx="882">
                  <c:v>2.4527891156462616</c:v>
                </c:pt>
                <c:pt idx="883">
                  <c:v>2.4556738391845983</c:v>
                </c:pt>
                <c:pt idx="884">
                  <c:v>2.458552036199098</c:v>
                </c:pt>
                <c:pt idx="885">
                  <c:v>2.4614237288135605</c:v>
                </c:pt>
                <c:pt idx="886">
                  <c:v>2.4642889390519152</c:v>
                </c:pt>
                <c:pt idx="887">
                  <c:v>2.4671364148816224</c:v>
                </c:pt>
                <c:pt idx="888">
                  <c:v>2.4699887387387349</c:v>
                </c:pt>
                <c:pt idx="889">
                  <c:v>2.4728346456692947</c:v>
                </c:pt>
                <c:pt idx="890">
                  <c:v>2.4756741573033665</c:v>
                </c:pt>
                <c:pt idx="891">
                  <c:v>2.4785072951739586</c:v>
                </c:pt>
                <c:pt idx="892">
                  <c:v>2.4813228699551537</c:v>
                </c:pt>
                <c:pt idx="893">
                  <c:v>2.4841433370660688</c:v>
                </c:pt>
                <c:pt idx="894">
                  <c:v>2.4869574944071573</c:v>
                </c:pt>
                <c:pt idx="895">
                  <c:v>2.4897653631284911</c:v>
                </c:pt>
                <c:pt idx="896">
                  <c:v>2.492566964285718</c:v>
                </c:pt>
                <c:pt idx="897">
                  <c:v>2.4953511705685685</c:v>
                </c:pt>
                <c:pt idx="898">
                  <c:v>2.4981403118040078</c:v>
                </c:pt>
                <c:pt idx="899">
                  <c:v>2.5009232480533896</c:v>
                </c:pt>
                <c:pt idx="900">
                  <c:v>2.5037000000000056</c:v>
                </c:pt>
                <c:pt idx="901">
                  <c:v>2.5064705882352953</c:v>
                </c:pt>
                <c:pt idx="902">
                  <c:v>2.5092239467849211</c:v>
                </c:pt>
                <c:pt idx="903">
                  <c:v>2.511982281284606</c:v>
                </c:pt>
                <c:pt idx="904">
                  <c:v>2.5147345132743375</c:v>
                </c:pt>
                <c:pt idx="905">
                  <c:v>2.5174806629834308</c:v>
                </c:pt>
                <c:pt idx="906">
                  <c:v>2.5202207505518786</c:v>
                </c:pt>
                <c:pt idx="907">
                  <c:v>2.5229437706725477</c:v>
                </c:pt>
                <c:pt idx="908">
                  <c:v>2.5256718061674022</c:v>
                </c:pt>
                <c:pt idx="909">
                  <c:v>2.5283938393839414</c:v>
                </c:pt>
                <c:pt idx="910">
                  <c:v>2.5311098901098923</c:v>
                </c:pt>
                <c:pt idx="911">
                  <c:v>2.5338199780461004</c:v>
                </c:pt>
                <c:pt idx="912">
                  <c:v>2.5365131578947349</c:v>
                </c:pt>
                <c:pt idx="913">
                  <c:v>2.5392113910186183</c:v>
                </c:pt>
                <c:pt idx="914">
                  <c:v>2.5419037199124723</c:v>
                </c:pt>
                <c:pt idx="915">
                  <c:v>2.5445901639344264</c:v>
                </c:pt>
                <c:pt idx="916">
                  <c:v>2.54727074235808</c:v>
                </c:pt>
                <c:pt idx="917">
                  <c:v>2.5499345692475437</c:v>
                </c:pt>
                <c:pt idx="918">
                  <c:v>2.5526034858387767</c:v>
                </c:pt>
                <c:pt idx="919">
                  <c:v>2.5552665941240527</c:v>
                </c:pt>
                <c:pt idx="920">
                  <c:v>2.5579239130434814</c:v>
                </c:pt>
                <c:pt idx="921">
                  <c:v>2.5605754614549454</c:v>
                </c:pt>
                <c:pt idx="922">
                  <c:v>2.5632104121475017</c:v>
                </c:pt>
                <c:pt idx="923">
                  <c:v>2.5658504875406294</c:v>
                </c:pt>
                <c:pt idx="924">
                  <c:v>2.5684848484848501</c:v>
                </c:pt>
                <c:pt idx="925">
                  <c:v>2.571113513513513</c:v>
                </c:pt>
                <c:pt idx="926">
                  <c:v>2.5737365010799067</c:v>
                </c:pt>
                <c:pt idx="927">
                  <c:v>2.5763430420711941</c:v>
                </c:pt>
                <c:pt idx="928">
                  <c:v>2.5789547413793095</c:v>
                </c:pt>
                <c:pt idx="929">
                  <c:v>2.5815608180839611</c:v>
                </c:pt>
                <c:pt idx="930">
                  <c:v>2.5841612903225837</c:v>
                </c:pt>
                <c:pt idx="931">
                  <c:v>2.5867561761546689</c:v>
                </c:pt>
                <c:pt idx="932">
                  <c:v>2.5893347639484965</c:v>
                </c:pt>
                <c:pt idx="933">
                  <c:v>2.5919185423365505</c:v>
                </c:pt>
                <c:pt idx="934">
                  <c:v>2.5944967880085628</c:v>
                </c:pt>
                <c:pt idx="935">
                  <c:v>2.5970695187165731</c:v>
                </c:pt>
                <c:pt idx="936">
                  <c:v>2.5996367521367532</c:v>
                </c:pt>
                <c:pt idx="937">
                  <c:v>2.6021878335112021</c:v>
                </c:pt>
                <c:pt idx="938">
                  <c:v>2.6047441364605568</c:v>
                </c:pt>
                <c:pt idx="939">
                  <c:v>2.6072949946751827</c:v>
                </c:pt>
                <c:pt idx="940">
                  <c:v>2.6098404255319103</c:v>
                </c:pt>
                <c:pt idx="941">
                  <c:v>2.6123804463336846</c:v>
                </c:pt>
                <c:pt idx="942">
                  <c:v>2.6149044585987298</c:v>
                </c:pt>
                <c:pt idx="943">
                  <c:v>2.6174337221633124</c:v>
                </c:pt>
                <c:pt idx="944">
                  <c:v>2.619957627118648</c:v>
                </c:pt>
                <c:pt idx="945">
                  <c:v>2.6224761904761884</c:v>
                </c:pt>
                <c:pt idx="946">
                  <c:v>2.6249894291754785</c:v>
                </c:pt>
                <c:pt idx="947">
                  <c:v>2.6274868004223855</c:v>
                </c:pt>
                <c:pt idx="948">
                  <c:v>2.6299894514767956</c:v>
                </c:pt>
                <c:pt idx="949">
                  <c:v>2.6324868282402569</c:v>
                </c:pt>
                <c:pt idx="950">
                  <c:v>2.634978947368424</c:v>
                </c:pt>
                <c:pt idx="951">
                  <c:v>2.6374658254469026</c:v>
                </c:pt>
                <c:pt idx="952">
                  <c:v>2.6399369747899151</c:v>
                </c:pt>
                <c:pt idx="953">
                  <c:v>2.6424134312696737</c:v>
                </c:pt>
                <c:pt idx="954">
                  <c:v>2.6448846960167742</c:v>
                </c:pt>
                <c:pt idx="955">
                  <c:v>2.6473507853403184</c:v>
                </c:pt>
                <c:pt idx="956">
                  <c:v>2.6498117154811709</c:v>
                </c:pt>
                <c:pt idx="957">
                  <c:v>2.6522570532915353</c:v>
                </c:pt>
                <c:pt idx="958">
                  <c:v>2.6547077244258865</c:v>
                </c:pt>
                <c:pt idx="959">
                  <c:v>2.6571532846715336</c:v>
                </c:pt>
                <c:pt idx="960">
                  <c:v>2.6595937499999991</c:v>
                </c:pt>
                <c:pt idx="961">
                  <c:v>2.6620291363163346</c:v>
                </c:pt>
                <c:pt idx="962">
                  <c:v>2.6644490644490624</c:v>
                </c:pt>
                <c:pt idx="963">
                  <c:v>2.6668743509864967</c:v>
                </c:pt>
                <c:pt idx="964">
                  <c:v>2.6692946058091245</c:v>
                </c:pt>
                <c:pt idx="965">
                  <c:v>2.671709844559583</c:v>
                </c:pt>
                <c:pt idx="966">
                  <c:v>2.6741200828157332</c:v>
                </c:pt>
                <c:pt idx="967">
                  <c:v>2.6765149948293683</c:v>
                </c:pt>
                <c:pt idx="968">
                  <c:v>2.6789152892562029</c:v>
                </c:pt>
                <c:pt idx="969">
                  <c:v>2.681310629514968</c:v>
                </c:pt>
                <c:pt idx="970">
                  <c:v>2.6837010309278355</c:v>
                </c:pt>
                <c:pt idx="971">
                  <c:v>2.6860865087538635</c:v>
                </c:pt>
                <c:pt idx="972">
                  <c:v>2.6884567901234568</c:v>
                </c:pt>
                <c:pt idx="973">
                  <c:v>2.6907399794450093</c:v>
                </c:pt>
                <c:pt idx="974">
                  <c:v>2.6903490759753588</c:v>
                </c:pt>
                <c:pt idx="975">
                  <c:v>2.6899589743589765</c:v>
                </c:pt>
                <c:pt idx="976">
                  <c:v>2.6895696721311424</c:v>
                </c:pt>
                <c:pt idx="977">
                  <c:v>2.6891811668372583</c:v>
                </c:pt>
                <c:pt idx="978">
                  <c:v>2.688793456032716</c:v>
                </c:pt>
                <c:pt idx="979">
                  <c:v>2.6884065372829404</c:v>
                </c:pt>
                <c:pt idx="980">
                  <c:v>2.6880204081632684</c:v>
                </c:pt>
                <c:pt idx="981">
                  <c:v>2.6876350662589203</c:v>
                </c:pt>
                <c:pt idx="982">
                  <c:v>2.687250509164965</c:v>
                </c:pt>
                <c:pt idx="983">
                  <c:v>2.6868667344862693</c:v>
                </c:pt>
                <c:pt idx="984">
                  <c:v>2.6864837398374064</c:v>
                </c:pt>
                <c:pt idx="985">
                  <c:v>2.6861015228426375</c:v>
                </c:pt>
                <c:pt idx="986">
                  <c:v>2.6857200811359085</c:v>
                </c:pt>
                <c:pt idx="987">
                  <c:v>2.6853394123606904</c:v>
                </c:pt>
                <c:pt idx="988">
                  <c:v>2.6849595141700391</c:v>
                </c:pt>
                <c:pt idx="989">
                  <c:v>2.6845803842264893</c:v>
                </c:pt>
                <c:pt idx="990">
                  <c:v>2.6842020202020223</c:v>
                </c:pt>
                <c:pt idx="991">
                  <c:v>2.6838244197779986</c:v>
                </c:pt>
                <c:pt idx="992">
                  <c:v>2.683447580645165</c:v>
                </c:pt>
                <c:pt idx="993">
                  <c:v>2.6830715005035266</c:v>
                </c:pt>
                <c:pt idx="994">
                  <c:v>2.6826961770623718</c:v>
                </c:pt>
                <c:pt idx="995">
                  <c:v>2.6823216080402048</c:v>
                </c:pt>
                <c:pt idx="996">
                  <c:v>2.6819477911646636</c:v>
                </c:pt>
                <c:pt idx="997">
                  <c:v>2.6815747241725134</c:v>
                </c:pt>
                <c:pt idx="998">
                  <c:v>2.6812024048096177</c:v>
                </c:pt>
                <c:pt idx="999">
                  <c:v>2.680830830830832</c:v>
                </c:pt>
                <c:pt idx="1000">
                  <c:v>2.6804599999999965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5-4000-A14F-1682E604A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98752"/>
        <c:axId val="120705024"/>
      </c:lineChart>
      <c:lineChart>
        <c:grouping val="standard"/>
        <c:varyColors val="0"/>
        <c:ser>
          <c:idx val="6"/>
          <c:order val="0"/>
          <c:tx>
            <c:strRef>
              <c:f>Kalk!$E$7</c:f>
              <c:strCache>
                <c:ptCount val="1"/>
                <c:pt idx="0">
                  <c:v>grenz</c:v>
                </c:pt>
              </c:strCache>
            </c:strRef>
          </c:tx>
          <c:spPr>
            <a:ln w="19050">
              <a:solidFill>
                <a:srgbClr val="0062AC"/>
              </a:solidFill>
              <a:prstDash val="solid"/>
            </a:ln>
          </c:spPr>
          <c:marker>
            <c:symbol val="none"/>
          </c:marker>
          <c:cat>
            <c:numRef>
              <c:f>Kalk!$A$10:$A$1010</c:f>
              <c:numCache>
                <c:formatCode>#,##0</c:formatCode>
                <c:ptCount val="10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  <c:pt idx="501">
                  <c:v>50100</c:v>
                </c:pt>
                <c:pt idx="502">
                  <c:v>50200</c:v>
                </c:pt>
                <c:pt idx="503">
                  <c:v>50300</c:v>
                </c:pt>
                <c:pt idx="504">
                  <c:v>50400</c:v>
                </c:pt>
                <c:pt idx="505">
                  <c:v>50500</c:v>
                </c:pt>
                <c:pt idx="506">
                  <c:v>50600</c:v>
                </c:pt>
                <c:pt idx="507">
                  <c:v>50700</c:v>
                </c:pt>
                <c:pt idx="508">
                  <c:v>50800</c:v>
                </c:pt>
                <c:pt idx="509">
                  <c:v>50900</c:v>
                </c:pt>
                <c:pt idx="510">
                  <c:v>51000</c:v>
                </c:pt>
                <c:pt idx="511">
                  <c:v>51100</c:v>
                </c:pt>
                <c:pt idx="512">
                  <c:v>51200</c:v>
                </c:pt>
                <c:pt idx="513">
                  <c:v>51300</c:v>
                </c:pt>
                <c:pt idx="514">
                  <c:v>51400</c:v>
                </c:pt>
                <c:pt idx="515">
                  <c:v>51500</c:v>
                </c:pt>
                <c:pt idx="516">
                  <c:v>51600</c:v>
                </c:pt>
                <c:pt idx="517">
                  <c:v>51700</c:v>
                </c:pt>
                <c:pt idx="518">
                  <c:v>51800</c:v>
                </c:pt>
                <c:pt idx="519">
                  <c:v>51900</c:v>
                </c:pt>
                <c:pt idx="520">
                  <c:v>52000</c:v>
                </c:pt>
                <c:pt idx="521">
                  <c:v>52100</c:v>
                </c:pt>
                <c:pt idx="522">
                  <c:v>52200</c:v>
                </c:pt>
                <c:pt idx="523">
                  <c:v>52300</c:v>
                </c:pt>
                <c:pt idx="524">
                  <c:v>52400</c:v>
                </c:pt>
                <c:pt idx="525">
                  <c:v>52500</c:v>
                </c:pt>
                <c:pt idx="526">
                  <c:v>52600</c:v>
                </c:pt>
                <c:pt idx="527">
                  <c:v>52700</c:v>
                </c:pt>
                <c:pt idx="528">
                  <c:v>52800</c:v>
                </c:pt>
                <c:pt idx="529">
                  <c:v>52900</c:v>
                </c:pt>
                <c:pt idx="530">
                  <c:v>53000</c:v>
                </c:pt>
                <c:pt idx="531">
                  <c:v>53100</c:v>
                </c:pt>
                <c:pt idx="532">
                  <c:v>53200</c:v>
                </c:pt>
                <c:pt idx="533">
                  <c:v>53300</c:v>
                </c:pt>
                <c:pt idx="534">
                  <c:v>53400</c:v>
                </c:pt>
                <c:pt idx="535">
                  <c:v>53500</c:v>
                </c:pt>
                <c:pt idx="536">
                  <c:v>53600</c:v>
                </c:pt>
                <c:pt idx="537">
                  <c:v>53700</c:v>
                </c:pt>
                <c:pt idx="538">
                  <c:v>53800</c:v>
                </c:pt>
                <c:pt idx="539">
                  <c:v>53900</c:v>
                </c:pt>
                <c:pt idx="540">
                  <c:v>54000</c:v>
                </c:pt>
                <c:pt idx="541">
                  <c:v>54100</c:v>
                </c:pt>
                <c:pt idx="542">
                  <c:v>54200</c:v>
                </c:pt>
                <c:pt idx="543">
                  <c:v>54300</c:v>
                </c:pt>
                <c:pt idx="544">
                  <c:v>54400</c:v>
                </c:pt>
                <c:pt idx="545">
                  <c:v>54500</c:v>
                </c:pt>
                <c:pt idx="546">
                  <c:v>54600</c:v>
                </c:pt>
                <c:pt idx="547">
                  <c:v>54700</c:v>
                </c:pt>
                <c:pt idx="548">
                  <c:v>54800</c:v>
                </c:pt>
                <c:pt idx="549">
                  <c:v>54900</c:v>
                </c:pt>
                <c:pt idx="550">
                  <c:v>55000</c:v>
                </c:pt>
                <c:pt idx="551">
                  <c:v>55100</c:v>
                </c:pt>
                <c:pt idx="552">
                  <c:v>55200</c:v>
                </c:pt>
                <c:pt idx="553">
                  <c:v>55300</c:v>
                </c:pt>
                <c:pt idx="554">
                  <c:v>55400</c:v>
                </c:pt>
                <c:pt idx="555">
                  <c:v>55500</c:v>
                </c:pt>
                <c:pt idx="556">
                  <c:v>55600</c:v>
                </c:pt>
                <c:pt idx="557">
                  <c:v>55700</c:v>
                </c:pt>
                <c:pt idx="558">
                  <c:v>55800</c:v>
                </c:pt>
                <c:pt idx="559">
                  <c:v>55900</c:v>
                </c:pt>
                <c:pt idx="560">
                  <c:v>56000</c:v>
                </c:pt>
                <c:pt idx="561">
                  <c:v>56100</c:v>
                </c:pt>
                <c:pt idx="562">
                  <c:v>56200</c:v>
                </c:pt>
                <c:pt idx="563">
                  <c:v>56300</c:v>
                </c:pt>
                <c:pt idx="564">
                  <c:v>56400</c:v>
                </c:pt>
                <c:pt idx="565">
                  <c:v>56500</c:v>
                </c:pt>
                <c:pt idx="566">
                  <c:v>56600</c:v>
                </c:pt>
                <c:pt idx="567">
                  <c:v>56700</c:v>
                </c:pt>
                <c:pt idx="568">
                  <c:v>56800</c:v>
                </c:pt>
                <c:pt idx="569">
                  <c:v>56900</c:v>
                </c:pt>
                <c:pt idx="570">
                  <c:v>57000</c:v>
                </c:pt>
                <c:pt idx="571">
                  <c:v>57100</c:v>
                </c:pt>
                <c:pt idx="572">
                  <c:v>57200</c:v>
                </c:pt>
                <c:pt idx="573">
                  <c:v>57300</c:v>
                </c:pt>
                <c:pt idx="574">
                  <c:v>57400</c:v>
                </c:pt>
                <c:pt idx="575">
                  <c:v>57500</c:v>
                </c:pt>
                <c:pt idx="576">
                  <c:v>57600</c:v>
                </c:pt>
                <c:pt idx="577">
                  <c:v>57700</c:v>
                </c:pt>
                <c:pt idx="578">
                  <c:v>57800</c:v>
                </c:pt>
                <c:pt idx="579">
                  <c:v>57900</c:v>
                </c:pt>
                <c:pt idx="580">
                  <c:v>58000</c:v>
                </c:pt>
                <c:pt idx="581">
                  <c:v>58100</c:v>
                </c:pt>
                <c:pt idx="582">
                  <c:v>58200</c:v>
                </c:pt>
                <c:pt idx="583">
                  <c:v>58300</c:v>
                </c:pt>
                <c:pt idx="584">
                  <c:v>58400</c:v>
                </c:pt>
                <c:pt idx="585">
                  <c:v>58500</c:v>
                </c:pt>
                <c:pt idx="586">
                  <c:v>58600</c:v>
                </c:pt>
                <c:pt idx="587">
                  <c:v>58700</c:v>
                </c:pt>
                <c:pt idx="588">
                  <c:v>58800</c:v>
                </c:pt>
                <c:pt idx="589">
                  <c:v>58900</c:v>
                </c:pt>
                <c:pt idx="590">
                  <c:v>59000</c:v>
                </c:pt>
                <c:pt idx="591">
                  <c:v>59100</c:v>
                </c:pt>
                <c:pt idx="592">
                  <c:v>59200</c:v>
                </c:pt>
                <c:pt idx="593">
                  <c:v>59300</c:v>
                </c:pt>
                <c:pt idx="594">
                  <c:v>59400</c:v>
                </c:pt>
                <c:pt idx="595">
                  <c:v>59500</c:v>
                </c:pt>
                <c:pt idx="596">
                  <c:v>59600</c:v>
                </c:pt>
                <c:pt idx="597">
                  <c:v>59700</c:v>
                </c:pt>
                <c:pt idx="598">
                  <c:v>59800</c:v>
                </c:pt>
                <c:pt idx="599">
                  <c:v>59900</c:v>
                </c:pt>
                <c:pt idx="600">
                  <c:v>60000</c:v>
                </c:pt>
                <c:pt idx="601">
                  <c:v>60100</c:v>
                </c:pt>
                <c:pt idx="602">
                  <c:v>60200</c:v>
                </c:pt>
                <c:pt idx="603">
                  <c:v>60300</c:v>
                </c:pt>
                <c:pt idx="604">
                  <c:v>60400</c:v>
                </c:pt>
                <c:pt idx="605">
                  <c:v>60500</c:v>
                </c:pt>
                <c:pt idx="606">
                  <c:v>60600</c:v>
                </c:pt>
                <c:pt idx="607">
                  <c:v>60700</c:v>
                </c:pt>
                <c:pt idx="608">
                  <c:v>60800</c:v>
                </c:pt>
                <c:pt idx="609">
                  <c:v>60900</c:v>
                </c:pt>
                <c:pt idx="610">
                  <c:v>61000</c:v>
                </c:pt>
                <c:pt idx="611">
                  <c:v>61100</c:v>
                </c:pt>
                <c:pt idx="612">
                  <c:v>61200</c:v>
                </c:pt>
                <c:pt idx="613">
                  <c:v>61300</c:v>
                </c:pt>
                <c:pt idx="614">
                  <c:v>61400</c:v>
                </c:pt>
                <c:pt idx="615">
                  <c:v>61500</c:v>
                </c:pt>
                <c:pt idx="616">
                  <c:v>61600</c:v>
                </c:pt>
                <c:pt idx="617">
                  <c:v>61700</c:v>
                </c:pt>
                <c:pt idx="618">
                  <c:v>61800</c:v>
                </c:pt>
                <c:pt idx="619">
                  <c:v>61900</c:v>
                </c:pt>
                <c:pt idx="620">
                  <c:v>62000</c:v>
                </c:pt>
                <c:pt idx="621">
                  <c:v>62100</c:v>
                </c:pt>
                <c:pt idx="622">
                  <c:v>62200</c:v>
                </c:pt>
                <c:pt idx="623">
                  <c:v>62300</c:v>
                </c:pt>
                <c:pt idx="624">
                  <c:v>62400</c:v>
                </c:pt>
                <c:pt idx="625">
                  <c:v>62500</c:v>
                </c:pt>
                <c:pt idx="626">
                  <c:v>62600</c:v>
                </c:pt>
                <c:pt idx="627">
                  <c:v>62700</c:v>
                </c:pt>
                <c:pt idx="628">
                  <c:v>62800</c:v>
                </c:pt>
                <c:pt idx="629">
                  <c:v>62900</c:v>
                </c:pt>
                <c:pt idx="630">
                  <c:v>63000</c:v>
                </c:pt>
                <c:pt idx="631">
                  <c:v>63100</c:v>
                </c:pt>
                <c:pt idx="632">
                  <c:v>63200</c:v>
                </c:pt>
                <c:pt idx="633">
                  <c:v>63300</c:v>
                </c:pt>
                <c:pt idx="634">
                  <c:v>63400</c:v>
                </c:pt>
                <c:pt idx="635">
                  <c:v>63500</c:v>
                </c:pt>
                <c:pt idx="636">
                  <c:v>63600</c:v>
                </c:pt>
                <c:pt idx="637">
                  <c:v>63700</c:v>
                </c:pt>
                <c:pt idx="638">
                  <c:v>63800</c:v>
                </c:pt>
                <c:pt idx="639">
                  <c:v>63900</c:v>
                </c:pt>
                <c:pt idx="640">
                  <c:v>64000</c:v>
                </c:pt>
                <c:pt idx="641">
                  <c:v>64100</c:v>
                </c:pt>
                <c:pt idx="642">
                  <c:v>64200</c:v>
                </c:pt>
                <c:pt idx="643">
                  <c:v>64300</c:v>
                </c:pt>
                <c:pt idx="644">
                  <c:v>64400</c:v>
                </c:pt>
                <c:pt idx="645">
                  <c:v>64500</c:v>
                </c:pt>
                <c:pt idx="646">
                  <c:v>64600</c:v>
                </c:pt>
                <c:pt idx="647">
                  <c:v>64700</c:v>
                </c:pt>
                <c:pt idx="648">
                  <c:v>64800</c:v>
                </c:pt>
                <c:pt idx="649">
                  <c:v>64900</c:v>
                </c:pt>
                <c:pt idx="650">
                  <c:v>65000</c:v>
                </c:pt>
                <c:pt idx="651">
                  <c:v>65100</c:v>
                </c:pt>
                <c:pt idx="652">
                  <c:v>65200</c:v>
                </c:pt>
                <c:pt idx="653">
                  <c:v>65300</c:v>
                </c:pt>
                <c:pt idx="654">
                  <c:v>65400</c:v>
                </c:pt>
                <c:pt idx="655">
                  <c:v>65500</c:v>
                </c:pt>
                <c:pt idx="656">
                  <c:v>65600</c:v>
                </c:pt>
                <c:pt idx="657">
                  <c:v>65700</c:v>
                </c:pt>
                <c:pt idx="658">
                  <c:v>65800</c:v>
                </c:pt>
                <c:pt idx="659">
                  <c:v>65900</c:v>
                </c:pt>
                <c:pt idx="660">
                  <c:v>66000</c:v>
                </c:pt>
                <c:pt idx="661">
                  <c:v>66100</c:v>
                </c:pt>
                <c:pt idx="662">
                  <c:v>66200</c:v>
                </c:pt>
                <c:pt idx="663">
                  <c:v>66300</c:v>
                </c:pt>
                <c:pt idx="664">
                  <c:v>66400</c:v>
                </c:pt>
                <c:pt idx="665">
                  <c:v>66500</c:v>
                </c:pt>
                <c:pt idx="666">
                  <c:v>66600</c:v>
                </c:pt>
                <c:pt idx="667">
                  <c:v>66700</c:v>
                </c:pt>
                <c:pt idx="668">
                  <c:v>66800</c:v>
                </c:pt>
                <c:pt idx="669">
                  <c:v>66900</c:v>
                </c:pt>
                <c:pt idx="670">
                  <c:v>67000</c:v>
                </c:pt>
                <c:pt idx="671">
                  <c:v>67100</c:v>
                </c:pt>
                <c:pt idx="672">
                  <c:v>67200</c:v>
                </c:pt>
                <c:pt idx="673">
                  <c:v>67300</c:v>
                </c:pt>
                <c:pt idx="674">
                  <c:v>67400</c:v>
                </c:pt>
                <c:pt idx="675">
                  <c:v>67500</c:v>
                </c:pt>
                <c:pt idx="676">
                  <c:v>67600</c:v>
                </c:pt>
                <c:pt idx="677">
                  <c:v>67700</c:v>
                </c:pt>
                <c:pt idx="678">
                  <c:v>67800</c:v>
                </c:pt>
                <c:pt idx="679">
                  <c:v>67900</c:v>
                </c:pt>
                <c:pt idx="680">
                  <c:v>68000</c:v>
                </c:pt>
                <c:pt idx="681">
                  <c:v>68100</c:v>
                </c:pt>
                <c:pt idx="682">
                  <c:v>68200</c:v>
                </c:pt>
                <c:pt idx="683">
                  <c:v>68300</c:v>
                </c:pt>
                <c:pt idx="684">
                  <c:v>68400</c:v>
                </c:pt>
                <c:pt idx="685">
                  <c:v>68500</c:v>
                </c:pt>
                <c:pt idx="686">
                  <c:v>68600</c:v>
                </c:pt>
                <c:pt idx="687">
                  <c:v>68700</c:v>
                </c:pt>
                <c:pt idx="688">
                  <c:v>68800</c:v>
                </c:pt>
                <c:pt idx="689">
                  <c:v>68900</c:v>
                </c:pt>
                <c:pt idx="690">
                  <c:v>69000</c:v>
                </c:pt>
                <c:pt idx="691">
                  <c:v>69100</c:v>
                </c:pt>
                <c:pt idx="692">
                  <c:v>69200</c:v>
                </c:pt>
                <c:pt idx="693">
                  <c:v>69300</c:v>
                </c:pt>
                <c:pt idx="694">
                  <c:v>69400</c:v>
                </c:pt>
                <c:pt idx="695">
                  <c:v>69500</c:v>
                </c:pt>
                <c:pt idx="696">
                  <c:v>69600</c:v>
                </c:pt>
                <c:pt idx="697">
                  <c:v>69700</c:v>
                </c:pt>
                <c:pt idx="698">
                  <c:v>69800</c:v>
                </c:pt>
                <c:pt idx="699">
                  <c:v>69900</c:v>
                </c:pt>
                <c:pt idx="700">
                  <c:v>70000</c:v>
                </c:pt>
                <c:pt idx="701">
                  <c:v>70100</c:v>
                </c:pt>
                <c:pt idx="702">
                  <c:v>70200</c:v>
                </c:pt>
                <c:pt idx="703">
                  <c:v>70300</c:v>
                </c:pt>
                <c:pt idx="704">
                  <c:v>70400</c:v>
                </c:pt>
                <c:pt idx="705">
                  <c:v>70500</c:v>
                </c:pt>
                <c:pt idx="706">
                  <c:v>70600</c:v>
                </c:pt>
                <c:pt idx="707">
                  <c:v>70700</c:v>
                </c:pt>
                <c:pt idx="708">
                  <c:v>70800</c:v>
                </c:pt>
                <c:pt idx="709">
                  <c:v>70900</c:v>
                </c:pt>
                <c:pt idx="710">
                  <c:v>71000</c:v>
                </c:pt>
                <c:pt idx="711">
                  <c:v>71100</c:v>
                </c:pt>
                <c:pt idx="712">
                  <c:v>71200</c:v>
                </c:pt>
                <c:pt idx="713">
                  <c:v>71300</c:v>
                </c:pt>
                <c:pt idx="714">
                  <c:v>71400</c:v>
                </c:pt>
                <c:pt idx="715">
                  <c:v>71500</c:v>
                </c:pt>
                <c:pt idx="716">
                  <c:v>71600</c:v>
                </c:pt>
                <c:pt idx="717">
                  <c:v>71700</c:v>
                </c:pt>
                <c:pt idx="718">
                  <c:v>71800</c:v>
                </c:pt>
                <c:pt idx="719">
                  <c:v>71900</c:v>
                </c:pt>
                <c:pt idx="720">
                  <c:v>72000</c:v>
                </c:pt>
                <c:pt idx="721">
                  <c:v>72100</c:v>
                </c:pt>
                <c:pt idx="722">
                  <c:v>72200</c:v>
                </c:pt>
                <c:pt idx="723">
                  <c:v>72300</c:v>
                </c:pt>
                <c:pt idx="724">
                  <c:v>72400</c:v>
                </c:pt>
                <c:pt idx="725">
                  <c:v>72500</c:v>
                </c:pt>
                <c:pt idx="726">
                  <c:v>72600</c:v>
                </c:pt>
                <c:pt idx="727">
                  <c:v>72700</c:v>
                </c:pt>
                <c:pt idx="728">
                  <c:v>72800</c:v>
                </c:pt>
                <c:pt idx="729">
                  <c:v>72900</c:v>
                </c:pt>
                <c:pt idx="730">
                  <c:v>73000</c:v>
                </c:pt>
                <c:pt idx="731">
                  <c:v>73100</c:v>
                </c:pt>
                <c:pt idx="732">
                  <c:v>73200</c:v>
                </c:pt>
                <c:pt idx="733">
                  <c:v>73300</c:v>
                </c:pt>
                <c:pt idx="734">
                  <c:v>73400</c:v>
                </c:pt>
                <c:pt idx="735">
                  <c:v>73500</c:v>
                </c:pt>
                <c:pt idx="736">
                  <c:v>73600</c:v>
                </c:pt>
                <c:pt idx="737">
                  <c:v>73700</c:v>
                </c:pt>
                <c:pt idx="738">
                  <c:v>73800</c:v>
                </c:pt>
                <c:pt idx="739">
                  <c:v>73900</c:v>
                </c:pt>
                <c:pt idx="740">
                  <c:v>74000</c:v>
                </c:pt>
                <c:pt idx="741">
                  <c:v>74100</c:v>
                </c:pt>
                <c:pt idx="742">
                  <c:v>74200</c:v>
                </c:pt>
                <c:pt idx="743">
                  <c:v>74300</c:v>
                </c:pt>
                <c:pt idx="744">
                  <c:v>74400</c:v>
                </c:pt>
                <c:pt idx="745">
                  <c:v>74500</c:v>
                </c:pt>
                <c:pt idx="746">
                  <c:v>74600</c:v>
                </c:pt>
                <c:pt idx="747">
                  <c:v>74700</c:v>
                </c:pt>
                <c:pt idx="748">
                  <c:v>74800</c:v>
                </c:pt>
                <c:pt idx="749">
                  <c:v>74900</c:v>
                </c:pt>
                <c:pt idx="750">
                  <c:v>75000</c:v>
                </c:pt>
                <c:pt idx="751">
                  <c:v>75100</c:v>
                </c:pt>
                <c:pt idx="752">
                  <c:v>75200</c:v>
                </c:pt>
                <c:pt idx="753">
                  <c:v>75300</c:v>
                </c:pt>
                <c:pt idx="754">
                  <c:v>75400</c:v>
                </c:pt>
                <c:pt idx="755">
                  <c:v>75500</c:v>
                </c:pt>
                <c:pt idx="756">
                  <c:v>75600</c:v>
                </c:pt>
                <c:pt idx="757">
                  <c:v>75700</c:v>
                </c:pt>
                <c:pt idx="758">
                  <c:v>75800</c:v>
                </c:pt>
                <c:pt idx="759">
                  <c:v>75900</c:v>
                </c:pt>
                <c:pt idx="760">
                  <c:v>76000</c:v>
                </c:pt>
                <c:pt idx="761">
                  <c:v>76100</c:v>
                </c:pt>
                <c:pt idx="762">
                  <c:v>76200</c:v>
                </c:pt>
                <c:pt idx="763">
                  <c:v>76300</c:v>
                </c:pt>
                <c:pt idx="764">
                  <c:v>76400</c:v>
                </c:pt>
                <c:pt idx="765">
                  <c:v>76500</c:v>
                </c:pt>
                <c:pt idx="766">
                  <c:v>76600</c:v>
                </c:pt>
                <c:pt idx="767">
                  <c:v>76700</c:v>
                </c:pt>
                <c:pt idx="768">
                  <c:v>76800</c:v>
                </c:pt>
                <c:pt idx="769">
                  <c:v>76900</c:v>
                </c:pt>
                <c:pt idx="770">
                  <c:v>77000</c:v>
                </c:pt>
                <c:pt idx="771">
                  <c:v>77100</c:v>
                </c:pt>
                <c:pt idx="772">
                  <c:v>77200</c:v>
                </c:pt>
                <c:pt idx="773">
                  <c:v>77300</c:v>
                </c:pt>
                <c:pt idx="774">
                  <c:v>77400</c:v>
                </c:pt>
                <c:pt idx="775">
                  <c:v>77500</c:v>
                </c:pt>
                <c:pt idx="776">
                  <c:v>77600</c:v>
                </c:pt>
                <c:pt idx="777">
                  <c:v>77700</c:v>
                </c:pt>
                <c:pt idx="778">
                  <c:v>77800</c:v>
                </c:pt>
                <c:pt idx="779">
                  <c:v>77900</c:v>
                </c:pt>
                <c:pt idx="780">
                  <c:v>78000</c:v>
                </c:pt>
                <c:pt idx="781">
                  <c:v>78100</c:v>
                </c:pt>
                <c:pt idx="782">
                  <c:v>78200</c:v>
                </c:pt>
                <c:pt idx="783">
                  <c:v>78300</c:v>
                </c:pt>
                <c:pt idx="784">
                  <c:v>78400</c:v>
                </c:pt>
                <c:pt idx="785">
                  <c:v>78500</c:v>
                </c:pt>
                <c:pt idx="786">
                  <c:v>78600</c:v>
                </c:pt>
                <c:pt idx="787">
                  <c:v>78700</c:v>
                </c:pt>
                <c:pt idx="788">
                  <c:v>78800</c:v>
                </c:pt>
                <c:pt idx="789">
                  <c:v>78900</c:v>
                </c:pt>
                <c:pt idx="790">
                  <c:v>79000</c:v>
                </c:pt>
                <c:pt idx="791">
                  <c:v>79100</c:v>
                </c:pt>
                <c:pt idx="792">
                  <c:v>79200</c:v>
                </c:pt>
                <c:pt idx="793">
                  <c:v>79300</c:v>
                </c:pt>
                <c:pt idx="794">
                  <c:v>79400</c:v>
                </c:pt>
                <c:pt idx="795">
                  <c:v>79500</c:v>
                </c:pt>
                <c:pt idx="796">
                  <c:v>79600</c:v>
                </c:pt>
                <c:pt idx="797">
                  <c:v>79700</c:v>
                </c:pt>
                <c:pt idx="798">
                  <c:v>79800</c:v>
                </c:pt>
                <c:pt idx="799">
                  <c:v>79900</c:v>
                </c:pt>
                <c:pt idx="800">
                  <c:v>80000</c:v>
                </c:pt>
                <c:pt idx="801">
                  <c:v>80100</c:v>
                </c:pt>
                <c:pt idx="802">
                  <c:v>80200</c:v>
                </c:pt>
                <c:pt idx="803">
                  <c:v>80300</c:v>
                </c:pt>
                <c:pt idx="804">
                  <c:v>80400</c:v>
                </c:pt>
                <c:pt idx="805">
                  <c:v>80500</c:v>
                </c:pt>
                <c:pt idx="806">
                  <c:v>80600</c:v>
                </c:pt>
                <c:pt idx="807">
                  <c:v>80700</c:v>
                </c:pt>
                <c:pt idx="808">
                  <c:v>80800</c:v>
                </c:pt>
                <c:pt idx="809">
                  <c:v>80900</c:v>
                </c:pt>
                <c:pt idx="810">
                  <c:v>81000</c:v>
                </c:pt>
                <c:pt idx="811">
                  <c:v>81100</c:v>
                </c:pt>
                <c:pt idx="812">
                  <c:v>81200</c:v>
                </c:pt>
                <c:pt idx="813">
                  <c:v>81300</c:v>
                </c:pt>
                <c:pt idx="814">
                  <c:v>81400</c:v>
                </c:pt>
                <c:pt idx="815">
                  <c:v>81500</c:v>
                </c:pt>
                <c:pt idx="816">
                  <c:v>81600</c:v>
                </c:pt>
                <c:pt idx="817">
                  <c:v>81700</c:v>
                </c:pt>
                <c:pt idx="818">
                  <c:v>81800</c:v>
                </c:pt>
                <c:pt idx="819">
                  <c:v>81900</c:v>
                </c:pt>
                <c:pt idx="820">
                  <c:v>82000</c:v>
                </c:pt>
                <c:pt idx="821">
                  <c:v>82100</c:v>
                </c:pt>
                <c:pt idx="822">
                  <c:v>82200</c:v>
                </c:pt>
                <c:pt idx="823">
                  <c:v>82300</c:v>
                </c:pt>
                <c:pt idx="824">
                  <c:v>82400</c:v>
                </c:pt>
                <c:pt idx="825">
                  <c:v>82500</c:v>
                </c:pt>
                <c:pt idx="826">
                  <c:v>82600</c:v>
                </c:pt>
                <c:pt idx="827">
                  <c:v>82700</c:v>
                </c:pt>
                <c:pt idx="828">
                  <c:v>82800</c:v>
                </c:pt>
                <c:pt idx="829">
                  <c:v>82900</c:v>
                </c:pt>
                <c:pt idx="830">
                  <c:v>83000</c:v>
                </c:pt>
                <c:pt idx="831">
                  <c:v>83100</c:v>
                </c:pt>
                <c:pt idx="832">
                  <c:v>83200</c:v>
                </c:pt>
                <c:pt idx="833">
                  <c:v>83300</c:v>
                </c:pt>
                <c:pt idx="834">
                  <c:v>83400</c:v>
                </c:pt>
                <c:pt idx="835">
                  <c:v>83500</c:v>
                </c:pt>
                <c:pt idx="836">
                  <c:v>83600</c:v>
                </c:pt>
                <c:pt idx="837">
                  <c:v>83700</c:v>
                </c:pt>
                <c:pt idx="838">
                  <c:v>83800</c:v>
                </c:pt>
                <c:pt idx="839">
                  <c:v>83900</c:v>
                </c:pt>
                <c:pt idx="840">
                  <c:v>84000</c:v>
                </c:pt>
                <c:pt idx="841">
                  <c:v>84100</c:v>
                </c:pt>
                <c:pt idx="842">
                  <c:v>84200</c:v>
                </c:pt>
                <c:pt idx="843">
                  <c:v>84300</c:v>
                </c:pt>
                <c:pt idx="844">
                  <c:v>84400</c:v>
                </c:pt>
                <c:pt idx="845">
                  <c:v>84500</c:v>
                </c:pt>
                <c:pt idx="846">
                  <c:v>84600</c:v>
                </c:pt>
                <c:pt idx="847">
                  <c:v>84700</c:v>
                </c:pt>
                <c:pt idx="848">
                  <c:v>84800</c:v>
                </c:pt>
                <c:pt idx="849">
                  <c:v>84900</c:v>
                </c:pt>
                <c:pt idx="850">
                  <c:v>85000</c:v>
                </c:pt>
                <c:pt idx="851">
                  <c:v>85100</c:v>
                </c:pt>
                <c:pt idx="852">
                  <c:v>85200</c:v>
                </c:pt>
                <c:pt idx="853">
                  <c:v>85300</c:v>
                </c:pt>
                <c:pt idx="854">
                  <c:v>85400</c:v>
                </c:pt>
                <c:pt idx="855">
                  <c:v>85500</c:v>
                </c:pt>
                <c:pt idx="856">
                  <c:v>85600</c:v>
                </c:pt>
                <c:pt idx="857">
                  <c:v>85700</c:v>
                </c:pt>
                <c:pt idx="858">
                  <c:v>85800</c:v>
                </c:pt>
                <c:pt idx="859">
                  <c:v>85900</c:v>
                </c:pt>
                <c:pt idx="860">
                  <c:v>86000</c:v>
                </c:pt>
                <c:pt idx="861">
                  <c:v>86100</c:v>
                </c:pt>
                <c:pt idx="862">
                  <c:v>86200</c:v>
                </c:pt>
                <c:pt idx="863">
                  <c:v>86300</c:v>
                </c:pt>
                <c:pt idx="864">
                  <c:v>86400</c:v>
                </c:pt>
                <c:pt idx="865">
                  <c:v>86500</c:v>
                </c:pt>
                <c:pt idx="866">
                  <c:v>86600</c:v>
                </c:pt>
                <c:pt idx="867">
                  <c:v>86700</c:v>
                </c:pt>
                <c:pt idx="868">
                  <c:v>86800</c:v>
                </c:pt>
                <c:pt idx="869">
                  <c:v>86900</c:v>
                </c:pt>
                <c:pt idx="870">
                  <c:v>87000</c:v>
                </c:pt>
                <c:pt idx="871">
                  <c:v>87100</c:v>
                </c:pt>
                <c:pt idx="872">
                  <c:v>87200</c:v>
                </c:pt>
                <c:pt idx="873">
                  <c:v>87300</c:v>
                </c:pt>
                <c:pt idx="874">
                  <c:v>87400</c:v>
                </c:pt>
                <c:pt idx="875">
                  <c:v>87500</c:v>
                </c:pt>
                <c:pt idx="876">
                  <c:v>87600</c:v>
                </c:pt>
                <c:pt idx="877">
                  <c:v>87700</c:v>
                </c:pt>
                <c:pt idx="878">
                  <c:v>87800</c:v>
                </c:pt>
                <c:pt idx="879">
                  <c:v>87900</c:v>
                </c:pt>
                <c:pt idx="880">
                  <c:v>88000</c:v>
                </c:pt>
                <c:pt idx="881">
                  <c:v>88100</c:v>
                </c:pt>
                <c:pt idx="882">
                  <c:v>88200</c:v>
                </c:pt>
                <c:pt idx="883">
                  <c:v>88300</c:v>
                </c:pt>
                <c:pt idx="884">
                  <c:v>88400</c:v>
                </c:pt>
                <c:pt idx="885">
                  <c:v>88500</c:v>
                </c:pt>
                <c:pt idx="886">
                  <c:v>88600</c:v>
                </c:pt>
                <c:pt idx="887">
                  <c:v>88700</c:v>
                </c:pt>
                <c:pt idx="888">
                  <c:v>88800</c:v>
                </c:pt>
                <c:pt idx="889">
                  <c:v>88900</c:v>
                </c:pt>
                <c:pt idx="890">
                  <c:v>89000</c:v>
                </c:pt>
                <c:pt idx="891">
                  <c:v>89100</c:v>
                </c:pt>
                <c:pt idx="892">
                  <c:v>89200</c:v>
                </c:pt>
                <c:pt idx="893">
                  <c:v>89300</c:v>
                </c:pt>
                <c:pt idx="894">
                  <c:v>89400</c:v>
                </c:pt>
                <c:pt idx="895">
                  <c:v>89500</c:v>
                </c:pt>
                <c:pt idx="896">
                  <c:v>89600</c:v>
                </c:pt>
                <c:pt idx="897">
                  <c:v>89700</c:v>
                </c:pt>
                <c:pt idx="898">
                  <c:v>89800</c:v>
                </c:pt>
                <c:pt idx="899">
                  <c:v>89900</c:v>
                </c:pt>
                <c:pt idx="900">
                  <c:v>90000</c:v>
                </c:pt>
                <c:pt idx="901">
                  <c:v>90100</c:v>
                </c:pt>
                <c:pt idx="902">
                  <c:v>90200</c:v>
                </c:pt>
                <c:pt idx="903">
                  <c:v>90300</c:v>
                </c:pt>
                <c:pt idx="904">
                  <c:v>90400</c:v>
                </c:pt>
                <c:pt idx="905">
                  <c:v>90500</c:v>
                </c:pt>
                <c:pt idx="906">
                  <c:v>90600</c:v>
                </c:pt>
                <c:pt idx="907">
                  <c:v>90700</c:v>
                </c:pt>
                <c:pt idx="908">
                  <c:v>90800</c:v>
                </c:pt>
                <c:pt idx="909">
                  <c:v>90900</c:v>
                </c:pt>
                <c:pt idx="910">
                  <c:v>91000</c:v>
                </c:pt>
                <c:pt idx="911">
                  <c:v>91100</c:v>
                </c:pt>
                <c:pt idx="912">
                  <c:v>91200</c:v>
                </c:pt>
                <c:pt idx="913">
                  <c:v>91300</c:v>
                </c:pt>
                <c:pt idx="914">
                  <c:v>91400</c:v>
                </c:pt>
                <c:pt idx="915">
                  <c:v>91500</c:v>
                </c:pt>
                <c:pt idx="916">
                  <c:v>91600</c:v>
                </c:pt>
                <c:pt idx="917">
                  <c:v>91700</c:v>
                </c:pt>
                <c:pt idx="918">
                  <c:v>91800</c:v>
                </c:pt>
                <c:pt idx="919">
                  <c:v>91900</c:v>
                </c:pt>
                <c:pt idx="920">
                  <c:v>92000</c:v>
                </c:pt>
                <c:pt idx="921">
                  <c:v>92100</c:v>
                </c:pt>
                <c:pt idx="922">
                  <c:v>92200</c:v>
                </c:pt>
                <c:pt idx="923">
                  <c:v>92300</c:v>
                </c:pt>
                <c:pt idx="924">
                  <c:v>92400</c:v>
                </c:pt>
                <c:pt idx="925">
                  <c:v>92500</c:v>
                </c:pt>
                <c:pt idx="926">
                  <c:v>92600</c:v>
                </c:pt>
                <c:pt idx="927">
                  <c:v>92700</c:v>
                </c:pt>
                <c:pt idx="928">
                  <c:v>92800</c:v>
                </c:pt>
                <c:pt idx="929">
                  <c:v>92900</c:v>
                </c:pt>
                <c:pt idx="930">
                  <c:v>93000</c:v>
                </c:pt>
                <c:pt idx="931">
                  <c:v>93100</c:v>
                </c:pt>
                <c:pt idx="932">
                  <c:v>93200</c:v>
                </c:pt>
                <c:pt idx="933">
                  <c:v>93300</c:v>
                </c:pt>
                <c:pt idx="934">
                  <c:v>93400</c:v>
                </c:pt>
                <c:pt idx="935">
                  <c:v>93500</c:v>
                </c:pt>
                <c:pt idx="936">
                  <c:v>93600</c:v>
                </c:pt>
                <c:pt idx="937">
                  <c:v>93700</c:v>
                </c:pt>
                <c:pt idx="938">
                  <c:v>93800</c:v>
                </c:pt>
                <c:pt idx="939">
                  <c:v>93900</c:v>
                </c:pt>
                <c:pt idx="940">
                  <c:v>94000</c:v>
                </c:pt>
                <c:pt idx="941">
                  <c:v>94100</c:v>
                </c:pt>
                <c:pt idx="942">
                  <c:v>94200</c:v>
                </c:pt>
                <c:pt idx="943">
                  <c:v>94300</c:v>
                </c:pt>
                <c:pt idx="944">
                  <c:v>94400</c:v>
                </c:pt>
                <c:pt idx="945">
                  <c:v>94500</c:v>
                </c:pt>
                <c:pt idx="946">
                  <c:v>94600</c:v>
                </c:pt>
                <c:pt idx="947">
                  <c:v>94700</c:v>
                </c:pt>
                <c:pt idx="948">
                  <c:v>94800</c:v>
                </c:pt>
                <c:pt idx="949">
                  <c:v>94900</c:v>
                </c:pt>
                <c:pt idx="950">
                  <c:v>95000</c:v>
                </c:pt>
                <c:pt idx="951">
                  <c:v>95100</c:v>
                </c:pt>
                <c:pt idx="952">
                  <c:v>95200</c:v>
                </c:pt>
                <c:pt idx="953">
                  <c:v>95300</c:v>
                </c:pt>
                <c:pt idx="954">
                  <c:v>95400</c:v>
                </c:pt>
                <c:pt idx="955">
                  <c:v>95500</c:v>
                </c:pt>
                <c:pt idx="956">
                  <c:v>95600</c:v>
                </c:pt>
                <c:pt idx="957">
                  <c:v>95700</c:v>
                </c:pt>
                <c:pt idx="958">
                  <c:v>95800</c:v>
                </c:pt>
                <c:pt idx="959">
                  <c:v>95900</c:v>
                </c:pt>
                <c:pt idx="960">
                  <c:v>96000</c:v>
                </c:pt>
                <c:pt idx="961">
                  <c:v>96100</c:v>
                </c:pt>
                <c:pt idx="962">
                  <c:v>96200</c:v>
                </c:pt>
                <c:pt idx="963">
                  <c:v>96300</c:v>
                </c:pt>
                <c:pt idx="964">
                  <c:v>96400</c:v>
                </c:pt>
                <c:pt idx="965">
                  <c:v>96500</c:v>
                </c:pt>
                <c:pt idx="966">
                  <c:v>96600</c:v>
                </c:pt>
                <c:pt idx="967">
                  <c:v>96700</c:v>
                </c:pt>
                <c:pt idx="968">
                  <c:v>96800</c:v>
                </c:pt>
                <c:pt idx="969">
                  <c:v>96900</c:v>
                </c:pt>
                <c:pt idx="970">
                  <c:v>97000</c:v>
                </c:pt>
                <c:pt idx="971">
                  <c:v>97100</c:v>
                </c:pt>
                <c:pt idx="972">
                  <c:v>97200</c:v>
                </c:pt>
                <c:pt idx="973">
                  <c:v>97300</c:v>
                </c:pt>
                <c:pt idx="974">
                  <c:v>97400</c:v>
                </c:pt>
                <c:pt idx="975">
                  <c:v>97500</c:v>
                </c:pt>
                <c:pt idx="976">
                  <c:v>97600</c:v>
                </c:pt>
                <c:pt idx="977">
                  <c:v>97700</c:v>
                </c:pt>
                <c:pt idx="978">
                  <c:v>97800</c:v>
                </c:pt>
                <c:pt idx="979">
                  <c:v>97900</c:v>
                </c:pt>
                <c:pt idx="980">
                  <c:v>98000</c:v>
                </c:pt>
                <c:pt idx="981">
                  <c:v>98100</c:v>
                </c:pt>
                <c:pt idx="982">
                  <c:v>98200</c:v>
                </c:pt>
                <c:pt idx="983">
                  <c:v>98300</c:v>
                </c:pt>
                <c:pt idx="984">
                  <c:v>98400</c:v>
                </c:pt>
                <c:pt idx="985">
                  <c:v>98500</c:v>
                </c:pt>
                <c:pt idx="986">
                  <c:v>98600</c:v>
                </c:pt>
                <c:pt idx="987">
                  <c:v>98700</c:v>
                </c:pt>
                <c:pt idx="988">
                  <c:v>98800</c:v>
                </c:pt>
                <c:pt idx="989">
                  <c:v>98900</c:v>
                </c:pt>
                <c:pt idx="990">
                  <c:v>99000</c:v>
                </c:pt>
                <c:pt idx="991">
                  <c:v>99100</c:v>
                </c:pt>
                <c:pt idx="992">
                  <c:v>99200</c:v>
                </c:pt>
                <c:pt idx="993">
                  <c:v>99300</c:v>
                </c:pt>
                <c:pt idx="994">
                  <c:v>99400</c:v>
                </c:pt>
                <c:pt idx="995">
                  <c:v>99500</c:v>
                </c:pt>
                <c:pt idx="996">
                  <c:v>99600</c:v>
                </c:pt>
                <c:pt idx="997">
                  <c:v>99700</c:v>
                </c:pt>
                <c:pt idx="998">
                  <c:v>99800</c:v>
                </c:pt>
                <c:pt idx="999">
                  <c:v>99900</c:v>
                </c:pt>
                <c:pt idx="1000">
                  <c:v>100000</c:v>
                </c:pt>
              </c:numCache>
            </c:numRef>
          </c:cat>
          <c:val>
            <c:numRef>
              <c:f>Kalk!$AF$10:$AF$1010</c:f>
              <c:numCache>
                <c:formatCode>#,##0.00</c:formatCode>
                <c:ptCount val="1001"/>
                <c:pt idx="0">
                  <c:v>14400</c:v>
                </c:pt>
                <c:pt idx="1">
                  <c:v>14330</c:v>
                </c:pt>
                <c:pt idx="2">
                  <c:v>14260</c:v>
                </c:pt>
                <c:pt idx="3">
                  <c:v>14190</c:v>
                </c:pt>
                <c:pt idx="4">
                  <c:v>14120</c:v>
                </c:pt>
                <c:pt idx="5">
                  <c:v>14050</c:v>
                </c:pt>
                <c:pt idx="6">
                  <c:v>13980</c:v>
                </c:pt>
                <c:pt idx="7">
                  <c:v>13910</c:v>
                </c:pt>
                <c:pt idx="8">
                  <c:v>13840</c:v>
                </c:pt>
                <c:pt idx="9">
                  <c:v>13770</c:v>
                </c:pt>
                <c:pt idx="10">
                  <c:v>13700</c:v>
                </c:pt>
                <c:pt idx="11">
                  <c:v>13630</c:v>
                </c:pt>
                <c:pt idx="12">
                  <c:v>13560</c:v>
                </c:pt>
                <c:pt idx="13">
                  <c:v>13490</c:v>
                </c:pt>
                <c:pt idx="14">
                  <c:v>13420</c:v>
                </c:pt>
                <c:pt idx="15">
                  <c:v>13350</c:v>
                </c:pt>
                <c:pt idx="16">
                  <c:v>13280</c:v>
                </c:pt>
                <c:pt idx="17">
                  <c:v>13210</c:v>
                </c:pt>
                <c:pt idx="18">
                  <c:v>13140</c:v>
                </c:pt>
                <c:pt idx="19">
                  <c:v>13070</c:v>
                </c:pt>
                <c:pt idx="20">
                  <c:v>13000</c:v>
                </c:pt>
                <c:pt idx="21">
                  <c:v>12930</c:v>
                </c:pt>
                <c:pt idx="22">
                  <c:v>12860</c:v>
                </c:pt>
                <c:pt idx="23">
                  <c:v>12790</c:v>
                </c:pt>
                <c:pt idx="24">
                  <c:v>12720</c:v>
                </c:pt>
                <c:pt idx="25">
                  <c:v>12650</c:v>
                </c:pt>
                <c:pt idx="26">
                  <c:v>12580</c:v>
                </c:pt>
                <c:pt idx="27">
                  <c:v>12510</c:v>
                </c:pt>
                <c:pt idx="28">
                  <c:v>12440</c:v>
                </c:pt>
                <c:pt idx="29">
                  <c:v>12370</c:v>
                </c:pt>
                <c:pt idx="30">
                  <c:v>12300</c:v>
                </c:pt>
                <c:pt idx="31">
                  <c:v>12230</c:v>
                </c:pt>
                <c:pt idx="32">
                  <c:v>12160</c:v>
                </c:pt>
                <c:pt idx="33">
                  <c:v>12090</c:v>
                </c:pt>
                <c:pt idx="34">
                  <c:v>12020</c:v>
                </c:pt>
                <c:pt idx="35">
                  <c:v>11950</c:v>
                </c:pt>
                <c:pt idx="36">
                  <c:v>11880</c:v>
                </c:pt>
                <c:pt idx="37">
                  <c:v>11810</c:v>
                </c:pt>
                <c:pt idx="38">
                  <c:v>11740</c:v>
                </c:pt>
                <c:pt idx="39">
                  <c:v>11670</c:v>
                </c:pt>
                <c:pt idx="40">
                  <c:v>11600</c:v>
                </c:pt>
                <c:pt idx="41">
                  <c:v>11530</c:v>
                </c:pt>
                <c:pt idx="42">
                  <c:v>11460</c:v>
                </c:pt>
                <c:pt idx="43">
                  <c:v>11390</c:v>
                </c:pt>
                <c:pt idx="44">
                  <c:v>11320</c:v>
                </c:pt>
                <c:pt idx="45">
                  <c:v>11250</c:v>
                </c:pt>
                <c:pt idx="46">
                  <c:v>11180</c:v>
                </c:pt>
                <c:pt idx="47">
                  <c:v>11110</c:v>
                </c:pt>
                <c:pt idx="48">
                  <c:v>11040</c:v>
                </c:pt>
                <c:pt idx="49">
                  <c:v>10970</c:v>
                </c:pt>
                <c:pt idx="50">
                  <c:v>10900</c:v>
                </c:pt>
                <c:pt idx="51">
                  <c:v>10830</c:v>
                </c:pt>
                <c:pt idx="52">
                  <c:v>10760</c:v>
                </c:pt>
                <c:pt idx="53">
                  <c:v>10690</c:v>
                </c:pt>
                <c:pt idx="54">
                  <c:v>10620</c:v>
                </c:pt>
                <c:pt idx="55">
                  <c:v>10550</c:v>
                </c:pt>
                <c:pt idx="56">
                  <c:v>10480</c:v>
                </c:pt>
                <c:pt idx="57">
                  <c:v>10410</c:v>
                </c:pt>
                <c:pt idx="58">
                  <c:v>10340</c:v>
                </c:pt>
                <c:pt idx="59">
                  <c:v>10270</c:v>
                </c:pt>
                <c:pt idx="60">
                  <c:v>10200</c:v>
                </c:pt>
                <c:pt idx="61">
                  <c:v>10130</c:v>
                </c:pt>
                <c:pt idx="62">
                  <c:v>10060</c:v>
                </c:pt>
                <c:pt idx="63">
                  <c:v>9990</c:v>
                </c:pt>
                <c:pt idx="64">
                  <c:v>9920</c:v>
                </c:pt>
                <c:pt idx="65">
                  <c:v>9850</c:v>
                </c:pt>
                <c:pt idx="66">
                  <c:v>9780</c:v>
                </c:pt>
                <c:pt idx="67">
                  <c:v>9710</c:v>
                </c:pt>
                <c:pt idx="68">
                  <c:v>9640</c:v>
                </c:pt>
                <c:pt idx="69">
                  <c:v>9570</c:v>
                </c:pt>
                <c:pt idx="70">
                  <c:v>9500</c:v>
                </c:pt>
                <c:pt idx="71">
                  <c:v>9430</c:v>
                </c:pt>
                <c:pt idx="72">
                  <c:v>9360</c:v>
                </c:pt>
                <c:pt idx="73">
                  <c:v>9290</c:v>
                </c:pt>
                <c:pt idx="74">
                  <c:v>9220</c:v>
                </c:pt>
                <c:pt idx="75">
                  <c:v>9150</c:v>
                </c:pt>
                <c:pt idx="76">
                  <c:v>9080</c:v>
                </c:pt>
                <c:pt idx="77">
                  <c:v>9010</c:v>
                </c:pt>
                <c:pt idx="78">
                  <c:v>8940</c:v>
                </c:pt>
                <c:pt idx="79">
                  <c:v>8870</c:v>
                </c:pt>
                <c:pt idx="80">
                  <c:v>8800</c:v>
                </c:pt>
                <c:pt idx="81">
                  <c:v>8730</c:v>
                </c:pt>
                <c:pt idx="82">
                  <c:v>8660</c:v>
                </c:pt>
                <c:pt idx="83">
                  <c:v>8590</c:v>
                </c:pt>
                <c:pt idx="84">
                  <c:v>8520</c:v>
                </c:pt>
                <c:pt idx="85">
                  <c:v>8450</c:v>
                </c:pt>
                <c:pt idx="86">
                  <c:v>8380</c:v>
                </c:pt>
                <c:pt idx="87">
                  <c:v>8310</c:v>
                </c:pt>
                <c:pt idx="88">
                  <c:v>8240</c:v>
                </c:pt>
                <c:pt idx="89">
                  <c:v>8170</c:v>
                </c:pt>
                <c:pt idx="90">
                  <c:v>8100</c:v>
                </c:pt>
                <c:pt idx="91">
                  <c:v>8030</c:v>
                </c:pt>
                <c:pt idx="92">
                  <c:v>7960</c:v>
                </c:pt>
                <c:pt idx="93">
                  <c:v>7890</c:v>
                </c:pt>
                <c:pt idx="94">
                  <c:v>7820</c:v>
                </c:pt>
                <c:pt idx="95">
                  <c:v>7750</c:v>
                </c:pt>
                <c:pt idx="96">
                  <c:v>7680</c:v>
                </c:pt>
                <c:pt idx="97">
                  <c:v>7610</c:v>
                </c:pt>
                <c:pt idx="98">
                  <c:v>7540</c:v>
                </c:pt>
                <c:pt idx="99">
                  <c:v>7470</c:v>
                </c:pt>
                <c:pt idx="100">
                  <c:v>7400</c:v>
                </c:pt>
                <c:pt idx="101">
                  <c:v>7330</c:v>
                </c:pt>
                <c:pt idx="102">
                  <c:v>7260</c:v>
                </c:pt>
                <c:pt idx="103">
                  <c:v>7190.0000000000009</c:v>
                </c:pt>
                <c:pt idx="104">
                  <c:v>7127.0000000000009</c:v>
                </c:pt>
                <c:pt idx="105">
                  <c:v>7071.0000000000009</c:v>
                </c:pt>
                <c:pt idx="106">
                  <c:v>7016.0000000000009</c:v>
                </c:pt>
                <c:pt idx="107">
                  <c:v>6960.0000000000009</c:v>
                </c:pt>
                <c:pt idx="108">
                  <c:v>6905.0000000000009</c:v>
                </c:pt>
                <c:pt idx="109">
                  <c:v>6850.0000000000009</c:v>
                </c:pt>
                <c:pt idx="110">
                  <c:v>6796.0000000000009</c:v>
                </c:pt>
                <c:pt idx="111">
                  <c:v>6741.0000000000009</c:v>
                </c:pt>
                <c:pt idx="112">
                  <c:v>6687.0000000000009</c:v>
                </c:pt>
                <c:pt idx="113">
                  <c:v>6633.0000000000009</c:v>
                </c:pt>
                <c:pt idx="114">
                  <c:v>6579.0000000000009</c:v>
                </c:pt>
                <c:pt idx="115">
                  <c:v>6525.0000000000009</c:v>
                </c:pt>
                <c:pt idx="116">
                  <c:v>6472.0000000000009</c:v>
                </c:pt>
                <c:pt idx="117">
                  <c:v>6419.0000000000009</c:v>
                </c:pt>
                <c:pt idx="118">
                  <c:v>6366</c:v>
                </c:pt>
                <c:pt idx="119">
                  <c:v>6313</c:v>
                </c:pt>
                <c:pt idx="120">
                  <c:v>6261</c:v>
                </c:pt>
                <c:pt idx="121">
                  <c:v>6208</c:v>
                </c:pt>
                <c:pt idx="122">
                  <c:v>6156</c:v>
                </c:pt>
                <c:pt idx="123">
                  <c:v>6104</c:v>
                </c:pt>
                <c:pt idx="124">
                  <c:v>6053</c:v>
                </c:pt>
                <c:pt idx="125">
                  <c:v>6001</c:v>
                </c:pt>
                <c:pt idx="126">
                  <c:v>5950</c:v>
                </c:pt>
                <c:pt idx="127">
                  <c:v>5899</c:v>
                </c:pt>
                <c:pt idx="128">
                  <c:v>5848</c:v>
                </c:pt>
                <c:pt idx="129">
                  <c:v>5798</c:v>
                </c:pt>
                <c:pt idx="130">
                  <c:v>5748</c:v>
                </c:pt>
                <c:pt idx="131">
                  <c:v>5697</c:v>
                </c:pt>
                <c:pt idx="132">
                  <c:v>5648</c:v>
                </c:pt>
                <c:pt idx="133">
                  <c:v>5598</c:v>
                </c:pt>
                <c:pt idx="134">
                  <c:v>5548</c:v>
                </c:pt>
                <c:pt idx="135">
                  <c:v>5499</c:v>
                </c:pt>
                <c:pt idx="136">
                  <c:v>5450</c:v>
                </c:pt>
                <c:pt idx="137">
                  <c:v>5401</c:v>
                </c:pt>
                <c:pt idx="138">
                  <c:v>5353</c:v>
                </c:pt>
                <c:pt idx="139">
                  <c:v>5304</c:v>
                </c:pt>
                <c:pt idx="140">
                  <c:v>5256</c:v>
                </c:pt>
                <c:pt idx="141">
                  <c:v>5208</c:v>
                </c:pt>
                <c:pt idx="142">
                  <c:v>5161</c:v>
                </c:pt>
                <c:pt idx="143">
                  <c:v>5113</c:v>
                </c:pt>
                <c:pt idx="144">
                  <c:v>5066</c:v>
                </c:pt>
                <c:pt idx="145">
                  <c:v>5019</c:v>
                </c:pt>
                <c:pt idx="146">
                  <c:v>4972</c:v>
                </c:pt>
                <c:pt idx="147">
                  <c:v>4925</c:v>
                </c:pt>
                <c:pt idx="148">
                  <c:v>4879</c:v>
                </c:pt>
                <c:pt idx="149">
                  <c:v>4833</c:v>
                </c:pt>
                <c:pt idx="150">
                  <c:v>4787</c:v>
                </c:pt>
                <c:pt idx="151">
                  <c:v>4741</c:v>
                </c:pt>
                <c:pt idx="152">
                  <c:v>4695</c:v>
                </c:pt>
                <c:pt idx="153">
                  <c:v>4649</c:v>
                </c:pt>
                <c:pt idx="154">
                  <c:v>4603</c:v>
                </c:pt>
                <c:pt idx="155">
                  <c:v>4557</c:v>
                </c:pt>
                <c:pt idx="156">
                  <c:v>4511</c:v>
                </c:pt>
                <c:pt idx="157">
                  <c:v>4466</c:v>
                </c:pt>
                <c:pt idx="158">
                  <c:v>4420</c:v>
                </c:pt>
                <c:pt idx="159">
                  <c:v>4374</c:v>
                </c:pt>
                <c:pt idx="160">
                  <c:v>4329</c:v>
                </c:pt>
                <c:pt idx="161">
                  <c:v>4283</c:v>
                </c:pt>
                <c:pt idx="162">
                  <c:v>4238</c:v>
                </c:pt>
                <c:pt idx="163">
                  <c:v>4192</c:v>
                </c:pt>
                <c:pt idx="164">
                  <c:v>4147</c:v>
                </c:pt>
                <c:pt idx="165">
                  <c:v>4101</c:v>
                </c:pt>
                <c:pt idx="166">
                  <c:v>4056</c:v>
                </c:pt>
                <c:pt idx="167">
                  <c:v>4011</c:v>
                </c:pt>
                <c:pt idx="168">
                  <c:v>3965</c:v>
                </c:pt>
                <c:pt idx="169">
                  <c:v>3920</c:v>
                </c:pt>
                <c:pt idx="170">
                  <c:v>3875</c:v>
                </c:pt>
                <c:pt idx="171">
                  <c:v>3830</c:v>
                </c:pt>
                <c:pt idx="172">
                  <c:v>3785</c:v>
                </c:pt>
                <c:pt idx="173">
                  <c:v>3740</c:v>
                </c:pt>
                <c:pt idx="174">
                  <c:v>3694</c:v>
                </c:pt>
                <c:pt idx="175">
                  <c:v>3649</c:v>
                </c:pt>
                <c:pt idx="176">
                  <c:v>3605</c:v>
                </c:pt>
                <c:pt idx="177">
                  <c:v>3560</c:v>
                </c:pt>
                <c:pt idx="178">
                  <c:v>3515</c:v>
                </c:pt>
                <c:pt idx="179">
                  <c:v>3470</c:v>
                </c:pt>
                <c:pt idx="180">
                  <c:v>3425</c:v>
                </c:pt>
                <c:pt idx="181">
                  <c:v>3380</c:v>
                </c:pt>
                <c:pt idx="182">
                  <c:v>3336</c:v>
                </c:pt>
                <c:pt idx="183">
                  <c:v>3291</c:v>
                </c:pt>
                <c:pt idx="184">
                  <c:v>3246</c:v>
                </c:pt>
                <c:pt idx="185">
                  <c:v>3202</c:v>
                </c:pt>
                <c:pt idx="186">
                  <c:v>3157</c:v>
                </c:pt>
                <c:pt idx="187">
                  <c:v>3113</c:v>
                </c:pt>
                <c:pt idx="188">
                  <c:v>3068</c:v>
                </c:pt>
                <c:pt idx="189">
                  <c:v>3024</c:v>
                </c:pt>
                <c:pt idx="190">
                  <c:v>2980</c:v>
                </c:pt>
                <c:pt idx="191">
                  <c:v>2935</c:v>
                </c:pt>
                <c:pt idx="192">
                  <c:v>2891</c:v>
                </c:pt>
                <c:pt idx="193">
                  <c:v>2847</c:v>
                </c:pt>
                <c:pt idx="194">
                  <c:v>2803</c:v>
                </c:pt>
                <c:pt idx="195">
                  <c:v>2758</c:v>
                </c:pt>
                <c:pt idx="196">
                  <c:v>2714</c:v>
                </c:pt>
                <c:pt idx="197">
                  <c:v>2670</c:v>
                </c:pt>
                <c:pt idx="198">
                  <c:v>2626</c:v>
                </c:pt>
                <c:pt idx="199">
                  <c:v>2582</c:v>
                </c:pt>
                <c:pt idx="200">
                  <c:v>2538</c:v>
                </c:pt>
                <c:pt idx="201">
                  <c:v>2494</c:v>
                </c:pt>
                <c:pt idx="202">
                  <c:v>2450</c:v>
                </c:pt>
                <c:pt idx="203">
                  <c:v>2407</c:v>
                </c:pt>
                <c:pt idx="204">
                  <c:v>2363</c:v>
                </c:pt>
                <c:pt idx="205">
                  <c:v>2319.0000000000018</c:v>
                </c:pt>
                <c:pt idx="206">
                  <c:v>2286</c:v>
                </c:pt>
                <c:pt idx="207">
                  <c:v>2282</c:v>
                </c:pt>
                <c:pt idx="208">
                  <c:v>2278</c:v>
                </c:pt>
                <c:pt idx="209">
                  <c:v>2273</c:v>
                </c:pt>
                <c:pt idx="210">
                  <c:v>2269</c:v>
                </c:pt>
                <c:pt idx="211">
                  <c:v>2265</c:v>
                </c:pt>
                <c:pt idx="212">
                  <c:v>2261</c:v>
                </c:pt>
                <c:pt idx="213">
                  <c:v>2257</c:v>
                </c:pt>
                <c:pt idx="214">
                  <c:v>2252</c:v>
                </c:pt>
                <c:pt idx="215">
                  <c:v>2248</c:v>
                </c:pt>
                <c:pt idx="216">
                  <c:v>2244</c:v>
                </c:pt>
                <c:pt idx="217">
                  <c:v>2239</c:v>
                </c:pt>
                <c:pt idx="218">
                  <c:v>2235</c:v>
                </c:pt>
                <c:pt idx="219">
                  <c:v>2231</c:v>
                </c:pt>
                <c:pt idx="220">
                  <c:v>2227</c:v>
                </c:pt>
                <c:pt idx="221">
                  <c:v>2223</c:v>
                </c:pt>
                <c:pt idx="222">
                  <c:v>2218</c:v>
                </c:pt>
                <c:pt idx="223">
                  <c:v>2214</c:v>
                </c:pt>
                <c:pt idx="224">
                  <c:v>2210</c:v>
                </c:pt>
                <c:pt idx="225">
                  <c:v>2206</c:v>
                </c:pt>
                <c:pt idx="226">
                  <c:v>2201</c:v>
                </c:pt>
                <c:pt idx="227">
                  <c:v>2197</c:v>
                </c:pt>
                <c:pt idx="228">
                  <c:v>2192</c:v>
                </c:pt>
                <c:pt idx="229">
                  <c:v>2188</c:v>
                </c:pt>
                <c:pt idx="230">
                  <c:v>2184</c:v>
                </c:pt>
                <c:pt idx="231">
                  <c:v>2180</c:v>
                </c:pt>
                <c:pt idx="232">
                  <c:v>2175</c:v>
                </c:pt>
                <c:pt idx="233">
                  <c:v>2171</c:v>
                </c:pt>
                <c:pt idx="234">
                  <c:v>2167</c:v>
                </c:pt>
                <c:pt idx="235">
                  <c:v>2163</c:v>
                </c:pt>
                <c:pt idx="236">
                  <c:v>2158</c:v>
                </c:pt>
                <c:pt idx="237">
                  <c:v>2154</c:v>
                </c:pt>
                <c:pt idx="238">
                  <c:v>2149</c:v>
                </c:pt>
                <c:pt idx="239">
                  <c:v>2145</c:v>
                </c:pt>
                <c:pt idx="240">
                  <c:v>2141</c:v>
                </c:pt>
                <c:pt idx="241">
                  <c:v>2137</c:v>
                </c:pt>
                <c:pt idx="242">
                  <c:v>2132</c:v>
                </c:pt>
                <c:pt idx="243">
                  <c:v>2128</c:v>
                </c:pt>
                <c:pt idx="244">
                  <c:v>2124</c:v>
                </c:pt>
                <c:pt idx="245">
                  <c:v>2120</c:v>
                </c:pt>
                <c:pt idx="246">
                  <c:v>2116</c:v>
                </c:pt>
                <c:pt idx="247">
                  <c:v>2111</c:v>
                </c:pt>
                <c:pt idx="248">
                  <c:v>2107</c:v>
                </c:pt>
                <c:pt idx="249">
                  <c:v>2103</c:v>
                </c:pt>
                <c:pt idx="250">
                  <c:v>2098</c:v>
                </c:pt>
                <c:pt idx="251">
                  <c:v>2094</c:v>
                </c:pt>
                <c:pt idx="252">
                  <c:v>2090</c:v>
                </c:pt>
                <c:pt idx="253">
                  <c:v>2086</c:v>
                </c:pt>
                <c:pt idx="254">
                  <c:v>2081</c:v>
                </c:pt>
                <c:pt idx="255">
                  <c:v>2077</c:v>
                </c:pt>
                <c:pt idx="256">
                  <c:v>2073</c:v>
                </c:pt>
                <c:pt idx="257">
                  <c:v>2069</c:v>
                </c:pt>
                <c:pt idx="258">
                  <c:v>2064</c:v>
                </c:pt>
                <c:pt idx="259">
                  <c:v>2060</c:v>
                </c:pt>
                <c:pt idx="260">
                  <c:v>2055</c:v>
                </c:pt>
                <c:pt idx="261">
                  <c:v>2051</c:v>
                </c:pt>
                <c:pt idx="262">
                  <c:v>2048</c:v>
                </c:pt>
                <c:pt idx="263">
                  <c:v>2043</c:v>
                </c:pt>
                <c:pt idx="264">
                  <c:v>2039</c:v>
                </c:pt>
                <c:pt idx="265">
                  <c:v>2035</c:v>
                </c:pt>
                <c:pt idx="266">
                  <c:v>2030</c:v>
                </c:pt>
                <c:pt idx="267">
                  <c:v>2026</c:v>
                </c:pt>
                <c:pt idx="268">
                  <c:v>2021</c:v>
                </c:pt>
                <c:pt idx="269">
                  <c:v>2017</c:v>
                </c:pt>
                <c:pt idx="270">
                  <c:v>2013</c:v>
                </c:pt>
                <c:pt idx="271">
                  <c:v>2009</c:v>
                </c:pt>
                <c:pt idx="272">
                  <c:v>2005</c:v>
                </c:pt>
                <c:pt idx="273">
                  <c:v>2000</c:v>
                </c:pt>
                <c:pt idx="274">
                  <c:v>1996</c:v>
                </c:pt>
                <c:pt idx="275">
                  <c:v>1991</c:v>
                </c:pt>
                <c:pt idx="276">
                  <c:v>1987</c:v>
                </c:pt>
                <c:pt idx="277">
                  <c:v>1984</c:v>
                </c:pt>
                <c:pt idx="278">
                  <c:v>1979</c:v>
                </c:pt>
                <c:pt idx="279">
                  <c:v>1974</c:v>
                </c:pt>
                <c:pt idx="280">
                  <c:v>1971</c:v>
                </c:pt>
                <c:pt idx="281">
                  <c:v>1966</c:v>
                </c:pt>
                <c:pt idx="282">
                  <c:v>1961</c:v>
                </c:pt>
                <c:pt idx="283">
                  <c:v>1958</c:v>
                </c:pt>
                <c:pt idx="284">
                  <c:v>1953</c:v>
                </c:pt>
                <c:pt idx="285">
                  <c:v>1949</c:v>
                </c:pt>
                <c:pt idx="286">
                  <c:v>1944</c:v>
                </c:pt>
                <c:pt idx="287">
                  <c:v>1940</c:v>
                </c:pt>
                <c:pt idx="288">
                  <c:v>1936</c:v>
                </c:pt>
                <c:pt idx="289">
                  <c:v>1932</c:v>
                </c:pt>
                <c:pt idx="290">
                  <c:v>1927</c:v>
                </c:pt>
                <c:pt idx="291">
                  <c:v>1923</c:v>
                </c:pt>
                <c:pt idx="292">
                  <c:v>1919</c:v>
                </c:pt>
                <c:pt idx="293">
                  <c:v>1915</c:v>
                </c:pt>
                <c:pt idx="294">
                  <c:v>1911</c:v>
                </c:pt>
                <c:pt idx="295">
                  <c:v>1907</c:v>
                </c:pt>
                <c:pt idx="296">
                  <c:v>1902</c:v>
                </c:pt>
                <c:pt idx="297">
                  <c:v>1898</c:v>
                </c:pt>
                <c:pt idx="298">
                  <c:v>1894</c:v>
                </c:pt>
                <c:pt idx="299">
                  <c:v>1889</c:v>
                </c:pt>
                <c:pt idx="300">
                  <c:v>1885</c:v>
                </c:pt>
                <c:pt idx="301">
                  <c:v>1880</c:v>
                </c:pt>
                <c:pt idx="302">
                  <c:v>1877</c:v>
                </c:pt>
                <c:pt idx="303">
                  <c:v>1872</c:v>
                </c:pt>
                <c:pt idx="304">
                  <c:v>1868</c:v>
                </c:pt>
                <c:pt idx="305">
                  <c:v>1864</c:v>
                </c:pt>
                <c:pt idx="306">
                  <c:v>1859</c:v>
                </c:pt>
                <c:pt idx="307">
                  <c:v>1854</c:v>
                </c:pt>
                <c:pt idx="308">
                  <c:v>1851</c:v>
                </c:pt>
                <c:pt idx="309">
                  <c:v>1847</c:v>
                </c:pt>
                <c:pt idx="310">
                  <c:v>1842</c:v>
                </c:pt>
                <c:pt idx="311">
                  <c:v>1838</c:v>
                </c:pt>
                <c:pt idx="312">
                  <c:v>1833</c:v>
                </c:pt>
                <c:pt idx="313">
                  <c:v>1829</c:v>
                </c:pt>
                <c:pt idx="314">
                  <c:v>1825</c:v>
                </c:pt>
                <c:pt idx="315">
                  <c:v>1821</c:v>
                </c:pt>
                <c:pt idx="316">
                  <c:v>1817</c:v>
                </c:pt>
                <c:pt idx="317">
                  <c:v>1812</c:v>
                </c:pt>
                <c:pt idx="318">
                  <c:v>1808</c:v>
                </c:pt>
                <c:pt idx="319">
                  <c:v>1803</c:v>
                </c:pt>
                <c:pt idx="320">
                  <c:v>1799</c:v>
                </c:pt>
                <c:pt idx="321">
                  <c:v>1795</c:v>
                </c:pt>
                <c:pt idx="322">
                  <c:v>1790</c:v>
                </c:pt>
                <c:pt idx="323">
                  <c:v>1787</c:v>
                </c:pt>
                <c:pt idx="324">
                  <c:v>1783</c:v>
                </c:pt>
                <c:pt idx="325">
                  <c:v>1778</c:v>
                </c:pt>
                <c:pt idx="326">
                  <c:v>1774</c:v>
                </c:pt>
                <c:pt idx="327">
                  <c:v>1769</c:v>
                </c:pt>
                <c:pt idx="328">
                  <c:v>1766</c:v>
                </c:pt>
                <c:pt idx="329">
                  <c:v>1761</c:v>
                </c:pt>
                <c:pt idx="330">
                  <c:v>1757</c:v>
                </c:pt>
                <c:pt idx="331">
                  <c:v>1752</c:v>
                </c:pt>
                <c:pt idx="332">
                  <c:v>1748</c:v>
                </c:pt>
                <c:pt idx="333">
                  <c:v>1744</c:v>
                </c:pt>
                <c:pt idx="334">
                  <c:v>1740</c:v>
                </c:pt>
                <c:pt idx="335">
                  <c:v>1735</c:v>
                </c:pt>
                <c:pt idx="336">
                  <c:v>1731</c:v>
                </c:pt>
                <c:pt idx="337">
                  <c:v>1727</c:v>
                </c:pt>
                <c:pt idx="338">
                  <c:v>1722</c:v>
                </c:pt>
                <c:pt idx="339">
                  <c:v>1718</c:v>
                </c:pt>
                <c:pt idx="340">
                  <c:v>1714</c:v>
                </c:pt>
                <c:pt idx="341">
                  <c:v>1710</c:v>
                </c:pt>
                <c:pt idx="342">
                  <c:v>1706</c:v>
                </c:pt>
                <c:pt idx="343">
                  <c:v>1702</c:v>
                </c:pt>
                <c:pt idx="344">
                  <c:v>1697</c:v>
                </c:pt>
                <c:pt idx="345">
                  <c:v>1693</c:v>
                </c:pt>
                <c:pt idx="346">
                  <c:v>1689</c:v>
                </c:pt>
                <c:pt idx="347">
                  <c:v>1684</c:v>
                </c:pt>
                <c:pt idx="348">
                  <c:v>1680</c:v>
                </c:pt>
                <c:pt idx="349">
                  <c:v>1675</c:v>
                </c:pt>
                <c:pt idx="350">
                  <c:v>1671</c:v>
                </c:pt>
                <c:pt idx="351">
                  <c:v>1667</c:v>
                </c:pt>
                <c:pt idx="352">
                  <c:v>1663</c:v>
                </c:pt>
                <c:pt idx="353">
                  <c:v>1658</c:v>
                </c:pt>
                <c:pt idx="354">
                  <c:v>1654</c:v>
                </c:pt>
                <c:pt idx="355">
                  <c:v>1650</c:v>
                </c:pt>
                <c:pt idx="356">
                  <c:v>1646</c:v>
                </c:pt>
                <c:pt idx="357">
                  <c:v>1641</c:v>
                </c:pt>
                <c:pt idx="358">
                  <c:v>1637</c:v>
                </c:pt>
                <c:pt idx="359">
                  <c:v>1632</c:v>
                </c:pt>
                <c:pt idx="360">
                  <c:v>1628</c:v>
                </c:pt>
                <c:pt idx="361">
                  <c:v>1625</c:v>
                </c:pt>
                <c:pt idx="362">
                  <c:v>1620</c:v>
                </c:pt>
                <c:pt idx="363">
                  <c:v>1615</c:v>
                </c:pt>
                <c:pt idx="364">
                  <c:v>1611</c:v>
                </c:pt>
                <c:pt idx="365">
                  <c:v>1607</c:v>
                </c:pt>
                <c:pt idx="366">
                  <c:v>1603</c:v>
                </c:pt>
                <c:pt idx="367">
                  <c:v>1599</c:v>
                </c:pt>
                <c:pt idx="368">
                  <c:v>1595</c:v>
                </c:pt>
                <c:pt idx="369">
                  <c:v>1590</c:v>
                </c:pt>
                <c:pt idx="370">
                  <c:v>1586</c:v>
                </c:pt>
                <c:pt idx="371">
                  <c:v>1582</c:v>
                </c:pt>
                <c:pt idx="372">
                  <c:v>1577</c:v>
                </c:pt>
                <c:pt idx="373">
                  <c:v>1573</c:v>
                </c:pt>
                <c:pt idx="374">
                  <c:v>1569</c:v>
                </c:pt>
                <c:pt idx="375">
                  <c:v>1565</c:v>
                </c:pt>
                <c:pt idx="376">
                  <c:v>1560</c:v>
                </c:pt>
                <c:pt idx="377">
                  <c:v>1555</c:v>
                </c:pt>
                <c:pt idx="378">
                  <c:v>1552</c:v>
                </c:pt>
                <c:pt idx="379">
                  <c:v>1547</c:v>
                </c:pt>
                <c:pt idx="380">
                  <c:v>1543</c:v>
                </c:pt>
                <c:pt idx="381">
                  <c:v>1539</c:v>
                </c:pt>
                <c:pt idx="382">
                  <c:v>1535</c:v>
                </c:pt>
                <c:pt idx="383">
                  <c:v>1530</c:v>
                </c:pt>
                <c:pt idx="384">
                  <c:v>1526</c:v>
                </c:pt>
                <c:pt idx="385">
                  <c:v>1522</c:v>
                </c:pt>
                <c:pt idx="386">
                  <c:v>1517</c:v>
                </c:pt>
                <c:pt idx="387">
                  <c:v>1513</c:v>
                </c:pt>
                <c:pt idx="388">
                  <c:v>1509</c:v>
                </c:pt>
                <c:pt idx="389">
                  <c:v>1505</c:v>
                </c:pt>
                <c:pt idx="390">
                  <c:v>1501</c:v>
                </c:pt>
                <c:pt idx="391">
                  <c:v>1496</c:v>
                </c:pt>
                <c:pt idx="392">
                  <c:v>1492</c:v>
                </c:pt>
                <c:pt idx="393">
                  <c:v>1488</c:v>
                </c:pt>
                <c:pt idx="394">
                  <c:v>1484</c:v>
                </c:pt>
                <c:pt idx="395">
                  <c:v>1479</c:v>
                </c:pt>
                <c:pt idx="396">
                  <c:v>1475</c:v>
                </c:pt>
                <c:pt idx="397">
                  <c:v>1470</c:v>
                </c:pt>
                <c:pt idx="398">
                  <c:v>1466</c:v>
                </c:pt>
                <c:pt idx="399">
                  <c:v>1462</c:v>
                </c:pt>
                <c:pt idx="400">
                  <c:v>1458</c:v>
                </c:pt>
                <c:pt idx="401">
                  <c:v>1453</c:v>
                </c:pt>
                <c:pt idx="402">
                  <c:v>1449</c:v>
                </c:pt>
                <c:pt idx="403">
                  <c:v>1445</c:v>
                </c:pt>
                <c:pt idx="404">
                  <c:v>1441</c:v>
                </c:pt>
                <c:pt idx="405">
                  <c:v>1436</c:v>
                </c:pt>
                <c:pt idx="406">
                  <c:v>1432</c:v>
                </c:pt>
                <c:pt idx="407">
                  <c:v>1428</c:v>
                </c:pt>
                <c:pt idx="408">
                  <c:v>1424</c:v>
                </c:pt>
                <c:pt idx="409">
                  <c:v>1419</c:v>
                </c:pt>
                <c:pt idx="410">
                  <c:v>1415</c:v>
                </c:pt>
                <c:pt idx="411">
                  <c:v>1411</c:v>
                </c:pt>
                <c:pt idx="412">
                  <c:v>1407</c:v>
                </c:pt>
                <c:pt idx="413">
                  <c:v>1403</c:v>
                </c:pt>
                <c:pt idx="414">
                  <c:v>1397</c:v>
                </c:pt>
                <c:pt idx="415">
                  <c:v>1393</c:v>
                </c:pt>
                <c:pt idx="416">
                  <c:v>1389</c:v>
                </c:pt>
                <c:pt idx="417">
                  <c:v>1385</c:v>
                </c:pt>
                <c:pt idx="418">
                  <c:v>1380</c:v>
                </c:pt>
                <c:pt idx="419">
                  <c:v>1377</c:v>
                </c:pt>
                <c:pt idx="420">
                  <c:v>1373</c:v>
                </c:pt>
                <c:pt idx="421">
                  <c:v>1368</c:v>
                </c:pt>
                <c:pt idx="422">
                  <c:v>1364</c:v>
                </c:pt>
                <c:pt idx="423">
                  <c:v>1359</c:v>
                </c:pt>
                <c:pt idx="424">
                  <c:v>1356</c:v>
                </c:pt>
                <c:pt idx="425">
                  <c:v>1351</c:v>
                </c:pt>
                <c:pt idx="426">
                  <c:v>1346</c:v>
                </c:pt>
                <c:pt idx="427">
                  <c:v>1343</c:v>
                </c:pt>
                <c:pt idx="428">
                  <c:v>1338</c:v>
                </c:pt>
                <c:pt idx="429">
                  <c:v>1334</c:v>
                </c:pt>
                <c:pt idx="430">
                  <c:v>1329</c:v>
                </c:pt>
                <c:pt idx="431">
                  <c:v>1325</c:v>
                </c:pt>
                <c:pt idx="432">
                  <c:v>1321</c:v>
                </c:pt>
                <c:pt idx="433">
                  <c:v>1317</c:v>
                </c:pt>
                <c:pt idx="434">
                  <c:v>1313</c:v>
                </c:pt>
                <c:pt idx="435">
                  <c:v>1308</c:v>
                </c:pt>
                <c:pt idx="436">
                  <c:v>1304</c:v>
                </c:pt>
                <c:pt idx="437">
                  <c:v>1299</c:v>
                </c:pt>
                <c:pt idx="438">
                  <c:v>1295</c:v>
                </c:pt>
                <c:pt idx="439">
                  <c:v>1291</c:v>
                </c:pt>
                <c:pt idx="440">
                  <c:v>1287</c:v>
                </c:pt>
                <c:pt idx="441">
                  <c:v>1283</c:v>
                </c:pt>
                <c:pt idx="442">
                  <c:v>1278</c:v>
                </c:pt>
                <c:pt idx="443">
                  <c:v>1274</c:v>
                </c:pt>
                <c:pt idx="444">
                  <c:v>1270</c:v>
                </c:pt>
                <c:pt idx="445">
                  <c:v>1265</c:v>
                </c:pt>
                <c:pt idx="446">
                  <c:v>1261</c:v>
                </c:pt>
                <c:pt idx="447">
                  <c:v>1257</c:v>
                </c:pt>
                <c:pt idx="448">
                  <c:v>1253</c:v>
                </c:pt>
                <c:pt idx="449">
                  <c:v>1248</c:v>
                </c:pt>
                <c:pt idx="450">
                  <c:v>1244</c:v>
                </c:pt>
                <c:pt idx="451">
                  <c:v>1240</c:v>
                </c:pt>
                <c:pt idx="452">
                  <c:v>1236</c:v>
                </c:pt>
                <c:pt idx="453">
                  <c:v>1231</c:v>
                </c:pt>
                <c:pt idx="454">
                  <c:v>1227</c:v>
                </c:pt>
                <c:pt idx="455">
                  <c:v>1223</c:v>
                </c:pt>
                <c:pt idx="456">
                  <c:v>1219</c:v>
                </c:pt>
                <c:pt idx="457">
                  <c:v>1214</c:v>
                </c:pt>
                <c:pt idx="458">
                  <c:v>1210</c:v>
                </c:pt>
                <c:pt idx="459">
                  <c:v>1206</c:v>
                </c:pt>
                <c:pt idx="460">
                  <c:v>1202</c:v>
                </c:pt>
                <c:pt idx="461">
                  <c:v>1197</c:v>
                </c:pt>
                <c:pt idx="462">
                  <c:v>1193</c:v>
                </c:pt>
                <c:pt idx="463">
                  <c:v>1188</c:v>
                </c:pt>
                <c:pt idx="464">
                  <c:v>1184</c:v>
                </c:pt>
                <c:pt idx="465">
                  <c:v>1180</c:v>
                </c:pt>
                <c:pt idx="466">
                  <c:v>1176</c:v>
                </c:pt>
                <c:pt idx="467">
                  <c:v>1171</c:v>
                </c:pt>
                <c:pt idx="468">
                  <c:v>1167</c:v>
                </c:pt>
                <c:pt idx="469">
                  <c:v>1162</c:v>
                </c:pt>
                <c:pt idx="470">
                  <c:v>1159</c:v>
                </c:pt>
                <c:pt idx="471">
                  <c:v>1154</c:v>
                </c:pt>
                <c:pt idx="472">
                  <c:v>1150</c:v>
                </c:pt>
                <c:pt idx="473">
                  <c:v>1145</c:v>
                </c:pt>
                <c:pt idx="474">
                  <c:v>1142</c:v>
                </c:pt>
                <c:pt idx="475">
                  <c:v>1137</c:v>
                </c:pt>
                <c:pt idx="476">
                  <c:v>1133</c:v>
                </c:pt>
                <c:pt idx="477">
                  <c:v>1129</c:v>
                </c:pt>
                <c:pt idx="478">
                  <c:v>1125</c:v>
                </c:pt>
                <c:pt idx="479">
                  <c:v>1120</c:v>
                </c:pt>
                <c:pt idx="480">
                  <c:v>1116</c:v>
                </c:pt>
                <c:pt idx="481">
                  <c:v>1111</c:v>
                </c:pt>
                <c:pt idx="482">
                  <c:v>1107</c:v>
                </c:pt>
                <c:pt idx="483">
                  <c:v>1103</c:v>
                </c:pt>
                <c:pt idx="484">
                  <c:v>1099</c:v>
                </c:pt>
                <c:pt idx="485">
                  <c:v>1094</c:v>
                </c:pt>
                <c:pt idx="486">
                  <c:v>1090</c:v>
                </c:pt>
                <c:pt idx="487">
                  <c:v>1086</c:v>
                </c:pt>
                <c:pt idx="488">
                  <c:v>1082</c:v>
                </c:pt>
                <c:pt idx="489">
                  <c:v>1078</c:v>
                </c:pt>
                <c:pt idx="490">
                  <c:v>1074</c:v>
                </c:pt>
                <c:pt idx="491">
                  <c:v>1070</c:v>
                </c:pt>
                <c:pt idx="492">
                  <c:v>1066</c:v>
                </c:pt>
                <c:pt idx="493">
                  <c:v>1062</c:v>
                </c:pt>
                <c:pt idx="494">
                  <c:v>1059</c:v>
                </c:pt>
                <c:pt idx="495">
                  <c:v>1055</c:v>
                </c:pt>
                <c:pt idx="496">
                  <c:v>1051</c:v>
                </c:pt>
                <c:pt idx="497">
                  <c:v>1047</c:v>
                </c:pt>
                <c:pt idx="498">
                  <c:v>1044</c:v>
                </c:pt>
                <c:pt idx="499">
                  <c:v>1040</c:v>
                </c:pt>
                <c:pt idx="500">
                  <c:v>1037</c:v>
                </c:pt>
                <c:pt idx="501">
                  <c:v>1033</c:v>
                </c:pt>
                <c:pt idx="502">
                  <c:v>1030</c:v>
                </c:pt>
                <c:pt idx="503">
                  <c:v>1026</c:v>
                </c:pt>
                <c:pt idx="504">
                  <c:v>1023</c:v>
                </c:pt>
                <c:pt idx="505">
                  <c:v>1019</c:v>
                </c:pt>
                <c:pt idx="506">
                  <c:v>1016</c:v>
                </c:pt>
                <c:pt idx="507">
                  <c:v>1013</c:v>
                </c:pt>
                <c:pt idx="508">
                  <c:v>1010</c:v>
                </c:pt>
                <c:pt idx="509">
                  <c:v>1006</c:v>
                </c:pt>
                <c:pt idx="510">
                  <c:v>1003</c:v>
                </c:pt>
                <c:pt idx="511">
                  <c:v>1000</c:v>
                </c:pt>
                <c:pt idx="512">
                  <c:v>997</c:v>
                </c:pt>
                <c:pt idx="513">
                  <c:v>994</c:v>
                </c:pt>
                <c:pt idx="514">
                  <c:v>991</c:v>
                </c:pt>
                <c:pt idx="515">
                  <c:v>988</c:v>
                </c:pt>
                <c:pt idx="516">
                  <c:v>985</c:v>
                </c:pt>
                <c:pt idx="517">
                  <c:v>982</c:v>
                </c:pt>
                <c:pt idx="518">
                  <c:v>979</c:v>
                </c:pt>
                <c:pt idx="519">
                  <c:v>977</c:v>
                </c:pt>
                <c:pt idx="520">
                  <c:v>974</c:v>
                </c:pt>
                <c:pt idx="521">
                  <c:v>971</c:v>
                </c:pt>
                <c:pt idx="522">
                  <c:v>969</c:v>
                </c:pt>
                <c:pt idx="523">
                  <c:v>966</c:v>
                </c:pt>
                <c:pt idx="524">
                  <c:v>963</c:v>
                </c:pt>
                <c:pt idx="525">
                  <c:v>961</c:v>
                </c:pt>
                <c:pt idx="526">
                  <c:v>958</c:v>
                </c:pt>
                <c:pt idx="527">
                  <c:v>956</c:v>
                </c:pt>
                <c:pt idx="528">
                  <c:v>953</c:v>
                </c:pt>
                <c:pt idx="529">
                  <c:v>951</c:v>
                </c:pt>
                <c:pt idx="530">
                  <c:v>949</c:v>
                </c:pt>
                <c:pt idx="531">
                  <c:v>946</c:v>
                </c:pt>
                <c:pt idx="532">
                  <c:v>944</c:v>
                </c:pt>
                <c:pt idx="533">
                  <c:v>942</c:v>
                </c:pt>
                <c:pt idx="534">
                  <c:v>940</c:v>
                </c:pt>
                <c:pt idx="535">
                  <c:v>938</c:v>
                </c:pt>
                <c:pt idx="536">
                  <c:v>936</c:v>
                </c:pt>
                <c:pt idx="537">
                  <c:v>934</c:v>
                </c:pt>
                <c:pt idx="538">
                  <c:v>932</c:v>
                </c:pt>
                <c:pt idx="539">
                  <c:v>930</c:v>
                </c:pt>
                <c:pt idx="540">
                  <c:v>928</c:v>
                </c:pt>
                <c:pt idx="541">
                  <c:v>926</c:v>
                </c:pt>
                <c:pt idx="542">
                  <c:v>924</c:v>
                </c:pt>
                <c:pt idx="543">
                  <c:v>922</c:v>
                </c:pt>
                <c:pt idx="544">
                  <c:v>920</c:v>
                </c:pt>
                <c:pt idx="545">
                  <c:v>919</c:v>
                </c:pt>
                <c:pt idx="546">
                  <c:v>917</c:v>
                </c:pt>
                <c:pt idx="547">
                  <c:v>915</c:v>
                </c:pt>
                <c:pt idx="548">
                  <c:v>914</c:v>
                </c:pt>
                <c:pt idx="549">
                  <c:v>912</c:v>
                </c:pt>
                <c:pt idx="550">
                  <c:v>911</c:v>
                </c:pt>
                <c:pt idx="551">
                  <c:v>909</c:v>
                </c:pt>
                <c:pt idx="552">
                  <c:v>908</c:v>
                </c:pt>
                <c:pt idx="553">
                  <c:v>906</c:v>
                </c:pt>
                <c:pt idx="554">
                  <c:v>905</c:v>
                </c:pt>
                <c:pt idx="555">
                  <c:v>904</c:v>
                </c:pt>
                <c:pt idx="556">
                  <c:v>903</c:v>
                </c:pt>
                <c:pt idx="557">
                  <c:v>901</c:v>
                </c:pt>
                <c:pt idx="558">
                  <c:v>900</c:v>
                </c:pt>
                <c:pt idx="559">
                  <c:v>899</c:v>
                </c:pt>
                <c:pt idx="560">
                  <c:v>898</c:v>
                </c:pt>
                <c:pt idx="561">
                  <c:v>897</c:v>
                </c:pt>
                <c:pt idx="562">
                  <c:v>896</c:v>
                </c:pt>
                <c:pt idx="563">
                  <c:v>895</c:v>
                </c:pt>
                <c:pt idx="564">
                  <c:v>894</c:v>
                </c:pt>
                <c:pt idx="565">
                  <c:v>893</c:v>
                </c:pt>
                <c:pt idx="566">
                  <c:v>892</c:v>
                </c:pt>
                <c:pt idx="567">
                  <c:v>891</c:v>
                </c:pt>
                <c:pt idx="568">
                  <c:v>891</c:v>
                </c:pt>
                <c:pt idx="569">
                  <c:v>890</c:v>
                </c:pt>
                <c:pt idx="570">
                  <c:v>889</c:v>
                </c:pt>
                <c:pt idx="571">
                  <c:v>889</c:v>
                </c:pt>
                <c:pt idx="572">
                  <c:v>888</c:v>
                </c:pt>
                <c:pt idx="573">
                  <c:v>888</c:v>
                </c:pt>
                <c:pt idx="574">
                  <c:v>887</c:v>
                </c:pt>
                <c:pt idx="575">
                  <c:v>887</c:v>
                </c:pt>
                <c:pt idx="576">
                  <c:v>886</c:v>
                </c:pt>
                <c:pt idx="577">
                  <c:v>886</c:v>
                </c:pt>
                <c:pt idx="578">
                  <c:v>885</c:v>
                </c:pt>
                <c:pt idx="579">
                  <c:v>885</c:v>
                </c:pt>
                <c:pt idx="580">
                  <c:v>885</c:v>
                </c:pt>
                <c:pt idx="581">
                  <c:v>885</c:v>
                </c:pt>
                <c:pt idx="582">
                  <c:v>884</c:v>
                </c:pt>
                <c:pt idx="583">
                  <c:v>884</c:v>
                </c:pt>
                <c:pt idx="584">
                  <c:v>884</c:v>
                </c:pt>
                <c:pt idx="585">
                  <c:v>884</c:v>
                </c:pt>
                <c:pt idx="586">
                  <c:v>884</c:v>
                </c:pt>
                <c:pt idx="587">
                  <c:v>884</c:v>
                </c:pt>
                <c:pt idx="588">
                  <c:v>884</c:v>
                </c:pt>
                <c:pt idx="589">
                  <c:v>884</c:v>
                </c:pt>
                <c:pt idx="590">
                  <c:v>884</c:v>
                </c:pt>
                <c:pt idx="591">
                  <c:v>884</c:v>
                </c:pt>
                <c:pt idx="592">
                  <c:v>884</c:v>
                </c:pt>
                <c:pt idx="593">
                  <c:v>884</c:v>
                </c:pt>
                <c:pt idx="594">
                  <c:v>884</c:v>
                </c:pt>
                <c:pt idx="595">
                  <c:v>884</c:v>
                </c:pt>
                <c:pt idx="596">
                  <c:v>884</c:v>
                </c:pt>
                <c:pt idx="597">
                  <c:v>884</c:v>
                </c:pt>
                <c:pt idx="598">
                  <c:v>884</c:v>
                </c:pt>
                <c:pt idx="599">
                  <c:v>884</c:v>
                </c:pt>
                <c:pt idx="600">
                  <c:v>884</c:v>
                </c:pt>
                <c:pt idx="601">
                  <c:v>884</c:v>
                </c:pt>
                <c:pt idx="602">
                  <c:v>884</c:v>
                </c:pt>
                <c:pt idx="603">
                  <c:v>884</c:v>
                </c:pt>
                <c:pt idx="604">
                  <c:v>884</c:v>
                </c:pt>
                <c:pt idx="605">
                  <c:v>884</c:v>
                </c:pt>
                <c:pt idx="606">
                  <c:v>884</c:v>
                </c:pt>
                <c:pt idx="607">
                  <c:v>884</c:v>
                </c:pt>
                <c:pt idx="608">
                  <c:v>884</c:v>
                </c:pt>
                <c:pt idx="609">
                  <c:v>884</c:v>
                </c:pt>
                <c:pt idx="610">
                  <c:v>884</c:v>
                </c:pt>
                <c:pt idx="611">
                  <c:v>884</c:v>
                </c:pt>
                <c:pt idx="612">
                  <c:v>884</c:v>
                </c:pt>
                <c:pt idx="613">
                  <c:v>884</c:v>
                </c:pt>
                <c:pt idx="614">
                  <c:v>884</c:v>
                </c:pt>
                <c:pt idx="615">
                  <c:v>884</c:v>
                </c:pt>
                <c:pt idx="616">
                  <c:v>884</c:v>
                </c:pt>
                <c:pt idx="617">
                  <c:v>884</c:v>
                </c:pt>
                <c:pt idx="618">
                  <c:v>884</c:v>
                </c:pt>
                <c:pt idx="619">
                  <c:v>884</c:v>
                </c:pt>
                <c:pt idx="620">
                  <c:v>884</c:v>
                </c:pt>
                <c:pt idx="621">
                  <c:v>884</c:v>
                </c:pt>
                <c:pt idx="622">
                  <c:v>884</c:v>
                </c:pt>
                <c:pt idx="623">
                  <c:v>884</c:v>
                </c:pt>
                <c:pt idx="624">
                  <c:v>884</c:v>
                </c:pt>
                <c:pt idx="625">
                  <c:v>884</c:v>
                </c:pt>
                <c:pt idx="626">
                  <c:v>884</c:v>
                </c:pt>
                <c:pt idx="627">
                  <c:v>888.86999999999898</c:v>
                </c:pt>
                <c:pt idx="628">
                  <c:v>893.86999999999898</c:v>
                </c:pt>
                <c:pt idx="629">
                  <c:v>898.86999999999898</c:v>
                </c:pt>
                <c:pt idx="630">
                  <c:v>903.86999999999898</c:v>
                </c:pt>
                <c:pt idx="631">
                  <c:v>908.86999999999898</c:v>
                </c:pt>
                <c:pt idx="632">
                  <c:v>913.86000000000058</c:v>
                </c:pt>
                <c:pt idx="633">
                  <c:v>918.86000000000058</c:v>
                </c:pt>
                <c:pt idx="634">
                  <c:v>923.86000000000058</c:v>
                </c:pt>
                <c:pt idx="635">
                  <c:v>928.86000000000058</c:v>
                </c:pt>
                <c:pt idx="636">
                  <c:v>933.86000000000058</c:v>
                </c:pt>
                <c:pt idx="637">
                  <c:v>938.84999999999854</c:v>
                </c:pt>
                <c:pt idx="638">
                  <c:v>943.84999999999854</c:v>
                </c:pt>
                <c:pt idx="639">
                  <c:v>948.84999999999854</c:v>
                </c:pt>
                <c:pt idx="640">
                  <c:v>953.84999999999854</c:v>
                </c:pt>
                <c:pt idx="641">
                  <c:v>958.84999999999854</c:v>
                </c:pt>
                <c:pt idx="642">
                  <c:v>963.84000000000015</c:v>
                </c:pt>
                <c:pt idx="643">
                  <c:v>968.84000000000015</c:v>
                </c:pt>
                <c:pt idx="644">
                  <c:v>973.84000000000015</c:v>
                </c:pt>
                <c:pt idx="645">
                  <c:v>978.84000000000015</c:v>
                </c:pt>
                <c:pt idx="646">
                  <c:v>983.84000000000015</c:v>
                </c:pt>
                <c:pt idx="647">
                  <c:v>988.83000000000175</c:v>
                </c:pt>
                <c:pt idx="648">
                  <c:v>993.83000000000175</c:v>
                </c:pt>
                <c:pt idx="649">
                  <c:v>998.83000000000175</c:v>
                </c:pt>
                <c:pt idx="650">
                  <c:v>1003.8300000000017</c:v>
                </c:pt>
                <c:pt idx="651">
                  <c:v>1008.8300000000017</c:v>
                </c:pt>
                <c:pt idx="652">
                  <c:v>1013.8199999999997</c:v>
                </c:pt>
                <c:pt idx="653">
                  <c:v>1018.8199999999997</c:v>
                </c:pt>
                <c:pt idx="654">
                  <c:v>1023.8199999999997</c:v>
                </c:pt>
                <c:pt idx="655">
                  <c:v>1028.8199999999997</c:v>
                </c:pt>
                <c:pt idx="656">
                  <c:v>1033.8199999999997</c:v>
                </c:pt>
                <c:pt idx="657">
                  <c:v>1038.8100000000013</c:v>
                </c:pt>
                <c:pt idx="658">
                  <c:v>1043.8100000000013</c:v>
                </c:pt>
                <c:pt idx="659">
                  <c:v>1048.8100000000013</c:v>
                </c:pt>
                <c:pt idx="660">
                  <c:v>1053.8100000000013</c:v>
                </c:pt>
                <c:pt idx="661">
                  <c:v>1058.8100000000013</c:v>
                </c:pt>
                <c:pt idx="662">
                  <c:v>1063.7999999999993</c:v>
                </c:pt>
                <c:pt idx="663">
                  <c:v>1068.7999999999993</c:v>
                </c:pt>
                <c:pt idx="664">
                  <c:v>1073.7999999999993</c:v>
                </c:pt>
                <c:pt idx="665">
                  <c:v>1078.7999999999993</c:v>
                </c:pt>
                <c:pt idx="666">
                  <c:v>1083.7999999999993</c:v>
                </c:pt>
                <c:pt idx="667">
                  <c:v>1088.7900000000009</c:v>
                </c:pt>
                <c:pt idx="668">
                  <c:v>1093.7900000000009</c:v>
                </c:pt>
                <c:pt idx="669">
                  <c:v>1098.7900000000009</c:v>
                </c:pt>
                <c:pt idx="670">
                  <c:v>1103.7900000000009</c:v>
                </c:pt>
                <c:pt idx="671">
                  <c:v>1108.7900000000009</c:v>
                </c:pt>
                <c:pt idx="672">
                  <c:v>1113.7799999999988</c:v>
                </c:pt>
                <c:pt idx="673">
                  <c:v>1118.7799999999988</c:v>
                </c:pt>
                <c:pt idx="674">
                  <c:v>1123.7799999999988</c:v>
                </c:pt>
                <c:pt idx="675">
                  <c:v>1128.7799999999988</c:v>
                </c:pt>
                <c:pt idx="676">
                  <c:v>1133.7799999999988</c:v>
                </c:pt>
                <c:pt idx="677">
                  <c:v>1138.7700000000004</c:v>
                </c:pt>
                <c:pt idx="678">
                  <c:v>1143.7700000000004</c:v>
                </c:pt>
                <c:pt idx="679">
                  <c:v>1148.7700000000004</c:v>
                </c:pt>
                <c:pt idx="680">
                  <c:v>1153.7700000000004</c:v>
                </c:pt>
                <c:pt idx="681">
                  <c:v>1158.7700000000004</c:v>
                </c:pt>
                <c:pt idx="682">
                  <c:v>1163.7599999999984</c:v>
                </c:pt>
                <c:pt idx="683">
                  <c:v>1168.7599999999984</c:v>
                </c:pt>
                <c:pt idx="684">
                  <c:v>1173.7599999999984</c:v>
                </c:pt>
                <c:pt idx="685">
                  <c:v>1178.7599999999984</c:v>
                </c:pt>
                <c:pt idx="686">
                  <c:v>1183.7599999999984</c:v>
                </c:pt>
                <c:pt idx="687">
                  <c:v>1188.75</c:v>
                </c:pt>
                <c:pt idx="688">
                  <c:v>1193.75</c:v>
                </c:pt>
                <c:pt idx="689">
                  <c:v>1198.75</c:v>
                </c:pt>
                <c:pt idx="690">
                  <c:v>1203.75</c:v>
                </c:pt>
                <c:pt idx="691">
                  <c:v>1208.75</c:v>
                </c:pt>
                <c:pt idx="692">
                  <c:v>1213.7400000000016</c:v>
                </c:pt>
                <c:pt idx="693">
                  <c:v>1218.7400000000016</c:v>
                </c:pt>
                <c:pt idx="694">
                  <c:v>1223.7400000000016</c:v>
                </c:pt>
                <c:pt idx="695">
                  <c:v>1228.7400000000016</c:v>
                </c:pt>
                <c:pt idx="696">
                  <c:v>1233.7400000000016</c:v>
                </c:pt>
                <c:pt idx="697">
                  <c:v>1238.7299999999996</c:v>
                </c:pt>
                <c:pt idx="698">
                  <c:v>1243.7299999999996</c:v>
                </c:pt>
                <c:pt idx="699">
                  <c:v>1248.7299999999996</c:v>
                </c:pt>
                <c:pt idx="700">
                  <c:v>1253.7299999999996</c:v>
                </c:pt>
                <c:pt idx="701">
                  <c:v>1258.7299999999996</c:v>
                </c:pt>
                <c:pt idx="702">
                  <c:v>1263.7200000000012</c:v>
                </c:pt>
                <c:pt idx="703">
                  <c:v>1268.7200000000012</c:v>
                </c:pt>
                <c:pt idx="704">
                  <c:v>1273.7200000000012</c:v>
                </c:pt>
                <c:pt idx="705">
                  <c:v>1278.7200000000012</c:v>
                </c:pt>
                <c:pt idx="706">
                  <c:v>1283.7200000000012</c:v>
                </c:pt>
                <c:pt idx="707">
                  <c:v>1288.7099999999991</c:v>
                </c:pt>
                <c:pt idx="708">
                  <c:v>1293.7099999999991</c:v>
                </c:pt>
                <c:pt idx="709">
                  <c:v>1298.7099999999991</c:v>
                </c:pt>
                <c:pt idx="710">
                  <c:v>1303.7099999999991</c:v>
                </c:pt>
                <c:pt idx="711">
                  <c:v>1308.7099999999991</c:v>
                </c:pt>
                <c:pt idx="712">
                  <c:v>1313.7000000000007</c:v>
                </c:pt>
                <c:pt idx="713">
                  <c:v>1318.7000000000007</c:v>
                </c:pt>
                <c:pt idx="714">
                  <c:v>1323.7000000000007</c:v>
                </c:pt>
                <c:pt idx="715">
                  <c:v>1328.7000000000007</c:v>
                </c:pt>
                <c:pt idx="716">
                  <c:v>1333.7000000000007</c:v>
                </c:pt>
                <c:pt idx="717">
                  <c:v>1338.6899999999987</c:v>
                </c:pt>
                <c:pt idx="718">
                  <c:v>1343.6899999999987</c:v>
                </c:pt>
                <c:pt idx="719">
                  <c:v>1348.6899999999987</c:v>
                </c:pt>
                <c:pt idx="720">
                  <c:v>1353.6899999999987</c:v>
                </c:pt>
                <c:pt idx="721">
                  <c:v>1358.6899999999987</c:v>
                </c:pt>
                <c:pt idx="722">
                  <c:v>1363.6800000000003</c:v>
                </c:pt>
                <c:pt idx="723">
                  <c:v>1368.6800000000003</c:v>
                </c:pt>
                <c:pt idx="724">
                  <c:v>1373.6800000000003</c:v>
                </c:pt>
                <c:pt idx="725">
                  <c:v>1378.6800000000003</c:v>
                </c:pt>
                <c:pt idx="726">
                  <c:v>1383.6800000000003</c:v>
                </c:pt>
                <c:pt idx="727">
                  <c:v>1388.6699999999983</c:v>
                </c:pt>
                <c:pt idx="728">
                  <c:v>1393.6699999999983</c:v>
                </c:pt>
                <c:pt idx="729">
                  <c:v>1398.6699999999983</c:v>
                </c:pt>
                <c:pt idx="730">
                  <c:v>1403.6699999999983</c:v>
                </c:pt>
                <c:pt idx="731">
                  <c:v>1408.6699999999983</c:v>
                </c:pt>
                <c:pt idx="732">
                  <c:v>1413.6599999999999</c:v>
                </c:pt>
                <c:pt idx="733">
                  <c:v>1418.6599999999999</c:v>
                </c:pt>
                <c:pt idx="734">
                  <c:v>1423.6599999999999</c:v>
                </c:pt>
                <c:pt idx="735">
                  <c:v>1428.6599999999999</c:v>
                </c:pt>
                <c:pt idx="736">
                  <c:v>1433.6599999999999</c:v>
                </c:pt>
                <c:pt idx="737">
                  <c:v>1438.6500000000015</c:v>
                </c:pt>
                <c:pt idx="738">
                  <c:v>1443.6500000000015</c:v>
                </c:pt>
                <c:pt idx="739">
                  <c:v>1448.6500000000015</c:v>
                </c:pt>
                <c:pt idx="740">
                  <c:v>1453.6500000000015</c:v>
                </c:pt>
                <c:pt idx="741">
                  <c:v>1458.6500000000015</c:v>
                </c:pt>
                <c:pt idx="742">
                  <c:v>1463.6399999999994</c:v>
                </c:pt>
                <c:pt idx="743">
                  <c:v>1468.6399999999994</c:v>
                </c:pt>
                <c:pt idx="744">
                  <c:v>1473.6399999999994</c:v>
                </c:pt>
                <c:pt idx="745">
                  <c:v>1478.6399999999994</c:v>
                </c:pt>
                <c:pt idx="746">
                  <c:v>1483.6399999999994</c:v>
                </c:pt>
                <c:pt idx="747">
                  <c:v>1488.630000000001</c:v>
                </c:pt>
                <c:pt idx="748">
                  <c:v>1493.630000000001</c:v>
                </c:pt>
                <c:pt idx="749">
                  <c:v>1498.630000000001</c:v>
                </c:pt>
                <c:pt idx="750">
                  <c:v>1503.630000000001</c:v>
                </c:pt>
                <c:pt idx="751">
                  <c:v>1508.630000000001</c:v>
                </c:pt>
                <c:pt idx="752">
                  <c:v>1513.619999999999</c:v>
                </c:pt>
                <c:pt idx="753">
                  <c:v>1518.619999999999</c:v>
                </c:pt>
                <c:pt idx="754">
                  <c:v>1523.619999999999</c:v>
                </c:pt>
                <c:pt idx="755">
                  <c:v>1528.619999999999</c:v>
                </c:pt>
                <c:pt idx="756">
                  <c:v>1533.619999999999</c:v>
                </c:pt>
                <c:pt idx="757">
                  <c:v>1538.6100000000006</c:v>
                </c:pt>
                <c:pt idx="758">
                  <c:v>1543.6100000000006</c:v>
                </c:pt>
                <c:pt idx="759">
                  <c:v>1548.6100000000006</c:v>
                </c:pt>
                <c:pt idx="760">
                  <c:v>1553.6100000000006</c:v>
                </c:pt>
                <c:pt idx="761">
                  <c:v>1558.6100000000006</c:v>
                </c:pt>
                <c:pt idx="762">
                  <c:v>1563.5999999999985</c:v>
                </c:pt>
                <c:pt idx="763">
                  <c:v>1568.5999999999985</c:v>
                </c:pt>
                <c:pt idx="764">
                  <c:v>1573.5999999999985</c:v>
                </c:pt>
                <c:pt idx="765">
                  <c:v>1578.5999999999985</c:v>
                </c:pt>
                <c:pt idx="766">
                  <c:v>1583.5999999999985</c:v>
                </c:pt>
                <c:pt idx="767">
                  <c:v>1588.5900000000001</c:v>
                </c:pt>
                <c:pt idx="768">
                  <c:v>1593.5900000000001</c:v>
                </c:pt>
                <c:pt idx="769">
                  <c:v>1598.5900000000001</c:v>
                </c:pt>
                <c:pt idx="770">
                  <c:v>1603.5900000000001</c:v>
                </c:pt>
                <c:pt idx="771">
                  <c:v>1608.5900000000001</c:v>
                </c:pt>
                <c:pt idx="772">
                  <c:v>1613.5800000000017</c:v>
                </c:pt>
                <c:pt idx="773">
                  <c:v>1618.5800000000017</c:v>
                </c:pt>
                <c:pt idx="774">
                  <c:v>1623.5800000000017</c:v>
                </c:pt>
                <c:pt idx="775">
                  <c:v>1628.5800000000017</c:v>
                </c:pt>
                <c:pt idx="776">
                  <c:v>1633.5800000000017</c:v>
                </c:pt>
                <c:pt idx="777">
                  <c:v>1638.5699999999997</c:v>
                </c:pt>
                <c:pt idx="778">
                  <c:v>1643.5699999999997</c:v>
                </c:pt>
                <c:pt idx="779">
                  <c:v>1648.5699999999997</c:v>
                </c:pt>
                <c:pt idx="780">
                  <c:v>1653.5699999999997</c:v>
                </c:pt>
                <c:pt idx="781">
                  <c:v>1658.5699999999997</c:v>
                </c:pt>
                <c:pt idx="782">
                  <c:v>1663.5600000000013</c:v>
                </c:pt>
                <c:pt idx="783">
                  <c:v>1668.5600000000013</c:v>
                </c:pt>
                <c:pt idx="784">
                  <c:v>1673.5600000000013</c:v>
                </c:pt>
                <c:pt idx="785">
                  <c:v>1678.5600000000013</c:v>
                </c:pt>
                <c:pt idx="786">
                  <c:v>1683.5600000000013</c:v>
                </c:pt>
                <c:pt idx="787">
                  <c:v>1688.5499999999993</c:v>
                </c:pt>
                <c:pt idx="788">
                  <c:v>1693.5499999999993</c:v>
                </c:pt>
                <c:pt idx="789">
                  <c:v>1698.5499999999993</c:v>
                </c:pt>
                <c:pt idx="790">
                  <c:v>1703.5499999999993</c:v>
                </c:pt>
                <c:pt idx="791">
                  <c:v>1708.5499999999993</c:v>
                </c:pt>
                <c:pt idx="792">
                  <c:v>1713.5400000000009</c:v>
                </c:pt>
                <c:pt idx="793">
                  <c:v>1718.5400000000009</c:v>
                </c:pt>
                <c:pt idx="794">
                  <c:v>1723.5400000000009</c:v>
                </c:pt>
                <c:pt idx="795">
                  <c:v>1728.5400000000009</c:v>
                </c:pt>
                <c:pt idx="796">
                  <c:v>1733.5400000000009</c:v>
                </c:pt>
                <c:pt idx="797">
                  <c:v>1738.5299999999988</c:v>
                </c:pt>
                <c:pt idx="798">
                  <c:v>1743.5299999999988</c:v>
                </c:pt>
                <c:pt idx="799">
                  <c:v>1748.5299999999988</c:v>
                </c:pt>
                <c:pt idx="800">
                  <c:v>1753.5299999999988</c:v>
                </c:pt>
                <c:pt idx="801">
                  <c:v>1758.5299999999988</c:v>
                </c:pt>
                <c:pt idx="802">
                  <c:v>1763.5200000000004</c:v>
                </c:pt>
                <c:pt idx="803">
                  <c:v>1768.5200000000004</c:v>
                </c:pt>
                <c:pt idx="804">
                  <c:v>1773.5200000000004</c:v>
                </c:pt>
                <c:pt idx="805">
                  <c:v>1778.5200000000004</c:v>
                </c:pt>
                <c:pt idx="806">
                  <c:v>1783.5200000000004</c:v>
                </c:pt>
                <c:pt idx="807">
                  <c:v>1788.5099999999984</c:v>
                </c:pt>
                <c:pt idx="808">
                  <c:v>1793.5099999999984</c:v>
                </c:pt>
                <c:pt idx="809">
                  <c:v>1798.5099999999984</c:v>
                </c:pt>
                <c:pt idx="810">
                  <c:v>1803.5099999999984</c:v>
                </c:pt>
                <c:pt idx="811">
                  <c:v>1808.5099999999984</c:v>
                </c:pt>
                <c:pt idx="812">
                  <c:v>1813.5</c:v>
                </c:pt>
                <c:pt idx="813">
                  <c:v>1818.5</c:v>
                </c:pt>
                <c:pt idx="814">
                  <c:v>1823.5</c:v>
                </c:pt>
                <c:pt idx="815">
                  <c:v>1828.5</c:v>
                </c:pt>
                <c:pt idx="816">
                  <c:v>1833.5</c:v>
                </c:pt>
                <c:pt idx="817">
                  <c:v>1838.4900000000016</c:v>
                </c:pt>
                <c:pt idx="818">
                  <c:v>1843.4900000000016</c:v>
                </c:pt>
                <c:pt idx="819">
                  <c:v>1848.4900000000016</c:v>
                </c:pt>
                <c:pt idx="820">
                  <c:v>1853.4900000000016</c:v>
                </c:pt>
                <c:pt idx="821">
                  <c:v>1858.4900000000016</c:v>
                </c:pt>
                <c:pt idx="822">
                  <c:v>1863.4799999999996</c:v>
                </c:pt>
                <c:pt idx="823">
                  <c:v>1868.4799999999996</c:v>
                </c:pt>
                <c:pt idx="824">
                  <c:v>1873.4799999999996</c:v>
                </c:pt>
                <c:pt idx="825">
                  <c:v>1878.4799999999996</c:v>
                </c:pt>
                <c:pt idx="826">
                  <c:v>1883.4799999999996</c:v>
                </c:pt>
                <c:pt idx="827">
                  <c:v>1888.4700000000012</c:v>
                </c:pt>
                <c:pt idx="828">
                  <c:v>1893.4700000000012</c:v>
                </c:pt>
                <c:pt idx="829">
                  <c:v>1898.4700000000012</c:v>
                </c:pt>
                <c:pt idx="830">
                  <c:v>1903.4700000000012</c:v>
                </c:pt>
                <c:pt idx="831">
                  <c:v>1908.4700000000012</c:v>
                </c:pt>
                <c:pt idx="832">
                  <c:v>1913.4599999999991</c:v>
                </c:pt>
                <c:pt idx="833">
                  <c:v>1918.4599999999991</c:v>
                </c:pt>
                <c:pt idx="834">
                  <c:v>1923.4599999999991</c:v>
                </c:pt>
                <c:pt idx="835">
                  <c:v>1928.4599999999991</c:v>
                </c:pt>
                <c:pt idx="836">
                  <c:v>1933.4599999999991</c:v>
                </c:pt>
                <c:pt idx="837">
                  <c:v>1938.4500000000007</c:v>
                </c:pt>
                <c:pt idx="838">
                  <c:v>1943.4500000000007</c:v>
                </c:pt>
                <c:pt idx="839">
                  <c:v>1948.4500000000007</c:v>
                </c:pt>
                <c:pt idx="840">
                  <c:v>1953.4500000000007</c:v>
                </c:pt>
                <c:pt idx="841">
                  <c:v>1958.4500000000007</c:v>
                </c:pt>
                <c:pt idx="842">
                  <c:v>1963.4399999999987</c:v>
                </c:pt>
                <c:pt idx="843">
                  <c:v>1968.4399999999987</c:v>
                </c:pt>
                <c:pt idx="844">
                  <c:v>1973.4399999999987</c:v>
                </c:pt>
                <c:pt idx="845">
                  <c:v>1978.4399999999987</c:v>
                </c:pt>
                <c:pt idx="846">
                  <c:v>1983.4399999999987</c:v>
                </c:pt>
                <c:pt idx="847">
                  <c:v>1988.4300000000003</c:v>
                </c:pt>
                <c:pt idx="848">
                  <c:v>1993.4300000000003</c:v>
                </c:pt>
                <c:pt idx="849">
                  <c:v>1998.4300000000003</c:v>
                </c:pt>
                <c:pt idx="850">
                  <c:v>2003.4300000000003</c:v>
                </c:pt>
                <c:pt idx="851">
                  <c:v>2008.4300000000003</c:v>
                </c:pt>
                <c:pt idx="852">
                  <c:v>2013.4199999999983</c:v>
                </c:pt>
                <c:pt idx="853">
                  <c:v>2018.4199999999983</c:v>
                </c:pt>
                <c:pt idx="854">
                  <c:v>2023.4199999999983</c:v>
                </c:pt>
                <c:pt idx="855">
                  <c:v>2028.4199999999983</c:v>
                </c:pt>
                <c:pt idx="856">
                  <c:v>2033.4199999999983</c:v>
                </c:pt>
                <c:pt idx="857">
                  <c:v>2038.4099999999999</c:v>
                </c:pt>
                <c:pt idx="858">
                  <c:v>2043.4099999999999</c:v>
                </c:pt>
                <c:pt idx="859">
                  <c:v>2048.41</c:v>
                </c:pt>
                <c:pt idx="860">
                  <c:v>2053.41</c:v>
                </c:pt>
                <c:pt idx="861">
                  <c:v>2058.41</c:v>
                </c:pt>
                <c:pt idx="862">
                  <c:v>2063.4000000000015</c:v>
                </c:pt>
                <c:pt idx="863">
                  <c:v>2068.4000000000015</c:v>
                </c:pt>
                <c:pt idx="864">
                  <c:v>2073.4000000000015</c:v>
                </c:pt>
                <c:pt idx="865">
                  <c:v>2078.4000000000015</c:v>
                </c:pt>
                <c:pt idx="866">
                  <c:v>2083.4000000000015</c:v>
                </c:pt>
                <c:pt idx="867">
                  <c:v>2088.3899999999994</c:v>
                </c:pt>
                <c:pt idx="868">
                  <c:v>2093.3899999999994</c:v>
                </c:pt>
                <c:pt idx="869">
                  <c:v>2098.3899999999994</c:v>
                </c:pt>
                <c:pt idx="870">
                  <c:v>2103.3899999999994</c:v>
                </c:pt>
                <c:pt idx="871">
                  <c:v>2108.3899999999994</c:v>
                </c:pt>
                <c:pt idx="872">
                  <c:v>2113.380000000001</c:v>
                </c:pt>
                <c:pt idx="873">
                  <c:v>2118.380000000001</c:v>
                </c:pt>
                <c:pt idx="874">
                  <c:v>2123.380000000001</c:v>
                </c:pt>
                <c:pt idx="875">
                  <c:v>2128.380000000001</c:v>
                </c:pt>
                <c:pt idx="876">
                  <c:v>2133.380000000001</c:v>
                </c:pt>
                <c:pt idx="877">
                  <c:v>2138.369999999999</c:v>
                </c:pt>
                <c:pt idx="878">
                  <c:v>2143.369999999999</c:v>
                </c:pt>
                <c:pt idx="879">
                  <c:v>2148.369999999999</c:v>
                </c:pt>
                <c:pt idx="880">
                  <c:v>2153.369999999999</c:v>
                </c:pt>
                <c:pt idx="881">
                  <c:v>2158.369999999999</c:v>
                </c:pt>
                <c:pt idx="882">
                  <c:v>2163.3600000000006</c:v>
                </c:pt>
                <c:pt idx="883">
                  <c:v>2168.3600000000006</c:v>
                </c:pt>
                <c:pt idx="884">
                  <c:v>2173.3600000000006</c:v>
                </c:pt>
                <c:pt idx="885">
                  <c:v>2178.3600000000006</c:v>
                </c:pt>
                <c:pt idx="886">
                  <c:v>2183.3600000000006</c:v>
                </c:pt>
                <c:pt idx="887">
                  <c:v>2188.3499999999985</c:v>
                </c:pt>
                <c:pt idx="888">
                  <c:v>2193.3499999999985</c:v>
                </c:pt>
                <c:pt idx="889">
                  <c:v>2198.3499999999985</c:v>
                </c:pt>
                <c:pt idx="890">
                  <c:v>2203.3499999999985</c:v>
                </c:pt>
                <c:pt idx="891">
                  <c:v>2208.3499999999985</c:v>
                </c:pt>
                <c:pt idx="892">
                  <c:v>2213.34</c:v>
                </c:pt>
                <c:pt idx="893">
                  <c:v>2218.34</c:v>
                </c:pt>
                <c:pt idx="894">
                  <c:v>2223.34</c:v>
                </c:pt>
                <c:pt idx="895">
                  <c:v>2228.34</c:v>
                </c:pt>
                <c:pt idx="896">
                  <c:v>2233.34</c:v>
                </c:pt>
                <c:pt idx="897">
                  <c:v>2238.3300000000017</c:v>
                </c:pt>
                <c:pt idx="898">
                  <c:v>2243.3300000000017</c:v>
                </c:pt>
                <c:pt idx="899">
                  <c:v>2248.3300000000017</c:v>
                </c:pt>
                <c:pt idx="900">
                  <c:v>2253.3300000000017</c:v>
                </c:pt>
                <c:pt idx="901">
                  <c:v>2258.3300000000017</c:v>
                </c:pt>
                <c:pt idx="902">
                  <c:v>2263.3199999999997</c:v>
                </c:pt>
                <c:pt idx="903">
                  <c:v>2268.3199999999997</c:v>
                </c:pt>
                <c:pt idx="904">
                  <c:v>2273.3199999999997</c:v>
                </c:pt>
                <c:pt idx="905">
                  <c:v>2278.3199999999997</c:v>
                </c:pt>
                <c:pt idx="906">
                  <c:v>2283.3199999999997</c:v>
                </c:pt>
                <c:pt idx="907">
                  <c:v>2288.3100000000013</c:v>
                </c:pt>
                <c:pt idx="908">
                  <c:v>2293.3100000000013</c:v>
                </c:pt>
                <c:pt idx="909">
                  <c:v>2298.3100000000013</c:v>
                </c:pt>
                <c:pt idx="910">
                  <c:v>2303.3100000000013</c:v>
                </c:pt>
                <c:pt idx="911">
                  <c:v>2308.3100000000013</c:v>
                </c:pt>
                <c:pt idx="912">
                  <c:v>2313.2999999999993</c:v>
                </c:pt>
                <c:pt idx="913">
                  <c:v>2318.2999999999993</c:v>
                </c:pt>
                <c:pt idx="914">
                  <c:v>2323.2999999999993</c:v>
                </c:pt>
                <c:pt idx="915">
                  <c:v>2328.2999999999993</c:v>
                </c:pt>
                <c:pt idx="916">
                  <c:v>2333.2999999999993</c:v>
                </c:pt>
                <c:pt idx="917">
                  <c:v>2338.2900000000009</c:v>
                </c:pt>
                <c:pt idx="918">
                  <c:v>2343.2900000000009</c:v>
                </c:pt>
                <c:pt idx="919">
                  <c:v>2348.2900000000009</c:v>
                </c:pt>
                <c:pt idx="920">
                  <c:v>2353.2900000000009</c:v>
                </c:pt>
                <c:pt idx="921">
                  <c:v>2358.2900000000009</c:v>
                </c:pt>
                <c:pt idx="922">
                  <c:v>2363.2799999999988</c:v>
                </c:pt>
                <c:pt idx="923">
                  <c:v>2368.2799999999988</c:v>
                </c:pt>
                <c:pt idx="924">
                  <c:v>2373.2799999999988</c:v>
                </c:pt>
                <c:pt idx="925">
                  <c:v>2378.2799999999988</c:v>
                </c:pt>
                <c:pt idx="926">
                  <c:v>2383.2799999999988</c:v>
                </c:pt>
                <c:pt idx="927">
                  <c:v>2388.2700000000004</c:v>
                </c:pt>
                <c:pt idx="928">
                  <c:v>2393.2700000000004</c:v>
                </c:pt>
                <c:pt idx="929">
                  <c:v>2398.2700000000004</c:v>
                </c:pt>
                <c:pt idx="930">
                  <c:v>2403.2700000000004</c:v>
                </c:pt>
                <c:pt idx="931">
                  <c:v>2408.2700000000004</c:v>
                </c:pt>
                <c:pt idx="932">
                  <c:v>2413.2599999999984</c:v>
                </c:pt>
                <c:pt idx="933">
                  <c:v>2418.2599999999984</c:v>
                </c:pt>
                <c:pt idx="934">
                  <c:v>2423.2599999999984</c:v>
                </c:pt>
                <c:pt idx="935">
                  <c:v>2428.2599999999984</c:v>
                </c:pt>
                <c:pt idx="936">
                  <c:v>2433.2599999999984</c:v>
                </c:pt>
                <c:pt idx="937">
                  <c:v>2438.25</c:v>
                </c:pt>
                <c:pt idx="938">
                  <c:v>2443.25</c:v>
                </c:pt>
                <c:pt idx="939">
                  <c:v>2448.25</c:v>
                </c:pt>
                <c:pt idx="940">
                  <c:v>2453.25</c:v>
                </c:pt>
                <c:pt idx="941">
                  <c:v>2458.25</c:v>
                </c:pt>
                <c:pt idx="942">
                  <c:v>2463.2400000000016</c:v>
                </c:pt>
                <c:pt idx="943">
                  <c:v>2468.2400000000016</c:v>
                </c:pt>
                <c:pt idx="944">
                  <c:v>2473.2400000000016</c:v>
                </c:pt>
                <c:pt idx="945">
                  <c:v>2478.2400000000016</c:v>
                </c:pt>
                <c:pt idx="946">
                  <c:v>2483.2400000000016</c:v>
                </c:pt>
                <c:pt idx="947">
                  <c:v>2488.2299999999996</c:v>
                </c:pt>
                <c:pt idx="948">
                  <c:v>2493.2299999999996</c:v>
                </c:pt>
                <c:pt idx="949">
                  <c:v>2498.2299999999996</c:v>
                </c:pt>
                <c:pt idx="950">
                  <c:v>2503.2299999999996</c:v>
                </c:pt>
                <c:pt idx="951">
                  <c:v>2508.2299999999996</c:v>
                </c:pt>
                <c:pt idx="952">
                  <c:v>2513.2200000000012</c:v>
                </c:pt>
                <c:pt idx="953">
                  <c:v>2518.2200000000012</c:v>
                </c:pt>
                <c:pt idx="954">
                  <c:v>2523.2200000000012</c:v>
                </c:pt>
                <c:pt idx="955">
                  <c:v>2528.2200000000012</c:v>
                </c:pt>
                <c:pt idx="956">
                  <c:v>2533.2200000000012</c:v>
                </c:pt>
                <c:pt idx="957">
                  <c:v>2538.2099999999991</c:v>
                </c:pt>
                <c:pt idx="958">
                  <c:v>2543.2099999999991</c:v>
                </c:pt>
                <c:pt idx="959">
                  <c:v>2548.2099999999991</c:v>
                </c:pt>
                <c:pt idx="960">
                  <c:v>2553.2099999999991</c:v>
                </c:pt>
                <c:pt idx="961">
                  <c:v>2558.2099999999991</c:v>
                </c:pt>
                <c:pt idx="962">
                  <c:v>2563.2000000000007</c:v>
                </c:pt>
                <c:pt idx="963">
                  <c:v>2568.1999999999971</c:v>
                </c:pt>
                <c:pt idx="964">
                  <c:v>2573.1999999999971</c:v>
                </c:pt>
                <c:pt idx="965">
                  <c:v>2578.1999999999971</c:v>
                </c:pt>
                <c:pt idx="966">
                  <c:v>2583.1999999999971</c:v>
                </c:pt>
                <c:pt idx="967">
                  <c:v>2588.1900000000023</c:v>
                </c:pt>
                <c:pt idx="968">
                  <c:v>2593.1900000000023</c:v>
                </c:pt>
                <c:pt idx="969">
                  <c:v>2598.1900000000023</c:v>
                </c:pt>
                <c:pt idx="970">
                  <c:v>2603.1900000000023</c:v>
                </c:pt>
                <c:pt idx="971">
                  <c:v>2608.1900000000023</c:v>
                </c:pt>
                <c:pt idx="972">
                  <c:v>2613.1800000000003</c:v>
                </c:pt>
                <c:pt idx="973">
                  <c:v>2618.0899999999965</c:v>
                </c:pt>
                <c:pt idx="974">
                  <c:v>2620.4000000000015</c:v>
                </c:pt>
                <c:pt idx="975">
                  <c:v>2622.7099999999991</c:v>
                </c:pt>
                <c:pt idx="976">
                  <c:v>2625.0199999999968</c:v>
                </c:pt>
                <c:pt idx="977">
                  <c:v>2627.3300000000017</c:v>
                </c:pt>
                <c:pt idx="978">
                  <c:v>2629.6399999999994</c:v>
                </c:pt>
                <c:pt idx="979">
                  <c:v>2631.9499999999971</c:v>
                </c:pt>
                <c:pt idx="980">
                  <c:v>2634.260000000002</c:v>
                </c:pt>
                <c:pt idx="981">
                  <c:v>2636.5699999999997</c:v>
                </c:pt>
                <c:pt idx="982">
                  <c:v>2638.8799999999974</c:v>
                </c:pt>
                <c:pt idx="983">
                  <c:v>2641.1900000000023</c:v>
                </c:pt>
                <c:pt idx="984">
                  <c:v>2643.5</c:v>
                </c:pt>
                <c:pt idx="985">
                  <c:v>2645.8099999999977</c:v>
                </c:pt>
                <c:pt idx="986">
                  <c:v>2648.1200000000026</c:v>
                </c:pt>
                <c:pt idx="987">
                  <c:v>2650.4300000000003</c:v>
                </c:pt>
                <c:pt idx="988">
                  <c:v>2652.739999999998</c:v>
                </c:pt>
                <c:pt idx="989">
                  <c:v>2655.0500000000029</c:v>
                </c:pt>
                <c:pt idx="990">
                  <c:v>2657.3600000000006</c:v>
                </c:pt>
                <c:pt idx="991">
                  <c:v>2659.6699999999983</c:v>
                </c:pt>
                <c:pt idx="992">
                  <c:v>2661.9800000000032</c:v>
                </c:pt>
                <c:pt idx="993">
                  <c:v>2664.2900000000009</c:v>
                </c:pt>
                <c:pt idx="994">
                  <c:v>2666.5999999999985</c:v>
                </c:pt>
                <c:pt idx="995">
                  <c:v>2668.9100000000035</c:v>
                </c:pt>
                <c:pt idx="996">
                  <c:v>2671.2200000000012</c:v>
                </c:pt>
                <c:pt idx="997">
                  <c:v>2673.5299999999988</c:v>
                </c:pt>
                <c:pt idx="998">
                  <c:v>2675.8399999999965</c:v>
                </c:pt>
                <c:pt idx="999">
                  <c:v>2678.1500000000015</c:v>
                </c:pt>
                <c:pt idx="1000">
                  <c:v>2680.4599999999991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5-4000-A14F-1682E604A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08096"/>
        <c:axId val="120706560"/>
      </c:lineChart>
      <c:catAx>
        <c:axId val="120698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Zu versteuerndes Einkommen im Jahr in Euro</a:t>
                </a:r>
              </a:p>
            </c:rich>
          </c:tx>
          <c:layout>
            <c:manualLayout>
              <c:xMode val="edge"/>
              <c:yMode val="edge"/>
              <c:x val="0.29411826877345026"/>
              <c:y val="0.9338649197775897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0705024"/>
        <c:crossesAt val="-100000"/>
        <c:auto val="0"/>
        <c:lblAlgn val="ctr"/>
        <c:lblOffset val="100"/>
        <c:tickLblSkip val="100"/>
        <c:tickMarkSkip val="50"/>
        <c:noMultiLvlLbl val="0"/>
      </c:catAx>
      <c:valAx>
        <c:axId val="12070502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ysDot"/>
            </a:ln>
          </c:spPr>
        </c:majorGridlines>
        <c:numFmt formatCode="0.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20698752"/>
        <c:crosses val="autoZero"/>
        <c:crossBetween val="between"/>
      </c:valAx>
      <c:valAx>
        <c:axId val="120706560"/>
        <c:scaling>
          <c:orientation val="minMax"/>
        </c:scaling>
        <c:delete val="0"/>
        <c:axPos val="r"/>
        <c:numFmt formatCode="#\ ##0\ " sourceLinked="0"/>
        <c:majorTickMark val="out"/>
        <c:minorTickMark val="none"/>
        <c:tickLblPos val="nextTo"/>
        <c:crossAx val="120708096"/>
        <c:crosses val="max"/>
        <c:crossBetween val="between"/>
      </c:valAx>
      <c:catAx>
        <c:axId val="120708096"/>
        <c:scaling>
          <c:orientation val="minMax"/>
        </c:scaling>
        <c:delete val="1"/>
        <c:axPos val="b"/>
        <c:numFmt formatCode="#,##0" sourceLinked="1"/>
        <c:majorTickMark val="out"/>
        <c:minorTickMark val="none"/>
        <c:tickLblPos val="nextTo"/>
        <c:crossAx val="120706560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 paperSize="9" orientation="landscape" horizontalDpi="-4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6</xdr:row>
      <xdr:rowOff>28575</xdr:rowOff>
    </xdr:from>
    <xdr:to>
      <xdr:col>6</xdr:col>
      <xdr:colOff>57150</xdr:colOff>
      <xdr:row>11</xdr:row>
      <xdr:rowOff>133350</xdr:rowOff>
    </xdr:to>
    <xdr:graphicFrame macro="">
      <xdr:nvGraphicFramePr>
        <xdr:cNvPr id="10331756" name="Diagramm 5">
          <a:extLst>
            <a:ext uri="{FF2B5EF4-FFF2-40B4-BE49-F238E27FC236}">
              <a16:creationId xmlns:a16="http://schemas.microsoft.com/office/drawing/2014/main" id="{00000000-0008-0000-0500-00006CA69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21</xdr:row>
      <xdr:rowOff>28575</xdr:rowOff>
    </xdr:from>
    <xdr:to>
      <xdr:col>6</xdr:col>
      <xdr:colOff>57150</xdr:colOff>
      <xdr:row>26</xdr:row>
      <xdr:rowOff>133350</xdr:rowOff>
    </xdr:to>
    <xdr:graphicFrame macro="">
      <xdr:nvGraphicFramePr>
        <xdr:cNvPr id="4" name="Diagramm 5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0.51718</cdr:x>
      <cdr:y>0.296</cdr:y>
    </cdr:from>
    <cdr:to>
      <cdr:x>0.86534</cdr:x>
      <cdr:y>0.40907</cdr:y>
    </cdr:to>
    <cdr:sp macro="" textlink="">
      <cdr:nvSpPr>
        <cdr:cNvPr id="9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36217" y="1023917"/>
          <a:ext cx="1976614" cy="391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0" tIns="22860" rIns="27432" bIns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de-DE" sz="900" b="1" i="0" u="none" strike="noStrike" baseline="0">
              <a:solidFill>
                <a:srgbClr val="CD6209"/>
              </a:solidFill>
              <a:latin typeface="Arial"/>
              <a:cs typeface="Arial"/>
            </a:rPr>
            <a:t>Reformvorschlag</a:t>
          </a:r>
        </a:p>
        <a:p xmlns:a="http://schemas.openxmlformats.org/drawingml/2006/main">
          <a:pPr algn="l" rtl="0">
            <a:defRPr sz="1000"/>
          </a:pPr>
          <a:endParaRPr lang="de-DE" sz="1050" b="1">
            <a:solidFill>
              <a:srgbClr val="CD6209"/>
            </a:solidFill>
          </a:endParaRPr>
        </a:p>
      </cdr:txBody>
    </cdr:sp>
  </cdr:relSizeAnchor>
  <cdr:relSizeAnchor xmlns:cdr="http://schemas.openxmlformats.org/drawingml/2006/chartDrawing">
    <cdr:from>
      <cdr:x>0.41434</cdr:x>
      <cdr:y>0.49743</cdr:y>
    </cdr:from>
    <cdr:to>
      <cdr:x>0.53785</cdr:x>
      <cdr:y>0.55218</cdr:y>
    </cdr:to>
    <cdr:sp macro="" textlink="">
      <cdr:nvSpPr>
        <cdr:cNvPr id="13" name="Text Box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52345" y="1720729"/>
          <a:ext cx="701205" cy="18939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0" tIns="22860" rIns="27432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9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Recht 2022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0.50069</cdr:x>
      <cdr:y>0.55943</cdr:y>
    </cdr:from>
    <cdr:to>
      <cdr:x>0.84885</cdr:x>
      <cdr:y>0.6725</cdr:y>
    </cdr:to>
    <cdr:sp macro="" textlink="">
      <cdr:nvSpPr>
        <cdr:cNvPr id="9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42574" y="1935198"/>
          <a:ext cx="1976614" cy="39113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cdr:spPr>
      <cdr:txBody>
        <a:bodyPr xmlns:a="http://schemas.openxmlformats.org/drawingml/2006/main" wrap="square" lIns="0" tIns="22860" rIns="27432" bIns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de-DE" sz="900" b="1" i="0" u="none" strike="noStrike" baseline="0">
              <a:solidFill>
                <a:srgbClr val="0062AC"/>
              </a:solidFill>
              <a:latin typeface="Arial"/>
              <a:cs typeface="Arial"/>
            </a:rPr>
            <a:t>in Euro je Jahr</a:t>
          </a:r>
          <a:br>
            <a:rPr lang="de-DE" sz="900" b="1" i="0" u="none" strike="noStrike" baseline="0">
              <a:solidFill>
                <a:srgbClr val="0062AC"/>
              </a:solidFill>
              <a:latin typeface="Arial"/>
              <a:cs typeface="Arial"/>
            </a:rPr>
          </a:br>
          <a:r>
            <a:rPr lang="de-DE" sz="900" b="1" i="0" u="none" strike="noStrike" baseline="0">
              <a:solidFill>
                <a:srgbClr val="0062AC"/>
              </a:solidFill>
              <a:latin typeface="Arial"/>
              <a:cs typeface="Arial"/>
            </a:rPr>
            <a:t>(rechte Skala)</a:t>
          </a:r>
        </a:p>
        <a:p xmlns:a="http://schemas.openxmlformats.org/drawingml/2006/main">
          <a:pPr algn="l" rtl="0">
            <a:defRPr sz="1000"/>
          </a:pPr>
          <a:endParaRPr lang="de-DE" sz="1050" b="1">
            <a:solidFill>
              <a:srgbClr val="CD6209"/>
            </a:solidFill>
          </a:endParaRPr>
        </a:p>
      </cdr:txBody>
    </cdr:sp>
  </cdr:relSizeAnchor>
  <cdr:relSizeAnchor xmlns:cdr="http://schemas.openxmlformats.org/drawingml/2006/chartDrawing">
    <cdr:from>
      <cdr:x>0.2245</cdr:x>
      <cdr:y>0.14096</cdr:y>
    </cdr:from>
    <cdr:to>
      <cdr:x>0.54351</cdr:x>
      <cdr:y>0.28834</cdr:y>
    </cdr:to>
    <cdr:sp macro="" textlink="">
      <cdr:nvSpPr>
        <cdr:cNvPr id="13" name="Text Box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74557" y="487613"/>
          <a:ext cx="1811120" cy="5098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0" tIns="22860" rIns="27432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9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in Prozent des</a:t>
          </a:r>
        </a:p>
        <a:p xmlns:a="http://schemas.openxmlformats.org/drawingml/2006/main">
          <a:pPr algn="l" rtl="0">
            <a:defRPr sz="1000"/>
          </a:pPr>
          <a:r>
            <a:rPr lang="de-DE" sz="9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zu versteuernden Einkommens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ATA\ABBILDUN\WB_DIAG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ABBILDUN/WB_DIAG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ROJEKT\STEUERN\Steuern-allgemein\Archiv_Steuerpolitik_allgemein\EnergieEntlast4-2022\EStTarif2022neu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ROJEKT\STEUERN\ESt-Tarife\parameterliste_stsm_2022_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ROJEKT\STEUERN\Aktuelle%20Steuerreform\KalteProgression\EinkommensgrenzenTarif2012-2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ROJEKT\STEUERN\Steuern-allgemein\Archiv_Steuerpolitik_allgemein\SPD_EStTarif_WD2021\TarifReformszen\TarifReformszenSPD_2022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KT/STEUERN/ESt-Tarife/SVEntlastbetrag20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es_mich"/>
      <sheetName val="Daten"/>
      <sheetName val="1_ Spalt-Diag-Formular"/>
      <sheetName val="2_Spalt-Diag-Formular"/>
      <sheetName val="mehrere Diagr.Formular (1)"/>
      <sheetName val="mehrere Diagr. Beispiel"/>
      <sheetName val="mehrere Diagr.Formular(3)"/>
      <sheetName val="Diagramm-Formate"/>
      <sheetName val="Modul1"/>
      <sheetName val="Modul2"/>
      <sheetName val="Tabelle5"/>
      <sheetName val="Tabelle6"/>
      <sheetName val="Tabelle7"/>
      <sheetName val="Tabelle8"/>
      <sheetName val="Tabelle9"/>
      <sheetName val="Tabelle10"/>
      <sheetName val="Tabelle11"/>
      <sheetName val="Tabelle12"/>
      <sheetName val="Tabelle13"/>
      <sheetName val="Tabelle15"/>
      <sheetName val="Tabelle14"/>
      <sheetName val="Tabelle16"/>
      <sheetName val="WB_DIAG1"/>
    </sheetNames>
    <definedNames>
      <definedName name="Objektrahmen_weg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es_mich"/>
      <sheetName val="Daten"/>
      <sheetName val="1_ Spalt-Diag-Formular"/>
      <sheetName val="2_Spalt-Diag-Formular"/>
      <sheetName val="mehrere Diagr.Formular (1)"/>
      <sheetName val="mehrere Diagr. Beispiel"/>
      <sheetName val="mehrere Diagr.Formular(3)"/>
      <sheetName val="Diagramm-Formate"/>
      <sheetName val="Modul1"/>
      <sheetName val="Modul2"/>
      <sheetName val="Tabelle5"/>
      <sheetName val="Tabelle6"/>
      <sheetName val="Tabelle7"/>
      <sheetName val="Tabelle8"/>
      <sheetName val="Tabelle9"/>
      <sheetName val="Tabelle10"/>
      <sheetName val="Tabelle11"/>
      <sheetName val="Tabelle12"/>
      <sheetName val="Tabelle13"/>
      <sheetName val="Tabelle15"/>
      <sheetName val="Tabelle14"/>
      <sheetName val="Tabelle16"/>
      <sheetName val="WB_DIAG1"/>
    </sheetNames>
    <definedNames>
      <definedName name="Objektrahmen_weg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C1">
            <v>10347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Quellen"/>
      <sheetName val="LetzterBearbeiter"/>
      <sheetName val="DatumBearbeitung"/>
    </sheetNames>
    <sheetDataSet>
      <sheetData sheetId="0">
        <row r="9">
          <cell r="X9">
            <v>0.90000000000000024</v>
          </cell>
          <cell r="Y9">
            <v>0.92000000000000026</v>
          </cell>
          <cell r="Z9">
            <v>0.94000000000000028</v>
          </cell>
        </row>
        <row r="11">
          <cell r="X11">
            <v>0.186</v>
          </cell>
          <cell r="Z11">
            <v>0.186</v>
          </cell>
        </row>
        <row r="12">
          <cell r="X12">
            <v>6900</v>
          </cell>
          <cell r="Z12">
            <v>7050</v>
          </cell>
        </row>
        <row r="14">
          <cell r="X14">
            <v>4687.5</v>
          </cell>
          <cell r="Z14">
            <v>4837.5</v>
          </cell>
        </row>
        <row r="15">
          <cell r="X15">
            <v>0.14599999999999999</v>
          </cell>
          <cell r="Z15">
            <v>0.14599999999999999</v>
          </cell>
        </row>
        <row r="17">
          <cell r="X17">
            <v>1.0999999999999999E-2</v>
          </cell>
          <cell r="Z17">
            <v>1.2999999999999999E-2</v>
          </cell>
        </row>
        <row r="18">
          <cell r="X18">
            <v>3.0499999999999999E-2</v>
          </cell>
          <cell r="Z18">
            <v>3.0499999999999999E-2</v>
          </cell>
        </row>
        <row r="19">
          <cell r="X19">
            <v>2.5000000000000001E-3</v>
          </cell>
          <cell r="Z19">
            <v>3.5000000000000001E-3</v>
          </cell>
        </row>
        <row r="20">
          <cell r="X20">
            <v>2.4E-2</v>
          </cell>
          <cell r="Z20">
            <v>2.4E-2</v>
          </cell>
        </row>
        <row r="35">
          <cell r="X35">
            <v>3906</v>
          </cell>
          <cell r="Y35">
            <v>4194</v>
          </cell>
          <cell r="Z35">
            <v>4194</v>
          </cell>
        </row>
        <row r="40">
          <cell r="X40">
            <v>204</v>
          </cell>
          <cell r="Y40">
            <v>219</v>
          </cell>
          <cell r="Z40">
            <v>219</v>
          </cell>
        </row>
        <row r="277">
          <cell r="X277">
            <v>9408</v>
          </cell>
          <cell r="Y277">
            <v>9744</v>
          </cell>
          <cell r="Z277">
            <v>9984</v>
          </cell>
        </row>
        <row r="278">
          <cell r="X278">
            <v>14532</v>
          </cell>
          <cell r="Y278">
            <v>14753</v>
          </cell>
          <cell r="Z278">
            <v>14926</v>
          </cell>
        </row>
        <row r="279">
          <cell r="X279">
            <v>57051</v>
          </cell>
          <cell r="Y279">
            <v>57918</v>
          </cell>
          <cell r="Z279">
            <v>58596</v>
          </cell>
        </row>
        <row r="280">
          <cell r="X280">
            <v>270500</v>
          </cell>
          <cell r="Y280">
            <v>274612</v>
          </cell>
          <cell r="Z280">
            <v>277825</v>
          </cell>
        </row>
        <row r="283">
          <cell r="X283">
            <v>1400</v>
          </cell>
          <cell r="Y283">
            <v>1400</v>
          </cell>
          <cell r="Z283">
            <v>1400</v>
          </cell>
        </row>
        <row r="284">
          <cell r="X284">
            <v>2397</v>
          </cell>
          <cell r="Y284">
            <v>2397</v>
          </cell>
          <cell r="Z284">
            <v>2397</v>
          </cell>
        </row>
        <row r="285">
          <cell r="X285">
            <v>0.42</v>
          </cell>
          <cell r="Y285">
            <v>0.42</v>
          </cell>
          <cell r="Z285">
            <v>0.42</v>
          </cell>
        </row>
        <row r="286">
          <cell r="X286">
            <v>0.45</v>
          </cell>
          <cell r="Y286">
            <v>0.45</v>
          </cell>
          <cell r="Z286">
            <v>0.45</v>
          </cell>
        </row>
      </sheetData>
      <sheetData sheetId="1"/>
      <sheetData sheetId="2"/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"/>
    </sheetNames>
    <sheetDataSet>
      <sheetData sheetId="0">
        <row r="10">
          <cell r="N10">
            <v>4656</v>
          </cell>
        </row>
        <row r="13">
          <cell r="N13">
            <v>237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EP2017-18"/>
      <sheetName val="EStMod2018"/>
      <sheetName val="Kalk"/>
      <sheetName val="TabEink"/>
      <sheetName val="Param"/>
      <sheetName val="Abb"/>
      <sheetName val="Single"/>
      <sheetName val="Paar0Kind"/>
      <sheetName val="Alleinerz1Kind"/>
      <sheetName val="Fam2Kind"/>
      <sheetName val="Zusa"/>
      <sheetName val="FamLeistAusgl"/>
      <sheetName val="Realsplitting"/>
      <sheetName val="Kinderzuschlag"/>
    </sheetNames>
    <sheetDataSet>
      <sheetData sheetId="0"/>
      <sheetData sheetId="1"/>
      <sheetData sheetId="2"/>
      <sheetData sheetId="3"/>
      <sheetData sheetId="4">
        <row r="9">
          <cell r="J9">
            <v>5.5E-2</v>
          </cell>
        </row>
        <row r="10">
          <cell r="B10">
            <v>11300</v>
          </cell>
          <cell r="C10">
            <v>16242</v>
          </cell>
          <cell r="D10">
            <v>71000</v>
          </cell>
          <cell r="E10">
            <v>125000</v>
          </cell>
          <cell r="G10">
            <v>2628</v>
          </cell>
          <cell r="J10">
            <v>20552</v>
          </cell>
        </row>
        <row r="11">
          <cell r="B11">
            <v>0.14000000000000001</v>
          </cell>
          <cell r="C11">
            <v>0.2397</v>
          </cell>
          <cell r="D11">
            <v>0.47</v>
          </cell>
          <cell r="E11">
            <v>0.49</v>
          </cell>
          <cell r="G11">
            <v>8388</v>
          </cell>
          <cell r="J11">
            <v>0.11899999999999999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"/>
    </sheetNames>
    <sheetDataSet>
      <sheetData sheetId="0" refreshError="1">
        <row r="7">
          <cell r="F7">
            <v>7.75</v>
          </cell>
          <cell r="G7">
            <v>1.5249999999999999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ip21.bundestag.de/dip21/btd/19/219/1921988.pdf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9"/>
  <dimension ref="A1:AH2813"/>
  <sheetViews>
    <sheetView zoomScale="85" zoomScaleNormal="85" workbookViewId="0">
      <pane xSplit="2" ySplit="9" topLeftCell="I181" activePane="bottomRight" state="frozen"/>
      <selection activeCell="I60" sqref="I60"/>
      <selection pane="topRight" activeCell="I60" sqref="I60"/>
      <selection pane="bottomLeft" activeCell="I60" sqref="I60"/>
      <selection pane="bottomRight" activeCell="U216" sqref="U216"/>
    </sheetView>
  </sheetViews>
  <sheetFormatPr baseColWidth="10" defaultRowHeight="12.75" x14ac:dyDescent="0.2"/>
  <cols>
    <col min="1" max="2" width="10.28515625" customWidth="1"/>
    <col min="3" max="27" width="10.7109375" customWidth="1"/>
  </cols>
  <sheetData>
    <row r="1" spans="1:34" x14ac:dyDescent="0.2">
      <c r="B1" s="6"/>
      <c r="J1" s="80" t="s">
        <v>67</v>
      </c>
      <c r="K1" s="69">
        <f>+Abb!J1</f>
        <v>14400</v>
      </c>
      <c r="P1" s="80"/>
      <c r="Q1" s="80"/>
      <c r="R1" s="80"/>
      <c r="Y1" t="s">
        <v>74</v>
      </c>
    </row>
    <row r="2" spans="1:34" x14ac:dyDescent="0.2">
      <c r="A2" s="2" t="s">
        <v>2</v>
      </c>
      <c r="B2" s="2"/>
      <c r="J2" s="81" t="s">
        <v>68</v>
      </c>
      <c r="K2" s="56">
        <f>+Abb!J2</f>
        <v>0.7</v>
      </c>
      <c r="P2" s="81"/>
      <c r="Q2" s="81"/>
      <c r="R2" s="81"/>
      <c r="Y2" t="s">
        <v>75</v>
      </c>
    </row>
    <row r="3" spans="1:34" x14ac:dyDescent="0.2">
      <c r="A3" s="6">
        <v>1</v>
      </c>
      <c r="B3" s="6"/>
      <c r="J3" s="81" t="s">
        <v>69</v>
      </c>
      <c r="K3" s="82">
        <f>+K1/K2</f>
        <v>20571.428571428572</v>
      </c>
      <c r="P3" s="81"/>
      <c r="Q3" s="81"/>
      <c r="R3" s="81"/>
      <c r="Y3" t="s">
        <v>76</v>
      </c>
    </row>
    <row r="4" spans="1:34" x14ac:dyDescent="0.2">
      <c r="J4" s="81" t="s">
        <v>73</v>
      </c>
      <c r="K4">
        <f>tarifest3($K$3,$A$3,Param!$B$10,Param!$C$10,Param!$D$10,Param!$E$10,Param!$B$11,Param!$C$11,Param!$D$11,Param!$E$11)</f>
        <v>5230</v>
      </c>
      <c r="Y4" s="87">
        <f>+Abb!L6</f>
        <v>2</v>
      </c>
    </row>
    <row r="5" spans="1:34" ht="19.5" customHeight="1" x14ac:dyDescent="0.2">
      <c r="A5" s="126" t="s">
        <v>3</v>
      </c>
      <c r="B5" s="127"/>
      <c r="C5" s="132" t="s">
        <v>14</v>
      </c>
      <c r="D5" s="132"/>
      <c r="E5" s="132"/>
      <c r="F5" s="132"/>
      <c r="G5" s="132"/>
      <c r="H5" s="132"/>
      <c r="I5" s="132"/>
      <c r="J5" s="133"/>
      <c r="K5" s="114" t="s">
        <v>13</v>
      </c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6"/>
      <c r="AB5" s="117" t="s">
        <v>48</v>
      </c>
      <c r="AC5" s="118"/>
      <c r="AD5" s="118"/>
      <c r="AE5" s="119"/>
    </row>
    <row r="6" spans="1:34" ht="12.75" customHeight="1" x14ac:dyDescent="0.2">
      <c r="A6" s="128"/>
      <c r="B6" s="129"/>
      <c r="C6" s="139" t="s">
        <v>19</v>
      </c>
      <c r="D6" s="134" t="s">
        <v>20</v>
      </c>
      <c r="E6" s="135"/>
      <c r="F6" s="136" t="s">
        <v>17</v>
      </c>
      <c r="G6" s="137"/>
      <c r="H6" s="136" t="s">
        <v>22</v>
      </c>
      <c r="I6" s="137"/>
      <c r="J6" s="138"/>
      <c r="K6" s="141" t="s">
        <v>4</v>
      </c>
      <c r="L6" s="143" t="s">
        <v>20</v>
      </c>
      <c r="M6" s="144"/>
      <c r="N6" s="83" t="s">
        <v>70</v>
      </c>
      <c r="O6" s="83"/>
      <c r="P6" s="148" t="s">
        <v>77</v>
      </c>
      <c r="Q6" s="148" t="s">
        <v>78</v>
      </c>
      <c r="R6" s="120" t="s">
        <v>71</v>
      </c>
      <c r="S6" s="121"/>
      <c r="T6" s="122"/>
      <c r="U6" s="123" t="s">
        <v>72</v>
      </c>
      <c r="V6" s="124"/>
      <c r="W6" s="125"/>
      <c r="X6" s="88"/>
      <c r="Y6" s="145" t="s">
        <v>79</v>
      </c>
      <c r="Z6" s="146"/>
      <c r="AA6" s="147"/>
      <c r="AB6" s="117" t="s">
        <v>22</v>
      </c>
      <c r="AC6" s="118"/>
      <c r="AD6" s="119"/>
      <c r="AE6" s="76" t="s">
        <v>63</v>
      </c>
    </row>
    <row r="7" spans="1:34" x14ac:dyDescent="0.2">
      <c r="A7" s="130"/>
      <c r="B7" s="131"/>
      <c r="C7" s="140"/>
      <c r="D7" s="18" t="s">
        <v>15</v>
      </c>
      <c r="E7" s="18" t="s">
        <v>16</v>
      </c>
      <c r="F7" s="22" t="s">
        <v>21</v>
      </c>
      <c r="G7" s="22" t="s">
        <v>16</v>
      </c>
      <c r="H7" s="22" t="s">
        <v>21</v>
      </c>
      <c r="I7" s="22" t="s">
        <v>15</v>
      </c>
      <c r="J7" s="22" t="s">
        <v>16</v>
      </c>
      <c r="K7" s="142"/>
      <c r="L7" s="16" t="s">
        <v>15</v>
      </c>
      <c r="M7" s="16" t="s">
        <v>16</v>
      </c>
      <c r="N7" s="84"/>
      <c r="O7" s="86" t="s">
        <v>15</v>
      </c>
      <c r="P7" s="149"/>
      <c r="Q7" s="149"/>
      <c r="R7" s="90"/>
      <c r="S7" s="91" t="s">
        <v>15</v>
      </c>
      <c r="T7" s="91" t="s">
        <v>16</v>
      </c>
      <c r="U7" s="93"/>
      <c r="V7" s="94" t="s">
        <v>15</v>
      </c>
      <c r="W7" s="94" t="s">
        <v>16</v>
      </c>
      <c r="X7" s="24" t="s">
        <v>16</v>
      </c>
      <c r="Y7" s="24" t="s">
        <v>21</v>
      </c>
      <c r="Z7" s="24" t="s">
        <v>15</v>
      </c>
      <c r="AA7" s="24" t="s">
        <v>16</v>
      </c>
      <c r="AB7" s="59" t="s">
        <v>21</v>
      </c>
      <c r="AC7" s="59" t="s">
        <v>15</v>
      </c>
      <c r="AD7" s="59" t="s">
        <v>16</v>
      </c>
      <c r="AE7" s="59" t="s">
        <v>16</v>
      </c>
    </row>
    <row r="8" spans="1:34" ht="12.75" customHeight="1" x14ac:dyDescent="0.2">
      <c r="A8" s="7" t="s">
        <v>0</v>
      </c>
      <c r="B8" s="7" t="s">
        <v>5</v>
      </c>
      <c r="C8" s="19" t="s">
        <v>0</v>
      </c>
      <c r="D8" s="19" t="s">
        <v>6</v>
      </c>
      <c r="E8" s="19" t="s">
        <v>6</v>
      </c>
      <c r="F8" s="19" t="s">
        <v>0</v>
      </c>
      <c r="G8" s="19" t="s">
        <v>6</v>
      </c>
      <c r="H8" s="19" t="s">
        <v>0</v>
      </c>
      <c r="I8" s="19" t="s">
        <v>6</v>
      </c>
      <c r="J8" s="19" t="s">
        <v>6</v>
      </c>
      <c r="K8" s="17" t="s">
        <v>0</v>
      </c>
      <c r="L8" s="17" t="s">
        <v>6</v>
      </c>
      <c r="M8" s="17" t="s">
        <v>6</v>
      </c>
      <c r="N8" s="85" t="s">
        <v>0</v>
      </c>
      <c r="O8" s="85" t="s">
        <v>6</v>
      </c>
      <c r="P8" s="89" t="s">
        <v>0</v>
      </c>
      <c r="Q8" s="89" t="s">
        <v>0</v>
      </c>
      <c r="R8" s="92" t="s">
        <v>0</v>
      </c>
      <c r="S8" s="92" t="s">
        <v>6</v>
      </c>
      <c r="T8" s="92" t="s">
        <v>6</v>
      </c>
      <c r="U8" s="95" t="s">
        <v>0</v>
      </c>
      <c r="V8" s="95" t="s">
        <v>6</v>
      </c>
      <c r="W8" s="95" t="s">
        <v>6</v>
      </c>
      <c r="X8" s="17" t="s">
        <v>6</v>
      </c>
      <c r="Y8" s="17" t="s">
        <v>0</v>
      </c>
      <c r="Z8" s="17" t="s">
        <v>6</v>
      </c>
      <c r="AA8" s="17" t="s">
        <v>6</v>
      </c>
      <c r="AB8" s="60" t="s">
        <v>0</v>
      </c>
      <c r="AC8" s="60" t="s">
        <v>6</v>
      </c>
      <c r="AD8" s="60" t="s">
        <v>6</v>
      </c>
      <c r="AE8" s="60" t="s">
        <v>6</v>
      </c>
    </row>
    <row r="10" spans="1:34" x14ac:dyDescent="0.2">
      <c r="A10" s="8">
        <v>0</v>
      </c>
      <c r="B10" s="9">
        <f t="shared" ref="B10:B73" si="0">+A10/1000</f>
        <v>0</v>
      </c>
      <c r="C10" s="13">
        <f>tarifest3(A10,$A$3,Param!$B$5,Param!$C$5,Param!$D$5,Param!$E$5,Param!$B$6,Param!$C$6,Param!$D$6,Param!$E$6)</f>
        <v>0</v>
      </c>
      <c r="D10" s="3">
        <f>IF($A10=0,0,C10/$A10*100)</f>
        <v>0</v>
      </c>
      <c r="E10" s="3">
        <f>tarifest3grenz(A10,$A$3,Param!$B$5,Param!$C$5,Param!$D$5,Param!$E$5,Param!$B$6,Param!$C$6,Param!$D$6,Param!$E$6)*100</f>
        <v>0</v>
      </c>
      <c r="F10" s="13">
        <f>soli3(C10,$A$3,Param!$J$4,Param!$J$5,Param!$J$6)</f>
        <v>0</v>
      </c>
      <c r="G10" s="3">
        <f>soli3grenz(C10,$A$3,Param!$J$4,Param!$J$5,Param!$J$6)*100</f>
        <v>0</v>
      </c>
      <c r="H10" s="13">
        <f t="shared" ref="H10:H73" si="1">+C10+F10</f>
        <v>0</v>
      </c>
      <c r="I10" s="3">
        <f t="shared" ref="I10:I59" si="2">IF($A10=0,0,H10/$A10*100)</f>
        <v>0</v>
      </c>
      <c r="J10" s="13">
        <f t="shared" ref="J10:J73" si="3">+E10*(1+G10/100)</f>
        <v>0</v>
      </c>
      <c r="K10" s="13">
        <f>tarifest3(A10,$A$3,Param!$B$10,Param!$C$10,Param!$D$10,Param!$E$10,Param!$B$11,Param!$C$11,Param!$D$11,Param!$E$11)</f>
        <v>0</v>
      </c>
      <c r="L10" s="3">
        <f>IF($A10=0,0,K10/$A10*100)</f>
        <v>0</v>
      </c>
      <c r="M10" s="3">
        <f>tarifest3grenz(A10,$A$3,Param!$B$10,Param!$C$10,Param!$D$10,Param!$E$10,Param!$B$11,Param!$C$11,Param!$D$11,Param!$E$11)*100</f>
        <v>0</v>
      </c>
      <c r="N10" s="3">
        <f>+K10-$K$1</f>
        <v>-14400</v>
      </c>
      <c r="O10" s="3">
        <f>IF($A10=0,0,N10/$A10*100)</f>
        <v>0</v>
      </c>
      <c r="P10" s="13">
        <f t="shared" ref="P10:P73" si="4">+A10*$K$2</f>
        <v>0</v>
      </c>
      <c r="Q10" s="13">
        <f>MIN(P10-$K$1,0)</f>
        <v>-14400</v>
      </c>
      <c r="R10" s="13">
        <f>tarifest3(A10-$K$3,$A$3,Param!$B$10,Param!$C$10,Param!$D$10,Param!$E$10,Param!$B$11,Param!$C$11,Param!$D$11,Param!$E$11)</f>
        <v>0</v>
      </c>
      <c r="S10" s="3">
        <f>IF($A10=0,0,(Q10+R10)/$A10*100)</f>
        <v>0</v>
      </c>
      <c r="T10" s="3">
        <f>IF(A10&lt;$K$3,$K$2,tarifest3grenz(A10-$K$3,$A$3,Param!$B$10,Param!$C$10,Param!$D$10,Param!$E$10,Param!$B$11,Param!$C$11,Param!$D$11,Param!$E$11))*100</f>
        <v>70</v>
      </c>
      <c r="U10" s="3">
        <f>MAX(K10-tarifest3($K$3,$A$3,Param!$B$10,Param!$C$10,Param!$D$10,Param!$E$10,Param!$B$11,Param!$C$11,Param!$D$11,Param!$E$11),0)</f>
        <v>0</v>
      </c>
      <c r="V10" s="3">
        <f>IF($A10=0,0,(Q10+U10)/$A10*100)</f>
        <v>0</v>
      </c>
      <c r="W10" s="3">
        <f>IF(A10&lt;$K$3,$K$2*100,M10)</f>
        <v>70</v>
      </c>
      <c r="X10" s="3">
        <f>soli3grenz(K10,$A$3,Param!$J$9,Param!$J$10,Param!$J$11)*100</f>
        <v>0</v>
      </c>
      <c r="Y10" s="13">
        <f t="shared" ref="Y10:Y73" si="5">IF($Y$4=0,N10,IF($Y$4=1,Q10+R10,IF($Y$4=2,Q10+U10)))</f>
        <v>-14400</v>
      </c>
      <c r="Z10" s="3">
        <f>IF($A10=0,0,Y10/$A10*100)</f>
        <v>0</v>
      </c>
      <c r="AA10" s="13">
        <f t="shared" ref="AA10:AA73" si="6">IF($Y$4=0,M10,IF($Y$4=1,T10,IF($Y$4=2,W10)))</f>
        <v>70</v>
      </c>
      <c r="AB10" s="13">
        <f t="shared" ref="AB10:AB73" si="7">+Y10-H10</f>
        <v>-14400</v>
      </c>
      <c r="AC10" s="13">
        <f t="shared" ref="AC10:AC73" si="8">+Z10-I10</f>
        <v>0</v>
      </c>
      <c r="AD10" s="13">
        <f t="shared" ref="AD10:AD73" si="9">+AA10-J10</f>
        <v>70</v>
      </c>
      <c r="AE10" s="3">
        <f t="shared" ref="AE10:AE73" si="10">+M10-E10</f>
        <v>0</v>
      </c>
      <c r="AF10" s="13">
        <f t="shared" ref="AF10:AF73" si="11">-AB10</f>
        <v>14400</v>
      </c>
      <c r="AG10" s="13">
        <f>-AC10</f>
        <v>0</v>
      </c>
      <c r="AH10" s="13">
        <f t="shared" ref="AH10:AH73" si="12">-AC10</f>
        <v>0</v>
      </c>
    </row>
    <row r="11" spans="1:34" x14ac:dyDescent="0.2">
      <c r="A11" s="8">
        <f>+A10+100</f>
        <v>100</v>
      </c>
      <c r="B11" s="9">
        <f t="shared" si="0"/>
        <v>0.1</v>
      </c>
      <c r="C11" s="13">
        <f>tarifest3(A11,$A$3,Param!$B$5,Param!$C$5,Param!$D$5,Param!$E$5,Param!$B$6,Param!$C$6,Param!$D$6,Param!$E$6)</f>
        <v>0</v>
      </c>
      <c r="D11" s="3">
        <f t="shared" ref="D11:D74" si="13">IF($A11=0,0,C11/$A11*100)</f>
        <v>0</v>
      </c>
      <c r="E11" s="3">
        <f>tarifest3grenz(A11,$A$3,Param!$B$5,Param!$C$5,Param!$D$5,Param!$E$5,Param!$B$6,Param!$C$6,Param!$D$6,Param!$E$6)*100</f>
        <v>0</v>
      </c>
      <c r="F11" s="13">
        <f>soli3(C11,$A$3,Param!$J$4,Param!$J$5,Param!$J$6)</f>
        <v>0</v>
      </c>
      <c r="G11" s="3">
        <f>soli3grenz(C11,$A$3,Param!$J$4,Param!$J$5,Param!$J$6)*100</f>
        <v>0</v>
      </c>
      <c r="H11" s="13">
        <f t="shared" si="1"/>
        <v>0</v>
      </c>
      <c r="I11" s="3">
        <f t="shared" si="2"/>
        <v>0</v>
      </c>
      <c r="J11" s="13">
        <f t="shared" si="3"/>
        <v>0</v>
      </c>
      <c r="K11" s="13">
        <f>tarifest3(A11,$A$3,Param!$B$10,Param!$C$10,Param!$D$10,Param!$E$10,Param!$B$11,Param!$C$11,Param!$D$11,Param!$E$11)</f>
        <v>14</v>
      </c>
      <c r="L11" s="3">
        <f t="shared" ref="L11:L74" si="14">IF($A11=0,0,K11/$A11*100)</f>
        <v>14.000000000000002</v>
      </c>
      <c r="M11" s="3">
        <f>tarifest3grenz(A11,$A$3,Param!$B$10,Param!$C$10,Param!$D$10,Param!$E$10,Param!$B$11,Param!$C$11,Param!$D$11,Param!$E$11)*100</f>
        <v>14.217733129504262</v>
      </c>
      <c r="N11" s="3">
        <f t="shared" ref="N11:N74" si="15">+K11-$K$1</f>
        <v>-14386</v>
      </c>
      <c r="O11" s="3">
        <f t="shared" ref="O11:O74" si="16">IF($A11=0,0,N11/$A11*100)</f>
        <v>-14386.000000000002</v>
      </c>
      <c r="P11" s="13">
        <f t="shared" si="4"/>
        <v>70</v>
      </c>
      <c r="Q11" s="13">
        <f t="shared" ref="Q11:Q74" si="17">MIN(P11-$K$1,0)</f>
        <v>-14330</v>
      </c>
      <c r="R11" s="13">
        <f>tarifest3(A11-$K$3,$A$3,Param!$B$10,Param!$C$10,Param!$D$10,Param!$E$10,Param!$B$11,Param!$C$11,Param!$D$11,Param!$E$11)</f>
        <v>0</v>
      </c>
      <c r="S11" s="3">
        <f t="shared" ref="S11:S74" si="18">IF($A11=0,0,(Q11+R11)/$A11*100)</f>
        <v>-14330.000000000002</v>
      </c>
      <c r="T11" s="3">
        <f>IF(A11&lt;$K$3,$K$2,tarifest3grenz(A11-$K$3,$A$3,Param!$B$10,Param!$C$10,Param!$D$10,Param!$E$10,Param!$B$11,Param!$C$11,Param!$D$11,Param!$E$11))*100</f>
        <v>70</v>
      </c>
      <c r="U11" s="3">
        <f>MAX(K11-tarifest3($K$3,$A$3,Param!$B$10,Param!$C$10,Param!$D$10,Param!$E$10,Param!$B$11,Param!$C$11,Param!$D$11,Param!$E$11),0)</f>
        <v>0</v>
      </c>
      <c r="V11" s="3">
        <f t="shared" ref="V11:V74" si="19">IF($A11=0,0,(Q11+U11)/$A11*100)</f>
        <v>-14330.000000000002</v>
      </c>
      <c r="W11" s="3">
        <f t="shared" ref="W11:W74" si="20">IF(A11&lt;$K$3,$K$2*100,M11)</f>
        <v>70</v>
      </c>
      <c r="X11" s="3">
        <f>soli3grenz(K11,$A$3,Param!$J$9,Param!$J$10,Param!$J$11)*100</f>
        <v>0</v>
      </c>
      <c r="Y11" s="13">
        <f t="shared" si="5"/>
        <v>-14330</v>
      </c>
      <c r="Z11" s="3">
        <f t="shared" ref="Z11:Z74" si="21">IF($A11=0,0,Y11/$A11*100)</f>
        <v>-14330.000000000002</v>
      </c>
      <c r="AA11" s="13">
        <f t="shared" si="6"/>
        <v>70</v>
      </c>
      <c r="AB11" s="13">
        <f t="shared" si="7"/>
        <v>-14330</v>
      </c>
      <c r="AC11" s="13">
        <f>+Z11-I11</f>
        <v>-14330.000000000002</v>
      </c>
      <c r="AD11" s="13">
        <f t="shared" si="9"/>
        <v>70</v>
      </c>
      <c r="AE11" s="3">
        <f t="shared" si="10"/>
        <v>14.217733129504262</v>
      </c>
      <c r="AF11" s="13">
        <f t="shared" si="11"/>
        <v>14330</v>
      </c>
      <c r="AG11" s="13">
        <f t="shared" ref="AG11:AG74" si="22">-AC11</f>
        <v>14330.000000000002</v>
      </c>
      <c r="AH11" s="13">
        <f t="shared" si="12"/>
        <v>14330.000000000002</v>
      </c>
    </row>
    <row r="12" spans="1:34" x14ac:dyDescent="0.2">
      <c r="A12" s="8">
        <f t="shared" ref="A12:A75" si="23">+A11+100</f>
        <v>200</v>
      </c>
      <c r="B12" s="9">
        <f t="shared" si="0"/>
        <v>0.2</v>
      </c>
      <c r="C12" s="13">
        <f>tarifest3(A12,$A$3,Param!$B$5,Param!$C$5,Param!$D$5,Param!$E$5,Param!$B$6,Param!$C$6,Param!$D$6,Param!$E$6)</f>
        <v>0</v>
      </c>
      <c r="D12" s="3">
        <f t="shared" si="13"/>
        <v>0</v>
      </c>
      <c r="E12" s="3">
        <f>tarifest3grenz(A12,$A$3,Param!$B$5,Param!$C$5,Param!$D$5,Param!$E$5,Param!$B$6,Param!$C$6,Param!$D$6,Param!$E$6)*100</f>
        <v>0</v>
      </c>
      <c r="F12" s="13">
        <f>soli3(C12,$A$3,Param!$J$4,Param!$J$5,Param!$J$6)</f>
        <v>0</v>
      </c>
      <c r="G12" s="3">
        <f>soli3grenz(C12,$A$3,Param!$J$4,Param!$J$5,Param!$J$6)*100</f>
        <v>0</v>
      </c>
      <c r="H12" s="13">
        <f t="shared" si="1"/>
        <v>0</v>
      </c>
      <c r="I12" s="3">
        <f t="shared" si="2"/>
        <v>0</v>
      </c>
      <c r="J12" s="13">
        <f t="shared" si="3"/>
        <v>0</v>
      </c>
      <c r="K12" s="13">
        <f>tarifest3(A12,$A$3,Param!$B$10,Param!$C$10,Param!$D$10,Param!$E$10,Param!$B$11,Param!$C$11,Param!$D$11,Param!$E$11)</f>
        <v>28</v>
      </c>
      <c r="L12" s="3">
        <f t="shared" si="14"/>
        <v>14.000000000000002</v>
      </c>
      <c r="M12" s="3">
        <f>tarifest3grenz(A12,$A$3,Param!$B$10,Param!$C$10,Param!$D$10,Param!$E$10,Param!$B$11,Param!$C$11,Param!$D$11,Param!$E$11)*100</f>
        <v>14.435466259008519</v>
      </c>
      <c r="N12" s="3">
        <f t="shared" si="15"/>
        <v>-14372</v>
      </c>
      <c r="O12" s="3">
        <f t="shared" si="16"/>
        <v>-7186</v>
      </c>
      <c r="P12" s="13">
        <f t="shared" si="4"/>
        <v>140</v>
      </c>
      <c r="Q12" s="13">
        <f>MIN(P12-$K$1,0)</f>
        <v>-14260</v>
      </c>
      <c r="R12" s="13">
        <f>tarifest3(A12-$K$3,$A$3,Param!$B$10,Param!$C$10,Param!$D$10,Param!$E$10,Param!$B$11,Param!$C$11,Param!$D$11,Param!$E$11)</f>
        <v>0</v>
      </c>
      <c r="S12" s="3">
        <f t="shared" si="18"/>
        <v>-7130</v>
      </c>
      <c r="T12" s="3">
        <f>IF(A12&lt;$K$3,$K$2,tarifest3grenz(A12-$K$3,$A$3,Param!$B$10,Param!$C$10,Param!$D$10,Param!$E$10,Param!$B$11,Param!$C$11,Param!$D$11,Param!$E$11))*100</f>
        <v>70</v>
      </c>
      <c r="U12" s="3">
        <f>MAX(K12-tarifest3($K$3,$A$3,Param!$B$10,Param!$C$10,Param!$D$10,Param!$E$10,Param!$B$11,Param!$C$11,Param!$D$11,Param!$E$11),0)</f>
        <v>0</v>
      </c>
      <c r="V12" s="3">
        <f t="shared" si="19"/>
        <v>-7130</v>
      </c>
      <c r="W12" s="3">
        <f t="shared" si="20"/>
        <v>70</v>
      </c>
      <c r="X12" s="3">
        <f>soli3grenz(K12,$A$3,Param!$J$9,Param!$J$10,Param!$J$11)*100</f>
        <v>0</v>
      </c>
      <c r="Y12" s="13">
        <f t="shared" si="5"/>
        <v>-14260</v>
      </c>
      <c r="Z12" s="3">
        <f t="shared" si="21"/>
        <v>-7130</v>
      </c>
      <c r="AA12" s="13">
        <f t="shared" si="6"/>
        <v>70</v>
      </c>
      <c r="AB12" s="13">
        <f t="shared" si="7"/>
        <v>-14260</v>
      </c>
      <c r="AC12" s="13">
        <f t="shared" si="8"/>
        <v>-7130</v>
      </c>
      <c r="AD12" s="13">
        <f t="shared" si="9"/>
        <v>70</v>
      </c>
      <c r="AE12" s="3">
        <f t="shared" si="10"/>
        <v>14.435466259008519</v>
      </c>
      <c r="AF12" s="13">
        <f t="shared" si="11"/>
        <v>14260</v>
      </c>
      <c r="AG12" s="13">
        <f t="shared" si="22"/>
        <v>7130</v>
      </c>
      <c r="AH12" s="13">
        <f t="shared" si="12"/>
        <v>7130</v>
      </c>
    </row>
    <row r="13" spans="1:34" x14ac:dyDescent="0.2">
      <c r="A13" s="8">
        <f t="shared" si="23"/>
        <v>300</v>
      </c>
      <c r="B13" s="9">
        <f t="shared" si="0"/>
        <v>0.3</v>
      </c>
      <c r="C13" s="13">
        <f>tarifest3(A13,$A$3,Param!$B$5,Param!$C$5,Param!$D$5,Param!$E$5,Param!$B$6,Param!$C$6,Param!$D$6,Param!$E$6)</f>
        <v>0</v>
      </c>
      <c r="D13" s="3">
        <f t="shared" si="13"/>
        <v>0</v>
      </c>
      <c r="E13" s="3">
        <f>tarifest3grenz(A13,$A$3,Param!$B$5,Param!$C$5,Param!$D$5,Param!$E$5,Param!$B$6,Param!$C$6,Param!$D$6,Param!$E$6)*100</f>
        <v>0</v>
      </c>
      <c r="F13" s="13">
        <f>soli3(C13,$A$3,Param!$J$4,Param!$J$5,Param!$J$6)</f>
        <v>0</v>
      </c>
      <c r="G13" s="3">
        <f>soli3grenz(C13,$A$3,Param!$J$4,Param!$J$5,Param!$J$6)*100</f>
        <v>0</v>
      </c>
      <c r="H13" s="13">
        <f t="shared" si="1"/>
        <v>0</v>
      </c>
      <c r="I13" s="3">
        <f t="shared" si="2"/>
        <v>0</v>
      </c>
      <c r="J13" s="13">
        <f t="shared" si="3"/>
        <v>0</v>
      </c>
      <c r="K13" s="13">
        <f>tarifest3(A13,$A$3,Param!$B$10,Param!$C$10,Param!$D$10,Param!$E$10,Param!$B$11,Param!$C$11,Param!$D$11,Param!$E$11)</f>
        <v>42</v>
      </c>
      <c r="L13" s="3">
        <f t="shared" si="14"/>
        <v>14.000000000000002</v>
      </c>
      <c r="M13" s="3">
        <f>tarifest3grenz(A13,$A$3,Param!$B$10,Param!$C$10,Param!$D$10,Param!$E$10,Param!$B$11,Param!$C$11,Param!$D$11,Param!$E$11)*100</f>
        <v>14.653199388512778</v>
      </c>
      <c r="N13" s="3">
        <f t="shared" si="15"/>
        <v>-14358</v>
      </c>
      <c r="O13" s="3">
        <f t="shared" si="16"/>
        <v>-4786</v>
      </c>
      <c r="P13" s="13">
        <f t="shared" si="4"/>
        <v>210</v>
      </c>
      <c r="Q13" s="13">
        <f t="shared" si="17"/>
        <v>-14190</v>
      </c>
      <c r="R13" s="13">
        <f>tarifest3(A13-$K$3,$A$3,Param!$B$10,Param!$C$10,Param!$D$10,Param!$E$10,Param!$B$11,Param!$C$11,Param!$D$11,Param!$E$11)</f>
        <v>0</v>
      </c>
      <c r="S13" s="3">
        <f t="shared" si="18"/>
        <v>-4730</v>
      </c>
      <c r="T13" s="3">
        <f>IF(A13&lt;$K$3,$K$2,tarifest3grenz(A13-$K$3,$A$3,Param!$B$10,Param!$C$10,Param!$D$10,Param!$E$10,Param!$B$11,Param!$C$11,Param!$D$11,Param!$E$11))*100</f>
        <v>70</v>
      </c>
      <c r="U13" s="3">
        <f>MAX(K13-tarifest3($K$3,$A$3,Param!$B$10,Param!$C$10,Param!$D$10,Param!$E$10,Param!$B$11,Param!$C$11,Param!$D$11,Param!$E$11),0)</f>
        <v>0</v>
      </c>
      <c r="V13" s="3">
        <f t="shared" si="19"/>
        <v>-4730</v>
      </c>
      <c r="W13" s="3">
        <f t="shared" si="20"/>
        <v>70</v>
      </c>
      <c r="X13" s="3">
        <f>soli3grenz(K13,$A$3,Param!$J$9,Param!$J$10,Param!$J$11)*100</f>
        <v>0</v>
      </c>
      <c r="Y13" s="13">
        <f t="shared" si="5"/>
        <v>-14190</v>
      </c>
      <c r="Z13" s="3">
        <f t="shared" si="21"/>
        <v>-4730</v>
      </c>
      <c r="AA13" s="13">
        <f t="shared" si="6"/>
        <v>70</v>
      </c>
      <c r="AB13" s="13">
        <f t="shared" si="7"/>
        <v>-14190</v>
      </c>
      <c r="AC13" s="13">
        <f t="shared" si="8"/>
        <v>-4730</v>
      </c>
      <c r="AD13" s="13">
        <f t="shared" si="9"/>
        <v>70</v>
      </c>
      <c r="AE13" s="3">
        <f t="shared" si="10"/>
        <v>14.653199388512778</v>
      </c>
      <c r="AF13" s="13">
        <f t="shared" si="11"/>
        <v>14190</v>
      </c>
      <c r="AG13" s="13">
        <f t="shared" si="22"/>
        <v>4730</v>
      </c>
      <c r="AH13" s="13">
        <f t="shared" si="12"/>
        <v>4730</v>
      </c>
    </row>
    <row r="14" spans="1:34" x14ac:dyDescent="0.2">
      <c r="A14" s="8">
        <f t="shared" si="23"/>
        <v>400</v>
      </c>
      <c r="B14" s="9">
        <f t="shared" si="0"/>
        <v>0.4</v>
      </c>
      <c r="C14" s="13">
        <f>tarifest3(A14,$A$3,Param!$B$5,Param!$C$5,Param!$D$5,Param!$E$5,Param!$B$6,Param!$C$6,Param!$D$6,Param!$E$6)</f>
        <v>0</v>
      </c>
      <c r="D14" s="3">
        <f t="shared" si="13"/>
        <v>0</v>
      </c>
      <c r="E14" s="3">
        <f>tarifest3grenz(A14,$A$3,Param!$B$5,Param!$C$5,Param!$D$5,Param!$E$5,Param!$B$6,Param!$C$6,Param!$D$6,Param!$E$6)*100</f>
        <v>0</v>
      </c>
      <c r="F14" s="13">
        <f>soli3(C14,$A$3,Param!$J$4,Param!$J$5,Param!$J$6)</f>
        <v>0</v>
      </c>
      <c r="G14" s="3">
        <f>soli3grenz(C14,$A$3,Param!$J$4,Param!$J$5,Param!$J$6)*100</f>
        <v>0</v>
      </c>
      <c r="H14" s="13">
        <f t="shared" si="1"/>
        <v>0</v>
      </c>
      <c r="I14" s="3">
        <f t="shared" si="2"/>
        <v>0</v>
      </c>
      <c r="J14" s="13">
        <f t="shared" si="3"/>
        <v>0</v>
      </c>
      <c r="K14" s="13">
        <f>tarifest3(A14,$A$3,Param!$B$10,Param!$C$10,Param!$D$10,Param!$E$10,Param!$B$11,Param!$C$11,Param!$D$11,Param!$E$11)</f>
        <v>57</v>
      </c>
      <c r="L14" s="3">
        <f t="shared" si="14"/>
        <v>14.249999999999998</v>
      </c>
      <c r="M14" s="3">
        <f>tarifest3grenz(A14,$A$3,Param!$B$10,Param!$C$10,Param!$D$10,Param!$E$10,Param!$B$11,Param!$C$11,Param!$D$11,Param!$E$11)*100</f>
        <v>14.870932518017035</v>
      </c>
      <c r="N14" s="3">
        <f t="shared" si="15"/>
        <v>-14343</v>
      </c>
      <c r="O14" s="3">
        <f t="shared" si="16"/>
        <v>-3585.75</v>
      </c>
      <c r="P14" s="13">
        <f t="shared" si="4"/>
        <v>280</v>
      </c>
      <c r="Q14" s="13">
        <f t="shared" si="17"/>
        <v>-14120</v>
      </c>
      <c r="R14" s="13">
        <f>tarifest3(A14-$K$3,$A$3,Param!$B$10,Param!$C$10,Param!$D$10,Param!$E$10,Param!$B$11,Param!$C$11,Param!$D$11,Param!$E$11)</f>
        <v>0</v>
      </c>
      <c r="S14" s="3">
        <f t="shared" si="18"/>
        <v>-3529.9999999999995</v>
      </c>
      <c r="T14" s="3">
        <f>IF(A14&lt;$K$3,$K$2,tarifest3grenz(A14-$K$3,$A$3,Param!$B$10,Param!$C$10,Param!$D$10,Param!$E$10,Param!$B$11,Param!$C$11,Param!$D$11,Param!$E$11))*100</f>
        <v>70</v>
      </c>
      <c r="U14" s="3">
        <f>MAX(K14-tarifest3($K$3,$A$3,Param!$B$10,Param!$C$10,Param!$D$10,Param!$E$10,Param!$B$11,Param!$C$11,Param!$D$11,Param!$E$11),0)</f>
        <v>0</v>
      </c>
      <c r="V14" s="3">
        <f t="shared" si="19"/>
        <v>-3529.9999999999995</v>
      </c>
      <c r="W14" s="3">
        <f t="shared" si="20"/>
        <v>70</v>
      </c>
      <c r="X14" s="3">
        <f>soli3grenz(K14,$A$3,Param!$J$9,Param!$J$10,Param!$J$11)*100</f>
        <v>0</v>
      </c>
      <c r="Y14" s="13">
        <f t="shared" si="5"/>
        <v>-14120</v>
      </c>
      <c r="Z14" s="3">
        <f t="shared" si="21"/>
        <v>-3529.9999999999995</v>
      </c>
      <c r="AA14" s="13">
        <f t="shared" si="6"/>
        <v>70</v>
      </c>
      <c r="AB14" s="13">
        <f t="shared" si="7"/>
        <v>-14120</v>
      </c>
      <c r="AC14" s="13">
        <f t="shared" si="8"/>
        <v>-3529.9999999999995</v>
      </c>
      <c r="AD14" s="13">
        <f t="shared" si="9"/>
        <v>70</v>
      </c>
      <c r="AE14" s="3">
        <f t="shared" si="10"/>
        <v>14.870932518017035</v>
      </c>
      <c r="AF14" s="13">
        <f t="shared" si="11"/>
        <v>14120</v>
      </c>
      <c r="AG14" s="13">
        <f t="shared" si="22"/>
        <v>3529.9999999999995</v>
      </c>
      <c r="AH14" s="13">
        <f t="shared" si="12"/>
        <v>3529.9999999999995</v>
      </c>
    </row>
    <row r="15" spans="1:34" x14ac:dyDescent="0.2">
      <c r="A15" s="8">
        <f t="shared" si="23"/>
        <v>500</v>
      </c>
      <c r="B15" s="9">
        <f t="shared" si="0"/>
        <v>0.5</v>
      </c>
      <c r="C15" s="13">
        <f>tarifest3(A15,$A$3,Param!$B$5,Param!$C$5,Param!$D$5,Param!$E$5,Param!$B$6,Param!$C$6,Param!$D$6,Param!$E$6)</f>
        <v>0</v>
      </c>
      <c r="D15" s="3">
        <f t="shared" si="13"/>
        <v>0</v>
      </c>
      <c r="E15" s="3">
        <f>tarifest3grenz(A15,$A$3,Param!$B$5,Param!$C$5,Param!$D$5,Param!$E$5,Param!$B$6,Param!$C$6,Param!$D$6,Param!$E$6)*100</f>
        <v>0</v>
      </c>
      <c r="F15" s="13">
        <f>soli3(C15,$A$3,Param!$J$4,Param!$J$5,Param!$J$6)</f>
        <v>0</v>
      </c>
      <c r="G15" s="3">
        <f>soli3grenz(C15,$A$3,Param!$J$4,Param!$J$5,Param!$J$6)*100</f>
        <v>0</v>
      </c>
      <c r="H15" s="13">
        <f t="shared" si="1"/>
        <v>0</v>
      </c>
      <c r="I15" s="3">
        <f t="shared" si="2"/>
        <v>0</v>
      </c>
      <c r="J15" s="13">
        <f t="shared" si="3"/>
        <v>0</v>
      </c>
      <c r="K15" s="13">
        <f>tarifest3(A15,$A$3,Param!$B$10,Param!$C$10,Param!$D$10,Param!$E$10,Param!$B$11,Param!$C$11,Param!$D$11,Param!$E$11)</f>
        <v>72</v>
      </c>
      <c r="L15" s="3">
        <f t="shared" si="14"/>
        <v>14.399999999999999</v>
      </c>
      <c r="M15" s="3">
        <f>tarifest3grenz(A15,$A$3,Param!$B$10,Param!$C$10,Param!$D$10,Param!$E$10,Param!$B$11,Param!$C$11,Param!$D$11,Param!$E$11)*100</f>
        <v>15.088665647521296</v>
      </c>
      <c r="N15" s="3">
        <f t="shared" si="15"/>
        <v>-14328</v>
      </c>
      <c r="O15" s="3">
        <f t="shared" si="16"/>
        <v>-2865.6</v>
      </c>
      <c r="P15" s="13">
        <f t="shared" si="4"/>
        <v>350</v>
      </c>
      <c r="Q15" s="13">
        <f t="shared" si="17"/>
        <v>-14050</v>
      </c>
      <c r="R15" s="13">
        <f>tarifest3(A15-$K$3,$A$3,Param!$B$10,Param!$C$10,Param!$D$10,Param!$E$10,Param!$B$11,Param!$C$11,Param!$D$11,Param!$E$11)</f>
        <v>0</v>
      </c>
      <c r="S15" s="3">
        <f t="shared" si="18"/>
        <v>-2810</v>
      </c>
      <c r="T15" s="3">
        <f>IF(A15&lt;$K$3,$K$2,tarifest3grenz(A15-$K$3,$A$3,Param!$B$10,Param!$C$10,Param!$D$10,Param!$E$10,Param!$B$11,Param!$C$11,Param!$D$11,Param!$E$11))*100</f>
        <v>70</v>
      </c>
      <c r="U15" s="3">
        <f>MAX(K15-tarifest3($K$3,$A$3,Param!$B$10,Param!$C$10,Param!$D$10,Param!$E$10,Param!$B$11,Param!$C$11,Param!$D$11,Param!$E$11),0)</f>
        <v>0</v>
      </c>
      <c r="V15" s="3">
        <f t="shared" si="19"/>
        <v>-2810</v>
      </c>
      <c r="W15" s="3">
        <f t="shared" si="20"/>
        <v>70</v>
      </c>
      <c r="X15" s="3">
        <f>soli3grenz(K15,$A$3,Param!$J$9,Param!$J$10,Param!$J$11)*100</f>
        <v>0</v>
      </c>
      <c r="Y15" s="13">
        <f t="shared" si="5"/>
        <v>-14050</v>
      </c>
      <c r="Z15" s="3">
        <f t="shared" si="21"/>
        <v>-2810</v>
      </c>
      <c r="AA15" s="13">
        <f t="shared" si="6"/>
        <v>70</v>
      </c>
      <c r="AB15" s="13">
        <f t="shared" si="7"/>
        <v>-14050</v>
      </c>
      <c r="AC15" s="13">
        <f t="shared" si="8"/>
        <v>-2810</v>
      </c>
      <c r="AD15" s="13">
        <f t="shared" si="9"/>
        <v>70</v>
      </c>
      <c r="AE15" s="3">
        <f t="shared" si="10"/>
        <v>15.088665647521296</v>
      </c>
      <c r="AF15" s="13">
        <f t="shared" si="11"/>
        <v>14050</v>
      </c>
      <c r="AG15" s="13">
        <f t="shared" si="22"/>
        <v>2810</v>
      </c>
      <c r="AH15" s="13">
        <f t="shared" si="12"/>
        <v>2810</v>
      </c>
    </row>
    <row r="16" spans="1:34" x14ac:dyDescent="0.2">
      <c r="A16" s="8">
        <f t="shared" si="23"/>
        <v>600</v>
      </c>
      <c r="B16" s="9">
        <f t="shared" si="0"/>
        <v>0.6</v>
      </c>
      <c r="C16" s="13">
        <f>tarifest3(A16,$A$3,Param!$B$5,Param!$C$5,Param!$D$5,Param!$E$5,Param!$B$6,Param!$C$6,Param!$D$6,Param!$E$6)</f>
        <v>0</v>
      </c>
      <c r="D16" s="3">
        <f t="shared" si="13"/>
        <v>0</v>
      </c>
      <c r="E16" s="3">
        <f>tarifest3grenz(A16,$A$3,Param!$B$5,Param!$C$5,Param!$D$5,Param!$E$5,Param!$B$6,Param!$C$6,Param!$D$6,Param!$E$6)*100</f>
        <v>0</v>
      </c>
      <c r="F16" s="13">
        <f>soli3(C16,$A$3,Param!$J$4,Param!$J$5,Param!$J$6)</f>
        <v>0</v>
      </c>
      <c r="G16" s="3">
        <f>soli3grenz(C16,$A$3,Param!$J$4,Param!$J$5,Param!$J$6)*100</f>
        <v>0</v>
      </c>
      <c r="H16" s="13">
        <f t="shared" si="1"/>
        <v>0</v>
      </c>
      <c r="I16" s="3">
        <f t="shared" si="2"/>
        <v>0</v>
      </c>
      <c r="J16" s="13">
        <f t="shared" si="3"/>
        <v>0</v>
      </c>
      <c r="K16" s="13">
        <f>tarifest3(A16,$A$3,Param!$B$10,Param!$C$10,Param!$D$10,Param!$E$10,Param!$B$11,Param!$C$11,Param!$D$11,Param!$E$11)</f>
        <v>87</v>
      </c>
      <c r="L16" s="3">
        <f t="shared" si="14"/>
        <v>14.499999999999998</v>
      </c>
      <c r="M16" s="3">
        <f>tarifest3grenz(A16,$A$3,Param!$B$10,Param!$C$10,Param!$D$10,Param!$E$10,Param!$B$11,Param!$C$11,Param!$D$11,Param!$E$11)*100</f>
        <v>15.306398777025553</v>
      </c>
      <c r="N16" s="3">
        <f t="shared" si="15"/>
        <v>-14313</v>
      </c>
      <c r="O16" s="3">
        <f t="shared" si="16"/>
        <v>-2385.5</v>
      </c>
      <c r="P16" s="13">
        <f t="shared" si="4"/>
        <v>420</v>
      </c>
      <c r="Q16" s="13">
        <f t="shared" si="17"/>
        <v>-13980</v>
      </c>
      <c r="R16" s="13">
        <f>tarifest3(A16-$K$3,$A$3,Param!$B$10,Param!$C$10,Param!$D$10,Param!$E$10,Param!$B$11,Param!$C$11,Param!$D$11,Param!$E$11)</f>
        <v>0</v>
      </c>
      <c r="S16" s="3">
        <f t="shared" si="18"/>
        <v>-2330</v>
      </c>
      <c r="T16" s="3">
        <f>IF(A16&lt;$K$3,$K$2,tarifest3grenz(A16-$K$3,$A$3,Param!$B$10,Param!$C$10,Param!$D$10,Param!$E$10,Param!$B$11,Param!$C$11,Param!$D$11,Param!$E$11))*100</f>
        <v>70</v>
      </c>
      <c r="U16" s="3">
        <f>MAX(K16-tarifest3($K$3,$A$3,Param!$B$10,Param!$C$10,Param!$D$10,Param!$E$10,Param!$B$11,Param!$C$11,Param!$D$11,Param!$E$11),0)</f>
        <v>0</v>
      </c>
      <c r="V16" s="3">
        <f t="shared" si="19"/>
        <v>-2330</v>
      </c>
      <c r="W16" s="3">
        <f t="shared" si="20"/>
        <v>70</v>
      </c>
      <c r="X16" s="3">
        <f>soli3grenz(K16,$A$3,Param!$J$9,Param!$J$10,Param!$J$11)*100</f>
        <v>0</v>
      </c>
      <c r="Y16" s="13">
        <f t="shared" si="5"/>
        <v>-13980</v>
      </c>
      <c r="Z16" s="3">
        <f t="shared" si="21"/>
        <v>-2330</v>
      </c>
      <c r="AA16" s="13">
        <f t="shared" si="6"/>
        <v>70</v>
      </c>
      <c r="AB16" s="13">
        <f t="shared" si="7"/>
        <v>-13980</v>
      </c>
      <c r="AC16" s="13">
        <f t="shared" si="8"/>
        <v>-2330</v>
      </c>
      <c r="AD16" s="13">
        <f t="shared" si="9"/>
        <v>70</v>
      </c>
      <c r="AE16" s="3">
        <f t="shared" si="10"/>
        <v>15.306398777025553</v>
      </c>
      <c r="AF16" s="13">
        <f t="shared" si="11"/>
        <v>13980</v>
      </c>
      <c r="AG16" s="13">
        <f t="shared" si="22"/>
        <v>2330</v>
      </c>
      <c r="AH16" s="13">
        <f t="shared" si="12"/>
        <v>2330</v>
      </c>
    </row>
    <row r="17" spans="1:34" x14ac:dyDescent="0.2">
      <c r="A17" s="8">
        <f t="shared" si="23"/>
        <v>700</v>
      </c>
      <c r="B17" s="9">
        <f t="shared" si="0"/>
        <v>0.7</v>
      </c>
      <c r="C17" s="13">
        <f>tarifest3(A17,$A$3,Param!$B$5,Param!$C$5,Param!$D$5,Param!$E$5,Param!$B$6,Param!$C$6,Param!$D$6,Param!$E$6)</f>
        <v>0</v>
      </c>
      <c r="D17" s="3">
        <f t="shared" si="13"/>
        <v>0</v>
      </c>
      <c r="E17" s="3">
        <f>tarifest3grenz(A17,$A$3,Param!$B$5,Param!$C$5,Param!$D$5,Param!$E$5,Param!$B$6,Param!$C$6,Param!$D$6,Param!$E$6)*100</f>
        <v>0</v>
      </c>
      <c r="F17" s="13">
        <f>soli3(C17,$A$3,Param!$J$4,Param!$J$5,Param!$J$6)</f>
        <v>0</v>
      </c>
      <c r="G17" s="3">
        <f>soli3grenz(C17,$A$3,Param!$J$4,Param!$J$5,Param!$J$6)*100</f>
        <v>0</v>
      </c>
      <c r="H17" s="13">
        <f t="shared" si="1"/>
        <v>0</v>
      </c>
      <c r="I17" s="3">
        <f t="shared" si="2"/>
        <v>0</v>
      </c>
      <c r="J17" s="13">
        <f t="shared" si="3"/>
        <v>0</v>
      </c>
      <c r="K17" s="13">
        <f>tarifest3(A17,$A$3,Param!$B$10,Param!$C$10,Param!$D$10,Param!$E$10,Param!$B$11,Param!$C$11,Param!$D$11,Param!$E$11)</f>
        <v>103</v>
      </c>
      <c r="L17" s="3">
        <f t="shared" si="14"/>
        <v>14.714285714285714</v>
      </c>
      <c r="M17" s="3">
        <f>tarifest3grenz(A17,$A$3,Param!$B$10,Param!$C$10,Param!$D$10,Param!$E$10,Param!$B$11,Param!$C$11,Param!$D$11,Param!$E$11)*100</f>
        <v>15.524131906529812</v>
      </c>
      <c r="N17" s="3">
        <f t="shared" si="15"/>
        <v>-14297</v>
      </c>
      <c r="O17" s="3">
        <f t="shared" si="16"/>
        <v>-2042.4285714285713</v>
      </c>
      <c r="P17" s="13">
        <f t="shared" si="4"/>
        <v>489.99999999999994</v>
      </c>
      <c r="Q17" s="13">
        <f t="shared" si="17"/>
        <v>-13910</v>
      </c>
      <c r="R17" s="13">
        <f>tarifest3(A17-$K$3,$A$3,Param!$B$10,Param!$C$10,Param!$D$10,Param!$E$10,Param!$B$11,Param!$C$11,Param!$D$11,Param!$E$11)</f>
        <v>0</v>
      </c>
      <c r="S17" s="3">
        <f t="shared" si="18"/>
        <v>-1987.1428571428571</v>
      </c>
      <c r="T17" s="3">
        <f>IF(A17&lt;$K$3,$K$2,tarifest3grenz(A17-$K$3,$A$3,Param!$B$10,Param!$C$10,Param!$D$10,Param!$E$10,Param!$B$11,Param!$C$11,Param!$D$11,Param!$E$11))*100</f>
        <v>70</v>
      </c>
      <c r="U17" s="3">
        <f>MAX(K17-tarifest3($K$3,$A$3,Param!$B$10,Param!$C$10,Param!$D$10,Param!$E$10,Param!$B$11,Param!$C$11,Param!$D$11,Param!$E$11),0)</f>
        <v>0</v>
      </c>
      <c r="V17" s="3">
        <f>IF($A17=0,0,(Q17+U17)/$A17*100)</f>
        <v>-1987.1428571428571</v>
      </c>
      <c r="W17" s="3">
        <f t="shared" si="20"/>
        <v>70</v>
      </c>
      <c r="X17" s="3">
        <f>soli3grenz(K17,$A$3,Param!$J$9,Param!$J$10,Param!$J$11)*100</f>
        <v>0</v>
      </c>
      <c r="Y17" s="13">
        <f t="shared" si="5"/>
        <v>-13910</v>
      </c>
      <c r="Z17" s="3">
        <f t="shared" si="21"/>
        <v>-1987.1428571428571</v>
      </c>
      <c r="AA17" s="13">
        <f t="shared" si="6"/>
        <v>70</v>
      </c>
      <c r="AB17" s="13">
        <f t="shared" si="7"/>
        <v>-13910</v>
      </c>
      <c r="AC17" s="13">
        <f t="shared" si="8"/>
        <v>-1987.1428571428571</v>
      </c>
      <c r="AD17" s="13">
        <f t="shared" si="9"/>
        <v>70</v>
      </c>
      <c r="AE17" s="3">
        <f t="shared" si="10"/>
        <v>15.524131906529812</v>
      </c>
      <c r="AF17" s="13">
        <f t="shared" si="11"/>
        <v>13910</v>
      </c>
      <c r="AG17" s="13">
        <f t="shared" si="22"/>
        <v>1987.1428571428571</v>
      </c>
      <c r="AH17" s="13">
        <f t="shared" si="12"/>
        <v>1987.1428571428571</v>
      </c>
    </row>
    <row r="18" spans="1:34" x14ac:dyDescent="0.2">
      <c r="A18" s="8">
        <f t="shared" si="23"/>
        <v>800</v>
      </c>
      <c r="B18" s="9">
        <f t="shared" si="0"/>
        <v>0.8</v>
      </c>
      <c r="C18" s="13">
        <f>tarifest3(A18,$A$3,Param!$B$5,Param!$C$5,Param!$D$5,Param!$E$5,Param!$B$6,Param!$C$6,Param!$D$6,Param!$E$6)</f>
        <v>0</v>
      </c>
      <c r="D18" s="3">
        <f t="shared" si="13"/>
        <v>0</v>
      </c>
      <c r="E18" s="3">
        <f>tarifest3grenz(A18,$A$3,Param!$B$5,Param!$C$5,Param!$D$5,Param!$E$5,Param!$B$6,Param!$C$6,Param!$D$6,Param!$E$6)*100</f>
        <v>0</v>
      </c>
      <c r="F18" s="13">
        <f>soli3(C18,$A$3,Param!$J$4,Param!$J$5,Param!$J$6)</f>
        <v>0</v>
      </c>
      <c r="G18" s="3">
        <f>soli3grenz(C18,$A$3,Param!$J$4,Param!$J$5,Param!$J$6)*100</f>
        <v>0</v>
      </c>
      <c r="H18" s="13">
        <f t="shared" si="1"/>
        <v>0</v>
      </c>
      <c r="I18" s="3">
        <f t="shared" si="2"/>
        <v>0</v>
      </c>
      <c r="J18" s="13">
        <f t="shared" si="3"/>
        <v>0</v>
      </c>
      <c r="K18" s="13">
        <f>tarifest3(A18,$A$3,Param!$B$10,Param!$C$10,Param!$D$10,Param!$E$10,Param!$B$11,Param!$C$11,Param!$D$11,Param!$E$11)</f>
        <v>118</v>
      </c>
      <c r="L18" s="3">
        <f t="shared" si="14"/>
        <v>14.75</v>
      </c>
      <c r="M18" s="3">
        <f>tarifest3grenz(A18,$A$3,Param!$B$10,Param!$C$10,Param!$D$10,Param!$E$10,Param!$B$11,Param!$C$11,Param!$D$11,Param!$E$11)*100</f>
        <v>15.741865036034072</v>
      </c>
      <c r="N18" s="3">
        <f t="shared" si="15"/>
        <v>-14282</v>
      </c>
      <c r="O18" s="3">
        <f t="shared" si="16"/>
        <v>-1785.25</v>
      </c>
      <c r="P18" s="13">
        <f>+A18*$K$2</f>
        <v>560</v>
      </c>
      <c r="Q18" s="13">
        <f t="shared" si="17"/>
        <v>-13840</v>
      </c>
      <c r="R18" s="13">
        <f>tarifest3(A18-$K$3,$A$3,Param!$B$10,Param!$C$10,Param!$D$10,Param!$E$10,Param!$B$11,Param!$C$11,Param!$D$11,Param!$E$11)</f>
        <v>0</v>
      </c>
      <c r="S18" s="3">
        <f>IF($A18=0,0,(Q18+R18)/$A18*100)</f>
        <v>-1730</v>
      </c>
      <c r="T18" s="3">
        <f>IF(A18&lt;$K$3,$K$2,tarifest3grenz(A18-$K$3,$A$3,Param!$B$10,Param!$C$10,Param!$D$10,Param!$E$10,Param!$B$11,Param!$C$11,Param!$D$11,Param!$E$11))*100</f>
        <v>70</v>
      </c>
      <c r="U18" s="3">
        <f>MAX(K18-tarifest3($K$3,$A$3,Param!$B$10,Param!$C$10,Param!$D$10,Param!$E$10,Param!$B$11,Param!$C$11,Param!$D$11,Param!$E$11),0)</f>
        <v>0</v>
      </c>
      <c r="V18" s="3">
        <f t="shared" si="19"/>
        <v>-1730</v>
      </c>
      <c r="W18" s="3">
        <f t="shared" si="20"/>
        <v>70</v>
      </c>
      <c r="X18" s="3">
        <f>soli3grenz(K18,$A$3,Param!$J$9,Param!$J$10,Param!$J$11)*100</f>
        <v>0</v>
      </c>
      <c r="Y18" s="13">
        <f t="shared" si="5"/>
        <v>-13840</v>
      </c>
      <c r="Z18" s="3">
        <f t="shared" si="21"/>
        <v>-1730</v>
      </c>
      <c r="AA18" s="13">
        <f t="shared" si="6"/>
        <v>70</v>
      </c>
      <c r="AB18" s="13">
        <f t="shared" si="7"/>
        <v>-13840</v>
      </c>
      <c r="AC18" s="13">
        <f t="shared" si="8"/>
        <v>-1730</v>
      </c>
      <c r="AD18" s="13">
        <f t="shared" si="9"/>
        <v>70</v>
      </c>
      <c r="AE18" s="3">
        <f t="shared" si="10"/>
        <v>15.741865036034072</v>
      </c>
      <c r="AF18" s="13">
        <f t="shared" si="11"/>
        <v>13840</v>
      </c>
      <c r="AG18" s="13">
        <f t="shared" si="22"/>
        <v>1730</v>
      </c>
      <c r="AH18" s="13">
        <f t="shared" si="12"/>
        <v>1730</v>
      </c>
    </row>
    <row r="19" spans="1:34" x14ac:dyDescent="0.2">
      <c r="A19" s="8">
        <f t="shared" si="23"/>
        <v>900</v>
      </c>
      <c r="B19" s="9">
        <f t="shared" si="0"/>
        <v>0.9</v>
      </c>
      <c r="C19" s="13">
        <f>tarifest3(A19,$A$3,Param!$B$5,Param!$C$5,Param!$D$5,Param!$E$5,Param!$B$6,Param!$C$6,Param!$D$6,Param!$E$6)</f>
        <v>0</v>
      </c>
      <c r="D19" s="3">
        <f t="shared" si="13"/>
        <v>0</v>
      </c>
      <c r="E19" s="3">
        <f>tarifest3grenz(A19,$A$3,Param!$B$5,Param!$C$5,Param!$D$5,Param!$E$5,Param!$B$6,Param!$C$6,Param!$D$6,Param!$E$6)*100</f>
        <v>0</v>
      </c>
      <c r="F19" s="13">
        <f>soli3(C19,$A$3,Param!$J$4,Param!$J$5,Param!$J$6)</f>
        <v>0</v>
      </c>
      <c r="G19" s="3">
        <f>soli3grenz(C19,$A$3,Param!$J$4,Param!$J$5,Param!$J$6)*100</f>
        <v>0</v>
      </c>
      <c r="H19" s="13">
        <f t="shared" si="1"/>
        <v>0</v>
      </c>
      <c r="I19" s="3">
        <f t="shared" si="2"/>
        <v>0</v>
      </c>
      <c r="J19" s="13">
        <f t="shared" si="3"/>
        <v>0</v>
      </c>
      <c r="K19" s="13">
        <f>tarifest3(A19,$A$3,Param!$B$10,Param!$C$10,Param!$D$10,Param!$E$10,Param!$B$11,Param!$C$11,Param!$D$11,Param!$E$11)</f>
        <v>134</v>
      </c>
      <c r="L19" s="3">
        <f t="shared" si="14"/>
        <v>14.888888888888888</v>
      </c>
      <c r="M19" s="3">
        <f>tarifest3grenz(A19,$A$3,Param!$B$10,Param!$C$10,Param!$D$10,Param!$E$10,Param!$B$11,Param!$C$11,Param!$D$11,Param!$E$11)*100</f>
        <v>15.959598165538329</v>
      </c>
      <c r="N19" s="3">
        <f t="shared" si="15"/>
        <v>-14266</v>
      </c>
      <c r="O19" s="3">
        <f t="shared" si="16"/>
        <v>-1585.1111111111111</v>
      </c>
      <c r="P19" s="13">
        <f t="shared" si="4"/>
        <v>630</v>
      </c>
      <c r="Q19" s="13">
        <f>MIN(P19-$K$1,0)</f>
        <v>-13770</v>
      </c>
      <c r="R19" s="13">
        <f>tarifest3(A19-$K$3,$A$3,Param!$B$10,Param!$C$10,Param!$D$10,Param!$E$10,Param!$B$11,Param!$C$11,Param!$D$11,Param!$E$11)</f>
        <v>0</v>
      </c>
      <c r="S19" s="3">
        <f>IF($A19=0,0,(Q19+R19)/$A19*100)</f>
        <v>-1530</v>
      </c>
      <c r="T19" s="3">
        <f>IF(A19&lt;$K$3,$K$2,tarifest3grenz(A19-$K$3,$A$3,Param!$B$10,Param!$C$10,Param!$D$10,Param!$E$10,Param!$B$11,Param!$C$11,Param!$D$11,Param!$E$11))*100</f>
        <v>70</v>
      </c>
      <c r="U19" s="3">
        <f>MAX(K19-tarifest3($K$3,$A$3,Param!$B$10,Param!$C$10,Param!$D$10,Param!$E$10,Param!$B$11,Param!$C$11,Param!$D$11,Param!$E$11),0)</f>
        <v>0</v>
      </c>
      <c r="V19" s="3">
        <f t="shared" si="19"/>
        <v>-1530</v>
      </c>
      <c r="W19" s="3">
        <f t="shared" si="20"/>
        <v>70</v>
      </c>
      <c r="X19" s="3">
        <f>soli3grenz(K19,$A$3,Param!$J$9,Param!$J$10,Param!$J$11)*100</f>
        <v>0</v>
      </c>
      <c r="Y19" s="13">
        <f t="shared" si="5"/>
        <v>-13770</v>
      </c>
      <c r="Z19" s="3">
        <f t="shared" si="21"/>
        <v>-1530</v>
      </c>
      <c r="AA19" s="13">
        <f t="shared" si="6"/>
        <v>70</v>
      </c>
      <c r="AB19" s="13">
        <f t="shared" si="7"/>
        <v>-13770</v>
      </c>
      <c r="AC19" s="13">
        <f t="shared" si="8"/>
        <v>-1530</v>
      </c>
      <c r="AD19" s="13">
        <f t="shared" si="9"/>
        <v>70</v>
      </c>
      <c r="AE19" s="3">
        <f t="shared" si="10"/>
        <v>15.959598165538329</v>
      </c>
      <c r="AF19" s="13">
        <f t="shared" si="11"/>
        <v>13770</v>
      </c>
      <c r="AG19" s="13">
        <f t="shared" si="22"/>
        <v>1530</v>
      </c>
      <c r="AH19" s="13">
        <f t="shared" si="12"/>
        <v>1530</v>
      </c>
    </row>
    <row r="20" spans="1:34" x14ac:dyDescent="0.2">
      <c r="A20" s="8">
        <f t="shared" si="23"/>
        <v>1000</v>
      </c>
      <c r="B20" s="9">
        <f t="shared" si="0"/>
        <v>1</v>
      </c>
      <c r="C20" s="13">
        <f>tarifest3(A20,$A$3,Param!$B$5,Param!$C$5,Param!$D$5,Param!$E$5,Param!$B$6,Param!$C$6,Param!$D$6,Param!$E$6)</f>
        <v>0</v>
      </c>
      <c r="D20" s="3">
        <f t="shared" si="13"/>
        <v>0</v>
      </c>
      <c r="E20" s="3">
        <f>tarifest3grenz(A20,$A$3,Param!$B$5,Param!$C$5,Param!$D$5,Param!$E$5,Param!$B$6,Param!$C$6,Param!$D$6,Param!$E$6)*100</f>
        <v>0</v>
      </c>
      <c r="F20" s="13">
        <f>soli3(C20,$A$3,Param!$J$4,Param!$J$5,Param!$J$6)</f>
        <v>0</v>
      </c>
      <c r="G20" s="3">
        <f>soli3grenz(C20,$A$3,Param!$J$4,Param!$J$5,Param!$J$6)*100</f>
        <v>0</v>
      </c>
      <c r="H20" s="13">
        <f t="shared" si="1"/>
        <v>0</v>
      </c>
      <c r="I20" s="3">
        <f t="shared" si="2"/>
        <v>0</v>
      </c>
      <c r="J20" s="13">
        <f t="shared" si="3"/>
        <v>0</v>
      </c>
      <c r="K20" s="13">
        <f>tarifest3(A20,$A$3,Param!$B$10,Param!$C$10,Param!$D$10,Param!$E$10,Param!$B$11,Param!$C$11,Param!$D$11,Param!$E$11)</f>
        <v>150</v>
      </c>
      <c r="L20" s="3">
        <f t="shared" si="14"/>
        <v>15</v>
      </c>
      <c r="M20" s="3">
        <f>tarifest3grenz(A20,$A$3,Param!$B$10,Param!$C$10,Param!$D$10,Param!$E$10,Param!$B$11,Param!$C$11,Param!$D$11,Param!$E$11)*100</f>
        <v>16.177331295042588</v>
      </c>
      <c r="N20" s="3">
        <f t="shared" si="15"/>
        <v>-14250</v>
      </c>
      <c r="O20" s="3">
        <f t="shared" si="16"/>
        <v>-1425</v>
      </c>
      <c r="P20" s="13">
        <f t="shared" si="4"/>
        <v>700</v>
      </c>
      <c r="Q20" s="13">
        <f t="shared" si="17"/>
        <v>-13700</v>
      </c>
      <c r="R20" s="13">
        <f>tarifest3(A20-$K$3,$A$3,Param!$B$10,Param!$C$10,Param!$D$10,Param!$E$10,Param!$B$11,Param!$C$11,Param!$D$11,Param!$E$11)</f>
        <v>0</v>
      </c>
      <c r="S20" s="3">
        <f t="shared" si="18"/>
        <v>-1370</v>
      </c>
      <c r="T20" s="3">
        <f>IF(A20&lt;$K$3,$K$2,tarifest3grenz(A20-$K$3,$A$3,Param!$B$10,Param!$C$10,Param!$D$10,Param!$E$10,Param!$B$11,Param!$C$11,Param!$D$11,Param!$E$11))*100</f>
        <v>70</v>
      </c>
      <c r="U20" s="3">
        <f>MAX(K20-tarifest3($K$3,$A$3,Param!$B$10,Param!$C$10,Param!$D$10,Param!$E$10,Param!$B$11,Param!$C$11,Param!$D$11,Param!$E$11),0)</f>
        <v>0</v>
      </c>
      <c r="V20" s="3">
        <f t="shared" si="19"/>
        <v>-1370</v>
      </c>
      <c r="W20" s="3">
        <f t="shared" si="20"/>
        <v>70</v>
      </c>
      <c r="X20" s="3">
        <f>soli3grenz(K20,$A$3,Param!$J$9,Param!$J$10,Param!$J$11)*100</f>
        <v>0</v>
      </c>
      <c r="Y20" s="13">
        <f t="shared" si="5"/>
        <v>-13700</v>
      </c>
      <c r="Z20" s="3">
        <f t="shared" si="21"/>
        <v>-1370</v>
      </c>
      <c r="AA20" s="13">
        <f t="shared" si="6"/>
        <v>70</v>
      </c>
      <c r="AB20" s="13">
        <f t="shared" si="7"/>
        <v>-13700</v>
      </c>
      <c r="AC20" s="13">
        <f t="shared" si="8"/>
        <v>-1370</v>
      </c>
      <c r="AD20" s="13">
        <f t="shared" si="9"/>
        <v>70</v>
      </c>
      <c r="AE20" s="3">
        <f t="shared" si="10"/>
        <v>16.177331295042588</v>
      </c>
      <c r="AF20" s="13">
        <f t="shared" si="11"/>
        <v>13700</v>
      </c>
      <c r="AG20" s="13">
        <f t="shared" si="22"/>
        <v>1370</v>
      </c>
      <c r="AH20" s="13">
        <f t="shared" si="12"/>
        <v>1370</v>
      </c>
    </row>
    <row r="21" spans="1:34" x14ac:dyDescent="0.2">
      <c r="A21" s="8">
        <f t="shared" si="23"/>
        <v>1100</v>
      </c>
      <c r="B21" s="9">
        <f t="shared" si="0"/>
        <v>1.1000000000000001</v>
      </c>
      <c r="C21" s="13">
        <f>tarifest3(A21,$A$3,Param!$B$5,Param!$C$5,Param!$D$5,Param!$E$5,Param!$B$6,Param!$C$6,Param!$D$6,Param!$E$6)</f>
        <v>0</v>
      </c>
      <c r="D21" s="3">
        <f t="shared" si="13"/>
        <v>0</v>
      </c>
      <c r="E21" s="3">
        <f>tarifest3grenz(A21,$A$3,Param!$B$5,Param!$C$5,Param!$D$5,Param!$E$5,Param!$B$6,Param!$C$6,Param!$D$6,Param!$E$6)*100</f>
        <v>0</v>
      </c>
      <c r="F21" s="13">
        <f>soli3(C21,$A$3,Param!$J$4,Param!$J$5,Param!$J$6)</f>
        <v>0</v>
      </c>
      <c r="G21" s="3">
        <f>soli3grenz(C21,$A$3,Param!$J$4,Param!$J$5,Param!$J$6)*100</f>
        <v>0</v>
      </c>
      <c r="H21" s="13">
        <f t="shared" si="1"/>
        <v>0</v>
      </c>
      <c r="I21" s="3">
        <f t="shared" si="2"/>
        <v>0</v>
      </c>
      <c r="J21" s="13">
        <f t="shared" si="3"/>
        <v>0</v>
      </c>
      <c r="K21" s="13">
        <f>tarifest3(A21,$A$3,Param!$B$10,Param!$C$10,Param!$D$10,Param!$E$10,Param!$B$11,Param!$C$11,Param!$D$11,Param!$E$11)</f>
        <v>167</v>
      </c>
      <c r="L21" s="3">
        <f t="shared" si="14"/>
        <v>15.181818181818182</v>
      </c>
      <c r="M21" s="3">
        <f>tarifest3grenz(A21,$A$3,Param!$B$10,Param!$C$10,Param!$D$10,Param!$E$10,Param!$B$11,Param!$C$11,Param!$D$11,Param!$E$11)*100</f>
        <v>16.395064424546845</v>
      </c>
      <c r="N21" s="3">
        <f t="shared" si="15"/>
        <v>-14233</v>
      </c>
      <c r="O21" s="3">
        <f t="shared" si="16"/>
        <v>-1293.909090909091</v>
      </c>
      <c r="P21" s="13">
        <f t="shared" si="4"/>
        <v>770</v>
      </c>
      <c r="Q21" s="13">
        <f t="shared" si="17"/>
        <v>-13630</v>
      </c>
      <c r="R21" s="13">
        <f>tarifest3(A21-$K$3,$A$3,Param!$B$10,Param!$C$10,Param!$D$10,Param!$E$10,Param!$B$11,Param!$C$11,Param!$D$11,Param!$E$11)</f>
        <v>0</v>
      </c>
      <c r="S21" s="3">
        <f t="shared" si="18"/>
        <v>-1239.090909090909</v>
      </c>
      <c r="T21" s="3">
        <f>IF(A21&lt;$K$3,$K$2,tarifest3grenz(A21-$K$3,$A$3,Param!$B$10,Param!$C$10,Param!$D$10,Param!$E$10,Param!$B$11,Param!$C$11,Param!$D$11,Param!$E$11))*100</f>
        <v>70</v>
      </c>
      <c r="U21" s="3">
        <f>MAX(K21-tarifest3($K$3,$A$3,Param!$B$10,Param!$C$10,Param!$D$10,Param!$E$10,Param!$B$11,Param!$C$11,Param!$D$11,Param!$E$11),0)</f>
        <v>0</v>
      </c>
      <c r="V21" s="3">
        <f t="shared" si="19"/>
        <v>-1239.090909090909</v>
      </c>
      <c r="W21" s="3">
        <f t="shared" si="20"/>
        <v>70</v>
      </c>
      <c r="X21" s="3">
        <f>soli3grenz(K21,$A$3,Param!$J$9,Param!$J$10,Param!$J$11)*100</f>
        <v>0</v>
      </c>
      <c r="Y21" s="13">
        <f t="shared" si="5"/>
        <v>-13630</v>
      </c>
      <c r="Z21" s="3">
        <f t="shared" si="21"/>
        <v>-1239.090909090909</v>
      </c>
      <c r="AA21" s="13">
        <f t="shared" si="6"/>
        <v>70</v>
      </c>
      <c r="AB21" s="13">
        <f t="shared" si="7"/>
        <v>-13630</v>
      </c>
      <c r="AC21" s="13">
        <f t="shared" si="8"/>
        <v>-1239.090909090909</v>
      </c>
      <c r="AD21" s="13">
        <f t="shared" si="9"/>
        <v>70</v>
      </c>
      <c r="AE21" s="3">
        <f t="shared" si="10"/>
        <v>16.395064424546845</v>
      </c>
      <c r="AF21" s="13">
        <f t="shared" si="11"/>
        <v>13630</v>
      </c>
      <c r="AG21" s="13">
        <f t="shared" si="22"/>
        <v>1239.090909090909</v>
      </c>
      <c r="AH21" s="13">
        <f t="shared" si="12"/>
        <v>1239.090909090909</v>
      </c>
    </row>
    <row r="22" spans="1:34" x14ac:dyDescent="0.2">
      <c r="A22" s="8">
        <f t="shared" si="23"/>
        <v>1200</v>
      </c>
      <c r="B22" s="9">
        <f t="shared" si="0"/>
        <v>1.2</v>
      </c>
      <c r="C22" s="13">
        <f>tarifest3(A22,$A$3,Param!$B$5,Param!$C$5,Param!$D$5,Param!$E$5,Param!$B$6,Param!$C$6,Param!$D$6,Param!$E$6)</f>
        <v>0</v>
      </c>
      <c r="D22" s="3">
        <f t="shared" si="13"/>
        <v>0</v>
      </c>
      <c r="E22" s="3">
        <f>tarifest3grenz(A22,$A$3,Param!$B$5,Param!$C$5,Param!$D$5,Param!$E$5,Param!$B$6,Param!$C$6,Param!$D$6,Param!$E$6)*100</f>
        <v>0</v>
      </c>
      <c r="F22" s="13">
        <f>soli3(C22,$A$3,Param!$J$4,Param!$J$5,Param!$J$6)</f>
        <v>0</v>
      </c>
      <c r="G22" s="3">
        <f>soli3grenz(C22,$A$3,Param!$J$4,Param!$J$5,Param!$J$6)*100</f>
        <v>0</v>
      </c>
      <c r="H22" s="13">
        <f t="shared" si="1"/>
        <v>0</v>
      </c>
      <c r="I22" s="3">
        <f t="shared" si="2"/>
        <v>0</v>
      </c>
      <c r="J22" s="13">
        <f t="shared" si="3"/>
        <v>0</v>
      </c>
      <c r="K22" s="13">
        <f>tarifest3(A22,$A$3,Param!$B$10,Param!$C$10,Param!$D$10,Param!$E$10,Param!$B$11,Param!$C$11,Param!$D$11,Param!$E$11)</f>
        <v>183</v>
      </c>
      <c r="L22" s="3">
        <f t="shared" si="14"/>
        <v>15.25</v>
      </c>
      <c r="M22" s="3">
        <f>tarifest3grenz(A22,$A$3,Param!$B$10,Param!$C$10,Param!$D$10,Param!$E$10,Param!$B$11,Param!$C$11,Param!$D$11,Param!$E$11)*100</f>
        <v>16.612797554051102</v>
      </c>
      <c r="N22" s="3">
        <f t="shared" si="15"/>
        <v>-14217</v>
      </c>
      <c r="O22" s="3">
        <f t="shared" si="16"/>
        <v>-1184.75</v>
      </c>
      <c r="P22" s="13">
        <f t="shared" si="4"/>
        <v>840</v>
      </c>
      <c r="Q22" s="13">
        <f t="shared" si="17"/>
        <v>-13560</v>
      </c>
      <c r="R22" s="13">
        <f>tarifest3(A22-$K$3,$A$3,Param!$B$10,Param!$C$10,Param!$D$10,Param!$E$10,Param!$B$11,Param!$C$11,Param!$D$11,Param!$E$11)</f>
        <v>0</v>
      </c>
      <c r="S22" s="3">
        <f t="shared" si="18"/>
        <v>-1130</v>
      </c>
      <c r="T22" s="3">
        <f>IF(A22&lt;$K$3,$K$2,tarifest3grenz(A22-$K$3,$A$3,Param!$B$10,Param!$C$10,Param!$D$10,Param!$E$10,Param!$B$11,Param!$C$11,Param!$D$11,Param!$E$11))*100</f>
        <v>70</v>
      </c>
      <c r="U22" s="3">
        <f>MAX(K22-tarifest3($K$3,$A$3,Param!$B$10,Param!$C$10,Param!$D$10,Param!$E$10,Param!$B$11,Param!$C$11,Param!$D$11,Param!$E$11),0)</f>
        <v>0</v>
      </c>
      <c r="V22" s="3">
        <f t="shared" si="19"/>
        <v>-1130</v>
      </c>
      <c r="W22" s="3">
        <f t="shared" si="20"/>
        <v>70</v>
      </c>
      <c r="X22" s="3">
        <f>soli3grenz(K22,$A$3,Param!$J$9,Param!$J$10,Param!$J$11)*100</f>
        <v>0</v>
      </c>
      <c r="Y22" s="13">
        <f t="shared" si="5"/>
        <v>-13560</v>
      </c>
      <c r="Z22" s="3">
        <f t="shared" si="21"/>
        <v>-1130</v>
      </c>
      <c r="AA22" s="13">
        <f t="shared" si="6"/>
        <v>70</v>
      </c>
      <c r="AB22" s="13">
        <f t="shared" si="7"/>
        <v>-13560</v>
      </c>
      <c r="AC22" s="13">
        <f t="shared" si="8"/>
        <v>-1130</v>
      </c>
      <c r="AD22" s="13">
        <f t="shared" si="9"/>
        <v>70</v>
      </c>
      <c r="AE22" s="3">
        <f t="shared" si="10"/>
        <v>16.612797554051102</v>
      </c>
      <c r="AF22" s="13">
        <f t="shared" si="11"/>
        <v>13560</v>
      </c>
      <c r="AG22" s="13">
        <f t="shared" si="22"/>
        <v>1130</v>
      </c>
      <c r="AH22" s="13">
        <f t="shared" si="12"/>
        <v>1130</v>
      </c>
    </row>
    <row r="23" spans="1:34" x14ac:dyDescent="0.2">
      <c r="A23" s="8">
        <f t="shared" si="23"/>
        <v>1300</v>
      </c>
      <c r="B23" s="9">
        <f t="shared" si="0"/>
        <v>1.3</v>
      </c>
      <c r="C23" s="13">
        <f>tarifest3(A23,$A$3,Param!$B$5,Param!$C$5,Param!$D$5,Param!$E$5,Param!$B$6,Param!$C$6,Param!$D$6,Param!$E$6)</f>
        <v>0</v>
      </c>
      <c r="D23" s="3">
        <f t="shared" si="13"/>
        <v>0</v>
      </c>
      <c r="E23" s="3">
        <f>tarifest3grenz(A23,$A$3,Param!$B$5,Param!$C$5,Param!$D$5,Param!$E$5,Param!$B$6,Param!$C$6,Param!$D$6,Param!$E$6)*100</f>
        <v>0</v>
      </c>
      <c r="F23" s="13">
        <f>soli3(C23,$A$3,Param!$J$4,Param!$J$5,Param!$J$6)</f>
        <v>0</v>
      </c>
      <c r="G23" s="3">
        <f>soli3grenz(C23,$A$3,Param!$J$4,Param!$J$5,Param!$J$6)*100</f>
        <v>0</v>
      </c>
      <c r="H23" s="13">
        <f t="shared" si="1"/>
        <v>0</v>
      </c>
      <c r="I23" s="3">
        <f t="shared" si="2"/>
        <v>0</v>
      </c>
      <c r="J23" s="13">
        <f t="shared" si="3"/>
        <v>0</v>
      </c>
      <c r="K23" s="13">
        <f>tarifest3(A23,$A$3,Param!$B$10,Param!$C$10,Param!$D$10,Param!$E$10,Param!$B$11,Param!$C$11,Param!$D$11,Param!$E$11)</f>
        <v>200</v>
      </c>
      <c r="L23" s="3">
        <f t="shared" si="14"/>
        <v>15.384615384615385</v>
      </c>
      <c r="M23" s="3">
        <f>tarifest3grenz(A23,$A$3,Param!$B$10,Param!$C$10,Param!$D$10,Param!$E$10,Param!$B$11,Param!$C$11,Param!$D$11,Param!$E$11)*100</f>
        <v>16.830530683555363</v>
      </c>
      <c r="N23" s="3">
        <f t="shared" si="15"/>
        <v>-14200</v>
      </c>
      <c r="O23" s="3">
        <f t="shared" si="16"/>
        <v>-1092.3076923076924</v>
      </c>
      <c r="P23" s="13">
        <f t="shared" si="4"/>
        <v>909.99999999999989</v>
      </c>
      <c r="Q23" s="13">
        <f t="shared" si="17"/>
        <v>-13490</v>
      </c>
      <c r="R23" s="13">
        <f>tarifest3(A23-$K$3,$A$3,Param!$B$10,Param!$C$10,Param!$D$10,Param!$E$10,Param!$B$11,Param!$C$11,Param!$D$11,Param!$E$11)</f>
        <v>0</v>
      </c>
      <c r="S23" s="3">
        <f t="shared" si="18"/>
        <v>-1037.6923076923076</v>
      </c>
      <c r="T23" s="3">
        <f>IF(A23&lt;$K$3,$K$2,tarifest3grenz(A23-$K$3,$A$3,Param!$B$10,Param!$C$10,Param!$D$10,Param!$E$10,Param!$B$11,Param!$C$11,Param!$D$11,Param!$E$11))*100</f>
        <v>70</v>
      </c>
      <c r="U23" s="3">
        <f>MAX(K23-tarifest3($K$3,$A$3,Param!$B$10,Param!$C$10,Param!$D$10,Param!$E$10,Param!$B$11,Param!$C$11,Param!$D$11,Param!$E$11),0)</f>
        <v>0</v>
      </c>
      <c r="V23" s="3">
        <f t="shared" si="19"/>
        <v>-1037.6923076923076</v>
      </c>
      <c r="W23" s="3">
        <f t="shared" si="20"/>
        <v>70</v>
      </c>
      <c r="X23" s="3">
        <f>soli3grenz(K23,$A$3,Param!$J$9,Param!$J$10,Param!$J$11)*100</f>
        <v>0</v>
      </c>
      <c r="Y23" s="13">
        <f t="shared" si="5"/>
        <v>-13490</v>
      </c>
      <c r="Z23" s="3">
        <f t="shared" si="21"/>
        <v>-1037.6923076923076</v>
      </c>
      <c r="AA23" s="13">
        <f t="shared" si="6"/>
        <v>70</v>
      </c>
      <c r="AB23" s="13">
        <f t="shared" si="7"/>
        <v>-13490</v>
      </c>
      <c r="AC23" s="13">
        <f t="shared" si="8"/>
        <v>-1037.6923076923076</v>
      </c>
      <c r="AD23" s="13">
        <f t="shared" si="9"/>
        <v>70</v>
      </c>
      <c r="AE23" s="3">
        <f t="shared" si="10"/>
        <v>16.830530683555363</v>
      </c>
      <c r="AF23" s="13">
        <f t="shared" si="11"/>
        <v>13490</v>
      </c>
      <c r="AG23" s="13">
        <f t="shared" si="22"/>
        <v>1037.6923076923076</v>
      </c>
      <c r="AH23" s="13">
        <f t="shared" si="12"/>
        <v>1037.6923076923076</v>
      </c>
    </row>
    <row r="24" spans="1:34" x14ac:dyDescent="0.2">
      <c r="A24" s="8">
        <f t="shared" si="23"/>
        <v>1400</v>
      </c>
      <c r="B24" s="9">
        <f t="shared" si="0"/>
        <v>1.4</v>
      </c>
      <c r="C24" s="13">
        <f>tarifest3(A24,$A$3,Param!$B$5,Param!$C$5,Param!$D$5,Param!$E$5,Param!$B$6,Param!$C$6,Param!$D$6,Param!$E$6)</f>
        <v>0</v>
      </c>
      <c r="D24" s="3">
        <f t="shared" si="13"/>
        <v>0</v>
      </c>
      <c r="E24" s="3">
        <f>tarifest3grenz(A24,$A$3,Param!$B$5,Param!$C$5,Param!$D$5,Param!$E$5,Param!$B$6,Param!$C$6,Param!$D$6,Param!$E$6)*100</f>
        <v>0</v>
      </c>
      <c r="F24" s="13">
        <f>soli3(C24,$A$3,Param!$J$4,Param!$J$5,Param!$J$6)</f>
        <v>0</v>
      </c>
      <c r="G24" s="3">
        <f>soli3grenz(C24,$A$3,Param!$J$4,Param!$J$5,Param!$J$6)*100</f>
        <v>0</v>
      </c>
      <c r="H24" s="13">
        <f t="shared" si="1"/>
        <v>0</v>
      </c>
      <c r="I24" s="3">
        <f t="shared" si="2"/>
        <v>0</v>
      </c>
      <c r="J24" s="13">
        <f t="shared" si="3"/>
        <v>0</v>
      </c>
      <c r="K24" s="13">
        <f>tarifest3(A24,$A$3,Param!$B$10,Param!$C$10,Param!$D$10,Param!$E$10,Param!$B$11,Param!$C$11,Param!$D$11,Param!$E$11)</f>
        <v>217</v>
      </c>
      <c r="L24" s="3">
        <f t="shared" si="14"/>
        <v>15.5</v>
      </c>
      <c r="M24" s="3">
        <f>tarifest3grenz(A24,$A$3,Param!$B$10,Param!$C$10,Param!$D$10,Param!$E$10,Param!$B$11,Param!$C$11,Param!$D$11,Param!$E$11)*100</f>
        <v>17.04826381305962</v>
      </c>
      <c r="N24" s="3">
        <f t="shared" si="15"/>
        <v>-14183</v>
      </c>
      <c r="O24" s="3">
        <f t="shared" si="16"/>
        <v>-1013.0714285714286</v>
      </c>
      <c r="P24" s="13">
        <f t="shared" si="4"/>
        <v>979.99999999999989</v>
      </c>
      <c r="Q24" s="13">
        <f t="shared" si="17"/>
        <v>-13420</v>
      </c>
      <c r="R24" s="13">
        <f>tarifest3(A24-$K$3,$A$3,Param!$B$10,Param!$C$10,Param!$D$10,Param!$E$10,Param!$B$11,Param!$C$11,Param!$D$11,Param!$E$11)</f>
        <v>0</v>
      </c>
      <c r="S24" s="3">
        <f t="shared" si="18"/>
        <v>-958.57142857142856</v>
      </c>
      <c r="T24" s="3">
        <f>IF(A24&lt;$K$3,$K$2,tarifest3grenz(A24-$K$3,$A$3,Param!$B$10,Param!$C$10,Param!$D$10,Param!$E$10,Param!$B$11,Param!$C$11,Param!$D$11,Param!$E$11))*100</f>
        <v>70</v>
      </c>
      <c r="U24" s="3">
        <f>MAX(K24-tarifest3($K$3,$A$3,Param!$B$10,Param!$C$10,Param!$D$10,Param!$E$10,Param!$B$11,Param!$C$11,Param!$D$11,Param!$E$11),0)</f>
        <v>0</v>
      </c>
      <c r="V24" s="3">
        <f t="shared" si="19"/>
        <v>-958.57142857142856</v>
      </c>
      <c r="W24" s="3">
        <f t="shared" si="20"/>
        <v>70</v>
      </c>
      <c r="X24" s="3">
        <f>soli3grenz(K24,$A$3,Param!$J$9,Param!$J$10,Param!$J$11)*100</f>
        <v>0</v>
      </c>
      <c r="Y24" s="13">
        <f t="shared" si="5"/>
        <v>-13420</v>
      </c>
      <c r="Z24" s="3">
        <f t="shared" si="21"/>
        <v>-958.57142857142856</v>
      </c>
      <c r="AA24" s="13">
        <f t="shared" si="6"/>
        <v>70</v>
      </c>
      <c r="AB24" s="13">
        <f t="shared" si="7"/>
        <v>-13420</v>
      </c>
      <c r="AC24" s="13">
        <f t="shared" si="8"/>
        <v>-958.57142857142856</v>
      </c>
      <c r="AD24" s="13">
        <f t="shared" si="9"/>
        <v>70</v>
      </c>
      <c r="AE24" s="3">
        <f t="shared" si="10"/>
        <v>17.04826381305962</v>
      </c>
      <c r="AF24" s="13">
        <f t="shared" si="11"/>
        <v>13420</v>
      </c>
      <c r="AG24" s="13">
        <f t="shared" si="22"/>
        <v>958.57142857142856</v>
      </c>
      <c r="AH24" s="13">
        <f t="shared" si="12"/>
        <v>958.57142857142856</v>
      </c>
    </row>
    <row r="25" spans="1:34" x14ac:dyDescent="0.2">
      <c r="A25" s="8">
        <f t="shared" si="23"/>
        <v>1500</v>
      </c>
      <c r="B25" s="9">
        <f t="shared" si="0"/>
        <v>1.5</v>
      </c>
      <c r="C25" s="13">
        <f>tarifest3(A25,$A$3,Param!$B$5,Param!$C$5,Param!$D$5,Param!$E$5,Param!$B$6,Param!$C$6,Param!$D$6,Param!$E$6)</f>
        <v>0</v>
      </c>
      <c r="D25" s="3">
        <f t="shared" si="13"/>
        <v>0</v>
      </c>
      <c r="E25" s="3">
        <f>tarifest3grenz(A25,$A$3,Param!$B$5,Param!$C$5,Param!$D$5,Param!$E$5,Param!$B$6,Param!$C$6,Param!$D$6,Param!$E$6)*100</f>
        <v>0</v>
      </c>
      <c r="F25" s="13">
        <f>soli3(C25,$A$3,Param!$J$4,Param!$J$5,Param!$J$6)</f>
        <v>0</v>
      </c>
      <c r="G25" s="3">
        <f>soli3grenz(C25,$A$3,Param!$J$4,Param!$J$5,Param!$J$6)*100</f>
        <v>0</v>
      </c>
      <c r="H25" s="13">
        <f t="shared" si="1"/>
        <v>0</v>
      </c>
      <c r="I25" s="3">
        <f t="shared" si="2"/>
        <v>0</v>
      </c>
      <c r="J25" s="13">
        <f t="shared" si="3"/>
        <v>0</v>
      </c>
      <c r="K25" s="13">
        <f>tarifest3(A25,$A$3,Param!$B$10,Param!$C$10,Param!$D$10,Param!$E$10,Param!$B$11,Param!$C$11,Param!$D$11,Param!$E$11)</f>
        <v>234</v>
      </c>
      <c r="L25" s="3">
        <f t="shared" si="14"/>
        <v>15.6</v>
      </c>
      <c r="M25" s="3">
        <f>tarifest3grenz(A25,$A$3,Param!$B$10,Param!$C$10,Param!$D$10,Param!$E$10,Param!$B$11,Param!$C$11,Param!$D$11,Param!$E$11)*100</f>
        <v>17.265996942563881</v>
      </c>
      <c r="N25" s="3">
        <f t="shared" si="15"/>
        <v>-14166</v>
      </c>
      <c r="O25" s="3">
        <f t="shared" si="16"/>
        <v>-944.40000000000009</v>
      </c>
      <c r="P25" s="13">
        <f t="shared" si="4"/>
        <v>1050</v>
      </c>
      <c r="Q25" s="13">
        <f t="shared" si="17"/>
        <v>-13350</v>
      </c>
      <c r="R25" s="13">
        <f>tarifest3(A25-$K$3,$A$3,Param!$B$10,Param!$C$10,Param!$D$10,Param!$E$10,Param!$B$11,Param!$C$11,Param!$D$11,Param!$E$11)</f>
        <v>0</v>
      </c>
      <c r="S25" s="3">
        <f t="shared" si="18"/>
        <v>-890</v>
      </c>
      <c r="T25" s="3">
        <f>IF(A25&lt;$K$3,$K$2,tarifest3grenz(A25-$K$3,$A$3,Param!$B$10,Param!$C$10,Param!$D$10,Param!$E$10,Param!$B$11,Param!$C$11,Param!$D$11,Param!$E$11))*100</f>
        <v>70</v>
      </c>
      <c r="U25" s="3">
        <f>MAX(K25-tarifest3($K$3,$A$3,Param!$B$10,Param!$C$10,Param!$D$10,Param!$E$10,Param!$B$11,Param!$C$11,Param!$D$11,Param!$E$11),0)</f>
        <v>0</v>
      </c>
      <c r="V25" s="3">
        <f t="shared" si="19"/>
        <v>-890</v>
      </c>
      <c r="W25" s="3">
        <f t="shared" si="20"/>
        <v>70</v>
      </c>
      <c r="X25" s="3">
        <f>soli3grenz(K25,$A$3,Param!$J$9,Param!$J$10,Param!$J$11)*100</f>
        <v>0</v>
      </c>
      <c r="Y25" s="13">
        <f t="shared" si="5"/>
        <v>-13350</v>
      </c>
      <c r="Z25" s="3">
        <f t="shared" si="21"/>
        <v>-890</v>
      </c>
      <c r="AA25" s="13">
        <f t="shared" si="6"/>
        <v>70</v>
      </c>
      <c r="AB25" s="13">
        <f t="shared" si="7"/>
        <v>-13350</v>
      </c>
      <c r="AC25" s="13">
        <f t="shared" si="8"/>
        <v>-890</v>
      </c>
      <c r="AD25" s="13">
        <f t="shared" si="9"/>
        <v>70</v>
      </c>
      <c r="AE25" s="3">
        <f t="shared" si="10"/>
        <v>17.265996942563881</v>
      </c>
      <c r="AF25" s="13">
        <f t="shared" si="11"/>
        <v>13350</v>
      </c>
      <c r="AG25" s="13">
        <f t="shared" si="22"/>
        <v>890</v>
      </c>
      <c r="AH25" s="13">
        <f t="shared" si="12"/>
        <v>890</v>
      </c>
    </row>
    <row r="26" spans="1:34" x14ac:dyDescent="0.2">
      <c r="A26" s="8">
        <f t="shared" si="23"/>
        <v>1600</v>
      </c>
      <c r="B26" s="9">
        <f t="shared" si="0"/>
        <v>1.6</v>
      </c>
      <c r="C26" s="13">
        <f>tarifest3(A26,$A$3,Param!$B$5,Param!$C$5,Param!$D$5,Param!$E$5,Param!$B$6,Param!$C$6,Param!$D$6,Param!$E$6)</f>
        <v>0</v>
      </c>
      <c r="D26" s="3">
        <f t="shared" si="13"/>
        <v>0</v>
      </c>
      <c r="E26" s="3">
        <f>tarifest3grenz(A26,$A$3,Param!$B$5,Param!$C$5,Param!$D$5,Param!$E$5,Param!$B$6,Param!$C$6,Param!$D$6,Param!$E$6)*100</f>
        <v>0</v>
      </c>
      <c r="F26" s="13">
        <f>soli3(C26,$A$3,Param!$J$4,Param!$J$5,Param!$J$6)</f>
        <v>0</v>
      </c>
      <c r="G26" s="3">
        <f>soli3grenz(C26,$A$3,Param!$J$4,Param!$J$5,Param!$J$6)*100</f>
        <v>0</v>
      </c>
      <c r="H26" s="13">
        <f t="shared" si="1"/>
        <v>0</v>
      </c>
      <c r="I26" s="3">
        <f t="shared" si="2"/>
        <v>0</v>
      </c>
      <c r="J26" s="13">
        <f t="shared" si="3"/>
        <v>0</v>
      </c>
      <c r="K26" s="13">
        <f>tarifest3(A26,$A$3,Param!$B$10,Param!$C$10,Param!$D$10,Param!$E$10,Param!$B$11,Param!$C$11,Param!$D$11,Param!$E$11)</f>
        <v>251</v>
      </c>
      <c r="L26" s="3">
        <f t="shared" si="14"/>
        <v>15.687499999999998</v>
      </c>
      <c r="M26" s="3">
        <f>tarifest3grenz(A26,$A$3,Param!$B$10,Param!$C$10,Param!$D$10,Param!$E$10,Param!$B$11,Param!$C$11,Param!$D$11,Param!$E$11)*100</f>
        <v>17.483730072068138</v>
      </c>
      <c r="N26" s="3">
        <f t="shared" si="15"/>
        <v>-14149</v>
      </c>
      <c r="O26" s="3">
        <f t="shared" si="16"/>
        <v>-884.3125</v>
      </c>
      <c r="P26" s="13">
        <f t="shared" si="4"/>
        <v>1120</v>
      </c>
      <c r="Q26" s="13">
        <f t="shared" si="17"/>
        <v>-13280</v>
      </c>
      <c r="R26" s="13">
        <f>tarifest3(A26-$K$3,$A$3,Param!$B$10,Param!$C$10,Param!$D$10,Param!$E$10,Param!$B$11,Param!$C$11,Param!$D$11,Param!$E$11)</f>
        <v>0</v>
      </c>
      <c r="S26" s="3">
        <f t="shared" si="18"/>
        <v>-830.00000000000011</v>
      </c>
      <c r="T26" s="3">
        <f>IF(A26&lt;$K$3,$K$2,tarifest3grenz(A26-$K$3,$A$3,Param!$B$10,Param!$C$10,Param!$D$10,Param!$E$10,Param!$B$11,Param!$C$11,Param!$D$11,Param!$E$11))*100</f>
        <v>70</v>
      </c>
      <c r="U26" s="3">
        <f>MAX(K26-tarifest3($K$3,$A$3,Param!$B$10,Param!$C$10,Param!$D$10,Param!$E$10,Param!$B$11,Param!$C$11,Param!$D$11,Param!$E$11),0)</f>
        <v>0</v>
      </c>
      <c r="V26" s="3">
        <f t="shared" si="19"/>
        <v>-830.00000000000011</v>
      </c>
      <c r="W26" s="3">
        <f t="shared" si="20"/>
        <v>70</v>
      </c>
      <c r="X26" s="3">
        <f>soli3grenz(K26,$A$3,Param!$J$9,Param!$J$10,Param!$J$11)*100</f>
        <v>0</v>
      </c>
      <c r="Y26" s="13">
        <f t="shared" si="5"/>
        <v>-13280</v>
      </c>
      <c r="Z26" s="3">
        <f t="shared" si="21"/>
        <v>-830.00000000000011</v>
      </c>
      <c r="AA26" s="13">
        <f t="shared" si="6"/>
        <v>70</v>
      </c>
      <c r="AB26" s="13">
        <f t="shared" si="7"/>
        <v>-13280</v>
      </c>
      <c r="AC26" s="13">
        <f t="shared" si="8"/>
        <v>-830.00000000000011</v>
      </c>
      <c r="AD26" s="13">
        <f t="shared" si="9"/>
        <v>70</v>
      </c>
      <c r="AE26" s="3">
        <f t="shared" si="10"/>
        <v>17.483730072068138</v>
      </c>
      <c r="AF26" s="13">
        <f t="shared" si="11"/>
        <v>13280</v>
      </c>
      <c r="AG26" s="13">
        <f t="shared" si="22"/>
        <v>830.00000000000011</v>
      </c>
      <c r="AH26" s="13">
        <f t="shared" si="12"/>
        <v>830.00000000000011</v>
      </c>
    </row>
    <row r="27" spans="1:34" x14ac:dyDescent="0.2">
      <c r="A27" s="8">
        <f t="shared" si="23"/>
        <v>1700</v>
      </c>
      <c r="B27" s="9">
        <f t="shared" si="0"/>
        <v>1.7</v>
      </c>
      <c r="C27" s="13">
        <f>tarifest3(A27,$A$3,Param!$B$5,Param!$C$5,Param!$D$5,Param!$E$5,Param!$B$6,Param!$C$6,Param!$D$6,Param!$E$6)</f>
        <v>0</v>
      </c>
      <c r="D27" s="3">
        <f t="shared" si="13"/>
        <v>0</v>
      </c>
      <c r="E27" s="3">
        <f>tarifest3grenz(A27,$A$3,Param!$B$5,Param!$C$5,Param!$D$5,Param!$E$5,Param!$B$6,Param!$C$6,Param!$D$6,Param!$E$6)*100</f>
        <v>0</v>
      </c>
      <c r="F27" s="13">
        <f>soli3(C27,$A$3,Param!$J$4,Param!$J$5,Param!$J$6)</f>
        <v>0</v>
      </c>
      <c r="G27" s="3">
        <f>soli3grenz(C27,$A$3,Param!$J$4,Param!$J$5,Param!$J$6)*100</f>
        <v>0</v>
      </c>
      <c r="H27" s="13">
        <f t="shared" si="1"/>
        <v>0</v>
      </c>
      <c r="I27" s="3">
        <f t="shared" si="2"/>
        <v>0</v>
      </c>
      <c r="J27" s="13">
        <f t="shared" si="3"/>
        <v>0</v>
      </c>
      <c r="K27" s="13">
        <f>tarifest3(A27,$A$3,Param!$B$10,Param!$C$10,Param!$D$10,Param!$E$10,Param!$B$11,Param!$C$11,Param!$D$11,Param!$E$11)</f>
        <v>269</v>
      </c>
      <c r="L27" s="3">
        <f t="shared" si="14"/>
        <v>15.823529411764707</v>
      </c>
      <c r="M27" s="3">
        <f>tarifest3grenz(A27,$A$3,Param!$B$10,Param!$C$10,Param!$D$10,Param!$E$10,Param!$B$11,Param!$C$11,Param!$D$11,Param!$E$11)*100</f>
        <v>17.701463201572395</v>
      </c>
      <c r="N27" s="3">
        <f t="shared" si="15"/>
        <v>-14131</v>
      </c>
      <c r="O27" s="3">
        <f t="shared" si="16"/>
        <v>-831.23529411764707</v>
      </c>
      <c r="P27" s="13">
        <f t="shared" si="4"/>
        <v>1190</v>
      </c>
      <c r="Q27" s="13">
        <f t="shared" si="17"/>
        <v>-13210</v>
      </c>
      <c r="R27" s="13">
        <f>tarifest3(A27-$K$3,$A$3,Param!$B$10,Param!$C$10,Param!$D$10,Param!$E$10,Param!$B$11,Param!$C$11,Param!$D$11,Param!$E$11)</f>
        <v>0</v>
      </c>
      <c r="S27" s="3">
        <f t="shared" si="18"/>
        <v>-777.05882352941171</v>
      </c>
      <c r="T27" s="3">
        <f>IF(A27&lt;$K$3,$K$2,tarifest3grenz(A27-$K$3,$A$3,Param!$B$10,Param!$C$10,Param!$D$10,Param!$E$10,Param!$B$11,Param!$C$11,Param!$D$11,Param!$E$11))*100</f>
        <v>70</v>
      </c>
      <c r="U27" s="3">
        <f>MAX(K27-tarifest3($K$3,$A$3,Param!$B$10,Param!$C$10,Param!$D$10,Param!$E$10,Param!$B$11,Param!$C$11,Param!$D$11,Param!$E$11),0)</f>
        <v>0</v>
      </c>
      <c r="V27" s="3">
        <f t="shared" si="19"/>
        <v>-777.05882352941171</v>
      </c>
      <c r="W27" s="3">
        <f t="shared" si="20"/>
        <v>70</v>
      </c>
      <c r="X27" s="3">
        <f>soli3grenz(K27,$A$3,Param!$J$9,Param!$J$10,Param!$J$11)*100</f>
        <v>0</v>
      </c>
      <c r="Y27" s="13">
        <f t="shared" si="5"/>
        <v>-13210</v>
      </c>
      <c r="Z27" s="3">
        <f t="shared" si="21"/>
        <v>-777.05882352941171</v>
      </c>
      <c r="AA27" s="13">
        <f t="shared" si="6"/>
        <v>70</v>
      </c>
      <c r="AB27" s="13">
        <f t="shared" si="7"/>
        <v>-13210</v>
      </c>
      <c r="AC27" s="13">
        <f t="shared" si="8"/>
        <v>-777.05882352941171</v>
      </c>
      <c r="AD27" s="13">
        <f t="shared" si="9"/>
        <v>70</v>
      </c>
      <c r="AE27" s="3">
        <f t="shared" si="10"/>
        <v>17.701463201572395</v>
      </c>
      <c r="AF27" s="13">
        <f t="shared" si="11"/>
        <v>13210</v>
      </c>
      <c r="AG27" s="13">
        <f t="shared" si="22"/>
        <v>777.05882352941171</v>
      </c>
      <c r="AH27" s="13">
        <f t="shared" si="12"/>
        <v>777.05882352941171</v>
      </c>
    </row>
    <row r="28" spans="1:34" x14ac:dyDescent="0.2">
      <c r="A28" s="8">
        <f t="shared" si="23"/>
        <v>1800</v>
      </c>
      <c r="B28" s="9">
        <f t="shared" si="0"/>
        <v>1.8</v>
      </c>
      <c r="C28" s="13">
        <f>tarifest3(A28,$A$3,Param!$B$5,Param!$C$5,Param!$D$5,Param!$E$5,Param!$B$6,Param!$C$6,Param!$D$6,Param!$E$6)</f>
        <v>0</v>
      </c>
      <c r="D28" s="3">
        <f t="shared" si="13"/>
        <v>0</v>
      </c>
      <c r="E28" s="3">
        <f>tarifest3grenz(A28,$A$3,Param!$B$5,Param!$C$5,Param!$D$5,Param!$E$5,Param!$B$6,Param!$C$6,Param!$D$6,Param!$E$6)*100</f>
        <v>0</v>
      </c>
      <c r="F28" s="13">
        <f>soli3(C28,$A$3,Param!$J$4,Param!$J$5,Param!$J$6)</f>
        <v>0</v>
      </c>
      <c r="G28" s="3">
        <f>soli3grenz(C28,$A$3,Param!$J$4,Param!$J$5,Param!$J$6)*100</f>
        <v>0</v>
      </c>
      <c r="H28" s="13">
        <f t="shared" si="1"/>
        <v>0</v>
      </c>
      <c r="I28" s="3">
        <f t="shared" si="2"/>
        <v>0</v>
      </c>
      <c r="J28" s="13">
        <f t="shared" si="3"/>
        <v>0</v>
      </c>
      <c r="K28" s="13">
        <f>tarifest3(A28,$A$3,Param!$B$10,Param!$C$10,Param!$D$10,Param!$E$10,Param!$B$11,Param!$C$11,Param!$D$11,Param!$E$11)</f>
        <v>287</v>
      </c>
      <c r="L28" s="3">
        <f t="shared" si="14"/>
        <v>15.944444444444445</v>
      </c>
      <c r="M28" s="3">
        <f>tarifest3grenz(A28,$A$3,Param!$B$10,Param!$C$10,Param!$D$10,Param!$E$10,Param!$B$11,Param!$C$11,Param!$D$11,Param!$E$11)*100</f>
        <v>17.919196331076655</v>
      </c>
      <c r="N28" s="3">
        <f t="shared" si="15"/>
        <v>-14113</v>
      </c>
      <c r="O28" s="3">
        <f t="shared" si="16"/>
        <v>-784.05555555555554</v>
      </c>
      <c r="P28" s="13">
        <f t="shared" si="4"/>
        <v>1260</v>
      </c>
      <c r="Q28" s="13">
        <f t="shared" si="17"/>
        <v>-13140</v>
      </c>
      <c r="R28" s="13">
        <f>tarifest3(A28-$K$3,$A$3,Param!$B$10,Param!$C$10,Param!$D$10,Param!$E$10,Param!$B$11,Param!$C$11,Param!$D$11,Param!$E$11)</f>
        <v>0</v>
      </c>
      <c r="S28" s="3">
        <f t="shared" si="18"/>
        <v>-730</v>
      </c>
      <c r="T28" s="3">
        <f>IF(A28&lt;$K$3,$K$2,tarifest3grenz(A28-$K$3,$A$3,Param!$B$10,Param!$C$10,Param!$D$10,Param!$E$10,Param!$B$11,Param!$C$11,Param!$D$11,Param!$E$11))*100</f>
        <v>70</v>
      </c>
      <c r="U28" s="3">
        <f>MAX(K28-tarifest3($K$3,$A$3,Param!$B$10,Param!$C$10,Param!$D$10,Param!$E$10,Param!$B$11,Param!$C$11,Param!$D$11,Param!$E$11),0)</f>
        <v>0</v>
      </c>
      <c r="V28" s="3">
        <f t="shared" si="19"/>
        <v>-730</v>
      </c>
      <c r="W28" s="3">
        <f t="shared" si="20"/>
        <v>70</v>
      </c>
      <c r="X28" s="3">
        <f>soli3grenz(K28,$A$3,Param!$J$9,Param!$J$10,Param!$J$11)*100</f>
        <v>0</v>
      </c>
      <c r="Y28" s="13">
        <f t="shared" si="5"/>
        <v>-13140</v>
      </c>
      <c r="Z28" s="3">
        <f t="shared" si="21"/>
        <v>-730</v>
      </c>
      <c r="AA28" s="13">
        <f t="shared" si="6"/>
        <v>70</v>
      </c>
      <c r="AB28" s="13">
        <f t="shared" si="7"/>
        <v>-13140</v>
      </c>
      <c r="AC28" s="13">
        <f t="shared" si="8"/>
        <v>-730</v>
      </c>
      <c r="AD28" s="13">
        <f t="shared" si="9"/>
        <v>70</v>
      </c>
      <c r="AE28" s="3">
        <f t="shared" si="10"/>
        <v>17.919196331076655</v>
      </c>
      <c r="AF28" s="13">
        <f t="shared" si="11"/>
        <v>13140</v>
      </c>
      <c r="AG28" s="13">
        <f t="shared" si="22"/>
        <v>730</v>
      </c>
      <c r="AH28" s="13">
        <f t="shared" si="12"/>
        <v>730</v>
      </c>
    </row>
    <row r="29" spans="1:34" x14ac:dyDescent="0.2">
      <c r="A29" s="8">
        <f t="shared" si="23"/>
        <v>1900</v>
      </c>
      <c r="B29" s="9">
        <f t="shared" si="0"/>
        <v>1.9</v>
      </c>
      <c r="C29" s="13">
        <f>tarifest3(A29,$A$3,Param!$B$5,Param!$C$5,Param!$D$5,Param!$E$5,Param!$B$6,Param!$C$6,Param!$D$6,Param!$E$6)</f>
        <v>0</v>
      </c>
      <c r="D29" s="3">
        <f t="shared" si="13"/>
        <v>0</v>
      </c>
      <c r="E29" s="3">
        <f>tarifest3grenz(A29,$A$3,Param!$B$5,Param!$C$5,Param!$D$5,Param!$E$5,Param!$B$6,Param!$C$6,Param!$D$6,Param!$E$6)*100</f>
        <v>0</v>
      </c>
      <c r="F29" s="13">
        <f>soli3(C29,$A$3,Param!$J$4,Param!$J$5,Param!$J$6)</f>
        <v>0</v>
      </c>
      <c r="G29" s="3">
        <f>soli3grenz(C29,$A$3,Param!$J$4,Param!$J$5,Param!$J$6)*100</f>
        <v>0</v>
      </c>
      <c r="H29" s="13">
        <f t="shared" si="1"/>
        <v>0</v>
      </c>
      <c r="I29" s="3">
        <f t="shared" si="2"/>
        <v>0</v>
      </c>
      <c r="J29" s="13">
        <f t="shared" si="3"/>
        <v>0</v>
      </c>
      <c r="K29" s="13">
        <f>tarifest3(A29,$A$3,Param!$B$10,Param!$C$10,Param!$D$10,Param!$E$10,Param!$B$11,Param!$C$11,Param!$D$11,Param!$E$11)</f>
        <v>305</v>
      </c>
      <c r="L29" s="3">
        <f t="shared" si="14"/>
        <v>16.05263157894737</v>
      </c>
      <c r="M29" s="3">
        <f>tarifest3grenz(A29,$A$3,Param!$B$10,Param!$C$10,Param!$D$10,Param!$E$10,Param!$B$11,Param!$C$11,Param!$D$11,Param!$E$11)*100</f>
        <v>18.136929460580912</v>
      </c>
      <c r="N29" s="3">
        <f t="shared" si="15"/>
        <v>-14095</v>
      </c>
      <c r="O29" s="3">
        <f t="shared" si="16"/>
        <v>-741.8421052631578</v>
      </c>
      <c r="P29" s="13">
        <f t="shared" si="4"/>
        <v>1330</v>
      </c>
      <c r="Q29" s="13">
        <f t="shared" si="17"/>
        <v>-13070</v>
      </c>
      <c r="R29" s="13">
        <f>tarifest3(A29-$K$3,$A$3,Param!$B$10,Param!$C$10,Param!$D$10,Param!$E$10,Param!$B$11,Param!$C$11,Param!$D$11,Param!$E$11)</f>
        <v>0</v>
      </c>
      <c r="S29" s="3">
        <f t="shared" si="18"/>
        <v>-687.89473684210532</v>
      </c>
      <c r="T29" s="3">
        <f>IF(A29&lt;$K$3,$K$2,tarifest3grenz(A29-$K$3,$A$3,Param!$B$10,Param!$C$10,Param!$D$10,Param!$E$10,Param!$B$11,Param!$C$11,Param!$D$11,Param!$E$11))*100</f>
        <v>70</v>
      </c>
      <c r="U29" s="3">
        <f>MAX(K29-tarifest3($K$3,$A$3,Param!$B$10,Param!$C$10,Param!$D$10,Param!$E$10,Param!$B$11,Param!$C$11,Param!$D$11,Param!$E$11),0)</f>
        <v>0</v>
      </c>
      <c r="V29" s="3">
        <f t="shared" si="19"/>
        <v>-687.89473684210532</v>
      </c>
      <c r="W29" s="3">
        <f t="shared" si="20"/>
        <v>70</v>
      </c>
      <c r="X29" s="3">
        <f>soli3grenz(K29,$A$3,Param!$J$9,Param!$J$10,Param!$J$11)*100</f>
        <v>0</v>
      </c>
      <c r="Y29" s="13">
        <f t="shared" si="5"/>
        <v>-13070</v>
      </c>
      <c r="Z29" s="3">
        <f t="shared" si="21"/>
        <v>-687.89473684210532</v>
      </c>
      <c r="AA29" s="13">
        <f t="shared" si="6"/>
        <v>70</v>
      </c>
      <c r="AB29" s="13">
        <f t="shared" si="7"/>
        <v>-13070</v>
      </c>
      <c r="AC29" s="13">
        <f t="shared" si="8"/>
        <v>-687.89473684210532</v>
      </c>
      <c r="AD29" s="13">
        <f t="shared" si="9"/>
        <v>70</v>
      </c>
      <c r="AE29" s="3">
        <f t="shared" si="10"/>
        <v>18.136929460580912</v>
      </c>
      <c r="AF29" s="13">
        <f t="shared" si="11"/>
        <v>13070</v>
      </c>
      <c r="AG29" s="13">
        <f t="shared" si="22"/>
        <v>687.89473684210532</v>
      </c>
      <c r="AH29" s="13">
        <f t="shared" si="12"/>
        <v>687.89473684210532</v>
      </c>
    </row>
    <row r="30" spans="1:34" x14ac:dyDescent="0.2">
      <c r="A30" s="8">
        <f t="shared" si="23"/>
        <v>2000</v>
      </c>
      <c r="B30" s="9">
        <f t="shared" si="0"/>
        <v>2</v>
      </c>
      <c r="C30" s="13">
        <f>tarifest3(A30,$A$3,Param!$B$5,Param!$C$5,Param!$D$5,Param!$E$5,Param!$B$6,Param!$C$6,Param!$D$6,Param!$E$6)</f>
        <v>0</v>
      </c>
      <c r="D30" s="3">
        <f t="shared" si="13"/>
        <v>0</v>
      </c>
      <c r="E30" s="3">
        <f>tarifest3grenz(A30,$A$3,Param!$B$5,Param!$C$5,Param!$D$5,Param!$E$5,Param!$B$6,Param!$C$6,Param!$D$6,Param!$E$6)*100</f>
        <v>0</v>
      </c>
      <c r="F30" s="13">
        <f>soli3(C30,$A$3,Param!$J$4,Param!$J$5,Param!$J$6)</f>
        <v>0</v>
      </c>
      <c r="G30" s="3">
        <f>soli3grenz(C30,$A$3,Param!$J$4,Param!$J$5,Param!$J$6)*100</f>
        <v>0</v>
      </c>
      <c r="H30" s="13">
        <f t="shared" si="1"/>
        <v>0</v>
      </c>
      <c r="I30" s="3">
        <f t="shared" si="2"/>
        <v>0</v>
      </c>
      <c r="J30" s="13">
        <f t="shared" si="3"/>
        <v>0</v>
      </c>
      <c r="K30" s="13">
        <f>tarifest3(A30,$A$3,Param!$B$10,Param!$C$10,Param!$D$10,Param!$E$10,Param!$B$11,Param!$C$11,Param!$D$11,Param!$E$11)</f>
        <v>323</v>
      </c>
      <c r="L30" s="3">
        <f t="shared" si="14"/>
        <v>16.150000000000002</v>
      </c>
      <c r="M30" s="3">
        <f>tarifest3grenz(A30,$A$3,Param!$B$10,Param!$C$10,Param!$D$10,Param!$E$10,Param!$B$11,Param!$C$11,Param!$D$11,Param!$E$11)*100</f>
        <v>18.354662590085173</v>
      </c>
      <c r="N30" s="3">
        <f t="shared" si="15"/>
        <v>-14077</v>
      </c>
      <c r="O30" s="3">
        <f t="shared" si="16"/>
        <v>-703.85</v>
      </c>
      <c r="P30" s="13">
        <f t="shared" si="4"/>
        <v>1400</v>
      </c>
      <c r="Q30" s="13">
        <f t="shared" si="17"/>
        <v>-13000</v>
      </c>
      <c r="R30" s="13">
        <f>tarifest3(A30-$K$3,$A$3,Param!$B$10,Param!$C$10,Param!$D$10,Param!$E$10,Param!$B$11,Param!$C$11,Param!$D$11,Param!$E$11)</f>
        <v>0</v>
      </c>
      <c r="S30" s="3">
        <f t="shared" si="18"/>
        <v>-650</v>
      </c>
      <c r="T30" s="3">
        <f>IF(A30&lt;$K$3,$K$2,tarifest3grenz(A30-$K$3,$A$3,Param!$B$10,Param!$C$10,Param!$D$10,Param!$E$10,Param!$B$11,Param!$C$11,Param!$D$11,Param!$E$11))*100</f>
        <v>70</v>
      </c>
      <c r="U30" s="3">
        <f>MAX(K30-tarifest3($K$3,$A$3,Param!$B$10,Param!$C$10,Param!$D$10,Param!$E$10,Param!$B$11,Param!$C$11,Param!$D$11,Param!$E$11),0)</f>
        <v>0</v>
      </c>
      <c r="V30" s="3">
        <f t="shared" si="19"/>
        <v>-650</v>
      </c>
      <c r="W30" s="3">
        <f t="shared" si="20"/>
        <v>70</v>
      </c>
      <c r="X30" s="3">
        <f>soli3grenz(K30,$A$3,Param!$J$9,Param!$J$10,Param!$J$11)*100</f>
        <v>0</v>
      </c>
      <c r="Y30" s="13">
        <f t="shared" si="5"/>
        <v>-13000</v>
      </c>
      <c r="Z30" s="3">
        <f t="shared" si="21"/>
        <v>-650</v>
      </c>
      <c r="AA30" s="13">
        <f t="shared" si="6"/>
        <v>70</v>
      </c>
      <c r="AB30" s="13">
        <f t="shared" si="7"/>
        <v>-13000</v>
      </c>
      <c r="AC30" s="13">
        <f t="shared" si="8"/>
        <v>-650</v>
      </c>
      <c r="AD30" s="13">
        <f t="shared" si="9"/>
        <v>70</v>
      </c>
      <c r="AE30" s="3">
        <f t="shared" si="10"/>
        <v>18.354662590085173</v>
      </c>
      <c r="AF30" s="13">
        <f t="shared" si="11"/>
        <v>13000</v>
      </c>
      <c r="AG30" s="13">
        <f t="shared" si="22"/>
        <v>650</v>
      </c>
      <c r="AH30" s="13">
        <f t="shared" si="12"/>
        <v>650</v>
      </c>
    </row>
    <row r="31" spans="1:34" x14ac:dyDescent="0.2">
      <c r="A31" s="8">
        <f t="shared" si="23"/>
        <v>2100</v>
      </c>
      <c r="B31" s="9">
        <f t="shared" si="0"/>
        <v>2.1</v>
      </c>
      <c r="C31" s="13">
        <f>tarifest3(A31,$A$3,Param!$B$5,Param!$C$5,Param!$D$5,Param!$E$5,Param!$B$6,Param!$C$6,Param!$D$6,Param!$E$6)</f>
        <v>0</v>
      </c>
      <c r="D31" s="3">
        <f t="shared" si="13"/>
        <v>0</v>
      </c>
      <c r="E31" s="3">
        <f>tarifest3grenz(A31,$A$3,Param!$B$5,Param!$C$5,Param!$D$5,Param!$E$5,Param!$B$6,Param!$C$6,Param!$D$6,Param!$E$6)*100</f>
        <v>0</v>
      </c>
      <c r="F31" s="13">
        <f>soli3(C31,$A$3,Param!$J$4,Param!$J$5,Param!$J$6)</f>
        <v>0</v>
      </c>
      <c r="G31" s="3">
        <f>soli3grenz(C31,$A$3,Param!$J$4,Param!$J$5,Param!$J$6)*100</f>
        <v>0</v>
      </c>
      <c r="H31" s="13">
        <f t="shared" si="1"/>
        <v>0</v>
      </c>
      <c r="I31" s="3">
        <f t="shared" si="2"/>
        <v>0</v>
      </c>
      <c r="J31" s="13">
        <f t="shared" si="3"/>
        <v>0</v>
      </c>
      <c r="K31" s="13">
        <f>tarifest3(A31,$A$3,Param!$B$10,Param!$C$10,Param!$D$10,Param!$E$10,Param!$B$11,Param!$C$11,Param!$D$11,Param!$E$11)</f>
        <v>342</v>
      </c>
      <c r="L31" s="3">
        <f t="shared" si="14"/>
        <v>16.285714285714288</v>
      </c>
      <c r="M31" s="3">
        <f>tarifest3grenz(A31,$A$3,Param!$B$10,Param!$C$10,Param!$D$10,Param!$E$10,Param!$B$11,Param!$C$11,Param!$D$11,Param!$E$11)*100</f>
        <v>18.57239571958943</v>
      </c>
      <c r="N31" s="3">
        <f t="shared" si="15"/>
        <v>-14058</v>
      </c>
      <c r="O31" s="3">
        <f t="shared" si="16"/>
        <v>-669.42857142857144</v>
      </c>
      <c r="P31" s="13">
        <f t="shared" si="4"/>
        <v>1470</v>
      </c>
      <c r="Q31" s="13">
        <f t="shared" si="17"/>
        <v>-12930</v>
      </c>
      <c r="R31" s="13">
        <f>tarifest3(A31-$K$3,$A$3,Param!$B$10,Param!$C$10,Param!$D$10,Param!$E$10,Param!$B$11,Param!$C$11,Param!$D$11,Param!$E$11)</f>
        <v>0</v>
      </c>
      <c r="S31" s="3">
        <f t="shared" si="18"/>
        <v>-615.71428571428578</v>
      </c>
      <c r="T31" s="3">
        <f>IF(A31&lt;$K$3,$K$2,tarifest3grenz(A31-$K$3,$A$3,Param!$B$10,Param!$C$10,Param!$D$10,Param!$E$10,Param!$B$11,Param!$C$11,Param!$D$11,Param!$E$11))*100</f>
        <v>70</v>
      </c>
      <c r="U31" s="3">
        <f>MAX(K31-tarifest3($K$3,$A$3,Param!$B$10,Param!$C$10,Param!$D$10,Param!$E$10,Param!$B$11,Param!$C$11,Param!$D$11,Param!$E$11),0)</f>
        <v>0</v>
      </c>
      <c r="V31" s="3">
        <f t="shared" si="19"/>
        <v>-615.71428571428578</v>
      </c>
      <c r="W31" s="3">
        <f t="shared" si="20"/>
        <v>70</v>
      </c>
      <c r="X31" s="3">
        <f>soli3grenz(K31,$A$3,Param!$J$9,Param!$J$10,Param!$J$11)*100</f>
        <v>0</v>
      </c>
      <c r="Y31" s="13">
        <f t="shared" si="5"/>
        <v>-12930</v>
      </c>
      <c r="Z31" s="3">
        <f t="shared" si="21"/>
        <v>-615.71428571428578</v>
      </c>
      <c r="AA31" s="13">
        <f t="shared" si="6"/>
        <v>70</v>
      </c>
      <c r="AB31" s="13">
        <f t="shared" si="7"/>
        <v>-12930</v>
      </c>
      <c r="AC31" s="13">
        <f t="shared" si="8"/>
        <v>-615.71428571428578</v>
      </c>
      <c r="AD31" s="13">
        <f t="shared" si="9"/>
        <v>70</v>
      </c>
      <c r="AE31" s="3">
        <f t="shared" si="10"/>
        <v>18.57239571958943</v>
      </c>
      <c r="AF31" s="13">
        <f t="shared" si="11"/>
        <v>12930</v>
      </c>
      <c r="AG31" s="13">
        <f t="shared" si="22"/>
        <v>615.71428571428578</v>
      </c>
      <c r="AH31" s="13">
        <f t="shared" si="12"/>
        <v>615.71428571428578</v>
      </c>
    </row>
    <row r="32" spans="1:34" x14ac:dyDescent="0.2">
      <c r="A32" s="8">
        <f t="shared" si="23"/>
        <v>2200</v>
      </c>
      <c r="B32" s="9">
        <f t="shared" si="0"/>
        <v>2.2000000000000002</v>
      </c>
      <c r="C32" s="13">
        <f>tarifest3(A32,$A$3,Param!$B$5,Param!$C$5,Param!$D$5,Param!$E$5,Param!$B$6,Param!$C$6,Param!$D$6,Param!$E$6)</f>
        <v>0</v>
      </c>
      <c r="D32" s="3">
        <f t="shared" si="13"/>
        <v>0</v>
      </c>
      <c r="E32" s="3">
        <f>tarifest3grenz(A32,$A$3,Param!$B$5,Param!$C$5,Param!$D$5,Param!$E$5,Param!$B$6,Param!$C$6,Param!$D$6,Param!$E$6)*100</f>
        <v>0</v>
      </c>
      <c r="F32" s="13">
        <f>soli3(C32,$A$3,Param!$J$4,Param!$J$5,Param!$J$6)</f>
        <v>0</v>
      </c>
      <c r="G32" s="3">
        <f>soli3grenz(C32,$A$3,Param!$J$4,Param!$J$5,Param!$J$6)*100</f>
        <v>0</v>
      </c>
      <c r="H32" s="13">
        <f t="shared" si="1"/>
        <v>0</v>
      </c>
      <c r="I32" s="3">
        <f t="shared" si="2"/>
        <v>0</v>
      </c>
      <c r="J32" s="13">
        <f t="shared" si="3"/>
        <v>0</v>
      </c>
      <c r="K32" s="13">
        <f>tarifest3(A32,$A$3,Param!$B$10,Param!$C$10,Param!$D$10,Param!$E$10,Param!$B$11,Param!$C$11,Param!$D$11,Param!$E$11)</f>
        <v>360</v>
      </c>
      <c r="L32" s="3">
        <f t="shared" si="14"/>
        <v>16.363636363636363</v>
      </c>
      <c r="M32" s="3">
        <f>tarifest3grenz(A32,$A$3,Param!$B$10,Param!$C$10,Param!$D$10,Param!$E$10,Param!$B$11,Param!$C$11,Param!$D$11,Param!$E$11)*100</f>
        <v>18.790128849093691</v>
      </c>
      <c r="N32" s="3">
        <f t="shared" si="15"/>
        <v>-14040</v>
      </c>
      <c r="O32" s="3">
        <f t="shared" si="16"/>
        <v>-638.18181818181813</v>
      </c>
      <c r="P32" s="13">
        <f t="shared" si="4"/>
        <v>1540</v>
      </c>
      <c r="Q32" s="13">
        <f t="shared" si="17"/>
        <v>-12860</v>
      </c>
      <c r="R32" s="13">
        <f>tarifest3(A32-$K$3,$A$3,Param!$B$10,Param!$C$10,Param!$D$10,Param!$E$10,Param!$B$11,Param!$C$11,Param!$D$11,Param!$E$11)</f>
        <v>0</v>
      </c>
      <c r="S32" s="3">
        <f t="shared" si="18"/>
        <v>-584.54545454545462</v>
      </c>
      <c r="T32" s="3">
        <f>IF(A32&lt;$K$3,$K$2,tarifest3grenz(A32-$K$3,$A$3,Param!$B$10,Param!$C$10,Param!$D$10,Param!$E$10,Param!$B$11,Param!$C$11,Param!$D$11,Param!$E$11))*100</f>
        <v>70</v>
      </c>
      <c r="U32" s="3">
        <f>MAX(K32-tarifest3($K$3,$A$3,Param!$B$10,Param!$C$10,Param!$D$10,Param!$E$10,Param!$B$11,Param!$C$11,Param!$D$11,Param!$E$11),0)</f>
        <v>0</v>
      </c>
      <c r="V32" s="3">
        <f t="shared" si="19"/>
        <v>-584.54545454545462</v>
      </c>
      <c r="W32" s="3">
        <f t="shared" si="20"/>
        <v>70</v>
      </c>
      <c r="X32" s="3">
        <f>soli3grenz(K32,$A$3,Param!$J$9,Param!$J$10,Param!$J$11)*100</f>
        <v>0</v>
      </c>
      <c r="Y32" s="13">
        <f t="shared" si="5"/>
        <v>-12860</v>
      </c>
      <c r="Z32" s="3">
        <f t="shared" si="21"/>
        <v>-584.54545454545462</v>
      </c>
      <c r="AA32" s="13">
        <f t="shared" si="6"/>
        <v>70</v>
      </c>
      <c r="AB32" s="13">
        <f t="shared" si="7"/>
        <v>-12860</v>
      </c>
      <c r="AC32" s="13">
        <f t="shared" si="8"/>
        <v>-584.54545454545462</v>
      </c>
      <c r="AD32" s="13">
        <f t="shared" si="9"/>
        <v>70</v>
      </c>
      <c r="AE32" s="3">
        <f t="shared" si="10"/>
        <v>18.790128849093691</v>
      </c>
      <c r="AF32" s="13">
        <f t="shared" si="11"/>
        <v>12860</v>
      </c>
      <c r="AG32" s="13">
        <f t="shared" si="22"/>
        <v>584.54545454545462</v>
      </c>
      <c r="AH32" s="13">
        <f t="shared" si="12"/>
        <v>584.54545454545462</v>
      </c>
    </row>
    <row r="33" spans="1:34" x14ac:dyDescent="0.2">
      <c r="A33" s="8">
        <f t="shared" si="23"/>
        <v>2300</v>
      </c>
      <c r="B33" s="9">
        <f t="shared" si="0"/>
        <v>2.2999999999999998</v>
      </c>
      <c r="C33" s="13">
        <f>tarifest3(A33,$A$3,Param!$B$5,Param!$C$5,Param!$D$5,Param!$E$5,Param!$B$6,Param!$C$6,Param!$D$6,Param!$E$6)</f>
        <v>0</v>
      </c>
      <c r="D33" s="3">
        <f t="shared" si="13"/>
        <v>0</v>
      </c>
      <c r="E33" s="3">
        <f>tarifest3grenz(A33,$A$3,Param!$B$5,Param!$C$5,Param!$D$5,Param!$E$5,Param!$B$6,Param!$C$6,Param!$D$6,Param!$E$6)*100</f>
        <v>0</v>
      </c>
      <c r="F33" s="13">
        <f>soli3(C33,$A$3,Param!$J$4,Param!$J$5,Param!$J$6)</f>
        <v>0</v>
      </c>
      <c r="G33" s="3">
        <f>soli3grenz(C33,$A$3,Param!$J$4,Param!$J$5,Param!$J$6)*100</f>
        <v>0</v>
      </c>
      <c r="H33" s="13">
        <f t="shared" si="1"/>
        <v>0</v>
      </c>
      <c r="I33" s="3">
        <f t="shared" si="2"/>
        <v>0</v>
      </c>
      <c r="J33" s="13">
        <f t="shared" si="3"/>
        <v>0</v>
      </c>
      <c r="K33" s="13">
        <f>tarifest3(A33,$A$3,Param!$B$10,Param!$C$10,Param!$D$10,Param!$E$10,Param!$B$11,Param!$C$11,Param!$D$11,Param!$E$11)</f>
        <v>379</v>
      </c>
      <c r="L33" s="3">
        <f t="shared" si="14"/>
        <v>16.478260869565219</v>
      </c>
      <c r="M33" s="3">
        <f>tarifest3grenz(A33,$A$3,Param!$B$10,Param!$C$10,Param!$D$10,Param!$E$10,Param!$B$11,Param!$C$11,Param!$D$11,Param!$E$11)*100</f>
        <v>19.007861978597948</v>
      </c>
      <c r="N33" s="3">
        <f t="shared" si="15"/>
        <v>-14021</v>
      </c>
      <c r="O33" s="3">
        <f t="shared" si="16"/>
        <v>-609.60869565217388</v>
      </c>
      <c r="P33" s="13">
        <f t="shared" si="4"/>
        <v>1610</v>
      </c>
      <c r="Q33" s="13">
        <f t="shared" si="17"/>
        <v>-12790</v>
      </c>
      <c r="R33" s="13">
        <f>tarifest3(A33-$K$3,$A$3,Param!$B$10,Param!$C$10,Param!$D$10,Param!$E$10,Param!$B$11,Param!$C$11,Param!$D$11,Param!$E$11)</f>
        <v>0</v>
      </c>
      <c r="S33" s="3">
        <f t="shared" si="18"/>
        <v>-556.08695652173913</v>
      </c>
      <c r="T33" s="3">
        <f>IF(A33&lt;$K$3,$K$2,tarifest3grenz(A33-$K$3,$A$3,Param!$B$10,Param!$C$10,Param!$D$10,Param!$E$10,Param!$B$11,Param!$C$11,Param!$D$11,Param!$E$11))*100</f>
        <v>70</v>
      </c>
      <c r="U33" s="3">
        <f>MAX(K33-tarifest3($K$3,$A$3,Param!$B$10,Param!$C$10,Param!$D$10,Param!$E$10,Param!$B$11,Param!$C$11,Param!$D$11,Param!$E$11),0)</f>
        <v>0</v>
      </c>
      <c r="V33" s="3">
        <f t="shared" si="19"/>
        <v>-556.08695652173913</v>
      </c>
      <c r="W33" s="3">
        <f t="shared" si="20"/>
        <v>70</v>
      </c>
      <c r="X33" s="3">
        <f>soli3grenz(K33,$A$3,Param!$J$9,Param!$J$10,Param!$J$11)*100</f>
        <v>0</v>
      </c>
      <c r="Y33" s="13">
        <f t="shared" si="5"/>
        <v>-12790</v>
      </c>
      <c r="Z33" s="3">
        <f t="shared" si="21"/>
        <v>-556.08695652173913</v>
      </c>
      <c r="AA33" s="13">
        <f t="shared" si="6"/>
        <v>70</v>
      </c>
      <c r="AB33" s="13">
        <f t="shared" si="7"/>
        <v>-12790</v>
      </c>
      <c r="AC33" s="13">
        <f t="shared" si="8"/>
        <v>-556.08695652173913</v>
      </c>
      <c r="AD33" s="13">
        <f t="shared" si="9"/>
        <v>70</v>
      </c>
      <c r="AE33" s="3">
        <f t="shared" si="10"/>
        <v>19.007861978597948</v>
      </c>
      <c r="AF33" s="13">
        <f t="shared" si="11"/>
        <v>12790</v>
      </c>
      <c r="AG33" s="13">
        <f t="shared" si="22"/>
        <v>556.08695652173913</v>
      </c>
      <c r="AH33" s="13">
        <f t="shared" si="12"/>
        <v>556.08695652173913</v>
      </c>
    </row>
    <row r="34" spans="1:34" x14ac:dyDescent="0.2">
      <c r="A34" s="8">
        <f t="shared" si="23"/>
        <v>2400</v>
      </c>
      <c r="B34" s="9">
        <f t="shared" si="0"/>
        <v>2.4</v>
      </c>
      <c r="C34" s="13">
        <f>tarifest3(A34,$A$3,Param!$B$5,Param!$C$5,Param!$D$5,Param!$E$5,Param!$B$6,Param!$C$6,Param!$D$6,Param!$E$6)</f>
        <v>0</v>
      </c>
      <c r="D34" s="3">
        <f t="shared" si="13"/>
        <v>0</v>
      </c>
      <c r="E34" s="3">
        <f>tarifest3grenz(A34,$A$3,Param!$B$5,Param!$C$5,Param!$D$5,Param!$E$5,Param!$B$6,Param!$C$6,Param!$D$6,Param!$E$6)*100</f>
        <v>0</v>
      </c>
      <c r="F34" s="13">
        <f>soli3(C34,$A$3,Param!$J$4,Param!$J$5,Param!$J$6)</f>
        <v>0</v>
      </c>
      <c r="G34" s="3">
        <f>soli3grenz(C34,$A$3,Param!$J$4,Param!$J$5,Param!$J$6)*100</f>
        <v>0</v>
      </c>
      <c r="H34" s="13">
        <f t="shared" si="1"/>
        <v>0</v>
      </c>
      <c r="I34" s="3">
        <f t="shared" si="2"/>
        <v>0</v>
      </c>
      <c r="J34" s="13">
        <f t="shared" si="3"/>
        <v>0</v>
      </c>
      <c r="K34" s="13">
        <f>tarifest3(A34,$A$3,Param!$B$10,Param!$C$10,Param!$D$10,Param!$E$10,Param!$B$11,Param!$C$11,Param!$D$11,Param!$E$11)</f>
        <v>398</v>
      </c>
      <c r="L34" s="3">
        <f t="shared" si="14"/>
        <v>16.583333333333332</v>
      </c>
      <c r="M34" s="3">
        <f>tarifest3grenz(A34,$A$3,Param!$B$10,Param!$C$10,Param!$D$10,Param!$E$10,Param!$B$11,Param!$C$11,Param!$D$11,Param!$E$11)*100</f>
        <v>19.225595108102205</v>
      </c>
      <c r="N34" s="3">
        <f t="shared" si="15"/>
        <v>-14002</v>
      </c>
      <c r="O34" s="3">
        <f t="shared" si="16"/>
        <v>-583.41666666666663</v>
      </c>
      <c r="P34" s="13">
        <f t="shared" si="4"/>
        <v>1680</v>
      </c>
      <c r="Q34" s="13">
        <f t="shared" si="17"/>
        <v>-12720</v>
      </c>
      <c r="R34" s="13">
        <f>tarifest3(A34-$K$3,$A$3,Param!$B$10,Param!$C$10,Param!$D$10,Param!$E$10,Param!$B$11,Param!$C$11,Param!$D$11,Param!$E$11)</f>
        <v>0</v>
      </c>
      <c r="S34" s="3">
        <f t="shared" si="18"/>
        <v>-530</v>
      </c>
      <c r="T34" s="3">
        <f>IF(A34&lt;$K$3,$K$2,tarifest3grenz(A34-$K$3,$A$3,Param!$B$10,Param!$C$10,Param!$D$10,Param!$E$10,Param!$B$11,Param!$C$11,Param!$D$11,Param!$E$11))*100</f>
        <v>70</v>
      </c>
      <c r="U34" s="3">
        <f>MAX(K34-tarifest3($K$3,$A$3,Param!$B$10,Param!$C$10,Param!$D$10,Param!$E$10,Param!$B$11,Param!$C$11,Param!$D$11,Param!$E$11),0)</f>
        <v>0</v>
      </c>
      <c r="V34" s="3">
        <f t="shared" si="19"/>
        <v>-530</v>
      </c>
      <c r="W34" s="3">
        <f t="shared" si="20"/>
        <v>70</v>
      </c>
      <c r="X34" s="3">
        <f>soli3grenz(K34,$A$3,Param!$J$9,Param!$J$10,Param!$J$11)*100</f>
        <v>0</v>
      </c>
      <c r="Y34" s="13">
        <f t="shared" si="5"/>
        <v>-12720</v>
      </c>
      <c r="Z34" s="3">
        <f t="shared" si="21"/>
        <v>-530</v>
      </c>
      <c r="AA34" s="13">
        <f t="shared" si="6"/>
        <v>70</v>
      </c>
      <c r="AB34" s="13">
        <f t="shared" si="7"/>
        <v>-12720</v>
      </c>
      <c r="AC34" s="13">
        <f t="shared" si="8"/>
        <v>-530</v>
      </c>
      <c r="AD34" s="13">
        <f t="shared" si="9"/>
        <v>70</v>
      </c>
      <c r="AE34" s="3">
        <f t="shared" si="10"/>
        <v>19.225595108102205</v>
      </c>
      <c r="AF34" s="13">
        <f t="shared" si="11"/>
        <v>12720</v>
      </c>
      <c r="AG34" s="13">
        <f t="shared" si="22"/>
        <v>530</v>
      </c>
      <c r="AH34" s="13">
        <f t="shared" si="12"/>
        <v>530</v>
      </c>
    </row>
    <row r="35" spans="1:34" x14ac:dyDescent="0.2">
      <c r="A35" s="8">
        <f t="shared" si="23"/>
        <v>2500</v>
      </c>
      <c r="B35" s="9">
        <f t="shared" si="0"/>
        <v>2.5</v>
      </c>
      <c r="C35" s="13">
        <f>tarifest3(A35,$A$3,Param!$B$5,Param!$C$5,Param!$D$5,Param!$E$5,Param!$B$6,Param!$C$6,Param!$D$6,Param!$E$6)</f>
        <v>0</v>
      </c>
      <c r="D35" s="3">
        <f t="shared" si="13"/>
        <v>0</v>
      </c>
      <c r="E35" s="3">
        <f>tarifest3grenz(A35,$A$3,Param!$B$5,Param!$C$5,Param!$D$5,Param!$E$5,Param!$B$6,Param!$C$6,Param!$D$6,Param!$E$6)*100</f>
        <v>0</v>
      </c>
      <c r="F35" s="13">
        <f>soli3(C35,$A$3,Param!$J$4,Param!$J$5,Param!$J$6)</f>
        <v>0</v>
      </c>
      <c r="G35" s="3">
        <f>soli3grenz(C35,$A$3,Param!$J$4,Param!$J$5,Param!$J$6)*100</f>
        <v>0</v>
      </c>
      <c r="H35" s="13">
        <f t="shared" si="1"/>
        <v>0</v>
      </c>
      <c r="I35" s="3">
        <f t="shared" si="2"/>
        <v>0</v>
      </c>
      <c r="J35" s="13">
        <f t="shared" si="3"/>
        <v>0</v>
      </c>
      <c r="K35" s="13">
        <f>tarifest3(A35,$A$3,Param!$B$10,Param!$C$10,Param!$D$10,Param!$E$10,Param!$B$11,Param!$C$11,Param!$D$11,Param!$E$11)</f>
        <v>418</v>
      </c>
      <c r="L35" s="3">
        <f t="shared" si="14"/>
        <v>16.72</v>
      </c>
      <c r="M35" s="3">
        <f>tarifest3grenz(A35,$A$3,Param!$B$10,Param!$C$10,Param!$D$10,Param!$E$10,Param!$B$11,Param!$C$11,Param!$D$11,Param!$E$11)*100</f>
        <v>19.443328237606465</v>
      </c>
      <c r="N35" s="3">
        <f t="shared" si="15"/>
        <v>-13982</v>
      </c>
      <c r="O35" s="3">
        <f t="shared" si="16"/>
        <v>-559.28000000000009</v>
      </c>
      <c r="P35" s="13">
        <f t="shared" si="4"/>
        <v>1750</v>
      </c>
      <c r="Q35" s="13">
        <f t="shared" si="17"/>
        <v>-12650</v>
      </c>
      <c r="R35" s="13">
        <f>tarifest3(A35-$K$3,$A$3,Param!$B$10,Param!$C$10,Param!$D$10,Param!$E$10,Param!$B$11,Param!$C$11,Param!$D$11,Param!$E$11)</f>
        <v>0</v>
      </c>
      <c r="S35" s="3">
        <f t="shared" si="18"/>
        <v>-505.99999999999994</v>
      </c>
      <c r="T35" s="3">
        <f>IF(A35&lt;$K$3,$K$2,tarifest3grenz(A35-$K$3,$A$3,Param!$B$10,Param!$C$10,Param!$D$10,Param!$E$10,Param!$B$11,Param!$C$11,Param!$D$11,Param!$E$11))*100</f>
        <v>70</v>
      </c>
      <c r="U35" s="3">
        <f>MAX(K35-tarifest3($K$3,$A$3,Param!$B$10,Param!$C$10,Param!$D$10,Param!$E$10,Param!$B$11,Param!$C$11,Param!$D$11,Param!$E$11),0)</f>
        <v>0</v>
      </c>
      <c r="V35" s="3">
        <f t="shared" si="19"/>
        <v>-505.99999999999994</v>
      </c>
      <c r="W35" s="3">
        <f t="shared" si="20"/>
        <v>70</v>
      </c>
      <c r="X35" s="3">
        <f>soli3grenz(K35,$A$3,Param!$J$9,Param!$J$10,Param!$J$11)*100</f>
        <v>0</v>
      </c>
      <c r="Y35" s="13">
        <f t="shared" si="5"/>
        <v>-12650</v>
      </c>
      <c r="Z35" s="3">
        <f t="shared" si="21"/>
        <v>-505.99999999999994</v>
      </c>
      <c r="AA35" s="13">
        <f t="shared" si="6"/>
        <v>70</v>
      </c>
      <c r="AB35" s="13">
        <f t="shared" si="7"/>
        <v>-12650</v>
      </c>
      <c r="AC35" s="13">
        <f t="shared" si="8"/>
        <v>-505.99999999999994</v>
      </c>
      <c r="AD35" s="13">
        <f t="shared" si="9"/>
        <v>70</v>
      </c>
      <c r="AE35" s="3">
        <f t="shared" si="10"/>
        <v>19.443328237606465</v>
      </c>
      <c r="AF35" s="13">
        <f t="shared" si="11"/>
        <v>12650</v>
      </c>
      <c r="AG35" s="13">
        <f t="shared" si="22"/>
        <v>505.99999999999994</v>
      </c>
      <c r="AH35" s="13">
        <f t="shared" si="12"/>
        <v>505.99999999999994</v>
      </c>
    </row>
    <row r="36" spans="1:34" x14ac:dyDescent="0.2">
      <c r="A36" s="8">
        <f t="shared" si="23"/>
        <v>2600</v>
      </c>
      <c r="B36" s="9">
        <f t="shared" si="0"/>
        <v>2.6</v>
      </c>
      <c r="C36" s="13">
        <f>tarifest3(A36,$A$3,Param!$B$5,Param!$C$5,Param!$D$5,Param!$E$5,Param!$B$6,Param!$C$6,Param!$D$6,Param!$E$6)</f>
        <v>0</v>
      </c>
      <c r="D36" s="3">
        <f t="shared" si="13"/>
        <v>0</v>
      </c>
      <c r="E36" s="3">
        <f>tarifest3grenz(A36,$A$3,Param!$B$5,Param!$C$5,Param!$D$5,Param!$E$5,Param!$B$6,Param!$C$6,Param!$D$6,Param!$E$6)*100</f>
        <v>0</v>
      </c>
      <c r="F36" s="13">
        <f>soli3(C36,$A$3,Param!$J$4,Param!$J$5,Param!$J$6)</f>
        <v>0</v>
      </c>
      <c r="G36" s="3">
        <f>soli3grenz(C36,$A$3,Param!$J$4,Param!$J$5,Param!$J$6)*100</f>
        <v>0</v>
      </c>
      <c r="H36" s="13">
        <f t="shared" si="1"/>
        <v>0</v>
      </c>
      <c r="I36" s="3">
        <f t="shared" si="2"/>
        <v>0</v>
      </c>
      <c r="J36" s="13">
        <f t="shared" si="3"/>
        <v>0</v>
      </c>
      <c r="K36" s="13">
        <f>tarifest3(A36,$A$3,Param!$B$10,Param!$C$10,Param!$D$10,Param!$E$10,Param!$B$11,Param!$C$11,Param!$D$11,Param!$E$11)</f>
        <v>437</v>
      </c>
      <c r="L36" s="3">
        <f t="shared" si="14"/>
        <v>16.807692307692307</v>
      </c>
      <c r="M36" s="3">
        <f>tarifest3grenz(A36,$A$3,Param!$B$10,Param!$C$10,Param!$D$10,Param!$E$10,Param!$B$11,Param!$C$11,Param!$D$11,Param!$E$11)*100</f>
        <v>19.661061367110726</v>
      </c>
      <c r="N36" s="3">
        <f t="shared" si="15"/>
        <v>-13963</v>
      </c>
      <c r="O36" s="3">
        <f t="shared" si="16"/>
        <v>-537.03846153846155</v>
      </c>
      <c r="P36" s="13">
        <f t="shared" si="4"/>
        <v>1819.9999999999998</v>
      </c>
      <c r="Q36" s="13">
        <f t="shared" si="17"/>
        <v>-12580</v>
      </c>
      <c r="R36" s="13">
        <f>tarifest3(A36-$K$3,$A$3,Param!$B$10,Param!$C$10,Param!$D$10,Param!$E$10,Param!$B$11,Param!$C$11,Param!$D$11,Param!$E$11)</f>
        <v>0</v>
      </c>
      <c r="S36" s="3">
        <f t="shared" si="18"/>
        <v>-483.84615384615381</v>
      </c>
      <c r="T36" s="3">
        <f>IF(A36&lt;$K$3,$K$2,tarifest3grenz(A36-$K$3,$A$3,Param!$B$10,Param!$C$10,Param!$D$10,Param!$E$10,Param!$B$11,Param!$C$11,Param!$D$11,Param!$E$11))*100</f>
        <v>70</v>
      </c>
      <c r="U36" s="3">
        <f>MAX(K36-tarifest3($K$3,$A$3,Param!$B$10,Param!$C$10,Param!$D$10,Param!$E$10,Param!$B$11,Param!$C$11,Param!$D$11,Param!$E$11),0)</f>
        <v>0</v>
      </c>
      <c r="V36" s="3">
        <f t="shared" si="19"/>
        <v>-483.84615384615381</v>
      </c>
      <c r="W36" s="3">
        <f t="shared" si="20"/>
        <v>70</v>
      </c>
      <c r="X36" s="3">
        <f>soli3grenz(K36,$A$3,Param!$J$9,Param!$J$10,Param!$J$11)*100</f>
        <v>0</v>
      </c>
      <c r="Y36" s="13">
        <f t="shared" si="5"/>
        <v>-12580</v>
      </c>
      <c r="Z36" s="3">
        <f t="shared" si="21"/>
        <v>-483.84615384615381</v>
      </c>
      <c r="AA36" s="13">
        <f t="shared" si="6"/>
        <v>70</v>
      </c>
      <c r="AB36" s="13">
        <f t="shared" si="7"/>
        <v>-12580</v>
      </c>
      <c r="AC36" s="13">
        <f t="shared" si="8"/>
        <v>-483.84615384615381</v>
      </c>
      <c r="AD36" s="13">
        <f t="shared" si="9"/>
        <v>70</v>
      </c>
      <c r="AE36" s="3">
        <f t="shared" si="10"/>
        <v>19.661061367110726</v>
      </c>
      <c r="AF36" s="13">
        <f t="shared" si="11"/>
        <v>12580</v>
      </c>
      <c r="AG36" s="13">
        <f t="shared" si="22"/>
        <v>483.84615384615381</v>
      </c>
      <c r="AH36" s="13">
        <f t="shared" si="12"/>
        <v>483.84615384615381</v>
      </c>
    </row>
    <row r="37" spans="1:34" x14ac:dyDescent="0.2">
      <c r="A37" s="8">
        <f t="shared" si="23"/>
        <v>2700</v>
      </c>
      <c r="B37" s="9">
        <f t="shared" si="0"/>
        <v>2.7</v>
      </c>
      <c r="C37" s="13">
        <f>tarifest3(A37,$A$3,Param!$B$5,Param!$C$5,Param!$D$5,Param!$E$5,Param!$B$6,Param!$C$6,Param!$D$6,Param!$E$6)</f>
        <v>0</v>
      </c>
      <c r="D37" s="3">
        <f t="shared" si="13"/>
        <v>0</v>
      </c>
      <c r="E37" s="3">
        <f>tarifest3grenz(A37,$A$3,Param!$B$5,Param!$C$5,Param!$D$5,Param!$E$5,Param!$B$6,Param!$C$6,Param!$D$6,Param!$E$6)*100</f>
        <v>0</v>
      </c>
      <c r="F37" s="13">
        <f>soli3(C37,$A$3,Param!$J$4,Param!$J$5,Param!$J$6)</f>
        <v>0</v>
      </c>
      <c r="G37" s="3">
        <f>soli3grenz(C37,$A$3,Param!$J$4,Param!$J$5,Param!$J$6)*100</f>
        <v>0</v>
      </c>
      <c r="H37" s="13">
        <f t="shared" si="1"/>
        <v>0</v>
      </c>
      <c r="I37" s="3">
        <f t="shared" si="2"/>
        <v>0</v>
      </c>
      <c r="J37" s="13">
        <f t="shared" si="3"/>
        <v>0</v>
      </c>
      <c r="K37" s="13">
        <f>tarifest3(A37,$A$3,Param!$B$10,Param!$C$10,Param!$D$10,Param!$E$10,Param!$B$11,Param!$C$11,Param!$D$11,Param!$E$11)</f>
        <v>457</v>
      </c>
      <c r="L37" s="3">
        <f t="shared" si="14"/>
        <v>16.925925925925924</v>
      </c>
      <c r="M37" s="3">
        <f>tarifest3grenz(A37,$A$3,Param!$B$10,Param!$C$10,Param!$D$10,Param!$E$10,Param!$B$11,Param!$C$11,Param!$D$11,Param!$E$11)*100</f>
        <v>19.878794496614983</v>
      </c>
      <c r="N37" s="3">
        <f t="shared" si="15"/>
        <v>-13943</v>
      </c>
      <c r="O37" s="3">
        <f t="shared" si="16"/>
        <v>-516.40740740740739</v>
      </c>
      <c r="P37" s="13">
        <f t="shared" si="4"/>
        <v>1889.9999999999998</v>
      </c>
      <c r="Q37" s="13">
        <f t="shared" si="17"/>
        <v>-12510</v>
      </c>
      <c r="R37" s="13">
        <f>tarifest3(A37-$K$3,$A$3,Param!$B$10,Param!$C$10,Param!$D$10,Param!$E$10,Param!$B$11,Param!$C$11,Param!$D$11,Param!$E$11)</f>
        <v>0</v>
      </c>
      <c r="S37" s="3">
        <f t="shared" si="18"/>
        <v>-463.33333333333337</v>
      </c>
      <c r="T37" s="3">
        <f>IF(A37&lt;$K$3,$K$2,tarifest3grenz(A37-$K$3,$A$3,Param!$B$10,Param!$C$10,Param!$D$10,Param!$E$10,Param!$B$11,Param!$C$11,Param!$D$11,Param!$E$11))*100</f>
        <v>70</v>
      </c>
      <c r="U37" s="3">
        <f>MAX(K37-tarifest3($K$3,$A$3,Param!$B$10,Param!$C$10,Param!$D$10,Param!$E$10,Param!$B$11,Param!$C$11,Param!$D$11,Param!$E$11),0)</f>
        <v>0</v>
      </c>
      <c r="V37" s="3">
        <f t="shared" si="19"/>
        <v>-463.33333333333337</v>
      </c>
      <c r="W37" s="3">
        <f t="shared" si="20"/>
        <v>70</v>
      </c>
      <c r="X37" s="3">
        <f>soli3grenz(K37,$A$3,Param!$J$9,Param!$J$10,Param!$J$11)*100</f>
        <v>0</v>
      </c>
      <c r="Y37" s="13">
        <f t="shared" si="5"/>
        <v>-12510</v>
      </c>
      <c r="Z37" s="3">
        <f t="shared" si="21"/>
        <v>-463.33333333333337</v>
      </c>
      <c r="AA37" s="13">
        <f t="shared" si="6"/>
        <v>70</v>
      </c>
      <c r="AB37" s="13">
        <f t="shared" si="7"/>
        <v>-12510</v>
      </c>
      <c r="AC37" s="13">
        <f t="shared" si="8"/>
        <v>-463.33333333333337</v>
      </c>
      <c r="AD37" s="13">
        <f t="shared" si="9"/>
        <v>70</v>
      </c>
      <c r="AE37" s="3">
        <f t="shared" si="10"/>
        <v>19.878794496614983</v>
      </c>
      <c r="AF37" s="13">
        <f t="shared" si="11"/>
        <v>12510</v>
      </c>
      <c r="AG37" s="13">
        <f t="shared" si="22"/>
        <v>463.33333333333337</v>
      </c>
      <c r="AH37" s="13">
        <f t="shared" si="12"/>
        <v>463.33333333333337</v>
      </c>
    </row>
    <row r="38" spans="1:34" x14ac:dyDescent="0.2">
      <c r="A38" s="8">
        <f t="shared" si="23"/>
        <v>2800</v>
      </c>
      <c r="B38" s="9">
        <f t="shared" si="0"/>
        <v>2.8</v>
      </c>
      <c r="C38" s="13">
        <f>tarifest3(A38,$A$3,Param!$B$5,Param!$C$5,Param!$D$5,Param!$E$5,Param!$B$6,Param!$C$6,Param!$D$6,Param!$E$6)</f>
        <v>0</v>
      </c>
      <c r="D38" s="3">
        <f t="shared" si="13"/>
        <v>0</v>
      </c>
      <c r="E38" s="3">
        <f>tarifest3grenz(A38,$A$3,Param!$B$5,Param!$C$5,Param!$D$5,Param!$E$5,Param!$B$6,Param!$C$6,Param!$D$6,Param!$E$6)*100</f>
        <v>0</v>
      </c>
      <c r="F38" s="13">
        <f>soli3(C38,$A$3,Param!$J$4,Param!$J$5,Param!$J$6)</f>
        <v>0</v>
      </c>
      <c r="G38" s="3">
        <f>soli3grenz(C38,$A$3,Param!$J$4,Param!$J$5,Param!$J$6)*100</f>
        <v>0</v>
      </c>
      <c r="H38" s="13">
        <f t="shared" si="1"/>
        <v>0</v>
      </c>
      <c r="I38" s="3">
        <f t="shared" si="2"/>
        <v>0</v>
      </c>
      <c r="J38" s="13">
        <f t="shared" si="3"/>
        <v>0</v>
      </c>
      <c r="K38" s="13">
        <f>tarifest3(A38,$A$3,Param!$B$10,Param!$C$10,Param!$D$10,Param!$E$10,Param!$B$11,Param!$C$11,Param!$D$11,Param!$E$11)</f>
        <v>477</v>
      </c>
      <c r="L38" s="3">
        <f t="shared" si="14"/>
        <v>17.035714285714285</v>
      </c>
      <c r="M38" s="3">
        <f>tarifest3grenz(A38,$A$3,Param!$B$10,Param!$C$10,Param!$D$10,Param!$E$10,Param!$B$11,Param!$C$11,Param!$D$11,Param!$E$11)*100</f>
        <v>20.09652762611924</v>
      </c>
      <c r="N38" s="3">
        <f t="shared" si="15"/>
        <v>-13923</v>
      </c>
      <c r="O38" s="3">
        <f t="shared" si="16"/>
        <v>-497.25</v>
      </c>
      <c r="P38" s="13">
        <f t="shared" si="4"/>
        <v>1959.9999999999998</v>
      </c>
      <c r="Q38" s="13">
        <f t="shared" si="17"/>
        <v>-12440</v>
      </c>
      <c r="R38" s="13">
        <f>tarifest3(A38-$K$3,$A$3,Param!$B$10,Param!$C$10,Param!$D$10,Param!$E$10,Param!$B$11,Param!$C$11,Param!$D$11,Param!$E$11)</f>
        <v>0</v>
      </c>
      <c r="S38" s="3">
        <f t="shared" si="18"/>
        <v>-444.28571428571433</v>
      </c>
      <c r="T38" s="3">
        <f>IF(A38&lt;$K$3,$K$2,tarifest3grenz(A38-$K$3,$A$3,Param!$B$10,Param!$C$10,Param!$D$10,Param!$E$10,Param!$B$11,Param!$C$11,Param!$D$11,Param!$E$11))*100</f>
        <v>70</v>
      </c>
      <c r="U38" s="3">
        <f>MAX(K38-tarifest3($K$3,$A$3,Param!$B$10,Param!$C$10,Param!$D$10,Param!$E$10,Param!$B$11,Param!$C$11,Param!$D$11,Param!$E$11),0)</f>
        <v>0</v>
      </c>
      <c r="V38" s="3">
        <f t="shared" si="19"/>
        <v>-444.28571428571433</v>
      </c>
      <c r="W38" s="3">
        <f t="shared" si="20"/>
        <v>70</v>
      </c>
      <c r="X38" s="3">
        <f>soli3grenz(K38,$A$3,Param!$J$9,Param!$J$10,Param!$J$11)*100</f>
        <v>0</v>
      </c>
      <c r="Y38" s="13">
        <f t="shared" si="5"/>
        <v>-12440</v>
      </c>
      <c r="Z38" s="3">
        <f t="shared" si="21"/>
        <v>-444.28571428571433</v>
      </c>
      <c r="AA38" s="13">
        <f t="shared" si="6"/>
        <v>70</v>
      </c>
      <c r="AB38" s="13">
        <f t="shared" si="7"/>
        <v>-12440</v>
      </c>
      <c r="AC38" s="13">
        <f t="shared" si="8"/>
        <v>-444.28571428571433</v>
      </c>
      <c r="AD38" s="13">
        <f t="shared" si="9"/>
        <v>70</v>
      </c>
      <c r="AE38" s="3">
        <f t="shared" si="10"/>
        <v>20.09652762611924</v>
      </c>
      <c r="AF38" s="13">
        <f t="shared" si="11"/>
        <v>12440</v>
      </c>
      <c r="AG38" s="13">
        <f t="shared" si="22"/>
        <v>444.28571428571433</v>
      </c>
      <c r="AH38" s="13">
        <f t="shared" si="12"/>
        <v>444.28571428571433</v>
      </c>
    </row>
    <row r="39" spans="1:34" x14ac:dyDescent="0.2">
      <c r="A39" s="8">
        <f t="shared" si="23"/>
        <v>2900</v>
      </c>
      <c r="B39" s="9">
        <f t="shared" si="0"/>
        <v>2.9</v>
      </c>
      <c r="C39" s="13">
        <f>tarifest3(A39,$A$3,Param!$B$5,Param!$C$5,Param!$D$5,Param!$E$5,Param!$B$6,Param!$C$6,Param!$D$6,Param!$E$6)</f>
        <v>0</v>
      </c>
      <c r="D39" s="3">
        <f t="shared" si="13"/>
        <v>0</v>
      </c>
      <c r="E39" s="3">
        <f>tarifest3grenz(A39,$A$3,Param!$B$5,Param!$C$5,Param!$D$5,Param!$E$5,Param!$B$6,Param!$C$6,Param!$D$6,Param!$E$6)*100</f>
        <v>0</v>
      </c>
      <c r="F39" s="13">
        <f>soli3(C39,$A$3,Param!$J$4,Param!$J$5,Param!$J$6)</f>
        <v>0</v>
      </c>
      <c r="G39" s="3">
        <f>soli3grenz(C39,$A$3,Param!$J$4,Param!$J$5,Param!$J$6)*100</f>
        <v>0</v>
      </c>
      <c r="H39" s="13">
        <f t="shared" si="1"/>
        <v>0</v>
      </c>
      <c r="I39" s="3">
        <f t="shared" si="2"/>
        <v>0</v>
      </c>
      <c r="J39" s="13">
        <f t="shared" si="3"/>
        <v>0</v>
      </c>
      <c r="K39" s="13">
        <f>tarifest3(A39,$A$3,Param!$B$10,Param!$C$10,Param!$D$10,Param!$E$10,Param!$B$11,Param!$C$11,Param!$D$11,Param!$E$11)</f>
        <v>497</v>
      </c>
      <c r="L39" s="3">
        <f t="shared" si="14"/>
        <v>17.137931034482758</v>
      </c>
      <c r="M39" s="3">
        <f>tarifest3grenz(A39,$A$3,Param!$B$10,Param!$C$10,Param!$D$10,Param!$E$10,Param!$B$11,Param!$C$11,Param!$D$11,Param!$E$11)*100</f>
        <v>20.314260755623501</v>
      </c>
      <c r="N39" s="3">
        <f t="shared" si="15"/>
        <v>-13903</v>
      </c>
      <c r="O39" s="3">
        <f t="shared" si="16"/>
        <v>-479.41379310344826</v>
      </c>
      <c r="P39" s="13">
        <f t="shared" si="4"/>
        <v>2029.9999999999998</v>
      </c>
      <c r="Q39" s="13">
        <f t="shared" si="17"/>
        <v>-12370</v>
      </c>
      <c r="R39" s="13">
        <f>tarifest3(A39-$K$3,$A$3,Param!$B$10,Param!$C$10,Param!$D$10,Param!$E$10,Param!$B$11,Param!$C$11,Param!$D$11,Param!$E$11)</f>
        <v>0</v>
      </c>
      <c r="S39" s="3">
        <f t="shared" si="18"/>
        <v>-426.55172413793105</v>
      </c>
      <c r="T39" s="3">
        <f>IF(A39&lt;$K$3,$K$2,tarifest3grenz(A39-$K$3,$A$3,Param!$B$10,Param!$C$10,Param!$D$10,Param!$E$10,Param!$B$11,Param!$C$11,Param!$D$11,Param!$E$11))*100</f>
        <v>70</v>
      </c>
      <c r="U39" s="3">
        <f>MAX(K39-tarifest3($K$3,$A$3,Param!$B$10,Param!$C$10,Param!$D$10,Param!$E$10,Param!$B$11,Param!$C$11,Param!$D$11,Param!$E$11),0)</f>
        <v>0</v>
      </c>
      <c r="V39" s="3">
        <f t="shared" si="19"/>
        <v>-426.55172413793105</v>
      </c>
      <c r="W39" s="3">
        <f t="shared" si="20"/>
        <v>70</v>
      </c>
      <c r="X39" s="3">
        <f>soli3grenz(K39,$A$3,Param!$J$9,Param!$J$10,Param!$J$11)*100</f>
        <v>0</v>
      </c>
      <c r="Y39" s="13">
        <f t="shared" si="5"/>
        <v>-12370</v>
      </c>
      <c r="Z39" s="3">
        <f t="shared" si="21"/>
        <v>-426.55172413793105</v>
      </c>
      <c r="AA39" s="13">
        <f t="shared" si="6"/>
        <v>70</v>
      </c>
      <c r="AB39" s="13">
        <f t="shared" si="7"/>
        <v>-12370</v>
      </c>
      <c r="AC39" s="13">
        <f t="shared" si="8"/>
        <v>-426.55172413793105</v>
      </c>
      <c r="AD39" s="13">
        <f t="shared" si="9"/>
        <v>70</v>
      </c>
      <c r="AE39" s="3">
        <f t="shared" si="10"/>
        <v>20.314260755623501</v>
      </c>
      <c r="AF39" s="13">
        <f t="shared" si="11"/>
        <v>12370</v>
      </c>
      <c r="AG39" s="13">
        <f t="shared" si="22"/>
        <v>426.55172413793105</v>
      </c>
      <c r="AH39" s="13">
        <f t="shared" si="12"/>
        <v>426.55172413793105</v>
      </c>
    </row>
    <row r="40" spans="1:34" x14ac:dyDescent="0.2">
      <c r="A40" s="8">
        <f t="shared" si="23"/>
        <v>3000</v>
      </c>
      <c r="B40" s="9">
        <f t="shared" si="0"/>
        <v>3</v>
      </c>
      <c r="C40" s="13">
        <f>tarifest3(A40,$A$3,Param!$B$5,Param!$C$5,Param!$D$5,Param!$E$5,Param!$B$6,Param!$C$6,Param!$D$6,Param!$E$6)</f>
        <v>0</v>
      </c>
      <c r="D40" s="3">
        <f t="shared" si="13"/>
        <v>0</v>
      </c>
      <c r="E40" s="3">
        <f>tarifest3grenz(A40,$A$3,Param!$B$5,Param!$C$5,Param!$D$5,Param!$E$5,Param!$B$6,Param!$C$6,Param!$D$6,Param!$E$6)*100</f>
        <v>0</v>
      </c>
      <c r="F40" s="13">
        <f>soli3(C40,$A$3,Param!$J$4,Param!$J$5,Param!$J$6)</f>
        <v>0</v>
      </c>
      <c r="G40" s="3">
        <f>soli3grenz(C40,$A$3,Param!$J$4,Param!$J$5,Param!$J$6)*100</f>
        <v>0</v>
      </c>
      <c r="H40" s="13">
        <f t="shared" si="1"/>
        <v>0</v>
      </c>
      <c r="I40" s="3">
        <f t="shared" si="2"/>
        <v>0</v>
      </c>
      <c r="J40" s="13">
        <f t="shared" si="3"/>
        <v>0</v>
      </c>
      <c r="K40" s="13">
        <f>tarifest3(A40,$A$3,Param!$B$10,Param!$C$10,Param!$D$10,Param!$E$10,Param!$B$11,Param!$C$11,Param!$D$11,Param!$E$11)</f>
        <v>517</v>
      </c>
      <c r="L40" s="3">
        <f t="shared" si="14"/>
        <v>17.233333333333334</v>
      </c>
      <c r="M40" s="3">
        <f>tarifest3grenz(A40,$A$3,Param!$B$10,Param!$C$10,Param!$D$10,Param!$E$10,Param!$B$11,Param!$C$11,Param!$D$11,Param!$E$11)*100</f>
        <v>20.531993885127758</v>
      </c>
      <c r="N40" s="3">
        <f t="shared" si="15"/>
        <v>-13883</v>
      </c>
      <c r="O40" s="3">
        <f t="shared" si="16"/>
        <v>-462.76666666666665</v>
      </c>
      <c r="P40" s="13">
        <f t="shared" si="4"/>
        <v>2100</v>
      </c>
      <c r="Q40" s="13">
        <f t="shared" si="17"/>
        <v>-12300</v>
      </c>
      <c r="R40" s="13">
        <f>tarifest3(A40-$K$3,$A$3,Param!$B$10,Param!$C$10,Param!$D$10,Param!$E$10,Param!$B$11,Param!$C$11,Param!$D$11,Param!$E$11)</f>
        <v>0</v>
      </c>
      <c r="S40" s="3">
        <f t="shared" si="18"/>
        <v>-409.99999999999994</v>
      </c>
      <c r="T40" s="3">
        <f>IF(A40&lt;$K$3,$K$2,tarifest3grenz(A40-$K$3,$A$3,Param!$B$10,Param!$C$10,Param!$D$10,Param!$E$10,Param!$B$11,Param!$C$11,Param!$D$11,Param!$E$11))*100</f>
        <v>70</v>
      </c>
      <c r="U40" s="3">
        <f>MAX(K40-tarifest3($K$3,$A$3,Param!$B$10,Param!$C$10,Param!$D$10,Param!$E$10,Param!$B$11,Param!$C$11,Param!$D$11,Param!$E$11),0)</f>
        <v>0</v>
      </c>
      <c r="V40" s="3">
        <f t="shared" si="19"/>
        <v>-409.99999999999994</v>
      </c>
      <c r="W40" s="3">
        <f t="shared" si="20"/>
        <v>70</v>
      </c>
      <c r="X40" s="3">
        <f>soli3grenz(K40,$A$3,Param!$J$9,Param!$J$10,Param!$J$11)*100</f>
        <v>0</v>
      </c>
      <c r="Y40" s="13">
        <f t="shared" si="5"/>
        <v>-12300</v>
      </c>
      <c r="Z40" s="3">
        <f t="shared" si="21"/>
        <v>-409.99999999999994</v>
      </c>
      <c r="AA40" s="13">
        <f t="shared" si="6"/>
        <v>70</v>
      </c>
      <c r="AB40" s="13">
        <f t="shared" si="7"/>
        <v>-12300</v>
      </c>
      <c r="AC40" s="13">
        <f t="shared" si="8"/>
        <v>-409.99999999999994</v>
      </c>
      <c r="AD40" s="13">
        <f t="shared" si="9"/>
        <v>70</v>
      </c>
      <c r="AE40" s="3">
        <f t="shared" si="10"/>
        <v>20.531993885127758</v>
      </c>
      <c r="AF40" s="13">
        <f t="shared" si="11"/>
        <v>12300</v>
      </c>
      <c r="AG40" s="13">
        <f t="shared" si="22"/>
        <v>409.99999999999994</v>
      </c>
      <c r="AH40" s="13">
        <f t="shared" si="12"/>
        <v>409.99999999999994</v>
      </c>
    </row>
    <row r="41" spans="1:34" x14ac:dyDescent="0.2">
      <c r="A41" s="8">
        <f t="shared" si="23"/>
        <v>3100</v>
      </c>
      <c r="B41" s="9">
        <f t="shared" si="0"/>
        <v>3.1</v>
      </c>
      <c r="C41" s="13">
        <f>tarifest3(A41,$A$3,Param!$B$5,Param!$C$5,Param!$D$5,Param!$E$5,Param!$B$6,Param!$C$6,Param!$D$6,Param!$E$6)</f>
        <v>0</v>
      </c>
      <c r="D41" s="3">
        <f t="shared" si="13"/>
        <v>0</v>
      </c>
      <c r="E41" s="3">
        <f>tarifest3grenz(A41,$A$3,Param!$B$5,Param!$C$5,Param!$D$5,Param!$E$5,Param!$B$6,Param!$C$6,Param!$D$6,Param!$E$6)*100</f>
        <v>0</v>
      </c>
      <c r="F41" s="13">
        <f>soli3(C41,$A$3,Param!$J$4,Param!$J$5,Param!$J$6)</f>
        <v>0</v>
      </c>
      <c r="G41" s="3">
        <f>soli3grenz(C41,$A$3,Param!$J$4,Param!$J$5,Param!$J$6)*100</f>
        <v>0</v>
      </c>
      <c r="H41" s="13">
        <f t="shared" si="1"/>
        <v>0</v>
      </c>
      <c r="I41" s="3">
        <f t="shared" si="2"/>
        <v>0</v>
      </c>
      <c r="J41" s="13">
        <f t="shared" si="3"/>
        <v>0</v>
      </c>
      <c r="K41" s="13">
        <f>tarifest3(A41,$A$3,Param!$B$10,Param!$C$10,Param!$D$10,Param!$E$10,Param!$B$11,Param!$C$11,Param!$D$11,Param!$E$11)</f>
        <v>538</v>
      </c>
      <c r="L41" s="3">
        <f t="shared" si="14"/>
        <v>17.35483870967742</v>
      </c>
      <c r="M41" s="3">
        <f>tarifest3grenz(A41,$A$3,Param!$B$10,Param!$C$10,Param!$D$10,Param!$E$10,Param!$B$11,Param!$C$11,Param!$D$11,Param!$E$11)*100</f>
        <v>20.749727014632015</v>
      </c>
      <c r="N41" s="3">
        <f t="shared" si="15"/>
        <v>-13862</v>
      </c>
      <c r="O41" s="3">
        <f t="shared" si="16"/>
        <v>-447.16129032258067</v>
      </c>
      <c r="P41" s="13">
        <f t="shared" si="4"/>
        <v>2170</v>
      </c>
      <c r="Q41" s="13">
        <f t="shared" si="17"/>
        <v>-12230</v>
      </c>
      <c r="R41" s="13">
        <f>tarifest3(A41-$K$3,$A$3,Param!$B$10,Param!$C$10,Param!$D$10,Param!$E$10,Param!$B$11,Param!$C$11,Param!$D$11,Param!$E$11)</f>
        <v>0</v>
      </c>
      <c r="S41" s="3">
        <f t="shared" si="18"/>
        <v>-394.51612903225805</v>
      </c>
      <c r="T41" s="3">
        <f>IF(A41&lt;$K$3,$K$2,tarifest3grenz(A41-$K$3,$A$3,Param!$B$10,Param!$C$10,Param!$D$10,Param!$E$10,Param!$B$11,Param!$C$11,Param!$D$11,Param!$E$11))*100</f>
        <v>70</v>
      </c>
      <c r="U41" s="3">
        <f>MAX(K41-tarifest3($K$3,$A$3,Param!$B$10,Param!$C$10,Param!$D$10,Param!$E$10,Param!$B$11,Param!$C$11,Param!$D$11,Param!$E$11),0)</f>
        <v>0</v>
      </c>
      <c r="V41" s="3">
        <f t="shared" si="19"/>
        <v>-394.51612903225805</v>
      </c>
      <c r="W41" s="3">
        <f t="shared" si="20"/>
        <v>70</v>
      </c>
      <c r="X41" s="3">
        <f>soli3grenz(K41,$A$3,Param!$J$9,Param!$J$10,Param!$J$11)*100</f>
        <v>0</v>
      </c>
      <c r="Y41" s="13">
        <f t="shared" si="5"/>
        <v>-12230</v>
      </c>
      <c r="Z41" s="3">
        <f t="shared" si="21"/>
        <v>-394.51612903225805</v>
      </c>
      <c r="AA41" s="13">
        <f t="shared" si="6"/>
        <v>70</v>
      </c>
      <c r="AB41" s="13">
        <f t="shared" si="7"/>
        <v>-12230</v>
      </c>
      <c r="AC41" s="13">
        <f t="shared" si="8"/>
        <v>-394.51612903225805</v>
      </c>
      <c r="AD41" s="13">
        <f t="shared" si="9"/>
        <v>70</v>
      </c>
      <c r="AE41" s="3">
        <f t="shared" si="10"/>
        <v>20.749727014632015</v>
      </c>
      <c r="AF41" s="13">
        <f t="shared" si="11"/>
        <v>12230</v>
      </c>
      <c r="AG41" s="13">
        <f t="shared" si="22"/>
        <v>394.51612903225805</v>
      </c>
      <c r="AH41" s="13">
        <f t="shared" si="12"/>
        <v>394.51612903225805</v>
      </c>
    </row>
    <row r="42" spans="1:34" x14ac:dyDescent="0.2">
      <c r="A42" s="8">
        <f t="shared" si="23"/>
        <v>3200</v>
      </c>
      <c r="B42" s="9">
        <f t="shared" si="0"/>
        <v>3.2</v>
      </c>
      <c r="C42" s="13">
        <f>tarifest3(A42,$A$3,Param!$B$5,Param!$C$5,Param!$D$5,Param!$E$5,Param!$B$6,Param!$C$6,Param!$D$6,Param!$E$6)</f>
        <v>0</v>
      </c>
      <c r="D42" s="3">
        <f t="shared" si="13"/>
        <v>0</v>
      </c>
      <c r="E42" s="3">
        <f>tarifest3grenz(A42,$A$3,Param!$B$5,Param!$C$5,Param!$D$5,Param!$E$5,Param!$B$6,Param!$C$6,Param!$D$6,Param!$E$6)*100</f>
        <v>0</v>
      </c>
      <c r="F42" s="13">
        <f>soli3(C42,$A$3,Param!$J$4,Param!$J$5,Param!$J$6)</f>
        <v>0</v>
      </c>
      <c r="G42" s="3">
        <f>soli3grenz(C42,$A$3,Param!$J$4,Param!$J$5,Param!$J$6)*100</f>
        <v>0</v>
      </c>
      <c r="H42" s="13">
        <f t="shared" si="1"/>
        <v>0</v>
      </c>
      <c r="I42" s="3">
        <f t="shared" si="2"/>
        <v>0</v>
      </c>
      <c r="J42" s="13">
        <f t="shared" si="3"/>
        <v>0</v>
      </c>
      <c r="K42" s="13">
        <f>tarifest3(A42,$A$3,Param!$B$10,Param!$C$10,Param!$D$10,Param!$E$10,Param!$B$11,Param!$C$11,Param!$D$11,Param!$E$11)</f>
        <v>559</v>
      </c>
      <c r="L42" s="3">
        <f t="shared" si="14"/>
        <v>17.46875</v>
      </c>
      <c r="M42" s="3">
        <f>tarifest3grenz(A42,$A$3,Param!$B$10,Param!$C$10,Param!$D$10,Param!$E$10,Param!$B$11,Param!$C$11,Param!$D$11,Param!$E$11)*100</f>
        <v>20.967460144136275</v>
      </c>
      <c r="N42" s="3">
        <f t="shared" si="15"/>
        <v>-13841</v>
      </c>
      <c r="O42" s="3">
        <f t="shared" si="16"/>
        <v>-432.53125</v>
      </c>
      <c r="P42" s="13">
        <f t="shared" si="4"/>
        <v>2240</v>
      </c>
      <c r="Q42" s="13">
        <f t="shared" si="17"/>
        <v>-12160</v>
      </c>
      <c r="R42" s="13">
        <f>tarifest3(A42-$K$3,$A$3,Param!$B$10,Param!$C$10,Param!$D$10,Param!$E$10,Param!$B$11,Param!$C$11,Param!$D$11,Param!$E$11)</f>
        <v>0</v>
      </c>
      <c r="S42" s="3">
        <f t="shared" si="18"/>
        <v>-380</v>
      </c>
      <c r="T42" s="3">
        <f>IF(A42&lt;$K$3,$K$2,tarifest3grenz(A42-$K$3,$A$3,Param!$B$10,Param!$C$10,Param!$D$10,Param!$E$10,Param!$B$11,Param!$C$11,Param!$D$11,Param!$E$11))*100</f>
        <v>70</v>
      </c>
      <c r="U42" s="3">
        <f>MAX(K42-tarifest3($K$3,$A$3,Param!$B$10,Param!$C$10,Param!$D$10,Param!$E$10,Param!$B$11,Param!$C$11,Param!$D$11,Param!$E$11),0)</f>
        <v>0</v>
      </c>
      <c r="V42" s="3">
        <f t="shared" si="19"/>
        <v>-380</v>
      </c>
      <c r="W42" s="3">
        <f t="shared" si="20"/>
        <v>70</v>
      </c>
      <c r="X42" s="3">
        <f>soli3grenz(K42,$A$3,Param!$J$9,Param!$J$10,Param!$J$11)*100</f>
        <v>0</v>
      </c>
      <c r="Y42" s="13">
        <f t="shared" si="5"/>
        <v>-12160</v>
      </c>
      <c r="Z42" s="3">
        <f t="shared" si="21"/>
        <v>-380</v>
      </c>
      <c r="AA42" s="13">
        <f t="shared" si="6"/>
        <v>70</v>
      </c>
      <c r="AB42" s="13">
        <f t="shared" si="7"/>
        <v>-12160</v>
      </c>
      <c r="AC42" s="13">
        <f t="shared" si="8"/>
        <v>-380</v>
      </c>
      <c r="AD42" s="13">
        <f t="shared" si="9"/>
        <v>70</v>
      </c>
      <c r="AE42" s="3">
        <f t="shared" si="10"/>
        <v>20.967460144136275</v>
      </c>
      <c r="AF42" s="13">
        <f t="shared" si="11"/>
        <v>12160</v>
      </c>
      <c r="AG42" s="13">
        <f t="shared" si="22"/>
        <v>380</v>
      </c>
      <c r="AH42" s="13">
        <f t="shared" si="12"/>
        <v>380</v>
      </c>
    </row>
    <row r="43" spans="1:34" x14ac:dyDescent="0.2">
      <c r="A43" s="8">
        <f t="shared" si="23"/>
        <v>3300</v>
      </c>
      <c r="B43" s="9">
        <f t="shared" si="0"/>
        <v>3.3</v>
      </c>
      <c r="C43" s="13">
        <f>tarifest3(A43,$A$3,Param!$B$5,Param!$C$5,Param!$D$5,Param!$E$5,Param!$B$6,Param!$C$6,Param!$D$6,Param!$E$6)</f>
        <v>0</v>
      </c>
      <c r="D43" s="3">
        <f t="shared" si="13"/>
        <v>0</v>
      </c>
      <c r="E43" s="3">
        <f>tarifest3grenz(A43,$A$3,Param!$B$5,Param!$C$5,Param!$D$5,Param!$E$5,Param!$B$6,Param!$C$6,Param!$D$6,Param!$E$6)*100</f>
        <v>0</v>
      </c>
      <c r="F43" s="13">
        <f>soli3(C43,$A$3,Param!$J$4,Param!$J$5,Param!$J$6)</f>
        <v>0</v>
      </c>
      <c r="G43" s="3">
        <f>soli3grenz(C43,$A$3,Param!$J$4,Param!$J$5,Param!$J$6)*100</f>
        <v>0</v>
      </c>
      <c r="H43" s="13">
        <f t="shared" si="1"/>
        <v>0</v>
      </c>
      <c r="I43" s="3">
        <f t="shared" si="2"/>
        <v>0</v>
      </c>
      <c r="J43" s="13">
        <f t="shared" si="3"/>
        <v>0</v>
      </c>
      <c r="K43" s="13">
        <f>tarifest3(A43,$A$3,Param!$B$10,Param!$C$10,Param!$D$10,Param!$E$10,Param!$B$11,Param!$C$11,Param!$D$11,Param!$E$11)</f>
        <v>580</v>
      </c>
      <c r="L43" s="3">
        <f t="shared" si="14"/>
        <v>17.575757575757574</v>
      </c>
      <c r="M43" s="3">
        <f>tarifest3grenz(A43,$A$3,Param!$B$10,Param!$C$10,Param!$D$10,Param!$E$10,Param!$B$11,Param!$C$11,Param!$D$11,Param!$E$11)*100</f>
        <v>21.185193273640536</v>
      </c>
      <c r="N43" s="3">
        <f t="shared" si="15"/>
        <v>-13820</v>
      </c>
      <c r="O43" s="3">
        <f t="shared" si="16"/>
        <v>-418.78787878787875</v>
      </c>
      <c r="P43" s="13">
        <f t="shared" si="4"/>
        <v>2310</v>
      </c>
      <c r="Q43" s="13">
        <f t="shared" si="17"/>
        <v>-12090</v>
      </c>
      <c r="R43" s="13">
        <f>tarifest3(A43-$K$3,$A$3,Param!$B$10,Param!$C$10,Param!$D$10,Param!$E$10,Param!$B$11,Param!$C$11,Param!$D$11,Param!$E$11)</f>
        <v>0</v>
      </c>
      <c r="S43" s="3">
        <f t="shared" si="18"/>
        <v>-366.36363636363637</v>
      </c>
      <c r="T43" s="3">
        <f>IF(A43&lt;$K$3,$K$2,tarifest3grenz(A43-$K$3,$A$3,Param!$B$10,Param!$C$10,Param!$D$10,Param!$E$10,Param!$B$11,Param!$C$11,Param!$D$11,Param!$E$11))*100</f>
        <v>70</v>
      </c>
      <c r="U43" s="3">
        <f>MAX(K43-tarifest3($K$3,$A$3,Param!$B$10,Param!$C$10,Param!$D$10,Param!$E$10,Param!$B$11,Param!$C$11,Param!$D$11,Param!$E$11),0)</f>
        <v>0</v>
      </c>
      <c r="V43" s="3">
        <f t="shared" si="19"/>
        <v>-366.36363636363637</v>
      </c>
      <c r="W43" s="3">
        <f t="shared" si="20"/>
        <v>70</v>
      </c>
      <c r="X43" s="3">
        <f>soli3grenz(K43,$A$3,Param!$J$9,Param!$J$10,Param!$J$11)*100</f>
        <v>0</v>
      </c>
      <c r="Y43" s="13">
        <f t="shared" si="5"/>
        <v>-12090</v>
      </c>
      <c r="Z43" s="3">
        <f t="shared" si="21"/>
        <v>-366.36363636363637</v>
      </c>
      <c r="AA43" s="13">
        <f t="shared" si="6"/>
        <v>70</v>
      </c>
      <c r="AB43" s="13">
        <f t="shared" si="7"/>
        <v>-12090</v>
      </c>
      <c r="AC43" s="13">
        <f t="shared" si="8"/>
        <v>-366.36363636363637</v>
      </c>
      <c r="AD43" s="13">
        <f t="shared" si="9"/>
        <v>70</v>
      </c>
      <c r="AE43" s="3">
        <f t="shared" si="10"/>
        <v>21.185193273640536</v>
      </c>
      <c r="AF43" s="13">
        <f t="shared" si="11"/>
        <v>12090</v>
      </c>
      <c r="AG43" s="13">
        <f t="shared" si="22"/>
        <v>366.36363636363637</v>
      </c>
      <c r="AH43" s="13">
        <f t="shared" si="12"/>
        <v>366.36363636363637</v>
      </c>
    </row>
    <row r="44" spans="1:34" x14ac:dyDescent="0.2">
      <c r="A44" s="8">
        <f t="shared" si="23"/>
        <v>3400</v>
      </c>
      <c r="B44" s="9">
        <f t="shared" si="0"/>
        <v>3.4</v>
      </c>
      <c r="C44" s="13">
        <f>tarifest3(A44,$A$3,Param!$B$5,Param!$C$5,Param!$D$5,Param!$E$5,Param!$B$6,Param!$C$6,Param!$D$6,Param!$E$6)</f>
        <v>0</v>
      </c>
      <c r="D44" s="3">
        <f t="shared" si="13"/>
        <v>0</v>
      </c>
      <c r="E44" s="3">
        <f>tarifest3grenz(A44,$A$3,Param!$B$5,Param!$C$5,Param!$D$5,Param!$E$5,Param!$B$6,Param!$C$6,Param!$D$6,Param!$E$6)*100</f>
        <v>0</v>
      </c>
      <c r="F44" s="13">
        <f>soli3(C44,$A$3,Param!$J$4,Param!$J$5,Param!$J$6)</f>
        <v>0</v>
      </c>
      <c r="G44" s="3">
        <f>soli3grenz(C44,$A$3,Param!$J$4,Param!$J$5,Param!$J$6)*100</f>
        <v>0</v>
      </c>
      <c r="H44" s="13">
        <f t="shared" si="1"/>
        <v>0</v>
      </c>
      <c r="I44" s="3">
        <f t="shared" si="2"/>
        <v>0</v>
      </c>
      <c r="J44" s="13">
        <f t="shared" si="3"/>
        <v>0</v>
      </c>
      <c r="K44" s="13">
        <f>tarifest3(A44,$A$3,Param!$B$10,Param!$C$10,Param!$D$10,Param!$E$10,Param!$B$11,Param!$C$11,Param!$D$11,Param!$E$11)</f>
        <v>601</v>
      </c>
      <c r="L44" s="3">
        <f t="shared" si="14"/>
        <v>17.676470588235293</v>
      </c>
      <c r="M44" s="3">
        <f>tarifest3grenz(A44,$A$3,Param!$B$10,Param!$C$10,Param!$D$10,Param!$E$10,Param!$B$11,Param!$C$11,Param!$D$11,Param!$E$11)*100</f>
        <v>21.402926403144793</v>
      </c>
      <c r="N44" s="3">
        <f t="shared" si="15"/>
        <v>-13799</v>
      </c>
      <c r="O44" s="3">
        <f t="shared" si="16"/>
        <v>-405.85294117647061</v>
      </c>
      <c r="P44" s="13">
        <f t="shared" si="4"/>
        <v>2380</v>
      </c>
      <c r="Q44" s="13">
        <f t="shared" si="17"/>
        <v>-12020</v>
      </c>
      <c r="R44" s="13">
        <f>tarifest3(A44-$K$3,$A$3,Param!$B$10,Param!$C$10,Param!$D$10,Param!$E$10,Param!$B$11,Param!$C$11,Param!$D$11,Param!$E$11)</f>
        <v>0</v>
      </c>
      <c r="S44" s="3">
        <f t="shared" si="18"/>
        <v>-353.52941176470586</v>
      </c>
      <c r="T44" s="3">
        <f>IF(A44&lt;$K$3,$K$2,tarifest3grenz(A44-$K$3,$A$3,Param!$B$10,Param!$C$10,Param!$D$10,Param!$E$10,Param!$B$11,Param!$C$11,Param!$D$11,Param!$E$11))*100</f>
        <v>70</v>
      </c>
      <c r="U44" s="3">
        <f>MAX(K44-tarifest3($K$3,$A$3,Param!$B$10,Param!$C$10,Param!$D$10,Param!$E$10,Param!$B$11,Param!$C$11,Param!$D$11,Param!$E$11),0)</f>
        <v>0</v>
      </c>
      <c r="V44" s="3">
        <f t="shared" si="19"/>
        <v>-353.52941176470586</v>
      </c>
      <c r="W44" s="3">
        <f t="shared" si="20"/>
        <v>70</v>
      </c>
      <c r="X44" s="3">
        <f>soli3grenz(K44,$A$3,Param!$J$9,Param!$J$10,Param!$J$11)*100</f>
        <v>0</v>
      </c>
      <c r="Y44" s="13">
        <f t="shared" si="5"/>
        <v>-12020</v>
      </c>
      <c r="Z44" s="3">
        <f t="shared" si="21"/>
        <v>-353.52941176470586</v>
      </c>
      <c r="AA44" s="13">
        <f t="shared" si="6"/>
        <v>70</v>
      </c>
      <c r="AB44" s="13">
        <f t="shared" si="7"/>
        <v>-12020</v>
      </c>
      <c r="AC44" s="13">
        <f t="shared" si="8"/>
        <v>-353.52941176470586</v>
      </c>
      <c r="AD44" s="13">
        <f t="shared" si="9"/>
        <v>70</v>
      </c>
      <c r="AE44" s="3">
        <f t="shared" si="10"/>
        <v>21.402926403144793</v>
      </c>
      <c r="AF44" s="13">
        <f t="shared" si="11"/>
        <v>12020</v>
      </c>
      <c r="AG44" s="13">
        <f t="shared" si="22"/>
        <v>353.52941176470586</v>
      </c>
      <c r="AH44" s="13">
        <f t="shared" si="12"/>
        <v>353.52941176470586</v>
      </c>
    </row>
    <row r="45" spans="1:34" x14ac:dyDescent="0.2">
      <c r="A45" s="8">
        <f t="shared" si="23"/>
        <v>3500</v>
      </c>
      <c r="B45" s="9">
        <f t="shared" si="0"/>
        <v>3.5</v>
      </c>
      <c r="C45" s="13">
        <f>tarifest3(A45,$A$3,Param!$B$5,Param!$C$5,Param!$D$5,Param!$E$5,Param!$B$6,Param!$C$6,Param!$D$6,Param!$E$6)</f>
        <v>0</v>
      </c>
      <c r="D45" s="3">
        <f t="shared" si="13"/>
        <v>0</v>
      </c>
      <c r="E45" s="3">
        <f>tarifest3grenz(A45,$A$3,Param!$B$5,Param!$C$5,Param!$D$5,Param!$E$5,Param!$B$6,Param!$C$6,Param!$D$6,Param!$E$6)*100</f>
        <v>0</v>
      </c>
      <c r="F45" s="13">
        <f>soli3(C45,$A$3,Param!$J$4,Param!$J$5,Param!$J$6)</f>
        <v>0</v>
      </c>
      <c r="G45" s="3">
        <f>soli3grenz(C45,$A$3,Param!$J$4,Param!$J$5,Param!$J$6)*100</f>
        <v>0</v>
      </c>
      <c r="H45" s="13">
        <f t="shared" si="1"/>
        <v>0</v>
      </c>
      <c r="I45" s="3">
        <f t="shared" si="2"/>
        <v>0</v>
      </c>
      <c r="J45" s="13">
        <f t="shared" si="3"/>
        <v>0</v>
      </c>
      <c r="K45" s="13">
        <f>tarifest3(A45,$A$3,Param!$B$10,Param!$C$10,Param!$D$10,Param!$E$10,Param!$B$11,Param!$C$11,Param!$D$11,Param!$E$11)</f>
        <v>623</v>
      </c>
      <c r="L45" s="3">
        <f t="shared" si="14"/>
        <v>17.8</v>
      </c>
      <c r="M45" s="3">
        <f>tarifest3grenz(A45,$A$3,Param!$B$10,Param!$C$10,Param!$D$10,Param!$E$10,Param!$B$11,Param!$C$11,Param!$D$11,Param!$E$11)*100</f>
        <v>21.62065953264905</v>
      </c>
      <c r="N45" s="3">
        <f t="shared" si="15"/>
        <v>-13777</v>
      </c>
      <c r="O45" s="3">
        <f t="shared" si="16"/>
        <v>-393.62857142857143</v>
      </c>
      <c r="P45" s="13">
        <f t="shared" si="4"/>
        <v>2450</v>
      </c>
      <c r="Q45" s="13">
        <f t="shared" si="17"/>
        <v>-11950</v>
      </c>
      <c r="R45" s="13">
        <f>tarifest3(A45-$K$3,$A$3,Param!$B$10,Param!$C$10,Param!$D$10,Param!$E$10,Param!$B$11,Param!$C$11,Param!$D$11,Param!$E$11)</f>
        <v>0</v>
      </c>
      <c r="S45" s="3">
        <f t="shared" si="18"/>
        <v>-341.42857142857139</v>
      </c>
      <c r="T45" s="3">
        <f>IF(A45&lt;$K$3,$K$2,tarifest3grenz(A45-$K$3,$A$3,Param!$B$10,Param!$C$10,Param!$D$10,Param!$E$10,Param!$B$11,Param!$C$11,Param!$D$11,Param!$E$11))*100</f>
        <v>70</v>
      </c>
      <c r="U45" s="3">
        <f>MAX(K45-tarifest3($K$3,$A$3,Param!$B$10,Param!$C$10,Param!$D$10,Param!$E$10,Param!$B$11,Param!$C$11,Param!$D$11,Param!$E$11),0)</f>
        <v>0</v>
      </c>
      <c r="V45" s="3">
        <f t="shared" si="19"/>
        <v>-341.42857142857139</v>
      </c>
      <c r="W45" s="3">
        <f t="shared" si="20"/>
        <v>70</v>
      </c>
      <c r="X45" s="3">
        <f>soli3grenz(K45,$A$3,Param!$J$9,Param!$J$10,Param!$J$11)*100</f>
        <v>0</v>
      </c>
      <c r="Y45" s="13">
        <f t="shared" si="5"/>
        <v>-11950</v>
      </c>
      <c r="Z45" s="3">
        <f t="shared" si="21"/>
        <v>-341.42857142857139</v>
      </c>
      <c r="AA45" s="13">
        <f t="shared" si="6"/>
        <v>70</v>
      </c>
      <c r="AB45" s="13">
        <f t="shared" si="7"/>
        <v>-11950</v>
      </c>
      <c r="AC45" s="13">
        <f t="shared" si="8"/>
        <v>-341.42857142857139</v>
      </c>
      <c r="AD45" s="13">
        <f t="shared" si="9"/>
        <v>70</v>
      </c>
      <c r="AE45" s="3">
        <f t="shared" si="10"/>
        <v>21.62065953264905</v>
      </c>
      <c r="AF45" s="13">
        <f t="shared" si="11"/>
        <v>11950</v>
      </c>
      <c r="AG45" s="13">
        <f t="shared" si="22"/>
        <v>341.42857142857139</v>
      </c>
      <c r="AH45" s="13">
        <f t="shared" si="12"/>
        <v>341.42857142857139</v>
      </c>
    </row>
    <row r="46" spans="1:34" x14ac:dyDescent="0.2">
      <c r="A46" s="8">
        <f t="shared" si="23"/>
        <v>3600</v>
      </c>
      <c r="B46" s="9">
        <f t="shared" si="0"/>
        <v>3.6</v>
      </c>
      <c r="C46" s="13">
        <f>tarifest3(A46,$A$3,Param!$B$5,Param!$C$5,Param!$D$5,Param!$E$5,Param!$B$6,Param!$C$6,Param!$D$6,Param!$E$6)</f>
        <v>0</v>
      </c>
      <c r="D46" s="3">
        <f t="shared" si="13"/>
        <v>0</v>
      </c>
      <c r="E46" s="3">
        <f>tarifest3grenz(A46,$A$3,Param!$B$5,Param!$C$5,Param!$D$5,Param!$E$5,Param!$B$6,Param!$C$6,Param!$D$6,Param!$E$6)*100</f>
        <v>0</v>
      </c>
      <c r="F46" s="13">
        <f>soli3(C46,$A$3,Param!$J$4,Param!$J$5,Param!$J$6)</f>
        <v>0</v>
      </c>
      <c r="G46" s="3">
        <f>soli3grenz(C46,$A$3,Param!$J$4,Param!$J$5,Param!$J$6)*100</f>
        <v>0</v>
      </c>
      <c r="H46" s="13">
        <f t="shared" si="1"/>
        <v>0</v>
      </c>
      <c r="I46" s="3">
        <f t="shared" si="2"/>
        <v>0</v>
      </c>
      <c r="J46" s="13">
        <f t="shared" si="3"/>
        <v>0</v>
      </c>
      <c r="K46" s="13">
        <f>tarifest3(A46,$A$3,Param!$B$10,Param!$C$10,Param!$D$10,Param!$E$10,Param!$B$11,Param!$C$11,Param!$D$11,Param!$E$11)</f>
        <v>645</v>
      </c>
      <c r="L46" s="3">
        <f t="shared" si="14"/>
        <v>17.916666666666668</v>
      </c>
      <c r="M46" s="3">
        <f>tarifest3grenz(A46,$A$3,Param!$B$10,Param!$C$10,Param!$D$10,Param!$E$10,Param!$B$11,Param!$C$11,Param!$D$11,Param!$E$11)*100</f>
        <v>21.838392662153311</v>
      </c>
      <c r="N46" s="3">
        <f t="shared" si="15"/>
        <v>-13755</v>
      </c>
      <c r="O46" s="3">
        <f t="shared" si="16"/>
        <v>-382.08333333333331</v>
      </c>
      <c r="P46" s="13">
        <f t="shared" si="4"/>
        <v>2520</v>
      </c>
      <c r="Q46" s="13">
        <f t="shared" si="17"/>
        <v>-11880</v>
      </c>
      <c r="R46" s="13">
        <f>tarifest3(A46-$K$3,$A$3,Param!$B$10,Param!$C$10,Param!$D$10,Param!$E$10,Param!$B$11,Param!$C$11,Param!$D$11,Param!$E$11)</f>
        <v>0</v>
      </c>
      <c r="S46" s="3">
        <f t="shared" si="18"/>
        <v>-330</v>
      </c>
      <c r="T46" s="3">
        <f>IF(A46&lt;$K$3,$K$2,tarifest3grenz(A46-$K$3,$A$3,Param!$B$10,Param!$C$10,Param!$D$10,Param!$E$10,Param!$B$11,Param!$C$11,Param!$D$11,Param!$E$11))*100</f>
        <v>70</v>
      </c>
      <c r="U46" s="3">
        <f>MAX(K46-tarifest3($K$3,$A$3,Param!$B$10,Param!$C$10,Param!$D$10,Param!$E$10,Param!$B$11,Param!$C$11,Param!$D$11,Param!$E$11),0)</f>
        <v>0</v>
      </c>
      <c r="V46" s="3">
        <f t="shared" si="19"/>
        <v>-330</v>
      </c>
      <c r="W46" s="3">
        <f t="shared" si="20"/>
        <v>70</v>
      </c>
      <c r="X46" s="3">
        <f>soli3grenz(K46,$A$3,Param!$J$9,Param!$J$10,Param!$J$11)*100</f>
        <v>0</v>
      </c>
      <c r="Y46" s="13">
        <f t="shared" si="5"/>
        <v>-11880</v>
      </c>
      <c r="Z46" s="3">
        <f t="shared" si="21"/>
        <v>-330</v>
      </c>
      <c r="AA46" s="13">
        <f t="shared" si="6"/>
        <v>70</v>
      </c>
      <c r="AB46" s="13">
        <f t="shared" si="7"/>
        <v>-11880</v>
      </c>
      <c r="AC46" s="13">
        <f t="shared" si="8"/>
        <v>-330</v>
      </c>
      <c r="AD46" s="13">
        <f t="shared" si="9"/>
        <v>70</v>
      </c>
      <c r="AE46" s="3">
        <f t="shared" si="10"/>
        <v>21.838392662153311</v>
      </c>
      <c r="AF46" s="13">
        <f t="shared" si="11"/>
        <v>11880</v>
      </c>
      <c r="AG46" s="13">
        <f t="shared" si="22"/>
        <v>330</v>
      </c>
      <c r="AH46" s="13">
        <f t="shared" si="12"/>
        <v>330</v>
      </c>
    </row>
    <row r="47" spans="1:34" x14ac:dyDescent="0.2">
      <c r="A47" s="8">
        <f t="shared" si="23"/>
        <v>3700</v>
      </c>
      <c r="B47" s="9">
        <f t="shared" si="0"/>
        <v>3.7</v>
      </c>
      <c r="C47" s="13">
        <f>tarifest3(A47,$A$3,Param!$B$5,Param!$C$5,Param!$D$5,Param!$E$5,Param!$B$6,Param!$C$6,Param!$D$6,Param!$E$6)</f>
        <v>0</v>
      </c>
      <c r="D47" s="3">
        <f t="shared" si="13"/>
        <v>0</v>
      </c>
      <c r="E47" s="3">
        <f>tarifest3grenz(A47,$A$3,Param!$B$5,Param!$C$5,Param!$D$5,Param!$E$5,Param!$B$6,Param!$C$6,Param!$D$6,Param!$E$6)*100</f>
        <v>0</v>
      </c>
      <c r="F47" s="13">
        <f>soli3(C47,$A$3,Param!$J$4,Param!$J$5,Param!$J$6)</f>
        <v>0</v>
      </c>
      <c r="G47" s="3">
        <f>soli3grenz(C47,$A$3,Param!$J$4,Param!$J$5,Param!$J$6)*100</f>
        <v>0</v>
      </c>
      <c r="H47" s="13">
        <f t="shared" si="1"/>
        <v>0</v>
      </c>
      <c r="I47" s="3">
        <f t="shared" si="2"/>
        <v>0</v>
      </c>
      <c r="J47" s="13">
        <f t="shared" si="3"/>
        <v>0</v>
      </c>
      <c r="K47" s="13">
        <f>tarifest3(A47,$A$3,Param!$B$10,Param!$C$10,Param!$D$10,Param!$E$10,Param!$B$11,Param!$C$11,Param!$D$11,Param!$E$11)</f>
        <v>667</v>
      </c>
      <c r="L47" s="3">
        <f t="shared" si="14"/>
        <v>18.027027027027025</v>
      </c>
      <c r="M47" s="3">
        <f>tarifest3grenz(A47,$A$3,Param!$B$10,Param!$C$10,Param!$D$10,Param!$E$10,Param!$B$11,Param!$C$11,Param!$D$11,Param!$E$11)*100</f>
        <v>22.056125791657568</v>
      </c>
      <c r="N47" s="3">
        <f t="shared" si="15"/>
        <v>-13733</v>
      </c>
      <c r="O47" s="3">
        <f t="shared" si="16"/>
        <v>-371.16216216216219</v>
      </c>
      <c r="P47" s="13">
        <f t="shared" si="4"/>
        <v>2590</v>
      </c>
      <c r="Q47" s="13">
        <f t="shared" si="17"/>
        <v>-11810</v>
      </c>
      <c r="R47" s="13">
        <f>tarifest3(A47-$K$3,$A$3,Param!$B$10,Param!$C$10,Param!$D$10,Param!$E$10,Param!$B$11,Param!$C$11,Param!$D$11,Param!$E$11)</f>
        <v>0</v>
      </c>
      <c r="S47" s="3">
        <f t="shared" si="18"/>
        <v>-319.18918918918916</v>
      </c>
      <c r="T47" s="3">
        <f>IF(A47&lt;$K$3,$K$2,tarifest3grenz(A47-$K$3,$A$3,Param!$B$10,Param!$C$10,Param!$D$10,Param!$E$10,Param!$B$11,Param!$C$11,Param!$D$11,Param!$E$11))*100</f>
        <v>70</v>
      </c>
      <c r="U47" s="3">
        <f>MAX(K47-tarifest3($K$3,$A$3,Param!$B$10,Param!$C$10,Param!$D$10,Param!$E$10,Param!$B$11,Param!$C$11,Param!$D$11,Param!$E$11),0)</f>
        <v>0</v>
      </c>
      <c r="V47" s="3">
        <f t="shared" si="19"/>
        <v>-319.18918918918916</v>
      </c>
      <c r="W47" s="3">
        <f t="shared" si="20"/>
        <v>70</v>
      </c>
      <c r="X47" s="3">
        <f>soli3grenz(K47,$A$3,Param!$J$9,Param!$J$10,Param!$J$11)*100</f>
        <v>0</v>
      </c>
      <c r="Y47" s="13">
        <f t="shared" si="5"/>
        <v>-11810</v>
      </c>
      <c r="Z47" s="3">
        <f t="shared" si="21"/>
        <v>-319.18918918918916</v>
      </c>
      <c r="AA47" s="13">
        <f t="shared" si="6"/>
        <v>70</v>
      </c>
      <c r="AB47" s="13">
        <f t="shared" si="7"/>
        <v>-11810</v>
      </c>
      <c r="AC47" s="13">
        <f t="shared" si="8"/>
        <v>-319.18918918918916</v>
      </c>
      <c r="AD47" s="13">
        <f t="shared" si="9"/>
        <v>70</v>
      </c>
      <c r="AE47" s="3">
        <f t="shared" si="10"/>
        <v>22.056125791657568</v>
      </c>
      <c r="AF47" s="13">
        <f t="shared" si="11"/>
        <v>11810</v>
      </c>
      <c r="AG47" s="13">
        <f t="shared" si="22"/>
        <v>319.18918918918916</v>
      </c>
      <c r="AH47" s="13">
        <f t="shared" si="12"/>
        <v>319.18918918918916</v>
      </c>
    </row>
    <row r="48" spans="1:34" x14ac:dyDescent="0.2">
      <c r="A48" s="8">
        <f t="shared" si="23"/>
        <v>3800</v>
      </c>
      <c r="B48" s="9">
        <f t="shared" si="0"/>
        <v>3.8</v>
      </c>
      <c r="C48" s="13">
        <f>tarifest3(A48,$A$3,Param!$B$5,Param!$C$5,Param!$D$5,Param!$E$5,Param!$B$6,Param!$C$6,Param!$D$6,Param!$E$6)</f>
        <v>0</v>
      </c>
      <c r="D48" s="3">
        <f t="shared" si="13"/>
        <v>0</v>
      </c>
      <c r="E48" s="3">
        <f>tarifest3grenz(A48,$A$3,Param!$B$5,Param!$C$5,Param!$D$5,Param!$E$5,Param!$B$6,Param!$C$6,Param!$D$6,Param!$E$6)*100</f>
        <v>0</v>
      </c>
      <c r="F48" s="13">
        <f>soli3(C48,$A$3,Param!$J$4,Param!$J$5,Param!$J$6)</f>
        <v>0</v>
      </c>
      <c r="G48" s="3">
        <f>soli3grenz(C48,$A$3,Param!$J$4,Param!$J$5,Param!$J$6)*100</f>
        <v>0</v>
      </c>
      <c r="H48" s="13">
        <f t="shared" si="1"/>
        <v>0</v>
      </c>
      <c r="I48" s="3">
        <f>IF($A48=0,0,H48/$A48*100)</f>
        <v>0</v>
      </c>
      <c r="J48" s="13">
        <f t="shared" si="3"/>
        <v>0</v>
      </c>
      <c r="K48" s="13">
        <f>tarifest3(A48,$A$3,Param!$B$10,Param!$C$10,Param!$D$10,Param!$E$10,Param!$B$11,Param!$C$11,Param!$D$11,Param!$E$11)</f>
        <v>689</v>
      </c>
      <c r="L48" s="3">
        <f t="shared" si="14"/>
        <v>18.131578947368421</v>
      </c>
      <c r="M48" s="3">
        <f>tarifest3grenz(A48,$A$3,Param!$B$10,Param!$C$10,Param!$D$10,Param!$E$10,Param!$B$11,Param!$C$11,Param!$D$11,Param!$E$11)*100</f>
        <v>22.273858921161825</v>
      </c>
      <c r="N48" s="3">
        <f t="shared" si="15"/>
        <v>-13711</v>
      </c>
      <c r="O48" s="3">
        <f t="shared" si="16"/>
        <v>-360.81578947368422</v>
      </c>
      <c r="P48" s="13">
        <f t="shared" si="4"/>
        <v>2660</v>
      </c>
      <c r="Q48" s="13">
        <f t="shared" si="17"/>
        <v>-11740</v>
      </c>
      <c r="R48" s="13">
        <f>tarifest3(A48-$K$3,$A$3,Param!$B$10,Param!$C$10,Param!$D$10,Param!$E$10,Param!$B$11,Param!$C$11,Param!$D$11,Param!$E$11)</f>
        <v>0</v>
      </c>
      <c r="S48" s="3">
        <f t="shared" si="18"/>
        <v>-308.94736842105266</v>
      </c>
      <c r="T48" s="3">
        <f>IF(A48&lt;$K$3,$K$2,tarifest3grenz(A48-$K$3,$A$3,Param!$B$10,Param!$C$10,Param!$D$10,Param!$E$10,Param!$B$11,Param!$C$11,Param!$D$11,Param!$E$11))*100</f>
        <v>70</v>
      </c>
      <c r="U48" s="3">
        <f>MAX(K48-tarifest3($K$3,$A$3,Param!$B$10,Param!$C$10,Param!$D$10,Param!$E$10,Param!$B$11,Param!$C$11,Param!$D$11,Param!$E$11),0)</f>
        <v>0</v>
      </c>
      <c r="V48" s="3">
        <f t="shared" si="19"/>
        <v>-308.94736842105266</v>
      </c>
      <c r="W48" s="3">
        <f t="shared" si="20"/>
        <v>70</v>
      </c>
      <c r="X48" s="3">
        <f>soli3grenz(K48,$A$3,Param!$J$9,Param!$J$10,Param!$J$11)*100</f>
        <v>0</v>
      </c>
      <c r="Y48" s="13">
        <f t="shared" si="5"/>
        <v>-11740</v>
      </c>
      <c r="Z48" s="3">
        <f t="shared" si="21"/>
        <v>-308.94736842105266</v>
      </c>
      <c r="AA48" s="13">
        <f t="shared" si="6"/>
        <v>70</v>
      </c>
      <c r="AB48" s="13">
        <f t="shared" si="7"/>
        <v>-11740</v>
      </c>
      <c r="AC48" s="13">
        <f t="shared" si="8"/>
        <v>-308.94736842105266</v>
      </c>
      <c r="AD48" s="13">
        <f t="shared" si="9"/>
        <v>70</v>
      </c>
      <c r="AE48" s="3">
        <f t="shared" si="10"/>
        <v>22.273858921161825</v>
      </c>
      <c r="AF48" s="13">
        <f t="shared" si="11"/>
        <v>11740</v>
      </c>
      <c r="AG48" s="13">
        <f t="shared" si="22"/>
        <v>308.94736842105266</v>
      </c>
      <c r="AH48" s="13">
        <f t="shared" si="12"/>
        <v>308.94736842105266</v>
      </c>
    </row>
    <row r="49" spans="1:34" x14ac:dyDescent="0.2">
      <c r="A49" s="8">
        <f t="shared" si="23"/>
        <v>3900</v>
      </c>
      <c r="B49" s="9">
        <f t="shared" si="0"/>
        <v>3.9</v>
      </c>
      <c r="C49" s="13">
        <f>tarifest3(A49,$A$3,Param!$B$5,Param!$C$5,Param!$D$5,Param!$E$5,Param!$B$6,Param!$C$6,Param!$D$6,Param!$E$6)</f>
        <v>0</v>
      </c>
      <c r="D49" s="3">
        <f t="shared" si="13"/>
        <v>0</v>
      </c>
      <c r="E49" s="3">
        <f>tarifest3grenz(A49,$A$3,Param!$B$5,Param!$C$5,Param!$D$5,Param!$E$5,Param!$B$6,Param!$C$6,Param!$D$6,Param!$E$6)*100</f>
        <v>0</v>
      </c>
      <c r="F49" s="13">
        <f>soli3(C49,$A$3,Param!$J$4,Param!$J$5,Param!$J$6)</f>
        <v>0</v>
      </c>
      <c r="G49" s="3">
        <f>soli3grenz(C49,$A$3,Param!$J$4,Param!$J$5,Param!$J$6)*100</f>
        <v>0</v>
      </c>
      <c r="H49" s="13">
        <f t="shared" si="1"/>
        <v>0</v>
      </c>
      <c r="I49" s="3">
        <f t="shared" si="2"/>
        <v>0</v>
      </c>
      <c r="J49" s="13">
        <f t="shared" si="3"/>
        <v>0</v>
      </c>
      <c r="K49" s="13">
        <f>tarifest3(A49,$A$3,Param!$B$10,Param!$C$10,Param!$D$10,Param!$E$10,Param!$B$11,Param!$C$11,Param!$D$11,Param!$E$11)</f>
        <v>711</v>
      </c>
      <c r="L49" s="3">
        <f t="shared" si="14"/>
        <v>18.23076923076923</v>
      </c>
      <c r="M49" s="3">
        <f>tarifest3grenz(A49,$A$3,Param!$B$10,Param!$C$10,Param!$D$10,Param!$E$10,Param!$B$11,Param!$C$11,Param!$D$11,Param!$E$11)*100</f>
        <v>22.491592050666085</v>
      </c>
      <c r="N49" s="3">
        <f t="shared" si="15"/>
        <v>-13689</v>
      </c>
      <c r="O49" s="3">
        <f t="shared" si="16"/>
        <v>-351</v>
      </c>
      <c r="P49" s="13">
        <f t="shared" si="4"/>
        <v>2730</v>
      </c>
      <c r="Q49" s="13">
        <f t="shared" si="17"/>
        <v>-11670</v>
      </c>
      <c r="R49" s="13">
        <f>tarifest3(A49-$K$3,$A$3,Param!$B$10,Param!$C$10,Param!$D$10,Param!$E$10,Param!$B$11,Param!$C$11,Param!$D$11,Param!$E$11)</f>
        <v>0</v>
      </c>
      <c r="S49" s="3">
        <f t="shared" si="18"/>
        <v>-299.23076923076923</v>
      </c>
      <c r="T49" s="3">
        <f>IF(A49&lt;$K$3,$K$2,tarifest3grenz(A49-$K$3,$A$3,Param!$B$10,Param!$C$10,Param!$D$10,Param!$E$10,Param!$B$11,Param!$C$11,Param!$D$11,Param!$E$11))*100</f>
        <v>70</v>
      </c>
      <c r="U49" s="3">
        <f>MAX(K49-tarifest3($K$3,$A$3,Param!$B$10,Param!$C$10,Param!$D$10,Param!$E$10,Param!$B$11,Param!$C$11,Param!$D$11,Param!$E$11),0)</f>
        <v>0</v>
      </c>
      <c r="V49" s="3">
        <f t="shared" si="19"/>
        <v>-299.23076923076923</v>
      </c>
      <c r="W49" s="3">
        <f t="shared" si="20"/>
        <v>70</v>
      </c>
      <c r="X49" s="3">
        <f>soli3grenz(K49,$A$3,Param!$J$9,Param!$J$10,Param!$J$11)*100</f>
        <v>0</v>
      </c>
      <c r="Y49" s="13">
        <f t="shared" si="5"/>
        <v>-11670</v>
      </c>
      <c r="Z49" s="3">
        <f t="shared" si="21"/>
        <v>-299.23076923076923</v>
      </c>
      <c r="AA49" s="13">
        <f t="shared" si="6"/>
        <v>70</v>
      </c>
      <c r="AB49" s="13">
        <f t="shared" si="7"/>
        <v>-11670</v>
      </c>
      <c r="AC49" s="13">
        <f t="shared" si="8"/>
        <v>-299.23076923076923</v>
      </c>
      <c r="AD49" s="13">
        <f t="shared" si="9"/>
        <v>70</v>
      </c>
      <c r="AE49" s="3">
        <f t="shared" si="10"/>
        <v>22.491592050666085</v>
      </c>
      <c r="AF49" s="13">
        <f t="shared" si="11"/>
        <v>11670</v>
      </c>
      <c r="AG49" s="13">
        <f t="shared" si="22"/>
        <v>299.23076923076923</v>
      </c>
      <c r="AH49" s="13">
        <f t="shared" si="12"/>
        <v>299.23076923076923</v>
      </c>
    </row>
    <row r="50" spans="1:34" x14ac:dyDescent="0.2">
      <c r="A50" s="8">
        <f t="shared" si="23"/>
        <v>4000</v>
      </c>
      <c r="B50" s="9">
        <f t="shared" si="0"/>
        <v>4</v>
      </c>
      <c r="C50" s="13">
        <f>tarifest3(A50,$A$3,Param!$B$5,Param!$C$5,Param!$D$5,Param!$E$5,Param!$B$6,Param!$C$6,Param!$D$6,Param!$E$6)</f>
        <v>0</v>
      </c>
      <c r="D50" s="3">
        <f t="shared" si="13"/>
        <v>0</v>
      </c>
      <c r="E50" s="3">
        <f>tarifest3grenz(A50,$A$3,Param!$B$5,Param!$C$5,Param!$D$5,Param!$E$5,Param!$B$6,Param!$C$6,Param!$D$6,Param!$E$6)*100</f>
        <v>0</v>
      </c>
      <c r="F50" s="13">
        <f>soli3(C50,$A$3,Param!$J$4,Param!$J$5,Param!$J$6)</f>
        <v>0</v>
      </c>
      <c r="G50" s="3">
        <f>soli3grenz(C50,$A$3,Param!$J$4,Param!$J$5,Param!$J$6)*100</f>
        <v>0</v>
      </c>
      <c r="H50" s="13">
        <f t="shared" si="1"/>
        <v>0</v>
      </c>
      <c r="I50" s="3">
        <f t="shared" si="2"/>
        <v>0</v>
      </c>
      <c r="J50" s="13">
        <f t="shared" si="3"/>
        <v>0</v>
      </c>
      <c r="K50" s="13">
        <f>tarifest3(A50,$A$3,Param!$B$10,Param!$C$10,Param!$D$10,Param!$E$10,Param!$B$11,Param!$C$11,Param!$D$11,Param!$E$11)</f>
        <v>734</v>
      </c>
      <c r="L50" s="3">
        <f t="shared" si="14"/>
        <v>18.350000000000001</v>
      </c>
      <c r="M50" s="3">
        <f>tarifest3grenz(A50,$A$3,Param!$B$10,Param!$C$10,Param!$D$10,Param!$E$10,Param!$B$11,Param!$C$11,Param!$D$11,Param!$E$11)*100</f>
        <v>22.709325180170346</v>
      </c>
      <c r="N50" s="3">
        <f t="shared" si="15"/>
        <v>-13666</v>
      </c>
      <c r="O50" s="3">
        <f t="shared" si="16"/>
        <v>-341.65000000000003</v>
      </c>
      <c r="P50" s="13">
        <f t="shared" si="4"/>
        <v>2800</v>
      </c>
      <c r="Q50" s="13">
        <f t="shared" si="17"/>
        <v>-11600</v>
      </c>
      <c r="R50" s="13">
        <f>tarifest3(A50-$K$3,$A$3,Param!$B$10,Param!$C$10,Param!$D$10,Param!$E$10,Param!$B$11,Param!$C$11,Param!$D$11,Param!$E$11)</f>
        <v>0</v>
      </c>
      <c r="S50" s="3">
        <f t="shared" si="18"/>
        <v>-290</v>
      </c>
      <c r="T50" s="3">
        <f>IF(A50&lt;$K$3,$K$2,tarifest3grenz(A50-$K$3,$A$3,Param!$B$10,Param!$C$10,Param!$D$10,Param!$E$10,Param!$B$11,Param!$C$11,Param!$D$11,Param!$E$11))*100</f>
        <v>70</v>
      </c>
      <c r="U50" s="3">
        <f>MAX(K50-tarifest3($K$3,$A$3,Param!$B$10,Param!$C$10,Param!$D$10,Param!$E$10,Param!$B$11,Param!$C$11,Param!$D$11,Param!$E$11),0)</f>
        <v>0</v>
      </c>
      <c r="V50" s="3">
        <f t="shared" si="19"/>
        <v>-290</v>
      </c>
      <c r="W50" s="3">
        <f t="shared" si="20"/>
        <v>70</v>
      </c>
      <c r="X50" s="3">
        <f>soli3grenz(K50,$A$3,Param!$J$9,Param!$J$10,Param!$J$11)*100</f>
        <v>0</v>
      </c>
      <c r="Y50" s="13">
        <f t="shared" si="5"/>
        <v>-11600</v>
      </c>
      <c r="Z50" s="3">
        <f t="shared" si="21"/>
        <v>-290</v>
      </c>
      <c r="AA50" s="13">
        <f t="shared" si="6"/>
        <v>70</v>
      </c>
      <c r="AB50" s="13">
        <f t="shared" si="7"/>
        <v>-11600</v>
      </c>
      <c r="AC50" s="13">
        <f t="shared" si="8"/>
        <v>-290</v>
      </c>
      <c r="AD50" s="13">
        <f t="shared" si="9"/>
        <v>70</v>
      </c>
      <c r="AE50" s="3">
        <f t="shared" si="10"/>
        <v>22.709325180170346</v>
      </c>
      <c r="AF50" s="13">
        <f t="shared" si="11"/>
        <v>11600</v>
      </c>
      <c r="AG50" s="13">
        <f t="shared" si="22"/>
        <v>290</v>
      </c>
      <c r="AH50" s="13">
        <f t="shared" si="12"/>
        <v>290</v>
      </c>
    </row>
    <row r="51" spans="1:34" x14ac:dyDescent="0.2">
      <c r="A51" s="8">
        <f t="shared" si="23"/>
        <v>4100</v>
      </c>
      <c r="B51" s="9">
        <f t="shared" si="0"/>
        <v>4.0999999999999996</v>
      </c>
      <c r="C51" s="13">
        <f>tarifest3(A51,$A$3,Param!$B$5,Param!$C$5,Param!$D$5,Param!$E$5,Param!$B$6,Param!$C$6,Param!$D$6,Param!$E$6)</f>
        <v>0</v>
      </c>
      <c r="D51" s="3">
        <f t="shared" si="13"/>
        <v>0</v>
      </c>
      <c r="E51" s="3">
        <f>tarifest3grenz(A51,$A$3,Param!$B$5,Param!$C$5,Param!$D$5,Param!$E$5,Param!$B$6,Param!$C$6,Param!$D$6,Param!$E$6)*100</f>
        <v>0</v>
      </c>
      <c r="F51" s="13">
        <f>soli3(C51,$A$3,Param!$J$4,Param!$J$5,Param!$J$6)</f>
        <v>0</v>
      </c>
      <c r="G51" s="3">
        <f>soli3grenz(C51,$A$3,Param!$J$4,Param!$J$5,Param!$J$6)*100</f>
        <v>0</v>
      </c>
      <c r="H51" s="13">
        <f t="shared" si="1"/>
        <v>0</v>
      </c>
      <c r="I51" s="3">
        <f t="shared" si="2"/>
        <v>0</v>
      </c>
      <c r="J51" s="13">
        <f t="shared" si="3"/>
        <v>0</v>
      </c>
      <c r="K51" s="13">
        <f>tarifest3(A51,$A$3,Param!$B$10,Param!$C$10,Param!$D$10,Param!$E$10,Param!$B$11,Param!$C$11,Param!$D$11,Param!$E$11)</f>
        <v>757</v>
      </c>
      <c r="L51" s="3">
        <f t="shared" si="14"/>
        <v>18.463414634146343</v>
      </c>
      <c r="M51" s="3">
        <f>tarifest3grenz(A51,$A$3,Param!$B$10,Param!$C$10,Param!$D$10,Param!$E$10,Param!$B$11,Param!$C$11,Param!$D$11,Param!$E$11)*100</f>
        <v>22.927058309674603</v>
      </c>
      <c r="N51" s="3">
        <f t="shared" si="15"/>
        <v>-13643</v>
      </c>
      <c r="O51" s="3">
        <f t="shared" si="16"/>
        <v>-332.7560975609756</v>
      </c>
      <c r="P51" s="13">
        <f t="shared" si="4"/>
        <v>2870</v>
      </c>
      <c r="Q51" s="13">
        <f t="shared" si="17"/>
        <v>-11530</v>
      </c>
      <c r="R51" s="13">
        <f>tarifest3(A51-$K$3,$A$3,Param!$B$10,Param!$C$10,Param!$D$10,Param!$E$10,Param!$B$11,Param!$C$11,Param!$D$11,Param!$E$11)</f>
        <v>0</v>
      </c>
      <c r="S51" s="3">
        <f t="shared" si="18"/>
        <v>-281.21951219512192</v>
      </c>
      <c r="T51" s="3">
        <f>IF(A51&lt;$K$3,$K$2,tarifest3grenz(A51-$K$3,$A$3,Param!$B$10,Param!$C$10,Param!$D$10,Param!$E$10,Param!$B$11,Param!$C$11,Param!$D$11,Param!$E$11))*100</f>
        <v>70</v>
      </c>
      <c r="U51" s="3">
        <f>MAX(K51-tarifest3($K$3,$A$3,Param!$B$10,Param!$C$10,Param!$D$10,Param!$E$10,Param!$B$11,Param!$C$11,Param!$D$11,Param!$E$11),0)</f>
        <v>0</v>
      </c>
      <c r="V51" s="3">
        <f t="shared" si="19"/>
        <v>-281.21951219512192</v>
      </c>
      <c r="W51" s="3">
        <f t="shared" si="20"/>
        <v>70</v>
      </c>
      <c r="X51" s="3">
        <f>soli3grenz(K51,$A$3,Param!$J$9,Param!$J$10,Param!$J$11)*100</f>
        <v>0</v>
      </c>
      <c r="Y51" s="13">
        <f t="shared" si="5"/>
        <v>-11530</v>
      </c>
      <c r="Z51" s="3">
        <f t="shared" si="21"/>
        <v>-281.21951219512192</v>
      </c>
      <c r="AA51" s="13">
        <f t="shared" si="6"/>
        <v>70</v>
      </c>
      <c r="AB51" s="13">
        <f t="shared" si="7"/>
        <v>-11530</v>
      </c>
      <c r="AC51" s="13">
        <f t="shared" si="8"/>
        <v>-281.21951219512192</v>
      </c>
      <c r="AD51" s="13">
        <f t="shared" si="9"/>
        <v>70</v>
      </c>
      <c r="AE51" s="3">
        <f t="shared" si="10"/>
        <v>22.927058309674603</v>
      </c>
      <c r="AF51" s="13">
        <f t="shared" si="11"/>
        <v>11530</v>
      </c>
      <c r="AG51" s="13">
        <f t="shared" si="22"/>
        <v>281.21951219512192</v>
      </c>
      <c r="AH51" s="13">
        <f t="shared" si="12"/>
        <v>281.21951219512192</v>
      </c>
    </row>
    <row r="52" spans="1:34" x14ac:dyDescent="0.2">
      <c r="A52" s="8">
        <f t="shared" si="23"/>
        <v>4200</v>
      </c>
      <c r="B52" s="9">
        <f t="shared" si="0"/>
        <v>4.2</v>
      </c>
      <c r="C52" s="13">
        <f>tarifest3(A52,$A$3,Param!$B$5,Param!$C$5,Param!$D$5,Param!$E$5,Param!$B$6,Param!$C$6,Param!$D$6,Param!$E$6)</f>
        <v>0</v>
      </c>
      <c r="D52" s="3">
        <f t="shared" si="13"/>
        <v>0</v>
      </c>
      <c r="E52" s="3">
        <f>tarifest3grenz(A52,$A$3,Param!$B$5,Param!$C$5,Param!$D$5,Param!$E$5,Param!$B$6,Param!$C$6,Param!$D$6,Param!$E$6)*100</f>
        <v>0</v>
      </c>
      <c r="F52" s="13">
        <f>soli3(C52,$A$3,Param!$J$4,Param!$J$5,Param!$J$6)</f>
        <v>0</v>
      </c>
      <c r="G52" s="3">
        <f>soli3grenz(C52,$A$3,Param!$J$4,Param!$J$5,Param!$J$6)*100</f>
        <v>0</v>
      </c>
      <c r="H52" s="13">
        <f t="shared" si="1"/>
        <v>0</v>
      </c>
      <c r="I52" s="3">
        <f t="shared" si="2"/>
        <v>0</v>
      </c>
      <c r="J52" s="13">
        <f t="shared" si="3"/>
        <v>0</v>
      </c>
      <c r="K52" s="13">
        <f>tarifest3(A52,$A$3,Param!$B$10,Param!$C$10,Param!$D$10,Param!$E$10,Param!$B$11,Param!$C$11,Param!$D$11,Param!$E$11)</f>
        <v>780</v>
      </c>
      <c r="L52" s="3">
        <f t="shared" si="14"/>
        <v>18.571428571428573</v>
      </c>
      <c r="M52" s="3">
        <f>tarifest3grenz(A52,$A$3,Param!$B$10,Param!$C$10,Param!$D$10,Param!$E$10,Param!$B$11,Param!$C$11,Param!$D$11,Param!$E$11)*100</f>
        <v>23.14479143917886</v>
      </c>
      <c r="N52" s="3">
        <f t="shared" si="15"/>
        <v>-13620</v>
      </c>
      <c r="O52" s="3">
        <f t="shared" si="16"/>
        <v>-324.28571428571428</v>
      </c>
      <c r="P52" s="13">
        <f t="shared" si="4"/>
        <v>2940</v>
      </c>
      <c r="Q52" s="13">
        <f t="shared" si="17"/>
        <v>-11460</v>
      </c>
      <c r="R52" s="13">
        <f>tarifest3(A52-$K$3,$A$3,Param!$B$10,Param!$C$10,Param!$D$10,Param!$E$10,Param!$B$11,Param!$C$11,Param!$D$11,Param!$E$11)</f>
        <v>0</v>
      </c>
      <c r="S52" s="3">
        <f t="shared" si="18"/>
        <v>-272.85714285714289</v>
      </c>
      <c r="T52" s="3">
        <f>IF(A52&lt;$K$3,$K$2,tarifest3grenz(A52-$K$3,$A$3,Param!$B$10,Param!$C$10,Param!$D$10,Param!$E$10,Param!$B$11,Param!$C$11,Param!$D$11,Param!$E$11))*100</f>
        <v>70</v>
      </c>
      <c r="U52" s="3">
        <f>MAX(K52-tarifest3($K$3,$A$3,Param!$B$10,Param!$C$10,Param!$D$10,Param!$E$10,Param!$B$11,Param!$C$11,Param!$D$11,Param!$E$11),0)</f>
        <v>0</v>
      </c>
      <c r="V52" s="3">
        <f t="shared" si="19"/>
        <v>-272.85714285714289</v>
      </c>
      <c r="W52" s="3">
        <f t="shared" si="20"/>
        <v>70</v>
      </c>
      <c r="X52" s="3">
        <f>soli3grenz(K52,$A$3,Param!$J$9,Param!$J$10,Param!$J$11)*100</f>
        <v>0</v>
      </c>
      <c r="Y52" s="13">
        <f t="shared" si="5"/>
        <v>-11460</v>
      </c>
      <c r="Z52" s="3">
        <f t="shared" si="21"/>
        <v>-272.85714285714289</v>
      </c>
      <c r="AA52" s="13">
        <f t="shared" si="6"/>
        <v>70</v>
      </c>
      <c r="AB52" s="13">
        <f t="shared" si="7"/>
        <v>-11460</v>
      </c>
      <c r="AC52" s="13">
        <f t="shared" si="8"/>
        <v>-272.85714285714289</v>
      </c>
      <c r="AD52" s="13">
        <f t="shared" si="9"/>
        <v>70</v>
      </c>
      <c r="AE52" s="3">
        <f t="shared" si="10"/>
        <v>23.14479143917886</v>
      </c>
      <c r="AF52" s="13">
        <f t="shared" si="11"/>
        <v>11460</v>
      </c>
      <c r="AG52" s="13">
        <f t="shared" si="22"/>
        <v>272.85714285714289</v>
      </c>
      <c r="AH52" s="13">
        <f t="shared" si="12"/>
        <v>272.85714285714289</v>
      </c>
    </row>
    <row r="53" spans="1:34" x14ac:dyDescent="0.2">
      <c r="A53" s="8">
        <f t="shared" si="23"/>
        <v>4300</v>
      </c>
      <c r="B53" s="9">
        <f t="shared" si="0"/>
        <v>4.3</v>
      </c>
      <c r="C53" s="13">
        <f>tarifest3(A53,$A$3,Param!$B$5,Param!$C$5,Param!$D$5,Param!$E$5,Param!$B$6,Param!$C$6,Param!$D$6,Param!$E$6)</f>
        <v>0</v>
      </c>
      <c r="D53" s="3">
        <f t="shared" si="13"/>
        <v>0</v>
      </c>
      <c r="E53" s="3">
        <f>tarifest3grenz(A53,$A$3,Param!$B$5,Param!$C$5,Param!$D$5,Param!$E$5,Param!$B$6,Param!$C$6,Param!$D$6,Param!$E$6)*100</f>
        <v>0</v>
      </c>
      <c r="F53" s="13">
        <f>soli3(C53,$A$3,Param!$J$4,Param!$J$5,Param!$J$6)</f>
        <v>0</v>
      </c>
      <c r="G53" s="3">
        <f>soli3grenz(C53,$A$3,Param!$J$4,Param!$J$5,Param!$J$6)*100</f>
        <v>0</v>
      </c>
      <c r="H53" s="13">
        <f t="shared" si="1"/>
        <v>0</v>
      </c>
      <c r="I53" s="3">
        <f t="shared" si="2"/>
        <v>0</v>
      </c>
      <c r="J53" s="13">
        <f t="shared" si="3"/>
        <v>0</v>
      </c>
      <c r="K53" s="13">
        <f>tarifest3(A53,$A$3,Param!$B$10,Param!$C$10,Param!$D$10,Param!$E$10,Param!$B$11,Param!$C$11,Param!$D$11,Param!$E$11)</f>
        <v>803</v>
      </c>
      <c r="L53" s="3">
        <f t="shared" si="14"/>
        <v>18.674418604651162</v>
      </c>
      <c r="M53" s="3">
        <f>tarifest3grenz(A53,$A$3,Param!$B$10,Param!$C$10,Param!$D$10,Param!$E$10,Param!$B$11,Param!$C$11,Param!$D$11,Param!$E$11)*100</f>
        <v>23.362524568683121</v>
      </c>
      <c r="N53" s="3">
        <f t="shared" si="15"/>
        <v>-13597</v>
      </c>
      <c r="O53" s="3">
        <f t="shared" si="16"/>
        <v>-316.20930232558135</v>
      </c>
      <c r="P53" s="13">
        <f t="shared" si="4"/>
        <v>3010</v>
      </c>
      <c r="Q53" s="13">
        <f t="shared" si="17"/>
        <v>-11390</v>
      </c>
      <c r="R53" s="13">
        <f>tarifest3(A53-$K$3,$A$3,Param!$B$10,Param!$C$10,Param!$D$10,Param!$E$10,Param!$B$11,Param!$C$11,Param!$D$11,Param!$E$11)</f>
        <v>0</v>
      </c>
      <c r="S53" s="3">
        <f t="shared" si="18"/>
        <v>-264.88372093023258</v>
      </c>
      <c r="T53" s="3">
        <f>IF(A53&lt;$K$3,$K$2,tarifest3grenz(A53-$K$3,$A$3,Param!$B$10,Param!$C$10,Param!$D$10,Param!$E$10,Param!$B$11,Param!$C$11,Param!$D$11,Param!$E$11))*100</f>
        <v>70</v>
      </c>
      <c r="U53" s="3">
        <f>MAX(K53-tarifest3($K$3,$A$3,Param!$B$10,Param!$C$10,Param!$D$10,Param!$E$10,Param!$B$11,Param!$C$11,Param!$D$11,Param!$E$11),0)</f>
        <v>0</v>
      </c>
      <c r="V53" s="3">
        <f t="shared" si="19"/>
        <v>-264.88372093023258</v>
      </c>
      <c r="W53" s="3">
        <f t="shared" si="20"/>
        <v>70</v>
      </c>
      <c r="X53" s="3">
        <f>soli3grenz(K53,$A$3,Param!$J$9,Param!$J$10,Param!$J$11)*100</f>
        <v>0</v>
      </c>
      <c r="Y53" s="13">
        <f t="shared" si="5"/>
        <v>-11390</v>
      </c>
      <c r="Z53" s="3">
        <f t="shared" si="21"/>
        <v>-264.88372093023258</v>
      </c>
      <c r="AA53" s="13">
        <f t="shared" si="6"/>
        <v>70</v>
      </c>
      <c r="AB53" s="13">
        <f t="shared" si="7"/>
        <v>-11390</v>
      </c>
      <c r="AC53" s="13">
        <f t="shared" si="8"/>
        <v>-264.88372093023258</v>
      </c>
      <c r="AD53" s="13">
        <f t="shared" si="9"/>
        <v>70</v>
      </c>
      <c r="AE53" s="3">
        <f t="shared" si="10"/>
        <v>23.362524568683121</v>
      </c>
      <c r="AF53" s="13">
        <f t="shared" si="11"/>
        <v>11390</v>
      </c>
      <c r="AG53" s="13">
        <f t="shared" si="22"/>
        <v>264.88372093023258</v>
      </c>
      <c r="AH53" s="13">
        <f t="shared" si="12"/>
        <v>264.88372093023258</v>
      </c>
    </row>
    <row r="54" spans="1:34" x14ac:dyDescent="0.2">
      <c r="A54" s="8">
        <f t="shared" si="23"/>
        <v>4400</v>
      </c>
      <c r="B54" s="9">
        <f t="shared" si="0"/>
        <v>4.4000000000000004</v>
      </c>
      <c r="C54" s="13">
        <f>tarifest3(A54,$A$3,Param!$B$5,Param!$C$5,Param!$D$5,Param!$E$5,Param!$B$6,Param!$C$6,Param!$D$6,Param!$E$6)</f>
        <v>0</v>
      </c>
      <c r="D54" s="3">
        <f t="shared" si="13"/>
        <v>0</v>
      </c>
      <c r="E54" s="3">
        <f>tarifest3grenz(A54,$A$3,Param!$B$5,Param!$C$5,Param!$D$5,Param!$E$5,Param!$B$6,Param!$C$6,Param!$D$6,Param!$E$6)*100</f>
        <v>0</v>
      </c>
      <c r="F54" s="13">
        <f>soli3(C54,$A$3,Param!$J$4,Param!$J$5,Param!$J$6)</f>
        <v>0</v>
      </c>
      <c r="G54" s="3">
        <f>soli3grenz(C54,$A$3,Param!$J$4,Param!$J$5,Param!$J$6)*100</f>
        <v>0</v>
      </c>
      <c r="H54" s="13">
        <f t="shared" si="1"/>
        <v>0</v>
      </c>
      <c r="I54" s="3">
        <f t="shared" si="2"/>
        <v>0</v>
      </c>
      <c r="J54" s="13">
        <f t="shared" si="3"/>
        <v>0</v>
      </c>
      <c r="K54" s="13">
        <f>tarifest3(A54,$A$3,Param!$B$10,Param!$C$10,Param!$D$10,Param!$E$10,Param!$B$11,Param!$C$11,Param!$D$11,Param!$E$11)</f>
        <v>826</v>
      </c>
      <c r="L54" s="3">
        <f t="shared" si="14"/>
        <v>18.77272727272727</v>
      </c>
      <c r="M54" s="3">
        <f>tarifest3grenz(A54,$A$3,Param!$B$10,Param!$C$10,Param!$D$10,Param!$E$10,Param!$B$11,Param!$C$11,Param!$D$11,Param!$E$11)*100</f>
        <v>23.580257698187378</v>
      </c>
      <c r="N54" s="3">
        <f t="shared" si="15"/>
        <v>-13574</v>
      </c>
      <c r="O54" s="3">
        <f t="shared" si="16"/>
        <v>-308.5</v>
      </c>
      <c r="P54" s="13">
        <f t="shared" si="4"/>
        <v>3080</v>
      </c>
      <c r="Q54" s="13">
        <f t="shared" si="17"/>
        <v>-11320</v>
      </c>
      <c r="R54" s="13">
        <f>tarifest3(A54-$K$3,$A$3,Param!$B$10,Param!$C$10,Param!$D$10,Param!$E$10,Param!$B$11,Param!$C$11,Param!$D$11,Param!$E$11)</f>
        <v>0</v>
      </c>
      <c r="S54" s="3">
        <f t="shared" si="18"/>
        <v>-257.27272727272725</v>
      </c>
      <c r="T54" s="3">
        <f>IF(A54&lt;$K$3,$K$2,tarifest3grenz(A54-$K$3,$A$3,Param!$B$10,Param!$C$10,Param!$D$10,Param!$E$10,Param!$B$11,Param!$C$11,Param!$D$11,Param!$E$11))*100</f>
        <v>70</v>
      </c>
      <c r="U54" s="3">
        <f>MAX(K54-tarifest3($K$3,$A$3,Param!$B$10,Param!$C$10,Param!$D$10,Param!$E$10,Param!$B$11,Param!$C$11,Param!$D$11,Param!$E$11),0)</f>
        <v>0</v>
      </c>
      <c r="V54" s="3">
        <f t="shared" si="19"/>
        <v>-257.27272727272725</v>
      </c>
      <c r="W54" s="3">
        <f t="shared" si="20"/>
        <v>70</v>
      </c>
      <c r="X54" s="3">
        <f>soli3grenz(K54,$A$3,Param!$J$9,Param!$J$10,Param!$J$11)*100</f>
        <v>0</v>
      </c>
      <c r="Y54" s="13">
        <f t="shared" si="5"/>
        <v>-11320</v>
      </c>
      <c r="Z54" s="3">
        <f t="shared" si="21"/>
        <v>-257.27272727272725</v>
      </c>
      <c r="AA54" s="13">
        <f t="shared" si="6"/>
        <v>70</v>
      </c>
      <c r="AB54" s="13">
        <f t="shared" si="7"/>
        <v>-11320</v>
      </c>
      <c r="AC54" s="13">
        <f t="shared" si="8"/>
        <v>-257.27272727272725</v>
      </c>
      <c r="AD54" s="13">
        <f t="shared" si="9"/>
        <v>70</v>
      </c>
      <c r="AE54" s="3">
        <f t="shared" si="10"/>
        <v>23.580257698187378</v>
      </c>
      <c r="AF54" s="13">
        <f t="shared" si="11"/>
        <v>11320</v>
      </c>
      <c r="AG54" s="13">
        <f t="shared" si="22"/>
        <v>257.27272727272725</v>
      </c>
      <c r="AH54" s="13">
        <f t="shared" si="12"/>
        <v>257.27272727272725</v>
      </c>
    </row>
    <row r="55" spans="1:34" x14ac:dyDescent="0.2">
      <c r="A55" s="8">
        <f t="shared" si="23"/>
        <v>4500</v>
      </c>
      <c r="B55" s="9">
        <f t="shared" si="0"/>
        <v>4.5</v>
      </c>
      <c r="C55" s="13">
        <f>tarifest3(A55,$A$3,Param!$B$5,Param!$C$5,Param!$D$5,Param!$E$5,Param!$B$6,Param!$C$6,Param!$D$6,Param!$E$6)</f>
        <v>0</v>
      </c>
      <c r="D55" s="3">
        <f t="shared" si="13"/>
        <v>0</v>
      </c>
      <c r="E55" s="3">
        <f>tarifest3grenz(A55,$A$3,Param!$B$5,Param!$C$5,Param!$D$5,Param!$E$5,Param!$B$6,Param!$C$6,Param!$D$6,Param!$E$6)*100</f>
        <v>0</v>
      </c>
      <c r="F55" s="13">
        <f>soli3(C55,$A$3,Param!$J$4,Param!$J$5,Param!$J$6)</f>
        <v>0</v>
      </c>
      <c r="G55" s="3">
        <f>soli3grenz(C55,$A$3,Param!$J$4,Param!$J$5,Param!$J$6)*100</f>
        <v>0</v>
      </c>
      <c r="H55" s="13">
        <f t="shared" si="1"/>
        <v>0</v>
      </c>
      <c r="I55" s="3">
        <f t="shared" si="2"/>
        <v>0</v>
      </c>
      <c r="J55" s="13">
        <f t="shared" si="3"/>
        <v>0</v>
      </c>
      <c r="K55" s="13">
        <f>tarifest3(A55,$A$3,Param!$B$10,Param!$C$10,Param!$D$10,Param!$E$10,Param!$B$11,Param!$C$11,Param!$D$11,Param!$E$11)</f>
        <v>850</v>
      </c>
      <c r="L55" s="3">
        <f t="shared" si="14"/>
        <v>18.888888888888889</v>
      </c>
      <c r="M55" s="3">
        <f>tarifest3grenz(A55,$A$3,Param!$B$10,Param!$C$10,Param!$D$10,Param!$E$10,Param!$B$11,Param!$C$11,Param!$D$11,Param!$E$11)*100</f>
        <v>23.797990827691638</v>
      </c>
      <c r="N55" s="3">
        <f t="shared" si="15"/>
        <v>-13550</v>
      </c>
      <c r="O55" s="3">
        <f t="shared" si="16"/>
        <v>-301.11111111111109</v>
      </c>
      <c r="P55" s="13">
        <f t="shared" si="4"/>
        <v>3150</v>
      </c>
      <c r="Q55" s="13">
        <f t="shared" si="17"/>
        <v>-11250</v>
      </c>
      <c r="R55" s="13">
        <f>tarifest3(A55-$K$3,$A$3,Param!$B$10,Param!$C$10,Param!$D$10,Param!$E$10,Param!$B$11,Param!$C$11,Param!$D$11,Param!$E$11)</f>
        <v>0</v>
      </c>
      <c r="S55" s="3">
        <f t="shared" si="18"/>
        <v>-250</v>
      </c>
      <c r="T55" s="3">
        <f>IF(A55&lt;$K$3,$K$2,tarifest3grenz(A55-$K$3,$A$3,Param!$B$10,Param!$C$10,Param!$D$10,Param!$E$10,Param!$B$11,Param!$C$11,Param!$D$11,Param!$E$11))*100</f>
        <v>70</v>
      </c>
      <c r="U55" s="3">
        <f>MAX(K55-tarifest3($K$3,$A$3,Param!$B$10,Param!$C$10,Param!$D$10,Param!$E$10,Param!$B$11,Param!$C$11,Param!$D$11,Param!$E$11),0)</f>
        <v>0</v>
      </c>
      <c r="V55" s="3">
        <f t="shared" si="19"/>
        <v>-250</v>
      </c>
      <c r="W55" s="3">
        <f t="shared" si="20"/>
        <v>70</v>
      </c>
      <c r="X55" s="3">
        <f>soli3grenz(K55,$A$3,Param!$J$9,Param!$J$10,Param!$J$11)*100</f>
        <v>0</v>
      </c>
      <c r="Y55" s="13">
        <f t="shared" si="5"/>
        <v>-11250</v>
      </c>
      <c r="Z55" s="3">
        <f t="shared" si="21"/>
        <v>-250</v>
      </c>
      <c r="AA55" s="13">
        <f t="shared" si="6"/>
        <v>70</v>
      </c>
      <c r="AB55" s="13">
        <f t="shared" si="7"/>
        <v>-11250</v>
      </c>
      <c r="AC55" s="13">
        <f t="shared" si="8"/>
        <v>-250</v>
      </c>
      <c r="AD55" s="13">
        <f t="shared" si="9"/>
        <v>70</v>
      </c>
      <c r="AE55" s="3">
        <f t="shared" si="10"/>
        <v>23.797990827691638</v>
      </c>
      <c r="AF55" s="13">
        <f>-AB55</f>
        <v>11250</v>
      </c>
      <c r="AG55" s="13">
        <f t="shared" si="22"/>
        <v>250</v>
      </c>
      <c r="AH55" s="13">
        <f t="shared" si="12"/>
        <v>250</v>
      </c>
    </row>
    <row r="56" spans="1:34" x14ac:dyDescent="0.2">
      <c r="A56" s="8">
        <f t="shared" si="23"/>
        <v>4600</v>
      </c>
      <c r="B56" s="9">
        <f t="shared" si="0"/>
        <v>4.5999999999999996</v>
      </c>
      <c r="C56" s="13">
        <f>tarifest3(A56,$A$3,Param!$B$5,Param!$C$5,Param!$D$5,Param!$E$5,Param!$B$6,Param!$C$6,Param!$D$6,Param!$E$6)</f>
        <v>0</v>
      </c>
      <c r="D56" s="3">
        <f t="shared" si="13"/>
        <v>0</v>
      </c>
      <c r="E56" s="3">
        <f>tarifest3grenz(A56,$A$3,Param!$B$5,Param!$C$5,Param!$D$5,Param!$E$5,Param!$B$6,Param!$C$6,Param!$D$6,Param!$E$6)*100</f>
        <v>0</v>
      </c>
      <c r="F56" s="13">
        <f>soli3(C56,$A$3,Param!$J$4,Param!$J$5,Param!$J$6)</f>
        <v>0</v>
      </c>
      <c r="G56" s="3">
        <f>soli3grenz(C56,$A$3,Param!$J$4,Param!$J$5,Param!$J$6)*100</f>
        <v>0</v>
      </c>
      <c r="H56" s="13">
        <f t="shared" si="1"/>
        <v>0</v>
      </c>
      <c r="I56" s="3">
        <f t="shared" si="2"/>
        <v>0</v>
      </c>
      <c r="J56" s="13">
        <f t="shared" si="3"/>
        <v>0</v>
      </c>
      <c r="K56" s="13">
        <f>tarifest3(A56,$A$3,Param!$B$10,Param!$C$10,Param!$D$10,Param!$E$10,Param!$B$11,Param!$C$11,Param!$D$11,Param!$E$11)</f>
        <v>874</v>
      </c>
      <c r="L56" s="3">
        <f t="shared" si="14"/>
        <v>19</v>
      </c>
      <c r="M56" s="3">
        <f>tarifest3grenz(A56,$A$3,Param!$B$10,Param!$C$10,Param!$D$10,Param!$E$10,Param!$B$11,Param!$C$11,Param!$D$11,Param!$E$11)*100</f>
        <v>23.978670254179068</v>
      </c>
      <c r="N56" s="3">
        <f t="shared" si="15"/>
        <v>-13526</v>
      </c>
      <c r="O56" s="3">
        <f t="shared" si="16"/>
        <v>-294.04347826086956</v>
      </c>
      <c r="P56" s="13">
        <f t="shared" si="4"/>
        <v>3220</v>
      </c>
      <c r="Q56" s="13">
        <f t="shared" si="17"/>
        <v>-11180</v>
      </c>
      <c r="R56" s="13">
        <f>tarifest3(A56-$K$3,$A$3,Param!$B$10,Param!$C$10,Param!$D$10,Param!$E$10,Param!$B$11,Param!$C$11,Param!$D$11,Param!$E$11)</f>
        <v>0</v>
      </c>
      <c r="S56" s="3">
        <f t="shared" si="18"/>
        <v>-243.04347826086956</v>
      </c>
      <c r="T56" s="3">
        <f>IF(A56&lt;$K$3,$K$2,tarifest3grenz(A56-$K$3,$A$3,Param!$B$10,Param!$C$10,Param!$D$10,Param!$E$10,Param!$B$11,Param!$C$11,Param!$D$11,Param!$E$11))*100</f>
        <v>70</v>
      </c>
      <c r="U56" s="3">
        <f>MAX(K56-tarifest3($K$3,$A$3,Param!$B$10,Param!$C$10,Param!$D$10,Param!$E$10,Param!$B$11,Param!$C$11,Param!$D$11,Param!$E$11),0)</f>
        <v>0</v>
      </c>
      <c r="V56" s="3">
        <f t="shared" si="19"/>
        <v>-243.04347826086956</v>
      </c>
      <c r="W56" s="3">
        <f t="shared" si="20"/>
        <v>70</v>
      </c>
      <c r="X56" s="3">
        <f>soli3grenz(K56,$A$3,Param!$J$9,Param!$J$10,Param!$J$11)*100</f>
        <v>0</v>
      </c>
      <c r="Y56" s="13">
        <f t="shared" si="5"/>
        <v>-11180</v>
      </c>
      <c r="Z56" s="3">
        <f t="shared" si="21"/>
        <v>-243.04347826086956</v>
      </c>
      <c r="AA56" s="13">
        <f t="shared" si="6"/>
        <v>70</v>
      </c>
      <c r="AB56" s="13">
        <f t="shared" si="7"/>
        <v>-11180</v>
      </c>
      <c r="AC56" s="13">
        <f>+Z56-I56</f>
        <v>-243.04347826086956</v>
      </c>
      <c r="AD56" s="13">
        <f t="shared" si="9"/>
        <v>70</v>
      </c>
      <c r="AE56" s="3">
        <f t="shared" si="10"/>
        <v>23.978670254179068</v>
      </c>
      <c r="AF56" s="13">
        <f t="shared" si="11"/>
        <v>11180</v>
      </c>
      <c r="AG56" s="13">
        <f t="shared" si="22"/>
        <v>243.04347826086956</v>
      </c>
      <c r="AH56" s="13">
        <f t="shared" si="12"/>
        <v>243.04347826086956</v>
      </c>
    </row>
    <row r="57" spans="1:34" x14ac:dyDescent="0.2">
      <c r="A57" s="8">
        <f t="shared" si="23"/>
        <v>4700</v>
      </c>
      <c r="B57" s="9">
        <f t="shared" si="0"/>
        <v>4.7</v>
      </c>
      <c r="C57" s="13">
        <f>tarifest3(A57,$A$3,Param!$B$5,Param!$C$5,Param!$D$5,Param!$E$5,Param!$B$6,Param!$C$6,Param!$D$6,Param!$E$6)</f>
        <v>0</v>
      </c>
      <c r="D57" s="3">
        <f t="shared" si="13"/>
        <v>0</v>
      </c>
      <c r="E57" s="3">
        <f>tarifest3grenz(A57,$A$3,Param!$B$5,Param!$C$5,Param!$D$5,Param!$E$5,Param!$B$6,Param!$C$6,Param!$D$6,Param!$E$6)*100</f>
        <v>0</v>
      </c>
      <c r="F57" s="13">
        <f>soli3(C57,$A$3,Param!$J$4,Param!$J$5,Param!$J$6)</f>
        <v>0</v>
      </c>
      <c r="G57" s="3">
        <f>soli3grenz(C57,$A$3,Param!$J$4,Param!$J$5,Param!$J$6)*100</f>
        <v>0</v>
      </c>
      <c r="H57" s="13">
        <f t="shared" si="1"/>
        <v>0</v>
      </c>
      <c r="I57" s="3">
        <f t="shared" si="2"/>
        <v>0</v>
      </c>
      <c r="J57" s="13">
        <f t="shared" si="3"/>
        <v>0</v>
      </c>
      <c r="K57" s="13">
        <f>tarifest3(A57,$A$3,Param!$B$10,Param!$C$10,Param!$D$10,Param!$E$10,Param!$B$11,Param!$C$11,Param!$D$11,Param!$E$11)</f>
        <v>898</v>
      </c>
      <c r="L57" s="3">
        <f t="shared" si="14"/>
        <v>19.106382978723406</v>
      </c>
      <c r="M57" s="3">
        <f>tarifest3grenz(A57,$A$3,Param!$B$10,Param!$C$10,Param!$D$10,Param!$E$10,Param!$B$11,Param!$C$11,Param!$D$11,Param!$E$11)*100</f>
        <v>24.01995717884131</v>
      </c>
      <c r="N57" s="3">
        <f t="shared" si="15"/>
        <v>-13502</v>
      </c>
      <c r="O57" s="3">
        <f t="shared" si="16"/>
        <v>-287.27659574468083</v>
      </c>
      <c r="P57" s="13">
        <f t="shared" si="4"/>
        <v>3290</v>
      </c>
      <c r="Q57" s="13">
        <f t="shared" si="17"/>
        <v>-11110</v>
      </c>
      <c r="R57" s="13">
        <f>tarifest3(A57-$K$3,$A$3,Param!$B$10,Param!$C$10,Param!$D$10,Param!$E$10,Param!$B$11,Param!$C$11,Param!$D$11,Param!$E$11)</f>
        <v>0</v>
      </c>
      <c r="S57" s="3">
        <f t="shared" si="18"/>
        <v>-236.38297872340422</v>
      </c>
      <c r="T57" s="3">
        <f>IF(A57&lt;$K$3,$K$2,tarifest3grenz(A57-$K$3,$A$3,Param!$B$10,Param!$C$10,Param!$D$10,Param!$E$10,Param!$B$11,Param!$C$11,Param!$D$11,Param!$E$11))*100</f>
        <v>70</v>
      </c>
      <c r="U57" s="3">
        <f>MAX(K57-tarifest3($K$3,$A$3,Param!$B$10,Param!$C$10,Param!$D$10,Param!$E$10,Param!$B$11,Param!$C$11,Param!$D$11,Param!$E$11),0)</f>
        <v>0</v>
      </c>
      <c r="V57" s="3">
        <f t="shared" si="19"/>
        <v>-236.38297872340422</v>
      </c>
      <c r="W57" s="3">
        <f t="shared" si="20"/>
        <v>70</v>
      </c>
      <c r="X57" s="3">
        <f>soli3grenz(K57,$A$3,Param!$J$9,Param!$J$10,Param!$J$11)*100</f>
        <v>0</v>
      </c>
      <c r="Y57" s="13">
        <f t="shared" si="5"/>
        <v>-11110</v>
      </c>
      <c r="Z57" s="3">
        <f t="shared" si="21"/>
        <v>-236.38297872340422</v>
      </c>
      <c r="AA57" s="13">
        <f t="shared" si="6"/>
        <v>70</v>
      </c>
      <c r="AB57" s="13">
        <f t="shared" si="7"/>
        <v>-11110</v>
      </c>
      <c r="AC57" s="13">
        <f t="shared" si="8"/>
        <v>-236.38297872340422</v>
      </c>
      <c r="AD57" s="13">
        <f t="shared" si="9"/>
        <v>70</v>
      </c>
      <c r="AE57" s="3">
        <f t="shared" si="10"/>
        <v>24.01995717884131</v>
      </c>
      <c r="AF57" s="13">
        <f t="shared" si="11"/>
        <v>11110</v>
      </c>
      <c r="AG57" s="13">
        <f t="shared" si="22"/>
        <v>236.38297872340422</v>
      </c>
      <c r="AH57" s="13">
        <f t="shared" si="12"/>
        <v>236.38297872340422</v>
      </c>
    </row>
    <row r="58" spans="1:34" x14ac:dyDescent="0.2">
      <c r="A58" s="8">
        <f t="shared" si="23"/>
        <v>4800</v>
      </c>
      <c r="B58" s="9">
        <f t="shared" si="0"/>
        <v>4.8</v>
      </c>
      <c r="C58" s="13">
        <f>tarifest3(A58,$A$3,Param!$B$5,Param!$C$5,Param!$D$5,Param!$E$5,Param!$B$6,Param!$C$6,Param!$D$6,Param!$E$6)</f>
        <v>0</v>
      </c>
      <c r="D58" s="3">
        <f t="shared" si="13"/>
        <v>0</v>
      </c>
      <c r="E58" s="3">
        <f>tarifest3grenz(A58,$A$3,Param!$B$5,Param!$C$5,Param!$D$5,Param!$E$5,Param!$B$6,Param!$C$6,Param!$D$6,Param!$E$6)*100</f>
        <v>0</v>
      </c>
      <c r="F58" s="13">
        <f>soli3(C58,$A$3,Param!$J$4,Param!$J$5,Param!$J$6)</f>
        <v>0</v>
      </c>
      <c r="G58" s="3">
        <f>soli3grenz(C58,$A$3,Param!$J$4,Param!$J$5,Param!$J$6)*100</f>
        <v>0</v>
      </c>
      <c r="H58" s="13">
        <f t="shared" si="1"/>
        <v>0</v>
      </c>
      <c r="I58" s="3">
        <f t="shared" si="2"/>
        <v>0</v>
      </c>
      <c r="J58" s="13">
        <f t="shared" si="3"/>
        <v>0</v>
      </c>
      <c r="K58" s="13">
        <f>tarifest3(A58,$A$3,Param!$B$10,Param!$C$10,Param!$D$10,Param!$E$10,Param!$B$11,Param!$C$11,Param!$D$11,Param!$E$11)</f>
        <v>922</v>
      </c>
      <c r="L58" s="3">
        <f t="shared" si="14"/>
        <v>19.208333333333332</v>
      </c>
      <c r="M58" s="3">
        <f>tarifest3grenz(A58,$A$3,Param!$B$10,Param!$C$10,Param!$D$10,Param!$E$10,Param!$B$11,Param!$C$11,Param!$D$11,Param!$E$11)*100</f>
        <v>24.061244103503551</v>
      </c>
      <c r="N58" s="3">
        <f t="shared" si="15"/>
        <v>-13478</v>
      </c>
      <c r="O58" s="3">
        <f t="shared" si="16"/>
        <v>-280.79166666666669</v>
      </c>
      <c r="P58" s="13">
        <f t="shared" si="4"/>
        <v>3360</v>
      </c>
      <c r="Q58" s="13">
        <f t="shared" si="17"/>
        <v>-11040</v>
      </c>
      <c r="R58" s="13">
        <f>tarifest3(A58-$K$3,$A$3,Param!$B$10,Param!$C$10,Param!$D$10,Param!$E$10,Param!$B$11,Param!$C$11,Param!$D$11,Param!$E$11)</f>
        <v>0</v>
      </c>
      <c r="S58" s="3">
        <f t="shared" si="18"/>
        <v>-229.99999999999997</v>
      </c>
      <c r="T58" s="3">
        <f>IF(A58&lt;$K$3,$K$2,tarifest3grenz(A58-$K$3,$A$3,Param!$B$10,Param!$C$10,Param!$D$10,Param!$E$10,Param!$B$11,Param!$C$11,Param!$D$11,Param!$E$11))*100</f>
        <v>70</v>
      </c>
      <c r="U58" s="3">
        <f>MAX(K58-tarifest3($K$3,$A$3,Param!$B$10,Param!$C$10,Param!$D$10,Param!$E$10,Param!$B$11,Param!$C$11,Param!$D$11,Param!$E$11),0)</f>
        <v>0</v>
      </c>
      <c r="V58" s="3">
        <f t="shared" si="19"/>
        <v>-229.99999999999997</v>
      </c>
      <c r="W58" s="3">
        <f t="shared" si="20"/>
        <v>70</v>
      </c>
      <c r="X58" s="3">
        <f>soli3grenz(K58,$A$3,Param!$J$9,Param!$J$10,Param!$J$11)*100</f>
        <v>0</v>
      </c>
      <c r="Y58" s="13">
        <f t="shared" si="5"/>
        <v>-11040</v>
      </c>
      <c r="Z58" s="3">
        <f t="shared" si="21"/>
        <v>-229.99999999999997</v>
      </c>
      <c r="AA58" s="13">
        <f t="shared" si="6"/>
        <v>70</v>
      </c>
      <c r="AB58" s="13">
        <f t="shared" si="7"/>
        <v>-11040</v>
      </c>
      <c r="AC58" s="13">
        <f t="shared" si="8"/>
        <v>-229.99999999999997</v>
      </c>
      <c r="AD58" s="13">
        <f t="shared" si="9"/>
        <v>70</v>
      </c>
      <c r="AE58" s="3">
        <f t="shared" si="10"/>
        <v>24.061244103503551</v>
      </c>
      <c r="AF58" s="13">
        <f t="shared" si="11"/>
        <v>11040</v>
      </c>
      <c r="AG58" s="13">
        <f t="shared" si="22"/>
        <v>229.99999999999997</v>
      </c>
      <c r="AH58" s="13">
        <f t="shared" si="12"/>
        <v>229.99999999999997</v>
      </c>
    </row>
    <row r="59" spans="1:34" x14ac:dyDescent="0.2">
      <c r="A59" s="8">
        <f t="shared" si="23"/>
        <v>4900</v>
      </c>
      <c r="B59" s="9">
        <f t="shared" si="0"/>
        <v>4.9000000000000004</v>
      </c>
      <c r="C59" s="13">
        <f>tarifest3(A59,$A$3,Param!$B$5,Param!$C$5,Param!$D$5,Param!$E$5,Param!$B$6,Param!$C$6,Param!$D$6,Param!$E$6)</f>
        <v>0</v>
      </c>
      <c r="D59" s="3">
        <f t="shared" si="13"/>
        <v>0</v>
      </c>
      <c r="E59" s="3">
        <f>tarifest3grenz(A59,$A$3,Param!$B$5,Param!$C$5,Param!$D$5,Param!$E$5,Param!$B$6,Param!$C$6,Param!$D$6,Param!$E$6)*100</f>
        <v>0</v>
      </c>
      <c r="F59" s="13">
        <f>soli3(C59,$A$3,Param!$J$4,Param!$J$5,Param!$J$6)</f>
        <v>0</v>
      </c>
      <c r="G59" s="3">
        <f>soli3grenz(C59,$A$3,Param!$J$4,Param!$J$5,Param!$J$6)*100</f>
        <v>0</v>
      </c>
      <c r="H59" s="13">
        <f t="shared" si="1"/>
        <v>0</v>
      </c>
      <c r="I59" s="3">
        <f t="shared" si="2"/>
        <v>0</v>
      </c>
      <c r="J59" s="13">
        <f t="shared" si="3"/>
        <v>0</v>
      </c>
      <c r="K59" s="13">
        <f>tarifest3(A59,$A$3,Param!$B$10,Param!$C$10,Param!$D$10,Param!$E$10,Param!$B$11,Param!$C$11,Param!$D$11,Param!$E$11)</f>
        <v>946</v>
      </c>
      <c r="L59" s="3">
        <f t="shared" si="14"/>
        <v>19.306122448979593</v>
      </c>
      <c r="M59" s="3">
        <f>tarifest3grenz(A59,$A$3,Param!$B$10,Param!$C$10,Param!$D$10,Param!$E$10,Param!$B$11,Param!$C$11,Param!$D$11,Param!$E$11)*100</f>
        <v>24.102531028165792</v>
      </c>
      <c r="N59" s="3">
        <f t="shared" si="15"/>
        <v>-13454</v>
      </c>
      <c r="O59" s="3">
        <f t="shared" si="16"/>
        <v>-274.57142857142856</v>
      </c>
      <c r="P59" s="13">
        <f t="shared" si="4"/>
        <v>3430</v>
      </c>
      <c r="Q59" s="13">
        <f t="shared" si="17"/>
        <v>-10970</v>
      </c>
      <c r="R59" s="13">
        <f>tarifest3(A59-$K$3,$A$3,Param!$B$10,Param!$C$10,Param!$D$10,Param!$E$10,Param!$B$11,Param!$C$11,Param!$D$11,Param!$E$11)</f>
        <v>0</v>
      </c>
      <c r="S59" s="3">
        <f t="shared" si="18"/>
        <v>-223.87755102040816</v>
      </c>
      <c r="T59" s="3">
        <f>IF(A59&lt;$K$3,$K$2,tarifest3grenz(A59-$K$3,$A$3,Param!$B$10,Param!$C$10,Param!$D$10,Param!$E$10,Param!$B$11,Param!$C$11,Param!$D$11,Param!$E$11))*100</f>
        <v>70</v>
      </c>
      <c r="U59" s="3">
        <f>MAX(K59-tarifest3($K$3,$A$3,Param!$B$10,Param!$C$10,Param!$D$10,Param!$E$10,Param!$B$11,Param!$C$11,Param!$D$11,Param!$E$11),0)</f>
        <v>0</v>
      </c>
      <c r="V59" s="3">
        <f t="shared" si="19"/>
        <v>-223.87755102040816</v>
      </c>
      <c r="W59" s="3">
        <f t="shared" si="20"/>
        <v>70</v>
      </c>
      <c r="X59" s="3">
        <f>soli3grenz(K59,$A$3,Param!$J$9,Param!$J$10,Param!$J$11)*100</f>
        <v>0</v>
      </c>
      <c r="Y59" s="13">
        <f t="shared" si="5"/>
        <v>-10970</v>
      </c>
      <c r="Z59" s="3">
        <f t="shared" si="21"/>
        <v>-223.87755102040816</v>
      </c>
      <c r="AA59" s="13">
        <f t="shared" si="6"/>
        <v>70</v>
      </c>
      <c r="AB59" s="13">
        <f t="shared" si="7"/>
        <v>-10970</v>
      </c>
      <c r="AC59" s="13">
        <f t="shared" si="8"/>
        <v>-223.87755102040816</v>
      </c>
      <c r="AD59" s="13">
        <f t="shared" si="9"/>
        <v>70</v>
      </c>
      <c r="AE59" s="3">
        <f t="shared" si="10"/>
        <v>24.102531028165792</v>
      </c>
      <c r="AF59" s="13">
        <f t="shared" si="11"/>
        <v>10970</v>
      </c>
      <c r="AG59" s="13">
        <f t="shared" si="22"/>
        <v>223.87755102040816</v>
      </c>
      <c r="AH59" s="13">
        <f t="shared" si="12"/>
        <v>223.87755102040816</v>
      </c>
    </row>
    <row r="60" spans="1:34" x14ac:dyDescent="0.2">
      <c r="A60" s="8">
        <f t="shared" si="23"/>
        <v>5000</v>
      </c>
      <c r="B60" s="9">
        <f t="shared" si="0"/>
        <v>5</v>
      </c>
      <c r="C60" s="13">
        <f>tarifest3(A60,$A$3,Param!$B$5,Param!$C$5,Param!$D$5,Param!$E$5,Param!$B$6,Param!$C$6,Param!$D$6,Param!$E$6)</f>
        <v>0</v>
      </c>
      <c r="D60" s="3">
        <f t="shared" si="13"/>
        <v>0</v>
      </c>
      <c r="E60" s="3">
        <f>tarifest3grenz(A60,$A$3,Param!$B$5,Param!$C$5,Param!$D$5,Param!$E$5,Param!$B$6,Param!$C$6,Param!$D$6,Param!$E$6)*100</f>
        <v>0</v>
      </c>
      <c r="F60" s="13">
        <f>soli3(C60,$A$3,Param!$J$4,Param!$J$5,Param!$J$6)</f>
        <v>0</v>
      </c>
      <c r="G60" s="3">
        <f>soli3grenz(C60,$A$3,Param!$J$4,Param!$J$5,Param!$J$6)*100</f>
        <v>0</v>
      </c>
      <c r="H60" s="13">
        <f t="shared" si="1"/>
        <v>0</v>
      </c>
      <c r="I60" s="3">
        <f>IF($A60=0,0,H60/$A60*100)</f>
        <v>0</v>
      </c>
      <c r="J60" s="13">
        <f t="shared" si="3"/>
        <v>0</v>
      </c>
      <c r="K60" s="13">
        <f>tarifest3(A60,$A$3,Param!$B$10,Param!$C$10,Param!$D$10,Param!$E$10,Param!$B$11,Param!$C$11,Param!$D$11,Param!$E$11)</f>
        <v>970</v>
      </c>
      <c r="L60" s="3">
        <f t="shared" si="14"/>
        <v>19.400000000000002</v>
      </c>
      <c r="M60" s="3">
        <f>tarifest3grenz(A60,$A$3,Param!$B$10,Param!$C$10,Param!$D$10,Param!$E$10,Param!$B$11,Param!$C$11,Param!$D$11,Param!$E$11)*100</f>
        <v>24.143817952828027</v>
      </c>
      <c r="N60" s="3">
        <f t="shared" si="15"/>
        <v>-13430</v>
      </c>
      <c r="O60" s="3">
        <f t="shared" si="16"/>
        <v>-268.60000000000002</v>
      </c>
      <c r="P60" s="13">
        <f t="shared" si="4"/>
        <v>3500</v>
      </c>
      <c r="Q60" s="13">
        <f t="shared" si="17"/>
        <v>-10900</v>
      </c>
      <c r="R60" s="13">
        <f>tarifest3(A60-$K$3,$A$3,Param!$B$10,Param!$C$10,Param!$D$10,Param!$E$10,Param!$B$11,Param!$C$11,Param!$D$11,Param!$E$11)</f>
        <v>0</v>
      </c>
      <c r="S60" s="3">
        <f t="shared" si="18"/>
        <v>-218.00000000000003</v>
      </c>
      <c r="T60" s="3">
        <f>IF(A60&lt;$K$3,$K$2,tarifest3grenz(A60-$K$3,$A$3,Param!$B$10,Param!$C$10,Param!$D$10,Param!$E$10,Param!$B$11,Param!$C$11,Param!$D$11,Param!$E$11))*100</f>
        <v>70</v>
      </c>
      <c r="U60" s="3">
        <f>MAX(K60-tarifest3($K$3,$A$3,Param!$B$10,Param!$C$10,Param!$D$10,Param!$E$10,Param!$B$11,Param!$C$11,Param!$D$11,Param!$E$11),0)</f>
        <v>0</v>
      </c>
      <c r="V60" s="3">
        <f t="shared" si="19"/>
        <v>-218.00000000000003</v>
      </c>
      <c r="W60" s="3">
        <f t="shared" si="20"/>
        <v>70</v>
      </c>
      <c r="X60" s="3">
        <f>soli3grenz(K60,$A$3,Param!$J$9,Param!$J$10,Param!$J$11)*100</f>
        <v>0</v>
      </c>
      <c r="Y60" s="13">
        <f t="shared" si="5"/>
        <v>-10900</v>
      </c>
      <c r="Z60" s="3">
        <f t="shared" si="21"/>
        <v>-218.00000000000003</v>
      </c>
      <c r="AA60" s="13">
        <f t="shared" si="6"/>
        <v>70</v>
      </c>
      <c r="AB60" s="13">
        <f t="shared" si="7"/>
        <v>-10900</v>
      </c>
      <c r="AC60" s="13">
        <f t="shared" si="8"/>
        <v>-218.00000000000003</v>
      </c>
      <c r="AD60" s="13">
        <f t="shared" si="9"/>
        <v>70</v>
      </c>
      <c r="AE60" s="3">
        <f t="shared" si="10"/>
        <v>24.143817952828027</v>
      </c>
      <c r="AF60" s="13">
        <f t="shared" si="11"/>
        <v>10900</v>
      </c>
      <c r="AG60" s="13">
        <f t="shared" si="22"/>
        <v>218.00000000000003</v>
      </c>
      <c r="AH60" s="13">
        <f t="shared" si="12"/>
        <v>218.00000000000003</v>
      </c>
    </row>
    <row r="61" spans="1:34" x14ac:dyDescent="0.2">
      <c r="A61" s="8">
        <f t="shared" si="23"/>
        <v>5100</v>
      </c>
      <c r="B61" s="9">
        <f t="shared" si="0"/>
        <v>5.0999999999999996</v>
      </c>
      <c r="C61" s="13">
        <f>tarifest3(A61,$A$3,Param!$B$5,Param!$C$5,Param!$D$5,Param!$E$5,Param!$B$6,Param!$C$6,Param!$D$6,Param!$E$6)</f>
        <v>0</v>
      </c>
      <c r="D61" s="3">
        <f t="shared" si="13"/>
        <v>0</v>
      </c>
      <c r="E61" s="3">
        <f>tarifest3grenz(A61,$A$3,Param!$B$5,Param!$C$5,Param!$D$5,Param!$E$5,Param!$B$6,Param!$C$6,Param!$D$6,Param!$E$6)*100</f>
        <v>0</v>
      </c>
      <c r="F61" s="13">
        <f>soli3(C61,$A$3,Param!$J$4,Param!$J$5,Param!$J$6)</f>
        <v>0</v>
      </c>
      <c r="G61" s="3">
        <f>soli3grenz(C61,$A$3,Param!$J$4,Param!$J$5,Param!$J$6)*100</f>
        <v>0</v>
      </c>
      <c r="H61" s="13">
        <f t="shared" si="1"/>
        <v>0</v>
      </c>
      <c r="I61" s="3">
        <f t="shared" ref="I61:I124" si="24">IF($A61=0,0,H61/$A61*100)</f>
        <v>0</v>
      </c>
      <c r="J61" s="13">
        <f t="shared" si="3"/>
        <v>0</v>
      </c>
      <c r="K61" s="13">
        <f>tarifest3(A61,$A$3,Param!$B$10,Param!$C$10,Param!$D$10,Param!$E$10,Param!$B$11,Param!$C$11,Param!$D$11,Param!$E$11)</f>
        <v>994</v>
      </c>
      <c r="L61" s="3">
        <f t="shared" si="14"/>
        <v>19.490196078431374</v>
      </c>
      <c r="M61" s="3">
        <f>tarifest3grenz(A61,$A$3,Param!$B$10,Param!$C$10,Param!$D$10,Param!$E$10,Param!$B$11,Param!$C$11,Param!$D$11,Param!$E$11)*100</f>
        <v>24.185104877490264</v>
      </c>
      <c r="N61" s="3">
        <f t="shared" si="15"/>
        <v>-13406</v>
      </c>
      <c r="O61" s="3">
        <f t="shared" si="16"/>
        <v>-262.86274509803917</v>
      </c>
      <c r="P61" s="13">
        <f t="shared" si="4"/>
        <v>3570</v>
      </c>
      <c r="Q61" s="13">
        <f t="shared" si="17"/>
        <v>-10830</v>
      </c>
      <c r="R61" s="13">
        <f>tarifest3(A61-$K$3,$A$3,Param!$B$10,Param!$C$10,Param!$D$10,Param!$E$10,Param!$B$11,Param!$C$11,Param!$D$11,Param!$E$11)</f>
        <v>0</v>
      </c>
      <c r="S61" s="3">
        <f t="shared" si="18"/>
        <v>-212.35294117647058</v>
      </c>
      <c r="T61" s="3">
        <f>IF(A61&lt;$K$3,$K$2,tarifest3grenz(A61-$K$3,$A$3,Param!$B$10,Param!$C$10,Param!$D$10,Param!$E$10,Param!$B$11,Param!$C$11,Param!$D$11,Param!$E$11))*100</f>
        <v>70</v>
      </c>
      <c r="U61" s="3">
        <f>MAX(K61-tarifest3($K$3,$A$3,Param!$B$10,Param!$C$10,Param!$D$10,Param!$E$10,Param!$B$11,Param!$C$11,Param!$D$11,Param!$E$11),0)</f>
        <v>0</v>
      </c>
      <c r="V61" s="3">
        <f t="shared" si="19"/>
        <v>-212.35294117647058</v>
      </c>
      <c r="W61" s="3">
        <f t="shared" si="20"/>
        <v>70</v>
      </c>
      <c r="X61" s="3">
        <f>soli3grenz(K61,$A$3,Param!$J$9,Param!$J$10,Param!$J$11)*100</f>
        <v>0</v>
      </c>
      <c r="Y61" s="13">
        <f t="shared" si="5"/>
        <v>-10830</v>
      </c>
      <c r="Z61" s="3">
        <f t="shared" si="21"/>
        <v>-212.35294117647058</v>
      </c>
      <c r="AA61" s="13">
        <f t="shared" si="6"/>
        <v>70</v>
      </c>
      <c r="AB61" s="13">
        <f t="shared" si="7"/>
        <v>-10830</v>
      </c>
      <c r="AC61" s="13">
        <f t="shared" si="8"/>
        <v>-212.35294117647058</v>
      </c>
      <c r="AD61" s="13">
        <f t="shared" si="9"/>
        <v>70</v>
      </c>
      <c r="AE61" s="3">
        <f t="shared" si="10"/>
        <v>24.185104877490264</v>
      </c>
      <c r="AF61" s="13">
        <f t="shared" si="11"/>
        <v>10830</v>
      </c>
      <c r="AG61" s="13">
        <f t="shared" si="22"/>
        <v>212.35294117647058</v>
      </c>
      <c r="AH61" s="13">
        <f t="shared" si="12"/>
        <v>212.35294117647058</v>
      </c>
    </row>
    <row r="62" spans="1:34" x14ac:dyDescent="0.2">
      <c r="A62" s="8">
        <f t="shared" si="23"/>
        <v>5200</v>
      </c>
      <c r="B62" s="9">
        <f t="shared" si="0"/>
        <v>5.2</v>
      </c>
      <c r="C62" s="13">
        <f>tarifest3(A62,$A$3,Param!$B$5,Param!$C$5,Param!$D$5,Param!$E$5,Param!$B$6,Param!$C$6,Param!$D$6,Param!$E$6)</f>
        <v>0</v>
      </c>
      <c r="D62" s="3">
        <f t="shared" si="13"/>
        <v>0</v>
      </c>
      <c r="E62" s="3">
        <f>tarifest3grenz(A62,$A$3,Param!$B$5,Param!$C$5,Param!$D$5,Param!$E$5,Param!$B$6,Param!$C$6,Param!$D$6,Param!$E$6)*100</f>
        <v>0</v>
      </c>
      <c r="F62" s="13">
        <f>soli3(C62,$A$3,Param!$J$4,Param!$J$5,Param!$J$6)</f>
        <v>0</v>
      </c>
      <c r="G62" s="3">
        <f>soli3grenz(C62,$A$3,Param!$J$4,Param!$J$5,Param!$J$6)*100</f>
        <v>0</v>
      </c>
      <c r="H62" s="13">
        <f t="shared" si="1"/>
        <v>0</v>
      </c>
      <c r="I62" s="3">
        <f t="shared" si="24"/>
        <v>0</v>
      </c>
      <c r="J62" s="13">
        <f t="shared" si="3"/>
        <v>0</v>
      </c>
      <c r="K62" s="13">
        <f>tarifest3(A62,$A$3,Param!$B$10,Param!$C$10,Param!$D$10,Param!$E$10,Param!$B$11,Param!$C$11,Param!$D$11,Param!$E$11)</f>
        <v>1018</v>
      </c>
      <c r="L62" s="3">
        <f t="shared" si="14"/>
        <v>19.576923076923077</v>
      </c>
      <c r="M62" s="3">
        <f>tarifest3grenz(A62,$A$3,Param!$B$10,Param!$C$10,Param!$D$10,Param!$E$10,Param!$B$11,Param!$C$11,Param!$D$11,Param!$E$11)*100</f>
        <v>24.226391802152509</v>
      </c>
      <c r="N62" s="3">
        <f t="shared" si="15"/>
        <v>-13382</v>
      </c>
      <c r="O62" s="3">
        <f t="shared" si="16"/>
        <v>-257.34615384615387</v>
      </c>
      <c r="P62" s="13">
        <f t="shared" si="4"/>
        <v>3639.9999999999995</v>
      </c>
      <c r="Q62" s="13">
        <f t="shared" si="17"/>
        <v>-10760</v>
      </c>
      <c r="R62" s="13">
        <f>tarifest3(A62-$K$3,$A$3,Param!$B$10,Param!$C$10,Param!$D$10,Param!$E$10,Param!$B$11,Param!$C$11,Param!$D$11,Param!$E$11)</f>
        <v>0</v>
      </c>
      <c r="S62" s="3">
        <f t="shared" si="18"/>
        <v>-206.92307692307693</v>
      </c>
      <c r="T62" s="3">
        <f>IF(A62&lt;$K$3,$K$2,tarifest3grenz(A62-$K$3,$A$3,Param!$B$10,Param!$C$10,Param!$D$10,Param!$E$10,Param!$B$11,Param!$C$11,Param!$D$11,Param!$E$11))*100</f>
        <v>70</v>
      </c>
      <c r="U62" s="3">
        <f>MAX(K62-tarifest3($K$3,$A$3,Param!$B$10,Param!$C$10,Param!$D$10,Param!$E$10,Param!$B$11,Param!$C$11,Param!$D$11,Param!$E$11),0)</f>
        <v>0</v>
      </c>
      <c r="V62" s="3">
        <f t="shared" si="19"/>
        <v>-206.92307692307693</v>
      </c>
      <c r="W62" s="3">
        <f t="shared" si="20"/>
        <v>70</v>
      </c>
      <c r="X62" s="3">
        <f>soli3grenz(K62,$A$3,Param!$J$9,Param!$J$10,Param!$J$11)*100</f>
        <v>0</v>
      </c>
      <c r="Y62" s="13">
        <f t="shared" si="5"/>
        <v>-10760</v>
      </c>
      <c r="Z62" s="3">
        <f t="shared" si="21"/>
        <v>-206.92307692307693</v>
      </c>
      <c r="AA62" s="13">
        <f t="shared" si="6"/>
        <v>70</v>
      </c>
      <c r="AB62" s="13">
        <f t="shared" si="7"/>
        <v>-10760</v>
      </c>
      <c r="AC62" s="13">
        <f t="shared" si="8"/>
        <v>-206.92307692307693</v>
      </c>
      <c r="AD62" s="13">
        <f t="shared" si="9"/>
        <v>70</v>
      </c>
      <c r="AE62" s="3">
        <f t="shared" si="10"/>
        <v>24.226391802152509</v>
      </c>
      <c r="AF62" s="13">
        <f t="shared" si="11"/>
        <v>10760</v>
      </c>
      <c r="AG62" s="13">
        <f t="shared" si="22"/>
        <v>206.92307692307693</v>
      </c>
      <c r="AH62" s="13">
        <f t="shared" si="12"/>
        <v>206.92307692307693</v>
      </c>
    </row>
    <row r="63" spans="1:34" x14ac:dyDescent="0.2">
      <c r="A63" s="8">
        <f t="shared" si="23"/>
        <v>5300</v>
      </c>
      <c r="B63" s="9">
        <f t="shared" si="0"/>
        <v>5.3</v>
      </c>
      <c r="C63" s="13">
        <f>tarifest3(A63,$A$3,Param!$B$5,Param!$C$5,Param!$D$5,Param!$E$5,Param!$B$6,Param!$C$6,Param!$D$6,Param!$E$6)</f>
        <v>0</v>
      </c>
      <c r="D63" s="3">
        <f t="shared" si="13"/>
        <v>0</v>
      </c>
      <c r="E63" s="3">
        <f>tarifest3grenz(A63,$A$3,Param!$B$5,Param!$C$5,Param!$D$5,Param!$E$5,Param!$B$6,Param!$C$6,Param!$D$6,Param!$E$6)*100</f>
        <v>0</v>
      </c>
      <c r="F63" s="13">
        <f>soli3(C63,$A$3,Param!$J$4,Param!$J$5,Param!$J$6)</f>
        <v>0</v>
      </c>
      <c r="G63" s="3">
        <f>soli3grenz(C63,$A$3,Param!$J$4,Param!$J$5,Param!$J$6)*100</f>
        <v>0</v>
      </c>
      <c r="H63" s="13">
        <f t="shared" si="1"/>
        <v>0</v>
      </c>
      <c r="I63" s="3">
        <f t="shared" si="24"/>
        <v>0</v>
      </c>
      <c r="J63" s="13">
        <f t="shared" si="3"/>
        <v>0</v>
      </c>
      <c r="K63" s="13">
        <f>tarifest3(A63,$A$3,Param!$B$10,Param!$C$10,Param!$D$10,Param!$E$10,Param!$B$11,Param!$C$11,Param!$D$11,Param!$E$11)</f>
        <v>1043</v>
      </c>
      <c r="L63" s="3">
        <f t="shared" si="14"/>
        <v>19.679245283018869</v>
      </c>
      <c r="M63" s="3">
        <f>tarifest3grenz(A63,$A$3,Param!$B$10,Param!$C$10,Param!$D$10,Param!$E$10,Param!$B$11,Param!$C$11,Param!$D$11,Param!$E$11)*100</f>
        <v>24.267678726814747</v>
      </c>
      <c r="N63" s="3">
        <f t="shared" si="15"/>
        <v>-13357</v>
      </c>
      <c r="O63" s="3">
        <f t="shared" si="16"/>
        <v>-252.01886792452831</v>
      </c>
      <c r="P63" s="13">
        <f t="shared" si="4"/>
        <v>3709.9999999999995</v>
      </c>
      <c r="Q63" s="13">
        <f t="shared" si="17"/>
        <v>-10690</v>
      </c>
      <c r="R63" s="13">
        <f>tarifest3(A63-$K$3,$A$3,Param!$B$10,Param!$C$10,Param!$D$10,Param!$E$10,Param!$B$11,Param!$C$11,Param!$D$11,Param!$E$11)</f>
        <v>0</v>
      </c>
      <c r="S63" s="3">
        <f t="shared" si="18"/>
        <v>-201.69811320754718</v>
      </c>
      <c r="T63" s="3">
        <f>IF(A63&lt;$K$3,$K$2,tarifest3grenz(A63-$K$3,$A$3,Param!$B$10,Param!$C$10,Param!$D$10,Param!$E$10,Param!$B$11,Param!$C$11,Param!$D$11,Param!$E$11))*100</f>
        <v>70</v>
      </c>
      <c r="U63" s="3">
        <f>MAX(K63-tarifest3($K$3,$A$3,Param!$B$10,Param!$C$10,Param!$D$10,Param!$E$10,Param!$B$11,Param!$C$11,Param!$D$11,Param!$E$11),0)</f>
        <v>0</v>
      </c>
      <c r="V63" s="3">
        <f t="shared" si="19"/>
        <v>-201.69811320754718</v>
      </c>
      <c r="W63" s="3">
        <f t="shared" si="20"/>
        <v>70</v>
      </c>
      <c r="X63" s="3">
        <f>soli3grenz(K63,$A$3,Param!$J$9,Param!$J$10,Param!$J$11)*100</f>
        <v>0</v>
      </c>
      <c r="Y63" s="13">
        <f t="shared" si="5"/>
        <v>-10690</v>
      </c>
      <c r="Z63" s="3">
        <f t="shared" si="21"/>
        <v>-201.69811320754718</v>
      </c>
      <c r="AA63" s="13">
        <f t="shared" si="6"/>
        <v>70</v>
      </c>
      <c r="AB63" s="13">
        <f t="shared" si="7"/>
        <v>-10690</v>
      </c>
      <c r="AC63" s="13">
        <f t="shared" si="8"/>
        <v>-201.69811320754718</v>
      </c>
      <c r="AD63" s="13">
        <f t="shared" si="9"/>
        <v>70</v>
      </c>
      <c r="AE63" s="3">
        <f t="shared" si="10"/>
        <v>24.267678726814747</v>
      </c>
      <c r="AF63" s="13">
        <f t="shared" si="11"/>
        <v>10690</v>
      </c>
      <c r="AG63" s="13">
        <f t="shared" si="22"/>
        <v>201.69811320754718</v>
      </c>
      <c r="AH63" s="13">
        <f t="shared" si="12"/>
        <v>201.69811320754718</v>
      </c>
    </row>
    <row r="64" spans="1:34" x14ac:dyDescent="0.2">
      <c r="A64" s="8">
        <f t="shared" si="23"/>
        <v>5400</v>
      </c>
      <c r="B64" s="9">
        <f t="shared" si="0"/>
        <v>5.4</v>
      </c>
      <c r="C64" s="13">
        <f>tarifest3(A64,$A$3,Param!$B$5,Param!$C$5,Param!$D$5,Param!$E$5,Param!$B$6,Param!$C$6,Param!$D$6,Param!$E$6)</f>
        <v>0</v>
      </c>
      <c r="D64" s="3">
        <f t="shared" si="13"/>
        <v>0</v>
      </c>
      <c r="E64" s="3">
        <f>tarifest3grenz(A64,$A$3,Param!$B$5,Param!$C$5,Param!$D$5,Param!$E$5,Param!$B$6,Param!$C$6,Param!$D$6,Param!$E$6)*100</f>
        <v>0</v>
      </c>
      <c r="F64" s="13">
        <f>soli3(C64,$A$3,Param!$J$4,Param!$J$5,Param!$J$6)</f>
        <v>0</v>
      </c>
      <c r="G64" s="3">
        <f>soli3grenz(C64,$A$3,Param!$J$4,Param!$J$5,Param!$J$6)*100</f>
        <v>0</v>
      </c>
      <c r="H64" s="13">
        <f t="shared" si="1"/>
        <v>0</v>
      </c>
      <c r="I64" s="3">
        <f t="shared" si="24"/>
        <v>0</v>
      </c>
      <c r="J64" s="13">
        <f t="shared" si="3"/>
        <v>0</v>
      </c>
      <c r="K64" s="13">
        <f>tarifest3(A64,$A$3,Param!$B$10,Param!$C$10,Param!$D$10,Param!$E$10,Param!$B$11,Param!$C$11,Param!$D$11,Param!$E$11)</f>
        <v>1067</v>
      </c>
      <c r="L64" s="3">
        <f t="shared" si="14"/>
        <v>19.75925925925926</v>
      </c>
      <c r="M64" s="3">
        <f>tarifest3grenz(A64,$A$3,Param!$B$10,Param!$C$10,Param!$D$10,Param!$E$10,Param!$B$11,Param!$C$11,Param!$D$11,Param!$E$11)*100</f>
        <v>24.308965651476989</v>
      </c>
      <c r="N64" s="3">
        <f t="shared" si="15"/>
        <v>-13333</v>
      </c>
      <c r="O64" s="3">
        <f t="shared" si="16"/>
        <v>-246.90740740740739</v>
      </c>
      <c r="P64" s="13">
        <f t="shared" si="4"/>
        <v>3779.9999999999995</v>
      </c>
      <c r="Q64" s="13">
        <f t="shared" si="17"/>
        <v>-10620</v>
      </c>
      <c r="R64" s="13">
        <f>tarifest3(A64-$K$3,$A$3,Param!$B$10,Param!$C$10,Param!$D$10,Param!$E$10,Param!$B$11,Param!$C$11,Param!$D$11,Param!$E$11)</f>
        <v>0</v>
      </c>
      <c r="S64" s="3">
        <f t="shared" si="18"/>
        <v>-196.66666666666666</v>
      </c>
      <c r="T64" s="3">
        <f>IF(A64&lt;$K$3,$K$2,tarifest3grenz(A64-$K$3,$A$3,Param!$B$10,Param!$C$10,Param!$D$10,Param!$E$10,Param!$B$11,Param!$C$11,Param!$D$11,Param!$E$11))*100</f>
        <v>70</v>
      </c>
      <c r="U64" s="3">
        <f>MAX(K64-tarifest3($K$3,$A$3,Param!$B$10,Param!$C$10,Param!$D$10,Param!$E$10,Param!$B$11,Param!$C$11,Param!$D$11,Param!$E$11),0)</f>
        <v>0</v>
      </c>
      <c r="V64" s="3">
        <f t="shared" si="19"/>
        <v>-196.66666666666666</v>
      </c>
      <c r="W64" s="3">
        <f t="shared" si="20"/>
        <v>70</v>
      </c>
      <c r="X64" s="3">
        <f>soli3grenz(K64,$A$3,Param!$J$9,Param!$J$10,Param!$J$11)*100</f>
        <v>0</v>
      </c>
      <c r="Y64" s="13">
        <f t="shared" si="5"/>
        <v>-10620</v>
      </c>
      <c r="Z64" s="3">
        <f t="shared" si="21"/>
        <v>-196.66666666666666</v>
      </c>
      <c r="AA64" s="13">
        <f t="shared" si="6"/>
        <v>70</v>
      </c>
      <c r="AB64" s="13">
        <f t="shared" si="7"/>
        <v>-10620</v>
      </c>
      <c r="AC64" s="13">
        <f t="shared" si="8"/>
        <v>-196.66666666666666</v>
      </c>
      <c r="AD64" s="13">
        <f t="shared" si="9"/>
        <v>70</v>
      </c>
      <c r="AE64" s="3">
        <f t="shared" si="10"/>
        <v>24.308965651476989</v>
      </c>
      <c r="AF64" s="13">
        <f t="shared" si="11"/>
        <v>10620</v>
      </c>
      <c r="AG64" s="13">
        <f t="shared" si="22"/>
        <v>196.66666666666666</v>
      </c>
      <c r="AH64" s="13">
        <f t="shared" si="12"/>
        <v>196.66666666666666</v>
      </c>
    </row>
    <row r="65" spans="1:34" x14ac:dyDescent="0.2">
      <c r="A65" s="8">
        <f t="shared" si="23"/>
        <v>5500</v>
      </c>
      <c r="B65" s="9">
        <f t="shared" si="0"/>
        <v>5.5</v>
      </c>
      <c r="C65" s="13">
        <f>tarifest3(A65,$A$3,Param!$B$5,Param!$C$5,Param!$D$5,Param!$E$5,Param!$B$6,Param!$C$6,Param!$D$6,Param!$E$6)</f>
        <v>0</v>
      </c>
      <c r="D65" s="3">
        <f t="shared" si="13"/>
        <v>0</v>
      </c>
      <c r="E65" s="3">
        <f>tarifest3grenz(A65,$A$3,Param!$B$5,Param!$C$5,Param!$D$5,Param!$E$5,Param!$B$6,Param!$C$6,Param!$D$6,Param!$E$6)*100</f>
        <v>0</v>
      </c>
      <c r="F65" s="13">
        <f>soli3(C65,$A$3,Param!$J$4,Param!$J$5,Param!$J$6)</f>
        <v>0</v>
      </c>
      <c r="G65" s="3">
        <f>soli3grenz(C65,$A$3,Param!$J$4,Param!$J$5,Param!$J$6)*100</f>
        <v>0</v>
      </c>
      <c r="H65" s="13">
        <f t="shared" si="1"/>
        <v>0</v>
      </c>
      <c r="I65" s="3">
        <f t="shared" si="24"/>
        <v>0</v>
      </c>
      <c r="J65" s="13">
        <f t="shared" si="3"/>
        <v>0</v>
      </c>
      <c r="K65" s="13">
        <f>tarifest3(A65,$A$3,Param!$B$10,Param!$C$10,Param!$D$10,Param!$E$10,Param!$B$11,Param!$C$11,Param!$D$11,Param!$E$11)</f>
        <v>1091</v>
      </c>
      <c r="L65" s="3">
        <f t="shared" si="14"/>
        <v>19.836363636363636</v>
      </c>
      <c r="M65" s="3">
        <f>tarifest3grenz(A65,$A$3,Param!$B$10,Param!$C$10,Param!$D$10,Param!$E$10,Param!$B$11,Param!$C$11,Param!$D$11,Param!$E$11)*100</f>
        <v>24.350252576139226</v>
      </c>
      <c r="N65" s="3">
        <f t="shared" si="15"/>
        <v>-13309</v>
      </c>
      <c r="O65" s="3">
        <f t="shared" si="16"/>
        <v>-241.98181818181817</v>
      </c>
      <c r="P65" s="13">
        <f t="shared" si="4"/>
        <v>3849.9999999999995</v>
      </c>
      <c r="Q65" s="13">
        <f t="shared" si="17"/>
        <v>-10550</v>
      </c>
      <c r="R65" s="13">
        <f>tarifest3(A65-$K$3,$A$3,Param!$B$10,Param!$C$10,Param!$D$10,Param!$E$10,Param!$B$11,Param!$C$11,Param!$D$11,Param!$E$11)</f>
        <v>0</v>
      </c>
      <c r="S65" s="3">
        <f t="shared" si="18"/>
        <v>-191.81818181818181</v>
      </c>
      <c r="T65" s="3">
        <f>IF(A65&lt;$K$3,$K$2,tarifest3grenz(A65-$K$3,$A$3,Param!$B$10,Param!$C$10,Param!$D$10,Param!$E$10,Param!$B$11,Param!$C$11,Param!$D$11,Param!$E$11))*100</f>
        <v>70</v>
      </c>
      <c r="U65" s="3">
        <f>MAX(K65-tarifest3($K$3,$A$3,Param!$B$10,Param!$C$10,Param!$D$10,Param!$E$10,Param!$B$11,Param!$C$11,Param!$D$11,Param!$E$11),0)</f>
        <v>0</v>
      </c>
      <c r="V65" s="3">
        <f t="shared" si="19"/>
        <v>-191.81818181818181</v>
      </c>
      <c r="W65" s="3">
        <f t="shared" si="20"/>
        <v>70</v>
      </c>
      <c r="X65" s="3">
        <f>soli3grenz(K65,$A$3,Param!$J$9,Param!$J$10,Param!$J$11)*100</f>
        <v>0</v>
      </c>
      <c r="Y65" s="13">
        <f t="shared" si="5"/>
        <v>-10550</v>
      </c>
      <c r="Z65" s="3">
        <f t="shared" si="21"/>
        <v>-191.81818181818181</v>
      </c>
      <c r="AA65" s="13">
        <f t="shared" si="6"/>
        <v>70</v>
      </c>
      <c r="AB65" s="13">
        <f t="shared" si="7"/>
        <v>-10550</v>
      </c>
      <c r="AC65" s="13">
        <f t="shared" si="8"/>
        <v>-191.81818181818181</v>
      </c>
      <c r="AD65" s="13">
        <f t="shared" si="9"/>
        <v>70</v>
      </c>
      <c r="AE65" s="3">
        <f t="shared" si="10"/>
        <v>24.350252576139226</v>
      </c>
      <c r="AF65" s="13">
        <f t="shared" si="11"/>
        <v>10550</v>
      </c>
      <c r="AG65" s="13">
        <f t="shared" si="22"/>
        <v>191.81818181818181</v>
      </c>
      <c r="AH65" s="13">
        <f t="shared" si="12"/>
        <v>191.81818181818181</v>
      </c>
    </row>
    <row r="66" spans="1:34" x14ac:dyDescent="0.2">
      <c r="A66" s="8">
        <f t="shared" si="23"/>
        <v>5600</v>
      </c>
      <c r="B66" s="9">
        <f t="shared" si="0"/>
        <v>5.6</v>
      </c>
      <c r="C66" s="13">
        <f>tarifest3(A66,$A$3,Param!$B$5,Param!$C$5,Param!$D$5,Param!$E$5,Param!$B$6,Param!$C$6,Param!$D$6,Param!$E$6)</f>
        <v>0</v>
      </c>
      <c r="D66" s="3">
        <f t="shared" si="13"/>
        <v>0</v>
      </c>
      <c r="E66" s="3">
        <f>tarifest3grenz(A66,$A$3,Param!$B$5,Param!$C$5,Param!$D$5,Param!$E$5,Param!$B$6,Param!$C$6,Param!$D$6,Param!$E$6)*100</f>
        <v>0</v>
      </c>
      <c r="F66" s="13">
        <f>soli3(C66,$A$3,Param!$J$4,Param!$J$5,Param!$J$6)</f>
        <v>0</v>
      </c>
      <c r="G66" s="3">
        <f>soli3grenz(C66,$A$3,Param!$J$4,Param!$J$5,Param!$J$6)*100</f>
        <v>0</v>
      </c>
      <c r="H66" s="13">
        <f t="shared" si="1"/>
        <v>0</v>
      </c>
      <c r="I66" s="3">
        <f t="shared" si="24"/>
        <v>0</v>
      </c>
      <c r="J66" s="13">
        <f t="shared" si="3"/>
        <v>0</v>
      </c>
      <c r="K66" s="13">
        <f>tarifest3(A66,$A$3,Param!$B$10,Param!$C$10,Param!$D$10,Param!$E$10,Param!$B$11,Param!$C$11,Param!$D$11,Param!$E$11)</f>
        <v>1116</v>
      </c>
      <c r="L66" s="3">
        <f t="shared" si="14"/>
        <v>19.928571428571431</v>
      </c>
      <c r="M66" s="3">
        <f>tarifest3grenz(A66,$A$3,Param!$B$10,Param!$C$10,Param!$D$10,Param!$E$10,Param!$B$11,Param!$C$11,Param!$D$11,Param!$E$11)*100</f>
        <v>24.391539500801464</v>
      </c>
      <c r="N66" s="3">
        <f t="shared" si="15"/>
        <v>-13284</v>
      </c>
      <c r="O66" s="3">
        <f t="shared" si="16"/>
        <v>-237.21428571428572</v>
      </c>
      <c r="P66" s="13">
        <f t="shared" si="4"/>
        <v>3919.9999999999995</v>
      </c>
      <c r="Q66" s="13">
        <f t="shared" si="17"/>
        <v>-10480</v>
      </c>
      <c r="R66" s="13">
        <f>tarifest3(A66-$K$3,$A$3,Param!$B$10,Param!$C$10,Param!$D$10,Param!$E$10,Param!$B$11,Param!$C$11,Param!$D$11,Param!$E$11)</f>
        <v>0</v>
      </c>
      <c r="S66" s="3">
        <f t="shared" si="18"/>
        <v>-187.14285714285714</v>
      </c>
      <c r="T66" s="3">
        <f>IF(A66&lt;$K$3,$K$2,tarifest3grenz(A66-$K$3,$A$3,Param!$B$10,Param!$C$10,Param!$D$10,Param!$E$10,Param!$B$11,Param!$C$11,Param!$D$11,Param!$E$11))*100</f>
        <v>70</v>
      </c>
      <c r="U66" s="3">
        <f>MAX(K66-tarifest3($K$3,$A$3,Param!$B$10,Param!$C$10,Param!$D$10,Param!$E$10,Param!$B$11,Param!$C$11,Param!$D$11,Param!$E$11),0)</f>
        <v>0</v>
      </c>
      <c r="V66" s="3">
        <f t="shared" si="19"/>
        <v>-187.14285714285714</v>
      </c>
      <c r="W66" s="3">
        <f t="shared" si="20"/>
        <v>70</v>
      </c>
      <c r="X66" s="3">
        <f>soli3grenz(K66,$A$3,Param!$J$9,Param!$J$10,Param!$J$11)*100</f>
        <v>0</v>
      </c>
      <c r="Y66" s="13">
        <f t="shared" si="5"/>
        <v>-10480</v>
      </c>
      <c r="Z66" s="3">
        <f t="shared" si="21"/>
        <v>-187.14285714285714</v>
      </c>
      <c r="AA66" s="13">
        <f t="shared" si="6"/>
        <v>70</v>
      </c>
      <c r="AB66" s="13">
        <f t="shared" si="7"/>
        <v>-10480</v>
      </c>
      <c r="AC66" s="13">
        <f t="shared" si="8"/>
        <v>-187.14285714285714</v>
      </c>
      <c r="AD66" s="13">
        <f t="shared" si="9"/>
        <v>70</v>
      </c>
      <c r="AE66" s="3">
        <f t="shared" si="10"/>
        <v>24.391539500801464</v>
      </c>
      <c r="AF66" s="13">
        <f t="shared" si="11"/>
        <v>10480</v>
      </c>
      <c r="AG66" s="13">
        <f t="shared" si="22"/>
        <v>187.14285714285714</v>
      </c>
      <c r="AH66" s="13">
        <f t="shared" si="12"/>
        <v>187.14285714285714</v>
      </c>
    </row>
    <row r="67" spans="1:34" x14ac:dyDescent="0.2">
      <c r="A67" s="8">
        <f t="shared" si="23"/>
        <v>5700</v>
      </c>
      <c r="B67" s="9">
        <f t="shared" si="0"/>
        <v>5.7</v>
      </c>
      <c r="C67" s="13">
        <f>tarifest3(A67,$A$3,Param!$B$5,Param!$C$5,Param!$D$5,Param!$E$5,Param!$B$6,Param!$C$6,Param!$D$6,Param!$E$6)</f>
        <v>0</v>
      </c>
      <c r="D67" s="3">
        <f t="shared" si="13"/>
        <v>0</v>
      </c>
      <c r="E67" s="3">
        <f>tarifest3grenz(A67,$A$3,Param!$B$5,Param!$C$5,Param!$D$5,Param!$E$5,Param!$B$6,Param!$C$6,Param!$D$6,Param!$E$6)*100</f>
        <v>0</v>
      </c>
      <c r="F67" s="13">
        <f>soli3(C67,$A$3,Param!$J$4,Param!$J$5,Param!$J$6)</f>
        <v>0</v>
      </c>
      <c r="G67" s="3">
        <f>soli3grenz(C67,$A$3,Param!$J$4,Param!$J$5,Param!$J$6)*100</f>
        <v>0</v>
      </c>
      <c r="H67" s="13">
        <f t="shared" si="1"/>
        <v>0</v>
      </c>
      <c r="I67" s="3">
        <f t="shared" si="24"/>
        <v>0</v>
      </c>
      <c r="J67" s="13">
        <f t="shared" si="3"/>
        <v>0</v>
      </c>
      <c r="K67" s="13">
        <f>tarifest3(A67,$A$3,Param!$B$10,Param!$C$10,Param!$D$10,Param!$E$10,Param!$B$11,Param!$C$11,Param!$D$11,Param!$E$11)</f>
        <v>1140</v>
      </c>
      <c r="L67" s="3">
        <f t="shared" si="14"/>
        <v>20</v>
      </c>
      <c r="M67" s="3">
        <f>tarifest3grenz(A67,$A$3,Param!$B$10,Param!$C$10,Param!$D$10,Param!$E$10,Param!$B$11,Param!$C$11,Param!$D$11,Param!$E$11)*100</f>
        <v>24.432826425463706</v>
      </c>
      <c r="N67" s="3">
        <f t="shared" si="15"/>
        <v>-13260</v>
      </c>
      <c r="O67" s="3">
        <f t="shared" si="16"/>
        <v>-232.63157894736844</v>
      </c>
      <c r="P67" s="13">
        <f t="shared" si="4"/>
        <v>3989.9999999999995</v>
      </c>
      <c r="Q67" s="13">
        <f t="shared" si="17"/>
        <v>-10410</v>
      </c>
      <c r="R67" s="13">
        <f>tarifest3(A67-$K$3,$A$3,Param!$B$10,Param!$C$10,Param!$D$10,Param!$E$10,Param!$B$11,Param!$C$11,Param!$D$11,Param!$E$11)</f>
        <v>0</v>
      </c>
      <c r="S67" s="3">
        <f t="shared" si="18"/>
        <v>-182.63157894736841</v>
      </c>
      <c r="T67" s="3">
        <f>IF(A67&lt;$K$3,$K$2,tarifest3grenz(A67-$K$3,$A$3,Param!$B$10,Param!$C$10,Param!$D$10,Param!$E$10,Param!$B$11,Param!$C$11,Param!$D$11,Param!$E$11))*100</f>
        <v>70</v>
      </c>
      <c r="U67" s="3">
        <f>MAX(K67-tarifest3($K$3,$A$3,Param!$B$10,Param!$C$10,Param!$D$10,Param!$E$10,Param!$B$11,Param!$C$11,Param!$D$11,Param!$E$11),0)</f>
        <v>0</v>
      </c>
      <c r="V67" s="3">
        <f t="shared" si="19"/>
        <v>-182.63157894736841</v>
      </c>
      <c r="W67" s="3">
        <f t="shared" si="20"/>
        <v>70</v>
      </c>
      <c r="X67" s="3">
        <f>soli3grenz(K67,$A$3,Param!$J$9,Param!$J$10,Param!$J$11)*100</f>
        <v>0</v>
      </c>
      <c r="Y67" s="13">
        <f t="shared" si="5"/>
        <v>-10410</v>
      </c>
      <c r="Z67" s="3">
        <f t="shared" si="21"/>
        <v>-182.63157894736841</v>
      </c>
      <c r="AA67" s="13">
        <f t="shared" si="6"/>
        <v>70</v>
      </c>
      <c r="AB67" s="13">
        <f t="shared" si="7"/>
        <v>-10410</v>
      </c>
      <c r="AC67" s="13">
        <f t="shared" si="8"/>
        <v>-182.63157894736841</v>
      </c>
      <c r="AD67" s="13">
        <f t="shared" si="9"/>
        <v>70</v>
      </c>
      <c r="AE67" s="3">
        <f t="shared" si="10"/>
        <v>24.432826425463706</v>
      </c>
      <c r="AF67" s="13">
        <f t="shared" si="11"/>
        <v>10410</v>
      </c>
      <c r="AG67" s="13">
        <f t="shared" si="22"/>
        <v>182.63157894736841</v>
      </c>
      <c r="AH67" s="13">
        <f t="shared" si="12"/>
        <v>182.63157894736841</v>
      </c>
    </row>
    <row r="68" spans="1:34" x14ac:dyDescent="0.2">
      <c r="A68" s="8">
        <f t="shared" si="23"/>
        <v>5800</v>
      </c>
      <c r="B68" s="9">
        <f t="shared" si="0"/>
        <v>5.8</v>
      </c>
      <c r="C68" s="13">
        <f>tarifest3(A68,$A$3,Param!$B$5,Param!$C$5,Param!$D$5,Param!$E$5,Param!$B$6,Param!$C$6,Param!$D$6,Param!$E$6)</f>
        <v>0</v>
      </c>
      <c r="D68" s="3">
        <f t="shared" si="13"/>
        <v>0</v>
      </c>
      <c r="E68" s="3">
        <f>tarifest3grenz(A68,$A$3,Param!$B$5,Param!$C$5,Param!$D$5,Param!$E$5,Param!$B$6,Param!$C$6,Param!$D$6,Param!$E$6)*100</f>
        <v>0</v>
      </c>
      <c r="F68" s="13">
        <f>soli3(C68,$A$3,Param!$J$4,Param!$J$5,Param!$J$6)</f>
        <v>0</v>
      </c>
      <c r="G68" s="3">
        <f>soli3grenz(C68,$A$3,Param!$J$4,Param!$J$5,Param!$J$6)*100</f>
        <v>0</v>
      </c>
      <c r="H68" s="13">
        <f t="shared" si="1"/>
        <v>0</v>
      </c>
      <c r="I68" s="3">
        <f t="shared" si="24"/>
        <v>0</v>
      </c>
      <c r="J68" s="13">
        <f t="shared" si="3"/>
        <v>0</v>
      </c>
      <c r="K68" s="13">
        <f>tarifest3(A68,$A$3,Param!$B$10,Param!$C$10,Param!$D$10,Param!$E$10,Param!$B$11,Param!$C$11,Param!$D$11,Param!$E$11)</f>
        <v>1165</v>
      </c>
      <c r="L68" s="3">
        <f t="shared" si="14"/>
        <v>20.086206896551726</v>
      </c>
      <c r="M68" s="3">
        <f>tarifest3grenz(A68,$A$3,Param!$B$10,Param!$C$10,Param!$D$10,Param!$E$10,Param!$B$11,Param!$C$11,Param!$D$11,Param!$E$11)*100</f>
        <v>24.474113350125943</v>
      </c>
      <c r="N68" s="3">
        <f t="shared" si="15"/>
        <v>-13235</v>
      </c>
      <c r="O68" s="3">
        <f t="shared" si="16"/>
        <v>-228.18965517241381</v>
      </c>
      <c r="P68" s="13">
        <f t="shared" si="4"/>
        <v>4059.9999999999995</v>
      </c>
      <c r="Q68" s="13">
        <f t="shared" si="17"/>
        <v>-10340</v>
      </c>
      <c r="R68" s="13">
        <f>tarifest3(A68-$K$3,$A$3,Param!$B$10,Param!$C$10,Param!$D$10,Param!$E$10,Param!$B$11,Param!$C$11,Param!$D$11,Param!$E$11)</f>
        <v>0</v>
      </c>
      <c r="S68" s="3">
        <f t="shared" si="18"/>
        <v>-178.27586206896549</v>
      </c>
      <c r="T68" s="3">
        <f>IF(A68&lt;$K$3,$K$2,tarifest3grenz(A68-$K$3,$A$3,Param!$B$10,Param!$C$10,Param!$D$10,Param!$E$10,Param!$B$11,Param!$C$11,Param!$D$11,Param!$E$11))*100</f>
        <v>70</v>
      </c>
      <c r="U68" s="3">
        <f>MAX(K68-tarifest3($K$3,$A$3,Param!$B$10,Param!$C$10,Param!$D$10,Param!$E$10,Param!$B$11,Param!$C$11,Param!$D$11,Param!$E$11),0)</f>
        <v>0</v>
      </c>
      <c r="V68" s="3">
        <f t="shared" si="19"/>
        <v>-178.27586206896549</v>
      </c>
      <c r="W68" s="3">
        <f t="shared" si="20"/>
        <v>70</v>
      </c>
      <c r="X68" s="3">
        <f>soli3grenz(K68,$A$3,Param!$J$9,Param!$J$10,Param!$J$11)*100</f>
        <v>0</v>
      </c>
      <c r="Y68" s="13">
        <f t="shared" si="5"/>
        <v>-10340</v>
      </c>
      <c r="Z68" s="3">
        <f t="shared" si="21"/>
        <v>-178.27586206896549</v>
      </c>
      <c r="AA68" s="13">
        <f t="shared" si="6"/>
        <v>70</v>
      </c>
      <c r="AB68" s="13">
        <f t="shared" si="7"/>
        <v>-10340</v>
      </c>
      <c r="AC68" s="13">
        <f t="shared" si="8"/>
        <v>-178.27586206896549</v>
      </c>
      <c r="AD68" s="13">
        <f t="shared" si="9"/>
        <v>70</v>
      </c>
      <c r="AE68" s="3">
        <f t="shared" si="10"/>
        <v>24.474113350125943</v>
      </c>
      <c r="AF68" s="13">
        <f t="shared" si="11"/>
        <v>10340</v>
      </c>
      <c r="AG68" s="13">
        <f t="shared" si="22"/>
        <v>178.27586206896549</v>
      </c>
      <c r="AH68" s="13">
        <f t="shared" si="12"/>
        <v>178.27586206896549</v>
      </c>
    </row>
    <row r="69" spans="1:34" x14ac:dyDescent="0.2">
      <c r="A69" s="8">
        <f t="shared" si="23"/>
        <v>5900</v>
      </c>
      <c r="B69" s="9">
        <f t="shared" si="0"/>
        <v>5.9</v>
      </c>
      <c r="C69" s="13">
        <f>tarifest3(A69,$A$3,Param!$B$5,Param!$C$5,Param!$D$5,Param!$E$5,Param!$B$6,Param!$C$6,Param!$D$6,Param!$E$6)</f>
        <v>0</v>
      </c>
      <c r="D69" s="3">
        <f t="shared" si="13"/>
        <v>0</v>
      </c>
      <c r="E69" s="3">
        <f>tarifest3grenz(A69,$A$3,Param!$B$5,Param!$C$5,Param!$D$5,Param!$E$5,Param!$B$6,Param!$C$6,Param!$D$6,Param!$E$6)*100</f>
        <v>0</v>
      </c>
      <c r="F69" s="13">
        <f>soli3(C69,$A$3,Param!$J$4,Param!$J$5,Param!$J$6)</f>
        <v>0</v>
      </c>
      <c r="G69" s="3">
        <f>soli3grenz(C69,$A$3,Param!$J$4,Param!$J$5,Param!$J$6)*100</f>
        <v>0</v>
      </c>
      <c r="H69" s="13">
        <f t="shared" si="1"/>
        <v>0</v>
      </c>
      <c r="I69" s="3">
        <f t="shared" si="24"/>
        <v>0</v>
      </c>
      <c r="J69" s="13">
        <f t="shared" si="3"/>
        <v>0</v>
      </c>
      <c r="K69" s="13">
        <f>tarifest3(A69,$A$3,Param!$B$10,Param!$C$10,Param!$D$10,Param!$E$10,Param!$B$11,Param!$C$11,Param!$D$11,Param!$E$11)</f>
        <v>1189</v>
      </c>
      <c r="L69" s="3">
        <f t="shared" si="14"/>
        <v>20.152542372881356</v>
      </c>
      <c r="M69" s="3">
        <f>tarifest3grenz(A69,$A$3,Param!$B$10,Param!$C$10,Param!$D$10,Param!$E$10,Param!$B$11,Param!$C$11,Param!$D$11,Param!$E$11)*100</f>
        <v>24.515400274788185</v>
      </c>
      <c r="N69" s="3">
        <f t="shared" si="15"/>
        <v>-13211</v>
      </c>
      <c r="O69" s="3">
        <f t="shared" si="16"/>
        <v>-223.91525423728814</v>
      </c>
      <c r="P69" s="13">
        <f t="shared" si="4"/>
        <v>4130</v>
      </c>
      <c r="Q69" s="13">
        <f t="shared" si="17"/>
        <v>-10270</v>
      </c>
      <c r="R69" s="13">
        <f>tarifest3(A69-$K$3,$A$3,Param!$B$10,Param!$C$10,Param!$D$10,Param!$E$10,Param!$B$11,Param!$C$11,Param!$D$11,Param!$E$11)</f>
        <v>0</v>
      </c>
      <c r="S69" s="3">
        <f t="shared" si="18"/>
        <v>-174.06779661016949</v>
      </c>
      <c r="T69" s="3">
        <f>IF(A69&lt;$K$3,$K$2,tarifest3grenz(A69-$K$3,$A$3,Param!$B$10,Param!$C$10,Param!$D$10,Param!$E$10,Param!$B$11,Param!$C$11,Param!$D$11,Param!$E$11))*100</f>
        <v>70</v>
      </c>
      <c r="U69" s="3">
        <f>MAX(K69-tarifest3($K$3,$A$3,Param!$B$10,Param!$C$10,Param!$D$10,Param!$E$10,Param!$B$11,Param!$C$11,Param!$D$11,Param!$E$11),0)</f>
        <v>0</v>
      </c>
      <c r="V69" s="3">
        <f t="shared" si="19"/>
        <v>-174.06779661016949</v>
      </c>
      <c r="W69" s="3">
        <f t="shared" si="20"/>
        <v>70</v>
      </c>
      <c r="X69" s="3">
        <f>soli3grenz(K69,$A$3,Param!$J$9,Param!$J$10,Param!$J$11)*100</f>
        <v>0</v>
      </c>
      <c r="Y69" s="13">
        <f t="shared" si="5"/>
        <v>-10270</v>
      </c>
      <c r="Z69" s="3">
        <f t="shared" si="21"/>
        <v>-174.06779661016949</v>
      </c>
      <c r="AA69" s="13">
        <f t="shared" si="6"/>
        <v>70</v>
      </c>
      <c r="AB69" s="13">
        <f t="shared" si="7"/>
        <v>-10270</v>
      </c>
      <c r="AC69" s="13">
        <f t="shared" si="8"/>
        <v>-174.06779661016949</v>
      </c>
      <c r="AD69" s="13">
        <f t="shared" si="9"/>
        <v>70</v>
      </c>
      <c r="AE69" s="3">
        <f t="shared" si="10"/>
        <v>24.515400274788185</v>
      </c>
      <c r="AF69" s="13">
        <f t="shared" si="11"/>
        <v>10270</v>
      </c>
      <c r="AG69" s="13">
        <f t="shared" si="22"/>
        <v>174.06779661016949</v>
      </c>
      <c r="AH69" s="13">
        <f t="shared" si="12"/>
        <v>174.06779661016949</v>
      </c>
    </row>
    <row r="70" spans="1:34" x14ac:dyDescent="0.2">
      <c r="A70" s="8">
        <f t="shared" si="23"/>
        <v>6000</v>
      </c>
      <c r="B70" s="9">
        <f t="shared" si="0"/>
        <v>6</v>
      </c>
      <c r="C70" s="13">
        <f>tarifest3(A70,$A$3,Param!$B$5,Param!$C$5,Param!$D$5,Param!$E$5,Param!$B$6,Param!$C$6,Param!$D$6,Param!$E$6)</f>
        <v>0</v>
      </c>
      <c r="D70" s="3">
        <f t="shared" si="13"/>
        <v>0</v>
      </c>
      <c r="E70" s="3">
        <f>tarifest3grenz(A70,$A$3,Param!$B$5,Param!$C$5,Param!$D$5,Param!$E$5,Param!$B$6,Param!$C$6,Param!$D$6,Param!$E$6)*100</f>
        <v>0</v>
      </c>
      <c r="F70" s="13">
        <f>soli3(C70,$A$3,Param!$J$4,Param!$J$5,Param!$J$6)</f>
        <v>0</v>
      </c>
      <c r="G70" s="3">
        <f>soli3grenz(C70,$A$3,Param!$J$4,Param!$J$5,Param!$J$6)*100</f>
        <v>0</v>
      </c>
      <c r="H70" s="13">
        <f t="shared" si="1"/>
        <v>0</v>
      </c>
      <c r="I70" s="3">
        <f t="shared" si="24"/>
        <v>0</v>
      </c>
      <c r="J70" s="13">
        <f t="shared" si="3"/>
        <v>0</v>
      </c>
      <c r="K70" s="13">
        <f>tarifest3(A70,$A$3,Param!$B$10,Param!$C$10,Param!$D$10,Param!$E$10,Param!$B$11,Param!$C$11,Param!$D$11,Param!$E$11)</f>
        <v>1214</v>
      </c>
      <c r="L70" s="3">
        <f t="shared" si="14"/>
        <v>20.233333333333334</v>
      </c>
      <c r="M70" s="3">
        <f>tarifest3grenz(A70,$A$3,Param!$B$10,Param!$C$10,Param!$D$10,Param!$E$10,Param!$B$11,Param!$C$11,Param!$D$11,Param!$E$11)*100</f>
        <v>24.556687199450426</v>
      </c>
      <c r="N70" s="3">
        <f t="shared" si="15"/>
        <v>-13186</v>
      </c>
      <c r="O70" s="3">
        <f t="shared" si="16"/>
        <v>-219.76666666666665</v>
      </c>
      <c r="P70" s="13">
        <f t="shared" si="4"/>
        <v>4200</v>
      </c>
      <c r="Q70" s="13">
        <f t="shared" si="17"/>
        <v>-10200</v>
      </c>
      <c r="R70" s="13">
        <f>tarifest3(A70-$K$3,$A$3,Param!$B$10,Param!$C$10,Param!$D$10,Param!$E$10,Param!$B$11,Param!$C$11,Param!$D$11,Param!$E$11)</f>
        <v>0</v>
      </c>
      <c r="S70" s="3">
        <f t="shared" si="18"/>
        <v>-170</v>
      </c>
      <c r="T70" s="3">
        <f>IF(A70&lt;$K$3,$K$2,tarifest3grenz(A70-$K$3,$A$3,Param!$B$10,Param!$C$10,Param!$D$10,Param!$E$10,Param!$B$11,Param!$C$11,Param!$D$11,Param!$E$11))*100</f>
        <v>70</v>
      </c>
      <c r="U70" s="3">
        <f>MAX(K70-tarifest3($K$3,$A$3,Param!$B$10,Param!$C$10,Param!$D$10,Param!$E$10,Param!$B$11,Param!$C$11,Param!$D$11,Param!$E$11),0)</f>
        <v>0</v>
      </c>
      <c r="V70" s="3">
        <f t="shared" si="19"/>
        <v>-170</v>
      </c>
      <c r="W70" s="3">
        <f t="shared" si="20"/>
        <v>70</v>
      </c>
      <c r="X70" s="3">
        <f>soli3grenz(K70,$A$3,Param!$J$9,Param!$J$10,Param!$J$11)*100</f>
        <v>0</v>
      </c>
      <c r="Y70" s="13">
        <f t="shared" si="5"/>
        <v>-10200</v>
      </c>
      <c r="Z70" s="3">
        <f t="shared" si="21"/>
        <v>-170</v>
      </c>
      <c r="AA70" s="13">
        <f t="shared" si="6"/>
        <v>70</v>
      </c>
      <c r="AB70" s="13">
        <f t="shared" si="7"/>
        <v>-10200</v>
      </c>
      <c r="AC70" s="13">
        <f t="shared" si="8"/>
        <v>-170</v>
      </c>
      <c r="AD70" s="13">
        <f t="shared" si="9"/>
        <v>70</v>
      </c>
      <c r="AE70" s="3">
        <f t="shared" si="10"/>
        <v>24.556687199450426</v>
      </c>
      <c r="AF70" s="13">
        <f t="shared" si="11"/>
        <v>10200</v>
      </c>
      <c r="AG70" s="13">
        <f t="shared" si="22"/>
        <v>170</v>
      </c>
      <c r="AH70" s="13">
        <f t="shared" si="12"/>
        <v>170</v>
      </c>
    </row>
    <row r="71" spans="1:34" x14ac:dyDescent="0.2">
      <c r="A71" s="8">
        <f t="shared" si="23"/>
        <v>6100</v>
      </c>
      <c r="B71" s="9">
        <f t="shared" si="0"/>
        <v>6.1</v>
      </c>
      <c r="C71" s="13">
        <f>tarifest3(A71,$A$3,Param!$B$5,Param!$C$5,Param!$D$5,Param!$E$5,Param!$B$6,Param!$C$6,Param!$D$6,Param!$E$6)</f>
        <v>0</v>
      </c>
      <c r="D71" s="3">
        <f t="shared" si="13"/>
        <v>0</v>
      </c>
      <c r="E71" s="3">
        <f>tarifest3grenz(A71,$A$3,Param!$B$5,Param!$C$5,Param!$D$5,Param!$E$5,Param!$B$6,Param!$C$6,Param!$D$6,Param!$E$6)*100</f>
        <v>0</v>
      </c>
      <c r="F71" s="13">
        <f>soli3(C71,$A$3,Param!$J$4,Param!$J$5,Param!$J$6)</f>
        <v>0</v>
      </c>
      <c r="G71" s="3">
        <f>soli3grenz(C71,$A$3,Param!$J$4,Param!$J$5,Param!$J$6)*100</f>
        <v>0</v>
      </c>
      <c r="H71" s="13">
        <f t="shared" si="1"/>
        <v>0</v>
      </c>
      <c r="I71" s="3">
        <f t="shared" si="24"/>
        <v>0</v>
      </c>
      <c r="J71" s="13">
        <f t="shared" si="3"/>
        <v>0</v>
      </c>
      <c r="K71" s="13">
        <f>tarifest3(A71,$A$3,Param!$B$10,Param!$C$10,Param!$D$10,Param!$E$10,Param!$B$11,Param!$C$11,Param!$D$11,Param!$E$11)</f>
        <v>1238</v>
      </c>
      <c r="L71" s="3">
        <f t="shared" si="14"/>
        <v>20.295081967213115</v>
      </c>
      <c r="M71" s="3">
        <f>tarifest3grenz(A71,$A$3,Param!$B$10,Param!$C$10,Param!$D$10,Param!$E$10,Param!$B$11,Param!$C$11,Param!$D$11,Param!$E$11)*100</f>
        <v>24.59797412411266</v>
      </c>
      <c r="N71" s="3">
        <f t="shared" si="15"/>
        <v>-13162</v>
      </c>
      <c r="O71" s="3">
        <f t="shared" si="16"/>
        <v>-215.7704918032787</v>
      </c>
      <c r="P71" s="13">
        <f t="shared" si="4"/>
        <v>4270</v>
      </c>
      <c r="Q71" s="13">
        <f t="shared" si="17"/>
        <v>-10130</v>
      </c>
      <c r="R71" s="13">
        <f>tarifest3(A71-$K$3,$A$3,Param!$B$10,Param!$C$10,Param!$D$10,Param!$E$10,Param!$B$11,Param!$C$11,Param!$D$11,Param!$E$11)</f>
        <v>0</v>
      </c>
      <c r="S71" s="3">
        <f t="shared" si="18"/>
        <v>-166.0655737704918</v>
      </c>
      <c r="T71" s="3">
        <f>IF(A71&lt;$K$3,$K$2,tarifest3grenz(A71-$K$3,$A$3,Param!$B$10,Param!$C$10,Param!$D$10,Param!$E$10,Param!$B$11,Param!$C$11,Param!$D$11,Param!$E$11))*100</f>
        <v>70</v>
      </c>
      <c r="U71" s="3">
        <f>MAX(K71-tarifest3($K$3,$A$3,Param!$B$10,Param!$C$10,Param!$D$10,Param!$E$10,Param!$B$11,Param!$C$11,Param!$D$11,Param!$E$11),0)</f>
        <v>0</v>
      </c>
      <c r="V71" s="3">
        <f t="shared" si="19"/>
        <v>-166.0655737704918</v>
      </c>
      <c r="W71" s="3">
        <f t="shared" si="20"/>
        <v>70</v>
      </c>
      <c r="X71" s="3">
        <f>soli3grenz(K71,$A$3,Param!$J$9,Param!$J$10,Param!$J$11)*100</f>
        <v>0</v>
      </c>
      <c r="Y71" s="13">
        <f t="shared" si="5"/>
        <v>-10130</v>
      </c>
      <c r="Z71" s="3">
        <f t="shared" si="21"/>
        <v>-166.0655737704918</v>
      </c>
      <c r="AA71" s="13">
        <f t="shared" si="6"/>
        <v>70</v>
      </c>
      <c r="AB71" s="13">
        <f t="shared" si="7"/>
        <v>-10130</v>
      </c>
      <c r="AC71" s="13">
        <f t="shared" si="8"/>
        <v>-166.0655737704918</v>
      </c>
      <c r="AD71" s="13">
        <f t="shared" si="9"/>
        <v>70</v>
      </c>
      <c r="AE71" s="3">
        <f t="shared" si="10"/>
        <v>24.59797412411266</v>
      </c>
      <c r="AF71" s="13">
        <f t="shared" si="11"/>
        <v>10130</v>
      </c>
      <c r="AG71" s="13">
        <f t="shared" si="22"/>
        <v>166.0655737704918</v>
      </c>
      <c r="AH71" s="13">
        <f t="shared" si="12"/>
        <v>166.0655737704918</v>
      </c>
    </row>
    <row r="72" spans="1:34" x14ac:dyDescent="0.2">
      <c r="A72" s="8">
        <f t="shared" si="23"/>
        <v>6200</v>
      </c>
      <c r="B72" s="9">
        <f t="shared" si="0"/>
        <v>6.2</v>
      </c>
      <c r="C72" s="13">
        <f>tarifest3(A72,$A$3,Param!$B$5,Param!$C$5,Param!$D$5,Param!$E$5,Param!$B$6,Param!$C$6,Param!$D$6,Param!$E$6)</f>
        <v>0</v>
      </c>
      <c r="D72" s="3">
        <f t="shared" si="13"/>
        <v>0</v>
      </c>
      <c r="E72" s="3">
        <f>tarifest3grenz(A72,$A$3,Param!$B$5,Param!$C$5,Param!$D$5,Param!$E$5,Param!$B$6,Param!$C$6,Param!$D$6,Param!$E$6)*100</f>
        <v>0</v>
      </c>
      <c r="F72" s="13">
        <f>soli3(C72,$A$3,Param!$J$4,Param!$J$5,Param!$J$6)</f>
        <v>0</v>
      </c>
      <c r="G72" s="3">
        <f>soli3grenz(C72,$A$3,Param!$J$4,Param!$J$5,Param!$J$6)*100</f>
        <v>0</v>
      </c>
      <c r="H72" s="13">
        <f t="shared" si="1"/>
        <v>0</v>
      </c>
      <c r="I72" s="3">
        <f t="shared" si="24"/>
        <v>0</v>
      </c>
      <c r="J72" s="13">
        <f t="shared" si="3"/>
        <v>0</v>
      </c>
      <c r="K72" s="13">
        <f>tarifest3(A72,$A$3,Param!$B$10,Param!$C$10,Param!$D$10,Param!$E$10,Param!$B$11,Param!$C$11,Param!$D$11,Param!$E$11)</f>
        <v>1263</v>
      </c>
      <c r="L72" s="3">
        <f t="shared" si="14"/>
        <v>20.370967741935484</v>
      </c>
      <c r="M72" s="3">
        <f>tarifest3grenz(A72,$A$3,Param!$B$10,Param!$C$10,Param!$D$10,Param!$E$10,Param!$B$11,Param!$C$11,Param!$D$11,Param!$E$11)*100</f>
        <v>24.639261048774902</v>
      </c>
      <c r="N72" s="3">
        <f t="shared" si="15"/>
        <v>-13137</v>
      </c>
      <c r="O72" s="3">
        <f t="shared" si="16"/>
        <v>-211.88709677419354</v>
      </c>
      <c r="P72" s="13">
        <f t="shared" si="4"/>
        <v>4340</v>
      </c>
      <c r="Q72" s="13">
        <f t="shared" si="17"/>
        <v>-10060</v>
      </c>
      <c r="R72" s="13">
        <f>tarifest3(A72-$K$3,$A$3,Param!$B$10,Param!$C$10,Param!$D$10,Param!$E$10,Param!$B$11,Param!$C$11,Param!$D$11,Param!$E$11)</f>
        <v>0</v>
      </c>
      <c r="S72" s="3">
        <f t="shared" si="18"/>
        <v>-162.25806451612902</v>
      </c>
      <c r="T72" s="3">
        <f>IF(A72&lt;$K$3,$K$2,tarifest3grenz(A72-$K$3,$A$3,Param!$B$10,Param!$C$10,Param!$D$10,Param!$E$10,Param!$B$11,Param!$C$11,Param!$D$11,Param!$E$11))*100</f>
        <v>70</v>
      </c>
      <c r="U72" s="3">
        <f>MAX(K72-tarifest3($K$3,$A$3,Param!$B$10,Param!$C$10,Param!$D$10,Param!$E$10,Param!$B$11,Param!$C$11,Param!$D$11,Param!$E$11),0)</f>
        <v>0</v>
      </c>
      <c r="V72" s="3">
        <f t="shared" si="19"/>
        <v>-162.25806451612902</v>
      </c>
      <c r="W72" s="3">
        <f t="shared" si="20"/>
        <v>70</v>
      </c>
      <c r="X72" s="3">
        <f>soli3grenz(K72,$A$3,Param!$J$9,Param!$J$10,Param!$J$11)*100</f>
        <v>0</v>
      </c>
      <c r="Y72" s="13">
        <f t="shared" si="5"/>
        <v>-10060</v>
      </c>
      <c r="Z72" s="3">
        <f t="shared" si="21"/>
        <v>-162.25806451612902</v>
      </c>
      <c r="AA72" s="13">
        <f t="shared" si="6"/>
        <v>70</v>
      </c>
      <c r="AB72" s="13">
        <f t="shared" si="7"/>
        <v>-10060</v>
      </c>
      <c r="AC72" s="13">
        <f t="shared" si="8"/>
        <v>-162.25806451612902</v>
      </c>
      <c r="AD72" s="13">
        <f t="shared" si="9"/>
        <v>70</v>
      </c>
      <c r="AE72" s="3">
        <f t="shared" si="10"/>
        <v>24.639261048774902</v>
      </c>
      <c r="AF72" s="13">
        <f t="shared" si="11"/>
        <v>10060</v>
      </c>
      <c r="AG72" s="13">
        <f t="shared" si="22"/>
        <v>162.25806451612902</v>
      </c>
      <c r="AH72" s="13">
        <f t="shared" si="12"/>
        <v>162.25806451612902</v>
      </c>
    </row>
    <row r="73" spans="1:34" x14ac:dyDescent="0.2">
      <c r="A73" s="8">
        <f t="shared" si="23"/>
        <v>6300</v>
      </c>
      <c r="B73" s="9">
        <f t="shared" si="0"/>
        <v>6.3</v>
      </c>
      <c r="C73" s="13">
        <f>tarifest3(A73,$A$3,Param!$B$5,Param!$C$5,Param!$D$5,Param!$E$5,Param!$B$6,Param!$C$6,Param!$D$6,Param!$E$6)</f>
        <v>0</v>
      </c>
      <c r="D73" s="3">
        <f t="shared" si="13"/>
        <v>0</v>
      </c>
      <c r="E73" s="3">
        <f>tarifest3grenz(A73,$A$3,Param!$B$5,Param!$C$5,Param!$D$5,Param!$E$5,Param!$B$6,Param!$C$6,Param!$D$6,Param!$E$6)*100</f>
        <v>0</v>
      </c>
      <c r="F73" s="13">
        <f>soli3(C73,$A$3,Param!$J$4,Param!$J$5,Param!$J$6)</f>
        <v>0</v>
      </c>
      <c r="G73" s="3">
        <f>soli3grenz(C73,$A$3,Param!$J$4,Param!$J$5,Param!$J$6)*100</f>
        <v>0</v>
      </c>
      <c r="H73" s="13">
        <f t="shared" si="1"/>
        <v>0</v>
      </c>
      <c r="I73" s="3">
        <f t="shared" si="24"/>
        <v>0</v>
      </c>
      <c r="J73" s="13">
        <f t="shared" si="3"/>
        <v>0</v>
      </c>
      <c r="K73" s="13">
        <f>tarifest3(A73,$A$3,Param!$B$10,Param!$C$10,Param!$D$10,Param!$E$10,Param!$B$11,Param!$C$11,Param!$D$11,Param!$E$11)</f>
        <v>1287</v>
      </c>
      <c r="L73" s="3">
        <f t="shared" si="14"/>
        <v>20.428571428571431</v>
      </c>
      <c r="M73" s="3">
        <f>tarifest3grenz(A73,$A$3,Param!$B$10,Param!$C$10,Param!$D$10,Param!$E$10,Param!$B$11,Param!$C$11,Param!$D$11,Param!$E$11)*100</f>
        <v>24.680547973437143</v>
      </c>
      <c r="N73" s="3">
        <f t="shared" si="15"/>
        <v>-13113</v>
      </c>
      <c r="O73" s="3">
        <f t="shared" si="16"/>
        <v>-208.14285714285714</v>
      </c>
      <c r="P73" s="13">
        <f t="shared" si="4"/>
        <v>4410</v>
      </c>
      <c r="Q73" s="13">
        <f t="shared" si="17"/>
        <v>-9990</v>
      </c>
      <c r="R73" s="13">
        <f>tarifest3(A73-$K$3,$A$3,Param!$B$10,Param!$C$10,Param!$D$10,Param!$E$10,Param!$B$11,Param!$C$11,Param!$D$11,Param!$E$11)</f>
        <v>0</v>
      </c>
      <c r="S73" s="3">
        <f t="shared" si="18"/>
        <v>-158.57142857142856</v>
      </c>
      <c r="T73" s="3">
        <f>IF(A73&lt;$K$3,$K$2,tarifest3grenz(A73-$K$3,$A$3,Param!$B$10,Param!$C$10,Param!$D$10,Param!$E$10,Param!$B$11,Param!$C$11,Param!$D$11,Param!$E$11))*100</f>
        <v>70</v>
      </c>
      <c r="U73" s="3">
        <f>MAX(K73-tarifest3($K$3,$A$3,Param!$B$10,Param!$C$10,Param!$D$10,Param!$E$10,Param!$B$11,Param!$C$11,Param!$D$11,Param!$E$11),0)</f>
        <v>0</v>
      </c>
      <c r="V73" s="3">
        <f t="shared" si="19"/>
        <v>-158.57142857142856</v>
      </c>
      <c r="W73" s="3">
        <f t="shared" si="20"/>
        <v>70</v>
      </c>
      <c r="X73" s="3">
        <f>soli3grenz(K73,$A$3,Param!$J$9,Param!$J$10,Param!$J$11)*100</f>
        <v>0</v>
      </c>
      <c r="Y73" s="13">
        <f t="shared" si="5"/>
        <v>-9990</v>
      </c>
      <c r="Z73" s="3">
        <f t="shared" si="21"/>
        <v>-158.57142857142856</v>
      </c>
      <c r="AA73" s="13">
        <f t="shared" si="6"/>
        <v>70</v>
      </c>
      <c r="AB73" s="13">
        <f t="shared" si="7"/>
        <v>-9990</v>
      </c>
      <c r="AC73" s="13">
        <f t="shared" si="8"/>
        <v>-158.57142857142856</v>
      </c>
      <c r="AD73" s="13">
        <f t="shared" si="9"/>
        <v>70</v>
      </c>
      <c r="AE73" s="3">
        <f t="shared" si="10"/>
        <v>24.680547973437143</v>
      </c>
      <c r="AF73" s="13">
        <f t="shared" si="11"/>
        <v>9990</v>
      </c>
      <c r="AG73" s="13">
        <f t="shared" si="22"/>
        <v>158.57142857142856</v>
      </c>
      <c r="AH73" s="13">
        <f t="shared" si="12"/>
        <v>158.57142857142856</v>
      </c>
    </row>
    <row r="74" spans="1:34" x14ac:dyDescent="0.2">
      <c r="A74" s="8">
        <f t="shared" si="23"/>
        <v>6400</v>
      </c>
      <c r="B74" s="9">
        <f t="shared" ref="B74:B137" si="25">+A74/1000</f>
        <v>6.4</v>
      </c>
      <c r="C74" s="13">
        <f>tarifest3(A74,$A$3,Param!$B$5,Param!$C$5,Param!$D$5,Param!$E$5,Param!$B$6,Param!$C$6,Param!$D$6,Param!$E$6)</f>
        <v>0</v>
      </c>
      <c r="D74" s="3">
        <f t="shared" si="13"/>
        <v>0</v>
      </c>
      <c r="E74" s="3">
        <f>tarifest3grenz(A74,$A$3,Param!$B$5,Param!$C$5,Param!$D$5,Param!$E$5,Param!$B$6,Param!$C$6,Param!$D$6,Param!$E$6)*100</f>
        <v>0</v>
      </c>
      <c r="F74" s="13">
        <f>soli3(C74,$A$3,Param!$J$4,Param!$J$5,Param!$J$6)</f>
        <v>0</v>
      </c>
      <c r="G74" s="3">
        <f>soli3grenz(C74,$A$3,Param!$J$4,Param!$J$5,Param!$J$6)*100</f>
        <v>0</v>
      </c>
      <c r="H74" s="13">
        <f t="shared" ref="H74:H137" si="26">+C74+F74</f>
        <v>0</v>
      </c>
      <c r="I74" s="3">
        <f t="shared" si="24"/>
        <v>0</v>
      </c>
      <c r="J74" s="13">
        <f t="shared" ref="J74:J137" si="27">+E74*(1+G74/100)</f>
        <v>0</v>
      </c>
      <c r="K74" s="13">
        <f>tarifest3(A74,$A$3,Param!$B$10,Param!$C$10,Param!$D$10,Param!$E$10,Param!$B$11,Param!$C$11,Param!$D$11,Param!$E$11)</f>
        <v>1312</v>
      </c>
      <c r="L74" s="3">
        <f t="shared" si="14"/>
        <v>20.5</v>
      </c>
      <c r="M74" s="3">
        <f>tarifest3grenz(A74,$A$3,Param!$B$10,Param!$C$10,Param!$D$10,Param!$E$10,Param!$B$11,Param!$C$11,Param!$D$11,Param!$E$11)*100</f>
        <v>24.721834898099381</v>
      </c>
      <c r="N74" s="3">
        <f t="shared" si="15"/>
        <v>-13088</v>
      </c>
      <c r="O74" s="3">
        <f t="shared" si="16"/>
        <v>-204.5</v>
      </c>
      <c r="P74" s="13">
        <f t="shared" ref="P74:P137" si="28">+A74*$K$2</f>
        <v>4480</v>
      </c>
      <c r="Q74" s="13">
        <f t="shared" si="17"/>
        <v>-9920</v>
      </c>
      <c r="R74" s="13">
        <f>tarifest3(A74-$K$3,$A$3,Param!$B$10,Param!$C$10,Param!$D$10,Param!$E$10,Param!$B$11,Param!$C$11,Param!$D$11,Param!$E$11)</f>
        <v>0</v>
      </c>
      <c r="S74" s="3">
        <f t="shared" si="18"/>
        <v>-155</v>
      </c>
      <c r="T74" s="3">
        <f>IF(A74&lt;$K$3,$K$2,tarifest3grenz(A74-$K$3,$A$3,Param!$B$10,Param!$C$10,Param!$D$10,Param!$E$10,Param!$B$11,Param!$C$11,Param!$D$11,Param!$E$11))*100</f>
        <v>70</v>
      </c>
      <c r="U74" s="3">
        <f>MAX(K74-tarifest3($K$3,$A$3,Param!$B$10,Param!$C$10,Param!$D$10,Param!$E$10,Param!$B$11,Param!$C$11,Param!$D$11,Param!$E$11),0)</f>
        <v>0</v>
      </c>
      <c r="V74" s="3">
        <f t="shared" si="19"/>
        <v>-155</v>
      </c>
      <c r="W74" s="3">
        <f t="shared" si="20"/>
        <v>70</v>
      </c>
      <c r="X74" s="3">
        <f>soli3grenz(K74,$A$3,Param!$J$9,Param!$J$10,Param!$J$11)*100</f>
        <v>0</v>
      </c>
      <c r="Y74" s="13">
        <f t="shared" ref="Y74:Y137" si="29">IF($Y$4=0,N74,IF($Y$4=1,Q74+R74,IF($Y$4=2,Q74+U74)))</f>
        <v>-9920</v>
      </c>
      <c r="Z74" s="3">
        <f t="shared" si="21"/>
        <v>-155</v>
      </c>
      <c r="AA74" s="13">
        <f t="shared" ref="AA74:AA137" si="30">IF($Y$4=0,M74,IF($Y$4=1,T74,IF($Y$4=2,W74)))</f>
        <v>70</v>
      </c>
      <c r="AB74" s="13">
        <f t="shared" ref="AB74:AB137" si="31">+Y74-H74</f>
        <v>-9920</v>
      </c>
      <c r="AC74" s="13">
        <f t="shared" ref="AC74:AC137" si="32">+Z74-I74</f>
        <v>-155</v>
      </c>
      <c r="AD74" s="13">
        <f t="shared" ref="AD74:AD137" si="33">+AA74-J74</f>
        <v>70</v>
      </c>
      <c r="AE74" s="3">
        <f t="shared" ref="AE74:AE137" si="34">+M74-E74</f>
        <v>24.721834898099381</v>
      </c>
      <c r="AF74" s="13">
        <f t="shared" ref="AF74:AF114" si="35">-AB74</f>
        <v>9920</v>
      </c>
      <c r="AG74" s="13">
        <f t="shared" si="22"/>
        <v>155</v>
      </c>
      <c r="AH74" s="13">
        <f t="shared" ref="AH74:AH114" si="36">-AC74</f>
        <v>155</v>
      </c>
    </row>
    <row r="75" spans="1:34" x14ac:dyDescent="0.2">
      <c r="A75" s="8">
        <f t="shared" si="23"/>
        <v>6500</v>
      </c>
      <c r="B75" s="9">
        <f t="shared" si="25"/>
        <v>6.5</v>
      </c>
      <c r="C75" s="13">
        <f>tarifest3(A75,$A$3,Param!$B$5,Param!$C$5,Param!$D$5,Param!$E$5,Param!$B$6,Param!$C$6,Param!$D$6,Param!$E$6)</f>
        <v>0</v>
      </c>
      <c r="D75" s="3">
        <f t="shared" ref="D75:D138" si="37">IF($A75=0,0,C75/$A75*100)</f>
        <v>0</v>
      </c>
      <c r="E75" s="3">
        <f>tarifest3grenz(A75,$A$3,Param!$B$5,Param!$C$5,Param!$D$5,Param!$E$5,Param!$B$6,Param!$C$6,Param!$D$6,Param!$E$6)*100</f>
        <v>0</v>
      </c>
      <c r="F75" s="13">
        <f>soli3(C75,$A$3,Param!$J$4,Param!$J$5,Param!$J$6)</f>
        <v>0</v>
      </c>
      <c r="G75" s="3">
        <f>soli3grenz(C75,$A$3,Param!$J$4,Param!$J$5,Param!$J$6)*100</f>
        <v>0</v>
      </c>
      <c r="H75" s="13">
        <f t="shared" si="26"/>
        <v>0</v>
      </c>
      <c r="I75" s="3">
        <f t="shared" si="24"/>
        <v>0</v>
      </c>
      <c r="J75" s="13">
        <f t="shared" si="27"/>
        <v>0</v>
      </c>
      <c r="K75" s="13">
        <f>tarifest3(A75,$A$3,Param!$B$10,Param!$C$10,Param!$D$10,Param!$E$10,Param!$B$11,Param!$C$11,Param!$D$11,Param!$E$11)</f>
        <v>1337</v>
      </c>
      <c r="L75" s="3">
        <f t="shared" ref="L75:L138" si="38">IF($A75=0,0,K75/$A75*100)</f>
        <v>20.569230769230771</v>
      </c>
      <c r="M75" s="3">
        <f>tarifest3grenz(A75,$A$3,Param!$B$10,Param!$C$10,Param!$D$10,Param!$E$10,Param!$B$11,Param!$C$11,Param!$D$11,Param!$E$11)*100</f>
        <v>24.763121822761622</v>
      </c>
      <c r="N75" s="3">
        <f t="shared" ref="N75:N138" si="39">+K75-$K$1</f>
        <v>-13063</v>
      </c>
      <c r="O75" s="3">
        <f t="shared" ref="O75:O138" si="40">IF($A75=0,0,N75/$A75*100)</f>
        <v>-200.96923076923079</v>
      </c>
      <c r="P75" s="13">
        <f t="shared" si="28"/>
        <v>4550</v>
      </c>
      <c r="Q75" s="13">
        <f t="shared" ref="Q75:Q138" si="41">MIN(P75-$K$1,0)</f>
        <v>-9850</v>
      </c>
      <c r="R75" s="13">
        <f>tarifest3(A75-$K$3,$A$3,Param!$B$10,Param!$C$10,Param!$D$10,Param!$E$10,Param!$B$11,Param!$C$11,Param!$D$11,Param!$E$11)</f>
        <v>0</v>
      </c>
      <c r="S75" s="3">
        <f t="shared" ref="S75:S138" si="42">IF($A75=0,0,(Q75+R75)/$A75*100)</f>
        <v>-151.53846153846155</v>
      </c>
      <c r="T75" s="3">
        <f>IF(A75&lt;$K$3,$K$2,tarifest3grenz(A75-$K$3,$A$3,Param!$B$10,Param!$C$10,Param!$D$10,Param!$E$10,Param!$B$11,Param!$C$11,Param!$D$11,Param!$E$11))*100</f>
        <v>70</v>
      </c>
      <c r="U75" s="3">
        <f>MAX(K75-tarifest3($K$3,$A$3,Param!$B$10,Param!$C$10,Param!$D$10,Param!$E$10,Param!$B$11,Param!$C$11,Param!$D$11,Param!$E$11),0)</f>
        <v>0</v>
      </c>
      <c r="V75" s="3">
        <f t="shared" ref="V75:V138" si="43">IF($A75=0,0,(Q75+U75)/$A75*100)</f>
        <v>-151.53846153846155</v>
      </c>
      <c r="W75" s="3">
        <f t="shared" ref="W75:W138" si="44">IF(A75&lt;$K$3,$K$2*100,M75)</f>
        <v>70</v>
      </c>
      <c r="X75" s="3">
        <f>soli3grenz(K75,$A$3,Param!$J$9,Param!$J$10,Param!$J$11)*100</f>
        <v>0</v>
      </c>
      <c r="Y75" s="13">
        <f t="shared" si="29"/>
        <v>-9850</v>
      </c>
      <c r="Z75" s="3">
        <f t="shared" ref="Z75:Z138" si="45">IF($A75=0,0,Y75/$A75*100)</f>
        <v>-151.53846153846155</v>
      </c>
      <c r="AA75" s="13">
        <f t="shared" si="30"/>
        <v>70</v>
      </c>
      <c r="AB75" s="13">
        <f t="shared" si="31"/>
        <v>-9850</v>
      </c>
      <c r="AC75" s="13">
        <f t="shared" si="32"/>
        <v>-151.53846153846155</v>
      </c>
      <c r="AD75" s="13">
        <f t="shared" si="33"/>
        <v>70</v>
      </c>
      <c r="AE75" s="3">
        <f t="shared" si="34"/>
        <v>24.763121822761622</v>
      </c>
      <c r="AF75" s="13">
        <f t="shared" si="35"/>
        <v>9850</v>
      </c>
      <c r="AG75" s="13">
        <f t="shared" ref="AG75:AG138" si="46">-AC75</f>
        <v>151.53846153846155</v>
      </c>
      <c r="AH75" s="13">
        <f t="shared" si="36"/>
        <v>151.53846153846155</v>
      </c>
    </row>
    <row r="76" spans="1:34" x14ac:dyDescent="0.2">
      <c r="A76" s="8">
        <f t="shared" ref="A76:A139" si="47">+A75+100</f>
        <v>6600</v>
      </c>
      <c r="B76" s="9">
        <f t="shared" si="25"/>
        <v>6.6</v>
      </c>
      <c r="C76" s="13">
        <f>tarifest3(A76,$A$3,Param!$B$5,Param!$C$5,Param!$D$5,Param!$E$5,Param!$B$6,Param!$C$6,Param!$D$6,Param!$E$6)</f>
        <v>0</v>
      </c>
      <c r="D76" s="3">
        <f t="shared" si="37"/>
        <v>0</v>
      </c>
      <c r="E76" s="3">
        <f>tarifest3grenz(A76,$A$3,Param!$B$5,Param!$C$5,Param!$D$5,Param!$E$5,Param!$B$6,Param!$C$6,Param!$D$6,Param!$E$6)*100</f>
        <v>0</v>
      </c>
      <c r="F76" s="13">
        <f>soli3(C76,$A$3,Param!$J$4,Param!$J$5,Param!$J$6)</f>
        <v>0</v>
      </c>
      <c r="G76" s="3">
        <f>soli3grenz(C76,$A$3,Param!$J$4,Param!$J$5,Param!$J$6)*100</f>
        <v>0</v>
      </c>
      <c r="H76" s="13">
        <f t="shared" si="26"/>
        <v>0</v>
      </c>
      <c r="I76" s="3">
        <f t="shared" si="24"/>
        <v>0</v>
      </c>
      <c r="J76" s="13">
        <f t="shared" si="27"/>
        <v>0</v>
      </c>
      <c r="K76" s="13">
        <f>tarifest3(A76,$A$3,Param!$B$10,Param!$C$10,Param!$D$10,Param!$E$10,Param!$B$11,Param!$C$11,Param!$D$11,Param!$E$11)</f>
        <v>1362</v>
      </c>
      <c r="L76" s="3">
        <f t="shared" si="38"/>
        <v>20.636363636363637</v>
      </c>
      <c r="M76" s="3">
        <f>tarifest3grenz(A76,$A$3,Param!$B$10,Param!$C$10,Param!$D$10,Param!$E$10,Param!$B$11,Param!$C$11,Param!$D$11,Param!$E$11)*100</f>
        <v>24.80440874742386</v>
      </c>
      <c r="N76" s="3">
        <f t="shared" si="39"/>
        <v>-13038</v>
      </c>
      <c r="O76" s="3">
        <f t="shared" si="40"/>
        <v>-197.54545454545453</v>
      </c>
      <c r="P76" s="13">
        <f t="shared" si="28"/>
        <v>4620</v>
      </c>
      <c r="Q76" s="13">
        <f t="shared" si="41"/>
        <v>-9780</v>
      </c>
      <c r="R76" s="13">
        <f>tarifest3(A76-$K$3,$A$3,Param!$B$10,Param!$C$10,Param!$D$10,Param!$E$10,Param!$B$11,Param!$C$11,Param!$D$11,Param!$E$11)</f>
        <v>0</v>
      </c>
      <c r="S76" s="3">
        <f t="shared" si="42"/>
        <v>-148.18181818181819</v>
      </c>
      <c r="T76" s="3">
        <f>IF(A76&lt;$K$3,$K$2,tarifest3grenz(A76-$K$3,$A$3,Param!$B$10,Param!$C$10,Param!$D$10,Param!$E$10,Param!$B$11,Param!$C$11,Param!$D$11,Param!$E$11))*100</f>
        <v>70</v>
      </c>
      <c r="U76" s="3">
        <f>MAX(K76-tarifest3($K$3,$A$3,Param!$B$10,Param!$C$10,Param!$D$10,Param!$E$10,Param!$B$11,Param!$C$11,Param!$D$11,Param!$E$11),0)</f>
        <v>0</v>
      </c>
      <c r="V76" s="3">
        <f t="shared" si="43"/>
        <v>-148.18181818181819</v>
      </c>
      <c r="W76" s="3">
        <f t="shared" si="44"/>
        <v>70</v>
      </c>
      <c r="X76" s="3">
        <f>soli3grenz(K76,$A$3,Param!$J$9,Param!$J$10,Param!$J$11)*100</f>
        <v>0</v>
      </c>
      <c r="Y76" s="13">
        <f t="shared" si="29"/>
        <v>-9780</v>
      </c>
      <c r="Z76" s="3">
        <f t="shared" si="45"/>
        <v>-148.18181818181819</v>
      </c>
      <c r="AA76" s="13">
        <f t="shared" si="30"/>
        <v>70</v>
      </c>
      <c r="AB76" s="13">
        <f t="shared" si="31"/>
        <v>-9780</v>
      </c>
      <c r="AC76" s="13">
        <f t="shared" si="32"/>
        <v>-148.18181818181819</v>
      </c>
      <c r="AD76" s="13">
        <f t="shared" si="33"/>
        <v>70</v>
      </c>
      <c r="AE76" s="3">
        <f t="shared" si="34"/>
        <v>24.80440874742386</v>
      </c>
      <c r="AF76" s="13">
        <f t="shared" si="35"/>
        <v>9780</v>
      </c>
      <c r="AG76" s="13">
        <f t="shared" si="46"/>
        <v>148.18181818181819</v>
      </c>
      <c r="AH76" s="13">
        <f t="shared" si="36"/>
        <v>148.18181818181819</v>
      </c>
    </row>
    <row r="77" spans="1:34" x14ac:dyDescent="0.2">
      <c r="A77" s="8">
        <f t="shared" si="47"/>
        <v>6700</v>
      </c>
      <c r="B77" s="9">
        <f t="shared" si="25"/>
        <v>6.7</v>
      </c>
      <c r="C77" s="13">
        <f>tarifest3(A77,$A$3,Param!$B$5,Param!$C$5,Param!$D$5,Param!$E$5,Param!$B$6,Param!$C$6,Param!$D$6,Param!$E$6)</f>
        <v>0</v>
      </c>
      <c r="D77" s="3">
        <f t="shared" si="37"/>
        <v>0</v>
      </c>
      <c r="E77" s="3">
        <f>tarifest3grenz(A77,$A$3,Param!$B$5,Param!$C$5,Param!$D$5,Param!$E$5,Param!$B$6,Param!$C$6,Param!$D$6,Param!$E$6)*100</f>
        <v>0</v>
      </c>
      <c r="F77" s="13">
        <f>soli3(C77,$A$3,Param!$J$4,Param!$J$5,Param!$J$6)</f>
        <v>0</v>
      </c>
      <c r="G77" s="3">
        <f>soli3grenz(C77,$A$3,Param!$J$4,Param!$J$5,Param!$J$6)*100</f>
        <v>0</v>
      </c>
      <c r="H77" s="13">
        <f t="shared" si="26"/>
        <v>0</v>
      </c>
      <c r="I77" s="3">
        <f t="shared" si="24"/>
        <v>0</v>
      </c>
      <c r="J77" s="13">
        <f t="shared" si="27"/>
        <v>0</v>
      </c>
      <c r="K77" s="13">
        <f>tarifest3(A77,$A$3,Param!$B$10,Param!$C$10,Param!$D$10,Param!$E$10,Param!$B$11,Param!$C$11,Param!$D$11,Param!$E$11)</f>
        <v>1387</v>
      </c>
      <c r="L77" s="3">
        <f t="shared" si="38"/>
        <v>20.701492537313431</v>
      </c>
      <c r="M77" s="3">
        <f>tarifest3grenz(A77,$A$3,Param!$B$10,Param!$C$10,Param!$D$10,Param!$E$10,Param!$B$11,Param!$C$11,Param!$D$11,Param!$E$11)*100</f>
        <v>24.845695672086098</v>
      </c>
      <c r="N77" s="3">
        <f t="shared" si="39"/>
        <v>-13013</v>
      </c>
      <c r="O77" s="3">
        <f t="shared" si="40"/>
        <v>-194.22388059701493</v>
      </c>
      <c r="P77" s="13">
        <f t="shared" si="28"/>
        <v>4690</v>
      </c>
      <c r="Q77" s="13">
        <f t="shared" si="41"/>
        <v>-9710</v>
      </c>
      <c r="R77" s="13">
        <f>tarifest3(A77-$K$3,$A$3,Param!$B$10,Param!$C$10,Param!$D$10,Param!$E$10,Param!$B$11,Param!$C$11,Param!$D$11,Param!$E$11)</f>
        <v>0</v>
      </c>
      <c r="S77" s="3">
        <f t="shared" si="42"/>
        <v>-144.92537313432837</v>
      </c>
      <c r="T77" s="3">
        <f>IF(A77&lt;$K$3,$K$2,tarifest3grenz(A77-$K$3,$A$3,Param!$B$10,Param!$C$10,Param!$D$10,Param!$E$10,Param!$B$11,Param!$C$11,Param!$D$11,Param!$E$11))*100</f>
        <v>70</v>
      </c>
      <c r="U77" s="3">
        <f>MAX(K77-tarifest3($K$3,$A$3,Param!$B$10,Param!$C$10,Param!$D$10,Param!$E$10,Param!$B$11,Param!$C$11,Param!$D$11,Param!$E$11),0)</f>
        <v>0</v>
      </c>
      <c r="V77" s="3">
        <f t="shared" si="43"/>
        <v>-144.92537313432837</v>
      </c>
      <c r="W77" s="3">
        <f t="shared" si="44"/>
        <v>70</v>
      </c>
      <c r="X77" s="3">
        <f>soli3grenz(K77,$A$3,Param!$J$9,Param!$J$10,Param!$J$11)*100</f>
        <v>0</v>
      </c>
      <c r="Y77" s="13">
        <f t="shared" si="29"/>
        <v>-9710</v>
      </c>
      <c r="Z77" s="3">
        <f t="shared" si="45"/>
        <v>-144.92537313432837</v>
      </c>
      <c r="AA77" s="13">
        <f t="shared" si="30"/>
        <v>70</v>
      </c>
      <c r="AB77" s="13">
        <f t="shared" si="31"/>
        <v>-9710</v>
      </c>
      <c r="AC77" s="13">
        <f t="shared" si="32"/>
        <v>-144.92537313432837</v>
      </c>
      <c r="AD77" s="13">
        <f t="shared" si="33"/>
        <v>70</v>
      </c>
      <c r="AE77" s="3">
        <f t="shared" si="34"/>
        <v>24.845695672086098</v>
      </c>
      <c r="AF77" s="13">
        <f t="shared" si="35"/>
        <v>9710</v>
      </c>
      <c r="AG77" s="13">
        <f t="shared" si="46"/>
        <v>144.92537313432837</v>
      </c>
      <c r="AH77" s="13">
        <f t="shared" si="36"/>
        <v>144.92537313432837</v>
      </c>
    </row>
    <row r="78" spans="1:34" x14ac:dyDescent="0.2">
      <c r="A78" s="8">
        <f t="shared" si="47"/>
        <v>6800</v>
      </c>
      <c r="B78" s="9">
        <f t="shared" si="25"/>
        <v>6.8</v>
      </c>
      <c r="C78" s="13">
        <f>tarifest3(A78,$A$3,Param!$B$5,Param!$C$5,Param!$D$5,Param!$E$5,Param!$B$6,Param!$C$6,Param!$D$6,Param!$E$6)</f>
        <v>0</v>
      </c>
      <c r="D78" s="3">
        <f t="shared" si="37"/>
        <v>0</v>
      </c>
      <c r="E78" s="3">
        <f>tarifest3grenz(A78,$A$3,Param!$B$5,Param!$C$5,Param!$D$5,Param!$E$5,Param!$B$6,Param!$C$6,Param!$D$6,Param!$E$6)*100</f>
        <v>0</v>
      </c>
      <c r="F78" s="13">
        <f>soli3(C78,$A$3,Param!$J$4,Param!$J$5,Param!$J$6)</f>
        <v>0</v>
      </c>
      <c r="G78" s="3">
        <f>soli3grenz(C78,$A$3,Param!$J$4,Param!$J$5,Param!$J$6)*100</f>
        <v>0</v>
      </c>
      <c r="H78" s="13">
        <f t="shared" si="26"/>
        <v>0</v>
      </c>
      <c r="I78" s="3">
        <f t="shared" si="24"/>
        <v>0</v>
      </c>
      <c r="J78" s="13">
        <f t="shared" si="27"/>
        <v>0</v>
      </c>
      <c r="K78" s="13">
        <f>tarifest3(A78,$A$3,Param!$B$10,Param!$C$10,Param!$D$10,Param!$E$10,Param!$B$11,Param!$C$11,Param!$D$11,Param!$E$11)</f>
        <v>1411</v>
      </c>
      <c r="L78" s="3">
        <f t="shared" si="38"/>
        <v>20.75</v>
      </c>
      <c r="M78" s="3">
        <f>tarifest3grenz(A78,$A$3,Param!$B$10,Param!$C$10,Param!$D$10,Param!$E$10,Param!$B$11,Param!$C$11,Param!$D$11,Param!$E$11)*100</f>
        <v>24.886982596748339</v>
      </c>
      <c r="N78" s="3">
        <f t="shared" si="39"/>
        <v>-12989</v>
      </c>
      <c r="O78" s="3">
        <f t="shared" si="40"/>
        <v>-191.01470588235293</v>
      </c>
      <c r="P78" s="13">
        <f t="shared" si="28"/>
        <v>4760</v>
      </c>
      <c r="Q78" s="13">
        <f t="shared" si="41"/>
        <v>-9640</v>
      </c>
      <c r="R78" s="13">
        <f>tarifest3(A78-$K$3,$A$3,Param!$B$10,Param!$C$10,Param!$D$10,Param!$E$10,Param!$B$11,Param!$C$11,Param!$D$11,Param!$E$11)</f>
        <v>0</v>
      </c>
      <c r="S78" s="3">
        <f t="shared" si="42"/>
        <v>-141.76470588235296</v>
      </c>
      <c r="T78" s="3">
        <f>IF(A78&lt;$K$3,$K$2,tarifest3grenz(A78-$K$3,$A$3,Param!$B$10,Param!$C$10,Param!$D$10,Param!$E$10,Param!$B$11,Param!$C$11,Param!$D$11,Param!$E$11))*100</f>
        <v>70</v>
      </c>
      <c r="U78" s="3">
        <f>MAX(K78-tarifest3($K$3,$A$3,Param!$B$10,Param!$C$10,Param!$D$10,Param!$E$10,Param!$B$11,Param!$C$11,Param!$D$11,Param!$E$11),0)</f>
        <v>0</v>
      </c>
      <c r="V78" s="3">
        <f t="shared" si="43"/>
        <v>-141.76470588235296</v>
      </c>
      <c r="W78" s="3">
        <f t="shared" si="44"/>
        <v>70</v>
      </c>
      <c r="X78" s="3">
        <f>soli3grenz(K78,$A$3,Param!$J$9,Param!$J$10,Param!$J$11)*100</f>
        <v>0</v>
      </c>
      <c r="Y78" s="13">
        <f t="shared" si="29"/>
        <v>-9640</v>
      </c>
      <c r="Z78" s="3">
        <f t="shared" si="45"/>
        <v>-141.76470588235296</v>
      </c>
      <c r="AA78" s="13">
        <f t="shared" si="30"/>
        <v>70</v>
      </c>
      <c r="AB78" s="13">
        <f t="shared" si="31"/>
        <v>-9640</v>
      </c>
      <c r="AC78" s="13">
        <f t="shared" si="32"/>
        <v>-141.76470588235296</v>
      </c>
      <c r="AD78" s="13">
        <f t="shared" si="33"/>
        <v>70</v>
      </c>
      <c r="AE78" s="3">
        <f t="shared" si="34"/>
        <v>24.886982596748339</v>
      </c>
      <c r="AF78" s="13">
        <f t="shared" si="35"/>
        <v>9640</v>
      </c>
      <c r="AG78" s="13">
        <f t="shared" si="46"/>
        <v>141.76470588235296</v>
      </c>
      <c r="AH78" s="13">
        <f t="shared" si="36"/>
        <v>141.76470588235296</v>
      </c>
    </row>
    <row r="79" spans="1:34" x14ac:dyDescent="0.2">
      <c r="A79" s="8">
        <f t="shared" si="47"/>
        <v>6900</v>
      </c>
      <c r="B79" s="9">
        <f t="shared" si="25"/>
        <v>6.9</v>
      </c>
      <c r="C79" s="13">
        <f>tarifest3(A79,$A$3,Param!$B$5,Param!$C$5,Param!$D$5,Param!$E$5,Param!$B$6,Param!$C$6,Param!$D$6,Param!$E$6)</f>
        <v>0</v>
      </c>
      <c r="D79" s="3">
        <f t="shared" si="37"/>
        <v>0</v>
      </c>
      <c r="E79" s="3">
        <f>tarifest3grenz(A79,$A$3,Param!$B$5,Param!$C$5,Param!$D$5,Param!$E$5,Param!$B$6,Param!$C$6,Param!$D$6,Param!$E$6)*100</f>
        <v>0</v>
      </c>
      <c r="F79" s="13">
        <f>soli3(C79,$A$3,Param!$J$4,Param!$J$5,Param!$J$6)</f>
        <v>0</v>
      </c>
      <c r="G79" s="3">
        <f>soli3grenz(C79,$A$3,Param!$J$4,Param!$J$5,Param!$J$6)*100</f>
        <v>0</v>
      </c>
      <c r="H79" s="13">
        <f t="shared" si="26"/>
        <v>0</v>
      </c>
      <c r="I79" s="3">
        <f t="shared" si="24"/>
        <v>0</v>
      </c>
      <c r="J79" s="13">
        <f t="shared" si="27"/>
        <v>0</v>
      </c>
      <c r="K79" s="13">
        <f>tarifest3(A79,$A$3,Param!$B$10,Param!$C$10,Param!$D$10,Param!$E$10,Param!$B$11,Param!$C$11,Param!$D$11,Param!$E$11)</f>
        <v>1436</v>
      </c>
      <c r="L79" s="3">
        <f t="shared" si="38"/>
        <v>20.811594202898551</v>
      </c>
      <c r="M79" s="3">
        <f>tarifest3grenz(A79,$A$3,Param!$B$10,Param!$C$10,Param!$D$10,Param!$E$10,Param!$B$11,Param!$C$11,Param!$D$11,Param!$E$11)*100</f>
        <v>24.928269521410577</v>
      </c>
      <c r="N79" s="3">
        <f t="shared" si="39"/>
        <v>-12964</v>
      </c>
      <c r="O79" s="3">
        <f t="shared" si="40"/>
        <v>-187.88405797101447</v>
      </c>
      <c r="P79" s="13">
        <f t="shared" si="28"/>
        <v>4830</v>
      </c>
      <c r="Q79" s="13">
        <f t="shared" si="41"/>
        <v>-9570</v>
      </c>
      <c r="R79" s="13">
        <f>tarifest3(A79-$K$3,$A$3,Param!$B$10,Param!$C$10,Param!$D$10,Param!$E$10,Param!$B$11,Param!$C$11,Param!$D$11,Param!$E$11)</f>
        <v>0</v>
      </c>
      <c r="S79" s="3">
        <f t="shared" si="42"/>
        <v>-138.69565217391303</v>
      </c>
      <c r="T79" s="3">
        <f>IF(A79&lt;$K$3,$K$2,tarifest3grenz(A79-$K$3,$A$3,Param!$B$10,Param!$C$10,Param!$D$10,Param!$E$10,Param!$B$11,Param!$C$11,Param!$D$11,Param!$E$11))*100</f>
        <v>70</v>
      </c>
      <c r="U79" s="3">
        <f>MAX(K79-tarifest3($K$3,$A$3,Param!$B$10,Param!$C$10,Param!$D$10,Param!$E$10,Param!$B$11,Param!$C$11,Param!$D$11,Param!$E$11),0)</f>
        <v>0</v>
      </c>
      <c r="V79" s="3">
        <f t="shared" si="43"/>
        <v>-138.69565217391303</v>
      </c>
      <c r="W79" s="3">
        <f t="shared" si="44"/>
        <v>70</v>
      </c>
      <c r="X79" s="3">
        <f>soli3grenz(K79,$A$3,Param!$J$9,Param!$J$10,Param!$J$11)*100</f>
        <v>0</v>
      </c>
      <c r="Y79" s="13">
        <f t="shared" si="29"/>
        <v>-9570</v>
      </c>
      <c r="Z79" s="3">
        <f t="shared" si="45"/>
        <v>-138.69565217391303</v>
      </c>
      <c r="AA79" s="13">
        <f t="shared" si="30"/>
        <v>70</v>
      </c>
      <c r="AB79" s="13">
        <f t="shared" si="31"/>
        <v>-9570</v>
      </c>
      <c r="AC79" s="13">
        <f t="shared" si="32"/>
        <v>-138.69565217391303</v>
      </c>
      <c r="AD79" s="13">
        <f t="shared" si="33"/>
        <v>70</v>
      </c>
      <c r="AE79" s="3">
        <f t="shared" si="34"/>
        <v>24.928269521410577</v>
      </c>
      <c r="AF79" s="13">
        <f t="shared" si="35"/>
        <v>9570</v>
      </c>
      <c r="AG79" s="13">
        <f t="shared" si="46"/>
        <v>138.69565217391303</v>
      </c>
      <c r="AH79" s="13">
        <f t="shared" si="36"/>
        <v>138.69565217391303</v>
      </c>
    </row>
    <row r="80" spans="1:34" x14ac:dyDescent="0.2">
      <c r="A80" s="8">
        <f t="shared" si="47"/>
        <v>7000</v>
      </c>
      <c r="B80" s="9">
        <f t="shared" si="25"/>
        <v>7</v>
      </c>
      <c r="C80" s="13">
        <f>tarifest3(A80,$A$3,Param!$B$5,Param!$C$5,Param!$D$5,Param!$E$5,Param!$B$6,Param!$C$6,Param!$D$6,Param!$E$6)</f>
        <v>0</v>
      </c>
      <c r="D80" s="3">
        <f t="shared" si="37"/>
        <v>0</v>
      </c>
      <c r="E80" s="3">
        <f>tarifest3grenz(A80,$A$3,Param!$B$5,Param!$C$5,Param!$D$5,Param!$E$5,Param!$B$6,Param!$C$6,Param!$D$6,Param!$E$6)*100</f>
        <v>0</v>
      </c>
      <c r="F80" s="13">
        <f>soli3(C80,$A$3,Param!$J$4,Param!$J$5,Param!$J$6)</f>
        <v>0</v>
      </c>
      <c r="G80" s="3">
        <f>soli3grenz(C80,$A$3,Param!$J$4,Param!$J$5,Param!$J$6)*100</f>
        <v>0</v>
      </c>
      <c r="H80" s="13">
        <f t="shared" si="26"/>
        <v>0</v>
      </c>
      <c r="I80" s="3">
        <f t="shared" si="24"/>
        <v>0</v>
      </c>
      <c r="J80" s="13">
        <f t="shared" si="27"/>
        <v>0</v>
      </c>
      <c r="K80" s="13">
        <f>tarifest3(A80,$A$3,Param!$B$10,Param!$C$10,Param!$D$10,Param!$E$10,Param!$B$11,Param!$C$11,Param!$D$11,Param!$E$11)</f>
        <v>1461</v>
      </c>
      <c r="L80" s="3">
        <f t="shared" si="38"/>
        <v>20.87142857142857</v>
      </c>
      <c r="M80" s="3">
        <f>tarifest3grenz(A80,$A$3,Param!$B$10,Param!$C$10,Param!$D$10,Param!$E$10,Param!$B$11,Param!$C$11,Param!$D$11,Param!$E$11)*100</f>
        <v>24.969556446072822</v>
      </c>
      <c r="N80" s="3">
        <f t="shared" si="39"/>
        <v>-12939</v>
      </c>
      <c r="O80" s="3">
        <f t="shared" si="40"/>
        <v>-184.84285714285716</v>
      </c>
      <c r="P80" s="13">
        <f t="shared" si="28"/>
        <v>4900</v>
      </c>
      <c r="Q80" s="13">
        <f t="shared" si="41"/>
        <v>-9500</v>
      </c>
      <c r="R80" s="13">
        <f>tarifest3(A80-$K$3,$A$3,Param!$B$10,Param!$C$10,Param!$D$10,Param!$E$10,Param!$B$11,Param!$C$11,Param!$D$11,Param!$E$11)</f>
        <v>0</v>
      </c>
      <c r="S80" s="3">
        <f t="shared" si="42"/>
        <v>-135.71428571428572</v>
      </c>
      <c r="T80" s="3">
        <f>IF(A80&lt;$K$3,$K$2,tarifest3grenz(A80-$K$3,$A$3,Param!$B$10,Param!$C$10,Param!$D$10,Param!$E$10,Param!$B$11,Param!$C$11,Param!$D$11,Param!$E$11))*100</f>
        <v>70</v>
      </c>
      <c r="U80" s="3">
        <f>MAX(K80-tarifest3($K$3,$A$3,Param!$B$10,Param!$C$10,Param!$D$10,Param!$E$10,Param!$B$11,Param!$C$11,Param!$D$11,Param!$E$11),0)</f>
        <v>0</v>
      </c>
      <c r="V80" s="3">
        <f t="shared" si="43"/>
        <v>-135.71428571428572</v>
      </c>
      <c r="W80" s="3">
        <f t="shared" si="44"/>
        <v>70</v>
      </c>
      <c r="X80" s="3">
        <f>soli3grenz(K80,$A$3,Param!$J$9,Param!$J$10,Param!$J$11)*100</f>
        <v>0</v>
      </c>
      <c r="Y80" s="13">
        <f t="shared" si="29"/>
        <v>-9500</v>
      </c>
      <c r="Z80" s="3">
        <f t="shared" si="45"/>
        <v>-135.71428571428572</v>
      </c>
      <c r="AA80" s="13">
        <f t="shared" si="30"/>
        <v>70</v>
      </c>
      <c r="AB80" s="13">
        <f t="shared" si="31"/>
        <v>-9500</v>
      </c>
      <c r="AC80" s="13">
        <f t="shared" si="32"/>
        <v>-135.71428571428572</v>
      </c>
      <c r="AD80" s="13">
        <f t="shared" si="33"/>
        <v>70</v>
      </c>
      <c r="AE80" s="3">
        <f t="shared" si="34"/>
        <v>24.969556446072822</v>
      </c>
      <c r="AF80" s="13">
        <f t="shared" si="35"/>
        <v>9500</v>
      </c>
      <c r="AG80" s="13">
        <f t="shared" si="46"/>
        <v>135.71428571428572</v>
      </c>
      <c r="AH80" s="13">
        <f t="shared" si="36"/>
        <v>135.71428571428572</v>
      </c>
    </row>
    <row r="81" spans="1:34" x14ac:dyDescent="0.2">
      <c r="A81" s="8">
        <f t="shared" si="47"/>
        <v>7100</v>
      </c>
      <c r="B81" s="9">
        <f t="shared" si="25"/>
        <v>7.1</v>
      </c>
      <c r="C81" s="13">
        <f>tarifest3(A81,$A$3,Param!$B$5,Param!$C$5,Param!$D$5,Param!$E$5,Param!$B$6,Param!$C$6,Param!$D$6,Param!$E$6)</f>
        <v>0</v>
      </c>
      <c r="D81" s="3">
        <f t="shared" si="37"/>
        <v>0</v>
      </c>
      <c r="E81" s="3">
        <f>tarifest3grenz(A81,$A$3,Param!$B$5,Param!$C$5,Param!$D$5,Param!$E$5,Param!$B$6,Param!$C$6,Param!$D$6,Param!$E$6)*100</f>
        <v>0</v>
      </c>
      <c r="F81" s="13">
        <f>soli3(C81,$A$3,Param!$J$4,Param!$J$5,Param!$J$6)</f>
        <v>0</v>
      </c>
      <c r="G81" s="3">
        <f>soli3grenz(C81,$A$3,Param!$J$4,Param!$J$5,Param!$J$6)*100</f>
        <v>0</v>
      </c>
      <c r="H81" s="13">
        <f t="shared" si="26"/>
        <v>0</v>
      </c>
      <c r="I81" s="3">
        <f t="shared" si="24"/>
        <v>0</v>
      </c>
      <c r="J81" s="13">
        <f t="shared" si="27"/>
        <v>0</v>
      </c>
      <c r="K81" s="13">
        <f>tarifest3(A81,$A$3,Param!$B$10,Param!$C$10,Param!$D$10,Param!$E$10,Param!$B$11,Param!$C$11,Param!$D$11,Param!$E$11)</f>
        <v>1486</v>
      </c>
      <c r="L81" s="3">
        <f t="shared" si="38"/>
        <v>20.929577464788732</v>
      </c>
      <c r="M81" s="3">
        <f>tarifest3grenz(A81,$A$3,Param!$B$10,Param!$C$10,Param!$D$10,Param!$E$10,Param!$B$11,Param!$C$11,Param!$D$11,Param!$E$11)*100</f>
        <v>25.01084337073506</v>
      </c>
      <c r="N81" s="3">
        <f t="shared" si="39"/>
        <v>-12914</v>
      </c>
      <c r="O81" s="3">
        <f t="shared" si="40"/>
        <v>-181.88732394366198</v>
      </c>
      <c r="P81" s="13">
        <f t="shared" si="28"/>
        <v>4970</v>
      </c>
      <c r="Q81" s="13">
        <f t="shared" si="41"/>
        <v>-9430</v>
      </c>
      <c r="R81" s="13">
        <f>tarifest3(A81-$K$3,$A$3,Param!$B$10,Param!$C$10,Param!$D$10,Param!$E$10,Param!$B$11,Param!$C$11,Param!$D$11,Param!$E$11)</f>
        <v>0</v>
      </c>
      <c r="S81" s="3">
        <f t="shared" si="42"/>
        <v>-132.81690140845072</v>
      </c>
      <c r="T81" s="3">
        <f>IF(A81&lt;$K$3,$K$2,tarifest3grenz(A81-$K$3,$A$3,Param!$B$10,Param!$C$10,Param!$D$10,Param!$E$10,Param!$B$11,Param!$C$11,Param!$D$11,Param!$E$11))*100</f>
        <v>70</v>
      </c>
      <c r="U81" s="3">
        <f>MAX(K81-tarifest3($K$3,$A$3,Param!$B$10,Param!$C$10,Param!$D$10,Param!$E$10,Param!$B$11,Param!$C$11,Param!$D$11,Param!$E$11),0)</f>
        <v>0</v>
      </c>
      <c r="V81" s="3">
        <f t="shared" si="43"/>
        <v>-132.81690140845072</v>
      </c>
      <c r="W81" s="3">
        <f t="shared" si="44"/>
        <v>70</v>
      </c>
      <c r="X81" s="3">
        <f>soli3grenz(K81,$A$3,Param!$J$9,Param!$J$10,Param!$J$11)*100</f>
        <v>0</v>
      </c>
      <c r="Y81" s="13">
        <f t="shared" si="29"/>
        <v>-9430</v>
      </c>
      <c r="Z81" s="3">
        <f t="shared" si="45"/>
        <v>-132.81690140845072</v>
      </c>
      <c r="AA81" s="13">
        <f t="shared" si="30"/>
        <v>70</v>
      </c>
      <c r="AB81" s="13">
        <f t="shared" si="31"/>
        <v>-9430</v>
      </c>
      <c r="AC81" s="13">
        <f t="shared" si="32"/>
        <v>-132.81690140845072</v>
      </c>
      <c r="AD81" s="13">
        <f t="shared" si="33"/>
        <v>70</v>
      </c>
      <c r="AE81" s="3">
        <f t="shared" si="34"/>
        <v>25.01084337073506</v>
      </c>
      <c r="AF81" s="13">
        <f t="shared" si="35"/>
        <v>9430</v>
      </c>
      <c r="AG81" s="13">
        <f t="shared" si="46"/>
        <v>132.81690140845072</v>
      </c>
      <c r="AH81" s="13">
        <f t="shared" si="36"/>
        <v>132.81690140845072</v>
      </c>
    </row>
    <row r="82" spans="1:34" x14ac:dyDescent="0.2">
      <c r="A82" s="8">
        <f t="shared" si="47"/>
        <v>7200</v>
      </c>
      <c r="B82" s="9">
        <f t="shared" si="25"/>
        <v>7.2</v>
      </c>
      <c r="C82" s="13">
        <f>tarifest3(A82,$A$3,Param!$B$5,Param!$C$5,Param!$D$5,Param!$E$5,Param!$B$6,Param!$C$6,Param!$D$6,Param!$E$6)</f>
        <v>0</v>
      </c>
      <c r="D82" s="3">
        <f t="shared" si="37"/>
        <v>0</v>
      </c>
      <c r="E82" s="3">
        <f>tarifest3grenz(A82,$A$3,Param!$B$5,Param!$C$5,Param!$D$5,Param!$E$5,Param!$B$6,Param!$C$6,Param!$D$6,Param!$E$6)*100</f>
        <v>0</v>
      </c>
      <c r="F82" s="13">
        <f>soli3(C82,$A$3,Param!$J$4,Param!$J$5,Param!$J$6)</f>
        <v>0</v>
      </c>
      <c r="G82" s="3">
        <f>soli3grenz(C82,$A$3,Param!$J$4,Param!$J$5,Param!$J$6)*100</f>
        <v>0</v>
      </c>
      <c r="H82" s="13">
        <f t="shared" si="26"/>
        <v>0</v>
      </c>
      <c r="I82" s="3">
        <f t="shared" si="24"/>
        <v>0</v>
      </c>
      <c r="J82" s="13">
        <f t="shared" si="27"/>
        <v>0</v>
      </c>
      <c r="K82" s="13">
        <f>tarifest3(A82,$A$3,Param!$B$10,Param!$C$10,Param!$D$10,Param!$E$10,Param!$B$11,Param!$C$11,Param!$D$11,Param!$E$11)</f>
        <v>1511</v>
      </c>
      <c r="L82" s="3">
        <f t="shared" si="38"/>
        <v>20.986111111111111</v>
      </c>
      <c r="M82" s="3">
        <f>tarifest3grenz(A82,$A$3,Param!$B$10,Param!$C$10,Param!$D$10,Param!$E$10,Param!$B$11,Param!$C$11,Param!$D$11,Param!$E$11)*100</f>
        <v>25.052130295397294</v>
      </c>
      <c r="N82" s="3">
        <f t="shared" si="39"/>
        <v>-12889</v>
      </c>
      <c r="O82" s="3">
        <f t="shared" si="40"/>
        <v>-179.01388888888889</v>
      </c>
      <c r="P82" s="13">
        <f t="shared" si="28"/>
        <v>5040</v>
      </c>
      <c r="Q82" s="13">
        <f t="shared" si="41"/>
        <v>-9360</v>
      </c>
      <c r="R82" s="13">
        <f>tarifest3(A82-$K$3,$A$3,Param!$B$10,Param!$C$10,Param!$D$10,Param!$E$10,Param!$B$11,Param!$C$11,Param!$D$11,Param!$E$11)</f>
        <v>0</v>
      </c>
      <c r="S82" s="3">
        <f t="shared" si="42"/>
        <v>-130</v>
      </c>
      <c r="T82" s="3">
        <f>IF(A82&lt;$K$3,$K$2,tarifest3grenz(A82-$K$3,$A$3,Param!$B$10,Param!$C$10,Param!$D$10,Param!$E$10,Param!$B$11,Param!$C$11,Param!$D$11,Param!$E$11))*100</f>
        <v>70</v>
      </c>
      <c r="U82" s="3">
        <f>MAX(K82-tarifest3($K$3,$A$3,Param!$B$10,Param!$C$10,Param!$D$10,Param!$E$10,Param!$B$11,Param!$C$11,Param!$D$11,Param!$E$11),0)</f>
        <v>0</v>
      </c>
      <c r="V82" s="3">
        <f t="shared" si="43"/>
        <v>-130</v>
      </c>
      <c r="W82" s="3">
        <f t="shared" si="44"/>
        <v>70</v>
      </c>
      <c r="X82" s="3">
        <f>soli3grenz(K82,$A$3,Param!$J$9,Param!$J$10,Param!$J$11)*100</f>
        <v>0</v>
      </c>
      <c r="Y82" s="13">
        <f t="shared" si="29"/>
        <v>-9360</v>
      </c>
      <c r="Z82" s="3">
        <f t="shared" si="45"/>
        <v>-130</v>
      </c>
      <c r="AA82" s="13">
        <f t="shared" si="30"/>
        <v>70</v>
      </c>
      <c r="AB82" s="13">
        <f t="shared" si="31"/>
        <v>-9360</v>
      </c>
      <c r="AC82" s="13">
        <f t="shared" si="32"/>
        <v>-130</v>
      </c>
      <c r="AD82" s="13">
        <f t="shared" si="33"/>
        <v>70</v>
      </c>
      <c r="AE82" s="3">
        <f t="shared" si="34"/>
        <v>25.052130295397294</v>
      </c>
      <c r="AF82" s="13">
        <f t="shared" si="35"/>
        <v>9360</v>
      </c>
      <c r="AG82" s="13">
        <f t="shared" si="46"/>
        <v>130</v>
      </c>
      <c r="AH82" s="13">
        <f t="shared" si="36"/>
        <v>130</v>
      </c>
    </row>
    <row r="83" spans="1:34" x14ac:dyDescent="0.2">
      <c r="A83" s="8">
        <f t="shared" si="47"/>
        <v>7300</v>
      </c>
      <c r="B83" s="9">
        <f t="shared" si="25"/>
        <v>7.3</v>
      </c>
      <c r="C83" s="13">
        <f>tarifest3(A83,$A$3,Param!$B$5,Param!$C$5,Param!$D$5,Param!$E$5,Param!$B$6,Param!$C$6,Param!$D$6,Param!$E$6)</f>
        <v>0</v>
      </c>
      <c r="D83" s="3">
        <f t="shared" si="37"/>
        <v>0</v>
      </c>
      <c r="E83" s="3">
        <f>tarifest3grenz(A83,$A$3,Param!$B$5,Param!$C$5,Param!$D$5,Param!$E$5,Param!$B$6,Param!$C$6,Param!$D$6,Param!$E$6)*100</f>
        <v>0</v>
      </c>
      <c r="F83" s="13">
        <f>soli3(C83,$A$3,Param!$J$4,Param!$J$5,Param!$J$6)</f>
        <v>0</v>
      </c>
      <c r="G83" s="3">
        <f>soli3grenz(C83,$A$3,Param!$J$4,Param!$J$5,Param!$J$6)*100</f>
        <v>0</v>
      </c>
      <c r="H83" s="13">
        <f t="shared" si="26"/>
        <v>0</v>
      </c>
      <c r="I83" s="3">
        <f t="shared" si="24"/>
        <v>0</v>
      </c>
      <c r="J83" s="13">
        <f t="shared" si="27"/>
        <v>0</v>
      </c>
      <c r="K83" s="13">
        <f>tarifest3(A83,$A$3,Param!$B$10,Param!$C$10,Param!$D$10,Param!$E$10,Param!$B$11,Param!$C$11,Param!$D$11,Param!$E$11)</f>
        <v>1536</v>
      </c>
      <c r="L83" s="3">
        <f t="shared" si="38"/>
        <v>21.041095890410961</v>
      </c>
      <c r="M83" s="3">
        <f>tarifest3grenz(A83,$A$3,Param!$B$10,Param!$C$10,Param!$D$10,Param!$E$10,Param!$B$11,Param!$C$11,Param!$D$11,Param!$E$11)*100</f>
        <v>25.093417220059539</v>
      </c>
      <c r="N83" s="3">
        <f t="shared" si="39"/>
        <v>-12864</v>
      </c>
      <c r="O83" s="3">
        <f t="shared" si="40"/>
        <v>-176.21917808219177</v>
      </c>
      <c r="P83" s="13">
        <f t="shared" si="28"/>
        <v>5110</v>
      </c>
      <c r="Q83" s="13">
        <f t="shared" si="41"/>
        <v>-9290</v>
      </c>
      <c r="R83" s="13">
        <f>tarifest3(A83-$K$3,$A$3,Param!$B$10,Param!$C$10,Param!$D$10,Param!$E$10,Param!$B$11,Param!$C$11,Param!$D$11,Param!$E$11)</f>
        <v>0</v>
      </c>
      <c r="S83" s="3">
        <f t="shared" si="42"/>
        <v>-127.26027397260273</v>
      </c>
      <c r="T83" s="3">
        <f>IF(A83&lt;$K$3,$K$2,tarifest3grenz(A83-$K$3,$A$3,Param!$B$10,Param!$C$10,Param!$D$10,Param!$E$10,Param!$B$11,Param!$C$11,Param!$D$11,Param!$E$11))*100</f>
        <v>70</v>
      </c>
      <c r="U83" s="3">
        <f>MAX(K83-tarifest3($K$3,$A$3,Param!$B$10,Param!$C$10,Param!$D$10,Param!$E$10,Param!$B$11,Param!$C$11,Param!$D$11,Param!$E$11),0)</f>
        <v>0</v>
      </c>
      <c r="V83" s="3">
        <f t="shared" si="43"/>
        <v>-127.26027397260273</v>
      </c>
      <c r="W83" s="3">
        <f t="shared" si="44"/>
        <v>70</v>
      </c>
      <c r="X83" s="3">
        <f>soli3grenz(K83,$A$3,Param!$J$9,Param!$J$10,Param!$J$11)*100</f>
        <v>0</v>
      </c>
      <c r="Y83" s="13">
        <f t="shared" si="29"/>
        <v>-9290</v>
      </c>
      <c r="Z83" s="3">
        <f t="shared" si="45"/>
        <v>-127.26027397260273</v>
      </c>
      <c r="AA83" s="13">
        <f t="shared" si="30"/>
        <v>70</v>
      </c>
      <c r="AB83" s="13">
        <f t="shared" si="31"/>
        <v>-9290</v>
      </c>
      <c r="AC83" s="13">
        <f t="shared" si="32"/>
        <v>-127.26027397260273</v>
      </c>
      <c r="AD83" s="13">
        <f t="shared" si="33"/>
        <v>70</v>
      </c>
      <c r="AE83" s="3">
        <f t="shared" si="34"/>
        <v>25.093417220059539</v>
      </c>
      <c r="AF83" s="13">
        <f t="shared" si="35"/>
        <v>9290</v>
      </c>
      <c r="AG83" s="13">
        <f t="shared" si="46"/>
        <v>127.26027397260273</v>
      </c>
      <c r="AH83" s="13">
        <f t="shared" si="36"/>
        <v>127.26027397260273</v>
      </c>
    </row>
    <row r="84" spans="1:34" x14ac:dyDescent="0.2">
      <c r="A84" s="8">
        <f t="shared" si="47"/>
        <v>7400</v>
      </c>
      <c r="B84" s="9">
        <f t="shared" si="25"/>
        <v>7.4</v>
      </c>
      <c r="C84" s="13">
        <f>tarifest3(A84,$A$3,Param!$B$5,Param!$C$5,Param!$D$5,Param!$E$5,Param!$B$6,Param!$C$6,Param!$D$6,Param!$E$6)</f>
        <v>0</v>
      </c>
      <c r="D84" s="3">
        <f t="shared" si="37"/>
        <v>0</v>
      </c>
      <c r="E84" s="3">
        <f>tarifest3grenz(A84,$A$3,Param!$B$5,Param!$C$5,Param!$D$5,Param!$E$5,Param!$B$6,Param!$C$6,Param!$D$6,Param!$E$6)*100</f>
        <v>0</v>
      </c>
      <c r="F84" s="13">
        <f>soli3(C84,$A$3,Param!$J$4,Param!$J$5,Param!$J$6)</f>
        <v>0</v>
      </c>
      <c r="G84" s="3">
        <f>soli3grenz(C84,$A$3,Param!$J$4,Param!$J$5,Param!$J$6)*100</f>
        <v>0</v>
      </c>
      <c r="H84" s="13">
        <f t="shared" si="26"/>
        <v>0</v>
      </c>
      <c r="I84" s="3">
        <f t="shared" si="24"/>
        <v>0</v>
      </c>
      <c r="J84" s="13">
        <f t="shared" si="27"/>
        <v>0</v>
      </c>
      <c r="K84" s="13">
        <f>tarifest3(A84,$A$3,Param!$B$10,Param!$C$10,Param!$D$10,Param!$E$10,Param!$B$11,Param!$C$11,Param!$D$11,Param!$E$11)</f>
        <v>1561</v>
      </c>
      <c r="L84" s="3">
        <f t="shared" si="38"/>
        <v>21.094594594594597</v>
      </c>
      <c r="M84" s="3">
        <f>tarifest3grenz(A84,$A$3,Param!$B$10,Param!$C$10,Param!$D$10,Param!$E$10,Param!$B$11,Param!$C$11,Param!$D$11,Param!$E$11)*100</f>
        <v>25.134704144721777</v>
      </c>
      <c r="N84" s="3">
        <f t="shared" si="39"/>
        <v>-12839</v>
      </c>
      <c r="O84" s="3">
        <f t="shared" si="40"/>
        <v>-173.5</v>
      </c>
      <c r="P84" s="13">
        <f t="shared" si="28"/>
        <v>5180</v>
      </c>
      <c r="Q84" s="13">
        <f t="shared" si="41"/>
        <v>-9220</v>
      </c>
      <c r="R84" s="13">
        <f>tarifest3(A84-$K$3,$A$3,Param!$B$10,Param!$C$10,Param!$D$10,Param!$E$10,Param!$B$11,Param!$C$11,Param!$D$11,Param!$E$11)</f>
        <v>0</v>
      </c>
      <c r="S84" s="3">
        <f t="shared" si="42"/>
        <v>-124.59459459459458</v>
      </c>
      <c r="T84" s="3">
        <f>IF(A84&lt;$K$3,$K$2,tarifest3grenz(A84-$K$3,$A$3,Param!$B$10,Param!$C$10,Param!$D$10,Param!$E$10,Param!$B$11,Param!$C$11,Param!$D$11,Param!$E$11))*100</f>
        <v>70</v>
      </c>
      <c r="U84" s="3">
        <f>MAX(K84-tarifest3($K$3,$A$3,Param!$B$10,Param!$C$10,Param!$D$10,Param!$E$10,Param!$B$11,Param!$C$11,Param!$D$11,Param!$E$11),0)</f>
        <v>0</v>
      </c>
      <c r="V84" s="3">
        <f t="shared" si="43"/>
        <v>-124.59459459459458</v>
      </c>
      <c r="W84" s="3">
        <f t="shared" si="44"/>
        <v>70</v>
      </c>
      <c r="X84" s="3">
        <f>soli3grenz(K84,$A$3,Param!$J$9,Param!$J$10,Param!$J$11)*100</f>
        <v>0</v>
      </c>
      <c r="Y84" s="13">
        <f t="shared" si="29"/>
        <v>-9220</v>
      </c>
      <c r="Z84" s="3">
        <f t="shared" si="45"/>
        <v>-124.59459459459458</v>
      </c>
      <c r="AA84" s="13">
        <f t="shared" si="30"/>
        <v>70</v>
      </c>
      <c r="AB84" s="13">
        <f t="shared" si="31"/>
        <v>-9220</v>
      </c>
      <c r="AC84" s="13">
        <f t="shared" si="32"/>
        <v>-124.59459459459458</v>
      </c>
      <c r="AD84" s="13">
        <f t="shared" si="33"/>
        <v>70</v>
      </c>
      <c r="AE84" s="3">
        <f t="shared" si="34"/>
        <v>25.134704144721777</v>
      </c>
      <c r="AF84" s="13">
        <f t="shared" si="35"/>
        <v>9220</v>
      </c>
      <c r="AG84" s="13">
        <f t="shared" si="46"/>
        <v>124.59459459459458</v>
      </c>
      <c r="AH84" s="13">
        <f t="shared" si="36"/>
        <v>124.59459459459458</v>
      </c>
    </row>
    <row r="85" spans="1:34" x14ac:dyDescent="0.2">
      <c r="A85" s="8">
        <f t="shared" si="47"/>
        <v>7500</v>
      </c>
      <c r="B85" s="9">
        <f t="shared" si="25"/>
        <v>7.5</v>
      </c>
      <c r="C85" s="13">
        <f>tarifest3(A85,$A$3,Param!$B$5,Param!$C$5,Param!$D$5,Param!$E$5,Param!$B$6,Param!$C$6,Param!$D$6,Param!$E$6)</f>
        <v>0</v>
      </c>
      <c r="D85" s="3">
        <f t="shared" si="37"/>
        <v>0</v>
      </c>
      <c r="E85" s="3">
        <f>tarifest3grenz(A85,$A$3,Param!$B$5,Param!$C$5,Param!$D$5,Param!$E$5,Param!$B$6,Param!$C$6,Param!$D$6,Param!$E$6)*100</f>
        <v>0</v>
      </c>
      <c r="F85" s="13">
        <f>soli3(C85,$A$3,Param!$J$4,Param!$J$5,Param!$J$6)</f>
        <v>0</v>
      </c>
      <c r="G85" s="3">
        <f>soli3grenz(C85,$A$3,Param!$J$4,Param!$J$5,Param!$J$6)*100</f>
        <v>0</v>
      </c>
      <c r="H85" s="13">
        <f t="shared" si="26"/>
        <v>0</v>
      </c>
      <c r="I85" s="3">
        <f t="shared" si="24"/>
        <v>0</v>
      </c>
      <c r="J85" s="13">
        <f t="shared" si="27"/>
        <v>0</v>
      </c>
      <c r="K85" s="13">
        <f>tarifest3(A85,$A$3,Param!$B$10,Param!$C$10,Param!$D$10,Param!$E$10,Param!$B$11,Param!$C$11,Param!$D$11,Param!$E$11)</f>
        <v>1587</v>
      </c>
      <c r="L85" s="3">
        <f t="shared" si="38"/>
        <v>21.16</v>
      </c>
      <c r="M85" s="3">
        <f>tarifest3grenz(A85,$A$3,Param!$B$10,Param!$C$10,Param!$D$10,Param!$E$10,Param!$B$11,Param!$C$11,Param!$D$11,Param!$E$11)*100</f>
        <v>25.175991069384018</v>
      </c>
      <c r="N85" s="3">
        <f t="shared" si="39"/>
        <v>-12813</v>
      </c>
      <c r="O85" s="3">
        <f t="shared" si="40"/>
        <v>-170.84</v>
      </c>
      <c r="P85" s="13">
        <f t="shared" si="28"/>
        <v>5250</v>
      </c>
      <c r="Q85" s="13">
        <f t="shared" si="41"/>
        <v>-9150</v>
      </c>
      <c r="R85" s="13">
        <f>tarifest3(A85-$K$3,$A$3,Param!$B$10,Param!$C$10,Param!$D$10,Param!$E$10,Param!$B$11,Param!$C$11,Param!$D$11,Param!$E$11)</f>
        <v>0</v>
      </c>
      <c r="S85" s="3">
        <f t="shared" si="42"/>
        <v>-122</v>
      </c>
      <c r="T85" s="3">
        <f>IF(A85&lt;$K$3,$K$2,tarifest3grenz(A85-$K$3,$A$3,Param!$B$10,Param!$C$10,Param!$D$10,Param!$E$10,Param!$B$11,Param!$C$11,Param!$D$11,Param!$E$11))*100</f>
        <v>70</v>
      </c>
      <c r="U85" s="3">
        <f>MAX(K85-tarifest3($K$3,$A$3,Param!$B$10,Param!$C$10,Param!$D$10,Param!$E$10,Param!$B$11,Param!$C$11,Param!$D$11,Param!$E$11),0)</f>
        <v>0</v>
      </c>
      <c r="V85" s="3">
        <f t="shared" si="43"/>
        <v>-122</v>
      </c>
      <c r="W85" s="3">
        <f t="shared" si="44"/>
        <v>70</v>
      </c>
      <c r="X85" s="3">
        <f>soli3grenz(K85,$A$3,Param!$J$9,Param!$J$10,Param!$J$11)*100</f>
        <v>0</v>
      </c>
      <c r="Y85" s="13">
        <f t="shared" si="29"/>
        <v>-9150</v>
      </c>
      <c r="Z85" s="3">
        <f t="shared" si="45"/>
        <v>-122</v>
      </c>
      <c r="AA85" s="13">
        <f t="shared" si="30"/>
        <v>70</v>
      </c>
      <c r="AB85" s="13">
        <f t="shared" si="31"/>
        <v>-9150</v>
      </c>
      <c r="AC85" s="13">
        <f t="shared" si="32"/>
        <v>-122</v>
      </c>
      <c r="AD85" s="13">
        <f t="shared" si="33"/>
        <v>70</v>
      </c>
      <c r="AE85" s="3">
        <f t="shared" si="34"/>
        <v>25.175991069384018</v>
      </c>
      <c r="AF85" s="13">
        <f t="shared" si="35"/>
        <v>9150</v>
      </c>
      <c r="AG85" s="13">
        <f t="shared" si="46"/>
        <v>122</v>
      </c>
      <c r="AH85" s="13">
        <f t="shared" si="36"/>
        <v>122</v>
      </c>
    </row>
    <row r="86" spans="1:34" x14ac:dyDescent="0.2">
      <c r="A86" s="8">
        <f t="shared" si="47"/>
        <v>7600</v>
      </c>
      <c r="B86" s="9">
        <f t="shared" si="25"/>
        <v>7.6</v>
      </c>
      <c r="C86" s="13">
        <f>tarifest3(A86,$A$3,Param!$B$5,Param!$C$5,Param!$D$5,Param!$E$5,Param!$B$6,Param!$C$6,Param!$D$6,Param!$E$6)</f>
        <v>0</v>
      </c>
      <c r="D86" s="3">
        <f t="shared" si="37"/>
        <v>0</v>
      </c>
      <c r="E86" s="3">
        <f>tarifest3grenz(A86,$A$3,Param!$B$5,Param!$C$5,Param!$D$5,Param!$E$5,Param!$B$6,Param!$C$6,Param!$D$6,Param!$E$6)*100</f>
        <v>0</v>
      </c>
      <c r="F86" s="13">
        <f>soli3(C86,$A$3,Param!$J$4,Param!$J$5,Param!$J$6)</f>
        <v>0</v>
      </c>
      <c r="G86" s="3">
        <f>soli3grenz(C86,$A$3,Param!$J$4,Param!$J$5,Param!$J$6)*100</f>
        <v>0</v>
      </c>
      <c r="H86" s="13">
        <f t="shared" si="26"/>
        <v>0</v>
      </c>
      <c r="I86" s="3">
        <f t="shared" si="24"/>
        <v>0</v>
      </c>
      <c r="J86" s="13">
        <f t="shared" si="27"/>
        <v>0</v>
      </c>
      <c r="K86" s="13">
        <f>tarifest3(A86,$A$3,Param!$B$10,Param!$C$10,Param!$D$10,Param!$E$10,Param!$B$11,Param!$C$11,Param!$D$11,Param!$E$11)</f>
        <v>1612</v>
      </c>
      <c r="L86" s="3">
        <f t="shared" si="38"/>
        <v>21.210526315789473</v>
      </c>
      <c r="M86" s="3">
        <f>tarifest3grenz(A86,$A$3,Param!$B$10,Param!$C$10,Param!$D$10,Param!$E$10,Param!$B$11,Param!$C$11,Param!$D$11,Param!$E$11)*100</f>
        <v>25.217277994046256</v>
      </c>
      <c r="N86" s="3">
        <f t="shared" si="39"/>
        <v>-12788</v>
      </c>
      <c r="O86" s="3">
        <f t="shared" si="40"/>
        <v>-168.26315789473685</v>
      </c>
      <c r="P86" s="13">
        <f t="shared" si="28"/>
        <v>5320</v>
      </c>
      <c r="Q86" s="13">
        <f t="shared" si="41"/>
        <v>-9080</v>
      </c>
      <c r="R86" s="13">
        <f>tarifest3(A86-$K$3,$A$3,Param!$B$10,Param!$C$10,Param!$D$10,Param!$E$10,Param!$B$11,Param!$C$11,Param!$D$11,Param!$E$11)</f>
        <v>0</v>
      </c>
      <c r="S86" s="3">
        <f t="shared" si="42"/>
        <v>-119.47368421052632</v>
      </c>
      <c r="T86" s="3">
        <f>IF(A86&lt;$K$3,$K$2,tarifest3grenz(A86-$K$3,$A$3,Param!$B$10,Param!$C$10,Param!$D$10,Param!$E$10,Param!$B$11,Param!$C$11,Param!$D$11,Param!$E$11))*100</f>
        <v>70</v>
      </c>
      <c r="U86" s="3">
        <f>MAX(K86-tarifest3($K$3,$A$3,Param!$B$10,Param!$C$10,Param!$D$10,Param!$E$10,Param!$B$11,Param!$C$11,Param!$D$11,Param!$E$11),0)</f>
        <v>0</v>
      </c>
      <c r="V86" s="3">
        <f t="shared" si="43"/>
        <v>-119.47368421052632</v>
      </c>
      <c r="W86" s="3">
        <f t="shared" si="44"/>
        <v>70</v>
      </c>
      <c r="X86" s="3">
        <f>soli3grenz(K86,$A$3,Param!$J$9,Param!$J$10,Param!$J$11)*100</f>
        <v>0</v>
      </c>
      <c r="Y86" s="13">
        <f t="shared" si="29"/>
        <v>-9080</v>
      </c>
      <c r="Z86" s="3">
        <f t="shared" si="45"/>
        <v>-119.47368421052632</v>
      </c>
      <c r="AA86" s="13">
        <f t="shared" si="30"/>
        <v>70</v>
      </c>
      <c r="AB86" s="13">
        <f t="shared" si="31"/>
        <v>-9080</v>
      </c>
      <c r="AC86" s="13">
        <f t="shared" si="32"/>
        <v>-119.47368421052632</v>
      </c>
      <c r="AD86" s="13">
        <f t="shared" si="33"/>
        <v>70</v>
      </c>
      <c r="AE86" s="3">
        <f t="shared" si="34"/>
        <v>25.217277994046256</v>
      </c>
      <c r="AF86" s="13">
        <f t="shared" si="35"/>
        <v>9080</v>
      </c>
      <c r="AG86" s="13">
        <f t="shared" si="46"/>
        <v>119.47368421052632</v>
      </c>
      <c r="AH86" s="13">
        <f t="shared" si="36"/>
        <v>119.47368421052632</v>
      </c>
    </row>
    <row r="87" spans="1:34" x14ac:dyDescent="0.2">
      <c r="A87" s="8">
        <f t="shared" si="47"/>
        <v>7700</v>
      </c>
      <c r="B87" s="9">
        <f t="shared" si="25"/>
        <v>7.7</v>
      </c>
      <c r="C87" s="13">
        <f>tarifest3(A87,$A$3,Param!$B$5,Param!$C$5,Param!$D$5,Param!$E$5,Param!$B$6,Param!$C$6,Param!$D$6,Param!$E$6)</f>
        <v>0</v>
      </c>
      <c r="D87" s="3">
        <f t="shared" si="37"/>
        <v>0</v>
      </c>
      <c r="E87" s="3">
        <f>tarifest3grenz(A87,$A$3,Param!$B$5,Param!$C$5,Param!$D$5,Param!$E$5,Param!$B$6,Param!$C$6,Param!$D$6,Param!$E$6)*100</f>
        <v>0</v>
      </c>
      <c r="F87" s="13">
        <f>soli3(C87,$A$3,Param!$J$4,Param!$J$5,Param!$J$6)</f>
        <v>0</v>
      </c>
      <c r="G87" s="3">
        <f>soli3grenz(C87,$A$3,Param!$J$4,Param!$J$5,Param!$J$6)*100</f>
        <v>0</v>
      </c>
      <c r="H87" s="13">
        <f t="shared" si="26"/>
        <v>0</v>
      </c>
      <c r="I87" s="3">
        <f t="shared" si="24"/>
        <v>0</v>
      </c>
      <c r="J87" s="13">
        <f t="shared" si="27"/>
        <v>0</v>
      </c>
      <c r="K87" s="13">
        <f>tarifest3(A87,$A$3,Param!$B$10,Param!$C$10,Param!$D$10,Param!$E$10,Param!$B$11,Param!$C$11,Param!$D$11,Param!$E$11)</f>
        <v>1637</v>
      </c>
      <c r="L87" s="3">
        <f t="shared" si="38"/>
        <v>21.259740259740258</v>
      </c>
      <c r="M87" s="3">
        <f>tarifest3grenz(A87,$A$3,Param!$B$10,Param!$C$10,Param!$D$10,Param!$E$10,Param!$B$11,Param!$C$11,Param!$D$11,Param!$E$11)*100</f>
        <v>25.258564918708494</v>
      </c>
      <c r="N87" s="3">
        <f t="shared" si="39"/>
        <v>-12763</v>
      </c>
      <c r="O87" s="3">
        <f t="shared" si="40"/>
        <v>-165.75324675324677</v>
      </c>
      <c r="P87" s="13">
        <f t="shared" si="28"/>
        <v>5390</v>
      </c>
      <c r="Q87" s="13">
        <f t="shared" si="41"/>
        <v>-9010</v>
      </c>
      <c r="R87" s="13">
        <f>tarifest3(A87-$K$3,$A$3,Param!$B$10,Param!$C$10,Param!$D$10,Param!$E$10,Param!$B$11,Param!$C$11,Param!$D$11,Param!$E$11)</f>
        <v>0</v>
      </c>
      <c r="S87" s="3">
        <f t="shared" si="42"/>
        <v>-117.01298701298701</v>
      </c>
      <c r="T87" s="3">
        <f>IF(A87&lt;$K$3,$K$2,tarifest3grenz(A87-$K$3,$A$3,Param!$B$10,Param!$C$10,Param!$D$10,Param!$E$10,Param!$B$11,Param!$C$11,Param!$D$11,Param!$E$11))*100</f>
        <v>70</v>
      </c>
      <c r="U87" s="3">
        <f>MAX(K87-tarifest3($K$3,$A$3,Param!$B$10,Param!$C$10,Param!$D$10,Param!$E$10,Param!$B$11,Param!$C$11,Param!$D$11,Param!$E$11),0)</f>
        <v>0</v>
      </c>
      <c r="V87" s="3">
        <f t="shared" si="43"/>
        <v>-117.01298701298701</v>
      </c>
      <c r="W87" s="3">
        <f t="shared" si="44"/>
        <v>70</v>
      </c>
      <c r="X87" s="3">
        <f>soli3grenz(K87,$A$3,Param!$J$9,Param!$J$10,Param!$J$11)*100</f>
        <v>0</v>
      </c>
      <c r="Y87" s="13">
        <f t="shared" si="29"/>
        <v>-9010</v>
      </c>
      <c r="Z87" s="3">
        <f t="shared" si="45"/>
        <v>-117.01298701298701</v>
      </c>
      <c r="AA87" s="13">
        <f t="shared" si="30"/>
        <v>70</v>
      </c>
      <c r="AB87" s="13">
        <f t="shared" si="31"/>
        <v>-9010</v>
      </c>
      <c r="AC87" s="13">
        <f t="shared" si="32"/>
        <v>-117.01298701298701</v>
      </c>
      <c r="AD87" s="13">
        <f t="shared" si="33"/>
        <v>70</v>
      </c>
      <c r="AE87" s="3">
        <f t="shared" si="34"/>
        <v>25.258564918708494</v>
      </c>
      <c r="AF87" s="13">
        <f t="shared" si="35"/>
        <v>9010</v>
      </c>
      <c r="AG87" s="13">
        <f t="shared" si="46"/>
        <v>117.01298701298701</v>
      </c>
      <c r="AH87" s="13">
        <f t="shared" si="36"/>
        <v>117.01298701298701</v>
      </c>
    </row>
    <row r="88" spans="1:34" x14ac:dyDescent="0.2">
      <c r="A88" s="8">
        <f t="shared" si="47"/>
        <v>7800</v>
      </c>
      <c r="B88" s="9">
        <f t="shared" si="25"/>
        <v>7.8</v>
      </c>
      <c r="C88" s="13">
        <f>tarifest3(A88,$A$3,Param!$B$5,Param!$C$5,Param!$D$5,Param!$E$5,Param!$B$6,Param!$C$6,Param!$D$6,Param!$E$6)</f>
        <v>0</v>
      </c>
      <c r="D88" s="3">
        <f t="shared" si="37"/>
        <v>0</v>
      </c>
      <c r="E88" s="3">
        <f>tarifest3grenz(A88,$A$3,Param!$B$5,Param!$C$5,Param!$D$5,Param!$E$5,Param!$B$6,Param!$C$6,Param!$D$6,Param!$E$6)*100</f>
        <v>0</v>
      </c>
      <c r="F88" s="13">
        <f>soli3(C88,$A$3,Param!$J$4,Param!$J$5,Param!$J$6)</f>
        <v>0</v>
      </c>
      <c r="G88" s="3">
        <f>soli3grenz(C88,$A$3,Param!$J$4,Param!$J$5,Param!$J$6)*100</f>
        <v>0</v>
      </c>
      <c r="H88" s="13">
        <f t="shared" si="26"/>
        <v>0</v>
      </c>
      <c r="I88" s="3">
        <f t="shared" si="24"/>
        <v>0</v>
      </c>
      <c r="J88" s="13">
        <f t="shared" si="27"/>
        <v>0</v>
      </c>
      <c r="K88" s="13">
        <f>tarifest3(A88,$A$3,Param!$B$10,Param!$C$10,Param!$D$10,Param!$E$10,Param!$B$11,Param!$C$11,Param!$D$11,Param!$E$11)</f>
        <v>1662</v>
      </c>
      <c r="L88" s="3">
        <f t="shared" si="38"/>
        <v>21.307692307692307</v>
      </c>
      <c r="M88" s="3">
        <f>tarifest3grenz(A88,$A$3,Param!$B$10,Param!$C$10,Param!$D$10,Param!$E$10,Param!$B$11,Param!$C$11,Param!$D$11,Param!$E$11)*100</f>
        <v>25.299851843370735</v>
      </c>
      <c r="N88" s="3">
        <f t="shared" si="39"/>
        <v>-12738</v>
      </c>
      <c r="O88" s="3">
        <f t="shared" si="40"/>
        <v>-163.30769230769232</v>
      </c>
      <c r="P88" s="13">
        <f t="shared" si="28"/>
        <v>5460</v>
      </c>
      <c r="Q88" s="13">
        <f t="shared" si="41"/>
        <v>-8940</v>
      </c>
      <c r="R88" s="13">
        <f>tarifest3(A88-$K$3,$A$3,Param!$B$10,Param!$C$10,Param!$D$10,Param!$E$10,Param!$B$11,Param!$C$11,Param!$D$11,Param!$E$11)</f>
        <v>0</v>
      </c>
      <c r="S88" s="3">
        <f t="shared" si="42"/>
        <v>-114.61538461538461</v>
      </c>
      <c r="T88" s="3">
        <f>IF(A88&lt;$K$3,$K$2,tarifest3grenz(A88-$K$3,$A$3,Param!$B$10,Param!$C$10,Param!$D$10,Param!$E$10,Param!$B$11,Param!$C$11,Param!$D$11,Param!$E$11))*100</f>
        <v>70</v>
      </c>
      <c r="U88" s="3">
        <f>MAX(K88-tarifest3($K$3,$A$3,Param!$B$10,Param!$C$10,Param!$D$10,Param!$E$10,Param!$B$11,Param!$C$11,Param!$D$11,Param!$E$11),0)</f>
        <v>0</v>
      </c>
      <c r="V88" s="3">
        <f t="shared" si="43"/>
        <v>-114.61538461538461</v>
      </c>
      <c r="W88" s="3">
        <f t="shared" si="44"/>
        <v>70</v>
      </c>
      <c r="X88" s="3">
        <f>soli3grenz(K88,$A$3,Param!$J$9,Param!$J$10,Param!$J$11)*100</f>
        <v>0</v>
      </c>
      <c r="Y88" s="13">
        <f t="shared" si="29"/>
        <v>-8940</v>
      </c>
      <c r="Z88" s="3">
        <f t="shared" si="45"/>
        <v>-114.61538461538461</v>
      </c>
      <c r="AA88" s="13">
        <f t="shared" si="30"/>
        <v>70</v>
      </c>
      <c r="AB88" s="13">
        <f t="shared" si="31"/>
        <v>-8940</v>
      </c>
      <c r="AC88" s="13">
        <f t="shared" si="32"/>
        <v>-114.61538461538461</v>
      </c>
      <c r="AD88" s="13">
        <f t="shared" si="33"/>
        <v>70</v>
      </c>
      <c r="AE88" s="3">
        <f t="shared" si="34"/>
        <v>25.299851843370735</v>
      </c>
      <c r="AF88" s="13">
        <f t="shared" si="35"/>
        <v>8940</v>
      </c>
      <c r="AG88" s="13">
        <f t="shared" si="46"/>
        <v>114.61538461538461</v>
      </c>
      <c r="AH88" s="13">
        <f t="shared" si="36"/>
        <v>114.61538461538461</v>
      </c>
    </row>
    <row r="89" spans="1:34" x14ac:dyDescent="0.2">
      <c r="A89" s="8">
        <f t="shared" si="47"/>
        <v>7900</v>
      </c>
      <c r="B89" s="9">
        <f t="shared" si="25"/>
        <v>7.9</v>
      </c>
      <c r="C89" s="13">
        <f>tarifest3(A89,$A$3,Param!$B$5,Param!$C$5,Param!$D$5,Param!$E$5,Param!$B$6,Param!$C$6,Param!$D$6,Param!$E$6)</f>
        <v>0</v>
      </c>
      <c r="D89" s="3">
        <f t="shared" si="37"/>
        <v>0</v>
      </c>
      <c r="E89" s="3">
        <f>tarifest3grenz(A89,$A$3,Param!$B$5,Param!$C$5,Param!$D$5,Param!$E$5,Param!$B$6,Param!$C$6,Param!$D$6,Param!$E$6)*100</f>
        <v>0</v>
      </c>
      <c r="F89" s="13">
        <f>soli3(C89,$A$3,Param!$J$4,Param!$J$5,Param!$J$6)</f>
        <v>0</v>
      </c>
      <c r="G89" s="3">
        <f>soli3grenz(C89,$A$3,Param!$J$4,Param!$J$5,Param!$J$6)*100</f>
        <v>0</v>
      </c>
      <c r="H89" s="13">
        <f t="shared" si="26"/>
        <v>0</v>
      </c>
      <c r="I89" s="3">
        <f t="shared" si="24"/>
        <v>0</v>
      </c>
      <c r="J89" s="13">
        <f t="shared" si="27"/>
        <v>0</v>
      </c>
      <c r="K89" s="13">
        <f>tarifest3(A89,$A$3,Param!$B$10,Param!$C$10,Param!$D$10,Param!$E$10,Param!$B$11,Param!$C$11,Param!$D$11,Param!$E$11)</f>
        <v>1688</v>
      </c>
      <c r="L89" s="3">
        <f t="shared" si="38"/>
        <v>21.367088607594937</v>
      </c>
      <c r="M89" s="3">
        <f>tarifest3grenz(A89,$A$3,Param!$B$10,Param!$C$10,Param!$D$10,Param!$E$10,Param!$B$11,Param!$C$11,Param!$D$11,Param!$E$11)*100</f>
        <v>25.341138768032973</v>
      </c>
      <c r="N89" s="3">
        <f t="shared" si="39"/>
        <v>-12712</v>
      </c>
      <c r="O89" s="3">
        <f t="shared" si="40"/>
        <v>-160.91139240506328</v>
      </c>
      <c r="P89" s="13">
        <f t="shared" si="28"/>
        <v>5530</v>
      </c>
      <c r="Q89" s="13">
        <f t="shared" si="41"/>
        <v>-8870</v>
      </c>
      <c r="R89" s="13">
        <f>tarifest3(A89-$K$3,$A$3,Param!$B$10,Param!$C$10,Param!$D$10,Param!$E$10,Param!$B$11,Param!$C$11,Param!$D$11,Param!$E$11)</f>
        <v>0</v>
      </c>
      <c r="S89" s="3">
        <f t="shared" si="42"/>
        <v>-112.27848101265823</v>
      </c>
      <c r="T89" s="3">
        <f>IF(A89&lt;$K$3,$K$2,tarifest3grenz(A89-$K$3,$A$3,Param!$B$10,Param!$C$10,Param!$D$10,Param!$E$10,Param!$B$11,Param!$C$11,Param!$D$11,Param!$E$11))*100</f>
        <v>70</v>
      </c>
      <c r="U89" s="3">
        <f>MAX(K89-tarifest3($K$3,$A$3,Param!$B$10,Param!$C$10,Param!$D$10,Param!$E$10,Param!$B$11,Param!$C$11,Param!$D$11,Param!$E$11),0)</f>
        <v>0</v>
      </c>
      <c r="V89" s="3">
        <f t="shared" si="43"/>
        <v>-112.27848101265823</v>
      </c>
      <c r="W89" s="3">
        <f t="shared" si="44"/>
        <v>70</v>
      </c>
      <c r="X89" s="3">
        <f>soli3grenz(K89,$A$3,Param!$J$9,Param!$J$10,Param!$J$11)*100</f>
        <v>0</v>
      </c>
      <c r="Y89" s="13">
        <f t="shared" si="29"/>
        <v>-8870</v>
      </c>
      <c r="Z89" s="3">
        <f t="shared" si="45"/>
        <v>-112.27848101265823</v>
      </c>
      <c r="AA89" s="13">
        <f t="shared" si="30"/>
        <v>70</v>
      </c>
      <c r="AB89" s="13">
        <f t="shared" si="31"/>
        <v>-8870</v>
      </c>
      <c r="AC89" s="13">
        <f t="shared" si="32"/>
        <v>-112.27848101265823</v>
      </c>
      <c r="AD89" s="13">
        <f t="shared" si="33"/>
        <v>70</v>
      </c>
      <c r="AE89" s="3">
        <f t="shared" si="34"/>
        <v>25.341138768032973</v>
      </c>
      <c r="AF89" s="13">
        <f t="shared" si="35"/>
        <v>8870</v>
      </c>
      <c r="AG89" s="13">
        <f t="shared" si="46"/>
        <v>112.27848101265823</v>
      </c>
      <c r="AH89" s="13">
        <f t="shared" si="36"/>
        <v>112.27848101265823</v>
      </c>
    </row>
    <row r="90" spans="1:34" x14ac:dyDescent="0.2">
      <c r="A90" s="8">
        <f t="shared" si="47"/>
        <v>8000</v>
      </c>
      <c r="B90" s="9">
        <f t="shared" si="25"/>
        <v>8</v>
      </c>
      <c r="C90" s="13">
        <f>tarifest3(A90,$A$3,Param!$B$5,Param!$C$5,Param!$D$5,Param!$E$5,Param!$B$6,Param!$C$6,Param!$D$6,Param!$E$6)</f>
        <v>0</v>
      </c>
      <c r="D90" s="3">
        <f t="shared" si="37"/>
        <v>0</v>
      </c>
      <c r="E90" s="3">
        <f>tarifest3grenz(A90,$A$3,Param!$B$5,Param!$C$5,Param!$D$5,Param!$E$5,Param!$B$6,Param!$C$6,Param!$D$6,Param!$E$6)*100</f>
        <v>0</v>
      </c>
      <c r="F90" s="13">
        <f>soli3(C90,$A$3,Param!$J$4,Param!$J$5,Param!$J$6)</f>
        <v>0</v>
      </c>
      <c r="G90" s="3">
        <f>soli3grenz(C90,$A$3,Param!$J$4,Param!$J$5,Param!$J$6)*100</f>
        <v>0</v>
      </c>
      <c r="H90" s="13">
        <f t="shared" si="26"/>
        <v>0</v>
      </c>
      <c r="I90" s="3">
        <f t="shared" si="24"/>
        <v>0</v>
      </c>
      <c r="J90" s="13">
        <f t="shared" si="27"/>
        <v>0</v>
      </c>
      <c r="K90" s="13">
        <f>tarifest3(A90,$A$3,Param!$B$10,Param!$C$10,Param!$D$10,Param!$E$10,Param!$B$11,Param!$C$11,Param!$D$11,Param!$E$11)</f>
        <v>1713</v>
      </c>
      <c r="L90" s="3">
        <f t="shared" si="38"/>
        <v>21.412500000000001</v>
      </c>
      <c r="M90" s="3">
        <f>tarifest3grenz(A90,$A$3,Param!$B$10,Param!$C$10,Param!$D$10,Param!$E$10,Param!$B$11,Param!$C$11,Param!$D$11,Param!$E$11)*100</f>
        <v>25.382425692695215</v>
      </c>
      <c r="N90" s="3">
        <f t="shared" si="39"/>
        <v>-12687</v>
      </c>
      <c r="O90" s="3">
        <f t="shared" si="40"/>
        <v>-158.58750000000001</v>
      </c>
      <c r="P90" s="13">
        <f t="shared" si="28"/>
        <v>5600</v>
      </c>
      <c r="Q90" s="13">
        <f t="shared" si="41"/>
        <v>-8800</v>
      </c>
      <c r="R90" s="13">
        <f>tarifest3(A90-$K$3,$A$3,Param!$B$10,Param!$C$10,Param!$D$10,Param!$E$10,Param!$B$11,Param!$C$11,Param!$D$11,Param!$E$11)</f>
        <v>0</v>
      </c>
      <c r="S90" s="3">
        <f t="shared" si="42"/>
        <v>-110.00000000000001</v>
      </c>
      <c r="T90" s="3">
        <f>IF(A90&lt;$K$3,$K$2,tarifest3grenz(A90-$K$3,$A$3,Param!$B$10,Param!$C$10,Param!$D$10,Param!$E$10,Param!$B$11,Param!$C$11,Param!$D$11,Param!$E$11))*100</f>
        <v>70</v>
      </c>
      <c r="U90" s="3">
        <f>MAX(K90-tarifest3($K$3,$A$3,Param!$B$10,Param!$C$10,Param!$D$10,Param!$E$10,Param!$B$11,Param!$C$11,Param!$D$11,Param!$E$11),0)</f>
        <v>0</v>
      </c>
      <c r="V90" s="3">
        <f t="shared" si="43"/>
        <v>-110.00000000000001</v>
      </c>
      <c r="W90" s="3">
        <f t="shared" si="44"/>
        <v>70</v>
      </c>
      <c r="X90" s="3">
        <f>soli3grenz(K90,$A$3,Param!$J$9,Param!$J$10,Param!$J$11)*100</f>
        <v>0</v>
      </c>
      <c r="Y90" s="13">
        <f t="shared" si="29"/>
        <v>-8800</v>
      </c>
      <c r="Z90" s="3">
        <f t="shared" si="45"/>
        <v>-110.00000000000001</v>
      </c>
      <c r="AA90" s="13">
        <f t="shared" si="30"/>
        <v>70</v>
      </c>
      <c r="AB90" s="13">
        <f t="shared" si="31"/>
        <v>-8800</v>
      </c>
      <c r="AC90" s="13">
        <f t="shared" si="32"/>
        <v>-110.00000000000001</v>
      </c>
      <c r="AD90" s="13">
        <f t="shared" si="33"/>
        <v>70</v>
      </c>
      <c r="AE90" s="3">
        <f t="shared" si="34"/>
        <v>25.382425692695215</v>
      </c>
      <c r="AF90" s="13">
        <f t="shared" si="35"/>
        <v>8800</v>
      </c>
      <c r="AG90" s="13">
        <f t="shared" si="46"/>
        <v>110.00000000000001</v>
      </c>
      <c r="AH90" s="13">
        <f t="shared" si="36"/>
        <v>110.00000000000001</v>
      </c>
    </row>
    <row r="91" spans="1:34" x14ac:dyDescent="0.2">
      <c r="A91" s="8">
        <f t="shared" si="47"/>
        <v>8100</v>
      </c>
      <c r="B91" s="9">
        <f t="shared" si="25"/>
        <v>8.1</v>
      </c>
      <c r="C91" s="13">
        <f>tarifest3(A91,$A$3,Param!$B$5,Param!$C$5,Param!$D$5,Param!$E$5,Param!$B$6,Param!$C$6,Param!$D$6,Param!$E$6)</f>
        <v>0</v>
      </c>
      <c r="D91" s="3">
        <f t="shared" si="37"/>
        <v>0</v>
      </c>
      <c r="E91" s="3">
        <f>tarifest3grenz(A91,$A$3,Param!$B$5,Param!$C$5,Param!$D$5,Param!$E$5,Param!$B$6,Param!$C$6,Param!$D$6,Param!$E$6)*100</f>
        <v>0</v>
      </c>
      <c r="F91" s="13">
        <f>soli3(C91,$A$3,Param!$J$4,Param!$J$5,Param!$J$6)</f>
        <v>0</v>
      </c>
      <c r="G91" s="3">
        <f>soli3grenz(C91,$A$3,Param!$J$4,Param!$J$5,Param!$J$6)*100</f>
        <v>0</v>
      </c>
      <c r="H91" s="13">
        <f t="shared" si="26"/>
        <v>0</v>
      </c>
      <c r="I91" s="3">
        <f t="shared" si="24"/>
        <v>0</v>
      </c>
      <c r="J91" s="13">
        <f t="shared" si="27"/>
        <v>0</v>
      </c>
      <c r="K91" s="13">
        <f>tarifest3(A91,$A$3,Param!$B$10,Param!$C$10,Param!$D$10,Param!$E$10,Param!$B$11,Param!$C$11,Param!$D$11,Param!$E$11)</f>
        <v>1738</v>
      </c>
      <c r="L91" s="3">
        <f t="shared" si="38"/>
        <v>21.456790123456791</v>
      </c>
      <c r="M91" s="3">
        <f>tarifest3grenz(A91,$A$3,Param!$B$10,Param!$C$10,Param!$D$10,Param!$E$10,Param!$B$11,Param!$C$11,Param!$D$11,Param!$E$11)*100</f>
        <v>25.423712617357459</v>
      </c>
      <c r="N91" s="3">
        <f t="shared" si="39"/>
        <v>-12662</v>
      </c>
      <c r="O91" s="3">
        <f t="shared" si="40"/>
        <v>-156.32098765432099</v>
      </c>
      <c r="P91" s="13">
        <f t="shared" si="28"/>
        <v>5670</v>
      </c>
      <c r="Q91" s="13">
        <f t="shared" si="41"/>
        <v>-8730</v>
      </c>
      <c r="R91" s="13">
        <f>tarifest3(A91-$K$3,$A$3,Param!$B$10,Param!$C$10,Param!$D$10,Param!$E$10,Param!$B$11,Param!$C$11,Param!$D$11,Param!$E$11)</f>
        <v>0</v>
      </c>
      <c r="S91" s="3">
        <f t="shared" si="42"/>
        <v>-107.77777777777777</v>
      </c>
      <c r="T91" s="3">
        <f>IF(A91&lt;$K$3,$K$2,tarifest3grenz(A91-$K$3,$A$3,Param!$B$10,Param!$C$10,Param!$D$10,Param!$E$10,Param!$B$11,Param!$C$11,Param!$D$11,Param!$E$11))*100</f>
        <v>70</v>
      </c>
      <c r="U91" s="3">
        <f>MAX(K91-tarifest3($K$3,$A$3,Param!$B$10,Param!$C$10,Param!$D$10,Param!$E$10,Param!$B$11,Param!$C$11,Param!$D$11,Param!$E$11),0)</f>
        <v>0</v>
      </c>
      <c r="V91" s="3">
        <f t="shared" si="43"/>
        <v>-107.77777777777777</v>
      </c>
      <c r="W91" s="3">
        <f t="shared" si="44"/>
        <v>70</v>
      </c>
      <c r="X91" s="3">
        <f>soli3grenz(K91,$A$3,Param!$J$9,Param!$J$10,Param!$J$11)*100</f>
        <v>0</v>
      </c>
      <c r="Y91" s="13">
        <f t="shared" si="29"/>
        <v>-8730</v>
      </c>
      <c r="Z91" s="3">
        <f t="shared" si="45"/>
        <v>-107.77777777777777</v>
      </c>
      <c r="AA91" s="13">
        <f t="shared" si="30"/>
        <v>70</v>
      </c>
      <c r="AB91" s="13">
        <f t="shared" si="31"/>
        <v>-8730</v>
      </c>
      <c r="AC91" s="13">
        <f t="shared" si="32"/>
        <v>-107.77777777777777</v>
      </c>
      <c r="AD91" s="13">
        <f t="shared" si="33"/>
        <v>70</v>
      </c>
      <c r="AE91" s="3">
        <f t="shared" si="34"/>
        <v>25.423712617357459</v>
      </c>
      <c r="AF91" s="13">
        <f t="shared" si="35"/>
        <v>8730</v>
      </c>
      <c r="AG91" s="13">
        <f t="shared" si="46"/>
        <v>107.77777777777777</v>
      </c>
      <c r="AH91" s="13">
        <f t="shared" si="36"/>
        <v>107.77777777777777</v>
      </c>
    </row>
    <row r="92" spans="1:34" x14ac:dyDescent="0.2">
      <c r="A92" s="8">
        <f t="shared" si="47"/>
        <v>8200</v>
      </c>
      <c r="B92" s="9">
        <f t="shared" si="25"/>
        <v>8.1999999999999993</v>
      </c>
      <c r="C92" s="13">
        <f>tarifest3(A92,$A$3,Param!$B$5,Param!$C$5,Param!$D$5,Param!$E$5,Param!$B$6,Param!$C$6,Param!$D$6,Param!$E$6)</f>
        <v>0</v>
      </c>
      <c r="D92" s="3">
        <f t="shared" si="37"/>
        <v>0</v>
      </c>
      <c r="E92" s="3">
        <f>tarifest3grenz(A92,$A$3,Param!$B$5,Param!$C$5,Param!$D$5,Param!$E$5,Param!$B$6,Param!$C$6,Param!$D$6,Param!$E$6)*100</f>
        <v>0</v>
      </c>
      <c r="F92" s="13">
        <f>soli3(C92,$A$3,Param!$J$4,Param!$J$5,Param!$J$6)</f>
        <v>0</v>
      </c>
      <c r="G92" s="3">
        <f>soli3grenz(C92,$A$3,Param!$J$4,Param!$J$5,Param!$J$6)*100</f>
        <v>0</v>
      </c>
      <c r="H92" s="13">
        <f t="shared" si="26"/>
        <v>0</v>
      </c>
      <c r="I92" s="3">
        <f t="shared" si="24"/>
        <v>0</v>
      </c>
      <c r="J92" s="13">
        <f t="shared" si="27"/>
        <v>0</v>
      </c>
      <c r="K92" s="13">
        <f>tarifest3(A92,$A$3,Param!$B$10,Param!$C$10,Param!$D$10,Param!$E$10,Param!$B$11,Param!$C$11,Param!$D$11,Param!$E$11)</f>
        <v>1764</v>
      </c>
      <c r="L92" s="3">
        <f t="shared" si="38"/>
        <v>21.512195121951219</v>
      </c>
      <c r="M92" s="3">
        <f>tarifest3grenz(A92,$A$3,Param!$B$10,Param!$C$10,Param!$D$10,Param!$E$10,Param!$B$11,Param!$C$11,Param!$D$11,Param!$E$11)*100</f>
        <v>25.46499954201969</v>
      </c>
      <c r="N92" s="3">
        <f t="shared" si="39"/>
        <v>-12636</v>
      </c>
      <c r="O92" s="3">
        <f t="shared" si="40"/>
        <v>-154.09756097560975</v>
      </c>
      <c r="P92" s="13">
        <f t="shared" si="28"/>
        <v>5740</v>
      </c>
      <c r="Q92" s="13">
        <f t="shared" si="41"/>
        <v>-8660</v>
      </c>
      <c r="R92" s="13">
        <f>tarifest3(A92-$K$3,$A$3,Param!$B$10,Param!$C$10,Param!$D$10,Param!$E$10,Param!$B$11,Param!$C$11,Param!$D$11,Param!$E$11)</f>
        <v>0</v>
      </c>
      <c r="S92" s="3">
        <f t="shared" si="42"/>
        <v>-105.60975609756098</v>
      </c>
      <c r="T92" s="3">
        <f>IF(A92&lt;$K$3,$K$2,tarifest3grenz(A92-$K$3,$A$3,Param!$B$10,Param!$C$10,Param!$D$10,Param!$E$10,Param!$B$11,Param!$C$11,Param!$D$11,Param!$E$11))*100</f>
        <v>70</v>
      </c>
      <c r="U92" s="3">
        <f>MAX(K92-tarifest3($K$3,$A$3,Param!$B$10,Param!$C$10,Param!$D$10,Param!$E$10,Param!$B$11,Param!$C$11,Param!$D$11,Param!$E$11),0)</f>
        <v>0</v>
      </c>
      <c r="V92" s="3">
        <f t="shared" si="43"/>
        <v>-105.60975609756098</v>
      </c>
      <c r="W92" s="3">
        <f t="shared" si="44"/>
        <v>70</v>
      </c>
      <c r="X92" s="3">
        <f>soli3grenz(K92,$A$3,Param!$J$9,Param!$J$10,Param!$J$11)*100</f>
        <v>0</v>
      </c>
      <c r="Y92" s="13">
        <f t="shared" si="29"/>
        <v>-8660</v>
      </c>
      <c r="Z92" s="3">
        <f t="shared" si="45"/>
        <v>-105.60975609756098</v>
      </c>
      <c r="AA92" s="13">
        <f t="shared" si="30"/>
        <v>70</v>
      </c>
      <c r="AB92" s="13">
        <f t="shared" si="31"/>
        <v>-8660</v>
      </c>
      <c r="AC92" s="13">
        <f t="shared" si="32"/>
        <v>-105.60975609756098</v>
      </c>
      <c r="AD92" s="13">
        <f t="shared" si="33"/>
        <v>70</v>
      </c>
      <c r="AE92" s="3">
        <f t="shared" si="34"/>
        <v>25.46499954201969</v>
      </c>
      <c r="AF92" s="13">
        <f t="shared" si="35"/>
        <v>8660</v>
      </c>
      <c r="AG92" s="13">
        <f t="shared" si="46"/>
        <v>105.60975609756098</v>
      </c>
      <c r="AH92" s="13">
        <f t="shared" si="36"/>
        <v>105.60975609756098</v>
      </c>
    </row>
    <row r="93" spans="1:34" x14ac:dyDescent="0.2">
      <c r="A93" s="8">
        <f t="shared" si="47"/>
        <v>8300</v>
      </c>
      <c r="B93" s="9">
        <f t="shared" si="25"/>
        <v>8.3000000000000007</v>
      </c>
      <c r="C93" s="13">
        <f>tarifest3(A93,$A$3,Param!$B$5,Param!$C$5,Param!$D$5,Param!$E$5,Param!$B$6,Param!$C$6,Param!$D$6,Param!$E$6)</f>
        <v>0</v>
      </c>
      <c r="D93" s="3">
        <f t="shared" si="37"/>
        <v>0</v>
      </c>
      <c r="E93" s="3">
        <f>tarifest3grenz(A93,$A$3,Param!$B$5,Param!$C$5,Param!$D$5,Param!$E$5,Param!$B$6,Param!$C$6,Param!$D$6,Param!$E$6)*100</f>
        <v>0</v>
      </c>
      <c r="F93" s="13">
        <f>soli3(C93,$A$3,Param!$J$4,Param!$J$5,Param!$J$6)</f>
        <v>0</v>
      </c>
      <c r="G93" s="3">
        <f>soli3grenz(C93,$A$3,Param!$J$4,Param!$J$5,Param!$J$6)*100</f>
        <v>0</v>
      </c>
      <c r="H93" s="13">
        <f t="shared" si="26"/>
        <v>0</v>
      </c>
      <c r="I93" s="3">
        <f t="shared" si="24"/>
        <v>0</v>
      </c>
      <c r="J93" s="13">
        <f t="shared" si="27"/>
        <v>0</v>
      </c>
      <c r="K93" s="13">
        <f>tarifest3(A93,$A$3,Param!$B$10,Param!$C$10,Param!$D$10,Param!$E$10,Param!$B$11,Param!$C$11,Param!$D$11,Param!$E$11)</f>
        <v>1789</v>
      </c>
      <c r="L93" s="3">
        <f t="shared" si="38"/>
        <v>21.554216867469879</v>
      </c>
      <c r="M93" s="3">
        <f>tarifest3grenz(A93,$A$3,Param!$B$10,Param!$C$10,Param!$D$10,Param!$E$10,Param!$B$11,Param!$C$11,Param!$D$11,Param!$E$11)*100</f>
        <v>25.506286466681932</v>
      </c>
      <c r="N93" s="3">
        <f t="shared" si="39"/>
        <v>-12611</v>
      </c>
      <c r="O93" s="3">
        <f t="shared" si="40"/>
        <v>-151.93975903614458</v>
      </c>
      <c r="P93" s="13">
        <f t="shared" si="28"/>
        <v>5810</v>
      </c>
      <c r="Q93" s="13">
        <f t="shared" si="41"/>
        <v>-8590</v>
      </c>
      <c r="R93" s="13">
        <f>tarifest3(A93-$K$3,$A$3,Param!$B$10,Param!$C$10,Param!$D$10,Param!$E$10,Param!$B$11,Param!$C$11,Param!$D$11,Param!$E$11)</f>
        <v>0</v>
      </c>
      <c r="S93" s="3">
        <f t="shared" si="42"/>
        <v>-103.49397590361447</v>
      </c>
      <c r="T93" s="3">
        <f>IF(A93&lt;$K$3,$K$2,tarifest3grenz(A93-$K$3,$A$3,Param!$B$10,Param!$C$10,Param!$D$10,Param!$E$10,Param!$B$11,Param!$C$11,Param!$D$11,Param!$E$11))*100</f>
        <v>70</v>
      </c>
      <c r="U93" s="3">
        <f>MAX(K93-tarifest3($K$3,$A$3,Param!$B$10,Param!$C$10,Param!$D$10,Param!$E$10,Param!$B$11,Param!$C$11,Param!$D$11,Param!$E$11),0)</f>
        <v>0</v>
      </c>
      <c r="V93" s="3">
        <f t="shared" si="43"/>
        <v>-103.49397590361447</v>
      </c>
      <c r="W93" s="3">
        <f t="shared" si="44"/>
        <v>70</v>
      </c>
      <c r="X93" s="3">
        <f>soli3grenz(K93,$A$3,Param!$J$9,Param!$J$10,Param!$J$11)*100</f>
        <v>0</v>
      </c>
      <c r="Y93" s="13">
        <f t="shared" si="29"/>
        <v>-8590</v>
      </c>
      <c r="Z93" s="3">
        <f t="shared" si="45"/>
        <v>-103.49397590361447</v>
      </c>
      <c r="AA93" s="13">
        <f t="shared" si="30"/>
        <v>70</v>
      </c>
      <c r="AB93" s="13">
        <f t="shared" si="31"/>
        <v>-8590</v>
      </c>
      <c r="AC93" s="13">
        <f t="shared" si="32"/>
        <v>-103.49397590361447</v>
      </c>
      <c r="AD93" s="13">
        <f t="shared" si="33"/>
        <v>70</v>
      </c>
      <c r="AE93" s="3">
        <f t="shared" si="34"/>
        <v>25.506286466681932</v>
      </c>
      <c r="AF93" s="13">
        <f t="shared" si="35"/>
        <v>8590</v>
      </c>
      <c r="AG93" s="13">
        <f t="shared" si="46"/>
        <v>103.49397590361447</v>
      </c>
      <c r="AH93" s="13">
        <f t="shared" si="36"/>
        <v>103.49397590361447</v>
      </c>
    </row>
    <row r="94" spans="1:34" x14ac:dyDescent="0.2">
      <c r="A94" s="8">
        <f t="shared" si="47"/>
        <v>8400</v>
      </c>
      <c r="B94" s="9">
        <f t="shared" si="25"/>
        <v>8.4</v>
      </c>
      <c r="C94" s="13">
        <f>tarifest3(A94,$A$3,Param!$B$5,Param!$C$5,Param!$D$5,Param!$E$5,Param!$B$6,Param!$C$6,Param!$D$6,Param!$E$6)</f>
        <v>0</v>
      </c>
      <c r="D94" s="3">
        <f t="shared" si="37"/>
        <v>0</v>
      </c>
      <c r="E94" s="3">
        <f>tarifest3grenz(A94,$A$3,Param!$B$5,Param!$C$5,Param!$D$5,Param!$E$5,Param!$B$6,Param!$C$6,Param!$D$6,Param!$E$6)*100</f>
        <v>0</v>
      </c>
      <c r="F94" s="13">
        <f>soli3(C94,$A$3,Param!$J$4,Param!$J$5,Param!$J$6)</f>
        <v>0</v>
      </c>
      <c r="G94" s="3">
        <f>soli3grenz(C94,$A$3,Param!$J$4,Param!$J$5,Param!$J$6)*100</f>
        <v>0</v>
      </c>
      <c r="H94" s="13">
        <f t="shared" si="26"/>
        <v>0</v>
      </c>
      <c r="I94" s="3">
        <f t="shared" si="24"/>
        <v>0</v>
      </c>
      <c r="J94" s="13">
        <f t="shared" si="27"/>
        <v>0</v>
      </c>
      <c r="K94" s="13">
        <f>tarifest3(A94,$A$3,Param!$B$10,Param!$C$10,Param!$D$10,Param!$E$10,Param!$B$11,Param!$C$11,Param!$D$11,Param!$E$11)</f>
        <v>1815</v>
      </c>
      <c r="L94" s="3">
        <f t="shared" si="38"/>
        <v>21.607142857142858</v>
      </c>
      <c r="M94" s="3">
        <f>tarifest3grenz(A94,$A$3,Param!$B$10,Param!$C$10,Param!$D$10,Param!$E$10,Param!$B$11,Param!$C$11,Param!$D$11,Param!$E$11)*100</f>
        <v>25.547573391344169</v>
      </c>
      <c r="N94" s="3">
        <f t="shared" si="39"/>
        <v>-12585</v>
      </c>
      <c r="O94" s="3">
        <f t="shared" si="40"/>
        <v>-149.82142857142858</v>
      </c>
      <c r="P94" s="13">
        <f t="shared" si="28"/>
        <v>5880</v>
      </c>
      <c r="Q94" s="13">
        <f t="shared" si="41"/>
        <v>-8520</v>
      </c>
      <c r="R94" s="13">
        <f>tarifest3(A94-$K$3,$A$3,Param!$B$10,Param!$C$10,Param!$D$10,Param!$E$10,Param!$B$11,Param!$C$11,Param!$D$11,Param!$E$11)</f>
        <v>0</v>
      </c>
      <c r="S94" s="3">
        <f t="shared" si="42"/>
        <v>-101.42857142857142</v>
      </c>
      <c r="T94" s="3">
        <f>IF(A94&lt;$K$3,$K$2,tarifest3grenz(A94-$K$3,$A$3,Param!$B$10,Param!$C$10,Param!$D$10,Param!$E$10,Param!$B$11,Param!$C$11,Param!$D$11,Param!$E$11))*100</f>
        <v>70</v>
      </c>
      <c r="U94" s="3">
        <f>MAX(K94-tarifest3($K$3,$A$3,Param!$B$10,Param!$C$10,Param!$D$10,Param!$E$10,Param!$B$11,Param!$C$11,Param!$D$11,Param!$E$11),0)</f>
        <v>0</v>
      </c>
      <c r="V94" s="3">
        <f t="shared" si="43"/>
        <v>-101.42857142857142</v>
      </c>
      <c r="W94" s="3">
        <f t="shared" si="44"/>
        <v>70</v>
      </c>
      <c r="X94" s="3">
        <f>soli3grenz(K94,$A$3,Param!$J$9,Param!$J$10,Param!$J$11)*100</f>
        <v>0</v>
      </c>
      <c r="Y94" s="13">
        <f t="shared" si="29"/>
        <v>-8520</v>
      </c>
      <c r="Z94" s="3">
        <f t="shared" si="45"/>
        <v>-101.42857142857142</v>
      </c>
      <c r="AA94" s="13">
        <f t="shared" si="30"/>
        <v>70</v>
      </c>
      <c r="AB94" s="13">
        <f t="shared" si="31"/>
        <v>-8520</v>
      </c>
      <c r="AC94" s="13">
        <f t="shared" si="32"/>
        <v>-101.42857142857142</v>
      </c>
      <c r="AD94" s="13">
        <f t="shared" si="33"/>
        <v>70</v>
      </c>
      <c r="AE94" s="3">
        <f t="shared" si="34"/>
        <v>25.547573391344169</v>
      </c>
      <c r="AF94" s="13">
        <f t="shared" si="35"/>
        <v>8520</v>
      </c>
      <c r="AG94" s="13">
        <f t="shared" si="46"/>
        <v>101.42857142857142</v>
      </c>
      <c r="AH94" s="13">
        <f t="shared" si="36"/>
        <v>101.42857142857142</v>
      </c>
    </row>
    <row r="95" spans="1:34" x14ac:dyDescent="0.2">
      <c r="A95" s="8">
        <f t="shared" si="47"/>
        <v>8500</v>
      </c>
      <c r="B95" s="9">
        <f t="shared" si="25"/>
        <v>8.5</v>
      </c>
      <c r="C95" s="13">
        <f>tarifest3(A95,$A$3,Param!$B$5,Param!$C$5,Param!$D$5,Param!$E$5,Param!$B$6,Param!$C$6,Param!$D$6,Param!$E$6)</f>
        <v>0</v>
      </c>
      <c r="D95" s="3">
        <f t="shared" si="37"/>
        <v>0</v>
      </c>
      <c r="E95" s="3">
        <f>tarifest3grenz(A95,$A$3,Param!$B$5,Param!$C$5,Param!$D$5,Param!$E$5,Param!$B$6,Param!$C$6,Param!$D$6,Param!$E$6)*100</f>
        <v>0</v>
      </c>
      <c r="F95" s="13">
        <f>soli3(C95,$A$3,Param!$J$4,Param!$J$5,Param!$J$6)</f>
        <v>0</v>
      </c>
      <c r="G95" s="3">
        <f>soli3grenz(C95,$A$3,Param!$J$4,Param!$J$5,Param!$J$6)*100</f>
        <v>0</v>
      </c>
      <c r="H95" s="13">
        <f t="shared" si="26"/>
        <v>0</v>
      </c>
      <c r="I95" s="3">
        <f t="shared" si="24"/>
        <v>0</v>
      </c>
      <c r="J95" s="13">
        <f t="shared" si="27"/>
        <v>0</v>
      </c>
      <c r="K95" s="13">
        <f>tarifest3(A95,$A$3,Param!$B$10,Param!$C$10,Param!$D$10,Param!$E$10,Param!$B$11,Param!$C$11,Param!$D$11,Param!$E$11)</f>
        <v>1840</v>
      </c>
      <c r="L95" s="3">
        <f t="shared" si="38"/>
        <v>21.647058823529409</v>
      </c>
      <c r="M95" s="3">
        <f>tarifest3grenz(A95,$A$3,Param!$B$10,Param!$C$10,Param!$D$10,Param!$E$10,Param!$B$11,Param!$C$11,Param!$D$11,Param!$E$11)*100</f>
        <v>25.588860316006411</v>
      </c>
      <c r="N95" s="3">
        <f t="shared" si="39"/>
        <v>-12560</v>
      </c>
      <c r="O95" s="3">
        <f t="shared" si="40"/>
        <v>-147.76470588235293</v>
      </c>
      <c r="P95" s="13">
        <f t="shared" si="28"/>
        <v>5950</v>
      </c>
      <c r="Q95" s="13">
        <f t="shared" si="41"/>
        <v>-8450</v>
      </c>
      <c r="R95" s="13">
        <f>tarifest3(A95-$K$3,$A$3,Param!$B$10,Param!$C$10,Param!$D$10,Param!$E$10,Param!$B$11,Param!$C$11,Param!$D$11,Param!$E$11)</f>
        <v>0</v>
      </c>
      <c r="S95" s="3">
        <f t="shared" si="42"/>
        <v>-99.411764705882348</v>
      </c>
      <c r="T95" s="3">
        <f>IF(A95&lt;$K$3,$K$2,tarifest3grenz(A95-$K$3,$A$3,Param!$B$10,Param!$C$10,Param!$D$10,Param!$E$10,Param!$B$11,Param!$C$11,Param!$D$11,Param!$E$11))*100</f>
        <v>70</v>
      </c>
      <c r="U95" s="3">
        <f>MAX(K95-tarifest3($K$3,$A$3,Param!$B$10,Param!$C$10,Param!$D$10,Param!$E$10,Param!$B$11,Param!$C$11,Param!$D$11,Param!$E$11),0)</f>
        <v>0</v>
      </c>
      <c r="V95" s="3">
        <f t="shared" si="43"/>
        <v>-99.411764705882348</v>
      </c>
      <c r="W95" s="3">
        <f t="shared" si="44"/>
        <v>70</v>
      </c>
      <c r="X95" s="3">
        <f>soli3grenz(K95,$A$3,Param!$J$9,Param!$J$10,Param!$J$11)*100</f>
        <v>0</v>
      </c>
      <c r="Y95" s="13">
        <f t="shared" si="29"/>
        <v>-8450</v>
      </c>
      <c r="Z95" s="3">
        <f t="shared" si="45"/>
        <v>-99.411764705882348</v>
      </c>
      <c r="AA95" s="13">
        <f t="shared" si="30"/>
        <v>70</v>
      </c>
      <c r="AB95" s="13">
        <f t="shared" si="31"/>
        <v>-8450</v>
      </c>
      <c r="AC95" s="13">
        <f t="shared" si="32"/>
        <v>-99.411764705882348</v>
      </c>
      <c r="AD95" s="13">
        <f t="shared" si="33"/>
        <v>70</v>
      </c>
      <c r="AE95" s="3">
        <f t="shared" si="34"/>
        <v>25.588860316006411</v>
      </c>
      <c r="AF95" s="13">
        <f t="shared" si="35"/>
        <v>8450</v>
      </c>
      <c r="AG95" s="13">
        <f t="shared" si="46"/>
        <v>99.411764705882348</v>
      </c>
      <c r="AH95" s="13">
        <f t="shared" si="36"/>
        <v>99.411764705882348</v>
      </c>
    </row>
    <row r="96" spans="1:34" x14ac:dyDescent="0.2">
      <c r="A96" s="8">
        <f t="shared" si="47"/>
        <v>8600</v>
      </c>
      <c r="B96" s="9">
        <f t="shared" si="25"/>
        <v>8.6</v>
      </c>
      <c r="C96" s="13">
        <f>tarifest3(A96,$A$3,Param!$B$5,Param!$C$5,Param!$D$5,Param!$E$5,Param!$B$6,Param!$C$6,Param!$D$6,Param!$E$6)</f>
        <v>0</v>
      </c>
      <c r="D96" s="3">
        <f t="shared" si="37"/>
        <v>0</v>
      </c>
      <c r="E96" s="3">
        <f>tarifest3grenz(A96,$A$3,Param!$B$5,Param!$C$5,Param!$D$5,Param!$E$5,Param!$B$6,Param!$C$6,Param!$D$6,Param!$E$6)*100</f>
        <v>0</v>
      </c>
      <c r="F96" s="13">
        <f>soli3(C96,$A$3,Param!$J$4,Param!$J$5,Param!$J$6)</f>
        <v>0</v>
      </c>
      <c r="G96" s="3">
        <f>soli3grenz(C96,$A$3,Param!$J$4,Param!$J$5,Param!$J$6)*100</f>
        <v>0</v>
      </c>
      <c r="H96" s="13">
        <f t="shared" si="26"/>
        <v>0</v>
      </c>
      <c r="I96" s="3">
        <f t="shared" si="24"/>
        <v>0</v>
      </c>
      <c r="J96" s="13">
        <f t="shared" si="27"/>
        <v>0</v>
      </c>
      <c r="K96" s="13">
        <f>tarifest3(A96,$A$3,Param!$B$10,Param!$C$10,Param!$D$10,Param!$E$10,Param!$B$11,Param!$C$11,Param!$D$11,Param!$E$11)</f>
        <v>1866</v>
      </c>
      <c r="L96" s="3">
        <f t="shared" si="38"/>
        <v>21.697674418604652</v>
      </c>
      <c r="M96" s="3">
        <f>tarifest3grenz(A96,$A$3,Param!$B$10,Param!$C$10,Param!$D$10,Param!$E$10,Param!$B$11,Param!$C$11,Param!$D$11,Param!$E$11)*100</f>
        <v>25.630147240668656</v>
      </c>
      <c r="N96" s="3">
        <f t="shared" si="39"/>
        <v>-12534</v>
      </c>
      <c r="O96" s="3">
        <f t="shared" si="40"/>
        <v>-145.74418604651163</v>
      </c>
      <c r="P96" s="13">
        <f t="shared" si="28"/>
        <v>6020</v>
      </c>
      <c r="Q96" s="13">
        <f t="shared" si="41"/>
        <v>-8380</v>
      </c>
      <c r="R96" s="13">
        <f>tarifest3(A96-$K$3,$A$3,Param!$B$10,Param!$C$10,Param!$D$10,Param!$E$10,Param!$B$11,Param!$C$11,Param!$D$11,Param!$E$11)</f>
        <v>0</v>
      </c>
      <c r="S96" s="3">
        <f t="shared" si="42"/>
        <v>-97.441860465116278</v>
      </c>
      <c r="T96" s="3">
        <f>IF(A96&lt;$K$3,$K$2,tarifest3grenz(A96-$K$3,$A$3,Param!$B$10,Param!$C$10,Param!$D$10,Param!$E$10,Param!$B$11,Param!$C$11,Param!$D$11,Param!$E$11))*100</f>
        <v>70</v>
      </c>
      <c r="U96" s="3">
        <f>MAX(K96-tarifest3($K$3,$A$3,Param!$B$10,Param!$C$10,Param!$D$10,Param!$E$10,Param!$B$11,Param!$C$11,Param!$D$11,Param!$E$11),0)</f>
        <v>0</v>
      </c>
      <c r="V96" s="3">
        <f t="shared" si="43"/>
        <v>-97.441860465116278</v>
      </c>
      <c r="W96" s="3">
        <f t="shared" si="44"/>
        <v>70</v>
      </c>
      <c r="X96" s="3">
        <f>soli3grenz(K96,$A$3,Param!$J$9,Param!$J$10,Param!$J$11)*100</f>
        <v>0</v>
      </c>
      <c r="Y96" s="13">
        <f t="shared" si="29"/>
        <v>-8380</v>
      </c>
      <c r="Z96" s="3">
        <f t="shared" si="45"/>
        <v>-97.441860465116278</v>
      </c>
      <c r="AA96" s="13">
        <f t="shared" si="30"/>
        <v>70</v>
      </c>
      <c r="AB96" s="13">
        <f t="shared" si="31"/>
        <v>-8380</v>
      </c>
      <c r="AC96" s="13">
        <f t="shared" si="32"/>
        <v>-97.441860465116278</v>
      </c>
      <c r="AD96" s="13">
        <f t="shared" si="33"/>
        <v>70</v>
      </c>
      <c r="AE96" s="3">
        <f t="shared" si="34"/>
        <v>25.630147240668656</v>
      </c>
      <c r="AF96" s="13">
        <f t="shared" si="35"/>
        <v>8380</v>
      </c>
      <c r="AG96" s="13">
        <f t="shared" si="46"/>
        <v>97.441860465116278</v>
      </c>
      <c r="AH96" s="13">
        <f t="shared" si="36"/>
        <v>97.441860465116278</v>
      </c>
    </row>
    <row r="97" spans="1:34" x14ac:dyDescent="0.2">
      <c r="A97" s="8">
        <f t="shared" si="47"/>
        <v>8700</v>
      </c>
      <c r="B97" s="9">
        <f t="shared" si="25"/>
        <v>8.6999999999999993</v>
      </c>
      <c r="C97" s="13">
        <f>tarifest3(A97,$A$3,Param!$B$5,Param!$C$5,Param!$D$5,Param!$E$5,Param!$B$6,Param!$C$6,Param!$D$6,Param!$E$6)</f>
        <v>0</v>
      </c>
      <c r="D97" s="3">
        <f t="shared" si="37"/>
        <v>0</v>
      </c>
      <c r="E97" s="3">
        <f>tarifest3grenz(A97,$A$3,Param!$B$5,Param!$C$5,Param!$D$5,Param!$E$5,Param!$B$6,Param!$C$6,Param!$D$6,Param!$E$6)*100</f>
        <v>0</v>
      </c>
      <c r="F97" s="13">
        <f>soli3(C97,$A$3,Param!$J$4,Param!$J$5,Param!$J$6)</f>
        <v>0</v>
      </c>
      <c r="G97" s="3">
        <f>soli3grenz(C97,$A$3,Param!$J$4,Param!$J$5,Param!$J$6)*100</f>
        <v>0</v>
      </c>
      <c r="H97" s="13">
        <f t="shared" si="26"/>
        <v>0</v>
      </c>
      <c r="I97" s="3">
        <f t="shared" si="24"/>
        <v>0</v>
      </c>
      <c r="J97" s="13">
        <f t="shared" si="27"/>
        <v>0</v>
      </c>
      <c r="K97" s="13">
        <f>tarifest3(A97,$A$3,Param!$B$10,Param!$C$10,Param!$D$10,Param!$E$10,Param!$B$11,Param!$C$11,Param!$D$11,Param!$E$11)</f>
        <v>1892</v>
      </c>
      <c r="L97" s="3">
        <f t="shared" si="38"/>
        <v>21.74712643678161</v>
      </c>
      <c r="M97" s="3">
        <f>tarifest3grenz(A97,$A$3,Param!$B$10,Param!$C$10,Param!$D$10,Param!$E$10,Param!$B$11,Param!$C$11,Param!$D$11,Param!$E$11)*100</f>
        <v>25.671434165330894</v>
      </c>
      <c r="N97" s="3">
        <f t="shared" si="39"/>
        <v>-12508</v>
      </c>
      <c r="O97" s="3">
        <f t="shared" si="40"/>
        <v>-143.77011494252875</v>
      </c>
      <c r="P97" s="13">
        <f t="shared" si="28"/>
        <v>6090</v>
      </c>
      <c r="Q97" s="13">
        <f t="shared" si="41"/>
        <v>-8310</v>
      </c>
      <c r="R97" s="13">
        <f>tarifest3(A97-$K$3,$A$3,Param!$B$10,Param!$C$10,Param!$D$10,Param!$E$10,Param!$B$11,Param!$C$11,Param!$D$11,Param!$E$11)</f>
        <v>0</v>
      </c>
      <c r="S97" s="3">
        <f t="shared" si="42"/>
        <v>-95.517241379310349</v>
      </c>
      <c r="T97" s="3">
        <f>IF(A97&lt;$K$3,$K$2,tarifest3grenz(A97-$K$3,$A$3,Param!$B$10,Param!$C$10,Param!$D$10,Param!$E$10,Param!$B$11,Param!$C$11,Param!$D$11,Param!$E$11))*100</f>
        <v>70</v>
      </c>
      <c r="U97" s="3">
        <f>MAX(K97-tarifest3($K$3,$A$3,Param!$B$10,Param!$C$10,Param!$D$10,Param!$E$10,Param!$B$11,Param!$C$11,Param!$D$11,Param!$E$11),0)</f>
        <v>0</v>
      </c>
      <c r="V97" s="3">
        <f t="shared" si="43"/>
        <v>-95.517241379310349</v>
      </c>
      <c r="W97" s="3">
        <f t="shared" si="44"/>
        <v>70</v>
      </c>
      <c r="X97" s="3">
        <f>soli3grenz(K97,$A$3,Param!$J$9,Param!$J$10,Param!$J$11)*100</f>
        <v>0</v>
      </c>
      <c r="Y97" s="13">
        <f t="shared" si="29"/>
        <v>-8310</v>
      </c>
      <c r="Z97" s="3">
        <f t="shared" si="45"/>
        <v>-95.517241379310349</v>
      </c>
      <c r="AA97" s="13">
        <f t="shared" si="30"/>
        <v>70</v>
      </c>
      <c r="AB97" s="13">
        <f t="shared" si="31"/>
        <v>-8310</v>
      </c>
      <c r="AC97" s="13">
        <f t="shared" si="32"/>
        <v>-95.517241379310349</v>
      </c>
      <c r="AD97" s="13">
        <f t="shared" si="33"/>
        <v>70</v>
      </c>
      <c r="AE97" s="3">
        <f t="shared" si="34"/>
        <v>25.671434165330894</v>
      </c>
      <c r="AF97" s="13">
        <f t="shared" si="35"/>
        <v>8310</v>
      </c>
      <c r="AG97" s="13">
        <f t="shared" si="46"/>
        <v>95.517241379310349</v>
      </c>
      <c r="AH97" s="13">
        <f t="shared" si="36"/>
        <v>95.517241379310349</v>
      </c>
    </row>
    <row r="98" spans="1:34" x14ac:dyDescent="0.2">
      <c r="A98" s="8">
        <f t="shared" si="47"/>
        <v>8800</v>
      </c>
      <c r="B98" s="9">
        <f t="shared" si="25"/>
        <v>8.8000000000000007</v>
      </c>
      <c r="C98" s="13">
        <f>tarifest3(A98,$A$3,Param!$B$5,Param!$C$5,Param!$D$5,Param!$E$5,Param!$B$6,Param!$C$6,Param!$D$6,Param!$E$6)</f>
        <v>0</v>
      </c>
      <c r="D98" s="3">
        <f t="shared" si="37"/>
        <v>0</v>
      </c>
      <c r="E98" s="3">
        <f>tarifest3grenz(A98,$A$3,Param!$B$5,Param!$C$5,Param!$D$5,Param!$E$5,Param!$B$6,Param!$C$6,Param!$D$6,Param!$E$6)*100</f>
        <v>0</v>
      </c>
      <c r="F98" s="13">
        <f>soli3(C98,$A$3,Param!$J$4,Param!$J$5,Param!$J$6)</f>
        <v>0</v>
      </c>
      <c r="G98" s="3">
        <f>soli3grenz(C98,$A$3,Param!$J$4,Param!$J$5,Param!$J$6)*100</f>
        <v>0</v>
      </c>
      <c r="H98" s="13">
        <f t="shared" si="26"/>
        <v>0</v>
      </c>
      <c r="I98" s="3">
        <f t="shared" si="24"/>
        <v>0</v>
      </c>
      <c r="J98" s="13">
        <f t="shared" si="27"/>
        <v>0</v>
      </c>
      <c r="K98" s="13">
        <f>tarifest3(A98,$A$3,Param!$B$10,Param!$C$10,Param!$D$10,Param!$E$10,Param!$B$11,Param!$C$11,Param!$D$11,Param!$E$11)</f>
        <v>1917</v>
      </c>
      <c r="L98" s="3">
        <f t="shared" si="38"/>
        <v>21.78409090909091</v>
      </c>
      <c r="M98" s="3">
        <f>tarifest3grenz(A98,$A$3,Param!$B$10,Param!$C$10,Param!$D$10,Param!$E$10,Param!$B$11,Param!$C$11,Param!$D$11,Param!$E$11)*100</f>
        <v>25.712721089993128</v>
      </c>
      <c r="N98" s="3">
        <f t="shared" si="39"/>
        <v>-12483</v>
      </c>
      <c r="O98" s="3">
        <f t="shared" si="40"/>
        <v>-141.85227272727272</v>
      </c>
      <c r="P98" s="13">
        <f t="shared" si="28"/>
        <v>6160</v>
      </c>
      <c r="Q98" s="13">
        <f t="shared" si="41"/>
        <v>-8240</v>
      </c>
      <c r="R98" s="13">
        <f>tarifest3(A98-$K$3,$A$3,Param!$B$10,Param!$C$10,Param!$D$10,Param!$E$10,Param!$B$11,Param!$C$11,Param!$D$11,Param!$E$11)</f>
        <v>0</v>
      </c>
      <c r="S98" s="3">
        <f t="shared" si="42"/>
        <v>-93.63636363636364</v>
      </c>
      <c r="T98" s="3">
        <f>IF(A98&lt;$K$3,$K$2,tarifest3grenz(A98-$K$3,$A$3,Param!$B$10,Param!$C$10,Param!$D$10,Param!$E$10,Param!$B$11,Param!$C$11,Param!$D$11,Param!$E$11))*100</f>
        <v>70</v>
      </c>
      <c r="U98" s="3">
        <f>MAX(K98-tarifest3($K$3,$A$3,Param!$B$10,Param!$C$10,Param!$D$10,Param!$E$10,Param!$B$11,Param!$C$11,Param!$D$11,Param!$E$11),0)</f>
        <v>0</v>
      </c>
      <c r="V98" s="3">
        <f t="shared" si="43"/>
        <v>-93.63636363636364</v>
      </c>
      <c r="W98" s="3">
        <f t="shared" si="44"/>
        <v>70</v>
      </c>
      <c r="X98" s="3">
        <f>soli3grenz(K98,$A$3,Param!$J$9,Param!$J$10,Param!$J$11)*100</f>
        <v>0</v>
      </c>
      <c r="Y98" s="13">
        <f t="shared" si="29"/>
        <v>-8240</v>
      </c>
      <c r="Z98" s="3">
        <f t="shared" si="45"/>
        <v>-93.63636363636364</v>
      </c>
      <c r="AA98" s="13">
        <f t="shared" si="30"/>
        <v>70</v>
      </c>
      <c r="AB98" s="13">
        <f t="shared" si="31"/>
        <v>-8240</v>
      </c>
      <c r="AC98" s="13">
        <f t="shared" si="32"/>
        <v>-93.63636363636364</v>
      </c>
      <c r="AD98" s="13">
        <f t="shared" si="33"/>
        <v>70</v>
      </c>
      <c r="AE98" s="3">
        <f t="shared" si="34"/>
        <v>25.712721089993128</v>
      </c>
      <c r="AF98" s="13">
        <f t="shared" si="35"/>
        <v>8240</v>
      </c>
      <c r="AG98" s="13">
        <f t="shared" si="46"/>
        <v>93.63636363636364</v>
      </c>
      <c r="AH98" s="13">
        <f t="shared" si="36"/>
        <v>93.63636363636364</v>
      </c>
    </row>
    <row r="99" spans="1:34" x14ac:dyDescent="0.2">
      <c r="A99" s="8">
        <f t="shared" si="47"/>
        <v>8900</v>
      </c>
      <c r="B99" s="9">
        <f t="shared" si="25"/>
        <v>8.9</v>
      </c>
      <c r="C99" s="13">
        <f>tarifest3(A99,$A$3,Param!$B$5,Param!$C$5,Param!$D$5,Param!$E$5,Param!$B$6,Param!$C$6,Param!$D$6,Param!$E$6)</f>
        <v>0</v>
      </c>
      <c r="D99" s="3">
        <f t="shared" si="37"/>
        <v>0</v>
      </c>
      <c r="E99" s="3">
        <f>tarifest3grenz(A99,$A$3,Param!$B$5,Param!$C$5,Param!$D$5,Param!$E$5,Param!$B$6,Param!$C$6,Param!$D$6,Param!$E$6)*100</f>
        <v>0</v>
      </c>
      <c r="F99" s="13">
        <f>soli3(C99,$A$3,Param!$J$4,Param!$J$5,Param!$J$6)</f>
        <v>0</v>
      </c>
      <c r="G99" s="3">
        <f>soli3grenz(C99,$A$3,Param!$J$4,Param!$J$5,Param!$J$6)*100</f>
        <v>0</v>
      </c>
      <c r="H99" s="13">
        <f t="shared" si="26"/>
        <v>0</v>
      </c>
      <c r="I99" s="3">
        <f t="shared" si="24"/>
        <v>0</v>
      </c>
      <c r="J99" s="13">
        <f t="shared" si="27"/>
        <v>0</v>
      </c>
      <c r="K99" s="13">
        <f>tarifest3(A99,$A$3,Param!$B$10,Param!$C$10,Param!$D$10,Param!$E$10,Param!$B$11,Param!$C$11,Param!$D$11,Param!$E$11)</f>
        <v>1943</v>
      </c>
      <c r="L99" s="3">
        <f t="shared" si="38"/>
        <v>21.831460674157306</v>
      </c>
      <c r="M99" s="3">
        <f>tarifest3grenz(A99,$A$3,Param!$B$10,Param!$C$10,Param!$D$10,Param!$E$10,Param!$B$11,Param!$C$11,Param!$D$11,Param!$E$11)*100</f>
        <v>25.754008014655373</v>
      </c>
      <c r="N99" s="3">
        <f t="shared" si="39"/>
        <v>-12457</v>
      </c>
      <c r="O99" s="3">
        <f t="shared" si="40"/>
        <v>-139.96629213483146</v>
      </c>
      <c r="P99" s="13">
        <f t="shared" si="28"/>
        <v>6230</v>
      </c>
      <c r="Q99" s="13">
        <f t="shared" si="41"/>
        <v>-8170</v>
      </c>
      <c r="R99" s="13">
        <f>tarifest3(A99-$K$3,$A$3,Param!$B$10,Param!$C$10,Param!$D$10,Param!$E$10,Param!$B$11,Param!$C$11,Param!$D$11,Param!$E$11)</f>
        <v>0</v>
      </c>
      <c r="S99" s="3">
        <f t="shared" si="42"/>
        <v>-91.797752808988761</v>
      </c>
      <c r="T99" s="3">
        <f>IF(A99&lt;$K$3,$K$2,tarifest3grenz(A99-$K$3,$A$3,Param!$B$10,Param!$C$10,Param!$D$10,Param!$E$10,Param!$B$11,Param!$C$11,Param!$D$11,Param!$E$11))*100</f>
        <v>70</v>
      </c>
      <c r="U99" s="3">
        <f>MAX(K99-tarifest3($K$3,$A$3,Param!$B$10,Param!$C$10,Param!$D$10,Param!$E$10,Param!$B$11,Param!$C$11,Param!$D$11,Param!$E$11),0)</f>
        <v>0</v>
      </c>
      <c r="V99" s="3">
        <f t="shared" si="43"/>
        <v>-91.797752808988761</v>
      </c>
      <c r="W99" s="3">
        <f t="shared" si="44"/>
        <v>70</v>
      </c>
      <c r="X99" s="3">
        <f>soli3grenz(K99,$A$3,Param!$J$9,Param!$J$10,Param!$J$11)*100</f>
        <v>0</v>
      </c>
      <c r="Y99" s="13">
        <f t="shared" si="29"/>
        <v>-8170</v>
      </c>
      <c r="Z99" s="3">
        <f t="shared" si="45"/>
        <v>-91.797752808988761</v>
      </c>
      <c r="AA99" s="13">
        <f t="shared" si="30"/>
        <v>70</v>
      </c>
      <c r="AB99" s="13">
        <f t="shared" si="31"/>
        <v>-8170</v>
      </c>
      <c r="AC99" s="13">
        <f t="shared" si="32"/>
        <v>-91.797752808988761</v>
      </c>
      <c r="AD99" s="13">
        <f t="shared" si="33"/>
        <v>70</v>
      </c>
      <c r="AE99" s="3">
        <f t="shared" si="34"/>
        <v>25.754008014655373</v>
      </c>
      <c r="AF99" s="13">
        <f t="shared" si="35"/>
        <v>8170</v>
      </c>
      <c r="AG99" s="13">
        <f t="shared" si="46"/>
        <v>91.797752808988761</v>
      </c>
      <c r="AH99" s="13">
        <f t="shared" si="36"/>
        <v>91.797752808988761</v>
      </c>
    </row>
    <row r="100" spans="1:34" x14ac:dyDescent="0.2">
      <c r="A100" s="8">
        <f t="shared" si="47"/>
        <v>9000</v>
      </c>
      <c r="B100" s="9">
        <f t="shared" si="25"/>
        <v>9</v>
      </c>
      <c r="C100" s="13">
        <f>tarifest3(A100,$A$3,Param!$B$5,Param!$C$5,Param!$D$5,Param!$E$5,Param!$B$6,Param!$C$6,Param!$D$6,Param!$E$6)</f>
        <v>0</v>
      </c>
      <c r="D100" s="3">
        <f t="shared" si="37"/>
        <v>0</v>
      </c>
      <c r="E100" s="3">
        <f>tarifest3grenz(A100,$A$3,Param!$B$5,Param!$C$5,Param!$D$5,Param!$E$5,Param!$B$6,Param!$C$6,Param!$D$6,Param!$E$6)*100</f>
        <v>0</v>
      </c>
      <c r="F100" s="13">
        <f>soli3(C100,$A$3,Param!$J$4,Param!$J$5,Param!$J$6)</f>
        <v>0</v>
      </c>
      <c r="G100" s="3">
        <f>soli3grenz(C100,$A$3,Param!$J$4,Param!$J$5,Param!$J$6)*100</f>
        <v>0</v>
      </c>
      <c r="H100" s="13">
        <f t="shared" si="26"/>
        <v>0</v>
      </c>
      <c r="I100" s="3">
        <f t="shared" si="24"/>
        <v>0</v>
      </c>
      <c r="J100" s="13">
        <f t="shared" si="27"/>
        <v>0</v>
      </c>
      <c r="K100" s="13">
        <f>tarifest3(A100,$A$3,Param!$B$10,Param!$C$10,Param!$D$10,Param!$E$10,Param!$B$11,Param!$C$11,Param!$D$11,Param!$E$11)</f>
        <v>1969</v>
      </c>
      <c r="L100" s="3">
        <f t="shared" si="38"/>
        <v>21.877777777777776</v>
      </c>
      <c r="M100" s="3">
        <f>tarifest3grenz(A100,$A$3,Param!$B$10,Param!$C$10,Param!$D$10,Param!$E$10,Param!$B$11,Param!$C$11,Param!$D$11,Param!$E$11)*100</f>
        <v>25.795294939317611</v>
      </c>
      <c r="N100" s="3">
        <f t="shared" si="39"/>
        <v>-12431</v>
      </c>
      <c r="O100" s="3">
        <f t="shared" si="40"/>
        <v>-138.12222222222221</v>
      </c>
      <c r="P100" s="13">
        <f t="shared" si="28"/>
        <v>6300</v>
      </c>
      <c r="Q100" s="13">
        <f t="shared" si="41"/>
        <v>-8100</v>
      </c>
      <c r="R100" s="13">
        <f>tarifest3(A100-$K$3,$A$3,Param!$B$10,Param!$C$10,Param!$D$10,Param!$E$10,Param!$B$11,Param!$C$11,Param!$D$11,Param!$E$11)</f>
        <v>0</v>
      </c>
      <c r="S100" s="3">
        <f t="shared" si="42"/>
        <v>-90</v>
      </c>
      <c r="T100" s="3">
        <f>IF(A100&lt;$K$3,$K$2,tarifest3grenz(A100-$K$3,$A$3,Param!$B$10,Param!$C$10,Param!$D$10,Param!$E$10,Param!$B$11,Param!$C$11,Param!$D$11,Param!$E$11))*100</f>
        <v>70</v>
      </c>
      <c r="U100" s="3">
        <f>MAX(K100-tarifest3($K$3,$A$3,Param!$B$10,Param!$C$10,Param!$D$10,Param!$E$10,Param!$B$11,Param!$C$11,Param!$D$11,Param!$E$11),0)</f>
        <v>0</v>
      </c>
      <c r="V100" s="3">
        <f t="shared" si="43"/>
        <v>-90</v>
      </c>
      <c r="W100" s="3">
        <f t="shared" si="44"/>
        <v>70</v>
      </c>
      <c r="X100" s="3">
        <f>soli3grenz(K100,$A$3,Param!$J$9,Param!$J$10,Param!$J$11)*100</f>
        <v>0</v>
      </c>
      <c r="Y100" s="13">
        <f t="shared" si="29"/>
        <v>-8100</v>
      </c>
      <c r="Z100" s="3">
        <f t="shared" si="45"/>
        <v>-90</v>
      </c>
      <c r="AA100" s="13">
        <f t="shared" si="30"/>
        <v>70</v>
      </c>
      <c r="AB100" s="13">
        <f t="shared" si="31"/>
        <v>-8100</v>
      </c>
      <c r="AC100" s="13">
        <f t="shared" si="32"/>
        <v>-90</v>
      </c>
      <c r="AD100" s="13">
        <f t="shared" si="33"/>
        <v>70</v>
      </c>
      <c r="AE100" s="3">
        <f t="shared" si="34"/>
        <v>25.795294939317611</v>
      </c>
      <c r="AF100" s="13">
        <f t="shared" si="35"/>
        <v>8100</v>
      </c>
      <c r="AG100" s="13">
        <f t="shared" si="46"/>
        <v>90</v>
      </c>
      <c r="AH100" s="13">
        <f t="shared" si="36"/>
        <v>90</v>
      </c>
    </row>
    <row r="101" spans="1:34" x14ac:dyDescent="0.2">
      <c r="A101" s="8">
        <f t="shared" si="47"/>
        <v>9100</v>
      </c>
      <c r="B101" s="9">
        <f t="shared" si="25"/>
        <v>9.1</v>
      </c>
      <c r="C101" s="13">
        <f>tarifest3(A101,$A$3,Param!$B$5,Param!$C$5,Param!$D$5,Param!$E$5,Param!$B$6,Param!$C$6,Param!$D$6,Param!$E$6)</f>
        <v>0</v>
      </c>
      <c r="D101" s="3">
        <f t="shared" si="37"/>
        <v>0</v>
      </c>
      <c r="E101" s="3">
        <f>tarifest3grenz(A101,$A$3,Param!$B$5,Param!$C$5,Param!$D$5,Param!$E$5,Param!$B$6,Param!$C$6,Param!$D$6,Param!$E$6)*100</f>
        <v>0</v>
      </c>
      <c r="F101" s="13">
        <f>soli3(C101,$A$3,Param!$J$4,Param!$J$5,Param!$J$6)</f>
        <v>0</v>
      </c>
      <c r="G101" s="3">
        <f>soli3grenz(C101,$A$3,Param!$J$4,Param!$J$5,Param!$J$6)*100</f>
        <v>0</v>
      </c>
      <c r="H101" s="13">
        <f t="shared" si="26"/>
        <v>0</v>
      </c>
      <c r="I101" s="3">
        <f t="shared" si="24"/>
        <v>0</v>
      </c>
      <c r="J101" s="13">
        <f t="shared" si="27"/>
        <v>0</v>
      </c>
      <c r="K101" s="13">
        <f>tarifest3(A101,$A$3,Param!$B$10,Param!$C$10,Param!$D$10,Param!$E$10,Param!$B$11,Param!$C$11,Param!$D$11,Param!$E$11)</f>
        <v>1995</v>
      </c>
      <c r="L101" s="3">
        <f t="shared" si="38"/>
        <v>21.923076923076923</v>
      </c>
      <c r="M101" s="3">
        <f>tarifest3grenz(A101,$A$3,Param!$B$10,Param!$C$10,Param!$D$10,Param!$E$10,Param!$B$11,Param!$C$11,Param!$D$11,Param!$E$11)*100</f>
        <v>25.836581863979852</v>
      </c>
      <c r="N101" s="3">
        <f t="shared" si="39"/>
        <v>-12405</v>
      </c>
      <c r="O101" s="3">
        <f t="shared" si="40"/>
        <v>-136.31868131868131</v>
      </c>
      <c r="P101" s="13">
        <f t="shared" si="28"/>
        <v>6370</v>
      </c>
      <c r="Q101" s="13">
        <f t="shared" si="41"/>
        <v>-8030</v>
      </c>
      <c r="R101" s="13">
        <f>tarifest3(A101-$K$3,$A$3,Param!$B$10,Param!$C$10,Param!$D$10,Param!$E$10,Param!$B$11,Param!$C$11,Param!$D$11,Param!$E$11)</f>
        <v>0</v>
      </c>
      <c r="S101" s="3">
        <f t="shared" si="42"/>
        <v>-88.241758241758234</v>
      </c>
      <c r="T101" s="3">
        <f>IF(A101&lt;$K$3,$K$2,tarifest3grenz(A101-$K$3,$A$3,Param!$B$10,Param!$C$10,Param!$D$10,Param!$E$10,Param!$B$11,Param!$C$11,Param!$D$11,Param!$E$11))*100</f>
        <v>70</v>
      </c>
      <c r="U101" s="3">
        <f>MAX(K101-tarifest3($K$3,$A$3,Param!$B$10,Param!$C$10,Param!$D$10,Param!$E$10,Param!$B$11,Param!$C$11,Param!$D$11,Param!$E$11),0)</f>
        <v>0</v>
      </c>
      <c r="V101" s="3">
        <f t="shared" si="43"/>
        <v>-88.241758241758234</v>
      </c>
      <c r="W101" s="3">
        <f t="shared" si="44"/>
        <v>70</v>
      </c>
      <c r="X101" s="3">
        <f>soli3grenz(K101,$A$3,Param!$J$9,Param!$J$10,Param!$J$11)*100</f>
        <v>0</v>
      </c>
      <c r="Y101" s="13">
        <f t="shared" si="29"/>
        <v>-8030</v>
      </c>
      <c r="Z101" s="3">
        <f t="shared" si="45"/>
        <v>-88.241758241758234</v>
      </c>
      <c r="AA101" s="13">
        <f t="shared" si="30"/>
        <v>70</v>
      </c>
      <c r="AB101" s="13">
        <f t="shared" si="31"/>
        <v>-8030</v>
      </c>
      <c r="AC101" s="13">
        <f t="shared" si="32"/>
        <v>-88.241758241758234</v>
      </c>
      <c r="AD101" s="13">
        <f t="shared" si="33"/>
        <v>70</v>
      </c>
      <c r="AE101" s="3">
        <f t="shared" si="34"/>
        <v>25.836581863979852</v>
      </c>
      <c r="AF101" s="13">
        <f t="shared" si="35"/>
        <v>8030</v>
      </c>
      <c r="AG101" s="13">
        <f t="shared" si="46"/>
        <v>88.241758241758234</v>
      </c>
      <c r="AH101" s="13">
        <f t="shared" si="36"/>
        <v>88.241758241758234</v>
      </c>
    </row>
    <row r="102" spans="1:34" x14ac:dyDescent="0.2">
      <c r="A102" s="8">
        <f t="shared" si="47"/>
        <v>9200</v>
      </c>
      <c r="B102" s="9">
        <f t="shared" si="25"/>
        <v>9.1999999999999993</v>
      </c>
      <c r="C102" s="13">
        <f>tarifest3(A102,$A$3,Param!$B$5,Param!$C$5,Param!$D$5,Param!$E$5,Param!$B$6,Param!$C$6,Param!$D$6,Param!$E$6)</f>
        <v>0</v>
      </c>
      <c r="D102" s="3">
        <f t="shared" si="37"/>
        <v>0</v>
      </c>
      <c r="E102" s="3">
        <f>tarifest3grenz(A102,$A$3,Param!$B$5,Param!$C$5,Param!$D$5,Param!$E$5,Param!$B$6,Param!$C$6,Param!$D$6,Param!$E$6)*100</f>
        <v>0</v>
      </c>
      <c r="F102" s="13">
        <f>soli3(C102,$A$3,Param!$J$4,Param!$J$5,Param!$J$6)</f>
        <v>0</v>
      </c>
      <c r="G102" s="3">
        <f>soli3grenz(C102,$A$3,Param!$J$4,Param!$J$5,Param!$J$6)*100</f>
        <v>0</v>
      </c>
      <c r="H102" s="13">
        <f t="shared" si="26"/>
        <v>0</v>
      </c>
      <c r="I102" s="3">
        <f t="shared" si="24"/>
        <v>0</v>
      </c>
      <c r="J102" s="13">
        <f t="shared" si="27"/>
        <v>0</v>
      </c>
      <c r="K102" s="13">
        <f>tarifest3(A102,$A$3,Param!$B$10,Param!$C$10,Param!$D$10,Param!$E$10,Param!$B$11,Param!$C$11,Param!$D$11,Param!$E$11)</f>
        <v>2021</v>
      </c>
      <c r="L102" s="3">
        <f t="shared" si="38"/>
        <v>21.967391304347824</v>
      </c>
      <c r="M102" s="3">
        <f>tarifest3grenz(A102,$A$3,Param!$B$10,Param!$C$10,Param!$D$10,Param!$E$10,Param!$B$11,Param!$C$11,Param!$D$11,Param!$E$11)*100</f>
        <v>25.87786878864209</v>
      </c>
      <c r="N102" s="3">
        <f t="shared" si="39"/>
        <v>-12379</v>
      </c>
      <c r="O102" s="3">
        <f t="shared" si="40"/>
        <v>-134.55434782608694</v>
      </c>
      <c r="P102" s="13">
        <f t="shared" si="28"/>
        <v>6440</v>
      </c>
      <c r="Q102" s="13">
        <f t="shared" si="41"/>
        <v>-7960</v>
      </c>
      <c r="R102" s="13">
        <f>tarifest3(A102-$K$3,$A$3,Param!$B$10,Param!$C$10,Param!$D$10,Param!$E$10,Param!$B$11,Param!$C$11,Param!$D$11,Param!$E$11)</f>
        <v>0</v>
      </c>
      <c r="S102" s="3">
        <f t="shared" si="42"/>
        <v>-86.521739130434781</v>
      </c>
      <c r="T102" s="3">
        <f>IF(A102&lt;$K$3,$K$2,tarifest3grenz(A102-$K$3,$A$3,Param!$B$10,Param!$C$10,Param!$D$10,Param!$E$10,Param!$B$11,Param!$C$11,Param!$D$11,Param!$E$11))*100</f>
        <v>70</v>
      </c>
      <c r="U102" s="3">
        <f>MAX(K102-tarifest3($K$3,$A$3,Param!$B$10,Param!$C$10,Param!$D$10,Param!$E$10,Param!$B$11,Param!$C$11,Param!$D$11,Param!$E$11),0)</f>
        <v>0</v>
      </c>
      <c r="V102" s="3">
        <f t="shared" si="43"/>
        <v>-86.521739130434781</v>
      </c>
      <c r="W102" s="3">
        <f t="shared" si="44"/>
        <v>70</v>
      </c>
      <c r="X102" s="3">
        <f>soli3grenz(K102,$A$3,Param!$J$9,Param!$J$10,Param!$J$11)*100</f>
        <v>0</v>
      </c>
      <c r="Y102" s="13">
        <f t="shared" si="29"/>
        <v>-7960</v>
      </c>
      <c r="Z102" s="3">
        <f t="shared" si="45"/>
        <v>-86.521739130434781</v>
      </c>
      <c r="AA102" s="13">
        <f t="shared" si="30"/>
        <v>70</v>
      </c>
      <c r="AB102" s="13">
        <f t="shared" si="31"/>
        <v>-7960</v>
      </c>
      <c r="AC102" s="13">
        <f t="shared" si="32"/>
        <v>-86.521739130434781</v>
      </c>
      <c r="AD102" s="13">
        <f t="shared" si="33"/>
        <v>70</v>
      </c>
      <c r="AE102" s="3">
        <f t="shared" si="34"/>
        <v>25.87786878864209</v>
      </c>
      <c r="AF102" s="13">
        <f t="shared" si="35"/>
        <v>7960</v>
      </c>
      <c r="AG102" s="13">
        <f t="shared" si="46"/>
        <v>86.521739130434781</v>
      </c>
      <c r="AH102" s="13">
        <f t="shared" si="36"/>
        <v>86.521739130434781</v>
      </c>
    </row>
    <row r="103" spans="1:34" x14ac:dyDescent="0.2">
      <c r="A103" s="8">
        <f t="shared" si="47"/>
        <v>9300</v>
      </c>
      <c r="B103" s="9">
        <f t="shared" si="25"/>
        <v>9.3000000000000007</v>
      </c>
      <c r="C103" s="13">
        <f>tarifest3(A103,$A$3,Param!$B$5,Param!$C$5,Param!$D$5,Param!$E$5,Param!$B$6,Param!$C$6,Param!$D$6,Param!$E$6)</f>
        <v>0</v>
      </c>
      <c r="D103" s="3">
        <f t="shared" si="37"/>
        <v>0</v>
      </c>
      <c r="E103" s="3">
        <f>tarifest3grenz(A103,$A$3,Param!$B$5,Param!$C$5,Param!$D$5,Param!$E$5,Param!$B$6,Param!$C$6,Param!$D$6,Param!$E$6)*100</f>
        <v>0</v>
      </c>
      <c r="F103" s="13">
        <f>soli3(C103,$A$3,Param!$J$4,Param!$J$5,Param!$J$6)</f>
        <v>0</v>
      </c>
      <c r="G103" s="3">
        <f>soli3grenz(C103,$A$3,Param!$J$4,Param!$J$5,Param!$J$6)*100</f>
        <v>0</v>
      </c>
      <c r="H103" s="13">
        <f t="shared" si="26"/>
        <v>0</v>
      </c>
      <c r="I103" s="3">
        <f t="shared" si="24"/>
        <v>0</v>
      </c>
      <c r="J103" s="13">
        <f t="shared" si="27"/>
        <v>0</v>
      </c>
      <c r="K103" s="13">
        <f>tarifest3(A103,$A$3,Param!$B$10,Param!$C$10,Param!$D$10,Param!$E$10,Param!$B$11,Param!$C$11,Param!$D$11,Param!$E$11)</f>
        <v>2046</v>
      </c>
      <c r="L103" s="3">
        <f t="shared" si="38"/>
        <v>22</v>
      </c>
      <c r="M103" s="3">
        <f>tarifest3grenz(A103,$A$3,Param!$B$10,Param!$C$10,Param!$D$10,Param!$E$10,Param!$B$11,Param!$C$11,Param!$D$11,Param!$E$11)*100</f>
        <v>25.919155713304328</v>
      </c>
      <c r="N103" s="3">
        <f t="shared" si="39"/>
        <v>-12354</v>
      </c>
      <c r="O103" s="3">
        <f t="shared" si="40"/>
        <v>-132.83870967741936</v>
      </c>
      <c r="P103" s="13">
        <f t="shared" si="28"/>
        <v>6510</v>
      </c>
      <c r="Q103" s="13">
        <f t="shared" si="41"/>
        <v>-7890</v>
      </c>
      <c r="R103" s="13">
        <f>tarifest3(A103-$K$3,$A$3,Param!$B$10,Param!$C$10,Param!$D$10,Param!$E$10,Param!$B$11,Param!$C$11,Param!$D$11,Param!$E$11)</f>
        <v>0</v>
      </c>
      <c r="S103" s="3">
        <f t="shared" si="42"/>
        <v>-84.838709677419359</v>
      </c>
      <c r="T103" s="3">
        <f>IF(A103&lt;$K$3,$K$2,tarifest3grenz(A103-$K$3,$A$3,Param!$B$10,Param!$C$10,Param!$D$10,Param!$E$10,Param!$B$11,Param!$C$11,Param!$D$11,Param!$E$11))*100</f>
        <v>70</v>
      </c>
      <c r="U103" s="3">
        <f>MAX(K103-tarifest3($K$3,$A$3,Param!$B$10,Param!$C$10,Param!$D$10,Param!$E$10,Param!$B$11,Param!$C$11,Param!$D$11,Param!$E$11),0)</f>
        <v>0</v>
      </c>
      <c r="V103" s="3">
        <f t="shared" si="43"/>
        <v>-84.838709677419359</v>
      </c>
      <c r="W103" s="3">
        <f t="shared" si="44"/>
        <v>70</v>
      </c>
      <c r="X103" s="3">
        <f>soli3grenz(K103,$A$3,Param!$J$9,Param!$J$10,Param!$J$11)*100</f>
        <v>0</v>
      </c>
      <c r="Y103" s="13">
        <f t="shared" si="29"/>
        <v>-7890</v>
      </c>
      <c r="Z103" s="3">
        <f t="shared" si="45"/>
        <v>-84.838709677419359</v>
      </c>
      <c r="AA103" s="13">
        <f t="shared" si="30"/>
        <v>70</v>
      </c>
      <c r="AB103" s="13">
        <f t="shared" si="31"/>
        <v>-7890</v>
      </c>
      <c r="AC103" s="13">
        <f t="shared" si="32"/>
        <v>-84.838709677419359</v>
      </c>
      <c r="AD103" s="13">
        <f t="shared" si="33"/>
        <v>70</v>
      </c>
      <c r="AE103" s="3">
        <f t="shared" si="34"/>
        <v>25.919155713304328</v>
      </c>
      <c r="AF103" s="13">
        <f t="shared" si="35"/>
        <v>7890</v>
      </c>
      <c r="AG103" s="13">
        <f t="shared" si="46"/>
        <v>84.838709677419359</v>
      </c>
      <c r="AH103" s="13">
        <f t="shared" si="36"/>
        <v>84.838709677419359</v>
      </c>
    </row>
    <row r="104" spans="1:34" x14ac:dyDescent="0.2">
      <c r="A104" s="8">
        <f t="shared" si="47"/>
        <v>9400</v>
      </c>
      <c r="B104" s="9">
        <f t="shared" si="25"/>
        <v>9.4</v>
      </c>
      <c r="C104" s="13">
        <f>tarifest3(A104,$A$3,Param!$B$5,Param!$C$5,Param!$D$5,Param!$E$5,Param!$B$6,Param!$C$6,Param!$D$6,Param!$E$6)</f>
        <v>0</v>
      </c>
      <c r="D104" s="3">
        <f t="shared" si="37"/>
        <v>0</v>
      </c>
      <c r="E104" s="3">
        <f>tarifest3grenz(A104,$A$3,Param!$B$5,Param!$C$5,Param!$D$5,Param!$E$5,Param!$B$6,Param!$C$6,Param!$D$6,Param!$E$6)*100</f>
        <v>0</v>
      </c>
      <c r="F104" s="13">
        <f>soli3(C104,$A$3,Param!$J$4,Param!$J$5,Param!$J$6)</f>
        <v>0</v>
      </c>
      <c r="G104" s="3">
        <f>soli3grenz(C104,$A$3,Param!$J$4,Param!$J$5,Param!$J$6)*100</f>
        <v>0</v>
      </c>
      <c r="H104" s="13">
        <f t="shared" si="26"/>
        <v>0</v>
      </c>
      <c r="I104" s="3">
        <f t="shared" si="24"/>
        <v>0</v>
      </c>
      <c r="J104" s="13">
        <f t="shared" si="27"/>
        <v>0</v>
      </c>
      <c r="K104" s="13">
        <f>tarifest3(A104,$A$3,Param!$B$10,Param!$C$10,Param!$D$10,Param!$E$10,Param!$B$11,Param!$C$11,Param!$D$11,Param!$E$11)</f>
        <v>2072</v>
      </c>
      <c r="L104" s="3">
        <f t="shared" si="38"/>
        <v>22.042553191489361</v>
      </c>
      <c r="M104" s="3">
        <f>tarifest3grenz(A104,$A$3,Param!$B$10,Param!$C$10,Param!$D$10,Param!$E$10,Param!$B$11,Param!$C$11,Param!$D$11,Param!$E$11)*100</f>
        <v>25.960442637966569</v>
      </c>
      <c r="N104" s="3">
        <f t="shared" si="39"/>
        <v>-12328</v>
      </c>
      <c r="O104" s="3">
        <f t="shared" si="40"/>
        <v>-131.14893617021278</v>
      </c>
      <c r="P104" s="13">
        <f t="shared" si="28"/>
        <v>6580</v>
      </c>
      <c r="Q104" s="13">
        <f t="shared" si="41"/>
        <v>-7820</v>
      </c>
      <c r="R104" s="13">
        <f>tarifest3(A104-$K$3,$A$3,Param!$B$10,Param!$C$10,Param!$D$10,Param!$E$10,Param!$B$11,Param!$C$11,Param!$D$11,Param!$E$11)</f>
        <v>0</v>
      </c>
      <c r="S104" s="3">
        <f t="shared" si="42"/>
        <v>-83.191489361702125</v>
      </c>
      <c r="T104" s="3">
        <f>IF(A104&lt;$K$3,$K$2,tarifest3grenz(A104-$K$3,$A$3,Param!$B$10,Param!$C$10,Param!$D$10,Param!$E$10,Param!$B$11,Param!$C$11,Param!$D$11,Param!$E$11))*100</f>
        <v>70</v>
      </c>
      <c r="U104" s="3">
        <f>MAX(K104-tarifest3($K$3,$A$3,Param!$B$10,Param!$C$10,Param!$D$10,Param!$E$10,Param!$B$11,Param!$C$11,Param!$D$11,Param!$E$11),0)</f>
        <v>0</v>
      </c>
      <c r="V104" s="3">
        <f t="shared" si="43"/>
        <v>-83.191489361702125</v>
      </c>
      <c r="W104" s="3">
        <f t="shared" si="44"/>
        <v>70</v>
      </c>
      <c r="X104" s="3">
        <f>soli3grenz(K104,$A$3,Param!$J$9,Param!$J$10,Param!$J$11)*100</f>
        <v>0</v>
      </c>
      <c r="Y104" s="13">
        <f t="shared" si="29"/>
        <v>-7820</v>
      </c>
      <c r="Z104" s="3">
        <f t="shared" si="45"/>
        <v>-83.191489361702125</v>
      </c>
      <c r="AA104" s="13">
        <f t="shared" si="30"/>
        <v>70</v>
      </c>
      <c r="AB104" s="13">
        <f t="shared" si="31"/>
        <v>-7820</v>
      </c>
      <c r="AC104" s="13">
        <f t="shared" si="32"/>
        <v>-83.191489361702125</v>
      </c>
      <c r="AD104" s="13">
        <f t="shared" si="33"/>
        <v>70</v>
      </c>
      <c r="AE104" s="3">
        <f t="shared" si="34"/>
        <v>25.960442637966569</v>
      </c>
      <c r="AF104" s="13">
        <f t="shared" si="35"/>
        <v>7820</v>
      </c>
      <c r="AG104" s="13">
        <f t="shared" si="46"/>
        <v>83.191489361702125</v>
      </c>
      <c r="AH104" s="13">
        <f t="shared" si="36"/>
        <v>83.191489361702125</v>
      </c>
    </row>
    <row r="105" spans="1:34" x14ac:dyDescent="0.2">
      <c r="A105" s="8">
        <f t="shared" si="47"/>
        <v>9500</v>
      </c>
      <c r="B105" s="9">
        <f t="shared" si="25"/>
        <v>9.5</v>
      </c>
      <c r="C105" s="13">
        <f>tarifest3(A105,$A$3,Param!$B$5,Param!$C$5,Param!$D$5,Param!$E$5,Param!$B$6,Param!$C$6,Param!$D$6,Param!$E$6)</f>
        <v>0</v>
      </c>
      <c r="D105" s="3">
        <f t="shared" si="37"/>
        <v>0</v>
      </c>
      <c r="E105" s="3">
        <f>tarifest3grenz(A105,$A$3,Param!$B$5,Param!$C$5,Param!$D$5,Param!$E$5,Param!$B$6,Param!$C$6,Param!$D$6,Param!$E$6)*100</f>
        <v>0</v>
      </c>
      <c r="F105" s="13">
        <f>soli3(C105,$A$3,Param!$J$4,Param!$J$5,Param!$J$6)</f>
        <v>0</v>
      </c>
      <c r="G105" s="3">
        <f>soli3grenz(C105,$A$3,Param!$J$4,Param!$J$5,Param!$J$6)*100</f>
        <v>0</v>
      </c>
      <c r="H105" s="13">
        <f t="shared" si="26"/>
        <v>0</v>
      </c>
      <c r="I105" s="3">
        <f t="shared" si="24"/>
        <v>0</v>
      </c>
      <c r="J105" s="13">
        <f t="shared" si="27"/>
        <v>0</v>
      </c>
      <c r="K105" s="13">
        <f>tarifest3(A105,$A$3,Param!$B$10,Param!$C$10,Param!$D$10,Param!$E$10,Param!$B$11,Param!$C$11,Param!$D$11,Param!$E$11)</f>
        <v>2098</v>
      </c>
      <c r="L105" s="3">
        <f t="shared" si="38"/>
        <v>22.08421052631579</v>
      </c>
      <c r="M105" s="3">
        <f>tarifest3grenz(A105,$A$3,Param!$B$10,Param!$C$10,Param!$D$10,Param!$E$10,Param!$B$11,Param!$C$11,Param!$D$11,Param!$E$11)*100</f>
        <v>26.001729562628807</v>
      </c>
      <c r="N105" s="3">
        <f t="shared" si="39"/>
        <v>-12302</v>
      </c>
      <c r="O105" s="3">
        <f t="shared" si="40"/>
        <v>-129.49473684210525</v>
      </c>
      <c r="P105" s="13">
        <f t="shared" si="28"/>
        <v>6650</v>
      </c>
      <c r="Q105" s="13">
        <f t="shared" si="41"/>
        <v>-7750</v>
      </c>
      <c r="R105" s="13">
        <f>tarifest3(A105-$K$3,$A$3,Param!$B$10,Param!$C$10,Param!$D$10,Param!$E$10,Param!$B$11,Param!$C$11,Param!$D$11,Param!$E$11)</f>
        <v>0</v>
      </c>
      <c r="S105" s="3">
        <f t="shared" si="42"/>
        <v>-81.578947368421055</v>
      </c>
      <c r="T105" s="3">
        <f>IF(A105&lt;$K$3,$K$2,tarifest3grenz(A105-$K$3,$A$3,Param!$B$10,Param!$C$10,Param!$D$10,Param!$E$10,Param!$B$11,Param!$C$11,Param!$D$11,Param!$E$11))*100</f>
        <v>70</v>
      </c>
      <c r="U105" s="3">
        <f>MAX(K105-tarifest3($K$3,$A$3,Param!$B$10,Param!$C$10,Param!$D$10,Param!$E$10,Param!$B$11,Param!$C$11,Param!$D$11,Param!$E$11),0)</f>
        <v>0</v>
      </c>
      <c r="V105" s="3">
        <f t="shared" si="43"/>
        <v>-81.578947368421055</v>
      </c>
      <c r="W105" s="3">
        <f t="shared" si="44"/>
        <v>70</v>
      </c>
      <c r="X105" s="3">
        <f>soli3grenz(K105,$A$3,Param!$J$9,Param!$J$10,Param!$J$11)*100</f>
        <v>0</v>
      </c>
      <c r="Y105" s="13">
        <f t="shared" si="29"/>
        <v>-7750</v>
      </c>
      <c r="Z105" s="3">
        <f t="shared" si="45"/>
        <v>-81.578947368421055</v>
      </c>
      <c r="AA105" s="13">
        <f t="shared" si="30"/>
        <v>70</v>
      </c>
      <c r="AB105" s="13">
        <f t="shared" si="31"/>
        <v>-7750</v>
      </c>
      <c r="AC105" s="13">
        <f t="shared" si="32"/>
        <v>-81.578947368421055</v>
      </c>
      <c r="AD105" s="13">
        <f t="shared" si="33"/>
        <v>70</v>
      </c>
      <c r="AE105" s="3">
        <f t="shared" si="34"/>
        <v>26.001729562628807</v>
      </c>
      <c r="AF105" s="13">
        <f>-AB105</f>
        <v>7750</v>
      </c>
      <c r="AG105" s="13">
        <f t="shared" si="46"/>
        <v>81.578947368421055</v>
      </c>
      <c r="AH105" s="13">
        <f t="shared" si="36"/>
        <v>81.578947368421055</v>
      </c>
    </row>
    <row r="106" spans="1:34" x14ac:dyDescent="0.2">
      <c r="A106" s="8">
        <f t="shared" si="47"/>
        <v>9600</v>
      </c>
      <c r="B106" s="9">
        <f t="shared" si="25"/>
        <v>9.6</v>
      </c>
      <c r="C106" s="13">
        <f>tarifest3(A106,$A$3,Param!$B$5,Param!$C$5,Param!$D$5,Param!$E$5,Param!$B$6,Param!$C$6,Param!$D$6,Param!$E$6)</f>
        <v>0</v>
      </c>
      <c r="D106" s="3">
        <f t="shared" si="37"/>
        <v>0</v>
      </c>
      <c r="E106" s="3">
        <f>tarifest3grenz(A106,$A$3,Param!$B$5,Param!$C$5,Param!$D$5,Param!$E$5,Param!$B$6,Param!$C$6,Param!$D$6,Param!$E$6)*100</f>
        <v>0</v>
      </c>
      <c r="F106" s="13">
        <f>soli3(C106,$A$3,Param!$J$4,Param!$J$5,Param!$J$6)</f>
        <v>0</v>
      </c>
      <c r="G106" s="3">
        <f>soli3grenz(C106,$A$3,Param!$J$4,Param!$J$5,Param!$J$6)*100</f>
        <v>0</v>
      </c>
      <c r="H106" s="13">
        <f t="shared" si="26"/>
        <v>0</v>
      </c>
      <c r="I106" s="3">
        <f t="shared" si="24"/>
        <v>0</v>
      </c>
      <c r="J106" s="13">
        <f t="shared" si="27"/>
        <v>0</v>
      </c>
      <c r="K106" s="13">
        <f>tarifest3(A106,$A$3,Param!$B$10,Param!$C$10,Param!$D$10,Param!$E$10,Param!$B$11,Param!$C$11,Param!$D$11,Param!$E$11)</f>
        <v>2124</v>
      </c>
      <c r="L106" s="3">
        <f t="shared" si="38"/>
        <v>22.125</v>
      </c>
      <c r="M106" s="3">
        <f>tarifest3grenz(A106,$A$3,Param!$B$10,Param!$C$10,Param!$D$10,Param!$E$10,Param!$B$11,Param!$C$11,Param!$D$11,Param!$E$11)*100</f>
        <v>26.043016487291048</v>
      </c>
      <c r="N106" s="3">
        <f t="shared" si="39"/>
        <v>-12276</v>
      </c>
      <c r="O106" s="3">
        <f t="shared" si="40"/>
        <v>-127.875</v>
      </c>
      <c r="P106" s="13">
        <f t="shared" si="28"/>
        <v>6720</v>
      </c>
      <c r="Q106" s="13">
        <f t="shared" si="41"/>
        <v>-7680</v>
      </c>
      <c r="R106" s="13">
        <f>tarifest3(A106-$K$3,$A$3,Param!$B$10,Param!$C$10,Param!$D$10,Param!$E$10,Param!$B$11,Param!$C$11,Param!$D$11,Param!$E$11)</f>
        <v>0</v>
      </c>
      <c r="S106" s="3">
        <f t="shared" si="42"/>
        <v>-80</v>
      </c>
      <c r="T106" s="3">
        <f>IF(A106&lt;$K$3,$K$2,tarifest3grenz(A106-$K$3,$A$3,Param!$B$10,Param!$C$10,Param!$D$10,Param!$E$10,Param!$B$11,Param!$C$11,Param!$D$11,Param!$E$11))*100</f>
        <v>70</v>
      </c>
      <c r="U106" s="3">
        <f>MAX(K106-tarifest3($K$3,$A$3,Param!$B$10,Param!$C$10,Param!$D$10,Param!$E$10,Param!$B$11,Param!$C$11,Param!$D$11,Param!$E$11),0)</f>
        <v>0</v>
      </c>
      <c r="V106" s="3">
        <f t="shared" si="43"/>
        <v>-80</v>
      </c>
      <c r="W106" s="3">
        <f t="shared" si="44"/>
        <v>70</v>
      </c>
      <c r="X106" s="3">
        <f>soli3grenz(K106,$A$3,Param!$J$9,Param!$J$10,Param!$J$11)*100</f>
        <v>0</v>
      </c>
      <c r="Y106" s="13">
        <f t="shared" si="29"/>
        <v>-7680</v>
      </c>
      <c r="Z106" s="3">
        <f t="shared" si="45"/>
        <v>-80</v>
      </c>
      <c r="AA106" s="13">
        <f t="shared" si="30"/>
        <v>70</v>
      </c>
      <c r="AB106" s="13">
        <f t="shared" si="31"/>
        <v>-7680</v>
      </c>
      <c r="AC106" s="13">
        <f t="shared" si="32"/>
        <v>-80</v>
      </c>
      <c r="AD106" s="13">
        <f t="shared" si="33"/>
        <v>70</v>
      </c>
      <c r="AE106" s="3">
        <f t="shared" si="34"/>
        <v>26.043016487291048</v>
      </c>
      <c r="AF106" s="13">
        <f t="shared" si="35"/>
        <v>7680</v>
      </c>
      <c r="AG106" s="13">
        <f t="shared" si="46"/>
        <v>80</v>
      </c>
      <c r="AH106" s="13">
        <f t="shared" si="36"/>
        <v>80</v>
      </c>
    </row>
    <row r="107" spans="1:34" x14ac:dyDescent="0.2">
      <c r="A107" s="8">
        <f t="shared" si="47"/>
        <v>9700</v>
      </c>
      <c r="B107" s="9">
        <f t="shared" si="25"/>
        <v>9.6999999999999993</v>
      </c>
      <c r="C107" s="13">
        <f>tarifest3(A107,$A$3,Param!$B$5,Param!$C$5,Param!$D$5,Param!$E$5,Param!$B$6,Param!$C$6,Param!$D$6,Param!$E$6)</f>
        <v>0</v>
      </c>
      <c r="D107" s="3">
        <f t="shared" si="37"/>
        <v>0</v>
      </c>
      <c r="E107" s="3">
        <f>tarifest3grenz(A107,$A$3,Param!$B$5,Param!$C$5,Param!$D$5,Param!$E$5,Param!$B$6,Param!$C$6,Param!$D$6,Param!$E$6)*100</f>
        <v>0</v>
      </c>
      <c r="F107" s="13">
        <f>soli3(C107,$A$3,Param!$J$4,Param!$J$5,Param!$J$6)</f>
        <v>0</v>
      </c>
      <c r="G107" s="3">
        <f>soli3grenz(C107,$A$3,Param!$J$4,Param!$J$5,Param!$J$6)*100</f>
        <v>0</v>
      </c>
      <c r="H107" s="13">
        <f t="shared" si="26"/>
        <v>0</v>
      </c>
      <c r="I107" s="3">
        <f t="shared" si="24"/>
        <v>0</v>
      </c>
      <c r="J107" s="13">
        <f t="shared" si="27"/>
        <v>0</v>
      </c>
      <c r="K107" s="13">
        <f>tarifest3(A107,$A$3,Param!$B$10,Param!$C$10,Param!$D$10,Param!$E$10,Param!$B$11,Param!$C$11,Param!$D$11,Param!$E$11)</f>
        <v>2150</v>
      </c>
      <c r="L107" s="3">
        <f t="shared" si="38"/>
        <v>22.164948453608247</v>
      </c>
      <c r="M107" s="3">
        <f>tarifest3grenz(A107,$A$3,Param!$B$10,Param!$C$10,Param!$D$10,Param!$E$10,Param!$B$11,Param!$C$11,Param!$D$11,Param!$E$11)*100</f>
        <v>26.084303411953286</v>
      </c>
      <c r="N107" s="3">
        <f t="shared" si="39"/>
        <v>-12250</v>
      </c>
      <c r="O107" s="3">
        <f t="shared" si="40"/>
        <v>-126.28865979381443</v>
      </c>
      <c r="P107" s="13">
        <f t="shared" si="28"/>
        <v>6790</v>
      </c>
      <c r="Q107" s="13">
        <f t="shared" si="41"/>
        <v>-7610</v>
      </c>
      <c r="R107" s="13">
        <f>tarifest3(A107-$K$3,$A$3,Param!$B$10,Param!$C$10,Param!$D$10,Param!$E$10,Param!$B$11,Param!$C$11,Param!$D$11,Param!$E$11)</f>
        <v>0</v>
      </c>
      <c r="S107" s="3">
        <f t="shared" si="42"/>
        <v>-78.453608247422679</v>
      </c>
      <c r="T107" s="3">
        <f>IF(A107&lt;$K$3,$K$2,tarifest3grenz(A107-$K$3,$A$3,Param!$B$10,Param!$C$10,Param!$D$10,Param!$E$10,Param!$B$11,Param!$C$11,Param!$D$11,Param!$E$11))*100</f>
        <v>70</v>
      </c>
      <c r="U107" s="3">
        <f>MAX(K107-tarifest3($K$3,$A$3,Param!$B$10,Param!$C$10,Param!$D$10,Param!$E$10,Param!$B$11,Param!$C$11,Param!$D$11,Param!$E$11),0)</f>
        <v>0</v>
      </c>
      <c r="V107" s="3">
        <f t="shared" si="43"/>
        <v>-78.453608247422679</v>
      </c>
      <c r="W107" s="3">
        <f t="shared" si="44"/>
        <v>70</v>
      </c>
      <c r="X107" s="3">
        <f>soli3grenz(K107,$A$3,Param!$J$9,Param!$J$10,Param!$J$11)*100</f>
        <v>0</v>
      </c>
      <c r="Y107" s="13">
        <f t="shared" si="29"/>
        <v>-7610</v>
      </c>
      <c r="Z107" s="3">
        <f t="shared" si="45"/>
        <v>-78.453608247422679</v>
      </c>
      <c r="AA107" s="13">
        <f t="shared" si="30"/>
        <v>70</v>
      </c>
      <c r="AB107" s="13">
        <f t="shared" si="31"/>
        <v>-7610</v>
      </c>
      <c r="AC107" s="13">
        <f t="shared" si="32"/>
        <v>-78.453608247422679</v>
      </c>
      <c r="AD107" s="13">
        <f t="shared" si="33"/>
        <v>70</v>
      </c>
      <c r="AE107" s="3">
        <f t="shared" si="34"/>
        <v>26.084303411953286</v>
      </c>
      <c r="AF107" s="13">
        <f t="shared" si="35"/>
        <v>7610</v>
      </c>
      <c r="AG107" s="13">
        <f t="shared" si="46"/>
        <v>78.453608247422679</v>
      </c>
      <c r="AH107" s="13">
        <f t="shared" si="36"/>
        <v>78.453608247422679</v>
      </c>
    </row>
    <row r="108" spans="1:34" x14ac:dyDescent="0.2">
      <c r="A108" s="8">
        <f t="shared" si="47"/>
        <v>9800</v>
      </c>
      <c r="B108" s="9">
        <f t="shared" si="25"/>
        <v>9.8000000000000007</v>
      </c>
      <c r="C108" s="13">
        <f>tarifest3(A108,$A$3,Param!$B$5,Param!$C$5,Param!$D$5,Param!$E$5,Param!$B$6,Param!$C$6,Param!$D$6,Param!$E$6)</f>
        <v>0</v>
      </c>
      <c r="D108" s="3">
        <f t="shared" si="37"/>
        <v>0</v>
      </c>
      <c r="E108" s="3">
        <f>tarifest3grenz(A108,$A$3,Param!$B$5,Param!$C$5,Param!$D$5,Param!$E$5,Param!$B$6,Param!$C$6,Param!$D$6,Param!$E$6)*100</f>
        <v>0</v>
      </c>
      <c r="F108" s="13">
        <f>soli3(C108,$A$3,Param!$J$4,Param!$J$5,Param!$J$6)</f>
        <v>0</v>
      </c>
      <c r="G108" s="3">
        <f>soli3grenz(C108,$A$3,Param!$J$4,Param!$J$5,Param!$J$6)*100</f>
        <v>0</v>
      </c>
      <c r="H108" s="13">
        <f t="shared" si="26"/>
        <v>0</v>
      </c>
      <c r="I108" s="3">
        <f t="shared" si="24"/>
        <v>0</v>
      </c>
      <c r="J108" s="13">
        <f t="shared" si="27"/>
        <v>0</v>
      </c>
      <c r="K108" s="13">
        <f>tarifest3(A108,$A$3,Param!$B$10,Param!$C$10,Param!$D$10,Param!$E$10,Param!$B$11,Param!$C$11,Param!$D$11,Param!$E$11)</f>
        <v>2177</v>
      </c>
      <c r="L108" s="3">
        <f t="shared" si="38"/>
        <v>22.214285714285715</v>
      </c>
      <c r="M108" s="3">
        <f>tarifest3grenz(A108,$A$3,Param!$B$10,Param!$C$10,Param!$D$10,Param!$E$10,Param!$B$11,Param!$C$11,Param!$D$11,Param!$E$11)*100</f>
        <v>26.125590336615524</v>
      </c>
      <c r="N108" s="3">
        <f t="shared" si="39"/>
        <v>-12223</v>
      </c>
      <c r="O108" s="3">
        <f t="shared" si="40"/>
        <v>-124.72448979591837</v>
      </c>
      <c r="P108" s="13">
        <f t="shared" si="28"/>
        <v>6860</v>
      </c>
      <c r="Q108" s="13">
        <f t="shared" si="41"/>
        <v>-7540</v>
      </c>
      <c r="R108" s="13">
        <f>tarifest3(A108-$K$3,$A$3,Param!$B$10,Param!$C$10,Param!$D$10,Param!$E$10,Param!$B$11,Param!$C$11,Param!$D$11,Param!$E$11)</f>
        <v>0</v>
      </c>
      <c r="S108" s="3">
        <f t="shared" si="42"/>
        <v>-76.938775510204081</v>
      </c>
      <c r="T108" s="3">
        <f>IF(A108&lt;$K$3,$K$2,tarifest3grenz(A108-$K$3,$A$3,Param!$B$10,Param!$C$10,Param!$D$10,Param!$E$10,Param!$B$11,Param!$C$11,Param!$D$11,Param!$E$11))*100</f>
        <v>70</v>
      </c>
      <c r="U108" s="3">
        <f>MAX(K108-tarifest3($K$3,$A$3,Param!$B$10,Param!$C$10,Param!$D$10,Param!$E$10,Param!$B$11,Param!$C$11,Param!$D$11,Param!$E$11),0)</f>
        <v>0</v>
      </c>
      <c r="V108" s="3">
        <f t="shared" si="43"/>
        <v>-76.938775510204081</v>
      </c>
      <c r="W108" s="3">
        <f t="shared" si="44"/>
        <v>70</v>
      </c>
      <c r="X108" s="3">
        <f>soli3grenz(K108,$A$3,Param!$J$9,Param!$J$10,Param!$J$11)*100</f>
        <v>0</v>
      </c>
      <c r="Y108" s="13">
        <f t="shared" si="29"/>
        <v>-7540</v>
      </c>
      <c r="Z108" s="3">
        <f t="shared" si="45"/>
        <v>-76.938775510204081</v>
      </c>
      <c r="AA108" s="13">
        <f t="shared" si="30"/>
        <v>70</v>
      </c>
      <c r="AB108" s="13">
        <f t="shared" si="31"/>
        <v>-7540</v>
      </c>
      <c r="AC108" s="13">
        <f t="shared" si="32"/>
        <v>-76.938775510204081</v>
      </c>
      <c r="AD108" s="13">
        <f t="shared" si="33"/>
        <v>70</v>
      </c>
      <c r="AE108" s="3">
        <f t="shared" si="34"/>
        <v>26.125590336615524</v>
      </c>
      <c r="AF108" s="13">
        <f t="shared" si="35"/>
        <v>7540</v>
      </c>
      <c r="AG108" s="13">
        <f t="shared" si="46"/>
        <v>76.938775510204081</v>
      </c>
      <c r="AH108" s="13">
        <f t="shared" si="36"/>
        <v>76.938775510204081</v>
      </c>
    </row>
    <row r="109" spans="1:34" x14ac:dyDescent="0.2">
      <c r="A109" s="8">
        <f t="shared" si="47"/>
        <v>9900</v>
      </c>
      <c r="B109" s="9">
        <f t="shared" si="25"/>
        <v>9.9</v>
      </c>
      <c r="C109" s="13">
        <f>tarifest3(A109,$A$3,Param!$B$5,Param!$C$5,Param!$D$5,Param!$E$5,Param!$B$6,Param!$C$6,Param!$D$6,Param!$E$6)</f>
        <v>0</v>
      </c>
      <c r="D109" s="3">
        <f t="shared" si="37"/>
        <v>0</v>
      </c>
      <c r="E109" s="3">
        <f>tarifest3grenz(A109,$A$3,Param!$B$5,Param!$C$5,Param!$D$5,Param!$E$5,Param!$B$6,Param!$C$6,Param!$D$6,Param!$E$6)*100</f>
        <v>0</v>
      </c>
      <c r="F109" s="13">
        <f>soli3(C109,$A$3,Param!$J$4,Param!$J$5,Param!$J$6)</f>
        <v>0</v>
      </c>
      <c r="G109" s="3">
        <f>soli3grenz(C109,$A$3,Param!$J$4,Param!$J$5,Param!$J$6)*100</f>
        <v>0</v>
      </c>
      <c r="H109" s="13">
        <f t="shared" si="26"/>
        <v>0</v>
      </c>
      <c r="I109" s="3">
        <f t="shared" si="24"/>
        <v>0</v>
      </c>
      <c r="J109" s="13">
        <f t="shared" si="27"/>
        <v>0</v>
      </c>
      <c r="K109" s="13">
        <f>tarifest3(A109,$A$3,Param!$B$10,Param!$C$10,Param!$D$10,Param!$E$10,Param!$B$11,Param!$C$11,Param!$D$11,Param!$E$11)</f>
        <v>2203</v>
      </c>
      <c r="L109" s="3">
        <f t="shared" si="38"/>
        <v>22.252525252525253</v>
      </c>
      <c r="M109" s="3">
        <f>tarifest3grenz(A109,$A$3,Param!$B$10,Param!$C$10,Param!$D$10,Param!$E$10,Param!$B$11,Param!$C$11,Param!$D$11,Param!$E$11)*100</f>
        <v>26.166877261277765</v>
      </c>
      <c r="N109" s="3">
        <f t="shared" si="39"/>
        <v>-12197</v>
      </c>
      <c r="O109" s="3">
        <f t="shared" si="40"/>
        <v>-123.20202020202021</v>
      </c>
      <c r="P109" s="13">
        <f t="shared" si="28"/>
        <v>6930</v>
      </c>
      <c r="Q109" s="13">
        <f t="shared" si="41"/>
        <v>-7470</v>
      </c>
      <c r="R109" s="13">
        <f>tarifest3(A109-$K$3,$A$3,Param!$B$10,Param!$C$10,Param!$D$10,Param!$E$10,Param!$B$11,Param!$C$11,Param!$D$11,Param!$E$11)</f>
        <v>0</v>
      </c>
      <c r="S109" s="3">
        <f t="shared" si="42"/>
        <v>-75.454545454545453</v>
      </c>
      <c r="T109" s="3">
        <f>IF(A109&lt;$K$3,$K$2,tarifest3grenz(A109-$K$3,$A$3,Param!$B$10,Param!$C$10,Param!$D$10,Param!$E$10,Param!$B$11,Param!$C$11,Param!$D$11,Param!$E$11))*100</f>
        <v>70</v>
      </c>
      <c r="U109" s="3">
        <f>MAX(K109-tarifest3($K$3,$A$3,Param!$B$10,Param!$C$10,Param!$D$10,Param!$E$10,Param!$B$11,Param!$C$11,Param!$D$11,Param!$E$11),0)</f>
        <v>0</v>
      </c>
      <c r="V109" s="3">
        <f t="shared" si="43"/>
        <v>-75.454545454545453</v>
      </c>
      <c r="W109" s="3">
        <f t="shared" si="44"/>
        <v>70</v>
      </c>
      <c r="X109" s="3">
        <f>soli3grenz(K109,$A$3,Param!$J$9,Param!$J$10,Param!$J$11)*100</f>
        <v>0</v>
      </c>
      <c r="Y109" s="13">
        <f t="shared" si="29"/>
        <v>-7470</v>
      </c>
      <c r="Z109" s="3">
        <f t="shared" si="45"/>
        <v>-75.454545454545453</v>
      </c>
      <c r="AA109" s="13">
        <f t="shared" si="30"/>
        <v>70</v>
      </c>
      <c r="AB109" s="13">
        <f t="shared" si="31"/>
        <v>-7470</v>
      </c>
      <c r="AC109" s="13">
        <f t="shared" si="32"/>
        <v>-75.454545454545453</v>
      </c>
      <c r="AD109" s="13">
        <f t="shared" si="33"/>
        <v>70</v>
      </c>
      <c r="AE109" s="3">
        <f t="shared" si="34"/>
        <v>26.166877261277765</v>
      </c>
      <c r="AF109" s="13">
        <f t="shared" si="35"/>
        <v>7470</v>
      </c>
      <c r="AG109" s="13">
        <f t="shared" si="46"/>
        <v>75.454545454545453</v>
      </c>
      <c r="AH109" s="13">
        <f t="shared" si="36"/>
        <v>75.454545454545453</v>
      </c>
    </row>
    <row r="110" spans="1:34" x14ac:dyDescent="0.2">
      <c r="A110" s="8">
        <f t="shared" si="47"/>
        <v>10000</v>
      </c>
      <c r="B110" s="9">
        <f t="shared" si="25"/>
        <v>10</v>
      </c>
      <c r="C110" s="13">
        <f>tarifest3(A110,$A$3,Param!$B$5,Param!$C$5,Param!$D$5,Param!$E$5,Param!$B$6,Param!$C$6,Param!$D$6,Param!$E$6)</f>
        <v>0</v>
      </c>
      <c r="D110" s="3">
        <f t="shared" si="37"/>
        <v>0</v>
      </c>
      <c r="E110" s="3">
        <f>tarifest3grenz(A110,$A$3,Param!$B$5,Param!$C$5,Param!$D$5,Param!$E$5,Param!$B$6,Param!$C$6,Param!$D$6,Param!$E$6)*100</f>
        <v>0</v>
      </c>
      <c r="F110" s="13">
        <f>soli3(C110,$A$3,Param!$J$4,Param!$J$5,Param!$J$6)</f>
        <v>0</v>
      </c>
      <c r="G110" s="3">
        <f>soli3grenz(C110,$A$3,Param!$J$4,Param!$J$5,Param!$J$6)*100</f>
        <v>0</v>
      </c>
      <c r="H110" s="13">
        <f t="shared" si="26"/>
        <v>0</v>
      </c>
      <c r="I110" s="3">
        <f t="shared" si="24"/>
        <v>0</v>
      </c>
      <c r="J110" s="13">
        <f t="shared" si="27"/>
        <v>0</v>
      </c>
      <c r="K110" s="13">
        <f>tarifest3(A110,$A$3,Param!$B$10,Param!$C$10,Param!$D$10,Param!$E$10,Param!$B$11,Param!$C$11,Param!$D$11,Param!$E$11)</f>
        <v>2229</v>
      </c>
      <c r="L110" s="3">
        <f t="shared" si="38"/>
        <v>22.29</v>
      </c>
      <c r="M110" s="3">
        <f>tarifest3grenz(A110,$A$3,Param!$B$10,Param!$C$10,Param!$D$10,Param!$E$10,Param!$B$11,Param!$C$11,Param!$D$11,Param!$E$11)*100</f>
        <v>26.208164185940003</v>
      </c>
      <c r="N110" s="3">
        <f t="shared" si="39"/>
        <v>-12171</v>
      </c>
      <c r="O110" s="3">
        <f t="shared" si="40"/>
        <v>-121.71000000000001</v>
      </c>
      <c r="P110" s="13">
        <f t="shared" si="28"/>
        <v>7000</v>
      </c>
      <c r="Q110" s="13">
        <f t="shared" si="41"/>
        <v>-7400</v>
      </c>
      <c r="R110" s="13">
        <f>tarifest3(A110-$K$3,$A$3,Param!$B$10,Param!$C$10,Param!$D$10,Param!$E$10,Param!$B$11,Param!$C$11,Param!$D$11,Param!$E$11)</f>
        <v>0</v>
      </c>
      <c r="S110" s="3">
        <f t="shared" si="42"/>
        <v>-74</v>
      </c>
      <c r="T110" s="3">
        <f>IF(A110&lt;$K$3,$K$2,tarifest3grenz(A110-$K$3,$A$3,Param!$B$10,Param!$C$10,Param!$D$10,Param!$E$10,Param!$B$11,Param!$C$11,Param!$D$11,Param!$E$11))*100</f>
        <v>70</v>
      </c>
      <c r="U110" s="3">
        <f>MAX(K110-tarifest3($K$3,$A$3,Param!$B$10,Param!$C$10,Param!$D$10,Param!$E$10,Param!$B$11,Param!$C$11,Param!$D$11,Param!$E$11),0)</f>
        <v>0</v>
      </c>
      <c r="V110" s="3">
        <f t="shared" si="43"/>
        <v>-74</v>
      </c>
      <c r="W110" s="3">
        <f t="shared" si="44"/>
        <v>70</v>
      </c>
      <c r="X110" s="3">
        <f>soli3grenz(K110,$A$3,Param!$J$9,Param!$J$10,Param!$J$11)*100</f>
        <v>0</v>
      </c>
      <c r="Y110" s="13">
        <f t="shared" si="29"/>
        <v>-7400</v>
      </c>
      <c r="Z110" s="3">
        <f t="shared" si="45"/>
        <v>-74</v>
      </c>
      <c r="AA110" s="13">
        <f t="shared" si="30"/>
        <v>70</v>
      </c>
      <c r="AB110" s="13">
        <f t="shared" si="31"/>
        <v>-7400</v>
      </c>
      <c r="AC110" s="13">
        <f t="shared" si="32"/>
        <v>-74</v>
      </c>
      <c r="AD110" s="13">
        <f t="shared" si="33"/>
        <v>70</v>
      </c>
      <c r="AE110" s="3">
        <f t="shared" si="34"/>
        <v>26.208164185940003</v>
      </c>
      <c r="AF110" s="13">
        <f t="shared" si="35"/>
        <v>7400</v>
      </c>
      <c r="AG110" s="13">
        <f t="shared" si="46"/>
        <v>74</v>
      </c>
      <c r="AH110" s="13">
        <f t="shared" si="36"/>
        <v>74</v>
      </c>
    </row>
    <row r="111" spans="1:34" x14ac:dyDescent="0.2">
      <c r="A111" s="8">
        <f t="shared" si="47"/>
        <v>10100</v>
      </c>
      <c r="B111" s="9">
        <f t="shared" si="25"/>
        <v>10.1</v>
      </c>
      <c r="C111" s="13">
        <f>tarifest3(A111,$A$3,Param!$B$5,Param!$C$5,Param!$D$5,Param!$E$5,Param!$B$6,Param!$C$6,Param!$D$6,Param!$E$6)</f>
        <v>0</v>
      </c>
      <c r="D111" s="3">
        <f t="shared" si="37"/>
        <v>0</v>
      </c>
      <c r="E111" s="3">
        <f>tarifest3grenz(A111,$A$3,Param!$B$5,Param!$C$5,Param!$D$5,Param!$E$5,Param!$B$6,Param!$C$6,Param!$D$6,Param!$E$6)*100</f>
        <v>0</v>
      </c>
      <c r="F111" s="13">
        <f>soli3(C111,$A$3,Param!$J$4,Param!$J$5,Param!$J$6)</f>
        <v>0</v>
      </c>
      <c r="G111" s="3">
        <f>soli3grenz(C111,$A$3,Param!$J$4,Param!$J$5,Param!$J$6)*100</f>
        <v>0</v>
      </c>
      <c r="H111" s="13">
        <f t="shared" si="26"/>
        <v>0</v>
      </c>
      <c r="I111" s="3">
        <f t="shared" si="24"/>
        <v>0</v>
      </c>
      <c r="J111" s="13">
        <f t="shared" si="27"/>
        <v>0</v>
      </c>
      <c r="K111" s="13">
        <f>tarifest3(A111,$A$3,Param!$B$10,Param!$C$10,Param!$D$10,Param!$E$10,Param!$B$11,Param!$C$11,Param!$D$11,Param!$E$11)</f>
        <v>2255</v>
      </c>
      <c r="L111" s="3">
        <f t="shared" si="38"/>
        <v>22.326732673267326</v>
      </c>
      <c r="M111" s="3">
        <f>tarifest3grenz(A111,$A$3,Param!$B$10,Param!$C$10,Param!$D$10,Param!$E$10,Param!$B$11,Param!$C$11,Param!$D$11,Param!$E$11)*100</f>
        <v>26.249451110602244</v>
      </c>
      <c r="N111" s="3">
        <f t="shared" si="39"/>
        <v>-12145</v>
      </c>
      <c r="O111" s="3">
        <f t="shared" si="40"/>
        <v>-120.24752475247524</v>
      </c>
      <c r="P111" s="13">
        <f t="shared" si="28"/>
        <v>7070</v>
      </c>
      <c r="Q111" s="13">
        <f t="shared" si="41"/>
        <v>-7330</v>
      </c>
      <c r="R111" s="13">
        <f>tarifest3(A111-$K$3,$A$3,Param!$B$10,Param!$C$10,Param!$D$10,Param!$E$10,Param!$B$11,Param!$C$11,Param!$D$11,Param!$E$11)</f>
        <v>0</v>
      </c>
      <c r="S111" s="3">
        <f t="shared" si="42"/>
        <v>-72.574257425742573</v>
      </c>
      <c r="T111" s="3">
        <f>IF(A111&lt;$K$3,$K$2,tarifest3grenz(A111-$K$3,$A$3,Param!$B$10,Param!$C$10,Param!$D$10,Param!$E$10,Param!$B$11,Param!$C$11,Param!$D$11,Param!$E$11))*100</f>
        <v>70</v>
      </c>
      <c r="U111" s="3">
        <f>MAX(K111-tarifest3($K$3,$A$3,Param!$B$10,Param!$C$10,Param!$D$10,Param!$E$10,Param!$B$11,Param!$C$11,Param!$D$11,Param!$E$11),0)</f>
        <v>0</v>
      </c>
      <c r="V111" s="3">
        <f t="shared" si="43"/>
        <v>-72.574257425742573</v>
      </c>
      <c r="W111" s="3">
        <f t="shared" si="44"/>
        <v>70</v>
      </c>
      <c r="X111" s="3">
        <f>soli3grenz(K111,$A$3,Param!$J$9,Param!$J$10,Param!$J$11)*100</f>
        <v>0</v>
      </c>
      <c r="Y111" s="13">
        <f t="shared" si="29"/>
        <v>-7330</v>
      </c>
      <c r="Z111" s="3">
        <f t="shared" si="45"/>
        <v>-72.574257425742573</v>
      </c>
      <c r="AA111" s="13">
        <f t="shared" si="30"/>
        <v>70</v>
      </c>
      <c r="AB111" s="13">
        <f t="shared" si="31"/>
        <v>-7330</v>
      </c>
      <c r="AC111" s="13">
        <f t="shared" si="32"/>
        <v>-72.574257425742573</v>
      </c>
      <c r="AD111" s="13">
        <f t="shared" si="33"/>
        <v>70</v>
      </c>
      <c r="AE111" s="3">
        <f t="shared" si="34"/>
        <v>26.249451110602244</v>
      </c>
      <c r="AF111" s="13">
        <f t="shared" si="35"/>
        <v>7330</v>
      </c>
      <c r="AG111" s="13">
        <f t="shared" si="46"/>
        <v>72.574257425742573</v>
      </c>
      <c r="AH111" s="13">
        <f t="shared" si="36"/>
        <v>72.574257425742573</v>
      </c>
    </row>
    <row r="112" spans="1:34" x14ac:dyDescent="0.2">
      <c r="A112" s="8">
        <f t="shared" si="47"/>
        <v>10200</v>
      </c>
      <c r="B112" s="9">
        <f t="shared" si="25"/>
        <v>10.199999999999999</v>
      </c>
      <c r="C112" s="13">
        <f>tarifest3(A112,$A$3,Param!$B$5,Param!$C$5,Param!$D$5,Param!$E$5,Param!$B$6,Param!$C$6,Param!$D$6,Param!$E$6)</f>
        <v>0</v>
      </c>
      <c r="D112" s="3">
        <f t="shared" si="37"/>
        <v>0</v>
      </c>
      <c r="E112" s="3">
        <f>tarifest3grenz(A112,$A$3,Param!$B$5,Param!$C$5,Param!$D$5,Param!$E$5,Param!$B$6,Param!$C$6,Param!$D$6,Param!$E$6)*100</f>
        <v>0</v>
      </c>
      <c r="F112" s="13">
        <f>soli3(C112,$A$3,Param!$J$4,Param!$J$5,Param!$J$6)</f>
        <v>0</v>
      </c>
      <c r="G112" s="3">
        <f>soli3grenz(C112,$A$3,Param!$J$4,Param!$J$5,Param!$J$6)*100</f>
        <v>0</v>
      </c>
      <c r="H112" s="13">
        <f t="shared" si="26"/>
        <v>0</v>
      </c>
      <c r="I112" s="3">
        <f t="shared" si="24"/>
        <v>0</v>
      </c>
      <c r="J112" s="13">
        <f t="shared" si="27"/>
        <v>0</v>
      </c>
      <c r="K112" s="13">
        <f>tarifest3(A112,$A$3,Param!$B$10,Param!$C$10,Param!$D$10,Param!$E$10,Param!$B$11,Param!$C$11,Param!$D$11,Param!$E$11)</f>
        <v>2281</v>
      </c>
      <c r="L112" s="3">
        <f t="shared" si="38"/>
        <v>22.362745098039216</v>
      </c>
      <c r="M112" s="3">
        <f>tarifest3grenz(A112,$A$3,Param!$B$10,Param!$C$10,Param!$D$10,Param!$E$10,Param!$B$11,Param!$C$11,Param!$D$11,Param!$E$11)*100</f>
        <v>26.290738035264482</v>
      </c>
      <c r="N112" s="3">
        <f t="shared" si="39"/>
        <v>-12119</v>
      </c>
      <c r="O112" s="3">
        <f t="shared" si="40"/>
        <v>-118.81372549019609</v>
      </c>
      <c r="P112" s="13">
        <f t="shared" si="28"/>
        <v>7140</v>
      </c>
      <c r="Q112" s="13">
        <f t="shared" si="41"/>
        <v>-7260</v>
      </c>
      <c r="R112" s="13">
        <f>tarifest3(A112-$K$3,$A$3,Param!$B$10,Param!$C$10,Param!$D$10,Param!$E$10,Param!$B$11,Param!$C$11,Param!$D$11,Param!$E$11)</f>
        <v>0</v>
      </c>
      <c r="S112" s="3">
        <f t="shared" si="42"/>
        <v>-71.17647058823529</v>
      </c>
      <c r="T112" s="3">
        <f>IF(A112&lt;$K$3,$K$2,tarifest3grenz(A112-$K$3,$A$3,Param!$B$10,Param!$C$10,Param!$D$10,Param!$E$10,Param!$B$11,Param!$C$11,Param!$D$11,Param!$E$11))*100</f>
        <v>70</v>
      </c>
      <c r="U112" s="3">
        <f>MAX(K112-tarifest3($K$3,$A$3,Param!$B$10,Param!$C$10,Param!$D$10,Param!$E$10,Param!$B$11,Param!$C$11,Param!$D$11,Param!$E$11),0)</f>
        <v>0</v>
      </c>
      <c r="V112" s="3">
        <f t="shared" si="43"/>
        <v>-71.17647058823529</v>
      </c>
      <c r="W112" s="3">
        <f t="shared" si="44"/>
        <v>70</v>
      </c>
      <c r="X112" s="3">
        <f>soli3grenz(K112,$A$3,Param!$J$9,Param!$J$10,Param!$J$11)*100</f>
        <v>0</v>
      </c>
      <c r="Y112" s="13">
        <f t="shared" si="29"/>
        <v>-7260</v>
      </c>
      <c r="Z112" s="3">
        <f t="shared" si="45"/>
        <v>-71.17647058823529</v>
      </c>
      <c r="AA112" s="13">
        <f t="shared" si="30"/>
        <v>70</v>
      </c>
      <c r="AB112" s="13">
        <f t="shared" si="31"/>
        <v>-7260</v>
      </c>
      <c r="AC112" s="13">
        <f t="shared" si="32"/>
        <v>-71.17647058823529</v>
      </c>
      <c r="AD112" s="13">
        <f t="shared" si="33"/>
        <v>70</v>
      </c>
      <c r="AE112" s="3">
        <f t="shared" si="34"/>
        <v>26.290738035264482</v>
      </c>
      <c r="AF112" s="13">
        <f t="shared" si="35"/>
        <v>7260</v>
      </c>
      <c r="AG112" s="13">
        <f t="shared" si="46"/>
        <v>71.17647058823529</v>
      </c>
      <c r="AH112" s="13">
        <f t="shared" si="36"/>
        <v>71.17647058823529</v>
      </c>
    </row>
    <row r="113" spans="1:34" x14ac:dyDescent="0.2">
      <c r="A113" s="8">
        <f t="shared" si="47"/>
        <v>10300</v>
      </c>
      <c r="B113" s="9">
        <f t="shared" si="25"/>
        <v>10.3</v>
      </c>
      <c r="C113" s="13">
        <f>tarifest3(A113,$A$3,Param!$B$5,Param!$C$5,Param!$D$5,Param!$E$5,Param!$B$6,Param!$C$6,Param!$D$6,Param!$E$6)</f>
        <v>0</v>
      </c>
      <c r="D113" s="3">
        <f t="shared" si="37"/>
        <v>0</v>
      </c>
      <c r="E113" s="3">
        <f>tarifest3grenz(A113,$A$3,Param!$B$5,Param!$C$5,Param!$D$5,Param!$E$5,Param!$B$6,Param!$C$6,Param!$D$6,Param!$E$6)*100</f>
        <v>0</v>
      </c>
      <c r="F113" s="13">
        <f>soli3(C113,$A$3,Param!$J$4,Param!$J$5,Param!$J$6)</f>
        <v>0</v>
      </c>
      <c r="G113" s="3">
        <f>soli3grenz(C113,$A$3,Param!$J$4,Param!$J$5,Param!$J$6)*100</f>
        <v>0</v>
      </c>
      <c r="H113" s="13">
        <f t="shared" si="26"/>
        <v>0</v>
      </c>
      <c r="I113" s="3">
        <f t="shared" si="24"/>
        <v>0</v>
      </c>
      <c r="J113" s="13">
        <f t="shared" si="27"/>
        <v>0</v>
      </c>
      <c r="K113" s="13">
        <f>tarifest3(A113,$A$3,Param!$B$10,Param!$C$10,Param!$D$10,Param!$E$10,Param!$B$11,Param!$C$11,Param!$D$11,Param!$E$11)</f>
        <v>2308</v>
      </c>
      <c r="L113" s="3">
        <f t="shared" si="38"/>
        <v>22.407766990291261</v>
      </c>
      <c r="M113" s="3">
        <f>tarifest3grenz(A113,$A$3,Param!$B$10,Param!$C$10,Param!$D$10,Param!$E$10,Param!$B$11,Param!$C$11,Param!$D$11,Param!$E$11)*100</f>
        <v>26.332024959926727</v>
      </c>
      <c r="N113" s="3">
        <f t="shared" si="39"/>
        <v>-12092</v>
      </c>
      <c r="O113" s="3">
        <f t="shared" si="40"/>
        <v>-117.39805825242719</v>
      </c>
      <c r="P113" s="13">
        <f t="shared" si="28"/>
        <v>7209.9999999999991</v>
      </c>
      <c r="Q113" s="13">
        <f t="shared" si="41"/>
        <v>-7190.0000000000009</v>
      </c>
      <c r="R113" s="13">
        <f>tarifest3(A113-$K$3,$A$3,Param!$B$10,Param!$C$10,Param!$D$10,Param!$E$10,Param!$B$11,Param!$C$11,Param!$D$11,Param!$E$11)</f>
        <v>0</v>
      </c>
      <c r="S113" s="3">
        <f t="shared" si="42"/>
        <v>-69.805825242718456</v>
      </c>
      <c r="T113" s="3">
        <f>IF(A113&lt;$K$3,$K$2,tarifest3grenz(A113-$K$3,$A$3,Param!$B$10,Param!$C$10,Param!$D$10,Param!$E$10,Param!$B$11,Param!$C$11,Param!$D$11,Param!$E$11))*100</f>
        <v>70</v>
      </c>
      <c r="U113" s="3">
        <f>MAX(K113-tarifest3($K$3,$A$3,Param!$B$10,Param!$C$10,Param!$D$10,Param!$E$10,Param!$B$11,Param!$C$11,Param!$D$11,Param!$E$11),0)</f>
        <v>0</v>
      </c>
      <c r="V113" s="3">
        <f t="shared" si="43"/>
        <v>-69.805825242718456</v>
      </c>
      <c r="W113" s="3">
        <f t="shared" si="44"/>
        <v>70</v>
      </c>
      <c r="X113" s="3">
        <f>soli3grenz(K113,$A$3,Param!$J$9,Param!$J$10,Param!$J$11)*100</f>
        <v>0</v>
      </c>
      <c r="Y113" s="13">
        <f t="shared" si="29"/>
        <v>-7190.0000000000009</v>
      </c>
      <c r="Z113" s="3">
        <f t="shared" si="45"/>
        <v>-69.805825242718456</v>
      </c>
      <c r="AA113" s="13">
        <f t="shared" si="30"/>
        <v>70</v>
      </c>
      <c r="AB113" s="13">
        <f t="shared" si="31"/>
        <v>-7190.0000000000009</v>
      </c>
      <c r="AC113" s="13">
        <f t="shared" si="32"/>
        <v>-69.805825242718456</v>
      </c>
      <c r="AD113" s="13">
        <f t="shared" si="33"/>
        <v>70</v>
      </c>
      <c r="AE113" s="3">
        <f t="shared" si="34"/>
        <v>26.332024959926727</v>
      </c>
      <c r="AF113" s="13">
        <f t="shared" si="35"/>
        <v>7190.0000000000009</v>
      </c>
      <c r="AG113" s="13">
        <f t="shared" si="46"/>
        <v>69.805825242718456</v>
      </c>
      <c r="AH113" s="13">
        <f t="shared" si="36"/>
        <v>69.805825242718456</v>
      </c>
    </row>
    <row r="114" spans="1:34" x14ac:dyDescent="0.2">
      <c r="A114" s="8">
        <f t="shared" si="47"/>
        <v>10400</v>
      </c>
      <c r="B114" s="9">
        <f t="shared" si="25"/>
        <v>10.4</v>
      </c>
      <c r="C114" s="13">
        <f>tarifest3(A114,$A$3,Param!$B$5,Param!$C$5,Param!$D$5,Param!$E$5,Param!$B$6,Param!$C$6,Param!$D$6,Param!$E$6)</f>
        <v>7</v>
      </c>
      <c r="D114" s="3">
        <f t="shared" si="37"/>
        <v>6.7307692307692304E-2</v>
      </c>
      <c r="E114" s="3">
        <f>tarifest3grenz(A114,$A$3,Param!$B$5,Param!$C$5,Param!$D$5,Param!$E$5,Param!$B$6,Param!$C$6,Param!$D$6,Param!$E$6)*100</f>
        <v>14.11539855863726</v>
      </c>
      <c r="F114" s="13">
        <f>soli3(C114,$A$3,Param!$J$4,Param!$J$5,Param!$J$6)</f>
        <v>0</v>
      </c>
      <c r="G114" s="3">
        <f>soli3grenz(C114,$A$3,Param!$J$4,Param!$J$5,Param!$J$6)*100</f>
        <v>0</v>
      </c>
      <c r="H114" s="13">
        <f t="shared" si="26"/>
        <v>7</v>
      </c>
      <c r="I114" s="3">
        <f t="shared" si="24"/>
        <v>6.7307692307692304E-2</v>
      </c>
      <c r="J114" s="13">
        <f t="shared" si="27"/>
        <v>14.11539855863726</v>
      </c>
      <c r="K114" s="13">
        <f>tarifest3(A114,$A$3,Param!$B$10,Param!$C$10,Param!$D$10,Param!$E$10,Param!$B$11,Param!$C$11,Param!$D$11,Param!$E$11)</f>
        <v>2334</v>
      </c>
      <c r="L114" s="3">
        <f t="shared" si="38"/>
        <v>22.442307692307693</v>
      </c>
      <c r="M114" s="3">
        <f>tarifest3grenz(A114,$A$3,Param!$B$10,Param!$C$10,Param!$D$10,Param!$E$10,Param!$B$11,Param!$C$11,Param!$D$11,Param!$E$11)*100</f>
        <v>26.373311884588961</v>
      </c>
      <c r="N114" s="3">
        <f t="shared" si="39"/>
        <v>-12066</v>
      </c>
      <c r="O114" s="3">
        <f t="shared" si="40"/>
        <v>-116.01923076923077</v>
      </c>
      <c r="P114" s="13">
        <f t="shared" si="28"/>
        <v>7279.9999999999991</v>
      </c>
      <c r="Q114" s="13">
        <f t="shared" si="41"/>
        <v>-7120.0000000000009</v>
      </c>
      <c r="R114" s="13">
        <f>tarifest3(A114-$K$3,$A$3,Param!$B$10,Param!$C$10,Param!$D$10,Param!$E$10,Param!$B$11,Param!$C$11,Param!$D$11,Param!$E$11)</f>
        <v>0</v>
      </c>
      <c r="S114" s="3">
        <f t="shared" si="42"/>
        <v>-68.461538461538467</v>
      </c>
      <c r="T114" s="3">
        <f>IF(A114&lt;$K$3,$K$2,tarifest3grenz(A114-$K$3,$A$3,Param!$B$10,Param!$C$10,Param!$D$10,Param!$E$10,Param!$B$11,Param!$C$11,Param!$D$11,Param!$E$11))*100</f>
        <v>70</v>
      </c>
      <c r="U114" s="3">
        <f>MAX(K114-tarifest3($K$3,$A$3,Param!$B$10,Param!$C$10,Param!$D$10,Param!$E$10,Param!$B$11,Param!$C$11,Param!$D$11,Param!$E$11),0)</f>
        <v>0</v>
      </c>
      <c r="V114" s="3">
        <f t="shared" si="43"/>
        <v>-68.461538461538467</v>
      </c>
      <c r="W114" s="3">
        <f t="shared" si="44"/>
        <v>70</v>
      </c>
      <c r="X114" s="3">
        <f>soli3grenz(K114,$A$3,Param!$J$9,Param!$J$10,Param!$J$11)*100</f>
        <v>0</v>
      </c>
      <c r="Y114" s="13">
        <f t="shared" si="29"/>
        <v>-7120.0000000000009</v>
      </c>
      <c r="Z114" s="3">
        <f t="shared" si="45"/>
        <v>-68.461538461538467</v>
      </c>
      <c r="AA114" s="13">
        <f t="shared" si="30"/>
        <v>70</v>
      </c>
      <c r="AB114" s="13">
        <f t="shared" si="31"/>
        <v>-7127.0000000000009</v>
      </c>
      <c r="AC114" s="13">
        <f t="shared" si="32"/>
        <v>-68.52884615384616</v>
      </c>
      <c r="AD114" s="13">
        <f t="shared" si="33"/>
        <v>55.88460144136274</v>
      </c>
      <c r="AE114" s="3">
        <f t="shared" si="34"/>
        <v>12.257913325951701</v>
      </c>
      <c r="AF114" s="13">
        <f t="shared" si="35"/>
        <v>7127.0000000000009</v>
      </c>
      <c r="AG114" s="13">
        <f t="shared" si="46"/>
        <v>68.52884615384616</v>
      </c>
      <c r="AH114" s="13">
        <f t="shared" si="36"/>
        <v>68.52884615384616</v>
      </c>
    </row>
    <row r="115" spans="1:34" x14ac:dyDescent="0.2">
      <c r="A115" s="8">
        <f t="shared" si="47"/>
        <v>10500</v>
      </c>
      <c r="B115" s="9">
        <f t="shared" si="25"/>
        <v>10.5</v>
      </c>
      <c r="C115" s="13">
        <f>tarifest3(A115,$A$3,Param!$B$5,Param!$C$5,Param!$D$5,Param!$E$5,Param!$B$6,Param!$C$6,Param!$D$6,Param!$E$6)</f>
        <v>21</v>
      </c>
      <c r="D115" s="3">
        <f t="shared" si="37"/>
        <v>0.2</v>
      </c>
      <c r="E115" s="3">
        <f>tarifest3grenz(A115,$A$3,Param!$B$5,Param!$C$5,Param!$D$5,Param!$E$5,Param!$B$6,Param!$C$6,Param!$D$6,Param!$E$6)*100</f>
        <v>14.333131688141517</v>
      </c>
      <c r="F115" s="13">
        <f>soli3(C115,$A$3,Param!$J$4,Param!$J$5,Param!$J$6)</f>
        <v>0</v>
      </c>
      <c r="G115" s="3">
        <f>soli3grenz(C115,$A$3,Param!$J$4,Param!$J$5,Param!$J$6)*100</f>
        <v>0</v>
      </c>
      <c r="H115" s="13">
        <f t="shared" si="26"/>
        <v>21</v>
      </c>
      <c r="I115" s="3">
        <f t="shared" si="24"/>
        <v>0.2</v>
      </c>
      <c r="J115" s="13">
        <f t="shared" si="27"/>
        <v>14.333131688141517</v>
      </c>
      <c r="K115" s="13">
        <f>tarifest3(A115,$A$3,Param!$B$10,Param!$C$10,Param!$D$10,Param!$E$10,Param!$B$11,Param!$C$11,Param!$D$11,Param!$E$11)</f>
        <v>2360</v>
      </c>
      <c r="L115" s="3">
        <f t="shared" si="38"/>
        <v>22.476190476190478</v>
      </c>
      <c r="M115" s="3">
        <f>tarifest3grenz(A115,$A$3,Param!$B$10,Param!$C$10,Param!$D$10,Param!$E$10,Param!$B$11,Param!$C$11,Param!$D$11,Param!$E$11)*100</f>
        <v>26.414598809251199</v>
      </c>
      <c r="N115" s="3">
        <f t="shared" si="39"/>
        <v>-12040</v>
      </c>
      <c r="O115" s="3">
        <f t="shared" si="40"/>
        <v>-114.66666666666667</v>
      </c>
      <c r="P115" s="13">
        <f t="shared" si="28"/>
        <v>7349.9999999999991</v>
      </c>
      <c r="Q115" s="13">
        <f t="shared" si="41"/>
        <v>-7050.0000000000009</v>
      </c>
      <c r="R115" s="13">
        <f>tarifest3(A115-$K$3,$A$3,Param!$B$10,Param!$C$10,Param!$D$10,Param!$E$10,Param!$B$11,Param!$C$11,Param!$D$11,Param!$E$11)</f>
        <v>0</v>
      </c>
      <c r="S115" s="3">
        <f t="shared" si="42"/>
        <v>-67.142857142857153</v>
      </c>
      <c r="T115" s="3">
        <f>IF(A115&lt;$K$3,$K$2,tarifest3grenz(A115-$K$3,$A$3,Param!$B$10,Param!$C$10,Param!$D$10,Param!$E$10,Param!$B$11,Param!$C$11,Param!$D$11,Param!$E$11))*100</f>
        <v>70</v>
      </c>
      <c r="U115" s="3">
        <f>MAX(K115-tarifest3($K$3,$A$3,Param!$B$10,Param!$C$10,Param!$D$10,Param!$E$10,Param!$B$11,Param!$C$11,Param!$D$11,Param!$E$11),0)</f>
        <v>0</v>
      </c>
      <c r="V115" s="3">
        <f t="shared" si="43"/>
        <v>-67.142857142857153</v>
      </c>
      <c r="W115" s="3">
        <f t="shared" si="44"/>
        <v>70</v>
      </c>
      <c r="X115" s="3">
        <f>soli3grenz(K115,$A$3,Param!$J$9,Param!$J$10,Param!$J$11)*100</f>
        <v>0</v>
      </c>
      <c r="Y115" s="13">
        <f t="shared" si="29"/>
        <v>-7050.0000000000009</v>
      </c>
      <c r="Z115" s="3">
        <f t="shared" si="45"/>
        <v>-67.142857142857153</v>
      </c>
      <c r="AA115" s="13">
        <f t="shared" si="30"/>
        <v>70</v>
      </c>
      <c r="AB115" s="13">
        <f t="shared" si="31"/>
        <v>-7071.0000000000009</v>
      </c>
      <c r="AC115" s="13">
        <f t="shared" si="32"/>
        <v>-67.342857142857156</v>
      </c>
      <c r="AD115" s="13">
        <f t="shared" si="33"/>
        <v>55.66686831185848</v>
      </c>
      <c r="AE115" s="3">
        <f t="shared" si="34"/>
        <v>12.081467121109682</v>
      </c>
      <c r="AF115" s="13">
        <f>-AB115</f>
        <v>7071.0000000000009</v>
      </c>
      <c r="AG115" s="13">
        <f t="shared" si="46"/>
        <v>67.342857142857156</v>
      </c>
      <c r="AH115" s="13">
        <f>-AC115</f>
        <v>67.342857142857156</v>
      </c>
    </row>
    <row r="116" spans="1:34" x14ac:dyDescent="0.2">
      <c r="A116" s="8">
        <f t="shared" si="47"/>
        <v>10600</v>
      </c>
      <c r="B116" s="9">
        <f t="shared" si="25"/>
        <v>10.6</v>
      </c>
      <c r="C116" s="13">
        <f>tarifest3(A116,$A$3,Param!$B$5,Param!$C$5,Param!$D$5,Param!$E$5,Param!$B$6,Param!$C$6,Param!$D$6,Param!$E$6)</f>
        <v>36</v>
      </c>
      <c r="D116" s="3">
        <f t="shared" si="37"/>
        <v>0.33962264150943394</v>
      </c>
      <c r="E116" s="3">
        <f>tarifest3grenz(A116,$A$3,Param!$B$5,Param!$C$5,Param!$D$5,Param!$E$5,Param!$B$6,Param!$C$6,Param!$D$6,Param!$E$6)*100</f>
        <v>14.550864817645776</v>
      </c>
      <c r="F116" s="13">
        <f>soli3(C116,$A$3,Param!$J$4,Param!$J$5,Param!$J$6)</f>
        <v>0</v>
      </c>
      <c r="G116" s="3">
        <f>soli3grenz(C116,$A$3,Param!$J$4,Param!$J$5,Param!$J$6)*100</f>
        <v>0</v>
      </c>
      <c r="H116" s="13">
        <f t="shared" si="26"/>
        <v>36</v>
      </c>
      <c r="I116" s="3">
        <f t="shared" si="24"/>
        <v>0.33962264150943394</v>
      </c>
      <c r="J116" s="13">
        <f t="shared" si="27"/>
        <v>14.550864817645776</v>
      </c>
      <c r="K116" s="13">
        <f>tarifest3(A116,$A$3,Param!$B$10,Param!$C$10,Param!$D$10,Param!$E$10,Param!$B$11,Param!$C$11,Param!$D$11,Param!$E$11)</f>
        <v>2387</v>
      </c>
      <c r="L116" s="3">
        <f t="shared" si="38"/>
        <v>22.518867924528301</v>
      </c>
      <c r="M116" s="3">
        <f>tarifest3grenz(A116,$A$3,Param!$B$10,Param!$C$10,Param!$D$10,Param!$E$10,Param!$B$11,Param!$C$11,Param!$D$11,Param!$E$11)*100</f>
        <v>26.455885733913441</v>
      </c>
      <c r="N116" s="3">
        <f t="shared" si="39"/>
        <v>-12013</v>
      </c>
      <c r="O116" s="3">
        <f t="shared" si="40"/>
        <v>-113.3301886792453</v>
      </c>
      <c r="P116" s="13">
        <f t="shared" si="28"/>
        <v>7419.9999999999991</v>
      </c>
      <c r="Q116" s="13">
        <f t="shared" si="41"/>
        <v>-6980.0000000000009</v>
      </c>
      <c r="R116" s="13">
        <f>tarifest3(A116-$K$3,$A$3,Param!$B$10,Param!$C$10,Param!$D$10,Param!$E$10,Param!$B$11,Param!$C$11,Param!$D$11,Param!$E$11)</f>
        <v>0</v>
      </c>
      <c r="S116" s="3">
        <f t="shared" si="42"/>
        <v>-65.84905660377359</v>
      </c>
      <c r="T116" s="3">
        <f>IF(A116&lt;$K$3,$K$2,tarifest3grenz(A116-$K$3,$A$3,Param!$B$10,Param!$C$10,Param!$D$10,Param!$E$10,Param!$B$11,Param!$C$11,Param!$D$11,Param!$E$11))*100</f>
        <v>70</v>
      </c>
      <c r="U116" s="3">
        <f>MAX(K116-tarifest3($K$3,$A$3,Param!$B$10,Param!$C$10,Param!$D$10,Param!$E$10,Param!$B$11,Param!$C$11,Param!$D$11,Param!$E$11),0)</f>
        <v>0</v>
      </c>
      <c r="V116" s="3">
        <f t="shared" si="43"/>
        <v>-65.84905660377359</v>
      </c>
      <c r="W116" s="3">
        <f t="shared" si="44"/>
        <v>70</v>
      </c>
      <c r="X116" s="3">
        <f>soli3grenz(K116,$A$3,Param!$J$9,Param!$J$10,Param!$J$11)*100</f>
        <v>0</v>
      </c>
      <c r="Y116" s="13">
        <f t="shared" si="29"/>
        <v>-6980.0000000000009</v>
      </c>
      <c r="Z116" s="3">
        <f t="shared" si="45"/>
        <v>-65.84905660377359</v>
      </c>
      <c r="AA116" s="13">
        <f t="shared" si="30"/>
        <v>70</v>
      </c>
      <c r="AB116" s="13">
        <f t="shared" si="31"/>
        <v>-7016.0000000000009</v>
      </c>
      <c r="AC116" s="13">
        <f t="shared" si="32"/>
        <v>-66.188679245283026</v>
      </c>
      <c r="AD116" s="13">
        <f t="shared" si="33"/>
        <v>55.449135182354226</v>
      </c>
      <c r="AE116" s="3">
        <f t="shared" si="34"/>
        <v>11.905020916267665</v>
      </c>
      <c r="AF116" s="13">
        <f t="shared" ref="AF116:AF179" si="48">-AB116</f>
        <v>7016.0000000000009</v>
      </c>
      <c r="AG116" s="13">
        <f t="shared" si="46"/>
        <v>66.188679245283026</v>
      </c>
      <c r="AH116" s="13">
        <f t="shared" ref="AH116:AH179" si="49">-AC116</f>
        <v>66.188679245283026</v>
      </c>
    </row>
    <row r="117" spans="1:34" x14ac:dyDescent="0.2">
      <c r="A117" s="8">
        <f t="shared" si="47"/>
        <v>10700</v>
      </c>
      <c r="B117" s="9">
        <f t="shared" si="25"/>
        <v>10.7</v>
      </c>
      <c r="C117" s="13">
        <f>tarifest3(A117,$A$3,Param!$B$5,Param!$C$5,Param!$D$5,Param!$E$5,Param!$B$6,Param!$C$6,Param!$D$6,Param!$E$6)</f>
        <v>50</v>
      </c>
      <c r="D117" s="3">
        <f t="shared" si="37"/>
        <v>0.46728971962616817</v>
      </c>
      <c r="E117" s="3">
        <f>tarifest3grenz(A117,$A$3,Param!$B$5,Param!$C$5,Param!$D$5,Param!$E$5,Param!$B$6,Param!$C$6,Param!$D$6,Param!$E$6)*100</f>
        <v>14.768597947150036</v>
      </c>
      <c r="F117" s="13">
        <f>soli3(C117,$A$3,Param!$J$4,Param!$J$5,Param!$J$6)</f>
        <v>0</v>
      </c>
      <c r="G117" s="3">
        <f>soli3grenz(C117,$A$3,Param!$J$4,Param!$J$5,Param!$J$6)*100</f>
        <v>0</v>
      </c>
      <c r="H117" s="13">
        <f t="shared" si="26"/>
        <v>50</v>
      </c>
      <c r="I117" s="3">
        <f t="shared" si="24"/>
        <v>0.46728971962616817</v>
      </c>
      <c r="J117" s="13">
        <f t="shared" si="27"/>
        <v>14.768597947150036</v>
      </c>
      <c r="K117" s="13">
        <f>tarifest3(A117,$A$3,Param!$B$10,Param!$C$10,Param!$D$10,Param!$E$10,Param!$B$11,Param!$C$11,Param!$D$11,Param!$E$11)</f>
        <v>2413</v>
      </c>
      <c r="L117" s="3">
        <f t="shared" si="38"/>
        <v>22.55140186915888</v>
      </c>
      <c r="M117" s="3">
        <f>tarifest3grenz(A117,$A$3,Param!$B$10,Param!$C$10,Param!$D$10,Param!$E$10,Param!$B$11,Param!$C$11,Param!$D$11,Param!$E$11)*100</f>
        <v>26.497172658575685</v>
      </c>
      <c r="N117" s="3">
        <f t="shared" si="39"/>
        <v>-11987</v>
      </c>
      <c r="O117" s="3">
        <f t="shared" si="40"/>
        <v>-112.02803738317758</v>
      </c>
      <c r="P117" s="13">
        <f t="shared" si="28"/>
        <v>7489.9999999999991</v>
      </c>
      <c r="Q117" s="13">
        <f t="shared" si="41"/>
        <v>-6910.0000000000009</v>
      </c>
      <c r="R117" s="13">
        <f>tarifest3(A117-$K$3,$A$3,Param!$B$10,Param!$C$10,Param!$D$10,Param!$E$10,Param!$B$11,Param!$C$11,Param!$D$11,Param!$E$11)</f>
        <v>0</v>
      </c>
      <c r="S117" s="3">
        <f t="shared" si="42"/>
        <v>-64.579439252336456</v>
      </c>
      <c r="T117" s="3">
        <f>IF(A117&lt;$K$3,$K$2,tarifest3grenz(A117-$K$3,$A$3,Param!$B$10,Param!$C$10,Param!$D$10,Param!$E$10,Param!$B$11,Param!$C$11,Param!$D$11,Param!$E$11))*100</f>
        <v>70</v>
      </c>
      <c r="U117" s="3">
        <f>MAX(K117-tarifest3($K$3,$A$3,Param!$B$10,Param!$C$10,Param!$D$10,Param!$E$10,Param!$B$11,Param!$C$11,Param!$D$11,Param!$E$11),0)</f>
        <v>0</v>
      </c>
      <c r="V117" s="3">
        <f t="shared" si="43"/>
        <v>-64.579439252336456</v>
      </c>
      <c r="W117" s="3">
        <f t="shared" si="44"/>
        <v>70</v>
      </c>
      <c r="X117" s="3">
        <f>soli3grenz(K117,$A$3,Param!$J$9,Param!$J$10,Param!$J$11)*100</f>
        <v>0</v>
      </c>
      <c r="Y117" s="13">
        <f t="shared" si="29"/>
        <v>-6910.0000000000009</v>
      </c>
      <c r="Z117" s="3">
        <f t="shared" si="45"/>
        <v>-64.579439252336456</v>
      </c>
      <c r="AA117" s="13">
        <f t="shared" si="30"/>
        <v>70</v>
      </c>
      <c r="AB117" s="13">
        <f t="shared" si="31"/>
        <v>-6960.0000000000009</v>
      </c>
      <c r="AC117" s="13">
        <f t="shared" si="32"/>
        <v>-65.046728971962622</v>
      </c>
      <c r="AD117" s="13">
        <f t="shared" si="33"/>
        <v>55.231402052849965</v>
      </c>
      <c r="AE117" s="3">
        <f t="shared" si="34"/>
        <v>11.728574711425649</v>
      </c>
      <c r="AF117" s="13">
        <f t="shared" si="48"/>
        <v>6960.0000000000009</v>
      </c>
      <c r="AG117" s="13">
        <f t="shared" si="46"/>
        <v>65.046728971962622</v>
      </c>
      <c r="AH117" s="13">
        <f t="shared" si="49"/>
        <v>65.046728971962622</v>
      </c>
    </row>
    <row r="118" spans="1:34" x14ac:dyDescent="0.2">
      <c r="A118" s="8">
        <f t="shared" si="47"/>
        <v>10800</v>
      </c>
      <c r="B118" s="9">
        <f t="shared" si="25"/>
        <v>10.8</v>
      </c>
      <c r="C118" s="13">
        <f>tarifest3(A118,$A$3,Param!$B$5,Param!$C$5,Param!$D$5,Param!$E$5,Param!$B$6,Param!$C$6,Param!$D$6,Param!$E$6)</f>
        <v>65</v>
      </c>
      <c r="D118" s="3">
        <f t="shared" si="37"/>
        <v>0.60185185185185186</v>
      </c>
      <c r="E118" s="3">
        <f>tarifest3grenz(A118,$A$3,Param!$B$5,Param!$C$5,Param!$D$5,Param!$E$5,Param!$B$6,Param!$C$6,Param!$D$6,Param!$E$6)*100</f>
        <v>14.986331076654293</v>
      </c>
      <c r="F118" s="13">
        <f>soli3(C118,$A$3,Param!$J$4,Param!$J$5,Param!$J$6)</f>
        <v>0</v>
      </c>
      <c r="G118" s="3">
        <f>soli3grenz(C118,$A$3,Param!$J$4,Param!$J$5,Param!$J$6)*100</f>
        <v>0</v>
      </c>
      <c r="H118" s="13">
        <f t="shared" si="26"/>
        <v>65</v>
      </c>
      <c r="I118" s="3">
        <f t="shared" si="24"/>
        <v>0.60185185185185186</v>
      </c>
      <c r="J118" s="13">
        <f t="shared" si="27"/>
        <v>14.986331076654293</v>
      </c>
      <c r="K118" s="13">
        <f>tarifest3(A118,$A$3,Param!$B$10,Param!$C$10,Param!$D$10,Param!$E$10,Param!$B$11,Param!$C$11,Param!$D$11,Param!$E$11)</f>
        <v>2440</v>
      </c>
      <c r="L118" s="3">
        <f t="shared" si="38"/>
        <v>22.592592592592592</v>
      </c>
      <c r="M118" s="3">
        <f>tarifest3grenz(A118,$A$3,Param!$B$10,Param!$C$10,Param!$D$10,Param!$E$10,Param!$B$11,Param!$C$11,Param!$D$11,Param!$E$11)*100</f>
        <v>26.538459583237916</v>
      </c>
      <c r="N118" s="3">
        <f t="shared" si="39"/>
        <v>-11960</v>
      </c>
      <c r="O118" s="3">
        <f t="shared" si="40"/>
        <v>-110.74074074074073</v>
      </c>
      <c r="P118" s="13">
        <f t="shared" si="28"/>
        <v>7559.9999999999991</v>
      </c>
      <c r="Q118" s="13">
        <f t="shared" si="41"/>
        <v>-6840.0000000000009</v>
      </c>
      <c r="R118" s="13">
        <f>tarifest3(A118-$K$3,$A$3,Param!$B$10,Param!$C$10,Param!$D$10,Param!$E$10,Param!$B$11,Param!$C$11,Param!$D$11,Param!$E$11)</f>
        <v>0</v>
      </c>
      <c r="S118" s="3">
        <f t="shared" si="42"/>
        <v>-63.333333333333343</v>
      </c>
      <c r="T118" s="3">
        <f>IF(A118&lt;$K$3,$K$2,tarifest3grenz(A118-$K$3,$A$3,Param!$B$10,Param!$C$10,Param!$D$10,Param!$E$10,Param!$B$11,Param!$C$11,Param!$D$11,Param!$E$11))*100</f>
        <v>70</v>
      </c>
      <c r="U118" s="3">
        <f>MAX(K118-tarifest3($K$3,$A$3,Param!$B$10,Param!$C$10,Param!$D$10,Param!$E$10,Param!$B$11,Param!$C$11,Param!$D$11,Param!$E$11),0)</f>
        <v>0</v>
      </c>
      <c r="V118" s="3">
        <f t="shared" si="43"/>
        <v>-63.333333333333343</v>
      </c>
      <c r="W118" s="3">
        <f t="shared" si="44"/>
        <v>70</v>
      </c>
      <c r="X118" s="3">
        <f>soli3grenz(K118,$A$3,Param!$J$9,Param!$J$10,Param!$J$11)*100</f>
        <v>0</v>
      </c>
      <c r="Y118" s="13">
        <f t="shared" si="29"/>
        <v>-6840.0000000000009</v>
      </c>
      <c r="Z118" s="3">
        <f t="shared" si="45"/>
        <v>-63.333333333333343</v>
      </c>
      <c r="AA118" s="13">
        <f t="shared" si="30"/>
        <v>70</v>
      </c>
      <c r="AB118" s="13">
        <f t="shared" si="31"/>
        <v>-6905.0000000000009</v>
      </c>
      <c r="AC118" s="13">
        <f t="shared" si="32"/>
        <v>-63.935185185185198</v>
      </c>
      <c r="AD118" s="13">
        <f t="shared" si="33"/>
        <v>55.013668923345705</v>
      </c>
      <c r="AE118" s="3">
        <f t="shared" si="34"/>
        <v>11.552128506583623</v>
      </c>
      <c r="AF118" s="13">
        <f t="shared" si="48"/>
        <v>6905.0000000000009</v>
      </c>
      <c r="AG118" s="13">
        <f t="shared" si="46"/>
        <v>63.935185185185198</v>
      </c>
      <c r="AH118" s="13">
        <f t="shared" si="49"/>
        <v>63.935185185185198</v>
      </c>
    </row>
    <row r="119" spans="1:34" x14ac:dyDescent="0.2">
      <c r="A119" s="8">
        <f t="shared" si="47"/>
        <v>10900</v>
      </c>
      <c r="B119" s="9">
        <f t="shared" si="25"/>
        <v>10.9</v>
      </c>
      <c r="C119" s="13">
        <f>tarifest3(A119,$A$3,Param!$B$5,Param!$C$5,Param!$D$5,Param!$E$5,Param!$B$6,Param!$C$6,Param!$D$6,Param!$E$6)</f>
        <v>80</v>
      </c>
      <c r="D119" s="3">
        <f t="shared" si="37"/>
        <v>0.73394495412844041</v>
      </c>
      <c r="E119" s="3">
        <f>tarifest3grenz(A119,$A$3,Param!$B$5,Param!$C$5,Param!$D$5,Param!$E$5,Param!$B$6,Param!$C$6,Param!$D$6,Param!$E$6)*100</f>
        <v>15.204064206158552</v>
      </c>
      <c r="F119" s="13">
        <f>soli3(C119,$A$3,Param!$J$4,Param!$J$5,Param!$J$6)</f>
        <v>0</v>
      </c>
      <c r="G119" s="3">
        <f>soli3grenz(C119,$A$3,Param!$J$4,Param!$J$5,Param!$J$6)*100</f>
        <v>0</v>
      </c>
      <c r="H119" s="13">
        <f t="shared" si="26"/>
        <v>80</v>
      </c>
      <c r="I119" s="3">
        <f t="shared" si="24"/>
        <v>0.73394495412844041</v>
      </c>
      <c r="J119" s="13">
        <f t="shared" si="27"/>
        <v>15.204064206158552</v>
      </c>
      <c r="K119" s="13">
        <f>tarifest3(A119,$A$3,Param!$B$10,Param!$C$10,Param!$D$10,Param!$E$10,Param!$B$11,Param!$C$11,Param!$D$11,Param!$E$11)</f>
        <v>2466</v>
      </c>
      <c r="L119" s="3">
        <f t="shared" si="38"/>
        <v>22.623853211009173</v>
      </c>
      <c r="M119" s="3">
        <f>tarifest3grenz(A119,$A$3,Param!$B$10,Param!$C$10,Param!$D$10,Param!$E$10,Param!$B$11,Param!$C$11,Param!$D$11,Param!$E$11)*100</f>
        <v>26.579746507900161</v>
      </c>
      <c r="N119" s="3">
        <f t="shared" si="39"/>
        <v>-11934</v>
      </c>
      <c r="O119" s="3">
        <f t="shared" si="40"/>
        <v>-109.48623853211011</v>
      </c>
      <c r="P119" s="13">
        <f t="shared" si="28"/>
        <v>7629.9999999999991</v>
      </c>
      <c r="Q119" s="13">
        <f t="shared" si="41"/>
        <v>-6770.0000000000009</v>
      </c>
      <c r="R119" s="13">
        <f>tarifest3(A119-$K$3,$A$3,Param!$B$10,Param!$C$10,Param!$D$10,Param!$E$10,Param!$B$11,Param!$C$11,Param!$D$11,Param!$E$11)</f>
        <v>0</v>
      </c>
      <c r="S119" s="3">
        <f t="shared" si="42"/>
        <v>-62.110091743119277</v>
      </c>
      <c r="T119" s="3">
        <f>IF(A119&lt;$K$3,$K$2,tarifest3grenz(A119-$K$3,$A$3,Param!$B$10,Param!$C$10,Param!$D$10,Param!$E$10,Param!$B$11,Param!$C$11,Param!$D$11,Param!$E$11))*100</f>
        <v>70</v>
      </c>
      <c r="U119" s="3">
        <f>MAX(K119-tarifest3($K$3,$A$3,Param!$B$10,Param!$C$10,Param!$D$10,Param!$E$10,Param!$B$11,Param!$C$11,Param!$D$11,Param!$E$11),0)</f>
        <v>0</v>
      </c>
      <c r="V119" s="3">
        <f t="shared" si="43"/>
        <v>-62.110091743119277</v>
      </c>
      <c r="W119" s="3">
        <f t="shared" si="44"/>
        <v>70</v>
      </c>
      <c r="X119" s="3">
        <f>soli3grenz(K119,$A$3,Param!$J$9,Param!$J$10,Param!$J$11)*100</f>
        <v>0</v>
      </c>
      <c r="Y119" s="13">
        <f t="shared" si="29"/>
        <v>-6770.0000000000009</v>
      </c>
      <c r="Z119" s="3">
        <f t="shared" si="45"/>
        <v>-62.110091743119277</v>
      </c>
      <c r="AA119" s="13">
        <f t="shared" si="30"/>
        <v>70</v>
      </c>
      <c r="AB119" s="13">
        <f t="shared" si="31"/>
        <v>-6850.0000000000009</v>
      </c>
      <c r="AC119" s="13">
        <f t="shared" si="32"/>
        <v>-62.844036697247716</v>
      </c>
      <c r="AD119" s="13">
        <f t="shared" si="33"/>
        <v>54.795935793841451</v>
      </c>
      <c r="AE119" s="3">
        <f t="shared" si="34"/>
        <v>11.375682301741609</v>
      </c>
      <c r="AF119" s="13">
        <f t="shared" si="48"/>
        <v>6850.0000000000009</v>
      </c>
      <c r="AG119" s="13">
        <f t="shared" si="46"/>
        <v>62.844036697247716</v>
      </c>
      <c r="AH119" s="13">
        <f t="shared" si="49"/>
        <v>62.844036697247716</v>
      </c>
    </row>
    <row r="120" spans="1:34" x14ac:dyDescent="0.2">
      <c r="A120" s="8">
        <f t="shared" si="47"/>
        <v>11000</v>
      </c>
      <c r="B120" s="9">
        <f t="shared" si="25"/>
        <v>11</v>
      </c>
      <c r="C120" s="13">
        <f>tarifest3(A120,$A$3,Param!$B$5,Param!$C$5,Param!$D$5,Param!$E$5,Param!$B$6,Param!$C$6,Param!$D$6,Param!$E$6)</f>
        <v>96</v>
      </c>
      <c r="D120" s="3">
        <f t="shared" si="37"/>
        <v>0.8727272727272728</v>
      </c>
      <c r="E120" s="3">
        <f>tarifest3grenz(A120,$A$3,Param!$B$5,Param!$C$5,Param!$D$5,Param!$E$5,Param!$B$6,Param!$C$6,Param!$D$6,Param!$E$6)*100</f>
        <v>15.421797335662813</v>
      </c>
      <c r="F120" s="13">
        <f>soli3(C120,$A$3,Param!$J$4,Param!$J$5,Param!$J$6)</f>
        <v>0</v>
      </c>
      <c r="G120" s="3">
        <f>soli3grenz(C120,$A$3,Param!$J$4,Param!$J$5,Param!$J$6)*100</f>
        <v>0</v>
      </c>
      <c r="H120" s="13">
        <f t="shared" si="26"/>
        <v>96</v>
      </c>
      <c r="I120" s="3">
        <f t="shared" si="24"/>
        <v>0.8727272727272728</v>
      </c>
      <c r="J120" s="13">
        <f t="shared" si="27"/>
        <v>15.421797335662813</v>
      </c>
      <c r="K120" s="13">
        <f>tarifest3(A120,$A$3,Param!$B$10,Param!$C$10,Param!$D$10,Param!$E$10,Param!$B$11,Param!$C$11,Param!$D$11,Param!$E$11)</f>
        <v>2493</v>
      </c>
      <c r="L120" s="3">
        <f t="shared" si="38"/>
        <v>22.663636363636364</v>
      </c>
      <c r="M120" s="3">
        <f>tarifest3grenz(A120,$A$3,Param!$B$10,Param!$C$10,Param!$D$10,Param!$E$10,Param!$B$11,Param!$C$11,Param!$D$11,Param!$E$11)*100</f>
        <v>26.621033432562395</v>
      </c>
      <c r="N120" s="3">
        <f t="shared" si="39"/>
        <v>-11907</v>
      </c>
      <c r="O120" s="3">
        <f t="shared" si="40"/>
        <v>-108.24545454545455</v>
      </c>
      <c r="P120" s="13">
        <f t="shared" si="28"/>
        <v>7699.9999999999991</v>
      </c>
      <c r="Q120" s="13">
        <f t="shared" si="41"/>
        <v>-6700.0000000000009</v>
      </c>
      <c r="R120" s="13">
        <f>tarifest3(A120-$K$3,$A$3,Param!$B$10,Param!$C$10,Param!$D$10,Param!$E$10,Param!$B$11,Param!$C$11,Param!$D$11,Param!$E$11)</f>
        <v>0</v>
      </c>
      <c r="S120" s="3">
        <f t="shared" si="42"/>
        <v>-60.909090909090914</v>
      </c>
      <c r="T120" s="3">
        <f>IF(A120&lt;$K$3,$K$2,tarifest3grenz(A120-$K$3,$A$3,Param!$B$10,Param!$C$10,Param!$D$10,Param!$E$10,Param!$B$11,Param!$C$11,Param!$D$11,Param!$E$11))*100</f>
        <v>70</v>
      </c>
      <c r="U120" s="3">
        <f>MAX(K120-tarifest3($K$3,$A$3,Param!$B$10,Param!$C$10,Param!$D$10,Param!$E$10,Param!$B$11,Param!$C$11,Param!$D$11,Param!$E$11),0)</f>
        <v>0</v>
      </c>
      <c r="V120" s="3">
        <f t="shared" si="43"/>
        <v>-60.909090909090914</v>
      </c>
      <c r="W120" s="3">
        <f t="shared" si="44"/>
        <v>70</v>
      </c>
      <c r="X120" s="3">
        <f>soli3grenz(K120,$A$3,Param!$J$9,Param!$J$10,Param!$J$11)*100</f>
        <v>0</v>
      </c>
      <c r="Y120" s="13">
        <f t="shared" si="29"/>
        <v>-6700.0000000000009</v>
      </c>
      <c r="Z120" s="3">
        <f t="shared" si="45"/>
        <v>-60.909090909090914</v>
      </c>
      <c r="AA120" s="13">
        <f t="shared" si="30"/>
        <v>70</v>
      </c>
      <c r="AB120" s="13">
        <f t="shared" si="31"/>
        <v>-6796.0000000000009</v>
      </c>
      <c r="AC120" s="13">
        <f t="shared" si="32"/>
        <v>-61.781818181818188</v>
      </c>
      <c r="AD120" s="13">
        <f t="shared" si="33"/>
        <v>54.578202664337184</v>
      </c>
      <c r="AE120" s="3">
        <f t="shared" si="34"/>
        <v>11.199236096899583</v>
      </c>
      <c r="AF120" s="13">
        <f t="shared" si="48"/>
        <v>6796.0000000000009</v>
      </c>
      <c r="AG120" s="13">
        <f t="shared" si="46"/>
        <v>61.781818181818188</v>
      </c>
      <c r="AH120" s="13">
        <f t="shared" si="49"/>
        <v>61.781818181818188</v>
      </c>
    </row>
    <row r="121" spans="1:34" x14ac:dyDescent="0.2">
      <c r="A121" s="8">
        <f t="shared" si="47"/>
        <v>11100</v>
      </c>
      <c r="B121" s="9">
        <f t="shared" si="25"/>
        <v>11.1</v>
      </c>
      <c r="C121" s="13">
        <f>tarifest3(A121,$A$3,Param!$B$5,Param!$C$5,Param!$D$5,Param!$E$5,Param!$B$6,Param!$C$6,Param!$D$6,Param!$E$6)</f>
        <v>111</v>
      </c>
      <c r="D121" s="3">
        <f t="shared" si="37"/>
        <v>1</v>
      </c>
      <c r="E121" s="3">
        <f>tarifest3grenz(A121,$A$3,Param!$B$5,Param!$C$5,Param!$D$5,Param!$E$5,Param!$B$6,Param!$C$6,Param!$D$6,Param!$E$6)*100</f>
        <v>15.63953046516707</v>
      </c>
      <c r="F121" s="13">
        <f>soli3(C121,$A$3,Param!$J$4,Param!$J$5,Param!$J$6)</f>
        <v>0</v>
      </c>
      <c r="G121" s="3">
        <f>soli3grenz(C121,$A$3,Param!$J$4,Param!$J$5,Param!$J$6)*100</f>
        <v>0</v>
      </c>
      <c r="H121" s="13">
        <f t="shared" si="26"/>
        <v>111</v>
      </c>
      <c r="I121" s="3">
        <f t="shared" si="24"/>
        <v>1</v>
      </c>
      <c r="J121" s="13">
        <f t="shared" si="27"/>
        <v>15.63953046516707</v>
      </c>
      <c r="K121" s="13">
        <f>tarifest3(A121,$A$3,Param!$B$10,Param!$C$10,Param!$D$10,Param!$E$10,Param!$B$11,Param!$C$11,Param!$D$11,Param!$E$11)</f>
        <v>2520</v>
      </c>
      <c r="L121" s="3">
        <f t="shared" si="38"/>
        <v>22.702702702702705</v>
      </c>
      <c r="M121" s="3">
        <f>tarifest3grenz(A121,$A$3,Param!$B$10,Param!$C$10,Param!$D$10,Param!$E$10,Param!$B$11,Param!$C$11,Param!$D$11,Param!$E$11)*100</f>
        <v>26.66232035722464</v>
      </c>
      <c r="N121" s="3">
        <f t="shared" si="39"/>
        <v>-11880</v>
      </c>
      <c r="O121" s="3">
        <f t="shared" si="40"/>
        <v>-107.02702702702702</v>
      </c>
      <c r="P121" s="13">
        <f t="shared" si="28"/>
        <v>7769.9999999999991</v>
      </c>
      <c r="Q121" s="13">
        <f t="shared" si="41"/>
        <v>-6630.0000000000009</v>
      </c>
      <c r="R121" s="13">
        <f>tarifest3(A121-$K$3,$A$3,Param!$B$10,Param!$C$10,Param!$D$10,Param!$E$10,Param!$B$11,Param!$C$11,Param!$D$11,Param!$E$11)</f>
        <v>0</v>
      </c>
      <c r="S121" s="3">
        <f t="shared" si="42"/>
        <v>-59.72972972972974</v>
      </c>
      <c r="T121" s="3">
        <f>IF(A121&lt;$K$3,$K$2,tarifest3grenz(A121-$K$3,$A$3,Param!$B$10,Param!$C$10,Param!$D$10,Param!$E$10,Param!$B$11,Param!$C$11,Param!$D$11,Param!$E$11))*100</f>
        <v>70</v>
      </c>
      <c r="U121" s="3">
        <f>MAX(K121-tarifest3($K$3,$A$3,Param!$B$10,Param!$C$10,Param!$D$10,Param!$E$10,Param!$B$11,Param!$C$11,Param!$D$11,Param!$E$11),0)</f>
        <v>0</v>
      </c>
      <c r="V121" s="3">
        <f t="shared" si="43"/>
        <v>-59.72972972972974</v>
      </c>
      <c r="W121" s="3">
        <f t="shared" si="44"/>
        <v>70</v>
      </c>
      <c r="X121" s="3">
        <f>soli3grenz(K121,$A$3,Param!$J$9,Param!$J$10,Param!$J$11)*100</f>
        <v>0</v>
      </c>
      <c r="Y121" s="13">
        <f t="shared" si="29"/>
        <v>-6630.0000000000009</v>
      </c>
      <c r="Z121" s="3">
        <f t="shared" si="45"/>
        <v>-59.72972972972974</v>
      </c>
      <c r="AA121" s="13">
        <f t="shared" si="30"/>
        <v>70</v>
      </c>
      <c r="AB121" s="13">
        <f t="shared" si="31"/>
        <v>-6741.0000000000009</v>
      </c>
      <c r="AC121" s="13">
        <f t="shared" si="32"/>
        <v>-60.72972972972974</v>
      </c>
      <c r="AD121" s="13">
        <f t="shared" si="33"/>
        <v>54.36046953483293</v>
      </c>
      <c r="AE121" s="3">
        <f t="shared" si="34"/>
        <v>11.02278989205757</v>
      </c>
      <c r="AF121" s="13">
        <f t="shared" si="48"/>
        <v>6741.0000000000009</v>
      </c>
      <c r="AG121" s="13">
        <f t="shared" si="46"/>
        <v>60.72972972972974</v>
      </c>
      <c r="AH121" s="13">
        <f t="shared" si="49"/>
        <v>60.72972972972974</v>
      </c>
    </row>
    <row r="122" spans="1:34" x14ac:dyDescent="0.2">
      <c r="A122" s="8">
        <f t="shared" si="47"/>
        <v>11200</v>
      </c>
      <c r="B122" s="9">
        <f t="shared" si="25"/>
        <v>11.2</v>
      </c>
      <c r="C122" s="13">
        <f>tarifest3(A122,$A$3,Param!$B$5,Param!$C$5,Param!$D$5,Param!$E$5,Param!$B$6,Param!$C$6,Param!$D$6,Param!$E$6)</f>
        <v>127</v>
      </c>
      <c r="D122" s="3">
        <f t="shared" si="37"/>
        <v>1.1339285714285714</v>
      </c>
      <c r="E122" s="3">
        <f>tarifest3grenz(A122,$A$3,Param!$B$5,Param!$C$5,Param!$D$5,Param!$E$5,Param!$B$6,Param!$C$6,Param!$D$6,Param!$E$6)*100</f>
        <v>15.857263594671325</v>
      </c>
      <c r="F122" s="13">
        <f>soli3(C122,$A$3,Param!$J$4,Param!$J$5,Param!$J$6)</f>
        <v>0</v>
      </c>
      <c r="G122" s="3">
        <f>soli3grenz(C122,$A$3,Param!$J$4,Param!$J$5,Param!$J$6)*100</f>
        <v>0</v>
      </c>
      <c r="H122" s="13">
        <f t="shared" si="26"/>
        <v>127</v>
      </c>
      <c r="I122" s="3">
        <f t="shared" si="24"/>
        <v>1.1339285714285714</v>
      </c>
      <c r="J122" s="13">
        <f t="shared" si="27"/>
        <v>15.857263594671325</v>
      </c>
      <c r="K122" s="13">
        <f>tarifest3(A122,$A$3,Param!$B$10,Param!$C$10,Param!$D$10,Param!$E$10,Param!$B$11,Param!$C$11,Param!$D$11,Param!$E$11)</f>
        <v>2546</v>
      </c>
      <c r="L122" s="3">
        <f t="shared" si="38"/>
        <v>22.732142857142858</v>
      </c>
      <c r="M122" s="3">
        <f>tarifest3grenz(A122,$A$3,Param!$B$10,Param!$C$10,Param!$D$10,Param!$E$10,Param!$B$11,Param!$C$11,Param!$D$11,Param!$E$11)*100</f>
        <v>26.703607281886882</v>
      </c>
      <c r="N122" s="3">
        <f t="shared" si="39"/>
        <v>-11854</v>
      </c>
      <c r="O122" s="3">
        <f t="shared" si="40"/>
        <v>-105.83928571428571</v>
      </c>
      <c r="P122" s="13">
        <f t="shared" si="28"/>
        <v>7839.9999999999991</v>
      </c>
      <c r="Q122" s="13">
        <f t="shared" si="41"/>
        <v>-6560.0000000000009</v>
      </c>
      <c r="R122" s="13">
        <f>tarifest3(A122-$K$3,$A$3,Param!$B$10,Param!$C$10,Param!$D$10,Param!$E$10,Param!$B$11,Param!$C$11,Param!$D$11,Param!$E$11)</f>
        <v>0</v>
      </c>
      <c r="S122" s="3">
        <f t="shared" si="42"/>
        <v>-58.571428571428577</v>
      </c>
      <c r="T122" s="3">
        <f>IF(A122&lt;$K$3,$K$2,tarifest3grenz(A122-$K$3,$A$3,Param!$B$10,Param!$C$10,Param!$D$10,Param!$E$10,Param!$B$11,Param!$C$11,Param!$D$11,Param!$E$11))*100</f>
        <v>70</v>
      </c>
      <c r="U122" s="3">
        <f>MAX(K122-tarifest3($K$3,$A$3,Param!$B$10,Param!$C$10,Param!$D$10,Param!$E$10,Param!$B$11,Param!$C$11,Param!$D$11,Param!$E$11),0)</f>
        <v>0</v>
      </c>
      <c r="V122" s="3">
        <f t="shared" si="43"/>
        <v>-58.571428571428577</v>
      </c>
      <c r="W122" s="3">
        <f t="shared" si="44"/>
        <v>70</v>
      </c>
      <c r="X122" s="3">
        <f>soli3grenz(K122,$A$3,Param!$J$9,Param!$J$10,Param!$J$11)*100</f>
        <v>0</v>
      </c>
      <c r="Y122" s="13">
        <f t="shared" si="29"/>
        <v>-6560.0000000000009</v>
      </c>
      <c r="Z122" s="3">
        <f t="shared" si="45"/>
        <v>-58.571428571428577</v>
      </c>
      <c r="AA122" s="13">
        <f t="shared" si="30"/>
        <v>70</v>
      </c>
      <c r="AB122" s="13">
        <f t="shared" si="31"/>
        <v>-6687.0000000000009</v>
      </c>
      <c r="AC122" s="13">
        <f t="shared" si="32"/>
        <v>-59.705357142857146</v>
      </c>
      <c r="AD122" s="13">
        <f t="shared" si="33"/>
        <v>54.142736405328677</v>
      </c>
      <c r="AE122" s="3">
        <f t="shared" si="34"/>
        <v>10.846343687215557</v>
      </c>
      <c r="AF122" s="13">
        <f t="shared" si="48"/>
        <v>6687.0000000000009</v>
      </c>
      <c r="AG122" s="13">
        <f t="shared" si="46"/>
        <v>59.705357142857146</v>
      </c>
      <c r="AH122" s="13">
        <f t="shared" si="49"/>
        <v>59.705357142857146</v>
      </c>
    </row>
    <row r="123" spans="1:34" x14ac:dyDescent="0.2">
      <c r="A123" s="8">
        <f t="shared" si="47"/>
        <v>11300</v>
      </c>
      <c r="B123" s="9">
        <f t="shared" si="25"/>
        <v>11.3</v>
      </c>
      <c r="C123" s="13">
        <f>tarifest3(A123,$A$3,Param!$B$5,Param!$C$5,Param!$D$5,Param!$E$5,Param!$B$6,Param!$C$6,Param!$D$6,Param!$E$6)</f>
        <v>143</v>
      </c>
      <c r="D123" s="3">
        <f t="shared" si="37"/>
        <v>1.2654867256637168</v>
      </c>
      <c r="E123" s="3">
        <f>tarifest3grenz(A123,$A$3,Param!$B$5,Param!$C$5,Param!$D$5,Param!$E$5,Param!$B$6,Param!$C$6,Param!$D$6,Param!$E$6)*100</f>
        <v>16.074996724175588</v>
      </c>
      <c r="F123" s="13">
        <f>soli3(C123,$A$3,Param!$J$4,Param!$J$5,Param!$J$6)</f>
        <v>0</v>
      </c>
      <c r="G123" s="3">
        <f>soli3grenz(C123,$A$3,Param!$J$4,Param!$J$5,Param!$J$6)*100</f>
        <v>0</v>
      </c>
      <c r="H123" s="13">
        <f t="shared" si="26"/>
        <v>143</v>
      </c>
      <c r="I123" s="3">
        <f t="shared" si="24"/>
        <v>1.2654867256637168</v>
      </c>
      <c r="J123" s="13">
        <f t="shared" si="27"/>
        <v>16.074996724175588</v>
      </c>
      <c r="K123" s="13">
        <f>tarifest3(A123,$A$3,Param!$B$10,Param!$C$10,Param!$D$10,Param!$E$10,Param!$B$11,Param!$C$11,Param!$D$11,Param!$E$11)</f>
        <v>2573</v>
      </c>
      <c r="L123" s="3">
        <f t="shared" si="38"/>
        <v>22.769911504424776</v>
      </c>
      <c r="M123" s="3">
        <f>tarifest3grenz(A123,$A$3,Param!$B$10,Param!$C$10,Param!$D$10,Param!$E$10,Param!$B$11,Param!$C$11,Param!$D$11,Param!$E$11)*100</f>
        <v>26.74489420654912</v>
      </c>
      <c r="N123" s="3">
        <f t="shared" si="39"/>
        <v>-11827</v>
      </c>
      <c r="O123" s="3">
        <f t="shared" si="40"/>
        <v>-104.66371681415929</v>
      </c>
      <c r="P123" s="13">
        <f t="shared" si="28"/>
        <v>7909.9999999999991</v>
      </c>
      <c r="Q123" s="13">
        <f t="shared" si="41"/>
        <v>-6490.0000000000009</v>
      </c>
      <c r="R123" s="13">
        <f>tarifest3(A123-$K$3,$A$3,Param!$B$10,Param!$C$10,Param!$D$10,Param!$E$10,Param!$B$11,Param!$C$11,Param!$D$11,Param!$E$11)</f>
        <v>0</v>
      </c>
      <c r="S123" s="3">
        <f t="shared" si="42"/>
        <v>-57.43362831858407</v>
      </c>
      <c r="T123" s="3">
        <f>IF(A123&lt;$K$3,$K$2,tarifest3grenz(A123-$K$3,$A$3,Param!$B$10,Param!$C$10,Param!$D$10,Param!$E$10,Param!$B$11,Param!$C$11,Param!$D$11,Param!$E$11))*100</f>
        <v>70</v>
      </c>
      <c r="U123" s="3">
        <f>MAX(K123-tarifest3($K$3,$A$3,Param!$B$10,Param!$C$10,Param!$D$10,Param!$E$10,Param!$B$11,Param!$C$11,Param!$D$11,Param!$E$11),0)</f>
        <v>0</v>
      </c>
      <c r="V123" s="3">
        <f t="shared" si="43"/>
        <v>-57.43362831858407</v>
      </c>
      <c r="W123" s="3">
        <f t="shared" si="44"/>
        <v>70</v>
      </c>
      <c r="X123" s="3">
        <f>soli3grenz(K123,$A$3,Param!$J$9,Param!$J$10,Param!$J$11)*100</f>
        <v>0</v>
      </c>
      <c r="Y123" s="13">
        <f t="shared" si="29"/>
        <v>-6490.0000000000009</v>
      </c>
      <c r="Z123" s="3">
        <f t="shared" si="45"/>
        <v>-57.43362831858407</v>
      </c>
      <c r="AA123" s="13">
        <f t="shared" si="30"/>
        <v>70</v>
      </c>
      <c r="AB123" s="13">
        <f t="shared" si="31"/>
        <v>-6633.0000000000009</v>
      </c>
      <c r="AC123" s="13">
        <f t="shared" si="32"/>
        <v>-58.69911504424779</v>
      </c>
      <c r="AD123" s="13">
        <f t="shared" si="33"/>
        <v>53.925003275824409</v>
      </c>
      <c r="AE123" s="3">
        <f t="shared" si="34"/>
        <v>10.669897482373532</v>
      </c>
      <c r="AF123" s="13">
        <f t="shared" si="48"/>
        <v>6633.0000000000009</v>
      </c>
      <c r="AG123" s="13">
        <f t="shared" si="46"/>
        <v>58.69911504424779</v>
      </c>
      <c r="AH123" s="13">
        <f t="shared" si="49"/>
        <v>58.69911504424779</v>
      </c>
    </row>
    <row r="124" spans="1:34" x14ac:dyDescent="0.2">
      <c r="A124" s="8">
        <f t="shared" si="47"/>
        <v>11400</v>
      </c>
      <c r="B124" s="9">
        <f t="shared" si="25"/>
        <v>11.4</v>
      </c>
      <c r="C124" s="13">
        <f>tarifest3(A124,$A$3,Param!$B$5,Param!$C$5,Param!$D$5,Param!$E$5,Param!$B$6,Param!$C$6,Param!$D$6,Param!$E$6)</f>
        <v>159</v>
      </c>
      <c r="D124" s="3">
        <f t="shared" si="37"/>
        <v>1.3947368421052633</v>
      </c>
      <c r="E124" s="3">
        <f>tarifest3grenz(A124,$A$3,Param!$B$5,Param!$C$5,Param!$D$5,Param!$E$5,Param!$B$6,Param!$C$6,Param!$D$6,Param!$E$6)*100</f>
        <v>16.292729853679845</v>
      </c>
      <c r="F124" s="13">
        <f>soli3(C124,$A$3,Param!$J$4,Param!$J$5,Param!$J$6)</f>
        <v>0</v>
      </c>
      <c r="G124" s="3">
        <f>soli3grenz(C124,$A$3,Param!$J$4,Param!$J$5,Param!$J$6)*100</f>
        <v>0</v>
      </c>
      <c r="H124" s="13">
        <f t="shared" si="26"/>
        <v>159</v>
      </c>
      <c r="I124" s="3">
        <f t="shared" si="24"/>
        <v>1.3947368421052633</v>
      </c>
      <c r="J124" s="13">
        <f t="shared" si="27"/>
        <v>16.292729853679845</v>
      </c>
      <c r="K124" s="13">
        <f>tarifest3(A124,$A$3,Param!$B$10,Param!$C$10,Param!$D$10,Param!$E$10,Param!$B$11,Param!$C$11,Param!$D$11,Param!$E$11)</f>
        <v>2600</v>
      </c>
      <c r="L124" s="3">
        <f t="shared" si="38"/>
        <v>22.807017543859647</v>
      </c>
      <c r="M124" s="3">
        <f>tarifest3grenz(A124,$A$3,Param!$B$10,Param!$C$10,Param!$D$10,Param!$E$10,Param!$B$11,Param!$C$11,Param!$D$11,Param!$E$11)*100</f>
        <v>26.786181131211361</v>
      </c>
      <c r="N124" s="3">
        <f t="shared" si="39"/>
        <v>-11800</v>
      </c>
      <c r="O124" s="3">
        <f t="shared" si="40"/>
        <v>-103.50877192982458</v>
      </c>
      <c r="P124" s="13">
        <f t="shared" si="28"/>
        <v>7979.9999999999991</v>
      </c>
      <c r="Q124" s="13">
        <f t="shared" si="41"/>
        <v>-6420.0000000000009</v>
      </c>
      <c r="R124" s="13">
        <f>tarifest3(A124-$K$3,$A$3,Param!$B$10,Param!$C$10,Param!$D$10,Param!$E$10,Param!$B$11,Param!$C$11,Param!$D$11,Param!$E$11)</f>
        <v>0</v>
      </c>
      <c r="S124" s="3">
        <f t="shared" si="42"/>
        <v>-56.31578947368422</v>
      </c>
      <c r="T124" s="3">
        <f>IF(A124&lt;$K$3,$K$2,tarifest3grenz(A124-$K$3,$A$3,Param!$B$10,Param!$C$10,Param!$D$10,Param!$E$10,Param!$B$11,Param!$C$11,Param!$D$11,Param!$E$11))*100</f>
        <v>70</v>
      </c>
      <c r="U124" s="3">
        <f>MAX(K124-tarifest3($K$3,$A$3,Param!$B$10,Param!$C$10,Param!$D$10,Param!$E$10,Param!$B$11,Param!$C$11,Param!$D$11,Param!$E$11),0)</f>
        <v>0</v>
      </c>
      <c r="V124" s="3">
        <f t="shared" si="43"/>
        <v>-56.31578947368422</v>
      </c>
      <c r="W124" s="3">
        <f t="shared" si="44"/>
        <v>70</v>
      </c>
      <c r="X124" s="3">
        <f>soli3grenz(K124,$A$3,Param!$J$9,Param!$J$10,Param!$J$11)*100</f>
        <v>0</v>
      </c>
      <c r="Y124" s="13">
        <f t="shared" si="29"/>
        <v>-6420.0000000000009</v>
      </c>
      <c r="Z124" s="3">
        <f t="shared" si="45"/>
        <v>-56.31578947368422</v>
      </c>
      <c r="AA124" s="13">
        <f t="shared" si="30"/>
        <v>70</v>
      </c>
      <c r="AB124" s="13">
        <f t="shared" si="31"/>
        <v>-6579.0000000000009</v>
      </c>
      <c r="AC124" s="13">
        <f t="shared" si="32"/>
        <v>-57.71052631578948</v>
      </c>
      <c r="AD124" s="13">
        <f t="shared" si="33"/>
        <v>53.707270146320155</v>
      </c>
      <c r="AE124" s="3">
        <f t="shared" si="34"/>
        <v>10.493451277531516</v>
      </c>
      <c r="AF124" s="13">
        <f t="shared" si="48"/>
        <v>6579.0000000000009</v>
      </c>
      <c r="AG124" s="13">
        <f t="shared" si="46"/>
        <v>57.71052631578948</v>
      </c>
      <c r="AH124" s="13">
        <f t="shared" si="49"/>
        <v>57.71052631578948</v>
      </c>
    </row>
    <row r="125" spans="1:34" x14ac:dyDescent="0.2">
      <c r="A125" s="8">
        <f t="shared" si="47"/>
        <v>11500</v>
      </c>
      <c r="B125" s="9">
        <f t="shared" si="25"/>
        <v>11.5</v>
      </c>
      <c r="C125" s="13">
        <f>tarifest3(A125,$A$3,Param!$B$5,Param!$C$5,Param!$D$5,Param!$E$5,Param!$B$6,Param!$C$6,Param!$D$6,Param!$E$6)</f>
        <v>175</v>
      </c>
      <c r="D125" s="3">
        <f t="shared" si="37"/>
        <v>1.5217391304347827</v>
      </c>
      <c r="E125" s="3">
        <f>tarifest3grenz(A125,$A$3,Param!$B$5,Param!$C$5,Param!$D$5,Param!$E$5,Param!$B$6,Param!$C$6,Param!$D$6,Param!$E$6)*100</f>
        <v>16.510462983184102</v>
      </c>
      <c r="F125" s="13">
        <f>soli3(C125,$A$3,Param!$J$4,Param!$J$5,Param!$J$6)</f>
        <v>0</v>
      </c>
      <c r="G125" s="3">
        <f>soli3grenz(C125,$A$3,Param!$J$4,Param!$J$5,Param!$J$6)*100</f>
        <v>0</v>
      </c>
      <c r="H125" s="13">
        <f t="shared" si="26"/>
        <v>175</v>
      </c>
      <c r="I125" s="3">
        <f t="shared" ref="I125:I188" si="50">IF($A125=0,0,H125/$A125*100)</f>
        <v>1.5217391304347827</v>
      </c>
      <c r="J125" s="13">
        <f t="shared" si="27"/>
        <v>16.510462983184102</v>
      </c>
      <c r="K125" s="13">
        <f>tarifest3(A125,$A$3,Param!$B$10,Param!$C$10,Param!$D$10,Param!$E$10,Param!$B$11,Param!$C$11,Param!$D$11,Param!$E$11)</f>
        <v>2627</v>
      </c>
      <c r="L125" s="3">
        <f t="shared" si="38"/>
        <v>22.843478260869567</v>
      </c>
      <c r="M125" s="3">
        <f>tarifest3grenz(A125,$A$3,Param!$B$10,Param!$C$10,Param!$D$10,Param!$E$10,Param!$B$11,Param!$C$11,Param!$D$11,Param!$E$11)*100</f>
        <v>26.827468055873599</v>
      </c>
      <c r="N125" s="3">
        <f t="shared" si="39"/>
        <v>-11773</v>
      </c>
      <c r="O125" s="3">
        <f t="shared" si="40"/>
        <v>-102.37391304347827</v>
      </c>
      <c r="P125" s="13">
        <f t="shared" si="28"/>
        <v>8049.9999999999991</v>
      </c>
      <c r="Q125" s="13">
        <f t="shared" si="41"/>
        <v>-6350.0000000000009</v>
      </c>
      <c r="R125" s="13">
        <f>tarifest3(A125-$K$3,$A$3,Param!$B$10,Param!$C$10,Param!$D$10,Param!$E$10,Param!$B$11,Param!$C$11,Param!$D$11,Param!$E$11)</f>
        <v>0</v>
      </c>
      <c r="S125" s="3">
        <f t="shared" si="42"/>
        <v>-55.217391304347828</v>
      </c>
      <c r="T125" s="3">
        <f>IF(A125&lt;$K$3,$K$2,tarifest3grenz(A125-$K$3,$A$3,Param!$B$10,Param!$C$10,Param!$D$10,Param!$E$10,Param!$B$11,Param!$C$11,Param!$D$11,Param!$E$11))*100</f>
        <v>70</v>
      </c>
      <c r="U125" s="3">
        <f>MAX(K125-tarifest3($K$3,$A$3,Param!$B$10,Param!$C$10,Param!$D$10,Param!$E$10,Param!$B$11,Param!$C$11,Param!$D$11,Param!$E$11),0)</f>
        <v>0</v>
      </c>
      <c r="V125" s="3">
        <f t="shared" si="43"/>
        <v>-55.217391304347828</v>
      </c>
      <c r="W125" s="3">
        <f t="shared" si="44"/>
        <v>70</v>
      </c>
      <c r="X125" s="3">
        <f>soli3grenz(K125,$A$3,Param!$J$9,Param!$J$10,Param!$J$11)*100</f>
        <v>0</v>
      </c>
      <c r="Y125" s="13">
        <f t="shared" si="29"/>
        <v>-6350.0000000000009</v>
      </c>
      <c r="Z125" s="3">
        <f t="shared" si="45"/>
        <v>-55.217391304347828</v>
      </c>
      <c r="AA125" s="13">
        <f t="shared" si="30"/>
        <v>70</v>
      </c>
      <c r="AB125" s="13">
        <f t="shared" si="31"/>
        <v>-6525.0000000000009</v>
      </c>
      <c r="AC125" s="13">
        <f t="shared" si="32"/>
        <v>-56.739130434782609</v>
      </c>
      <c r="AD125" s="13">
        <f t="shared" si="33"/>
        <v>53.489537016815902</v>
      </c>
      <c r="AE125" s="3">
        <f t="shared" si="34"/>
        <v>10.317005072689497</v>
      </c>
      <c r="AF125" s="13">
        <f t="shared" si="48"/>
        <v>6525.0000000000009</v>
      </c>
      <c r="AG125" s="13">
        <f t="shared" si="46"/>
        <v>56.739130434782609</v>
      </c>
      <c r="AH125" s="13">
        <f t="shared" si="49"/>
        <v>56.739130434782609</v>
      </c>
    </row>
    <row r="126" spans="1:34" x14ac:dyDescent="0.2">
      <c r="A126" s="8">
        <f t="shared" si="47"/>
        <v>11600</v>
      </c>
      <c r="B126" s="9">
        <f t="shared" si="25"/>
        <v>11.6</v>
      </c>
      <c r="C126" s="13">
        <f>tarifest3(A126,$A$3,Param!$B$5,Param!$C$5,Param!$D$5,Param!$E$5,Param!$B$6,Param!$C$6,Param!$D$6,Param!$E$6)</f>
        <v>192</v>
      </c>
      <c r="D126" s="3">
        <f t="shared" si="37"/>
        <v>1.6551724137931034</v>
      </c>
      <c r="E126" s="3">
        <f>tarifest3grenz(A126,$A$3,Param!$B$5,Param!$C$5,Param!$D$5,Param!$E$5,Param!$B$6,Param!$C$6,Param!$D$6,Param!$E$6)*100</f>
        <v>16.728196112688359</v>
      </c>
      <c r="F126" s="13">
        <f>soli3(C126,$A$3,Param!$J$4,Param!$J$5,Param!$J$6)</f>
        <v>0</v>
      </c>
      <c r="G126" s="3">
        <f>soli3grenz(C126,$A$3,Param!$J$4,Param!$J$5,Param!$J$6)*100</f>
        <v>0</v>
      </c>
      <c r="H126" s="13">
        <f t="shared" si="26"/>
        <v>192</v>
      </c>
      <c r="I126" s="3">
        <f t="shared" si="50"/>
        <v>1.6551724137931034</v>
      </c>
      <c r="J126" s="13">
        <f t="shared" si="27"/>
        <v>16.728196112688359</v>
      </c>
      <c r="K126" s="13">
        <f>tarifest3(A126,$A$3,Param!$B$10,Param!$C$10,Param!$D$10,Param!$E$10,Param!$B$11,Param!$C$11,Param!$D$11,Param!$E$11)</f>
        <v>2654</v>
      </c>
      <c r="L126" s="3">
        <f t="shared" si="38"/>
        <v>22.879310344827587</v>
      </c>
      <c r="M126" s="3">
        <f>tarifest3grenz(A126,$A$3,Param!$B$10,Param!$C$10,Param!$D$10,Param!$E$10,Param!$B$11,Param!$C$11,Param!$D$11,Param!$E$11)*100</f>
        <v>26.868754980535837</v>
      </c>
      <c r="N126" s="3">
        <f t="shared" si="39"/>
        <v>-11746</v>
      </c>
      <c r="O126" s="3">
        <f t="shared" si="40"/>
        <v>-101.25862068965516</v>
      </c>
      <c r="P126" s="13">
        <f t="shared" si="28"/>
        <v>8119.9999999999991</v>
      </c>
      <c r="Q126" s="13">
        <f t="shared" si="41"/>
        <v>-6280.0000000000009</v>
      </c>
      <c r="R126" s="13">
        <f>tarifest3(A126-$K$3,$A$3,Param!$B$10,Param!$C$10,Param!$D$10,Param!$E$10,Param!$B$11,Param!$C$11,Param!$D$11,Param!$E$11)</f>
        <v>0</v>
      </c>
      <c r="S126" s="3">
        <f t="shared" si="42"/>
        <v>-54.137931034482769</v>
      </c>
      <c r="T126" s="3">
        <f>IF(A126&lt;$K$3,$K$2,tarifest3grenz(A126-$K$3,$A$3,Param!$B$10,Param!$C$10,Param!$D$10,Param!$E$10,Param!$B$11,Param!$C$11,Param!$D$11,Param!$E$11))*100</f>
        <v>70</v>
      </c>
      <c r="U126" s="3">
        <f>MAX(K126-tarifest3($K$3,$A$3,Param!$B$10,Param!$C$10,Param!$D$10,Param!$E$10,Param!$B$11,Param!$C$11,Param!$D$11,Param!$E$11),0)</f>
        <v>0</v>
      </c>
      <c r="V126" s="3">
        <f t="shared" si="43"/>
        <v>-54.137931034482769</v>
      </c>
      <c r="W126" s="3">
        <f t="shared" si="44"/>
        <v>70</v>
      </c>
      <c r="X126" s="3">
        <f>soli3grenz(K126,$A$3,Param!$J$9,Param!$J$10,Param!$J$11)*100</f>
        <v>0</v>
      </c>
      <c r="Y126" s="13">
        <f t="shared" si="29"/>
        <v>-6280.0000000000009</v>
      </c>
      <c r="Z126" s="3">
        <f t="shared" si="45"/>
        <v>-54.137931034482769</v>
      </c>
      <c r="AA126" s="13">
        <f t="shared" si="30"/>
        <v>70</v>
      </c>
      <c r="AB126" s="13">
        <f t="shared" si="31"/>
        <v>-6472.0000000000009</v>
      </c>
      <c r="AC126" s="13">
        <f t="shared" si="32"/>
        <v>-55.793103448275872</v>
      </c>
      <c r="AD126" s="13">
        <f t="shared" si="33"/>
        <v>53.271803887311641</v>
      </c>
      <c r="AE126" s="3">
        <f t="shared" si="34"/>
        <v>10.140558867847478</v>
      </c>
      <c r="AF126" s="13">
        <f t="shared" si="48"/>
        <v>6472.0000000000009</v>
      </c>
      <c r="AG126" s="13">
        <f t="shared" si="46"/>
        <v>55.793103448275872</v>
      </c>
      <c r="AH126" s="13">
        <f t="shared" si="49"/>
        <v>55.793103448275872</v>
      </c>
    </row>
    <row r="127" spans="1:34" x14ac:dyDescent="0.2">
      <c r="A127" s="8">
        <f t="shared" si="47"/>
        <v>11700</v>
      </c>
      <c r="B127" s="9">
        <f t="shared" si="25"/>
        <v>11.7</v>
      </c>
      <c r="C127" s="13">
        <f>tarifest3(A127,$A$3,Param!$B$5,Param!$C$5,Param!$D$5,Param!$E$5,Param!$B$6,Param!$C$6,Param!$D$6,Param!$E$6)</f>
        <v>209</v>
      </c>
      <c r="D127" s="3">
        <f t="shared" si="37"/>
        <v>1.7863247863247864</v>
      </c>
      <c r="E127" s="3">
        <f>tarifest3grenz(A127,$A$3,Param!$B$5,Param!$C$5,Param!$D$5,Param!$E$5,Param!$B$6,Param!$C$6,Param!$D$6,Param!$E$6)*100</f>
        <v>16.945929242192619</v>
      </c>
      <c r="F127" s="13">
        <f>soli3(C127,$A$3,Param!$J$4,Param!$J$5,Param!$J$6)</f>
        <v>0</v>
      </c>
      <c r="G127" s="3">
        <f>soli3grenz(C127,$A$3,Param!$J$4,Param!$J$5,Param!$J$6)*100</f>
        <v>0</v>
      </c>
      <c r="H127" s="13">
        <f t="shared" si="26"/>
        <v>209</v>
      </c>
      <c r="I127" s="3">
        <f t="shared" si="50"/>
        <v>1.7863247863247864</v>
      </c>
      <c r="J127" s="13">
        <f t="shared" si="27"/>
        <v>16.945929242192619</v>
      </c>
      <c r="K127" s="13">
        <f>tarifest3(A127,$A$3,Param!$B$10,Param!$C$10,Param!$D$10,Param!$E$10,Param!$B$11,Param!$C$11,Param!$D$11,Param!$E$11)</f>
        <v>2680</v>
      </c>
      <c r="L127" s="3">
        <f t="shared" si="38"/>
        <v>22.905982905982906</v>
      </c>
      <c r="M127" s="3">
        <f>tarifest3grenz(A127,$A$3,Param!$B$10,Param!$C$10,Param!$D$10,Param!$E$10,Param!$B$11,Param!$C$11,Param!$D$11,Param!$E$11)*100</f>
        <v>26.910041905198078</v>
      </c>
      <c r="N127" s="3">
        <f t="shared" si="39"/>
        <v>-11720</v>
      </c>
      <c r="O127" s="3">
        <f t="shared" si="40"/>
        <v>-100.17094017094017</v>
      </c>
      <c r="P127" s="13">
        <f t="shared" si="28"/>
        <v>8189.9999999999991</v>
      </c>
      <c r="Q127" s="13">
        <f t="shared" si="41"/>
        <v>-6210.0000000000009</v>
      </c>
      <c r="R127" s="13">
        <f>tarifest3(A127-$K$3,$A$3,Param!$B$10,Param!$C$10,Param!$D$10,Param!$E$10,Param!$B$11,Param!$C$11,Param!$D$11,Param!$E$11)</f>
        <v>0</v>
      </c>
      <c r="S127" s="3">
        <f t="shared" si="42"/>
        <v>-53.076923076923087</v>
      </c>
      <c r="T127" s="3">
        <f>IF(A127&lt;$K$3,$K$2,tarifest3grenz(A127-$K$3,$A$3,Param!$B$10,Param!$C$10,Param!$D$10,Param!$E$10,Param!$B$11,Param!$C$11,Param!$D$11,Param!$E$11))*100</f>
        <v>70</v>
      </c>
      <c r="U127" s="3">
        <f>MAX(K127-tarifest3($K$3,$A$3,Param!$B$10,Param!$C$10,Param!$D$10,Param!$E$10,Param!$B$11,Param!$C$11,Param!$D$11,Param!$E$11),0)</f>
        <v>0</v>
      </c>
      <c r="V127" s="3">
        <f t="shared" si="43"/>
        <v>-53.076923076923087</v>
      </c>
      <c r="W127" s="3">
        <f t="shared" si="44"/>
        <v>70</v>
      </c>
      <c r="X127" s="3">
        <f>soli3grenz(K127,$A$3,Param!$J$9,Param!$J$10,Param!$J$11)*100</f>
        <v>0</v>
      </c>
      <c r="Y127" s="13">
        <f t="shared" si="29"/>
        <v>-6210.0000000000009</v>
      </c>
      <c r="Z127" s="3">
        <f t="shared" si="45"/>
        <v>-53.076923076923087</v>
      </c>
      <c r="AA127" s="13">
        <f t="shared" si="30"/>
        <v>70</v>
      </c>
      <c r="AB127" s="13">
        <f t="shared" si="31"/>
        <v>-6419.0000000000009</v>
      </c>
      <c r="AC127" s="13">
        <f t="shared" si="32"/>
        <v>-54.863247863247871</v>
      </c>
      <c r="AD127" s="13">
        <f t="shared" si="33"/>
        <v>53.054070757807381</v>
      </c>
      <c r="AE127" s="3">
        <f t="shared" si="34"/>
        <v>9.9641126630054586</v>
      </c>
      <c r="AF127" s="13">
        <f t="shared" si="48"/>
        <v>6419.0000000000009</v>
      </c>
      <c r="AG127" s="13">
        <f t="shared" si="46"/>
        <v>54.863247863247871</v>
      </c>
      <c r="AH127" s="13">
        <f t="shared" si="49"/>
        <v>54.863247863247871</v>
      </c>
    </row>
    <row r="128" spans="1:34" x14ac:dyDescent="0.2">
      <c r="A128" s="8">
        <f t="shared" si="47"/>
        <v>11800</v>
      </c>
      <c r="B128" s="9">
        <f t="shared" si="25"/>
        <v>11.8</v>
      </c>
      <c r="C128" s="13">
        <f>tarifest3(A128,$A$3,Param!$B$5,Param!$C$5,Param!$D$5,Param!$E$5,Param!$B$6,Param!$C$6,Param!$D$6,Param!$E$6)</f>
        <v>226</v>
      </c>
      <c r="D128" s="3">
        <f t="shared" si="37"/>
        <v>1.9152542372881356</v>
      </c>
      <c r="E128" s="3">
        <f>tarifest3grenz(A128,$A$3,Param!$B$5,Param!$C$5,Param!$D$5,Param!$E$5,Param!$B$6,Param!$C$6,Param!$D$6,Param!$E$6)*100</f>
        <v>17.163662371696876</v>
      </c>
      <c r="F128" s="13">
        <f>soli3(C128,$A$3,Param!$J$4,Param!$J$5,Param!$J$6)</f>
        <v>0</v>
      </c>
      <c r="G128" s="3">
        <f>soli3grenz(C128,$A$3,Param!$J$4,Param!$J$5,Param!$J$6)*100</f>
        <v>0</v>
      </c>
      <c r="H128" s="13">
        <f t="shared" si="26"/>
        <v>226</v>
      </c>
      <c r="I128" s="3">
        <f t="shared" si="50"/>
        <v>1.9152542372881356</v>
      </c>
      <c r="J128" s="13">
        <f t="shared" si="27"/>
        <v>17.163662371696876</v>
      </c>
      <c r="K128" s="13">
        <f>tarifest3(A128,$A$3,Param!$B$10,Param!$C$10,Param!$D$10,Param!$E$10,Param!$B$11,Param!$C$11,Param!$D$11,Param!$E$11)</f>
        <v>2707</v>
      </c>
      <c r="L128" s="3">
        <f t="shared" si="38"/>
        <v>22.940677966101696</v>
      </c>
      <c r="M128" s="3">
        <f>tarifest3grenz(A128,$A$3,Param!$B$10,Param!$C$10,Param!$D$10,Param!$E$10,Param!$B$11,Param!$C$11,Param!$D$11,Param!$E$11)*100</f>
        <v>26.951328829860316</v>
      </c>
      <c r="N128" s="3">
        <f t="shared" si="39"/>
        <v>-11693</v>
      </c>
      <c r="O128" s="3">
        <f t="shared" si="40"/>
        <v>-99.093220338983045</v>
      </c>
      <c r="P128" s="13">
        <f t="shared" si="28"/>
        <v>8260</v>
      </c>
      <c r="Q128" s="13">
        <f t="shared" si="41"/>
        <v>-6140</v>
      </c>
      <c r="R128" s="13">
        <f>tarifest3(A128-$K$3,$A$3,Param!$B$10,Param!$C$10,Param!$D$10,Param!$E$10,Param!$B$11,Param!$C$11,Param!$D$11,Param!$E$11)</f>
        <v>0</v>
      </c>
      <c r="S128" s="3">
        <f t="shared" si="42"/>
        <v>-52.033898305084747</v>
      </c>
      <c r="T128" s="3">
        <f>IF(A128&lt;$K$3,$K$2,tarifest3grenz(A128-$K$3,$A$3,Param!$B$10,Param!$C$10,Param!$D$10,Param!$E$10,Param!$B$11,Param!$C$11,Param!$D$11,Param!$E$11))*100</f>
        <v>70</v>
      </c>
      <c r="U128" s="3">
        <f>MAX(K128-tarifest3($K$3,$A$3,Param!$B$10,Param!$C$10,Param!$D$10,Param!$E$10,Param!$B$11,Param!$C$11,Param!$D$11,Param!$E$11),0)</f>
        <v>0</v>
      </c>
      <c r="V128" s="3">
        <f t="shared" si="43"/>
        <v>-52.033898305084747</v>
      </c>
      <c r="W128" s="3">
        <f t="shared" si="44"/>
        <v>70</v>
      </c>
      <c r="X128" s="3">
        <f>soli3grenz(K128,$A$3,Param!$J$9,Param!$J$10,Param!$J$11)*100</f>
        <v>0</v>
      </c>
      <c r="Y128" s="13">
        <f t="shared" si="29"/>
        <v>-6140</v>
      </c>
      <c r="Z128" s="3">
        <f t="shared" si="45"/>
        <v>-52.033898305084747</v>
      </c>
      <c r="AA128" s="13">
        <f t="shared" si="30"/>
        <v>70</v>
      </c>
      <c r="AB128" s="13">
        <f t="shared" si="31"/>
        <v>-6366</v>
      </c>
      <c r="AC128" s="13">
        <f t="shared" si="32"/>
        <v>-53.949152542372886</v>
      </c>
      <c r="AD128" s="13">
        <f t="shared" si="33"/>
        <v>52.836337628303127</v>
      </c>
      <c r="AE128" s="3">
        <f t="shared" si="34"/>
        <v>9.7876664581634394</v>
      </c>
      <c r="AF128" s="13">
        <f t="shared" si="48"/>
        <v>6366</v>
      </c>
      <c r="AG128" s="13">
        <f t="shared" si="46"/>
        <v>53.949152542372886</v>
      </c>
      <c r="AH128" s="13">
        <f t="shared" si="49"/>
        <v>53.949152542372886</v>
      </c>
    </row>
    <row r="129" spans="1:34" x14ac:dyDescent="0.2">
      <c r="A129" s="8">
        <f t="shared" si="47"/>
        <v>11900</v>
      </c>
      <c r="B129" s="9">
        <f t="shared" si="25"/>
        <v>11.9</v>
      </c>
      <c r="C129" s="13">
        <f>tarifest3(A129,$A$3,Param!$B$5,Param!$C$5,Param!$D$5,Param!$E$5,Param!$B$6,Param!$C$6,Param!$D$6,Param!$E$6)</f>
        <v>243</v>
      </c>
      <c r="D129" s="3">
        <f t="shared" si="37"/>
        <v>2.0420168067226889</v>
      </c>
      <c r="E129" s="3">
        <f>tarifest3grenz(A129,$A$3,Param!$B$5,Param!$C$5,Param!$D$5,Param!$E$5,Param!$B$6,Param!$C$6,Param!$D$6,Param!$E$6)*100</f>
        <v>17.381395501201137</v>
      </c>
      <c r="F129" s="13">
        <f>soli3(C129,$A$3,Param!$J$4,Param!$J$5,Param!$J$6)</f>
        <v>0</v>
      </c>
      <c r="G129" s="3">
        <f>soli3grenz(C129,$A$3,Param!$J$4,Param!$J$5,Param!$J$6)*100</f>
        <v>0</v>
      </c>
      <c r="H129" s="13">
        <f t="shared" si="26"/>
        <v>243</v>
      </c>
      <c r="I129" s="3">
        <f t="shared" si="50"/>
        <v>2.0420168067226889</v>
      </c>
      <c r="J129" s="13">
        <f t="shared" si="27"/>
        <v>17.381395501201137</v>
      </c>
      <c r="K129" s="13">
        <f>tarifest3(A129,$A$3,Param!$B$10,Param!$C$10,Param!$D$10,Param!$E$10,Param!$B$11,Param!$C$11,Param!$D$11,Param!$E$11)</f>
        <v>2734</v>
      </c>
      <c r="L129" s="3">
        <f t="shared" si="38"/>
        <v>22.974789915966387</v>
      </c>
      <c r="M129" s="3">
        <f>tarifest3grenz(A129,$A$3,Param!$B$10,Param!$C$10,Param!$D$10,Param!$E$10,Param!$B$11,Param!$C$11,Param!$D$11,Param!$E$11)*100</f>
        <v>26.992615754522557</v>
      </c>
      <c r="N129" s="3">
        <f t="shared" si="39"/>
        <v>-11666</v>
      </c>
      <c r="O129" s="3">
        <f t="shared" si="40"/>
        <v>-98.033613445378151</v>
      </c>
      <c r="P129" s="13">
        <f t="shared" si="28"/>
        <v>8330</v>
      </c>
      <c r="Q129" s="13">
        <f t="shared" si="41"/>
        <v>-6070</v>
      </c>
      <c r="R129" s="13">
        <f>tarifest3(A129-$K$3,$A$3,Param!$B$10,Param!$C$10,Param!$D$10,Param!$E$10,Param!$B$11,Param!$C$11,Param!$D$11,Param!$E$11)</f>
        <v>0</v>
      </c>
      <c r="S129" s="3">
        <f t="shared" si="42"/>
        <v>-51.008403361344534</v>
      </c>
      <c r="T129" s="3">
        <f>IF(A129&lt;$K$3,$K$2,tarifest3grenz(A129-$K$3,$A$3,Param!$B$10,Param!$C$10,Param!$D$10,Param!$E$10,Param!$B$11,Param!$C$11,Param!$D$11,Param!$E$11))*100</f>
        <v>70</v>
      </c>
      <c r="U129" s="3">
        <f>MAX(K129-tarifest3($K$3,$A$3,Param!$B$10,Param!$C$10,Param!$D$10,Param!$E$10,Param!$B$11,Param!$C$11,Param!$D$11,Param!$E$11),0)</f>
        <v>0</v>
      </c>
      <c r="V129" s="3">
        <f t="shared" si="43"/>
        <v>-51.008403361344534</v>
      </c>
      <c r="W129" s="3">
        <f t="shared" si="44"/>
        <v>70</v>
      </c>
      <c r="X129" s="3">
        <f>soli3grenz(K129,$A$3,Param!$J$9,Param!$J$10,Param!$J$11)*100</f>
        <v>0</v>
      </c>
      <c r="Y129" s="13">
        <f t="shared" si="29"/>
        <v>-6070</v>
      </c>
      <c r="Z129" s="3">
        <f t="shared" si="45"/>
        <v>-51.008403361344534</v>
      </c>
      <c r="AA129" s="13">
        <f t="shared" si="30"/>
        <v>70</v>
      </c>
      <c r="AB129" s="13">
        <f t="shared" si="31"/>
        <v>-6313</v>
      </c>
      <c r="AC129" s="13">
        <f t="shared" si="32"/>
        <v>-53.05042016806722</v>
      </c>
      <c r="AD129" s="13">
        <f t="shared" si="33"/>
        <v>52.618604498798859</v>
      </c>
      <c r="AE129" s="3">
        <f t="shared" si="34"/>
        <v>9.6112202533214202</v>
      </c>
      <c r="AF129" s="13">
        <f t="shared" si="48"/>
        <v>6313</v>
      </c>
      <c r="AG129" s="13">
        <f t="shared" si="46"/>
        <v>53.05042016806722</v>
      </c>
      <c r="AH129" s="13">
        <f t="shared" si="49"/>
        <v>53.05042016806722</v>
      </c>
    </row>
    <row r="130" spans="1:34" x14ac:dyDescent="0.2">
      <c r="A130" s="8">
        <f t="shared" si="47"/>
        <v>12000</v>
      </c>
      <c r="B130" s="9">
        <f t="shared" si="25"/>
        <v>12</v>
      </c>
      <c r="C130" s="13">
        <f>tarifest3(A130,$A$3,Param!$B$5,Param!$C$5,Param!$D$5,Param!$E$5,Param!$B$6,Param!$C$6,Param!$D$6,Param!$E$6)</f>
        <v>261</v>
      </c>
      <c r="D130" s="3">
        <f t="shared" si="37"/>
        <v>2.1749999999999998</v>
      </c>
      <c r="E130" s="3">
        <f>tarifest3grenz(A130,$A$3,Param!$B$5,Param!$C$5,Param!$D$5,Param!$E$5,Param!$B$6,Param!$C$6,Param!$D$6,Param!$E$6)*100</f>
        <v>17.599128630705398</v>
      </c>
      <c r="F130" s="13">
        <f>soli3(C130,$A$3,Param!$J$4,Param!$J$5,Param!$J$6)</f>
        <v>0</v>
      </c>
      <c r="G130" s="3">
        <f>soli3grenz(C130,$A$3,Param!$J$4,Param!$J$5,Param!$J$6)*100</f>
        <v>0</v>
      </c>
      <c r="H130" s="13">
        <f t="shared" si="26"/>
        <v>261</v>
      </c>
      <c r="I130" s="3">
        <f t="shared" si="50"/>
        <v>2.1749999999999998</v>
      </c>
      <c r="J130" s="13">
        <f t="shared" si="27"/>
        <v>17.599128630705398</v>
      </c>
      <c r="K130" s="13">
        <f>tarifest3(A130,$A$3,Param!$B$10,Param!$C$10,Param!$D$10,Param!$E$10,Param!$B$11,Param!$C$11,Param!$D$11,Param!$E$11)</f>
        <v>2761</v>
      </c>
      <c r="L130" s="3">
        <f t="shared" si="38"/>
        <v>23.008333333333333</v>
      </c>
      <c r="M130" s="3">
        <f>tarifest3grenz(A130,$A$3,Param!$B$10,Param!$C$10,Param!$D$10,Param!$E$10,Param!$B$11,Param!$C$11,Param!$D$11,Param!$E$11)*100</f>
        <v>27.033902679184795</v>
      </c>
      <c r="N130" s="3">
        <f t="shared" si="39"/>
        <v>-11639</v>
      </c>
      <c r="O130" s="3">
        <f t="shared" si="40"/>
        <v>-96.99166666666666</v>
      </c>
      <c r="P130" s="13">
        <f t="shared" si="28"/>
        <v>8400</v>
      </c>
      <c r="Q130" s="13">
        <f t="shared" si="41"/>
        <v>-6000</v>
      </c>
      <c r="R130" s="13">
        <f>tarifest3(A130-$K$3,$A$3,Param!$B$10,Param!$C$10,Param!$D$10,Param!$E$10,Param!$B$11,Param!$C$11,Param!$D$11,Param!$E$11)</f>
        <v>0</v>
      </c>
      <c r="S130" s="3">
        <f t="shared" si="42"/>
        <v>-50</v>
      </c>
      <c r="T130" s="3">
        <f>IF(A130&lt;$K$3,$K$2,tarifest3grenz(A130-$K$3,$A$3,Param!$B$10,Param!$C$10,Param!$D$10,Param!$E$10,Param!$B$11,Param!$C$11,Param!$D$11,Param!$E$11))*100</f>
        <v>70</v>
      </c>
      <c r="U130" s="3">
        <f>MAX(K130-tarifest3($K$3,$A$3,Param!$B$10,Param!$C$10,Param!$D$10,Param!$E$10,Param!$B$11,Param!$C$11,Param!$D$11,Param!$E$11),0)</f>
        <v>0</v>
      </c>
      <c r="V130" s="3">
        <f t="shared" si="43"/>
        <v>-50</v>
      </c>
      <c r="W130" s="3">
        <f t="shared" si="44"/>
        <v>70</v>
      </c>
      <c r="X130" s="3">
        <f>soli3grenz(K130,$A$3,Param!$J$9,Param!$J$10,Param!$J$11)*100</f>
        <v>0</v>
      </c>
      <c r="Y130" s="13">
        <f t="shared" si="29"/>
        <v>-6000</v>
      </c>
      <c r="Z130" s="3">
        <f t="shared" si="45"/>
        <v>-50</v>
      </c>
      <c r="AA130" s="13">
        <f t="shared" si="30"/>
        <v>70</v>
      </c>
      <c r="AB130" s="13">
        <f t="shared" si="31"/>
        <v>-6261</v>
      </c>
      <c r="AC130" s="13">
        <f t="shared" si="32"/>
        <v>-52.174999999999997</v>
      </c>
      <c r="AD130" s="13">
        <f t="shared" si="33"/>
        <v>52.400871369294606</v>
      </c>
      <c r="AE130" s="3">
        <f t="shared" si="34"/>
        <v>9.4347740484793974</v>
      </c>
      <c r="AF130" s="13">
        <f t="shared" si="48"/>
        <v>6261</v>
      </c>
      <c r="AG130" s="13">
        <f t="shared" si="46"/>
        <v>52.174999999999997</v>
      </c>
      <c r="AH130" s="13">
        <f t="shared" si="49"/>
        <v>52.174999999999997</v>
      </c>
    </row>
    <row r="131" spans="1:34" x14ac:dyDescent="0.2">
      <c r="A131" s="8">
        <f t="shared" si="47"/>
        <v>12100</v>
      </c>
      <c r="B131" s="9">
        <f t="shared" si="25"/>
        <v>12.1</v>
      </c>
      <c r="C131" s="13">
        <f>tarifest3(A131,$A$3,Param!$B$5,Param!$C$5,Param!$D$5,Param!$E$5,Param!$B$6,Param!$C$6,Param!$D$6,Param!$E$6)</f>
        <v>278</v>
      </c>
      <c r="D131" s="3">
        <f t="shared" si="37"/>
        <v>2.2975206611570247</v>
      </c>
      <c r="E131" s="3">
        <f>tarifest3grenz(A131,$A$3,Param!$B$5,Param!$C$5,Param!$D$5,Param!$E$5,Param!$B$6,Param!$C$6,Param!$D$6,Param!$E$6)*100</f>
        <v>17.816861760209655</v>
      </c>
      <c r="F131" s="13">
        <f>soli3(C131,$A$3,Param!$J$4,Param!$J$5,Param!$J$6)</f>
        <v>0</v>
      </c>
      <c r="G131" s="3">
        <f>soli3grenz(C131,$A$3,Param!$J$4,Param!$J$5,Param!$J$6)*100</f>
        <v>0</v>
      </c>
      <c r="H131" s="13">
        <f t="shared" si="26"/>
        <v>278</v>
      </c>
      <c r="I131" s="3">
        <f t="shared" si="50"/>
        <v>2.2975206611570247</v>
      </c>
      <c r="J131" s="13">
        <f t="shared" si="27"/>
        <v>17.816861760209655</v>
      </c>
      <c r="K131" s="13">
        <f>tarifest3(A131,$A$3,Param!$B$10,Param!$C$10,Param!$D$10,Param!$E$10,Param!$B$11,Param!$C$11,Param!$D$11,Param!$E$11)</f>
        <v>2788</v>
      </c>
      <c r="L131" s="3">
        <f t="shared" si="38"/>
        <v>23.041322314049587</v>
      </c>
      <c r="M131" s="3">
        <f>tarifest3grenz(A131,$A$3,Param!$B$10,Param!$C$10,Param!$D$10,Param!$E$10,Param!$B$11,Param!$C$11,Param!$D$11,Param!$E$11)*100</f>
        <v>27.075189603847033</v>
      </c>
      <c r="N131" s="3">
        <f t="shared" si="39"/>
        <v>-11612</v>
      </c>
      <c r="O131" s="3">
        <f t="shared" si="40"/>
        <v>-95.966942148760324</v>
      </c>
      <c r="P131" s="13">
        <f t="shared" si="28"/>
        <v>8470</v>
      </c>
      <c r="Q131" s="13">
        <f t="shared" si="41"/>
        <v>-5930</v>
      </c>
      <c r="R131" s="13">
        <f>tarifest3(A131-$K$3,$A$3,Param!$B$10,Param!$C$10,Param!$D$10,Param!$E$10,Param!$B$11,Param!$C$11,Param!$D$11,Param!$E$11)</f>
        <v>0</v>
      </c>
      <c r="S131" s="3">
        <f t="shared" si="42"/>
        <v>-49.008264462809919</v>
      </c>
      <c r="T131" s="3">
        <f>IF(A131&lt;$K$3,$K$2,tarifest3grenz(A131-$K$3,$A$3,Param!$B$10,Param!$C$10,Param!$D$10,Param!$E$10,Param!$B$11,Param!$C$11,Param!$D$11,Param!$E$11))*100</f>
        <v>70</v>
      </c>
      <c r="U131" s="3">
        <f>MAX(K131-tarifest3($K$3,$A$3,Param!$B$10,Param!$C$10,Param!$D$10,Param!$E$10,Param!$B$11,Param!$C$11,Param!$D$11,Param!$E$11),0)</f>
        <v>0</v>
      </c>
      <c r="V131" s="3">
        <f t="shared" si="43"/>
        <v>-49.008264462809919</v>
      </c>
      <c r="W131" s="3">
        <f t="shared" si="44"/>
        <v>70</v>
      </c>
      <c r="X131" s="3">
        <f>soli3grenz(K131,$A$3,Param!$J$9,Param!$J$10,Param!$J$11)*100</f>
        <v>0</v>
      </c>
      <c r="Y131" s="13">
        <f>IF($Y$4=0,N131,IF($Y$4=1,Q131+R131,IF($Y$4=2,Q131+U131)))</f>
        <v>-5930</v>
      </c>
      <c r="Z131" s="3">
        <f t="shared" si="45"/>
        <v>-49.008264462809919</v>
      </c>
      <c r="AA131" s="13">
        <f t="shared" si="30"/>
        <v>70</v>
      </c>
      <c r="AB131" s="13">
        <f t="shared" si="31"/>
        <v>-6208</v>
      </c>
      <c r="AC131" s="13">
        <f t="shared" si="32"/>
        <v>-51.305785123966942</v>
      </c>
      <c r="AD131" s="13">
        <f t="shared" si="33"/>
        <v>52.183138239790345</v>
      </c>
      <c r="AE131" s="3">
        <f t="shared" si="34"/>
        <v>9.2583278436373782</v>
      </c>
      <c r="AF131" s="13">
        <f t="shared" si="48"/>
        <v>6208</v>
      </c>
      <c r="AG131" s="13">
        <f t="shared" si="46"/>
        <v>51.305785123966942</v>
      </c>
      <c r="AH131" s="13">
        <f t="shared" si="49"/>
        <v>51.305785123966942</v>
      </c>
    </row>
    <row r="132" spans="1:34" x14ac:dyDescent="0.2">
      <c r="A132" s="8">
        <f t="shared" si="47"/>
        <v>12200</v>
      </c>
      <c r="B132" s="9">
        <f t="shared" si="25"/>
        <v>12.2</v>
      </c>
      <c r="C132" s="13">
        <f>tarifest3(A132,$A$3,Param!$B$5,Param!$C$5,Param!$D$5,Param!$E$5,Param!$B$6,Param!$C$6,Param!$D$6,Param!$E$6)</f>
        <v>296</v>
      </c>
      <c r="D132" s="3">
        <f t="shared" si="37"/>
        <v>2.4262295081967213</v>
      </c>
      <c r="E132" s="3">
        <f>tarifest3grenz(A132,$A$3,Param!$B$5,Param!$C$5,Param!$D$5,Param!$E$5,Param!$B$6,Param!$C$6,Param!$D$6,Param!$E$6)*100</f>
        <v>18.034594889713912</v>
      </c>
      <c r="F132" s="13">
        <f>soli3(C132,$A$3,Param!$J$4,Param!$J$5,Param!$J$6)</f>
        <v>0</v>
      </c>
      <c r="G132" s="3">
        <f>soli3grenz(C132,$A$3,Param!$J$4,Param!$J$5,Param!$J$6)*100</f>
        <v>0</v>
      </c>
      <c r="H132" s="13">
        <f t="shared" si="26"/>
        <v>296</v>
      </c>
      <c r="I132" s="3">
        <f t="shared" si="50"/>
        <v>2.4262295081967213</v>
      </c>
      <c r="J132" s="13">
        <f t="shared" si="27"/>
        <v>18.034594889713912</v>
      </c>
      <c r="K132" s="13">
        <f>tarifest3(A132,$A$3,Param!$B$10,Param!$C$10,Param!$D$10,Param!$E$10,Param!$B$11,Param!$C$11,Param!$D$11,Param!$E$11)</f>
        <v>2815</v>
      </c>
      <c r="L132" s="3">
        <f t="shared" si="38"/>
        <v>23.073770491803277</v>
      </c>
      <c r="M132" s="3">
        <f>tarifest3grenz(A132,$A$3,Param!$B$10,Param!$C$10,Param!$D$10,Param!$E$10,Param!$B$11,Param!$C$11,Param!$D$11,Param!$E$11)*100</f>
        <v>27.116476528509274</v>
      </c>
      <c r="N132" s="3">
        <f t="shared" si="39"/>
        <v>-11585</v>
      </c>
      <c r="O132" s="3">
        <f t="shared" si="40"/>
        <v>-94.959016393442624</v>
      </c>
      <c r="P132" s="13">
        <f t="shared" si="28"/>
        <v>8540</v>
      </c>
      <c r="Q132" s="13">
        <f t="shared" si="41"/>
        <v>-5860</v>
      </c>
      <c r="R132" s="13">
        <f>tarifest3(A132-$K$3,$A$3,Param!$B$10,Param!$C$10,Param!$D$10,Param!$E$10,Param!$B$11,Param!$C$11,Param!$D$11,Param!$E$11)</f>
        <v>0</v>
      </c>
      <c r="S132" s="3">
        <f t="shared" si="42"/>
        <v>-48.032786885245905</v>
      </c>
      <c r="T132" s="3">
        <f>IF(A132&lt;$K$3,$K$2,tarifest3grenz(A132-$K$3,$A$3,Param!$B$10,Param!$C$10,Param!$D$10,Param!$E$10,Param!$B$11,Param!$C$11,Param!$D$11,Param!$E$11))*100</f>
        <v>70</v>
      </c>
      <c r="U132" s="3">
        <f>MAX(K132-tarifest3($K$3,$A$3,Param!$B$10,Param!$C$10,Param!$D$10,Param!$E$10,Param!$B$11,Param!$C$11,Param!$D$11,Param!$E$11),0)</f>
        <v>0</v>
      </c>
      <c r="V132" s="3">
        <f t="shared" si="43"/>
        <v>-48.032786885245905</v>
      </c>
      <c r="W132" s="3">
        <f t="shared" si="44"/>
        <v>70</v>
      </c>
      <c r="X132" s="3">
        <f>soli3grenz(K132,$A$3,Param!$J$9,Param!$J$10,Param!$J$11)*100</f>
        <v>0</v>
      </c>
      <c r="Y132" s="13">
        <f t="shared" si="29"/>
        <v>-5860</v>
      </c>
      <c r="Z132" s="3">
        <f t="shared" si="45"/>
        <v>-48.032786885245905</v>
      </c>
      <c r="AA132" s="13">
        <f t="shared" si="30"/>
        <v>70</v>
      </c>
      <c r="AB132" s="13">
        <f t="shared" si="31"/>
        <v>-6156</v>
      </c>
      <c r="AC132" s="13">
        <f t="shared" si="32"/>
        <v>-50.459016393442624</v>
      </c>
      <c r="AD132" s="13">
        <f t="shared" si="33"/>
        <v>51.965405110286085</v>
      </c>
      <c r="AE132" s="3">
        <f t="shared" si="34"/>
        <v>9.0818816387953625</v>
      </c>
      <c r="AF132" s="13">
        <f t="shared" si="48"/>
        <v>6156</v>
      </c>
      <c r="AG132" s="13">
        <f t="shared" si="46"/>
        <v>50.459016393442624</v>
      </c>
      <c r="AH132" s="13">
        <f t="shared" si="49"/>
        <v>50.459016393442624</v>
      </c>
    </row>
    <row r="133" spans="1:34" x14ac:dyDescent="0.2">
      <c r="A133" s="8">
        <f t="shared" si="47"/>
        <v>12300</v>
      </c>
      <c r="B133" s="9">
        <f t="shared" si="25"/>
        <v>12.3</v>
      </c>
      <c r="C133" s="13">
        <f>tarifest3(A133,$A$3,Param!$B$5,Param!$C$5,Param!$D$5,Param!$E$5,Param!$B$6,Param!$C$6,Param!$D$6,Param!$E$6)</f>
        <v>314</v>
      </c>
      <c r="D133" s="3">
        <f t="shared" si="37"/>
        <v>2.5528455284552845</v>
      </c>
      <c r="E133" s="3">
        <f>tarifest3grenz(A133,$A$3,Param!$B$5,Param!$C$5,Param!$D$5,Param!$E$5,Param!$B$6,Param!$C$6,Param!$D$6,Param!$E$6)*100</f>
        <v>18.252328019218169</v>
      </c>
      <c r="F133" s="13">
        <f>soli3(C133,$A$3,Param!$J$4,Param!$J$5,Param!$J$6)</f>
        <v>0</v>
      </c>
      <c r="G133" s="3">
        <f>soli3grenz(C133,$A$3,Param!$J$4,Param!$J$5,Param!$J$6)*100</f>
        <v>0</v>
      </c>
      <c r="H133" s="13">
        <f t="shared" si="26"/>
        <v>314</v>
      </c>
      <c r="I133" s="3">
        <f t="shared" si="50"/>
        <v>2.5528455284552845</v>
      </c>
      <c r="J133" s="13">
        <f t="shared" si="27"/>
        <v>18.252328019218169</v>
      </c>
      <c r="K133" s="13">
        <f>tarifest3(A133,$A$3,Param!$B$10,Param!$C$10,Param!$D$10,Param!$E$10,Param!$B$11,Param!$C$11,Param!$D$11,Param!$E$11)</f>
        <v>2843</v>
      </c>
      <c r="L133" s="3">
        <f t="shared" si="38"/>
        <v>23.113821138211382</v>
      </c>
      <c r="M133" s="3">
        <f>tarifest3grenz(A133,$A$3,Param!$B$10,Param!$C$10,Param!$D$10,Param!$E$10,Param!$B$11,Param!$C$11,Param!$D$11,Param!$E$11)*100</f>
        <v>27.157763453171512</v>
      </c>
      <c r="N133" s="3">
        <f t="shared" si="39"/>
        <v>-11557</v>
      </c>
      <c r="O133" s="3">
        <f t="shared" si="40"/>
        <v>-93.959349593495929</v>
      </c>
      <c r="P133" s="13">
        <f t="shared" si="28"/>
        <v>8610</v>
      </c>
      <c r="Q133" s="13">
        <f t="shared" si="41"/>
        <v>-5790</v>
      </c>
      <c r="R133" s="13">
        <f>tarifest3(A133-$K$3,$A$3,Param!$B$10,Param!$C$10,Param!$D$10,Param!$E$10,Param!$B$11,Param!$C$11,Param!$D$11,Param!$E$11)</f>
        <v>0</v>
      </c>
      <c r="S133" s="3">
        <f t="shared" si="42"/>
        <v>-47.073170731707314</v>
      </c>
      <c r="T133" s="3">
        <f>IF(A133&lt;$K$3,$K$2,tarifest3grenz(A133-$K$3,$A$3,Param!$B$10,Param!$C$10,Param!$D$10,Param!$E$10,Param!$B$11,Param!$C$11,Param!$D$11,Param!$E$11))*100</f>
        <v>70</v>
      </c>
      <c r="U133" s="3">
        <f>MAX(K133-tarifest3($K$3,$A$3,Param!$B$10,Param!$C$10,Param!$D$10,Param!$E$10,Param!$B$11,Param!$C$11,Param!$D$11,Param!$E$11),0)</f>
        <v>0</v>
      </c>
      <c r="V133" s="3">
        <f t="shared" si="43"/>
        <v>-47.073170731707314</v>
      </c>
      <c r="W133" s="3">
        <f t="shared" si="44"/>
        <v>70</v>
      </c>
      <c r="X133" s="3">
        <f>soli3grenz(K133,$A$3,Param!$J$9,Param!$J$10,Param!$J$11)*100</f>
        <v>0</v>
      </c>
      <c r="Y133" s="13">
        <f t="shared" si="29"/>
        <v>-5790</v>
      </c>
      <c r="Z133" s="3">
        <f t="shared" si="45"/>
        <v>-47.073170731707314</v>
      </c>
      <c r="AA133" s="13">
        <f t="shared" si="30"/>
        <v>70</v>
      </c>
      <c r="AB133" s="13">
        <f t="shared" si="31"/>
        <v>-6104</v>
      </c>
      <c r="AC133" s="13">
        <f t="shared" si="32"/>
        <v>-49.626016260162601</v>
      </c>
      <c r="AD133" s="13">
        <f t="shared" si="33"/>
        <v>51.747671980781831</v>
      </c>
      <c r="AE133" s="3">
        <f t="shared" si="34"/>
        <v>8.9054354339533432</v>
      </c>
      <c r="AF133" s="13">
        <f t="shared" si="48"/>
        <v>6104</v>
      </c>
      <c r="AG133" s="13">
        <f t="shared" si="46"/>
        <v>49.626016260162601</v>
      </c>
      <c r="AH133" s="13">
        <f t="shared" si="49"/>
        <v>49.626016260162601</v>
      </c>
    </row>
    <row r="134" spans="1:34" x14ac:dyDescent="0.2">
      <c r="A134" s="8">
        <f t="shared" si="47"/>
        <v>12400</v>
      </c>
      <c r="B134" s="9">
        <f t="shared" si="25"/>
        <v>12.4</v>
      </c>
      <c r="C134" s="13">
        <f>tarifest3(A134,$A$3,Param!$B$5,Param!$C$5,Param!$D$5,Param!$E$5,Param!$B$6,Param!$C$6,Param!$D$6,Param!$E$6)</f>
        <v>333</v>
      </c>
      <c r="D134" s="3">
        <f t="shared" si="37"/>
        <v>2.685483870967742</v>
      </c>
      <c r="E134" s="3">
        <f>tarifest3grenz(A134,$A$3,Param!$B$5,Param!$C$5,Param!$D$5,Param!$E$5,Param!$B$6,Param!$C$6,Param!$D$6,Param!$E$6)*100</f>
        <v>18.470061148722429</v>
      </c>
      <c r="F134" s="13">
        <f>soli3(C134,$A$3,Param!$J$4,Param!$J$5,Param!$J$6)</f>
        <v>0</v>
      </c>
      <c r="G134" s="3">
        <f>soli3grenz(C134,$A$3,Param!$J$4,Param!$J$5,Param!$J$6)*100</f>
        <v>0</v>
      </c>
      <c r="H134" s="13">
        <f t="shared" si="26"/>
        <v>333</v>
      </c>
      <c r="I134" s="3">
        <f t="shared" si="50"/>
        <v>2.685483870967742</v>
      </c>
      <c r="J134" s="13">
        <f t="shared" si="27"/>
        <v>18.470061148722429</v>
      </c>
      <c r="K134" s="13">
        <f>tarifest3(A134,$A$3,Param!$B$10,Param!$C$10,Param!$D$10,Param!$E$10,Param!$B$11,Param!$C$11,Param!$D$11,Param!$E$11)</f>
        <v>2870</v>
      </c>
      <c r="L134" s="3">
        <f t="shared" si="38"/>
        <v>23.14516129032258</v>
      </c>
      <c r="M134" s="3">
        <f>tarifest3grenz(A134,$A$3,Param!$B$10,Param!$C$10,Param!$D$10,Param!$E$10,Param!$B$11,Param!$C$11,Param!$D$11,Param!$E$11)*100</f>
        <v>27.199050377833757</v>
      </c>
      <c r="N134" s="3">
        <f t="shared" si="39"/>
        <v>-11530</v>
      </c>
      <c r="O134" s="3">
        <f t="shared" si="40"/>
        <v>-92.983870967741936</v>
      </c>
      <c r="P134" s="13">
        <f t="shared" si="28"/>
        <v>8680</v>
      </c>
      <c r="Q134" s="13">
        <f t="shared" si="41"/>
        <v>-5720</v>
      </c>
      <c r="R134" s="13">
        <f>tarifest3(A134-$K$3,$A$3,Param!$B$10,Param!$C$10,Param!$D$10,Param!$E$10,Param!$B$11,Param!$C$11,Param!$D$11,Param!$E$11)</f>
        <v>0</v>
      </c>
      <c r="S134" s="3">
        <f t="shared" si="42"/>
        <v>-46.12903225806452</v>
      </c>
      <c r="T134" s="3">
        <f>IF(A134&lt;$K$3,$K$2,tarifest3grenz(A134-$K$3,$A$3,Param!$B$10,Param!$C$10,Param!$D$10,Param!$E$10,Param!$B$11,Param!$C$11,Param!$D$11,Param!$E$11))*100</f>
        <v>70</v>
      </c>
      <c r="U134" s="3">
        <f>MAX(K134-tarifest3($K$3,$A$3,Param!$B$10,Param!$C$10,Param!$D$10,Param!$E$10,Param!$B$11,Param!$C$11,Param!$D$11,Param!$E$11),0)</f>
        <v>0</v>
      </c>
      <c r="V134" s="3">
        <f t="shared" si="43"/>
        <v>-46.12903225806452</v>
      </c>
      <c r="W134" s="3">
        <f t="shared" si="44"/>
        <v>70</v>
      </c>
      <c r="X134" s="3">
        <f>soli3grenz(K134,$A$3,Param!$J$9,Param!$J$10,Param!$J$11)*100</f>
        <v>0</v>
      </c>
      <c r="Y134" s="13">
        <f t="shared" si="29"/>
        <v>-5720</v>
      </c>
      <c r="Z134" s="3">
        <f t="shared" si="45"/>
        <v>-46.12903225806452</v>
      </c>
      <c r="AA134" s="13">
        <f t="shared" si="30"/>
        <v>70</v>
      </c>
      <c r="AB134" s="13">
        <f t="shared" si="31"/>
        <v>-6053</v>
      </c>
      <c r="AC134" s="13">
        <f t="shared" si="32"/>
        <v>-48.814516129032263</v>
      </c>
      <c r="AD134" s="13">
        <f t="shared" si="33"/>
        <v>51.529938851277571</v>
      </c>
      <c r="AE134" s="3">
        <f t="shared" si="34"/>
        <v>8.7289892291113276</v>
      </c>
      <c r="AF134" s="13">
        <f t="shared" si="48"/>
        <v>6053</v>
      </c>
      <c r="AG134" s="13">
        <f t="shared" si="46"/>
        <v>48.814516129032263</v>
      </c>
      <c r="AH134" s="13">
        <f t="shared" si="49"/>
        <v>48.814516129032263</v>
      </c>
    </row>
    <row r="135" spans="1:34" x14ac:dyDescent="0.2">
      <c r="A135" s="8">
        <f t="shared" si="47"/>
        <v>12500</v>
      </c>
      <c r="B135" s="9">
        <f t="shared" si="25"/>
        <v>12.5</v>
      </c>
      <c r="C135" s="13">
        <f>tarifest3(A135,$A$3,Param!$B$5,Param!$C$5,Param!$D$5,Param!$E$5,Param!$B$6,Param!$C$6,Param!$D$6,Param!$E$6)</f>
        <v>351</v>
      </c>
      <c r="D135" s="3">
        <f t="shared" si="37"/>
        <v>2.8080000000000003</v>
      </c>
      <c r="E135" s="3">
        <f>tarifest3grenz(A135,$A$3,Param!$B$5,Param!$C$5,Param!$D$5,Param!$E$5,Param!$B$6,Param!$C$6,Param!$D$6,Param!$E$6)*100</f>
        <v>18.68779427822669</v>
      </c>
      <c r="F135" s="13">
        <f>soli3(C135,$A$3,Param!$J$4,Param!$J$5,Param!$J$6)</f>
        <v>0</v>
      </c>
      <c r="G135" s="3">
        <f>soli3grenz(C135,$A$3,Param!$J$4,Param!$J$5,Param!$J$6)*100</f>
        <v>0</v>
      </c>
      <c r="H135" s="13">
        <f t="shared" si="26"/>
        <v>351</v>
      </c>
      <c r="I135" s="3">
        <f t="shared" si="50"/>
        <v>2.8080000000000003</v>
      </c>
      <c r="J135" s="13">
        <f t="shared" si="27"/>
        <v>18.68779427822669</v>
      </c>
      <c r="K135" s="13">
        <f>tarifest3(A135,$A$3,Param!$B$10,Param!$C$10,Param!$D$10,Param!$E$10,Param!$B$11,Param!$C$11,Param!$D$11,Param!$E$11)</f>
        <v>2897</v>
      </c>
      <c r="L135" s="3">
        <f t="shared" si="38"/>
        <v>23.175999999999998</v>
      </c>
      <c r="M135" s="3">
        <f>tarifest3grenz(A135,$A$3,Param!$B$10,Param!$C$10,Param!$D$10,Param!$E$10,Param!$B$11,Param!$C$11,Param!$D$11,Param!$E$11)*100</f>
        <v>27.240337302495991</v>
      </c>
      <c r="N135" s="3">
        <f t="shared" si="39"/>
        <v>-11503</v>
      </c>
      <c r="O135" s="3">
        <f t="shared" si="40"/>
        <v>-92.024000000000001</v>
      </c>
      <c r="P135" s="13">
        <f t="shared" si="28"/>
        <v>8750</v>
      </c>
      <c r="Q135" s="13">
        <f t="shared" si="41"/>
        <v>-5650</v>
      </c>
      <c r="R135" s="13">
        <f>tarifest3(A135-$K$3,$A$3,Param!$B$10,Param!$C$10,Param!$D$10,Param!$E$10,Param!$B$11,Param!$C$11,Param!$D$11,Param!$E$11)</f>
        <v>0</v>
      </c>
      <c r="S135" s="3">
        <f t="shared" si="42"/>
        <v>-45.2</v>
      </c>
      <c r="T135" s="3">
        <f>IF(A135&lt;$K$3,$K$2,tarifest3grenz(A135-$K$3,$A$3,Param!$B$10,Param!$C$10,Param!$D$10,Param!$E$10,Param!$B$11,Param!$C$11,Param!$D$11,Param!$E$11))*100</f>
        <v>70</v>
      </c>
      <c r="U135" s="3">
        <f>MAX(K135-tarifest3($K$3,$A$3,Param!$B$10,Param!$C$10,Param!$D$10,Param!$E$10,Param!$B$11,Param!$C$11,Param!$D$11,Param!$E$11),0)</f>
        <v>0</v>
      </c>
      <c r="V135" s="3">
        <f t="shared" si="43"/>
        <v>-45.2</v>
      </c>
      <c r="W135" s="3">
        <f t="shared" si="44"/>
        <v>70</v>
      </c>
      <c r="X135" s="3">
        <f>soli3grenz(K135,$A$3,Param!$J$9,Param!$J$10,Param!$J$11)*100</f>
        <v>0</v>
      </c>
      <c r="Y135" s="13">
        <f t="shared" si="29"/>
        <v>-5650</v>
      </c>
      <c r="Z135" s="3">
        <f t="shared" si="45"/>
        <v>-45.2</v>
      </c>
      <c r="AA135" s="13">
        <f t="shared" si="30"/>
        <v>70</v>
      </c>
      <c r="AB135" s="13">
        <f t="shared" si="31"/>
        <v>-6001</v>
      </c>
      <c r="AC135" s="13">
        <f t="shared" si="32"/>
        <v>-48.008000000000003</v>
      </c>
      <c r="AD135" s="13">
        <f t="shared" si="33"/>
        <v>51.31220572177331</v>
      </c>
      <c r="AE135" s="3">
        <f t="shared" si="34"/>
        <v>8.5525430242693012</v>
      </c>
      <c r="AF135" s="13">
        <f t="shared" si="48"/>
        <v>6001</v>
      </c>
      <c r="AG135" s="13">
        <f t="shared" si="46"/>
        <v>48.008000000000003</v>
      </c>
      <c r="AH135" s="13">
        <f t="shared" si="49"/>
        <v>48.008000000000003</v>
      </c>
    </row>
    <row r="136" spans="1:34" x14ac:dyDescent="0.2">
      <c r="A136" s="8">
        <f t="shared" si="47"/>
        <v>12600</v>
      </c>
      <c r="B136" s="9">
        <f t="shared" si="25"/>
        <v>12.6</v>
      </c>
      <c r="C136" s="13">
        <f>tarifest3(A136,$A$3,Param!$B$5,Param!$C$5,Param!$D$5,Param!$E$5,Param!$B$6,Param!$C$6,Param!$D$6,Param!$E$6)</f>
        <v>370</v>
      </c>
      <c r="D136" s="3">
        <f t="shared" si="37"/>
        <v>2.9365079365079363</v>
      </c>
      <c r="E136" s="3">
        <f>tarifest3grenz(A136,$A$3,Param!$B$5,Param!$C$5,Param!$D$5,Param!$E$5,Param!$B$6,Param!$C$6,Param!$D$6,Param!$E$6)*100</f>
        <v>18.905527407730947</v>
      </c>
      <c r="F136" s="13">
        <f>soli3(C136,$A$3,Param!$J$4,Param!$J$5,Param!$J$6)</f>
        <v>0</v>
      </c>
      <c r="G136" s="3">
        <f>soli3grenz(C136,$A$3,Param!$J$4,Param!$J$5,Param!$J$6)*100</f>
        <v>0</v>
      </c>
      <c r="H136" s="13">
        <f t="shared" si="26"/>
        <v>370</v>
      </c>
      <c r="I136" s="3">
        <f t="shared" si="50"/>
        <v>2.9365079365079363</v>
      </c>
      <c r="J136" s="13">
        <f t="shared" si="27"/>
        <v>18.905527407730947</v>
      </c>
      <c r="K136" s="13">
        <f>tarifest3(A136,$A$3,Param!$B$10,Param!$C$10,Param!$D$10,Param!$E$10,Param!$B$11,Param!$C$11,Param!$D$11,Param!$E$11)</f>
        <v>2924</v>
      </c>
      <c r="L136" s="3">
        <f t="shared" si="38"/>
        <v>23.206349206349206</v>
      </c>
      <c r="M136" s="3">
        <f>tarifest3grenz(A136,$A$3,Param!$B$10,Param!$C$10,Param!$D$10,Param!$E$10,Param!$B$11,Param!$C$11,Param!$D$11,Param!$E$11)*100</f>
        <v>27.281624227158229</v>
      </c>
      <c r="N136" s="3">
        <f t="shared" si="39"/>
        <v>-11476</v>
      </c>
      <c r="O136" s="3">
        <f t="shared" si="40"/>
        <v>-91.079365079365076</v>
      </c>
      <c r="P136" s="13">
        <f t="shared" si="28"/>
        <v>8820</v>
      </c>
      <c r="Q136" s="13">
        <f t="shared" si="41"/>
        <v>-5580</v>
      </c>
      <c r="R136" s="13">
        <f>tarifest3(A136-$K$3,$A$3,Param!$B$10,Param!$C$10,Param!$D$10,Param!$E$10,Param!$B$11,Param!$C$11,Param!$D$11,Param!$E$11)</f>
        <v>0</v>
      </c>
      <c r="S136" s="3">
        <f t="shared" si="42"/>
        <v>-44.285714285714285</v>
      </c>
      <c r="T136" s="3">
        <f>IF(A136&lt;$K$3,$K$2,tarifest3grenz(A136-$K$3,$A$3,Param!$B$10,Param!$C$10,Param!$D$10,Param!$E$10,Param!$B$11,Param!$C$11,Param!$D$11,Param!$E$11))*100</f>
        <v>70</v>
      </c>
      <c r="U136" s="3">
        <f>MAX(K136-tarifest3($K$3,$A$3,Param!$B$10,Param!$C$10,Param!$D$10,Param!$E$10,Param!$B$11,Param!$C$11,Param!$D$11,Param!$E$11),0)</f>
        <v>0</v>
      </c>
      <c r="V136" s="3">
        <f t="shared" si="43"/>
        <v>-44.285714285714285</v>
      </c>
      <c r="W136" s="3">
        <f t="shared" si="44"/>
        <v>70</v>
      </c>
      <c r="X136" s="3">
        <f>soli3grenz(K136,$A$3,Param!$J$9,Param!$J$10,Param!$J$11)*100</f>
        <v>0</v>
      </c>
      <c r="Y136" s="13">
        <f t="shared" si="29"/>
        <v>-5580</v>
      </c>
      <c r="Z136" s="3">
        <f t="shared" si="45"/>
        <v>-44.285714285714285</v>
      </c>
      <c r="AA136" s="13">
        <f t="shared" si="30"/>
        <v>70</v>
      </c>
      <c r="AB136" s="13">
        <f t="shared" si="31"/>
        <v>-5950</v>
      </c>
      <c r="AC136" s="13">
        <f t="shared" si="32"/>
        <v>-47.222222222222221</v>
      </c>
      <c r="AD136" s="13">
        <f t="shared" si="33"/>
        <v>51.094472592269057</v>
      </c>
      <c r="AE136" s="3">
        <f t="shared" si="34"/>
        <v>8.376096819427282</v>
      </c>
      <c r="AF136" s="13">
        <f t="shared" si="48"/>
        <v>5950</v>
      </c>
      <c r="AG136" s="13">
        <f t="shared" si="46"/>
        <v>47.222222222222221</v>
      </c>
      <c r="AH136" s="13">
        <f t="shared" si="49"/>
        <v>47.222222222222221</v>
      </c>
    </row>
    <row r="137" spans="1:34" x14ac:dyDescent="0.2">
      <c r="A137" s="8">
        <f t="shared" si="47"/>
        <v>12700</v>
      </c>
      <c r="B137" s="9">
        <f t="shared" si="25"/>
        <v>12.7</v>
      </c>
      <c r="C137" s="13">
        <f>tarifest3(A137,$A$3,Param!$B$5,Param!$C$5,Param!$D$5,Param!$E$5,Param!$B$6,Param!$C$6,Param!$D$6,Param!$E$6)</f>
        <v>389</v>
      </c>
      <c r="D137" s="3">
        <f t="shared" si="37"/>
        <v>3.0629921259842519</v>
      </c>
      <c r="E137" s="3">
        <f>tarifest3grenz(A137,$A$3,Param!$B$5,Param!$C$5,Param!$D$5,Param!$E$5,Param!$B$6,Param!$C$6,Param!$D$6,Param!$E$6)*100</f>
        <v>19.123260537235208</v>
      </c>
      <c r="F137" s="13">
        <f>soli3(C137,$A$3,Param!$J$4,Param!$J$5,Param!$J$6)</f>
        <v>0</v>
      </c>
      <c r="G137" s="3">
        <f>soli3grenz(C137,$A$3,Param!$J$4,Param!$J$5,Param!$J$6)*100</f>
        <v>0</v>
      </c>
      <c r="H137" s="13">
        <f t="shared" si="26"/>
        <v>389</v>
      </c>
      <c r="I137" s="3">
        <f t="shared" si="50"/>
        <v>3.0629921259842519</v>
      </c>
      <c r="J137" s="13">
        <f t="shared" si="27"/>
        <v>19.123260537235208</v>
      </c>
      <c r="K137" s="13">
        <f>tarifest3(A137,$A$3,Param!$B$10,Param!$C$10,Param!$D$10,Param!$E$10,Param!$B$11,Param!$C$11,Param!$D$11,Param!$E$11)</f>
        <v>2952</v>
      </c>
      <c r="L137" s="3">
        <f t="shared" si="38"/>
        <v>23.244094488188978</v>
      </c>
      <c r="M137" s="3">
        <f>tarifest3grenz(A137,$A$3,Param!$B$10,Param!$C$10,Param!$D$10,Param!$E$10,Param!$B$11,Param!$C$11,Param!$D$11,Param!$E$11)*100</f>
        <v>27.322911151820474</v>
      </c>
      <c r="N137" s="3">
        <f t="shared" si="39"/>
        <v>-11448</v>
      </c>
      <c r="O137" s="3">
        <f t="shared" si="40"/>
        <v>-90.141732283464577</v>
      </c>
      <c r="P137" s="13">
        <f t="shared" si="28"/>
        <v>8890</v>
      </c>
      <c r="Q137" s="13">
        <f t="shared" si="41"/>
        <v>-5510</v>
      </c>
      <c r="R137" s="13">
        <f>tarifest3(A137-$K$3,$A$3,Param!$B$10,Param!$C$10,Param!$D$10,Param!$E$10,Param!$B$11,Param!$C$11,Param!$D$11,Param!$E$11)</f>
        <v>0</v>
      </c>
      <c r="S137" s="3">
        <f t="shared" si="42"/>
        <v>-43.385826771653541</v>
      </c>
      <c r="T137" s="3">
        <f>IF(A137&lt;$K$3,$K$2,tarifest3grenz(A137-$K$3,$A$3,Param!$B$10,Param!$C$10,Param!$D$10,Param!$E$10,Param!$B$11,Param!$C$11,Param!$D$11,Param!$E$11))*100</f>
        <v>70</v>
      </c>
      <c r="U137" s="3">
        <f>MAX(K137-tarifest3($K$3,$A$3,Param!$B$10,Param!$C$10,Param!$D$10,Param!$E$10,Param!$B$11,Param!$C$11,Param!$D$11,Param!$E$11),0)</f>
        <v>0</v>
      </c>
      <c r="V137" s="3">
        <f t="shared" si="43"/>
        <v>-43.385826771653541</v>
      </c>
      <c r="W137" s="3">
        <f t="shared" si="44"/>
        <v>70</v>
      </c>
      <c r="X137" s="3">
        <f>soli3grenz(K137,$A$3,Param!$J$9,Param!$J$10,Param!$J$11)*100</f>
        <v>0</v>
      </c>
      <c r="Y137" s="13">
        <f t="shared" si="29"/>
        <v>-5510</v>
      </c>
      <c r="Z137" s="3">
        <f t="shared" si="45"/>
        <v>-43.385826771653541</v>
      </c>
      <c r="AA137" s="13">
        <f t="shared" si="30"/>
        <v>70</v>
      </c>
      <c r="AB137" s="13">
        <f t="shared" si="31"/>
        <v>-5899</v>
      </c>
      <c r="AC137" s="13">
        <f t="shared" si="32"/>
        <v>-46.448818897637793</v>
      </c>
      <c r="AD137" s="13">
        <f t="shared" si="33"/>
        <v>50.876739462764789</v>
      </c>
      <c r="AE137" s="3">
        <f t="shared" si="34"/>
        <v>8.1996506145852663</v>
      </c>
      <c r="AF137" s="13">
        <f t="shared" si="48"/>
        <v>5899</v>
      </c>
      <c r="AG137" s="13">
        <f t="shared" si="46"/>
        <v>46.448818897637793</v>
      </c>
      <c r="AH137" s="13">
        <f t="shared" si="49"/>
        <v>46.448818897637793</v>
      </c>
    </row>
    <row r="138" spans="1:34" x14ac:dyDescent="0.2">
      <c r="A138" s="8">
        <f t="shared" si="47"/>
        <v>12800</v>
      </c>
      <c r="B138" s="9">
        <f t="shared" ref="B138:B201" si="51">+A138/1000</f>
        <v>12.8</v>
      </c>
      <c r="C138" s="13">
        <f>tarifest3(A138,$A$3,Param!$B$5,Param!$C$5,Param!$D$5,Param!$E$5,Param!$B$6,Param!$C$6,Param!$D$6,Param!$E$6)</f>
        <v>408</v>
      </c>
      <c r="D138" s="3">
        <f t="shared" si="37"/>
        <v>3.1875</v>
      </c>
      <c r="E138" s="3">
        <f>tarifest3grenz(A138,$A$3,Param!$B$5,Param!$C$5,Param!$D$5,Param!$E$5,Param!$B$6,Param!$C$6,Param!$D$6,Param!$E$6)*100</f>
        <v>19.340993666739465</v>
      </c>
      <c r="F138" s="13">
        <f>soli3(C138,$A$3,Param!$J$4,Param!$J$5,Param!$J$6)</f>
        <v>0</v>
      </c>
      <c r="G138" s="3">
        <f>soli3grenz(C138,$A$3,Param!$J$4,Param!$J$5,Param!$J$6)*100</f>
        <v>0</v>
      </c>
      <c r="H138" s="13">
        <f t="shared" ref="H138:H201" si="52">+C138+F138</f>
        <v>408</v>
      </c>
      <c r="I138" s="3">
        <f t="shared" si="50"/>
        <v>3.1875</v>
      </c>
      <c r="J138" s="13">
        <f t="shared" ref="J138:J201" si="53">+E138*(1+G138/100)</f>
        <v>19.340993666739465</v>
      </c>
      <c r="K138" s="13">
        <f>tarifest3(A138,$A$3,Param!$B$10,Param!$C$10,Param!$D$10,Param!$E$10,Param!$B$11,Param!$C$11,Param!$D$11,Param!$E$11)</f>
        <v>2979</v>
      </c>
      <c r="L138" s="3">
        <f t="shared" si="38"/>
        <v>23.2734375</v>
      </c>
      <c r="M138" s="3">
        <f>tarifest3grenz(A138,$A$3,Param!$B$10,Param!$C$10,Param!$D$10,Param!$E$10,Param!$B$11,Param!$C$11,Param!$D$11,Param!$E$11)*100</f>
        <v>27.364198076482708</v>
      </c>
      <c r="N138" s="3">
        <f t="shared" si="39"/>
        <v>-11421</v>
      </c>
      <c r="O138" s="3">
        <f t="shared" si="40"/>
        <v>-89.2265625</v>
      </c>
      <c r="P138" s="13">
        <f t="shared" ref="P138:P201" si="54">+A138*$K$2</f>
        <v>8960</v>
      </c>
      <c r="Q138" s="13">
        <f t="shared" si="41"/>
        <v>-5440</v>
      </c>
      <c r="R138" s="13">
        <f>tarifest3(A138-$K$3,$A$3,Param!$B$10,Param!$C$10,Param!$D$10,Param!$E$10,Param!$B$11,Param!$C$11,Param!$D$11,Param!$E$11)</f>
        <v>0</v>
      </c>
      <c r="S138" s="3">
        <f t="shared" si="42"/>
        <v>-42.5</v>
      </c>
      <c r="T138" s="3">
        <f>IF(A138&lt;$K$3,$K$2,tarifest3grenz(A138-$K$3,$A$3,Param!$B$10,Param!$C$10,Param!$D$10,Param!$E$10,Param!$B$11,Param!$C$11,Param!$D$11,Param!$E$11))*100</f>
        <v>70</v>
      </c>
      <c r="U138" s="3">
        <f>MAX(K138-tarifest3($K$3,$A$3,Param!$B$10,Param!$C$10,Param!$D$10,Param!$E$10,Param!$B$11,Param!$C$11,Param!$D$11,Param!$E$11),0)</f>
        <v>0</v>
      </c>
      <c r="V138" s="3">
        <f t="shared" si="43"/>
        <v>-42.5</v>
      </c>
      <c r="W138" s="3">
        <f t="shared" si="44"/>
        <v>70</v>
      </c>
      <c r="X138" s="3">
        <f>soli3grenz(K138,$A$3,Param!$J$9,Param!$J$10,Param!$J$11)*100</f>
        <v>0</v>
      </c>
      <c r="Y138" s="13">
        <f t="shared" ref="Y138:Y201" si="55">IF($Y$4=0,N138,IF($Y$4=1,Q138+R138,IF($Y$4=2,Q138+U138)))</f>
        <v>-5440</v>
      </c>
      <c r="Z138" s="3">
        <f t="shared" si="45"/>
        <v>-42.5</v>
      </c>
      <c r="AA138" s="13">
        <f t="shared" ref="AA138:AA201" si="56">IF($Y$4=0,M138,IF($Y$4=1,T138,IF($Y$4=2,W138)))</f>
        <v>70</v>
      </c>
      <c r="AB138" s="13">
        <f t="shared" ref="AB138:AB201" si="57">+Y138-H138</f>
        <v>-5848</v>
      </c>
      <c r="AC138" s="13">
        <f t="shared" ref="AC138:AC201" si="58">+Z138-I138</f>
        <v>-45.6875</v>
      </c>
      <c r="AD138" s="13">
        <f t="shared" ref="AD138:AD201" si="59">+AA138-J138</f>
        <v>50.659006333260535</v>
      </c>
      <c r="AE138" s="3">
        <f t="shared" ref="AE138:AE201" si="60">+M138-E138</f>
        <v>8.0232044097432436</v>
      </c>
      <c r="AF138" s="13">
        <f t="shared" si="48"/>
        <v>5848</v>
      </c>
      <c r="AG138" s="13">
        <f t="shared" si="46"/>
        <v>45.6875</v>
      </c>
      <c r="AH138" s="13">
        <f t="shared" si="49"/>
        <v>45.6875</v>
      </c>
    </row>
    <row r="139" spans="1:34" x14ac:dyDescent="0.2">
      <c r="A139" s="8">
        <f t="shared" si="47"/>
        <v>12900</v>
      </c>
      <c r="B139" s="9">
        <f t="shared" si="51"/>
        <v>12.9</v>
      </c>
      <c r="C139" s="13">
        <f>tarifest3(A139,$A$3,Param!$B$5,Param!$C$5,Param!$D$5,Param!$E$5,Param!$B$6,Param!$C$6,Param!$D$6,Param!$E$6)</f>
        <v>428</v>
      </c>
      <c r="D139" s="3">
        <f t="shared" ref="D139:D202" si="61">IF($A139=0,0,C139/$A139*100)</f>
        <v>3.3178294573643408</v>
      </c>
      <c r="E139" s="3">
        <f>tarifest3grenz(A139,$A$3,Param!$B$5,Param!$C$5,Param!$D$5,Param!$E$5,Param!$B$6,Param!$C$6,Param!$D$6,Param!$E$6)*100</f>
        <v>19.558726796243722</v>
      </c>
      <c r="F139" s="13">
        <f>soli3(C139,$A$3,Param!$J$4,Param!$J$5,Param!$J$6)</f>
        <v>0</v>
      </c>
      <c r="G139" s="3">
        <f>soli3grenz(C139,$A$3,Param!$J$4,Param!$J$5,Param!$J$6)*100</f>
        <v>0</v>
      </c>
      <c r="H139" s="13">
        <f t="shared" si="52"/>
        <v>428</v>
      </c>
      <c r="I139" s="3">
        <f t="shared" si="50"/>
        <v>3.3178294573643408</v>
      </c>
      <c r="J139" s="13">
        <f t="shared" si="53"/>
        <v>19.558726796243722</v>
      </c>
      <c r="K139" s="13">
        <f>tarifest3(A139,$A$3,Param!$B$10,Param!$C$10,Param!$D$10,Param!$E$10,Param!$B$11,Param!$C$11,Param!$D$11,Param!$E$11)</f>
        <v>3006</v>
      </c>
      <c r="L139" s="3">
        <f t="shared" ref="L139:L202" si="62">IF($A139=0,0,K139/$A139*100)</f>
        <v>23.302325581395351</v>
      </c>
      <c r="M139" s="3">
        <f>tarifest3grenz(A139,$A$3,Param!$B$10,Param!$C$10,Param!$D$10,Param!$E$10,Param!$B$11,Param!$C$11,Param!$D$11,Param!$E$11)*100</f>
        <v>27.405485001144953</v>
      </c>
      <c r="N139" s="3">
        <f t="shared" ref="N139:N202" si="63">+K139-$K$1</f>
        <v>-11394</v>
      </c>
      <c r="O139" s="3">
        <f t="shared" ref="O139:O202" si="64">IF($A139=0,0,N139/$A139*100)</f>
        <v>-88.325581395348834</v>
      </c>
      <c r="P139" s="13">
        <f t="shared" si="54"/>
        <v>9030</v>
      </c>
      <c r="Q139" s="13">
        <f t="shared" ref="Q139:Q202" si="65">MIN(P139-$K$1,0)</f>
        <v>-5370</v>
      </c>
      <c r="R139" s="13">
        <f>tarifest3(A139-$K$3,$A$3,Param!$B$10,Param!$C$10,Param!$D$10,Param!$E$10,Param!$B$11,Param!$C$11,Param!$D$11,Param!$E$11)</f>
        <v>0</v>
      </c>
      <c r="S139" s="3">
        <f t="shared" ref="S139:S202" si="66">IF($A139=0,0,(Q139+R139)/$A139*100)</f>
        <v>-41.627906976744185</v>
      </c>
      <c r="T139" s="3">
        <f>IF(A139&lt;$K$3,$K$2,tarifest3grenz(A139-$K$3,$A$3,Param!$B$10,Param!$C$10,Param!$D$10,Param!$E$10,Param!$B$11,Param!$C$11,Param!$D$11,Param!$E$11))*100</f>
        <v>70</v>
      </c>
      <c r="U139" s="3">
        <f>MAX(K139-tarifest3($K$3,$A$3,Param!$B$10,Param!$C$10,Param!$D$10,Param!$E$10,Param!$B$11,Param!$C$11,Param!$D$11,Param!$E$11),0)</f>
        <v>0</v>
      </c>
      <c r="V139" s="3">
        <f t="shared" ref="V139:V202" si="67">IF($A139=0,0,(Q139+U139)/$A139*100)</f>
        <v>-41.627906976744185</v>
      </c>
      <c r="W139" s="3">
        <f t="shared" ref="W139:W202" si="68">IF(A139&lt;$K$3,$K$2*100,M139)</f>
        <v>70</v>
      </c>
      <c r="X139" s="3">
        <f>soli3grenz(K139,$A$3,Param!$J$9,Param!$J$10,Param!$J$11)*100</f>
        <v>0</v>
      </c>
      <c r="Y139" s="13">
        <f t="shared" si="55"/>
        <v>-5370</v>
      </c>
      <c r="Z139" s="3">
        <f t="shared" ref="Z139:Z202" si="69">IF($A139=0,0,Y139/$A139*100)</f>
        <v>-41.627906976744185</v>
      </c>
      <c r="AA139" s="13">
        <f t="shared" si="56"/>
        <v>70</v>
      </c>
      <c r="AB139" s="13">
        <f t="shared" si="57"/>
        <v>-5798</v>
      </c>
      <c r="AC139" s="13">
        <f t="shared" si="58"/>
        <v>-44.945736434108525</v>
      </c>
      <c r="AD139" s="13">
        <f t="shared" si="59"/>
        <v>50.441273203756282</v>
      </c>
      <c r="AE139" s="3">
        <f t="shared" si="60"/>
        <v>7.8467582049012314</v>
      </c>
      <c r="AF139" s="13">
        <f t="shared" si="48"/>
        <v>5798</v>
      </c>
      <c r="AG139" s="13">
        <f t="shared" ref="AG139:AG202" si="70">-AC139</f>
        <v>44.945736434108525</v>
      </c>
      <c r="AH139" s="13">
        <f t="shared" si="49"/>
        <v>44.945736434108525</v>
      </c>
    </row>
    <row r="140" spans="1:34" x14ac:dyDescent="0.2">
      <c r="A140" s="8">
        <f t="shared" ref="A140:A203" si="71">+A139+100</f>
        <v>13000</v>
      </c>
      <c r="B140" s="9">
        <f t="shared" si="51"/>
        <v>13</v>
      </c>
      <c r="C140" s="13">
        <f>tarifest3(A140,$A$3,Param!$B$5,Param!$C$5,Param!$D$5,Param!$E$5,Param!$B$6,Param!$C$6,Param!$D$6,Param!$E$6)</f>
        <v>448</v>
      </c>
      <c r="D140" s="3">
        <f t="shared" si="61"/>
        <v>3.4461538461538459</v>
      </c>
      <c r="E140" s="3">
        <f>tarifest3grenz(A140,$A$3,Param!$B$5,Param!$C$5,Param!$D$5,Param!$E$5,Param!$B$6,Param!$C$6,Param!$D$6,Param!$E$6)*100</f>
        <v>19.776459925747979</v>
      </c>
      <c r="F140" s="13">
        <f>soli3(C140,$A$3,Param!$J$4,Param!$J$5,Param!$J$6)</f>
        <v>0</v>
      </c>
      <c r="G140" s="3">
        <f>soli3grenz(C140,$A$3,Param!$J$4,Param!$J$5,Param!$J$6)*100</f>
        <v>0</v>
      </c>
      <c r="H140" s="13">
        <f t="shared" si="52"/>
        <v>448</v>
      </c>
      <c r="I140" s="3">
        <f t="shared" si="50"/>
        <v>3.4461538461538459</v>
      </c>
      <c r="J140" s="13">
        <f t="shared" si="53"/>
        <v>19.776459925747979</v>
      </c>
      <c r="K140" s="13">
        <f>tarifest3(A140,$A$3,Param!$B$10,Param!$C$10,Param!$D$10,Param!$E$10,Param!$B$11,Param!$C$11,Param!$D$11,Param!$E$11)</f>
        <v>3034</v>
      </c>
      <c r="L140" s="3">
        <f t="shared" si="62"/>
        <v>23.338461538461537</v>
      </c>
      <c r="M140" s="3">
        <f>tarifest3grenz(A140,$A$3,Param!$B$10,Param!$C$10,Param!$D$10,Param!$E$10,Param!$B$11,Param!$C$11,Param!$D$11,Param!$E$11)*100</f>
        <v>27.446771925807191</v>
      </c>
      <c r="N140" s="3">
        <f t="shared" si="63"/>
        <v>-11366</v>
      </c>
      <c r="O140" s="3">
        <f t="shared" si="64"/>
        <v>-87.430769230769229</v>
      </c>
      <c r="P140" s="13">
        <f t="shared" si="54"/>
        <v>9100</v>
      </c>
      <c r="Q140" s="13">
        <f t="shared" si="65"/>
        <v>-5300</v>
      </c>
      <c r="R140" s="13">
        <f>tarifest3(A140-$K$3,$A$3,Param!$B$10,Param!$C$10,Param!$D$10,Param!$E$10,Param!$B$11,Param!$C$11,Param!$D$11,Param!$E$11)</f>
        <v>0</v>
      </c>
      <c r="S140" s="3">
        <f t="shared" si="66"/>
        <v>-40.769230769230766</v>
      </c>
      <c r="T140" s="3">
        <f>IF(A140&lt;$K$3,$K$2,tarifest3grenz(A140-$K$3,$A$3,Param!$B$10,Param!$C$10,Param!$D$10,Param!$E$10,Param!$B$11,Param!$C$11,Param!$D$11,Param!$E$11))*100</f>
        <v>70</v>
      </c>
      <c r="U140" s="3">
        <f>MAX(K140-tarifest3($K$3,$A$3,Param!$B$10,Param!$C$10,Param!$D$10,Param!$E$10,Param!$B$11,Param!$C$11,Param!$D$11,Param!$E$11),0)</f>
        <v>0</v>
      </c>
      <c r="V140" s="3">
        <f t="shared" si="67"/>
        <v>-40.769230769230766</v>
      </c>
      <c r="W140" s="3">
        <f t="shared" si="68"/>
        <v>70</v>
      </c>
      <c r="X140" s="3">
        <f>soli3grenz(K140,$A$3,Param!$J$9,Param!$J$10,Param!$J$11)*100</f>
        <v>0</v>
      </c>
      <c r="Y140" s="13">
        <f t="shared" si="55"/>
        <v>-5300</v>
      </c>
      <c r="Z140" s="3">
        <f t="shared" si="69"/>
        <v>-40.769230769230766</v>
      </c>
      <c r="AA140" s="13">
        <f t="shared" si="56"/>
        <v>70</v>
      </c>
      <c r="AB140" s="13">
        <f t="shared" si="57"/>
        <v>-5748</v>
      </c>
      <c r="AC140" s="13">
        <f t="shared" si="58"/>
        <v>-44.215384615384615</v>
      </c>
      <c r="AD140" s="13">
        <f t="shared" si="59"/>
        <v>50.223540074252021</v>
      </c>
      <c r="AE140" s="3">
        <f t="shared" si="60"/>
        <v>7.6703120000592122</v>
      </c>
      <c r="AF140" s="13">
        <f t="shared" si="48"/>
        <v>5748</v>
      </c>
      <c r="AG140" s="13">
        <f t="shared" si="70"/>
        <v>44.215384615384615</v>
      </c>
      <c r="AH140" s="13">
        <f t="shared" si="49"/>
        <v>44.215384615384615</v>
      </c>
    </row>
    <row r="141" spans="1:34" x14ac:dyDescent="0.2">
      <c r="A141" s="8">
        <f t="shared" si="71"/>
        <v>13100</v>
      </c>
      <c r="B141" s="9">
        <f t="shared" si="51"/>
        <v>13.1</v>
      </c>
      <c r="C141" s="13">
        <f>tarifest3(A141,$A$3,Param!$B$5,Param!$C$5,Param!$D$5,Param!$E$5,Param!$B$6,Param!$C$6,Param!$D$6,Param!$E$6)</f>
        <v>467</v>
      </c>
      <c r="D141" s="3">
        <f t="shared" si="61"/>
        <v>3.5648854961832059</v>
      </c>
      <c r="E141" s="3">
        <f>tarifest3grenz(A141,$A$3,Param!$B$5,Param!$C$5,Param!$D$5,Param!$E$5,Param!$B$6,Param!$C$6,Param!$D$6,Param!$E$6)*100</f>
        <v>19.994193055252239</v>
      </c>
      <c r="F141" s="13">
        <f>soli3(C141,$A$3,Param!$J$4,Param!$J$5,Param!$J$6)</f>
        <v>0</v>
      </c>
      <c r="G141" s="3">
        <f>soli3grenz(C141,$A$3,Param!$J$4,Param!$J$5,Param!$J$6)*100</f>
        <v>0</v>
      </c>
      <c r="H141" s="13">
        <f t="shared" si="52"/>
        <v>467</v>
      </c>
      <c r="I141" s="3">
        <f t="shared" si="50"/>
        <v>3.5648854961832059</v>
      </c>
      <c r="J141" s="13">
        <f t="shared" si="53"/>
        <v>19.994193055252239</v>
      </c>
      <c r="K141" s="13">
        <f>tarifest3(A141,$A$3,Param!$B$10,Param!$C$10,Param!$D$10,Param!$E$10,Param!$B$11,Param!$C$11,Param!$D$11,Param!$E$11)</f>
        <v>3061</v>
      </c>
      <c r="L141" s="3">
        <f t="shared" si="62"/>
        <v>23.36641221374046</v>
      </c>
      <c r="M141" s="3">
        <f>tarifest3grenz(A141,$A$3,Param!$B$10,Param!$C$10,Param!$D$10,Param!$E$10,Param!$B$11,Param!$C$11,Param!$D$11,Param!$E$11)*100</f>
        <v>27.488058850469425</v>
      </c>
      <c r="N141" s="3">
        <f t="shared" si="63"/>
        <v>-11339</v>
      </c>
      <c r="O141" s="3">
        <f t="shared" si="64"/>
        <v>-86.55725190839695</v>
      </c>
      <c r="P141" s="13">
        <f t="shared" si="54"/>
        <v>9170</v>
      </c>
      <c r="Q141" s="13">
        <f t="shared" si="65"/>
        <v>-5230</v>
      </c>
      <c r="R141" s="13">
        <f>tarifest3(A141-$K$3,$A$3,Param!$B$10,Param!$C$10,Param!$D$10,Param!$E$10,Param!$B$11,Param!$C$11,Param!$D$11,Param!$E$11)</f>
        <v>0</v>
      </c>
      <c r="S141" s="3">
        <f t="shared" si="66"/>
        <v>-39.923664122137403</v>
      </c>
      <c r="T141" s="3">
        <f>IF(A141&lt;$K$3,$K$2,tarifest3grenz(A141-$K$3,$A$3,Param!$B$10,Param!$C$10,Param!$D$10,Param!$E$10,Param!$B$11,Param!$C$11,Param!$D$11,Param!$E$11))*100</f>
        <v>70</v>
      </c>
      <c r="U141" s="3">
        <f>MAX(K141-tarifest3($K$3,$A$3,Param!$B$10,Param!$C$10,Param!$D$10,Param!$E$10,Param!$B$11,Param!$C$11,Param!$D$11,Param!$E$11),0)</f>
        <v>0</v>
      </c>
      <c r="V141" s="3">
        <f t="shared" si="67"/>
        <v>-39.923664122137403</v>
      </c>
      <c r="W141" s="3">
        <f t="shared" si="68"/>
        <v>70</v>
      </c>
      <c r="X141" s="3">
        <f>soli3grenz(K141,$A$3,Param!$J$9,Param!$J$10,Param!$J$11)*100</f>
        <v>0</v>
      </c>
      <c r="Y141" s="13">
        <f t="shared" si="55"/>
        <v>-5230</v>
      </c>
      <c r="Z141" s="3">
        <f t="shared" si="69"/>
        <v>-39.923664122137403</v>
      </c>
      <c r="AA141" s="13">
        <f t="shared" si="56"/>
        <v>70</v>
      </c>
      <c r="AB141" s="13">
        <f t="shared" si="57"/>
        <v>-5697</v>
      </c>
      <c r="AC141" s="13">
        <f t="shared" si="58"/>
        <v>-43.488549618320612</v>
      </c>
      <c r="AD141" s="13">
        <f t="shared" si="59"/>
        <v>50.005806944747761</v>
      </c>
      <c r="AE141" s="3">
        <f t="shared" si="60"/>
        <v>7.4938657952171859</v>
      </c>
      <c r="AF141" s="13">
        <f t="shared" si="48"/>
        <v>5697</v>
      </c>
      <c r="AG141" s="13">
        <f t="shared" si="70"/>
        <v>43.488549618320612</v>
      </c>
      <c r="AH141" s="13">
        <f t="shared" si="49"/>
        <v>43.488549618320612</v>
      </c>
    </row>
    <row r="142" spans="1:34" x14ac:dyDescent="0.2">
      <c r="A142" s="8">
        <f t="shared" si="71"/>
        <v>13200</v>
      </c>
      <c r="B142" s="9">
        <f t="shared" si="51"/>
        <v>13.2</v>
      </c>
      <c r="C142" s="13">
        <f>tarifest3(A142,$A$3,Param!$B$5,Param!$C$5,Param!$D$5,Param!$E$5,Param!$B$6,Param!$C$6,Param!$D$6,Param!$E$6)</f>
        <v>488</v>
      </c>
      <c r="D142" s="3">
        <f t="shared" si="61"/>
        <v>3.6969696969696972</v>
      </c>
      <c r="E142" s="3">
        <f>tarifest3grenz(A142,$A$3,Param!$B$5,Param!$C$5,Param!$D$5,Param!$E$5,Param!$B$6,Param!$C$6,Param!$D$6,Param!$E$6)*100</f>
        <v>20.2119261847565</v>
      </c>
      <c r="F142" s="13">
        <f>soli3(C142,$A$3,Param!$J$4,Param!$J$5,Param!$J$6)</f>
        <v>0</v>
      </c>
      <c r="G142" s="3">
        <f>soli3grenz(C142,$A$3,Param!$J$4,Param!$J$5,Param!$J$6)*100</f>
        <v>0</v>
      </c>
      <c r="H142" s="13">
        <f t="shared" si="52"/>
        <v>488</v>
      </c>
      <c r="I142" s="3">
        <f t="shared" si="50"/>
        <v>3.6969696969696972</v>
      </c>
      <c r="J142" s="13">
        <f t="shared" si="53"/>
        <v>20.2119261847565</v>
      </c>
      <c r="K142" s="13">
        <f>tarifest3(A142,$A$3,Param!$B$10,Param!$C$10,Param!$D$10,Param!$E$10,Param!$B$11,Param!$C$11,Param!$D$11,Param!$E$11)</f>
        <v>3089</v>
      </c>
      <c r="L142" s="3">
        <f t="shared" si="62"/>
        <v>23.401515151515152</v>
      </c>
      <c r="M142" s="3">
        <f>tarifest3grenz(A142,$A$3,Param!$B$10,Param!$C$10,Param!$D$10,Param!$E$10,Param!$B$11,Param!$C$11,Param!$D$11,Param!$E$11)*100</f>
        <v>27.52934577513167</v>
      </c>
      <c r="N142" s="3">
        <f t="shared" si="63"/>
        <v>-11311</v>
      </c>
      <c r="O142" s="3">
        <f t="shared" si="64"/>
        <v>-85.689393939393938</v>
      </c>
      <c r="P142" s="13">
        <f t="shared" si="54"/>
        <v>9240</v>
      </c>
      <c r="Q142" s="13">
        <f t="shared" si="65"/>
        <v>-5160</v>
      </c>
      <c r="R142" s="13">
        <f>tarifest3(A142-$K$3,$A$3,Param!$B$10,Param!$C$10,Param!$D$10,Param!$E$10,Param!$B$11,Param!$C$11,Param!$D$11,Param!$E$11)</f>
        <v>0</v>
      </c>
      <c r="S142" s="3">
        <f t="shared" si="66"/>
        <v>-39.090909090909093</v>
      </c>
      <c r="T142" s="3">
        <f>IF(A142&lt;$K$3,$K$2,tarifest3grenz(A142-$K$3,$A$3,Param!$B$10,Param!$C$10,Param!$D$10,Param!$E$10,Param!$B$11,Param!$C$11,Param!$D$11,Param!$E$11))*100</f>
        <v>70</v>
      </c>
      <c r="U142" s="3">
        <f>MAX(K142-tarifest3($K$3,$A$3,Param!$B$10,Param!$C$10,Param!$D$10,Param!$E$10,Param!$B$11,Param!$C$11,Param!$D$11,Param!$E$11),0)</f>
        <v>0</v>
      </c>
      <c r="V142" s="3">
        <f t="shared" si="67"/>
        <v>-39.090909090909093</v>
      </c>
      <c r="W142" s="3">
        <f t="shared" si="68"/>
        <v>70</v>
      </c>
      <c r="X142" s="3">
        <f>soli3grenz(K142,$A$3,Param!$J$9,Param!$J$10,Param!$J$11)*100</f>
        <v>0</v>
      </c>
      <c r="Y142" s="13">
        <f t="shared" si="55"/>
        <v>-5160</v>
      </c>
      <c r="Z142" s="3">
        <f t="shared" si="69"/>
        <v>-39.090909090909093</v>
      </c>
      <c r="AA142" s="13">
        <f t="shared" si="56"/>
        <v>70</v>
      </c>
      <c r="AB142" s="13">
        <f t="shared" si="57"/>
        <v>-5648</v>
      </c>
      <c r="AC142" s="13">
        <f t="shared" si="58"/>
        <v>-42.787878787878789</v>
      </c>
      <c r="AD142" s="13">
        <f t="shared" si="59"/>
        <v>49.7880738152435</v>
      </c>
      <c r="AE142" s="3">
        <f t="shared" si="60"/>
        <v>7.3174195903751702</v>
      </c>
      <c r="AF142" s="13">
        <f t="shared" si="48"/>
        <v>5648</v>
      </c>
      <c r="AG142" s="13">
        <f t="shared" si="70"/>
        <v>42.787878787878789</v>
      </c>
      <c r="AH142" s="13">
        <f t="shared" si="49"/>
        <v>42.787878787878789</v>
      </c>
    </row>
    <row r="143" spans="1:34" x14ac:dyDescent="0.2">
      <c r="A143" s="8">
        <f t="shared" si="71"/>
        <v>13300</v>
      </c>
      <c r="B143" s="9">
        <f t="shared" si="51"/>
        <v>13.3</v>
      </c>
      <c r="C143" s="13">
        <f>tarifest3(A143,$A$3,Param!$B$5,Param!$C$5,Param!$D$5,Param!$E$5,Param!$B$6,Param!$C$6,Param!$D$6,Param!$E$6)</f>
        <v>508</v>
      </c>
      <c r="D143" s="3">
        <f t="shared" si="61"/>
        <v>3.8195488721804511</v>
      </c>
      <c r="E143" s="3">
        <f>tarifest3grenz(A143,$A$3,Param!$B$5,Param!$C$5,Param!$D$5,Param!$E$5,Param!$B$6,Param!$C$6,Param!$D$6,Param!$E$6)*100</f>
        <v>20.429659314260757</v>
      </c>
      <c r="F143" s="13">
        <f>soli3(C143,$A$3,Param!$J$4,Param!$J$5,Param!$J$6)</f>
        <v>0</v>
      </c>
      <c r="G143" s="3">
        <f>soli3grenz(C143,$A$3,Param!$J$4,Param!$J$5,Param!$J$6)*100</f>
        <v>0</v>
      </c>
      <c r="H143" s="13">
        <f t="shared" si="52"/>
        <v>508</v>
      </c>
      <c r="I143" s="3">
        <f t="shared" si="50"/>
        <v>3.8195488721804511</v>
      </c>
      <c r="J143" s="13">
        <f t="shared" si="53"/>
        <v>20.429659314260757</v>
      </c>
      <c r="K143" s="13">
        <f>tarifest3(A143,$A$3,Param!$B$10,Param!$C$10,Param!$D$10,Param!$E$10,Param!$B$11,Param!$C$11,Param!$D$11,Param!$E$11)</f>
        <v>3116</v>
      </c>
      <c r="L143" s="3">
        <f t="shared" si="62"/>
        <v>23.428571428571431</v>
      </c>
      <c r="M143" s="3">
        <f>tarifest3grenz(A143,$A$3,Param!$B$10,Param!$C$10,Param!$D$10,Param!$E$10,Param!$B$11,Param!$C$11,Param!$D$11,Param!$E$11)*100</f>
        <v>27.570632699793912</v>
      </c>
      <c r="N143" s="3">
        <f t="shared" si="63"/>
        <v>-11284</v>
      </c>
      <c r="O143" s="3">
        <f t="shared" si="64"/>
        <v>-84.84210526315789</v>
      </c>
      <c r="P143" s="13">
        <f t="shared" si="54"/>
        <v>9310</v>
      </c>
      <c r="Q143" s="13">
        <f t="shared" si="65"/>
        <v>-5090</v>
      </c>
      <c r="R143" s="13">
        <f>tarifest3(A143-$K$3,$A$3,Param!$B$10,Param!$C$10,Param!$D$10,Param!$E$10,Param!$B$11,Param!$C$11,Param!$D$11,Param!$E$11)</f>
        <v>0</v>
      </c>
      <c r="S143" s="3">
        <f t="shared" si="66"/>
        <v>-38.270676691729321</v>
      </c>
      <c r="T143" s="3">
        <f>IF(A143&lt;$K$3,$K$2,tarifest3grenz(A143-$K$3,$A$3,Param!$B$10,Param!$C$10,Param!$D$10,Param!$E$10,Param!$B$11,Param!$C$11,Param!$D$11,Param!$E$11))*100</f>
        <v>70</v>
      </c>
      <c r="U143" s="3">
        <f>MAX(K143-tarifest3($K$3,$A$3,Param!$B$10,Param!$C$10,Param!$D$10,Param!$E$10,Param!$B$11,Param!$C$11,Param!$D$11,Param!$E$11),0)</f>
        <v>0</v>
      </c>
      <c r="V143" s="3">
        <f t="shared" si="67"/>
        <v>-38.270676691729321</v>
      </c>
      <c r="W143" s="3">
        <f t="shared" si="68"/>
        <v>70</v>
      </c>
      <c r="X143" s="3">
        <f>soli3grenz(K143,$A$3,Param!$J$9,Param!$J$10,Param!$J$11)*100</f>
        <v>0</v>
      </c>
      <c r="Y143" s="13">
        <f t="shared" si="55"/>
        <v>-5090</v>
      </c>
      <c r="Z143" s="3">
        <f t="shared" si="69"/>
        <v>-38.270676691729321</v>
      </c>
      <c r="AA143" s="13">
        <f t="shared" si="56"/>
        <v>70</v>
      </c>
      <c r="AB143" s="13">
        <f t="shared" si="57"/>
        <v>-5598</v>
      </c>
      <c r="AC143" s="13">
        <f t="shared" si="58"/>
        <v>-42.090225563909769</v>
      </c>
      <c r="AD143" s="13">
        <f t="shared" si="59"/>
        <v>49.570340685739239</v>
      </c>
      <c r="AE143" s="3">
        <f t="shared" si="60"/>
        <v>7.1409733855331545</v>
      </c>
      <c r="AF143" s="13">
        <f t="shared" si="48"/>
        <v>5598</v>
      </c>
      <c r="AG143" s="13">
        <f t="shared" si="70"/>
        <v>42.090225563909769</v>
      </c>
      <c r="AH143" s="13">
        <f t="shared" si="49"/>
        <v>42.090225563909769</v>
      </c>
    </row>
    <row r="144" spans="1:34" x14ac:dyDescent="0.2">
      <c r="A144" s="8">
        <f t="shared" si="71"/>
        <v>13400</v>
      </c>
      <c r="B144" s="9">
        <f t="shared" si="51"/>
        <v>13.4</v>
      </c>
      <c r="C144" s="13">
        <f>tarifest3(A144,$A$3,Param!$B$5,Param!$C$5,Param!$D$5,Param!$E$5,Param!$B$6,Param!$C$6,Param!$D$6,Param!$E$6)</f>
        <v>528</v>
      </c>
      <c r="D144" s="3">
        <f t="shared" si="61"/>
        <v>3.9402985074626868</v>
      </c>
      <c r="E144" s="3">
        <f>tarifest3grenz(A144,$A$3,Param!$B$5,Param!$C$5,Param!$D$5,Param!$E$5,Param!$B$6,Param!$C$6,Param!$D$6,Param!$E$6)*100</f>
        <v>20.647392443765018</v>
      </c>
      <c r="F144" s="13">
        <f>soli3(C144,$A$3,Param!$J$4,Param!$J$5,Param!$J$6)</f>
        <v>0</v>
      </c>
      <c r="G144" s="3">
        <f>soli3grenz(C144,$A$3,Param!$J$4,Param!$J$5,Param!$J$6)*100</f>
        <v>0</v>
      </c>
      <c r="H144" s="13">
        <f t="shared" si="52"/>
        <v>528</v>
      </c>
      <c r="I144" s="3">
        <f t="shared" si="50"/>
        <v>3.9402985074626868</v>
      </c>
      <c r="J144" s="13">
        <f t="shared" si="53"/>
        <v>20.647392443765018</v>
      </c>
      <c r="K144" s="13">
        <f>tarifest3(A144,$A$3,Param!$B$10,Param!$C$10,Param!$D$10,Param!$E$10,Param!$B$11,Param!$C$11,Param!$D$11,Param!$E$11)</f>
        <v>3144</v>
      </c>
      <c r="L144" s="3">
        <f t="shared" si="62"/>
        <v>23.46268656716418</v>
      </c>
      <c r="M144" s="3">
        <f>tarifest3grenz(A144,$A$3,Param!$B$10,Param!$C$10,Param!$D$10,Param!$E$10,Param!$B$11,Param!$C$11,Param!$D$11,Param!$E$11)*100</f>
        <v>27.611919624456149</v>
      </c>
      <c r="N144" s="3">
        <f t="shared" si="63"/>
        <v>-11256</v>
      </c>
      <c r="O144" s="3">
        <f t="shared" si="64"/>
        <v>-84</v>
      </c>
      <c r="P144" s="13">
        <f t="shared" si="54"/>
        <v>9380</v>
      </c>
      <c r="Q144" s="13">
        <f t="shared" si="65"/>
        <v>-5020</v>
      </c>
      <c r="R144" s="13">
        <f>tarifest3(A144-$K$3,$A$3,Param!$B$10,Param!$C$10,Param!$D$10,Param!$E$10,Param!$B$11,Param!$C$11,Param!$D$11,Param!$E$11)</f>
        <v>0</v>
      </c>
      <c r="S144" s="3">
        <f t="shared" si="66"/>
        <v>-37.462686567164177</v>
      </c>
      <c r="T144" s="3">
        <f>IF(A144&lt;$K$3,$K$2,tarifest3grenz(A144-$K$3,$A$3,Param!$B$10,Param!$C$10,Param!$D$10,Param!$E$10,Param!$B$11,Param!$C$11,Param!$D$11,Param!$E$11))*100</f>
        <v>70</v>
      </c>
      <c r="U144" s="3">
        <f>MAX(K144-tarifest3($K$3,$A$3,Param!$B$10,Param!$C$10,Param!$D$10,Param!$E$10,Param!$B$11,Param!$C$11,Param!$D$11,Param!$E$11),0)</f>
        <v>0</v>
      </c>
      <c r="V144" s="3">
        <f t="shared" si="67"/>
        <v>-37.462686567164177</v>
      </c>
      <c r="W144" s="3">
        <f t="shared" si="68"/>
        <v>70</v>
      </c>
      <c r="X144" s="3">
        <f>soli3grenz(K144,$A$3,Param!$J$9,Param!$J$10,Param!$J$11)*100</f>
        <v>0</v>
      </c>
      <c r="Y144" s="13">
        <f t="shared" si="55"/>
        <v>-5020</v>
      </c>
      <c r="Z144" s="3">
        <f t="shared" si="69"/>
        <v>-37.462686567164177</v>
      </c>
      <c r="AA144" s="13">
        <f t="shared" si="56"/>
        <v>70</v>
      </c>
      <c r="AB144" s="13">
        <f t="shared" si="57"/>
        <v>-5548</v>
      </c>
      <c r="AC144" s="13">
        <f t="shared" si="58"/>
        <v>-41.402985074626862</v>
      </c>
      <c r="AD144" s="13">
        <f t="shared" si="59"/>
        <v>49.352607556234986</v>
      </c>
      <c r="AE144" s="3">
        <f t="shared" si="60"/>
        <v>6.9645271806911317</v>
      </c>
      <c r="AF144" s="13">
        <f t="shared" si="48"/>
        <v>5548</v>
      </c>
      <c r="AG144" s="13">
        <f t="shared" si="70"/>
        <v>41.402985074626862</v>
      </c>
      <c r="AH144" s="13">
        <f t="shared" si="49"/>
        <v>41.402985074626862</v>
      </c>
    </row>
    <row r="145" spans="1:34" x14ac:dyDescent="0.2">
      <c r="A145" s="8">
        <f t="shared" si="71"/>
        <v>13500</v>
      </c>
      <c r="B145" s="9">
        <f t="shared" si="51"/>
        <v>13.5</v>
      </c>
      <c r="C145" s="13">
        <f>tarifest3(A145,$A$3,Param!$B$5,Param!$C$5,Param!$D$5,Param!$E$5,Param!$B$6,Param!$C$6,Param!$D$6,Param!$E$6)</f>
        <v>549</v>
      </c>
      <c r="D145" s="3">
        <f t="shared" si="61"/>
        <v>4.0666666666666664</v>
      </c>
      <c r="E145" s="3">
        <f>tarifest3grenz(A145,$A$3,Param!$B$5,Param!$C$5,Param!$D$5,Param!$E$5,Param!$B$6,Param!$C$6,Param!$D$6,Param!$E$6)*100</f>
        <v>20.865125573269275</v>
      </c>
      <c r="F145" s="13">
        <f>soli3(C145,$A$3,Param!$J$4,Param!$J$5,Param!$J$6)</f>
        <v>0</v>
      </c>
      <c r="G145" s="3">
        <f>soli3grenz(C145,$A$3,Param!$J$4,Param!$J$5,Param!$J$6)*100</f>
        <v>0</v>
      </c>
      <c r="H145" s="13">
        <f t="shared" si="52"/>
        <v>549</v>
      </c>
      <c r="I145" s="3">
        <f t="shared" si="50"/>
        <v>4.0666666666666664</v>
      </c>
      <c r="J145" s="13">
        <f t="shared" si="53"/>
        <v>20.865125573269275</v>
      </c>
      <c r="K145" s="13">
        <f>tarifest3(A145,$A$3,Param!$B$10,Param!$C$10,Param!$D$10,Param!$E$10,Param!$B$11,Param!$C$11,Param!$D$11,Param!$E$11)</f>
        <v>3171</v>
      </c>
      <c r="L145" s="3">
        <f t="shared" si="62"/>
        <v>23.488888888888891</v>
      </c>
      <c r="M145" s="3">
        <f>tarifest3grenz(A145,$A$3,Param!$B$10,Param!$C$10,Param!$D$10,Param!$E$10,Param!$B$11,Param!$C$11,Param!$D$11,Param!$E$11)*100</f>
        <v>27.653206549118387</v>
      </c>
      <c r="N145" s="3">
        <f t="shared" si="63"/>
        <v>-11229</v>
      </c>
      <c r="O145" s="3">
        <f t="shared" si="64"/>
        <v>-83.177777777777777</v>
      </c>
      <c r="P145" s="13">
        <f t="shared" si="54"/>
        <v>9450</v>
      </c>
      <c r="Q145" s="13">
        <f t="shared" si="65"/>
        <v>-4950</v>
      </c>
      <c r="R145" s="13">
        <f>tarifest3(A145-$K$3,$A$3,Param!$B$10,Param!$C$10,Param!$D$10,Param!$E$10,Param!$B$11,Param!$C$11,Param!$D$11,Param!$E$11)</f>
        <v>0</v>
      </c>
      <c r="S145" s="3">
        <f t="shared" si="66"/>
        <v>-36.666666666666664</v>
      </c>
      <c r="T145" s="3">
        <f>IF(A145&lt;$K$3,$K$2,tarifest3grenz(A145-$K$3,$A$3,Param!$B$10,Param!$C$10,Param!$D$10,Param!$E$10,Param!$B$11,Param!$C$11,Param!$D$11,Param!$E$11))*100</f>
        <v>70</v>
      </c>
      <c r="U145" s="3">
        <f>MAX(K145-tarifest3($K$3,$A$3,Param!$B$10,Param!$C$10,Param!$D$10,Param!$E$10,Param!$B$11,Param!$C$11,Param!$D$11,Param!$E$11),0)</f>
        <v>0</v>
      </c>
      <c r="V145" s="3">
        <f t="shared" si="67"/>
        <v>-36.666666666666664</v>
      </c>
      <c r="W145" s="3">
        <f t="shared" si="68"/>
        <v>70</v>
      </c>
      <c r="X145" s="3">
        <f>soli3grenz(K145,$A$3,Param!$J$9,Param!$J$10,Param!$J$11)*100</f>
        <v>0</v>
      </c>
      <c r="Y145" s="13">
        <f t="shared" si="55"/>
        <v>-4950</v>
      </c>
      <c r="Z145" s="3">
        <f t="shared" si="69"/>
        <v>-36.666666666666664</v>
      </c>
      <c r="AA145" s="13">
        <f t="shared" si="56"/>
        <v>70</v>
      </c>
      <c r="AB145" s="13">
        <f t="shared" si="57"/>
        <v>-5499</v>
      </c>
      <c r="AC145" s="13">
        <f t="shared" si="58"/>
        <v>-40.733333333333334</v>
      </c>
      <c r="AD145" s="13">
        <f t="shared" si="59"/>
        <v>49.134874426730725</v>
      </c>
      <c r="AE145" s="3">
        <f t="shared" si="60"/>
        <v>6.7880809758491125</v>
      </c>
      <c r="AF145" s="13">
        <f t="shared" si="48"/>
        <v>5499</v>
      </c>
      <c r="AG145" s="13">
        <f t="shared" si="70"/>
        <v>40.733333333333334</v>
      </c>
      <c r="AH145" s="13">
        <f t="shared" si="49"/>
        <v>40.733333333333334</v>
      </c>
    </row>
    <row r="146" spans="1:34" x14ac:dyDescent="0.2">
      <c r="A146" s="8">
        <f t="shared" si="71"/>
        <v>13600</v>
      </c>
      <c r="B146" s="9">
        <f t="shared" si="51"/>
        <v>13.6</v>
      </c>
      <c r="C146" s="13">
        <f>tarifest3(A146,$A$3,Param!$B$5,Param!$C$5,Param!$D$5,Param!$E$5,Param!$B$6,Param!$C$6,Param!$D$6,Param!$E$6)</f>
        <v>570</v>
      </c>
      <c r="D146" s="3">
        <f t="shared" si="61"/>
        <v>4.1911764705882346</v>
      </c>
      <c r="E146" s="3">
        <f>tarifest3grenz(A146,$A$3,Param!$B$5,Param!$C$5,Param!$D$5,Param!$E$5,Param!$B$6,Param!$C$6,Param!$D$6,Param!$E$6)*100</f>
        <v>21.082858702773532</v>
      </c>
      <c r="F146" s="13">
        <f>soli3(C146,$A$3,Param!$J$4,Param!$J$5,Param!$J$6)</f>
        <v>0</v>
      </c>
      <c r="G146" s="3">
        <f>soli3grenz(C146,$A$3,Param!$J$4,Param!$J$5,Param!$J$6)*100</f>
        <v>0</v>
      </c>
      <c r="H146" s="13">
        <f t="shared" si="52"/>
        <v>570</v>
      </c>
      <c r="I146" s="3">
        <f t="shared" si="50"/>
        <v>4.1911764705882346</v>
      </c>
      <c r="J146" s="13">
        <f t="shared" si="53"/>
        <v>21.082858702773532</v>
      </c>
      <c r="K146" s="13">
        <f>tarifest3(A146,$A$3,Param!$B$10,Param!$C$10,Param!$D$10,Param!$E$10,Param!$B$11,Param!$C$11,Param!$D$11,Param!$E$11)</f>
        <v>3199</v>
      </c>
      <c r="L146" s="3">
        <f t="shared" si="62"/>
        <v>23.522058823529413</v>
      </c>
      <c r="M146" s="3">
        <f>tarifest3grenz(A146,$A$3,Param!$B$10,Param!$C$10,Param!$D$10,Param!$E$10,Param!$B$11,Param!$C$11,Param!$D$11,Param!$E$11)*100</f>
        <v>27.694493473780625</v>
      </c>
      <c r="N146" s="3">
        <f t="shared" si="63"/>
        <v>-11201</v>
      </c>
      <c r="O146" s="3">
        <f t="shared" si="64"/>
        <v>-82.360294117647058</v>
      </c>
      <c r="P146" s="13">
        <f t="shared" si="54"/>
        <v>9520</v>
      </c>
      <c r="Q146" s="13">
        <f t="shared" si="65"/>
        <v>-4880</v>
      </c>
      <c r="R146" s="13">
        <f>tarifest3(A146-$K$3,$A$3,Param!$B$10,Param!$C$10,Param!$D$10,Param!$E$10,Param!$B$11,Param!$C$11,Param!$D$11,Param!$E$11)</f>
        <v>0</v>
      </c>
      <c r="S146" s="3">
        <f t="shared" si="66"/>
        <v>-35.882352941176471</v>
      </c>
      <c r="T146" s="3">
        <f>IF(A146&lt;$K$3,$K$2,tarifest3grenz(A146-$K$3,$A$3,Param!$B$10,Param!$C$10,Param!$D$10,Param!$E$10,Param!$B$11,Param!$C$11,Param!$D$11,Param!$E$11))*100</f>
        <v>70</v>
      </c>
      <c r="U146" s="3">
        <f>MAX(K146-tarifest3($K$3,$A$3,Param!$B$10,Param!$C$10,Param!$D$10,Param!$E$10,Param!$B$11,Param!$C$11,Param!$D$11,Param!$E$11),0)</f>
        <v>0</v>
      </c>
      <c r="V146" s="3">
        <f t="shared" si="67"/>
        <v>-35.882352941176471</v>
      </c>
      <c r="W146" s="3">
        <f t="shared" si="68"/>
        <v>70</v>
      </c>
      <c r="X146" s="3">
        <f>soli3grenz(K146,$A$3,Param!$J$9,Param!$J$10,Param!$J$11)*100</f>
        <v>0</v>
      </c>
      <c r="Y146" s="13">
        <f t="shared" si="55"/>
        <v>-4880</v>
      </c>
      <c r="Z146" s="3">
        <f t="shared" si="69"/>
        <v>-35.882352941176471</v>
      </c>
      <c r="AA146" s="13">
        <f t="shared" si="56"/>
        <v>70</v>
      </c>
      <c r="AB146" s="13">
        <f t="shared" si="57"/>
        <v>-5450</v>
      </c>
      <c r="AC146" s="13">
        <f t="shared" si="58"/>
        <v>-40.073529411764703</v>
      </c>
      <c r="AD146" s="13">
        <f t="shared" si="59"/>
        <v>48.917141297226465</v>
      </c>
      <c r="AE146" s="3">
        <f t="shared" si="60"/>
        <v>6.6116347710070933</v>
      </c>
      <c r="AF146" s="13">
        <f t="shared" si="48"/>
        <v>5450</v>
      </c>
      <c r="AG146" s="13">
        <f t="shared" si="70"/>
        <v>40.073529411764703</v>
      </c>
      <c r="AH146" s="13">
        <f t="shared" si="49"/>
        <v>40.073529411764703</v>
      </c>
    </row>
    <row r="147" spans="1:34" x14ac:dyDescent="0.2">
      <c r="A147" s="8">
        <f t="shared" si="71"/>
        <v>13700</v>
      </c>
      <c r="B147" s="9">
        <f t="shared" si="51"/>
        <v>13.7</v>
      </c>
      <c r="C147" s="13">
        <f>tarifest3(A147,$A$3,Param!$B$5,Param!$C$5,Param!$D$5,Param!$E$5,Param!$B$6,Param!$C$6,Param!$D$6,Param!$E$6)</f>
        <v>591</v>
      </c>
      <c r="D147" s="3">
        <f t="shared" si="61"/>
        <v>4.3138686131386859</v>
      </c>
      <c r="E147" s="3">
        <f>tarifest3grenz(A147,$A$3,Param!$B$5,Param!$C$5,Param!$D$5,Param!$E$5,Param!$B$6,Param!$C$6,Param!$D$6,Param!$E$6)*100</f>
        <v>21.300591832277789</v>
      </c>
      <c r="F147" s="13">
        <f>soli3(C147,$A$3,Param!$J$4,Param!$J$5,Param!$J$6)</f>
        <v>0</v>
      </c>
      <c r="G147" s="3">
        <f>soli3grenz(C147,$A$3,Param!$J$4,Param!$J$5,Param!$J$6)*100</f>
        <v>0</v>
      </c>
      <c r="H147" s="13">
        <f t="shared" si="52"/>
        <v>591</v>
      </c>
      <c r="I147" s="3">
        <f t="shared" si="50"/>
        <v>4.3138686131386859</v>
      </c>
      <c r="J147" s="13">
        <f t="shared" si="53"/>
        <v>21.300591832277789</v>
      </c>
      <c r="K147" s="13">
        <f>tarifest3(A147,$A$3,Param!$B$10,Param!$C$10,Param!$D$10,Param!$E$10,Param!$B$11,Param!$C$11,Param!$D$11,Param!$E$11)</f>
        <v>3227</v>
      </c>
      <c r="L147" s="3">
        <f t="shared" si="62"/>
        <v>23.554744525547445</v>
      </c>
      <c r="M147" s="3">
        <f>tarifest3grenz(A147,$A$3,Param!$B$10,Param!$C$10,Param!$D$10,Param!$E$10,Param!$B$11,Param!$C$11,Param!$D$11,Param!$E$11)*100</f>
        <v>27.735780398442866</v>
      </c>
      <c r="N147" s="3">
        <f t="shared" si="63"/>
        <v>-11173</v>
      </c>
      <c r="O147" s="3">
        <f t="shared" si="64"/>
        <v>-81.554744525547434</v>
      </c>
      <c r="P147" s="13">
        <f t="shared" si="54"/>
        <v>9590</v>
      </c>
      <c r="Q147" s="13">
        <f t="shared" si="65"/>
        <v>-4810</v>
      </c>
      <c r="R147" s="13">
        <f>tarifest3(A147-$K$3,$A$3,Param!$B$10,Param!$C$10,Param!$D$10,Param!$E$10,Param!$B$11,Param!$C$11,Param!$D$11,Param!$E$11)</f>
        <v>0</v>
      </c>
      <c r="S147" s="3">
        <f t="shared" si="66"/>
        <v>-35.10948905109489</v>
      </c>
      <c r="T147" s="3">
        <f>IF(A147&lt;$K$3,$K$2,tarifest3grenz(A147-$K$3,$A$3,Param!$B$10,Param!$C$10,Param!$D$10,Param!$E$10,Param!$B$11,Param!$C$11,Param!$D$11,Param!$E$11))*100</f>
        <v>70</v>
      </c>
      <c r="U147" s="3">
        <f>MAX(K147-tarifest3($K$3,$A$3,Param!$B$10,Param!$C$10,Param!$D$10,Param!$E$10,Param!$B$11,Param!$C$11,Param!$D$11,Param!$E$11),0)</f>
        <v>0</v>
      </c>
      <c r="V147" s="3">
        <f t="shared" si="67"/>
        <v>-35.10948905109489</v>
      </c>
      <c r="W147" s="3">
        <f t="shared" si="68"/>
        <v>70</v>
      </c>
      <c r="X147" s="3">
        <f>soli3grenz(K147,$A$3,Param!$J$9,Param!$J$10,Param!$J$11)*100</f>
        <v>0</v>
      </c>
      <c r="Y147" s="13">
        <f t="shared" si="55"/>
        <v>-4810</v>
      </c>
      <c r="Z147" s="3">
        <f t="shared" si="69"/>
        <v>-35.10948905109489</v>
      </c>
      <c r="AA147" s="13">
        <f t="shared" si="56"/>
        <v>70</v>
      </c>
      <c r="AB147" s="13">
        <f t="shared" si="57"/>
        <v>-5401</v>
      </c>
      <c r="AC147" s="13">
        <f t="shared" si="58"/>
        <v>-39.423357664233578</v>
      </c>
      <c r="AD147" s="13">
        <f t="shared" si="59"/>
        <v>48.699408167722211</v>
      </c>
      <c r="AE147" s="3">
        <f t="shared" si="60"/>
        <v>6.4351885661650776</v>
      </c>
      <c r="AF147" s="13">
        <f t="shared" si="48"/>
        <v>5401</v>
      </c>
      <c r="AG147" s="13">
        <f t="shared" si="70"/>
        <v>39.423357664233578</v>
      </c>
      <c r="AH147" s="13">
        <f t="shared" si="49"/>
        <v>39.423357664233578</v>
      </c>
    </row>
    <row r="148" spans="1:34" x14ac:dyDescent="0.2">
      <c r="A148" s="8">
        <f t="shared" si="71"/>
        <v>13800</v>
      </c>
      <c r="B148" s="9">
        <f t="shared" si="51"/>
        <v>13.8</v>
      </c>
      <c r="C148" s="13">
        <f>tarifest3(A148,$A$3,Param!$B$5,Param!$C$5,Param!$D$5,Param!$E$5,Param!$B$6,Param!$C$6,Param!$D$6,Param!$E$6)</f>
        <v>613</v>
      </c>
      <c r="D148" s="3">
        <f t="shared" si="61"/>
        <v>4.442028985507247</v>
      </c>
      <c r="E148" s="3">
        <f>tarifest3grenz(A148,$A$3,Param!$B$5,Param!$C$5,Param!$D$5,Param!$E$5,Param!$B$6,Param!$C$6,Param!$D$6,Param!$E$6)*100</f>
        <v>21.518324961782049</v>
      </c>
      <c r="F148" s="13">
        <f>soli3(C148,$A$3,Param!$J$4,Param!$J$5,Param!$J$6)</f>
        <v>0</v>
      </c>
      <c r="G148" s="3">
        <f>soli3grenz(C148,$A$3,Param!$J$4,Param!$J$5,Param!$J$6)*100</f>
        <v>0</v>
      </c>
      <c r="H148" s="13">
        <f t="shared" si="52"/>
        <v>613</v>
      </c>
      <c r="I148" s="3">
        <f t="shared" si="50"/>
        <v>4.442028985507247</v>
      </c>
      <c r="J148" s="13">
        <f t="shared" si="53"/>
        <v>21.518324961782049</v>
      </c>
      <c r="K148" s="13">
        <f>tarifest3(A148,$A$3,Param!$B$10,Param!$C$10,Param!$D$10,Param!$E$10,Param!$B$11,Param!$C$11,Param!$D$11,Param!$E$11)</f>
        <v>3255</v>
      </c>
      <c r="L148" s="3">
        <f t="shared" si="62"/>
        <v>23.586956521739129</v>
      </c>
      <c r="M148" s="3">
        <f>tarifest3grenz(A148,$A$3,Param!$B$10,Param!$C$10,Param!$D$10,Param!$E$10,Param!$B$11,Param!$C$11,Param!$D$11,Param!$E$11)*100</f>
        <v>27.777067323105108</v>
      </c>
      <c r="N148" s="3">
        <f t="shared" si="63"/>
        <v>-11145</v>
      </c>
      <c r="O148" s="3">
        <f t="shared" si="64"/>
        <v>-80.760869565217391</v>
      </c>
      <c r="P148" s="13">
        <f t="shared" si="54"/>
        <v>9660</v>
      </c>
      <c r="Q148" s="13">
        <f t="shared" si="65"/>
        <v>-4740</v>
      </c>
      <c r="R148" s="13">
        <f>tarifest3(A148-$K$3,$A$3,Param!$B$10,Param!$C$10,Param!$D$10,Param!$E$10,Param!$B$11,Param!$C$11,Param!$D$11,Param!$E$11)</f>
        <v>0</v>
      </c>
      <c r="S148" s="3">
        <f t="shared" si="66"/>
        <v>-34.347826086956523</v>
      </c>
      <c r="T148" s="3">
        <f>IF(A148&lt;$K$3,$K$2,tarifest3grenz(A148-$K$3,$A$3,Param!$B$10,Param!$C$10,Param!$D$10,Param!$E$10,Param!$B$11,Param!$C$11,Param!$D$11,Param!$E$11))*100</f>
        <v>70</v>
      </c>
      <c r="U148" s="3">
        <f>MAX(K148-tarifest3($K$3,$A$3,Param!$B$10,Param!$C$10,Param!$D$10,Param!$E$10,Param!$B$11,Param!$C$11,Param!$D$11,Param!$E$11),0)</f>
        <v>0</v>
      </c>
      <c r="V148" s="3">
        <f t="shared" si="67"/>
        <v>-34.347826086956523</v>
      </c>
      <c r="W148" s="3">
        <f t="shared" si="68"/>
        <v>70</v>
      </c>
      <c r="X148" s="3">
        <f>soli3grenz(K148,$A$3,Param!$J$9,Param!$J$10,Param!$J$11)*100</f>
        <v>0</v>
      </c>
      <c r="Y148" s="13">
        <f t="shared" si="55"/>
        <v>-4740</v>
      </c>
      <c r="Z148" s="3">
        <f t="shared" si="69"/>
        <v>-34.347826086956523</v>
      </c>
      <c r="AA148" s="13">
        <f t="shared" si="56"/>
        <v>70</v>
      </c>
      <c r="AB148" s="13">
        <f t="shared" si="57"/>
        <v>-5353</v>
      </c>
      <c r="AC148" s="13">
        <f t="shared" si="58"/>
        <v>-38.789855072463773</v>
      </c>
      <c r="AD148" s="13">
        <f t="shared" si="59"/>
        <v>48.481675038217951</v>
      </c>
      <c r="AE148" s="3">
        <f t="shared" si="60"/>
        <v>6.2587423613230584</v>
      </c>
      <c r="AF148" s="13">
        <f t="shared" si="48"/>
        <v>5353</v>
      </c>
      <c r="AG148" s="13">
        <f t="shared" si="70"/>
        <v>38.789855072463773</v>
      </c>
      <c r="AH148" s="13">
        <f t="shared" si="49"/>
        <v>38.789855072463773</v>
      </c>
    </row>
    <row r="149" spans="1:34" x14ac:dyDescent="0.2">
      <c r="A149" s="8">
        <f t="shared" si="71"/>
        <v>13900</v>
      </c>
      <c r="B149" s="9">
        <f t="shared" si="51"/>
        <v>13.9</v>
      </c>
      <c r="C149" s="13">
        <f>tarifest3(A149,$A$3,Param!$B$5,Param!$C$5,Param!$D$5,Param!$E$5,Param!$B$6,Param!$C$6,Param!$D$6,Param!$E$6)</f>
        <v>634</v>
      </c>
      <c r="D149" s="3">
        <f t="shared" si="61"/>
        <v>4.5611510791366907</v>
      </c>
      <c r="E149" s="3">
        <f>tarifest3grenz(A149,$A$3,Param!$B$5,Param!$C$5,Param!$D$5,Param!$E$5,Param!$B$6,Param!$C$6,Param!$D$6,Param!$E$6)*100</f>
        <v>21.73605809128631</v>
      </c>
      <c r="F149" s="13">
        <f>soli3(C149,$A$3,Param!$J$4,Param!$J$5,Param!$J$6)</f>
        <v>0</v>
      </c>
      <c r="G149" s="3">
        <f>soli3grenz(C149,$A$3,Param!$J$4,Param!$J$5,Param!$J$6)*100</f>
        <v>0</v>
      </c>
      <c r="H149" s="13">
        <f t="shared" si="52"/>
        <v>634</v>
      </c>
      <c r="I149" s="3">
        <f t="shared" si="50"/>
        <v>4.5611510791366907</v>
      </c>
      <c r="J149" s="13">
        <f t="shared" si="53"/>
        <v>21.73605809128631</v>
      </c>
      <c r="K149" s="13">
        <f>tarifest3(A149,$A$3,Param!$B$10,Param!$C$10,Param!$D$10,Param!$E$10,Param!$B$11,Param!$C$11,Param!$D$11,Param!$E$11)</f>
        <v>3282</v>
      </c>
      <c r="L149" s="3">
        <f t="shared" si="62"/>
        <v>23.611510791366907</v>
      </c>
      <c r="M149" s="3">
        <f>tarifest3grenz(A149,$A$3,Param!$B$10,Param!$C$10,Param!$D$10,Param!$E$10,Param!$B$11,Param!$C$11,Param!$D$11,Param!$E$11)*100</f>
        <v>27.818354247767346</v>
      </c>
      <c r="N149" s="3">
        <f t="shared" si="63"/>
        <v>-11118</v>
      </c>
      <c r="O149" s="3">
        <f t="shared" si="64"/>
        <v>-79.985611510791372</v>
      </c>
      <c r="P149" s="13">
        <f t="shared" si="54"/>
        <v>9730</v>
      </c>
      <c r="Q149" s="13">
        <f t="shared" si="65"/>
        <v>-4670</v>
      </c>
      <c r="R149" s="13">
        <f>tarifest3(A149-$K$3,$A$3,Param!$B$10,Param!$C$10,Param!$D$10,Param!$E$10,Param!$B$11,Param!$C$11,Param!$D$11,Param!$E$11)</f>
        <v>0</v>
      </c>
      <c r="S149" s="3">
        <f t="shared" si="66"/>
        <v>-33.597122302158269</v>
      </c>
      <c r="T149" s="3">
        <f>IF(A149&lt;$K$3,$K$2,tarifest3grenz(A149-$K$3,$A$3,Param!$B$10,Param!$C$10,Param!$D$10,Param!$E$10,Param!$B$11,Param!$C$11,Param!$D$11,Param!$E$11))*100</f>
        <v>70</v>
      </c>
      <c r="U149" s="3">
        <f>MAX(K149-tarifest3($K$3,$A$3,Param!$B$10,Param!$C$10,Param!$D$10,Param!$E$10,Param!$B$11,Param!$C$11,Param!$D$11,Param!$E$11),0)</f>
        <v>0</v>
      </c>
      <c r="V149" s="3">
        <f t="shared" si="67"/>
        <v>-33.597122302158269</v>
      </c>
      <c r="W149" s="3">
        <f t="shared" si="68"/>
        <v>70</v>
      </c>
      <c r="X149" s="3">
        <f>soli3grenz(K149,$A$3,Param!$J$9,Param!$J$10,Param!$J$11)*100</f>
        <v>0</v>
      </c>
      <c r="Y149" s="13">
        <f t="shared" si="55"/>
        <v>-4670</v>
      </c>
      <c r="Z149" s="3">
        <f t="shared" si="69"/>
        <v>-33.597122302158269</v>
      </c>
      <c r="AA149" s="13">
        <f t="shared" si="56"/>
        <v>70</v>
      </c>
      <c r="AB149" s="13">
        <f t="shared" si="57"/>
        <v>-5304</v>
      </c>
      <c r="AC149" s="13">
        <f t="shared" si="58"/>
        <v>-38.158273381294961</v>
      </c>
      <c r="AD149" s="13">
        <f t="shared" si="59"/>
        <v>48.26394190871369</v>
      </c>
      <c r="AE149" s="3">
        <f t="shared" si="60"/>
        <v>6.0822961564810356</v>
      </c>
      <c r="AF149" s="13">
        <f t="shared" si="48"/>
        <v>5304</v>
      </c>
      <c r="AG149" s="13">
        <f t="shared" si="70"/>
        <v>38.158273381294961</v>
      </c>
      <c r="AH149" s="13">
        <f t="shared" si="49"/>
        <v>38.158273381294961</v>
      </c>
    </row>
    <row r="150" spans="1:34" x14ac:dyDescent="0.2">
      <c r="A150" s="8">
        <f t="shared" si="71"/>
        <v>14000</v>
      </c>
      <c r="B150" s="9">
        <f t="shared" si="51"/>
        <v>14</v>
      </c>
      <c r="C150" s="13">
        <f>tarifest3(A150,$A$3,Param!$B$5,Param!$C$5,Param!$D$5,Param!$E$5,Param!$B$6,Param!$C$6,Param!$D$6,Param!$E$6)</f>
        <v>656</v>
      </c>
      <c r="D150" s="3">
        <f t="shared" si="61"/>
        <v>4.6857142857142851</v>
      </c>
      <c r="E150" s="3">
        <f>tarifest3grenz(A150,$A$3,Param!$B$5,Param!$C$5,Param!$D$5,Param!$E$5,Param!$B$6,Param!$C$6,Param!$D$6,Param!$E$6)*100</f>
        <v>21.953791220790567</v>
      </c>
      <c r="F150" s="13">
        <f>soli3(C150,$A$3,Param!$J$4,Param!$J$5,Param!$J$6)</f>
        <v>0</v>
      </c>
      <c r="G150" s="3">
        <f>soli3grenz(C150,$A$3,Param!$J$4,Param!$J$5,Param!$J$6)*100</f>
        <v>0</v>
      </c>
      <c r="H150" s="13">
        <f t="shared" si="52"/>
        <v>656</v>
      </c>
      <c r="I150" s="3">
        <f t="shared" si="50"/>
        <v>4.6857142857142851</v>
      </c>
      <c r="J150" s="13">
        <f t="shared" si="53"/>
        <v>21.953791220790567</v>
      </c>
      <c r="K150" s="13">
        <f>tarifest3(A150,$A$3,Param!$B$10,Param!$C$10,Param!$D$10,Param!$E$10,Param!$B$11,Param!$C$11,Param!$D$11,Param!$E$11)</f>
        <v>3310</v>
      </c>
      <c r="L150" s="3">
        <f t="shared" si="62"/>
        <v>23.642857142857142</v>
      </c>
      <c r="M150" s="3">
        <f>tarifest3grenz(A150,$A$3,Param!$B$10,Param!$C$10,Param!$D$10,Param!$E$10,Param!$B$11,Param!$C$11,Param!$D$11,Param!$E$11)*100</f>
        <v>27.859641172429583</v>
      </c>
      <c r="N150" s="3">
        <f t="shared" si="63"/>
        <v>-11090</v>
      </c>
      <c r="O150" s="3">
        <f t="shared" si="64"/>
        <v>-79.214285714285708</v>
      </c>
      <c r="P150" s="13">
        <f t="shared" si="54"/>
        <v>9800</v>
      </c>
      <c r="Q150" s="13">
        <f t="shared" si="65"/>
        <v>-4600</v>
      </c>
      <c r="R150" s="13">
        <f>tarifest3(A150-$K$3,$A$3,Param!$B$10,Param!$C$10,Param!$D$10,Param!$E$10,Param!$B$11,Param!$C$11,Param!$D$11,Param!$E$11)</f>
        <v>0</v>
      </c>
      <c r="S150" s="3">
        <f t="shared" si="66"/>
        <v>-32.857142857142854</v>
      </c>
      <c r="T150" s="3">
        <f>IF(A150&lt;$K$3,$K$2,tarifest3grenz(A150-$K$3,$A$3,Param!$B$10,Param!$C$10,Param!$D$10,Param!$E$10,Param!$B$11,Param!$C$11,Param!$D$11,Param!$E$11))*100</f>
        <v>70</v>
      </c>
      <c r="U150" s="3">
        <f>MAX(K150-tarifest3($K$3,$A$3,Param!$B$10,Param!$C$10,Param!$D$10,Param!$E$10,Param!$B$11,Param!$C$11,Param!$D$11,Param!$E$11),0)</f>
        <v>0</v>
      </c>
      <c r="V150" s="3">
        <f t="shared" si="67"/>
        <v>-32.857142857142854</v>
      </c>
      <c r="W150" s="3">
        <f t="shared" si="68"/>
        <v>70</v>
      </c>
      <c r="X150" s="3">
        <f>soli3grenz(K150,$A$3,Param!$J$9,Param!$J$10,Param!$J$11)*100</f>
        <v>0</v>
      </c>
      <c r="Y150" s="13">
        <f t="shared" si="55"/>
        <v>-4600</v>
      </c>
      <c r="Z150" s="3">
        <f t="shared" si="69"/>
        <v>-32.857142857142854</v>
      </c>
      <c r="AA150" s="13">
        <f t="shared" si="56"/>
        <v>70</v>
      </c>
      <c r="AB150" s="13">
        <f t="shared" si="57"/>
        <v>-5256</v>
      </c>
      <c r="AC150" s="13">
        <f t="shared" si="58"/>
        <v>-37.542857142857137</v>
      </c>
      <c r="AD150" s="13">
        <f t="shared" si="59"/>
        <v>48.046208779209437</v>
      </c>
      <c r="AE150" s="3">
        <f t="shared" si="60"/>
        <v>5.9058499516390164</v>
      </c>
      <c r="AF150" s="13">
        <f t="shared" si="48"/>
        <v>5256</v>
      </c>
      <c r="AG150" s="13">
        <f t="shared" si="70"/>
        <v>37.542857142857137</v>
      </c>
      <c r="AH150" s="13">
        <f t="shared" si="49"/>
        <v>37.542857142857137</v>
      </c>
    </row>
    <row r="151" spans="1:34" x14ac:dyDescent="0.2">
      <c r="A151" s="8">
        <f t="shared" si="71"/>
        <v>14100</v>
      </c>
      <c r="B151" s="9">
        <f t="shared" si="51"/>
        <v>14.1</v>
      </c>
      <c r="C151" s="13">
        <f>tarifest3(A151,$A$3,Param!$B$5,Param!$C$5,Param!$D$5,Param!$E$5,Param!$B$6,Param!$C$6,Param!$D$6,Param!$E$6)</f>
        <v>678</v>
      </c>
      <c r="D151" s="3">
        <f t="shared" si="61"/>
        <v>4.8085106382978724</v>
      </c>
      <c r="E151" s="3">
        <f>tarifest3grenz(A151,$A$3,Param!$B$5,Param!$C$5,Param!$D$5,Param!$E$5,Param!$B$6,Param!$C$6,Param!$D$6,Param!$E$6)*100</f>
        <v>22.171524350294828</v>
      </c>
      <c r="F151" s="13">
        <f>soli3(C151,$A$3,Param!$J$4,Param!$J$5,Param!$J$6)</f>
        <v>0</v>
      </c>
      <c r="G151" s="3">
        <f>soli3grenz(C151,$A$3,Param!$J$4,Param!$J$5,Param!$J$6)*100</f>
        <v>0</v>
      </c>
      <c r="H151" s="13">
        <f t="shared" si="52"/>
        <v>678</v>
      </c>
      <c r="I151" s="3">
        <f t="shared" si="50"/>
        <v>4.8085106382978724</v>
      </c>
      <c r="J151" s="13">
        <f t="shared" si="53"/>
        <v>22.171524350294828</v>
      </c>
      <c r="K151" s="13">
        <f>tarifest3(A151,$A$3,Param!$B$10,Param!$C$10,Param!$D$10,Param!$E$10,Param!$B$11,Param!$C$11,Param!$D$11,Param!$E$11)</f>
        <v>3338</v>
      </c>
      <c r="L151" s="3">
        <f t="shared" si="62"/>
        <v>23.673758865248224</v>
      </c>
      <c r="M151" s="3">
        <f>tarifest3grenz(A151,$A$3,Param!$B$10,Param!$C$10,Param!$D$10,Param!$E$10,Param!$B$11,Param!$C$11,Param!$D$11,Param!$E$11)*100</f>
        <v>27.900928097091825</v>
      </c>
      <c r="N151" s="3">
        <f t="shared" si="63"/>
        <v>-11062</v>
      </c>
      <c r="O151" s="3">
        <f t="shared" si="64"/>
        <v>-78.453900709219866</v>
      </c>
      <c r="P151" s="13">
        <f t="shared" si="54"/>
        <v>9870</v>
      </c>
      <c r="Q151" s="13">
        <f t="shared" si="65"/>
        <v>-4530</v>
      </c>
      <c r="R151" s="13">
        <f>tarifest3(A151-$K$3,$A$3,Param!$B$10,Param!$C$10,Param!$D$10,Param!$E$10,Param!$B$11,Param!$C$11,Param!$D$11,Param!$E$11)</f>
        <v>0</v>
      </c>
      <c r="S151" s="3">
        <f t="shared" si="66"/>
        <v>-32.12765957446809</v>
      </c>
      <c r="T151" s="3">
        <f>IF(A151&lt;$K$3,$K$2,tarifest3grenz(A151-$K$3,$A$3,Param!$B$10,Param!$C$10,Param!$D$10,Param!$E$10,Param!$B$11,Param!$C$11,Param!$D$11,Param!$E$11))*100</f>
        <v>70</v>
      </c>
      <c r="U151" s="3">
        <f>MAX(K151-tarifest3($K$3,$A$3,Param!$B$10,Param!$C$10,Param!$D$10,Param!$E$10,Param!$B$11,Param!$C$11,Param!$D$11,Param!$E$11),0)</f>
        <v>0</v>
      </c>
      <c r="V151" s="3">
        <f t="shared" si="67"/>
        <v>-32.12765957446809</v>
      </c>
      <c r="W151" s="3">
        <f t="shared" si="68"/>
        <v>70</v>
      </c>
      <c r="X151" s="3">
        <f>soli3grenz(K151,$A$3,Param!$J$9,Param!$J$10,Param!$J$11)*100</f>
        <v>0</v>
      </c>
      <c r="Y151" s="13">
        <f t="shared" si="55"/>
        <v>-4530</v>
      </c>
      <c r="Z151" s="3">
        <f t="shared" si="69"/>
        <v>-32.12765957446809</v>
      </c>
      <c r="AA151" s="13">
        <f t="shared" si="56"/>
        <v>70</v>
      </c>
      <c r="AB151" s="13">
        <f t="shared" si="57"/>
        <v>-5208</v>
      </c>
      <c r="AC151" s="13">
        <f t="shared" si="58"/>
        <v>-36.936170212765965</v>
      </c>
      <c r="AD151" s="13">
        <f t="shared" si="59"/>
        <v>47.828475649705169</v>
      </c>
      <c r="AE151" s="3">
        <f t="shared" si="60"/>
        <v>5.7294037467969972</v>
      </c>
      <c r="AF151" s="13">
        <f t="shared" si="48"/>
        <v>5208</v>
      </c>
      <c r="AG151" s="13">
        <f t="shared" si="70"/>
        <v>36.936170212765965</v>
      </c>
      <c r="AH151" s="13">
        <f t="shared" si="49"/>
        <v>36.936170212765965</v>
      </c>
    </row>
    <row r="152" spans="1:34" x14ac:dyDescent="0.2">
      <c r="A152" s="8">
        <f t="shared" si="71"/>
        <v>14200</v>
      </c>
      <c r="B152" s="9">
        <f t="shared" si="51"/>
        <v>14.2</v>
      </c>
      <c r="C152" s="13">
        <f>tarifest3(A152,$A$3,Param!$B$5,Param!$C$5,Param!$D$5,Param!$E$5,Param!$B$6,Param!$C$6,Param!$D$6,Param!$E$6)</f>
        <v>701</v>
      </c>
      <c r="D152" s="3">
        <f t="shared" si="61"/>
        <v>4.936619718309859</v>
      </c>
      <c r="E152" s="3">
        <f>tarifest3grenz(A152,$A$3,Param!$B$5,Param!$C$5,Param!$D$5,Param!$E$5,Param!$B$6,Param!$C$6,Param!$D$6,Param!$E$6)*100</f>
        <v>22.389257479799081</v>
      </c>
      <c r="F152" s="13">
        <f>soli3(C152,$A$3,Param!$J$4,Param!$J$5,Param!$J$6)</f>
        <v>0</v>
      </c>
      <c r="G152" s="3">
        <f>soli3grenz(C152,$A$3,Param!$J$4,Param!$J$5,Param!$J$6)*100</f>
        <v>0</v>
      </c>
      <c r="H152" s="13">
        <f t="shared" si="52"/>
        <v>701</v>
      </c>
      <c r="I152" s="3">
        <f t="shared" si="50"/>
        <v>4.936619718309859</v>
      </c>
      <c r="J152" s="13">
        <f t="shared" si="53"/>
        <v>22.389257479799081</v>
      </c>
      <c r="K152" s="13">
        <f>tarifest3(A152,$A$3,Param!$B$10,Param!$C$10,Param!$D$10,Param!$E$10,Param!$B$11,Param!$C$11,Param!$D$11,Param!$E$11)</f>
        <v>3366</v>
      </c>
      <c r="L152" s="3">
        <f t="shared" si="62"/>
        <v>23.704225352112676</v>
      </c>
      <c r="M152" s="3">
        <f>tarifest3grenz(A152,$A$3,Param!$B$10,Param!$C$10,Param!$D$10,Param!$E$10,Param!$B$11,Param!$C$11,Param!$D$11,Param!$E$11)*100</f>
        <v>27.942215021754063</v>
      </c>
      <c r="N152" s="3">
        <f t="shared" si="63"/>
        <v>-11034</v>
      </c>
      <c r="O152" s="3">
        <f t="shared" si="64"/>
        <v>-77.704225352112672</v>
      </c>
      <c r="P152" s="13">
        <f t="shared" si="54"/>
        <v>9940</v>
      </c>
      <c r="Q152" s="13">
        <f t="shared" si="65"/>
        <v>-4460</v>
      </c>
      <c r="R152" s="13">
        <f>tarifest3(A152-$K$3,$A$3,Param!$B$10,Param!$C$10,Param!$D$10,Param!$E$10,Param!$B$11,Param!$C$11,Param!$D$11,Param!$E$11)</f>
        <v>0</v>
      </c>
      <c r="S152" s="3">
        <f t="shared" si="66"/>
        <v>-31.408450704225356</v>
      </c>
      <c r="T152" s="3">
        <f>IF(A152&lt;$K$3,$K$2,tarifest3grenz(A152-$K$3,$A$3,Param!$B$10,Param!$C$10,Param!$D$10,Param!$E$10,Param!$B$11,Param!$C$11,Param!$D$11,Param!$E$11))*100</f>
        <v>70</v>
      </c>
      <c r="U152" s="3">
        <f>MAX(K152-tarifest3($K$3,$A$3,Param!$B$10,Param!$C$10,Param!$D$10,Param!$E$10,Param!$B$11,Param!$C$11,Param!$D$11,Param!$E$11),0)</f>
        <v>0</v>
      </c>
      <c r="V152" s="3">
        <f t="shared" si="67"/>
        <v>-31.408450704225356</v>
      </c>
      <c r="W152" s="3">
        <f t="shared" si="68"/>
        <v>70</v>
      </c>
      <c r="X152" s="3">
        <f>soli3grenz(K152,$A$3,Param!$J$9,Param!$J$10,Param!$J$11)*100</f>
        <v>0</v>
      </c>
      <c r="Y152" s="13">
        <f t="shared" si="55"/>
        <v>-4460</v>
      </c>
      <c r="Z152" s="3">
        <f t="shared" si="69"/>
        <v>-31.408450704225356</v>
      </c>
      <c r="AA152" s="13">
        <f t="shared" si="56"/>
        <v>70</v>
      </c>
      <c r="AB152" s="13">
        <f t="shared" si="57"/>
        <v>-5161</v>
      </c>
      <c r="AC152" s="13">
        <f t="shared" si="58"/>
        <v>-36.345070422535215</v>
      </c>
      <c r="AD152" s="13">
        <f t="shared" si="59"/>
        <v>47.610742520200915</v>
      </c>
      <c r="AE152" s="3">
        <f t="shared" si="60"/>
        <v>5.5529575419549815</v>
      </c>
      <c r="AF152" s="13">
        <f t="shared" si="48"/>
        <v>5161</v>
      </c>
      <c r="AG152" s="13">
        <f t="shared" si="70"/>
        <v>36.345070422535215</v>
      </c>
      <c r="AH152" s="13">
        <f t="shared" si="49"/>
        <v>36.345070422535215</v>
      </c>
    </row>
    <row r="153" spans="1:34" x14ac:dyDescent="0.2">
      <c r="A153" s="8">
        <f t="shared" si="71"/>
        <v>14300</v>
      </c>
      <c r="B153" s="9">
        <f t="shared" si="51"/>
        <v>14.3</v>
      </c>
      <c r="C153" s="13">
        <f>tarifest3(A153,$A$3,Param!$B$5,Param!$C$5,Param!$D$5,Param!$E$5,Param!$B$6,Param!$C$6,Param!$D$6,Param!$E$6)</f>
        <v>723</v>
      </c>
      <c r="D153" s="3">
        <f t="shared" si="61"/>
        <v>5.0559440559440558</v>
      </c>
      <c r="E153" s="3">
        <f>tarifest3grenz(A153,$A$3,Param!$B$5,Param!$C$5,Param!$D$5,Param!$E$5,Param!$B$6,Param!$C$6,Param!$D$6,Param!$E$6)*100</f>
        <v>22.606990609303338</v>
      </c>
      <c r="F153" s="13">
        <f>soli3(C153,$A$3,Param!$J$4,Param!$J$5,Param!$J$6)</f>
        <v>0</v>
      </c>
      <c r="G153" s="3">
        <f>soli3grenz(C153,$A$3,Param!$J$4,Param!$J$5,Param!$J$6)*100</f>
        <v>0</v>
      </c>
      <c r="H153" s="13">
        <f t="shared" si="52"/>
        <v>723</v>
      </c>
      <c r="I153" s="3">
        <f t="shared" si="50"/>
        <v>5.0559440559440558</v>
      </c>
      <c r="J153" s="13">
        <f t="shared" si="53"/>
        <v>22.606990609303338</v>
      </c>
      <c r="K153" s="13">
        <f>tarifest3(A153,$A$3,Param!$B$10,Param!$C$10,Param!$D$10,Param!$E$10,Param!$B$11,Param!$C$11,Param!$D$11,Param!$E$11)</f>
        <v>3394</v>
      </c>
      <c r="L153" s="3">
        <f t="shared" si="62"/>
        <v>23.734265734265733</v>
      </c>
      <c r="M153" s="3">
        <f>tarifest3grenz(A153,$A$3,Param!$B$10,Param!$C$10,Param!$D$10,Param!$E$10,Param!$B$11,Param!$C$11,Param!$D$11,Param!$E$11)*100</f>
        <v>27.983501946416308</v>
      </c>
      <c r="N153" s="3">
        <f t="shared" si="63"/>
        <v>-11006</v>
      </c>
      <c r="O153" s="3">
        <f t="shared" si="64"/>
        <v>-76.96503496503496</v>
      </c>
      <c r="P153" s="13">
        <f t="shared" si="54"/>
        <v>10010</v>
      </c>
      <c r="Q153" s="13">
        <f t="shared" si="65"/>
        <v>-4390</v>
      </c>
      <c r="R153" s="13">
        <f>tarifest3(A153-$K$3,$A$3,Param!$B$10,Param!$C$10,Param!$D$10,Param!$E$10,Param!$B$11,Param!$C$11,Param!$D$11,Param!$E$11)</f>
        <v>0</v>
      </c>
      <c r="S153" s="3">
        <f t="shared" si="66"/>
        <v>-30.699300699300696</v>
      </c>
      <c r="T153" s="3">
        <f>IF(A153&lt;$K$3,$K$2,tarifest3grenz(A153-$K$3,$A$3,Param!$B$10,Param!$C$10,Param!$D$10,Param!$E$10,Param!$B$11,Param!$C$11,Param!$D$11,Param!$E$11))*100</f>
        <v>70</v>
      </c>
      <c r="U153" s="3">
        <f>MAX(K153-tarifest3($K$3,$A$3,Param!$B$10,Param!$C$10,Param!$D$10,Param!$E$10,Param!$B$11,Param!$C$11,Param!$D$11,Param!$E$11),0)</f>
        <v>0</v>
      </c>
      <c r="V153" s="3">
        <f t="shared" si="67"/>
        <v>-30.699300699300696</v>
      </c>
      <c r="W153" s="3">
        <f t="shared" si="68"/>
        <v>70</v>
      </c>
      <c r="X153" s="3">
        <f>soli3grenz(K153,$A$3,Param!$J$9,Param!$J$10,Param!$J$11)*100</f>
        <v>0</v>
      </c>
      <c r="Y153" s="13">
        <f t="shared" si="55"/>
        <v>-4390</v>
      </c>
      <c r="Z153" s="3">
        <f t="shared" si="69"/>
        <v>-30.699300699300696</v>
      </c>
      <c r="AA153" s="13">
        <f t="shared" si="56"/>
        <v>70</v>
      </c>
      <c r="AB153" s="13">
        <f t="shared" si="57"/>
        <v>-5113</v>
      </c>
      <c r="AC153" s="13">
        <f t="shared" si="58"/>
        <v>-35.755244755244753</v>
      </c>
      <c r="AD153" s="13">
        <f t="shared" si="59"/>
        <v>47.393009390696662</v>
      </c>
      <c r="AE153" s="3">
        <f t="shared" si="60"/>
        <v>5.3765113371129694</v>
      </c>
      <c r="AF153" s="13">
        <f t="shared" si="48"/>
        <v>5113</v>
      </c>
      <c r="AG153" s="13">
        <f t="shared" si="70"/>
        <v>35.755244755244753</v>
      </c>
      <c r="AH153" s="13">
        <f t="shared" si="49"/>
        <v>35.755244755244753</v>
      </c>
    </row>
    <row r="154" spans="1:34" x14ac:dyDescent="0.2">
      <c r="A154" s="8">
        <f t="shared" si="71"/>
        <v>14400</v>
      </c>
      <c r="B154" s="9">
        <f t="shared" si="51"/>
        <v>14.4</v>
      </c>
      <c r="C154" s="13">
        <f>tarifest3(A154,$A$3,Param!$B$5,Param!$C$5,Param!$D$5,Param!$E$5,Param!$B$6,Param!$C$6,Param!$D$6,Param!$E$6)</f>
        <v>746</v>
      </c>
      <c r="D154" s="3">
        <f t="shared" si="61"/>
        <v>5.1805555555555554</v>
      </c>
      <c r="E154" s="3">
        <f>tarifest3grenz(A154,$A$3,Param!$B$5,Param!$C$5,Param!$D$5,Param!$E$5,Param!$B$6,Param!$C$6,Param!$D$6,Param!$E$6)*100</f>
        <v>22.824723738807599</v>
      </c>
      <c r="F154" s="13">
        <f>soli3(C154,$A$3,Param!$J$4,Param!$J$5,Param!$J$6)</f>
        <v>0</v>
      </c>
      <c r="G154" s="3">
        <f>soli3grenz(C154,$A$3,Param!$J$4,Param!$J$5,Param!$J$6)*100</f>
        <v>0</v>
      </c>
      <c r="H154" s="13">
        <f t="shared" si="52"/>
        <v>746</v>
      </c>
      <c r="I154" s="3">
        <f t="shared" si="50"/>
        <v>5.1805555555555554</v>
      </c>
      <c r="J154" s="13">
        <f t="shared" si="53"/>
        <v>22.824723738807599</v>
      </c>
      <c r="K154" s="13">
        <f>tarifest3(A154,$A$3,Param!$B$10,Param!$C$10,Param!$D$10,Param!$E$10,Param!$B$11,Param!$C$11,Param!$D$11,Param!$E$11)</f>
        <v>3422</v>
      </c>
      <c r="L154" s="3">
        <f t="shared" si="62"/>
        <v>23.763888888888889</v>
      </c>
      <c r="M154" s="3">
        <f>tarifest3grenz(A154,$A$3,Param!$B$10,Param!$C$10,Param!$D$10,Param!$E$10,Param!$B$11,Param!$C$11,Param!$D$11,Param!$E$11)*100</f>
        <v>28.024788871078542</v>
      </c>
      <c r="N154" s="3">
        <f t="shared" si="63"/>
        <v>-10978</v>
      </c>
      <c r="O154" s="3">
        <f t="shared" si="64"/>
        <v>-76.236111111111114</v>
      </c>
      <c r="P154" s="13">
        <f t="shared" si="54"/>
        <v>10080</v>
      </c>
      <c r="Q154" s="13">
        <f t="shared" si="65"/>
        <v>-4320</v>
      </c>
      <c r="R154" s="13">
        <f>tarifest3(A154-$K$3,$A$3,Param!$B$10,Param!$C$10,Param!$D$10,Param!$E$10,Param!$B$11,Param!$C$11,Param!$D$11,Param!$E$11)</f>
        <v>0</v>
      </c>
      <c r="S154" s="3">
        <f t="shared" si="66"/>
        <v>-30</v>
      </c>
      <c r="T154" s="3">
        <f>IF(A154&lt;$K$3,$K$2,tarifest3grenz(A154-$K$3,$A$3,Param!$B$10,Param!$C$10,Param!$D$10,Param!$E$10,Param!$B$11,Param!$C$11,Param!$D$11,Param!$E$11))*100</f>
        <v>70</v>
      </c>
      <c r="U154" s="3">
        <f>MAX(K154-tarifest3($K$3,$A$3,Param!$B$10,Param!$C$10,Param!$D$10,Param!$E$10,Param!$B$11,Param!$C$11,Param!$D$11,Param!$E$11),0)</f>
        <v>0</v>
      </c>
      <c r="V154" s="3">
        <f t="shared" si="67"/>
        <v>-30</v>
      </c>
      <c r="W154" s="3">
        <f t="shared" si="68"/>
        <v>70</v>
      </c>
      <c r="X154" s="3">
        <f>soli3grenz(K154,$A$3,Param!$J$9,Param!$J$10,Param!$J$11)*100</f>
        <v>0</v>
      </c>
      <c r="Y154" s="13">
        <f t="shared" si="55"/>
        <v>-4320</v>
      </c>
      <c r="Z154" s="3">
        <f t="shared" si="69"/>
        <v>-30</v>
      </c>
      <c r="AA154" s="13">
        <f t="shared" si="56"/>
        <v>70</v>
      </c>
      <c r="AB154" s="13">
        <f t="shared" si="57"/>
        <v>-5066</v>
      </c>
      <c r="AC154" s="13">
        <f t="shared" si="58"/>
        <v>-35.180555555555557</v>
      </c>
      <c r="AD154" s="13">
        <f t="shared" si="59"/>
        <v>47.175276261192401</v>
      </c>
      <c r="AE154" s="3">
        <f t="shared" si="60"/>
        <v>5.200065132270943</v>
      </c>
      <c r="AF154" s="13">
        <f t="shared" si="48"/>
        <v>5066</v>
      </c>
      <c r="AG154" s="13">
        <f t="shared" si="70"/>
        <v>35.180555555555557</v>
      </c>
      <c r="AH154" s="13">
        <f t="shared" si="49"/>
        <v>35.180555555555557</v>
      </c>
    </row>
    <row r="155" spans="1:34" x14ac:dyDescent="0.2">
      <c r="A155" s="8">
        <f t="shared" si="71"/>
        <v>14500</v>
      </c>
      <c r="B155" s="9">
        <f t="shared" si="51"/>
        <v>14.5</v>
      </c>
      <c r="C155" s="13">
        <f>tarifest3(A155,$A$3,Param!$B$5,Param!$C$5,Param!$D$5,Param!$E$5,Param!$B$6,Param!$C$6,Param!$D$6,Param!$E$6)</f>
        <v>769</v>
      </c>
      <c r="D155" s="3">
        <f t="shared" si="61"/>
        <v>5.3034482758620687</v>
      </c>
      <c r="E155" s="3">
        <f>tarifest3grenz(A155,$A$3,Param!$B$5,Param!$C$5,Param!$D$5,Param!$E$5,Param!$B$6,Param!$C$6,Param!$D$6,Param!$E$6)*100</f>
        <v>23.042456868311856</v>
      </c>
      <c r="F155" s="13">
        <f>soli3(C155,$A$3,Param!$J$4,Param!$J$5,Param!$J$6)</f>
        <v>0</v>
      </c>
      <c r="G155" s="3">
        <f>soli3grenz(C155,$A$3,Param!$J$4,Param!$J$5,Param!$J$6)*100</f>
        <v>0</v>
      </c>
      <c r="H155" s="13">
        <f t="shared" si="52"/>
        <v>769</v>
      </c>
      <c r="I155" s="3">
        <f t="shared" si="50"/>
        <v>5.3034482758620687</v>
      </c>
      <c r="J155" s="13">
        <f t="shared" si="53"/>
        <v>23.042456868311856</v>
      </c>
      <c r="K155" s="13">
        <f>tarifest3(A155,$A$3,Param!$B$10,Param!$C$10,Param!$D$10,Param!$E$10,Param!$B$11,Param!$C$11,Param!$D$11,Param!$E$11)</f>
        <v>3450</v>
      </c>
      <c r="L155" s="3">
        <f t="shared" si="62"/>
        <v>23.793103448275861</v>
      </c>
      <c r="M155" s="3">
        <f>tarifest3grenz(A155,$A$3,Param!$B$10,Param!$C$10,Param!$D$10,Param!$E$10,Param!$B$11,Param!$C$11,Param!$D$11,Param!$E$11)*100</f>
        <v>28.06607579574078</v>
      </c>
      <c r="N155" s="3">
        <f t="shared" si="63"/>
        <v>-10950</v>
      </c>
      <c r="O155" s="3">
        <f t="shared" si="64"/>
        <v>-75.517241379310335</v>
      </c>
      <c r="P155" s="13">
        <f t="shared" si="54"/>
        <v>10150</v>
      </c>
      <c r="Q155" s="13">
        <f t="shared" si="65"/>
        <v>-4250</v>
      </c>
      <c r="R155" s="13">
        <f>tarifest3(A155-$K$3,$A$3,Param!$B$10,Param!$C$10,Param!$D$10,Param!$E$10,Param!$B$11,Param!$C$11,Param!$D$11,Param!$E$11)</f>
        <v>0</v>
      </c>
      <c r="S155" s="3">
        <f t="shared" si="66"/>
        <v>-29.310344827586203</v>
      </c>
      <c r="T155" s="3">
        <f>IF(A155&lt;$K$3,$K$2,tarifest3grenz(A155-$K$3,$A$3,Param!$B$10,Param!$C$10,Param!$D$10,Param!$E$10,Param!$B$11,Param!$C$11,Param!$D$11,Param!$E$11))*100</f>
        <v>70</v>
      </c>
      <c r="U155" s="3">
        <f>MAX(K155-tarifest3($K$3,$A$3,Param!$B$10,Param!$C$10,Param!$D$10,Param!$E$10,Param!$B$11,Param!$C$11,Param!$D$11,Param!$E$11),0)</f>
        <v>0</v>
      </c>
      <c r="V155" s="3">
        <f t="shared" si="67"/>
        <v>-29.310344827586203</v>
      </c>
      <c r="W155" s="3">
        <f t="shared" si="68"/>
        <v>70</v>
      </c>
      <c r="X155" s="3">
        <f>soli3grenz(K155,$A$3,Param!$J$9,Param!$J$10,Param!$J$11)*100</f>
        <v>0</v>
      </c>
      <c r="Y155" s="13">
        <f t="shared" si="55"/>
        <v>-4250</v>
      </c>
      <c r="Z155" s="3">
        <f t="shared" si="69"/>
        <v>-29.310344827586203</v>
      </c>
      <c r="AA155" s="13">
        <f t="shared" si="56"/>
        <v>70</v>
      </c>
      <c r="AB155" s="13">
        <f t="shared" si="57"/>
        <v>-5019</v>
      </c>
      <c r="AC155" s="13">
        <f t="shared" si="58"/>
        <v>-34.613793103448273</v>
      </c>
      <c r="AD155" s="13">
        <f t="shared" si="59"/>
        <v>46.957543131688141</v>
      </c>
      <c r="AE155" s="3">
        <f t="shared" si="60"/>
        <v>5.0236189274289238</v>
      </c>
      <c r="AF155" s="13">
        <f t="shared" si="48"/>
        <v>5019</v>
      </c>
      <c r="AG155" s="13">
        <f t="shared" si="70"/>
        <v>34.613793103448273</v>
      </c>
      <c r="AH155" s="13">
        <f t="shared" si="49"/>
        <v>34.613793103448273</v>
      </c>
    </row>
    <row r="156" spans="1:34" x14ac:dyDescent="0.2">
      <c r="A156" s="8">
        <f t="shared" si="71"/>
        <v>14600</v>
      </c>
      <c r="B156" s="9">
        <f t="shared" si="51"/>
        <v>14.6</v>
      </c>
      <c r="C156" s="13">
        <f>tarifest3(A156,$A$3,Param!$B$5,Param!$C$5,Param!$D$5,Param!$E$5,Param!$B$6,Param!$C$6,Param!$D$6,Param!$E$6)</f>
        <v>792</v>
      </c>
      <c r="D156" s="3">
        <f t="shared" si="61"/>
        <v>5.4246575342465757</v>
      </c>
      <c r="E156" s="3">
        <f>tarifest3grenz(A156,$A$3,Param!$B$5,Param!$C$5,Param!$D$5,Param!$E$5,Param!$B$6,Param!$C$6,Param!$D$6,Param!$E$6)*100</f>
        <v>23.26018999781612</v>
      </c>
      <c r="F156" s="13">
        <f>soli3(C156,$A$3,Param!$J$4,Param!$J$5,Param!$J$6)</f>
        <v>0</v>
      </c>
      <c r="G156" s="3">
        <f>soli3grenz(C156,$A$3,Param!$J$4,Param!$J$5,Param!$J$6)*100</f>
        <v>0</v>
      </c>
      <c r="H156" s="13">
        <f t="shared" si="52"/>
        <v>792</v>
      </c>
      <c r="I156" s="3">
        <f t="shared" si="50"/>
        <v>5.4246575342465757</v>
      </c>
      <c r="J156" s="13">
        <f t="shared" si="53"/>
        <v>23.26018999781612</v>
      </c>
      <c r="K156" s="13">
        <f>tarifest3(A156,$A$3,Param!$B$10,Param!$C$10,Param!$D$10,Param!$E$10,Param!$B$11,Param!$C$11,Param!$D$11,Param!$E$11)</f>
        <v>3478</v>
      </c>
      <c r="L156" s="3">
        <f t="shared" si="62"/>
        <v>23.82191780821918</v>
      </c>
      <c r="M156" s="3">
        <f>tarifest3grenz(A156,$A$3,Param!$B$10,Param!$C$10,Param!$D$10,Param!$E$10,Param!$B$11,Param!$C$11,Param!$D$11,Param!$E$11)*100</f>
        <v>28.107362720403025</v>
      </c>
      <c r="N156" s="3">
        <f t="shared" si="63"/>
        <v>-10922</v>
      </c>
      <c r="O156" s="3">
        <f t="shared" si="64"/>
        <v>-74.808219178082197</v>
      </c>
      <c r="P156" s="13">
        <f t="shared" si="54"/>
        <v>10220</v>
      </c>
      <c r="Q156" s="13">
        <f t="shared" si="65"/>
        <v>-4180</v>
      </c>
      <c r="R156" s="13">
        <f>tarifest3(A156-$K$3,$A$3,Param!$B$10,Param!$C$10,Param!$D$10,Param!$E$10,Param!$B$11,Param!$C$11,Param!$D$11,Param!$E$11)</f>
        <v>0</v>
      </c>
      <c r="S156" s="3">
        <f t="shared" si="66"/>
        <v>-28.63013698630137</v>
      </c>
      <c r="T156" s="3">
        <f>IF(A156&lt;$K$3,$K$2,tarifest3grenz(A156-$K$3,$A$3,Param!$B$10,Param!$C$10,Param!$D$10,Param!$E$10,Param!$B$11,Param!$C$11,Param!$D$11,Param!$E$11))*100</f>
        <v>70</v>
      </c>
      <c r="U156" s="3">
        <f>MAX(K156-tarifest3($K$3,$A$3,Param!$B$10,Param!$C$10,Param!$D$10,Param!$E$10,Param!$B$11,Param!$C$11,Param!$D$11,Param!$E$11),0)</f>
        <v>0</v>
      </c>
      <c r="V156" s="3">
        <f t="shared" si="67"/>
        <v>-28.63013698630137</v>
      </c>
      <c r="W156" s="3">
        <f t="shared" si="68"/>
        <v>70</v>
      </c>
      <c r="X156" s="3">
        <f>soli3grenz(K156,$A$3,Param!$J$9,Param!$J$10,Param!$J$11)*100</f>
        <v>0</v>
      </c>
      <c r="Y156" s="13">
        <f t="shared" si="55"/>
        <v>-4180</v>
      </c>
      <c r="Z156" s="3">
        <f t="shared" si="69"/>
        <v>-28.63013698630137</v>
      </c>
      <c r="AA156" s="13">
        <f t="shared" si="56"/>
        <v>70</v>
      </c>
      <c r="AB156" s="13">
        <f t="shared" si="57"/>
        <v>-4972</v>
      </c>
      <c r="AC156" s="13">
        <f t="shared" si="58"/>
        <v>-34.054794520547944</v>
      </c>
      <c r="AD156" s="13">
        <f t="shared" si="59"/>
        <v>46.73981000218388</v>
      </c>
      <c r="AE156" s="3">
        <f t="shared" si="60"/>
        <v>4.8471727225869046</v>
      </c>
      <c r="AF156" s="13">
        <f t="shared" si="48"/>
        <v>4972</v>
      </c>
      <c r="AG156" s="13">
        <f t="shared" si="70"/>
        <v>34.054794520547944</v>
      </c>
      <c r="AH156" s="13">
        <f t="shared" si="49"/>
        <v>34.054794520547944</v>
      </c>
    </row>
    <row r="157" spans="1:34" x14ac:dyDescent="0.2">
      <c r="A157" s="8">
        <f t="shared" si="71"/>
        <v>14700</v>
      </c>
      <c r="B157" s="9">
        <f t="shared" si="51"/>
        <v>14.7</v>
      </c>
      <c r="C157" s="13">
        <f>tarifest3(A157,$A$3,Param!$B$5,Param!$C$5,Param!$D$5,Param!$E$5,Param!$B$6,Param!$C$6,Param!$D$6,Param!$E$6)</f>
        <v>815</v>
      </c>
      <c r="D157" s="3">
        <f t="shared" si="61"/>
        <v>5.5442176870748305</v>
      </c>
      <c r="E157" s="3">
        <f>tarifest3grenz(A157,$A$3,Param!$B$5,Param!$C$5,Param!$D$5,Param!$E$5,Param!$B$6,Param!$C$6,Param!$D$6,Param!$E$6)*100</f>
        <v>23.477923127320377</v>
      </c>
      <c r="F157" s="13">
        <f>soli3(C157,$A$3,Param!$J$4,Param!$J$5,Param!$J$6)</f>
        <v>0</v>
      </c>
      <c r="G157" s="3">
        <f>soli3grenz(C157,$A$3,Param!$J$4,Param!$J$5,Param!$J$6)*100</f>
        <v>0</v>
      </c>
      <c r="H157" s="13">
        <f t="shared" si="52"/>
        <v>815</v>
      </c>
      <c r="I157" s="3">
        <f t="shared" si="50"/>
        <v>5.5442176870748305</v>
      </c>
      <c r="J157" s="13">
        <f t="shared" si="53"/>
        <v>23.477923127320377</v>
      </c>
      <c r="K157" s="13">
        <f>tarifest3(A157,$A$3,Param!$B$10,Param!$C$10,Param!$D$10,Param!$E$10,Param!$B$11,Param!$C$11,Param!$D$11,Param!$E$11)</f>
        <v>3506</v>
      </c>
      <c r="L157" s="3">
        <f t="shared" si="62"/>
        <v>23.85034013605442</v>
      </c>
      <c r="M157" s="3">
        <f>tarifest3grenz(A157,$A$3,Param!$B$10,Param!$C$10,Param!$D$10,Param!$E$10,Param!$B$11,Param!$C$11,Param!$D$11,Param!$E$11)*100</f>
        <v>28.148649645065259</v>
      </c>
      <c r="N157" s="3">
        <f t="shared" si="63"/>
        <v>-10894</v>
      </c>
      <c r="O157" s="3">
        <f t="shared" si="64"/>
        <v>-74.10884353741497</v>
      </c>
      <c r="P157" s="13">
        <f t="shared" si="54"/>
        <v>10290</v>
      </c>
      <c r="Q157" s="13">
        <f t="shared" si="65"/>
        <v>-4110</v>
      </c>
      <c r="R157" s="13">
        <f>tarifest3(A157-$K$3,$A$3,Param!$B$10,Param!$C$10,Param!$D$10,Param!$E$10,Param!$B$11,Param!$C$11,Param!$D$11,Param!$E$11)</f>
        <v>0</v>
      </c>
      <c r="S157" s="3">
        <f t="shared" si="66"/>
        <v>-27.95918367346939</v>
      </c>
      <c r="T157" s="3">
        <f>IF(A157&lt;$K$3,$K$2,tarifest3grenz(A157-$K$3,$A$3,Param!$B$10,Param!$C$10,Param!$D$10,Param!$E$10,Param!$B$11,Param!$C$11,Param!$D$11,Param!$E$11))*100</f>
        <v>70</v>
      </c>
      <c r="U157" s="3">
        <f>MAX(K157-tarifest3($K$3,$A$3,Param!$B$10,Param!$C$10,Param!$D$10,Param!$E$10,Param!$B$11,Param!$C$11,Param!$D$11,Param!$E$11),0)</f>
        <v>0</v>
      </c>
      <c r="V157" s="3">
        <f t="shared" si="67"/>
        <v>-27.95918367346939</v>
      </c>
      <c r="W157" s="3">
        <f t="shared" si="68"/>
        <v>70</v>
      </c>
      <c r="X157" s="3">
        <f>soli3grenz(K157,$A$3,Param!$J$9,Param!$J$10,Param!$J$11)*100</f>
        <v>0</v>
      </c>
      <c r="Y157" s="13">
        <f t="shared" si="55"/>
        <v>-4110</v>
      </c>
      <c r="Z157" s="3">
        <f t="shared" si="69"/>
        <v>-27.95918367346939</v>
      </c>
      <c r="AA157" s="13">
        <f t="shared" si="56"/>
        <v>70</v>
      </c>
      <c r="AB157" s="13">
        <f t="shared" si="57"/>
        <v>-4925</v>
      </c>
      <c r="AC157" s="13">
        <f t="shared" si="58"/>
        <v>-33.503401360544217</v>
      </c>
      <c r="AD157" s="13">
        <f t="shared" si="59"/>
        <v>46.522076872679619</v>
      </c>
      <c r="AE157" s="3">
        <f t="shared" si="60"/>
        <v>4.6707265177448818</v>
      </c>
      <c r="AF157" s="13">
        <f t="shared" si="48"/>
        <v>4925</v>
      </c>
      <c r="AG157" s="13">
        <f t="shared" si="70"/>
        <v>33.503401360544217</v>
      </c>
      <c r="AH157" s="13">
        <f t="shared" si="49"/>
        <v>33.503401360544217</v>
      </c>
    </row>
    <row r="158" spans="1:34" x14ac:dyDescent="0.2">
      <c r="A158" s="8">
        <f t="shared" si="71"/>
        <v>14800</v>
      </c>
      <c r="B158" s="9">
        <f t="shared" si="51"/>
        <v>14.8</v>
      </c>
      <c r="C158" s="13">
        <f>tarifest3(A158,$A$3,Param!$B$5,Param!$C$5,Param!$D$5,Param!$E$5,Param!$B$6,Param!$C$6,Param!$D$6,Param!$E$6)</f>
        <v>839</v>
      </c>
      <c r="D158" s="3">
        <f t="shared" si="61"/>
        <v>5.6689189189189184</v>
      </c>
      <c r="E158" s="3">
        <f>tarifest3grenz(A158,$A$3,Param!$B$5,Param!$C$5,Param!$D$5,Param!$E$5,Param!$B$6,Param!$C$6,Param!$D$6,Param!$E$6)*100</f>
        <v>23.695656256824631</v>
      </c>
      <c r="F158" s="13">
        <f>soli3(C158,$A$3,Param!$J$4,Param!$J$5,Param!$J$6)</f>
        <v>0</v>
      </c>
      <c r="G158" s="3">
        <f>soli3grenz(C158,$A$3,Param!$J$4,Param!$J$5,Param!$J$6)*100</f>
        <v>0</v>
      </c>
      <c r="H158" s="13">
        <f t="shared" si="52"/>
        <v>839</v>
      </c>
      <c r="I158" s="3">
        <f t="shared" si="50"/>
        <v>5.6689189189189184</v>
      </c>
      <c r="J158" s="13">
        <f t="shared" si="53"/>
        <v>23.695656256824631</v>
      </c>
      <c r="K158" s="13">
        <f>tarifest3(A158,$A$3,Param!$B$10,Param!$C$10,Param!$D$10,Param!$E$10,Param!$B$11,Param!$C$11,Param!$D$11,Param!$E$11)</f>
        <v>3534</v>
      </c>
      <c r="L158" s="3">
        <f t="shared" si="62"/>
        <v>23.878378378378379</v>
      </c>
      <c r="M158" s="3">
        <f>tarifest3grenz(A158,$A$3,Param!$B$10,Param!$C$10,Param!$D$10,Param!$E$10,Param!$B$11,Param!$C$11,Param!$D$11,Param!$E$11)*100</f>
        <v>28.189936569727504</v>
      </c>
      <c r="N158" s="3">
        <f t="shared" si="63"/>
        <v>-10866</v>
      </c>
      <c r="O158" s="3">
        <f t="shared" si="64"/>
        <v>-73.418918918918919</v>
      </c>
      <c r="P158" s="13">
        <f t="shared" si="54"/>
        <v>10360</v>
      </c>
      <c r="Q158" s="13">
        <f t="shared" si="65"/>
        <v>-4040</v>
      </c>
      <c r="R158" s="13">
        <f>tarifest3(A158-$K$3,$A$3,Param!$B$10,Param!$C$10,Param!$D$10,Param!$E$10,Param!$B$11,Param!$C$11,Param!$D$11,Param!$E$11)</f>
        <v>0</v>
      </c>
      <c r="S158" s="3">
        <f t="shared" si="66"/>
        <v>-27.297297297297295</v>
      </c>
      <c r="T158" s="3">
        <f>IF(A158&lt;$K$3,$K$2,tarifest3grenz(A158-$K$3,$A$3,Param!$B$10,Param!$C$10,Param!$D$10,Param!$E$10,Param!$B$11,Param!$C$11,Param!$D$11,Param!$E$11))*100</f>
        <v>70</v>
      </c>
      <c r="U158" s="3">
        <f>MAX(K158-tarifest3($K$3,$A$3,Param!$B$10,Param!$C$10,Param!$D$10,Param!$E$10,Param!$B$11,Param!$C$11,Param!$D$11,Param!$E$11),0)</f>
        <v>0</v>
      </c>
      <c r="V158" s="3">
        <f t="shared" si="67"/>
        <v>-27.297297297297295</v>
      </c>
      <c r="W158" s="3">
        <f t="shared" si="68"/>
        <v>70</v>
      </c>
      <c r="X158" s="3">
        <f>soli3grenz(K158,$A$3,Param!$J$9,Param!$J$10,Param!$J$11)*100</f>
        <v>0</v>
      </c>
      <c r="Y158" s="13">
        <f t="shared" si="55"/>
        <v>-4040</v>
      </c>
      <c r="Z158" s="3">
        <f t="shared" si="69"/>
        <v>-27.297297297297295</v>
      </c>
      <c r="AA158" s="13">
        <f t="shared" si="56"/>
        <v>70</v>
      </c>
      <c r="AB158" s="13">
        <f t="shared" si="57"/>
        <v>-4879</v>
      </c>
      <c r="AC158" s="13">
        <f t="shared" si="58"/>
        <v>-32.96621621621621</v>
      </c>
      <c r="AD158" s="13">
        <f t="shared" si="59"/>
        <v>46.304343743175366</v>
      </c>
      <c r="AE158" s="3">
        <f t="shared" si="60"/>
        <v>4.4942803129028732</v>
      </c>
      <c r="AF158" s="13">
        <f t="shared" si="48"/>
        <v>4879</v>
      </c>
      <c r="AG158" s="13">
        <f t="shared" si="70"/>
        <v>32.96621621621621</v>
      </c>
      <c r="AH158" s="13">
        <f t="shared" si="49"/>
        <v>32.96621621621621</v>
      </c>
    </row>
    <row r="159" spans="1:34" x14ac:dyDescent="0.2">
      <c r="A159" s="8">
        <f t="shared" si="71"/>
        <v>14900</v>
      </c>
      <c r="B159" s="9">
        <f t="shared" si="51"/>
        <v>14.9</v>
      </c>
      <c r="C159" s="13">
        <f>tarifest3(A159,$A$3,Param!$B$5,Param!$C$5,Param!$D$5,Param!$E$5,Param!$B$6,Param!$C$6,Param!$D$6,Param!$E$6)</f>
        <v>863</v>
      </c>
      <c r="D159" s="3">
        <f t="shared" si="61"/>
        <v>5.7919463087248326</v>
      </c>
      <c r="E159" s="3">
        <f>tarifest3grenz(A159,$A$3,Param!$B$5,Param!$C$5,Param!$D$5,Param!$E$5,Param!$B$6,Param!$C$6,Param!$D$6,Param!$E$6)*100</f>
        <v>23.913389386328891</v>
      </c>
      <c r="F159" s="13">
        <f>soli3(C159,$A$3,Param!$J$4,Param!$J$5,Param!$J$6)</f>
        <v>0</v>
      </c>
      <c r="G159" s="3">
        <f>soli3grenz(C159,$A$3,Param!$J$4,Param!$J$5,Param!$J$6)*100</f>
        <v>0</v>
      </c>
      <c r="H159" s="13">
        <f t="shared" si="52"/>
        <v>863</v>
      </c>
      <c r="I159" s="3">
        <f t="shared" si="50"/>
        <v>5.7919463087248326</v>
      </c>
      <c r="J159" s="13">
        <f t="shared" si="53"/>
        <v>23.913389386328891</v>
      </c>
      <c r="K159" s="13">
        <f>tarifest3(A159,$A$3,Param!$B$10,Param!$C$10,Param!$D$10,Param!$E$10,Param!$B$11,Param!$C$11,Param!$D$11,Param!$E$11)</f>
        <v>3563</v>
      </c>
      <c r="L159" s="3">
        <f t="shared" si="62"/>
        <v>23.912751677852349</v>
      </c>
      <c r="M159" s="3">
        <f>tarifest3grenz(A159,$A$3,Param!$B$10,Param!$C$10,Param!$D$10,Param!$E$10,Param!$B$11,Param!$C$11,Param!$D$11,Param!$E$11)*100</f>
        <v>28.231223494389742</v>
      </c>
      <c r="N159" s="3">
        <f t="shared" si="63"/>
        <v>-10837</v>
      </c>
      <c r="O159" s="3">
        <f t="shared" si="64"/>
        <v>-72.731543624161077</v>
      </c>
      <c r="P159" s="13">
        <f t="shared" si="54"/>
        <v>10430</v>
      </c>
      <c r="Q159" s="13">
        <f t="shared" si="65"/>
        <v>-3970</v>
      </c>
      <c r="R159" s="13">
        <f>tarifest3(A159-$K$3,$A$3,Param!$B$10,Param!$C$10,Param!$D$10,Param!$E$10,Param!$B$11,Param!$C$11,Param!$D$11,Param!$E$11)</f>
        <v>0</v>
      </c>
      <c r="S159" s="3">
        <f t="shared" si="66"/>
        <v>-26.644295302013422</v>
      </c>
      <c r="T159" s="3">
        <f>IF(A159&lt;$K$3,$K$2,tarifest3grenz(A159-$K$3,$A$3,Param!$B$10,Param!$C$10,Param!$D$10,Param!$E$10,Param!$B$11,Param!$C$11,Param!$D$11,Param!$E$11))*100</f>
        <v>70</v>
      </c>
      <c r="U159" s="3">
        <f>MAX(K159-tarifest3($K$3,$A$3,Param!$B$10,Param!$C$10,Param!$D$10,Param!$E$10,Param!$B$11,Param!$C$11,Param!$D$11,Param!$E$11),0)</f>
        <v>0</v>
      </c>
      <c r="V159" s="3">
        <f t="shared" si="67"/>
        <v>-26.644295302013422</v>
      </c>
      <c r="W159" s="3">
        <f t="shared" si="68"/>
        <v>70</v>
      </c>
      <c r="X159" s="3">
        <f>soli3grenz(K159,$A$3,Param!$J$9,Param!$J$10,Param!$J$11)*100</f>
        <v>0</v>
      </c>
      <c r="Y159" s="13">
        <f t="shared" si="55"/>
        <v>-3970</v>
      </c>
      <c r="Z159" s="3">
        <f t="shared" si="69"/>
        <v>-26.644295302013422</v>
      </c>
      <c r="AA159" s="13">
        <f t="shared" si="56"/>
        <v>70</v>
      </c>
      <c r="AB159" s="13">
        <f t="shared" si="57"/>
        <v>-4833</v>
      </c>
      <c r="AC159" s="13">
        <f t="shared" si="58"/>
        <v>-32.436241610738257</v>
      </c>
      <c r="AD159" s="13">
        <f t="shared" si="59"/>
        <v>46.086610613671112</v>
      </c>
      <c r="AE159" s="3">
        <f t="shared" si="60"/>
        <v>4.3178341080608504</v>
      </c>
      <c r="AF159" s="13">
        <f t="shared" si="48"/>
        <v>4833</v>
      </c>
      <c r="AG159" s="13">
        <f t="shared" si="70"/>
        <v>32.436241610738257</v>
      </c>
      <c r="AH159" s="13">
        <f t="shared" si="49"/>
        <v>32.436241610738257</v>
      </c>
    </row>
    <row r="160" spans="1:34" x14ac:dyDescent="0.2">
      <c r="A160" s="8">
        <f t="shared" si="71"/>
        <v>15000</v>
      </c>
      <c r="B160" s="9">
        <f t="shared" si="51"/>
        <v>15</v>
      </c>
      <c r="C160" s="13">
        <f>tarifest3(A160,$A$3,Param!$B$5,Param!$C$5,Param!$D$5,Param!$E$5,Param!$B$6,Param!$C$6,Param!$D$6,Param!$E$6)</f>
        <v>887</v>
      </c>
      <c r="D160" s="3">
        <f t="shared" si="61"/>
        <v>5.913333333333334</v>
      </c>
      <c r="E160" s="3">
        <f>tarifest3grenz(A160,$A$3,Param!$B$5,Param!$C$5,Param!$D$5,Param!$E$5,Param!$B$6,Param!$C$6,Param!$D$6,Param!$E$6)*100</f>
        <v>24.000552324250059</v>
      </c>
      <c r="F160" s="13">
        <f>soli3(C160,$A$3,Param!$J$4,Param!$J$5,Param!$J$6)</f>
        <v>0</v>
      </c>
      <c r="G160" s="3">
        <f>soli3grenz(C160,$A$3,Param!$J$4,Param!$J$5,Param!$J$6)*100</f>
        <v>0</v>
      </c>
      <c r="H160" s="13">
        <f t="shared" si="52"/>
        <v>887</v>
      </c>
      <c r="I160" s="3">
        <f t="shared" si="50"/>
        <v>5.913333333333334</v>
      </c>
      <c r="J160" s="13">
        <f t="shared" si="53"/>
        <v>24.000552324250059</v>
      </c>
      <c r="K160" s="13">
        <f>tarifest3(A160,$A$3,Param!$B$10,Param!$C$10,Param!$D$10,Param!$E$10,Param!$B$11,Param!$C$11,Param!$D$11,Param!$E$11)</f>
        <v>3591</v>
      </c>
      <c r="L160" s="3">
        <f t="shared" si="62"/>
        <v>23.94</v>
      </c>
      <c r="M160" s="3">
        <f>tarifest3grenz(A160,$A$3,Param!$B$10,Param!$C$10,Param!$D$10,Param!$E$10,Param!$B$11,Param!$C$11,Param!$D$11,Param!$E$11)*100</f>
        <v>28.272510419051983</v>
      </c>
      <c r="N160" s="3">
        <f t="shared" si="63"/>
        <v>-10809</v>
      </c>
      <c r="O160" s="3">
        <f t="shared" si="64"/>
        <v>-72.06</v>
      </c>
      <c r="P160" s="13">
        <f t="shared" si="54"/>
        <v>10500</v>
      </c>
      <c r="Q160" s="13">
        <f t="shared" si="65"/>
        <v>-3900</v>
      </c>
      <c r="R160" s="13">
        <f>tarifest3(A160-$K$3,$A$3,Param!$B$10,Param!$C$10,Param!$D$10,Param!$E$10,Param!$B$11,Param!$C$11,Param!$D$11,Param!$E$11)</f>
        <v>0</v>
      </c>
      <c r="S160" s="3">
        <f t="shared" si="66"/>
        <v>-26</v>
      </c>
      <c r="T160" s="3">
        <f>IF(A160&lt;$K$3,$K$2,tarifest3grenz(A160-$K$3,$A$3,Param!$B$10,Param!$C$10,Param!$D$10,Param!$E$10,Param!$B$11,Param!$C$11,Param!$D$11,Param!$E$11))*100</f>
        <v>70</v>
      </c>
      <c r="U160" s="3">
        <f>MAX(K160-tarifest3($K$3,$A$3,Param!$B$10,Param!$C$10,Param!$D$10,Param!$E$10,Param!$B$11,Param!$C$11,Param!$D$11,Param!$E$11),0)</f>
        <v>0</v>
      </c>
      <c r="V160" s="3">
        <f t="shared" si="67"/>
        <v>-26</v>
      </c>
      <c r="W160" s="3">
        <f t="shared" si="68"/>
        <v>70</v>
      </c>
      <c r="X160" s="3">
        <f>soli3grenz(K160,$A$3,Param!$J$9,Param!$J$10,Param!$J$11)*100</f>
        <v>0</v>
      </c>
      <c r="Y160" s="13">
        <f t="shared" si="55"/>
        <v>-3900</v>
      </c>
      <c r="Z160" s="3">
        <f t="shared" si="69"/>
        <v>-26</v>
      </c>
      <c r="AA160" s="13">
        <f t="shared" si="56"/>
        <v>70</v>
      </c>
      <c r="AB160" s="13">
        <f t="shared" si="57"/>
        <v>-4787</v>
      </c>
      <c r="AC160" s="13">
        <f t="shared" si="58"/>
        <v>-31.913333333333334</v>
      </c>
      <c r="AD160" s="13">
        <f t="shared" si="59"/>
        <v>45.999447675749941</v>
      </c>
      <c r="AE160" s="3">
        <f t="shared" si="60"/>
        <v>4.2719580948019242</v>
      </c>
      <c r="AF160" s="13">
        <f t="shared" si="48"/>
        <v>4787</v>
      </c>
      <c r="AG160" s="13">
        <f t="shared" si="70"/>
        <v>31.913333333333334</v>
      </c>
      <c r="AH160" s="13">
        <f t="shared" si="49"/>
        <v>31.913333333333334</v>
      </c>
    </row>
    <row r="161" spans="1:34" x14ac:dyDescent="0.2">
      <c r="A161" s="8">
        <f t="shared" si="71"/>
        <v>15100</v>
      </c>
      <c r="B161" s="9">
        <f t="shared" si="51"/>
        <v>15.1</v>
      </c>
      <c r="C161" s="13">
        <f>tarifest3(A161,$A$3,Param!$B$5,Param!$C$5,Param!$D$5,Param!$E$5,Param!$B$6,Param!$C$6,Param!$D$6,Param!$E$6)</f>
        <v>911</v>
      </c>
      <c r="D161" s="3">
        <f t="shared" si="61"/>
        <v>6.0331125827814569</v>
      </c>
      <c r="E161" s="3">
        <f>tarifest3grenz(A161,$A$3,Param!$B$5,Param!$C$5,Param!$D$5,Param!$E$5,Param!$B$6,Param!$C$6,Param!$D$6,Param!$E$6)*100</f>
        <v>24.041839248912297</v>
      </c>
      <c r="F161" s="13">
        <f>soli3(C161,$A$3,Param!$J$4,Param!$J$5,Param!$J$6)</f>
        <v>0</v>
      </c>
      <c r="G161" s="3">
        <f>soli3grenz(C161,$A$3,Param!$J$4,Param!$J$5,Param!$J$6)*100</f>
        <v>0</v>
      </c>
      <c r="H161" s="13">
        <f t="shared" si="52"/>
        <v>911</v>
      </c>
      <c r="I161" s="3">
        <f t="shared" si="50"/>
        <v>6.0331125827814569</v>
      </c>
      <c r="J161" s="13">
        <f t="shared" si="53"/>
        <v>24.041839248912297</v>
      </c>
      <c r="K161" s="13">
        <f>tarifest3(A161,$A$3,Param!$B$10,Param!$C$10,Param!$D$10,Param!$E$10,Param!$B$11,Param!$C$11,Param!$D$11,Param!$E$11)</f>
        <v>3619</v>
      </c>
      <c r="L161" s="3">
        <f t="shared" si="62"/>
        <v>23.966887417218544</v>
      </c>
      <c r="M161" s="3">
        <f>tarifest3grenz(A161,$A$3,Param!$B$10,Param!$C$10,Param!$D$10,Param!$E$10,Param!$B$11,Param!$C$11,Param!$D$11,Param!$E$11)*100</f>
        <v>28.313797343714224</v>
      </c>
      <c r="N161" s="3">
        <f t="shared" si="63"/>
        <v>-10781</v>
      </c>
      <c r="O161" s="3">
        <f t="shared" si="64"/>
        <v>-71.397350993377486</v>
      </c>
      <c r="P161" s="13">
        <f t="shared" si="54"/>
        <v>10570</v>
      </c>
      <c r="Q161" s="13">
        <f t="shared" si="65"/>
        <v>-3830</v>
      </c>
      <c r="R161" s="13">
        <f>tarifest3(A161-$K$3,$A$3,Param!$B$10,Param!$C$10,Param!$D$10,Param!$E$10,Param!$B$11,Param!$C$11,Param!$D$11,Param!$E$11)</f>
        <v>0</v>
      </c>
      <c r="S161" s="3">
        <f t="shared" si="66"/>
        <v>-25.364238410596023</v>
      </c>
      <c r="T161" s="3">
        <f>IF(A161&lt;$K$3,$K$2,tarifest3grenz(A161-$K$3,$A$3,Param!$B$10,Param!$C$10,Param!$D$10,Param!$E$10,Param!$B$11,Param!$C$11,Param!$D$11,Param!$E$11))*100</f>
        <v>70</v>
      </c>
      <c r="U161" s="3">
        <f>MAX(K161-tarifest3($K$3,$A$3,Param!$B$10,Param!$C$10,Param!$D$10,Param!$E$10,Param!$B$11,Param!$C$11,Param!$D$11,Param!$E$11),0)</f>
        <v>0</v>
      </c>
      <c r="V161" s="3">
        <f t="shared" si="67"/>
        <v>-25.364238410596023</v>
      </c>
      <c r="W161" s="3">
        <f t="shared" si="68"/>
        <v>70</v>
      </c>
      <c r="X161" s="3">
        <f>soli3grenz(K161,$A$3,Param!$J$9,Param!$J$10,Param!$J$11)*100</f>
        <v>0</v>
      </c>
      <c r="Y161" s="13">
        <f t="shared" si="55"/>
        <v>-3830</v>
      </c>
      <c r="Z161" s="3">
        <f t="shared" si="69"/>
        <v>-25.364238410596023</v>
      </c>
      <c r="AA161" s="13">
        <f t="shared" si="56"/>
        <v>70</v>
      </c>
      <c r="AB161" s="13">
        <f t="shared" si="57"/>
        <v>-4741</v>
      </c>
      <c r="AC161" s="13">
        <f t="shared" si="58"/>
        <v>-31.397350993377479</v>
      </c>
      <c r="AD161" s="13">
        <f t="shared" si="59"/>
        <v>45.958160751087703</v>
      </c>
      <c r="AE161" s="3">
        <f t="shared" si="60"/>
        <v>4.2719580948019278</v>
      </c>
      <c r="AF161" s="13">
        <f t="shared" si="48"/>
        <v>4741</v>
      </c>
      <c r="AG161" s="13">
        <f t="shared" si="70"/>
        <v>31.397350993377479</v>
      </c>
      <c r="AH161" s="13">
        <f t="shared" si="49"/>
        <v>31.397350993377479</v>
      </c>
    </row>
    <row r="162" spans="1:34" x14ac:dyDescent="0.2">
      <c r="A162" s="8">
        <f t="shared" si="71"/>
        <v>15200</v>
      </c>
      <c r="B162" s="9">
        <f t="shared" si="51"/>
        <v>15.2</v>
      </c>
      <c r="C162" s="13">
        <f>tarifest3(A162,$A$3,Param!$B$5,Param!$C$5,Param!$D$5,Param!$E$5,Param!$B$6,Param!$C$6,Param!$D$6,Param!$E$6)</f>
        <v>935</v>
      </c>
      <c r="D162" s="3">
        <f t="shared" si="61"/>
        <v>6.1513157894736841</v>
      </c>
      <c r="E162" s="3">
        <f>tarifest3grenz(A162,$A$3,Param!$B$5,Param!$C$5,Param!$D$5,Param!$E$5,Param!$B$6,Param!$C$6,Param!$D$6,Param!$E$6)*100</f>
        <v>24.083126173574538</v>
      </c>
      <c r="F162" s="13">
        <f>soli3(C162,$A$3,Param!$J$4,Param!$J$5,Param!$J$6)</f>
        <v>0</v>
      </c>
      <c r="G162" s="3">
        <f>soli3grenz(C162,$A$3,Param!$J$4,Param!$J$5,Param!$J$6)*100</f>
        <v>0</v>
      </c>
      <c r="H162" s="13">
        <f t="shared" si="52"/>
        <v>935</v>
      </c>
      <c r="I162" s="3">
        <f t="shared" si="50"/>
        <v>6.1513157894736841</v>
      </c>
      <c r="J162" s="13">
        <f t="shared" si="53"/>
        <v>24.083126173574538</v>
      </c>
      <c r="K162" s="13">
        <f>tarifest3(A162,$A$3,Param!$B$10,Param!$C$10,Param!$D$10,Param!$E$10,Param!$B$11,Param!$C$11,Param!$D$11,Param!$E$11)</f>
        <v>3648</v>
      </c>
      <c r="L162" s="3">
        <f t="shared" si="62"/>
        <v>24</v>
      </c>
      <c r="M162" s="3">
        <f>tarifest3grenz(A162,$A$3,Param!$B$10,Param!$C$10,Param!$D$10,Param!$E$10,Param!$B$11,Param!$C$11,Param!$D$11,Param!$E$11)*100</f>
        <v>28.355084268376459</v>
      </c>
      <c r="N162" s="3">
        <f t="shared" si="63"/>
        <v>-10752</v>
      </c>
      <c r="O162" s="3">
        <f t="shared" si="64"/>
        <v>-70.73684210526315</v>
      </c>
      <c r="P162" s="13">
        <f t="shared" si="54"/>
        <v>10640</v>
      </c>
      <c r="Q162" s="13">
        <f t="shared" si="65"/>
        <v>-3760</v>
      </c>
      <c r="R162" s="13">
        <f>tarifest3(A162-$K$3,$A$3,Param!$B$10,Param!$C$10,Param!$D$10,Param!$E$10,Param!$B$11,Param!$C$11,Param!$D$11,Param!$E$11)</f>
        <v>0</v>
      </c>
      <c r="S162" s="3">
        <f t="shared" si="66"/>
        <v>-24.736842105263158</v>
      </c>
      <c r="T162" s="3">
        <f>IF(A162&lt;$K$3,$K$2,tarifest3grenz(A162-$K$3,$A$3,Param!$B$10,Param!$C$10,Param!$D$10,Param!$E$10,Param!$B$11,Param!$C$11,Param!$D$11,Param!$E$11))*100</f>
        <v>70</v>
      </c>
      <c r="U162" s="3">
        <f>MAX(K162-tarifest3($K$3,$A$3,Param!$B$10,Param!$C$10,Param!$D$10,Param!$E$10,Param!$B$11,Param!$C$11,Param!$D$11,Param!$E$11),0)</f>
        <v>0</v>
      </c>
      <c r="V162" s="3">
        <f t="shared" si="67"/>
        <v>-24.736842105263158</v>
      </c>
      <c r="W162" s="3">
        <f t="shared" si="68"/>
        <v>70</v>
      </c>
      <c r="X162" s="3">
        <f>soli3grenz(K162,$A$3,Param!$J$9,Param!$J$10,Param!$J$11)*100</f>
        <v>0</v>
      </c>
      <c r="Y162" s="13">
        <f t="shared" si="55"/>
        <v>-3760</v>
      </c>
      <c r="Z162" s="3">
        <f t="shared" si="69"/>
        <v>-24.736842105263158</v>
      </c>
      <c r="AA162" s="13">
        <f t="shared" si="56"/>
        <v>70</v>
      </c>
      <c r="AB162" s="13">
        <f t="shared" si="57"/>
        <v>-4695</v>
      </c>
      <c r="AC162" s="13">
        <f t="shared" si="58"/>
        <v>-30.888157894736842</v>
      </c>
      <c r="AD162" s="13">
        <f t="shared" si="59"/>
        <v>45.916873826425459</v>
      </c>
      <c r="AE162" s="3">
        <f t="shared" si="60"/>
        <v>4.2719580948019207</v>
      </c>
      <c r="AF162" s="13">
        <f t="shared" si="48"/>
        <v>4695</v>
      </c>
      <c r="AG162" s="13">
        <f t="shared" si="70"/>
        <v>30.888157894736842</v>
      </c>
      <c r="AH162" s="13">
        <f t="shared" si="49"/>
        <v>30.888157894736842</v>
      </c>
    </row>
    <row r="163" spans="1:34" x14ac:dyDescent="0.2">
      <c r="A163" s="8">
        <f t="shared" si="71"/>
        <v>15300</v>
      </c>
      <c r="B163" s="9">
        <f t="shared" si="51"/>
        <v>15.3</v>
      </c>
      <c r="C163" s="13">
        <f>tarifest3(A163,$A$3,Param!$B$5,Param!$C$5,Param!$D$5,Param!$E$5,Param!$B$6,Param!$C$6,Param!$D$6,Param!$E$6)</f>
        <v>959</v>
      </c>
      <c r="D163" s="3">
        <f t="shared" si="61"/>
        <v>6.2679738562091494</v>
      </c>
      <c r="E163" s="3">
        <f>tarifest3grenz(A163,$A$3,Param!$B$5,Param!$C$5,Param!$D$5,Param!$E$5,Param!$B$6,Param!$C$6,Param!$D$6,Param!$E$6)*100</f>
        <v>24.124413098236776</v>
      </c>
      <c r="F163" s="13">
        <f>soli3(C163,$A$3,Param!$J$4,Param!$J$5,Param!$J$6)</f>
        <v>0</v>
      </c>
      <c r="G163" s="3">
        <f>soli3grenz(C163,$A$3,Param!$J$4,Param!$J$5,Param!$J$6)*100</f>
        <v>0</v>
      </c>
      <c r="H163" s="13">
        <f t="shared" si="52"/>
        <v>959</v>
      </c>
      <c r="I163" s="3">
        <f t="shared" si="50"/>
        <v>6.2679738562091494</v>
      </c>
      <c r="J163" s="13">
        <f t="shared" si="53"/>
        <v>24.124413098236776</v>
      </c>
      <c r="K163" s="13">
        <f>tarifest3(A163,$A$3,Param!$B$10,Param!$C$10,Param!$D$10,Param!$E$10,Param!$B$11,Param!$C$11,Param!$D$11,Param!$E$11)</f>
        <v>3676</v>
      </c>
      <c r="L163" s="3">
        <f t="shared" si="62"/>
        <v>24.026143790849673</v>
      </c>
      <c r="M163" s="3">
        <f>tarifest3grenz(A163,$A$3,Param!$B$10,Param!$C$10,Param!$D$10,Param!$E$10,Param!$B$11,Param!$C$11,Param!$D$11,Param!$E$11)*100</f>
        <v>28.3963711930387</v>
      </c>
      <c r="N163" s="3">
        <f t="shared" si="63"/>
        <v>-10724</v>
      </c>
      <c r="O163" s="3">
        <f t="shared" si="64"/>
        <v>-70.091503267973849</v>
      </c>
      <c r="P163" s="13">
        <f t="shared" si="54"/>
        <v>10710</v>
      </c>
      <c r="Q163" s="13">
        <f t="shared" si="65"/>
        <v>-3690</v>
      </c>
      <c r="R163" s="13">
        <f>tarifest3(A163-$K$3,$A$3,Param!$B$10,Param!$C$10,Param!$D$10,Param!$E$10,Param!$B$11,Param!$C$11,Param!$D$11,Param!$E$11)</f>
        <v>0</v>
      </c>
      <c r="S163" s="3">
        <f t="shared" si="66"/>
        <v>-24.117647058823529</v>
      </c>
      <c r="T163" s="3">
        <f>IF(A163&lt;$K$3,$K$2,tarifest3grenz(A163-$K$3,$A$3,Param!$B$10,Param!$C$10,Param!$D$10,Param!$E$10,Param!$B$11,Param!$C$11,Param!$D$11,Param!$E$11))*100</f>
        <v>70</v>
      </c>
      <c r="U163" s="3">
        <f>MAX(K163-tarifest3($K$3,$A$3,Param!$B$10,Param!$C$10,Param!$D$10,Param!$E$10,Param!$B$11,Param!$C$11,Param!$D$11,Param!$E$11),0)</f>
        <v>0</v>
      </c>
      <c r="V163" s="3">
        <f t="shared" si="67"/>
        <v>-24.117647058823529</v>
      </c>
      <c r="W163" s="3">
        <f t="shared" si="68"/>
        <v>70</v>
      </c>
      <c r="X163" s="3">
        <f>soli3grenz(K163,$A$3,Param!$J$9,Param!$J$10,Param!$J$11)*100</f>
        <v>0</v>
      </c>
      <c r="Y163" s="13">
        <f t="shared" si="55"/>
        <v>-3690</v>
      </c>
      <c r="Z163" s="3">
        <f t="shared" si="69"/>
        <v>-24.117647058823529</v>
      </c>
      <c r="AA163" s="13">
        <f t="shared" si="56"/>
        <v>70</v>
      </c>
      <c r="AB163" s="13">
        <f t="shared" si="57"/>
        <v>-4649</v>
      </c>
      <c r="AC163" s="13">
        <f t="shared" si="58"/>
        <v>-30.385620915032678</v>
      </c>
      <c r="AD163" s="13">
        <f t="shared" si="59"/>
        <v>45.875586901763228</v>
      </c>
      <c r="AE163" s="3">
        <f t="shared" si="60"/>
        <v>4.2719580948019242</v>
      </c>
      <c r="AF163" s="13">
        <f t="shared" si="48"/>
        <v>4649</v>
      </c>
      <c r="AG163" s="13">
        <f t="shared" si="70"/>
        <v>30.385620915032678</v>
      </c>
      <c r="AH163" s="13">
        <f t="shared" si="49"/>
        <v>30.385620915032678</v>
      </c>
    </row>
    <row r="164" spans="1:34" x14ac:dyDescent="0.2">
      <c r="A164" s="8">
        <f t="shared" si="71"/>
        <v>15400</v>
      </c>
      <c r="B164" s="9">
        <f t="shared" si="51"/>
        <v>15.4</v>
      </c>
      <c r="C164" s="13">
        <f>tarifest3(A164,$A$3,Param!$B$5,Param!$C$5,Param!$D$5,Param!$E$5,Param!$B$6,Param!$C$6,Param!$D$6,Param!$E$6)</f>
        <v>983</v>
      </c>
      <c r="D164" s="3">
        <f t="shared" si="61"/>
        <v>6.3831168831168839</v>
      </c>
      <c r="E164" s="3">
        <f>tarifest3grenz(A164,$A$3,Param!$B$5,Param!$C$5,Param!$D$5,Param!$E$5,Param!$B$6,Param!$C$6,Param!$D$6,Param!$E$6)*100</f>
        <v>24.165700022899014</v>
      </c>
      <c r="F164" s="13">
        <f>soli3(C164,$A$3,Param!$J$4,Param!$J$5,Param!$J$6)</f>
        <v>0</v>
      </c>
      <c r="G164" s="3">
        <f>soli3grenz(C164,$A$3,Param!$J$4,Param!$J$5,Param!$J$6)*100</f>
        <v>0</v>
      </c>
      <c r="H164" s="13">
        <f t="shared" si="52"/>
        <v>983</v>
      </c>
      <c r="I164" s="3">
        <f t="shared" si="50"/>
        <v>6.3831168831168839</v>
      </c>
      <c r="J164" s="13">
        <f t="shared" si="53"/>
        <v>24.165700022899014</v>
      </c>
      <c r="K164" s="13">
        <f>tarifest3(A164,$A$3,Param!$B$10,Param!$C$10,Param!$D$10,Param!$E$10,Param!$B$11,Param!$C$11,Param!$D$11,Param!$E$11)</f>
        <v>3704</v>
      </c>
      <c r="L164" s="3">
        <f t="shared" si="62"/>
        <v>24.051948051948052</v>
      </c>
      <c r="M164" s="3">
        <f>tarifest3grenz(A164,$A$3,Param!$B$10,Param!$C$10,Param!$D$10,Param!$E$10,Param!$B$11,Param!$C$11,Param!$D$11,Param!$E$11)*100</f>
        <v>28.437658117700938</v>
      </c>
      <c r="N164" s="3">
        <f t="shared" si="63"/>
        <v>-10696</v>
      </c>
      <c r="O164" s="3">
        <f t="shared" si="64"/>
        <v>-69.454545454545453</v>
      </c>
      <c r="P164" s="13">
        <f t="shared" si="54"/>
        <v>10780</v>
      </c>
      <c r="Q164" s="13">
        <f t="shared" si="65"/>
        <v>-3620</v>
      </c>
      <c r="R164" s="13">
        <f>tarifest3(A164-$K$3,$A$3,Param!$B$10,Param!$C$10,Param!$D$10,Param!$E$10,Param!$B$11,Param!$C$11,Param!$D$11,Param!$E$11)</f>
        <v>0</v>
      </c>
      <c r="S164" s="3">
        <f t="shared" si="66"/>
        <v>-23.506493506493506</v>
      </c>
      <c r="T164" s="3">
        <f>IF(A164&lt;$K$3,$K$2,tarifest3grenz(A164-$K$3,$A$3,Param!$B$10,Param!$C$10,Param!$D$10,Param!$E$10,Param!$B$11,Param!$C$11,Param!$D$11,Param!$E$11))*100</f>
        <v>70</v>
      </c>
      <c r="U164" s="3">
        <f>MAX(K164-tarifest3($K$3,$A$3,Param!$B$10,Param!$C$10,Param!$D$10,Param!$E$10,Param!$B$11,Param!$C$11,Param!$D$11,Param!$E$11),0)</f>
        <v>0</v>
      </c>
      <c r="V164" s="3">
        <f t="shared" si="67"/>
        <v>-23.506493506493506</v>
      </c>
      <c r="W164" s="3">
        <f t="shared" si="68"/>
        <v>70</v>
      </c>
      <c r="X164" s="3">
        <f>soli3grenz(K164,$A$3,Param!$J$9,Param!$J$10,Param!$J$11)*100</f>
        <v>0</v>
      </c>
      <c r="Y164" s="13">
        <f t="shared" si="55"/>
        <v>-3620</v>
      </c>
      <c r="Z164" s="3">
        <f t="shared" si="69"/>
        <v>-23.506493506493506</v>
      </c>
      <c r="AA164" s="13">
        <f t="shared" si="56"/>
        <v>70</v>
      </c>
      <c r="AB164" s="13">
        <f t="shared" si="57"/>
        <v>-4603</v>
      </c>
      <c r="AC164" s="13">
        <f t="shared" si="58"/>
        <v>-29.88961038961039</v>
      </c>
      <c r="AD164" s="13">
        <f t="shared" si="59"/>
        <v>45.834299977100983</v>
      </c>
      <c r="AE164" s="3">
        <f t="shared" si="60"/>
        <v>4.2719580948019242</v>
      </c>
      <c r="AF164" s="13">
        <f t="shared" si="48"/>
        <v>4603</v>
      </c>
      <c r="AG164" s="13">
        <f t="shared" si="70"/>
        <v>29.88961038961039</v>
      </c>
      <c r="AH164" s="13">
        <f t="shared" si="49"/>
        <v>29.88961038961039</v>
      </c>
    </row>
    <row r="165" spans="1:34" x14ac:dyDescent="0.2">
      <c r="A165" s="8">
        <f t="shared" si="71"/>
        <v>15500</v>
      </c>
      <c r="B165" s="9">
        <f t="shared" si="51"/>
        <v>15.5</v>
      </c>
      <c r="C165" s="13">
        <f>tarifest3(A165,$A$3,Param!$B$5,Param!$C$5,Param!$D$5,Param!$E$5,Param!$B$6,Param!$C$6,Param!$D$6,Param!$E$6)</f>
        <v>1007</v>
      </c>
      <c r="D165" s="3">
        <f t="shared" si="61"/>
        <v>6.4967741935483865</v>
      </c>
      <c r="E165" s="3">
        <f>tarifest3grenz(A165,$A$3,Param!$B$5,Param!$C$5,Param!$D$5,Param!$E$5,Param!$B$6,Param!$C$6,Param!$D$6,Param!$E$6)*100</f>
        <v>24.206986947561255</v>
      </c>
      <c r="F165" s="13">
        <f>soli3(C165,$A$3,Param!$J$4,Param!$J$5,Param!$J$6)</f>
        <v>0</v>
      </c>
      <c r="G165" s="3">
        <f>soli3grenz(C165,$A$3,Param!$J$4,Param!$J$5,Param!$J$6)*100</f>
        <v>0</v>
      </c>
      <c r="H165" s="13">
        <f t="shared" si="52"/>
        <v>1007</v>
      </c>
      <c r="I165" s="3">
        <f t="shared" si="50"/>
        <v>6.4967741935483865</v>
      </c>
      <c r="J165" s="13">
        <f t="shared" si="53"/>
        <v>24.206986947561255</v>
      </c>
      <c r="K165" s="13">
        <f>tarifest3(A165,$A$3,Param!$B$10,Param!$C$10,Param!$D$10,Param!$E$10,Param!$B$11,Param!$C$11,Param!$D$11,Param!$E$11)</f>
        <v>3733</v>
      </c>
      <c r="L165" s="3">
        <f t="shared" si="62"/>
        <v>24.083870967741934</v>
      </c>
      <c r="M165" s="3">
        <f>tarifest3grenz(A165,$A$3,Param!$B$10,Param!$C$10,Param!$D$10,Param!$E$10,Param!$B$11,Param!$C$11,Param!$D$11,Param!$E$11)*100</f>
        <v>28.478945042363179</v>
      </c>
      <c r="N165" s="3">
        <f t="shared" si="63"/>
        <v>-10667</v>
      </c>
      <c r="O165" s="3">
        <f t="shared" si="64"/>
        <v>-68.819354838709685</v>
      </c>
      <c r="P165" s="13">
        <f t="shared" si="54"/>
        <v>10850</v>
      </c>
      <c r="Q165" s="13">
        <f t="shared" si="65"/>
        <v>-3550</v>
      </c>
      <c r="R165" s="13">
        <f>tarifest3(A165-$K$3,$A$3,Param!$B$10,Param!$C$10,Param!$D$10,Param!$E$10,Param!$B$11,Param!$C$11,Param!$D$11,Param!$E$11)</f>
        <v>0</v>
      </c>
      <c r="S165" s="3">
        <f t="shared" si="66"/>
        <v>-22.903225806451612</v>
      </c>
      <c r="T165" s="3">
        <f>IF(A165&lt;$K$3,$K$2,tarifest3grenz(A165-$K$3,$A$3,Param!$B$10,Param!$C$10,Param!$D$10,Param!$E$10,Param!$B$11,Param!$C$11,Param!$D$11,Param!$E$11))*100</f>
        <v>70</v>
      </c>
      <c r="U165" s="3">
        <f>MAX(K165-tarifest3($K$3,$A$3,Param!$B$10,Param!$C$10,Param!$D$10,Param!$E$10,Param!$B$11,Param!$C$11,Param!$D$11,Param!$E$11),0)</f>
        <v>0</v>
      </c>
      <c r="V165" s="3">
        <f t="shared" si="67"/>
        <v>-22.903225806451612</v>
      </c>
      <c r="W165" s="3">
        <f t="shared" si="68"/>
        <v>70</v>
      </c>
      <c r="X165" s="3">
        <f>soli3grenz(K165,$A$3,Param!$J$9,Param!$J$10,Param!$J$11)*100</f>
        <v>0</v>
      </c>
      <c r="Y165" s="13">
        <f t="shared" si="55"/>
        <v>-3550</v>
      </c>
      <c r="Z165" s="3">
        <f t="shared" si="69"/>
        <v>-22.903225806451612</v>
      </c>
      <c r="AA165" s="13">
        <f t="shared" si="56"/>
        <v>70</v>
      </c>
      <c r="AB165" s="13">
        <f t="shared" si="57"/>
        <v>-4557</v>
      </c>
      <c r="AC165" s="13">
        <f t="shared" si="58"/>
        <v>-29.4</v>
      </c>
      <c r="AD165" s="13">
        <f t="shared" si="59"/>
        <v>45.793013052438745</v>
      </c>
      <c r="AE165" s="3">
        <f t="shared" si="60"/>
        <v>4.2719580948019242</v>
      </c>
      <c r="AF165" s="13">
        <f t="shared" si="48"/>
        <v>4557</v>
      </c>
      <c r="AG165" s="13">
        <f t="shared" si="70"/>
        <v>29.4</v>
      </c>
      <c r="AH165" s="13">
        <f t="shared" si="49"/>
        <v>29.4</v>
      </c>
    </row>
    <row r="166" spans="1:34" x14ac:dyDescent="0.2">
      <c r="A166" s="8">
        <f t="shared" si="71"/>
        <v>15600</v>
      </c>
      <c r="B166" s="9">
        <f t="shared" si="51"/>
        <v>15.6</v>
      </c>
      <c r="C166" s="13">
        <f>tarifest3(A166,$A$3,Param!$B$5,Param!$C$5,Param!$D$5,Param!$E$5,Param!$B$6,Param!$C$6,Param!$D$6,Param!$E$6)</f>
        <v>1031</v>
      </c>
      <c r="D166" s="3">
        <f t="shared" si="61"/>
        <v>6.6089743589743595</v>
      </c>
      <c r="E166" s="3">
        <f>tarifest3grenz(A166,$A$3,Param!$B$5,Param!$C$5,Param!$D$5,Param!$E$5,Param!$B$6,Param!$C$6,Param!$D$6,Param!$E$6)*100</f>
        <v>24.248273872223493</v>
      </c>
      <c r="F166" s="13">
        <f>soli3(C166,$A$3,Param!$J$4,Param!$J$5,Param!$J$6)</f>
        <v>0</v>
      </c>
      <c r="G166" s="3">
        <f>soli3grenz(C166,$A$3,Param!$J$4,Param!$J$5,Param!$J$6)*100</f>
        <v>0</v>
      </c>
      <c r="H166" s="13">
        <f t="shared" si="52"/>
        <v>1031</v>
      </c>
      <c r="I166" s="3">
        <f t="shared" si="50"/>
        <v>6.6089743589743595</v>
      </c>
      <c r="J166" s="13">
        <f t="shared" si="53"/>
        <v>24.248273872223493</v>
      </c>
      <c r="K166" s="13">
        <f>tarifest3(A166,$A$3,Param!$B$10,Param!$C$10,Param!$D$10,Param!$E$10,Param!$B$11,Param!$C$11,Param!$D$11,Param!$E$11)</f>
        <v>3761</v>
      </c>
      <c r="L166" s="3">
        <f t="shared" si="62"/>
        <v>24.108974358974358</v>
      </c>
      <c r="M166" s="3">
        <f>tarifest3grenz(A166,$A$3,Param!$B$10,Param!$C$10,Param!$D$10,Param!$E$10,Param!$B$11,Param!$C$11,Param!$D$11,Param!$E$11)*100</f>
        <v>28.520231967025424</v>
      </c>
      <c r="N166" s="3">
        <f t="shared" si="63"/>
        <v>-10639</v>
      </c>
      <c r="O166" s="3">
        <f t="shared" si="64"/>
        <v>-68.198717948717942</v>
      </c>
      <c r="P166" s="13">
        <f t="shared" si="54"/>
        <v>10920</v>
      </c>
      <c r="Q166" s="13">
        <f t="shared" si="65"/>
        <v>-3480</v>
      </c>
      <c r="R166" s="13">
        <f>tarifest3(A166-$K$3,$A$3,Param!$B$10,Param!$C$10,Param!$D$10,Param!$E$10,Param!$B$11,Param!$C$11,Param!$D$11,Param!$E$11)</f>
        <v>0</v>
      </c>
      <c r="S166" s="3">
        <f t="shared" si="66"/>
        <v>-22.30769230769231</v>
      </c>
      <c r="T166" s="3">
        <f>IF(A166&lt;$K$3,$K$2,tarifest3grenz(A166-$K$3,$A$3,Param!$B$10,Param!$C$10,Param!$D$10,Param!$E$10,Param!$B$11,Param!$C$11,Param!$D$11,Param!$E$11))*100</f>
        <v>70</v>
      </c>
      <c r="U166" s="3">
        <f>MAX(K166-tarifest3($K$3,$A$3,Param!$B$10,Param!$C$10,Param!$D$10,Param!$E$10,Param!$B$11,Param!$C$11,Param!$D$11,Param!$E$11),0)</f>
        <v>0</v>
      </c>
      <c r="V166" s="3">
        <f t="shared" si="67"/>
        <v>-22.30769230769231</v>
      </c>
      <c r="W166" s="3">
        <f t="shared" si="68"/>
        <v>70</v>
      </c>
      <c r="X166" s="3">
        <f>soli3grenz(K166,$A$3,Param!$J$9,Param!$J$10,Param!$J$11)*100</f>
        <v>0</v>
      </c>
      <c r="Y166" s="13">
        <f t="shared" si="55"/>
        <v>-3480</v>
      </c>
      <c r="Z166" s="3">
        <f t="shared" si="69"/>
        <v>-22.30769230769231</v>
      </c>
      <c r="AA166" s="13">
        <f t="shared" si="56"/>
        <v>70</v>
      </c>
      <c r="AB166" s="13">
        <f t="shared" si="57"/>
        <v>-4511</v>
      </c>
      <c r="AC166" s="13">
        <f t="shared" si="58"/>
        <v>-28.916666666666671</v>
      </c>
      <c r="AD166" s="13">
        <f t="shared" si="59"/>
        <v>45.751726127776507</v>
      </c>
      <c r="AE166" s="3">
        <f t="shared" si="60"/>
        <v>4.2719580948019313</v>
      </c>
      <c r="AF166" s="13">
        <f t="shared" si="48"/>
        <v>4511</v>
      </c>
      <c r="AG166" s="13">
        <f t="shared" si="70"/>
        <v>28.916666666666671</v>
      </c>
      <c r="AH166" s="13">
        <f t="shared" si="49"/>
        <v>28.916666666666671</v>
      </c>
    </row>
    <row r="167" spans="1:34" x14ac:dyDescent="0.2">
      <c r="A167" s="8">
        <f t="shared" si="71"/>
        <v>15700</v>
      </c>
      <c r="B167" s="9">
        <f t="shared" si="51"/>
        <v>15.7</v>
      </c>
      <c r="C167" s="13">
        <f>tarifest3(A167,$A$3,Param!$B$5,Param!$C$5,Param!$D$5,Param!$E$5,Param!$B$6,Param!$C$6,Param!$D$6,Param!$E$6)</f>
        <v>1056</v>
      </c>
      <c r="D167" s="3">
        <f t="shared" si="61"/>
        <v>6.7261146496815289</v>
      </c>
      <c r="E167" s="3">
        <f>tarifest3grenz(A167,$A$3,Param!$B$5,Param!$C$5,Param!$D$5,Param!$E$5,Param!$B$6,Param!$C$6,Param!$D$6,Param!$E$6)*100</f>
        <v>24.289560796885734</v>
      </c>
      <c r="F167" s="13">
        <f>soli3(C167,$A$3,Param!$J$4,Param!$J$5,Param!$J$6)</f>
        <v>0</v>
      </c>
      <c r="G167" s="3">
        <f>soli3grenz(C167,$A$3,Param!$J$4,Param!$J$5,Param!$J$6)*100</f>
        <v>0</v>
      </c>
      <c r="H167" s="13">
        <f t="shared" si="52"/>
        <v>1056</v>
      </c>
      <c r="I167" s="3">
        <f t="shared" si="50"/>
        <v>6.7261146496815289</v>
      </c>
      <c r="J167" s="13">
        <f t="shared" si="53"/>
        <v>24.289560796885734</v>
      </c>
      <c r="K167" s="13">
        <f>tarifest3(A167,$A$3,Param!$B$10,Param!$C$10,Param!$D$10,Param!$E$10,Param!$B$11,Param!$C$11,Param!$D$11,Param!$E$11)</f>
        <v>3790</v>
      </c>
      <c r="L167" s="3">
        <f t="shared" si="62"/>
        <v>24.140127388535031</v>
      </c>
      <c r="M167" s="3">
        <f>tarifest3grenz(A167,$A$3,Param!$B$10,Param!$C$10,Param!$D$10,Param!$E$10,Param!$B$11,Param!$C$11,Param!$D$11,Param!$E$11)*100</f>
        <v>28.561518891687655</v>
      </c>
      <c r="N167" s="3">
        <f t="shared" si="63"/>
        <v>-10610</v>
      </c>
      <c r="O167" s="3">
        <f t="shared" si="64"/>
        <v>-67.579617834394895</v>
      </c>
      <c r="P167" s="13">
        <f t="shared" si="54"/>
        <v>10990</v>
      </c>
      <c r="Q167" s="13">
        <f t="shared" si="65"/>
        <v>-3410</v>
      </c>
      <c r="R167" s="13">
        <f>tarifest3(A167-$K$3,$A$3,Param!$B$10,Param!$C$10,Param!$D$10,Param!$E$10,Param!$B$11,Param!$C$11,Param!$D$11,Param!$E$11)</f>
        <v>0</v>
      </c>
      <c r="S167" s="3">
        <f t="shared" si="66"/>
        <v>-21.719745222929937</v>
      </c>
      <c r="T167" s="3">
        <f>IF(A167&lt;$K$3,$K$2,tarifest3grenz(A167-$K$3,$A$3,Param!$B$10,Param!$C$10,Param!$D$10,Param!$E$10,Param!$B$11,Param!$C$11,Param!$D$11,Param!$E$11))*100</f>
        <v>70</v>
      </c>
      <c r="U167" s="3">
        <f>MAX(K167-tarifest3($K$3,$A$3,Param!$B$10,Param!$C$10,Param!$D$10,Param!$E$10,Param!$B$11,Param!$C$11,Param!$D$11,Param!$E$11),0)</f>
        <v>0</v>
      </c>
      <c r="V167" s="3">
        <f t="shared" si="67"/>
        <v>-21.719745222929937</v>
      </c>
      <c r="W167" s="3">
        <f t="shared" si="68"/>
        <v>70</v>
      </c>
      <c r="X167" s="3">
        <f>soli3grenz(K167,$A$3,Param!$J$9,Param!$J$10,Param!$J$11)*100</f>
        <v>0</v>
      </c>
      <c r="Y167" s="13">
        <f t="shared" si="55"/>
        <v>-3410</v>
      </c>
      <c r="Z167" s="3">
        <f t="shared" si="69"/>
        <v>-21.719745222929937</v>
      </c>
      <c r="AA167" s="13">
        <f t="shared" si="56"/>
        <v>70</v>
      </c>
      <c r="AB167" s="13">
        <f t="shared" si="57"/>
        <v>-4466</v>
      </c>
      <c r="AC167" s="13">
        <f t="shared" si="58"/>
        <v>-28.445859872611464</v>
      </c>
      <c r="AD167" s="13">
        <f t="shared" si="59"/>
        <v>45.710439203114262</v>
      </c>
      <c r="AE167" s="3">
        <f t="shared" si="60"/>
        <v>4.2719580948019207</v>
      </c>
      <c r="AF167" s="13">
        <f t="shared" si="48"/>
        <v>4466</v>
      </c>
      <c r="AG167" s="13">
        <f t="shared" si="70"/>
        <v>28.445859872611464</v>
      </c>
      <c r="AH167" s="13">
        <f t="shared" si="49"/>
        <v>28.445859872611464</v>
      </c>
    </row>
    <row r="168" spans="1:34" x14ac:dyDescent="0.2">
      <c r="A168" s="8">
        <f t="shared" si="71"/>
        <v>15800</v>
      </c>
      <c r="B168" s="9">
        <f t="shared" si="51"/>
        <v>15.8</v>
      </c>
      <c r="C168" s="13">
        <f>tarifest3(A168,$A$3,Param!$B$5,Param!$C$5,Param!$D$5,Param!$E$5,Param!$B$6,Param!$C$6,Param!$D$6,Param!$E$6)</f>
        <v>1080</v>
      </c>
      <c r="D168" s="3">
        <f t="shared" si="61"/>
        <v>6.8354430379746836</v>
      </c>
      <c r="E168" s="3">
        <f>tarifest3grenz(A168,$A$3,Param!$B$5,Param!$C$5,Param!$D$5,Param!$E$5,Param!$B$6,Param!$C$6,Param!$D$6,Param!$E$6)*100</f>
        <v>24.330847721547975</v>
      </c>
      <c r="F168" s="13">
        <f>soli3(C168,$A$3,Param!$J$4,Param!$J$5,Param!$J$6)</f>
        <v>0</v>
      </c>
      <c r="G168" s="3">
        <f>soli3grenz(C168,$A$3,Param!$J$4,Param!$J$5,Param!$J$6)*100</f>
        <v>0</v>
      </c>
      <c r="H168" s="13">
        <f t="shared" si="52"/>
        <v>1080</v>
      </c>
      <c r="I168" s="3">
        <f t="shared" si="50"/>
        <v>6.8354430379746836</v>
      </c>
      <c r="J168" s="13">
        <f t="shared" si="53"/>
        <v>24.330847721547975</v>
      </c>
      <c r="K168" s="13">
        <f>tarifest3(A168,$A$3,Param!$B$10,Param!$C$10,Param!$D$10,Param!$E$10,Param!$B$11,Param!$C$11,Param!$D$11,Param!$E$11)</f>
        <v>3818</v>
      </c>
      <c r="L168" s="3">
        <f t="shared" si="62"/>
        <v>24.164556962025316</v>
      </c>
      <c r="M168" s="3">
        <f>tarifest3grenz(A168,$A$3,Param!$B$10,Param!$C$10,Param!$D$10,Param!$E$10,Param!$B$11,Param!$C$11,Param!$D$11,Param!$E$11)*100</f>
        <v>28.602805816349896</v>
      </c>
      <c r="N168" s="3">
        <f t="shared" si="63"/>
        <v>-10582</v>
      </c>
      <c r="O168" s="3">
        <f t="shared" si="64"/>
        <v>-66.974683544303787</v>
      </c>
      <c r="P168" s="13">
        <f t="shared" si="54"/>
        <v>11060</v>
      </c>
      <c r="Q168" s="13">
        <f t="shared" si="65"/>
        <v>-3340</v>
      </c>
      <c r="R168" s="13">
        <f>tarifest3(A168-$K$3,$A$3,Param!$B$10,Param!$C$10,Param!$D$10,Param!$E$10,Param!$B$11,Param!$C$11,Param!$D$11,Param!$E$11)</f>
        <v>0</v>
      </c>
      <c r="S168" s="3">
        <f t="shared" si="66"/>
        <v>-21.139240506329113</v>
      </c>
      <c r="T168" s="3">
        <f>IF(A168&lt;$K$3,$K$2,tarifest3grenz(A168-$K$3,$A$3,Param!$B$10,Param!$C$10,Param!$D$10,Param!$E$10,Param!$B$11,Param!$C$11,Param!$D$11,Param!$E$11))*100</f>
        <v>70</v>
      </c>
      <c r="U168" s="3">
        <f>MAX(K168-tarifest3($K$3,$A$3,Param!$B$10,Param!$C$10,Param!$D$10,Param!$E$10,Param!$B$11,Param!$C$11,Param!$D$11,Param!$E$11),0)</f>
        <v>0</v>
      </c>
      <c r="V168" s="3">
        <f t="shared" si="67"/>
        <v>-21.139240506329113</v>
      </c>
      <c r="W168" s="3">
        <f t="shared" si="68"/>
        <v>70</v>
      </c>
      <c r="X168" s="3">
        <f>soli3grenz(K168,$A$3,Param!$J$9,Param!$J$10,Param!$J$11)*100</f>
        <v>0</v>
      </c>
      <c r="Y168" s="13">
        <f t="shared" si="55"/>
        <v>-3340</v>
      </c>
      <c r="Z168" s="3">
        <f t="shared" si="69"/>
        <v>-21.139240506329113</v>
      </c>
      <c r="AA168" s="13">
        <f t="shared" si="56"/>
        <v>70</v>
      </c>
      <c r="AB168" s="13">
        <f t="shared" si="57"/>
        <v>-4420</v>
      </c>
      <c r="AC168" s="13">
        <f t="shared" si="58"/>
        <v>-27.974683544303797</v>
      </c>
      <c r="AD168" s="13">
        <f t="shared" si="59"/>
        <v>45.669152278452025</v>
      </c>
      <c r="AE168" s="3">
        <f t="shared" si="60"/>
        <v>4.2719580948019207</v>
      </c>
      <c r="AF168" s="13">
        <f t="shared" si="48"/>
        <v>4420</v>
      </c>
      <c r="AG168" s="13">
        <f t="shared" si="70"/>
        <v>27.974683544303797</v>
      </c>
      <c r="AH168" s="13">
        <f t="shared" si="49"/>
        <v>27.974683544303797</v>
      </c>
    </row>
    <row r="169" spans="1:34" x14ac:dyDescent="0.2">
      <c r="A169" s="8">
        <f t="shared" si="71"/>
        <v>15900</v>
      </c>
      <c r="B169" s="9">
        <f t="shared" si="51"/>
        <v>15.9</v>
      </c>
      <c r="C169" s="13">
        <f>tarifest3(A169,$A$3,Param!$B$5,Param!$C$5,Param!$D$5,Param!$E$5,Param!$B$6,Param!$C$6,Param!$D$6,Param!$E$6)</f>
        <v>1104</v>
      </c>
      <c r="D169" s="3">
        <f t="shared" si="61"/>
        <v>6.9433962264150937</v>
      </c>
      <c r="E169" s="3">
        <f>tarifest3grenz(A169,$A$3,Param!$B$5,Param!$C$5,Param!$D$5,Param!$E$5,Param!$B$6,Param!$C$6,Param!$D$6,Param!$E$6)*100</f>
        <v>24.37213464621021</v>
      </c>
      <c r="F169" s="13">
        <f>soli3(C169,$A$3,Param!$J$4,Param!$J$5,Param!$J$6)</f>
        <v>0</v>
      </c>
      <c r="G169" s="3">
        <f>soli3grenz(C169,$A$3,Param!$J$4,Param!$J$5,Param!$J$6)*100</f>
        <v>0</v>
      </c>
      <c r="H169" s="13">
        <f t="shared" si="52"/>
        <v>1104</v>
      </c>
      <c r="I169" s="3">
        <f t="shared" si="50"/>
        <v>6.9433962264150937</v>
      </c>
      <c r="J169" s="13">
        <f t="shared" si="53"/>
        <v>24.37213464621021</v>
      </c>
      <c r="K169" s="13">
        <f>tarifest3(A169,$A$3,Param!$B$10,Param!$C$10,Param!$D$10,Param!$E$10,Param!$B$11,Param!$C$11,Param!$D$11,Param!$E$11)</f>
        <v>3847</v>
      </c>
      <c r="L169" s="3">
        <f t="shared" si="62"/>
        <v>24.19496855345912</v>
      </c>
      <c r="M169" s="3">
        <f>tarifest3grenz(A169,$A$3,Param!$B$10,Param!$C$10,Param!$D$10,Param!$E$10,Param!$B$11,Param!$C$11,Param!$D$11,Param!$E$11)*100</f>
        <v>28.644092741012138</v>
      </c>
      <c r="N169" s="3">
        <f t="shared" si="63"/>
        <v>-10553</v>
      </c>
      <c r="O169" s="3">
        <f t="shared" si="64"/>
        <v>-66.371069182389945</v>
      </c>
      <c r="P169" s="13">
        <f t="shared" si="54"/>
        <v>11130</v>
      </c>
      <c r="Q169" s="13">
        <f t="shared" si="65"/>
        <v>-3270</v>
      </c>
      <c r="R169" s="13">
        <f>tarifest3(A169-$K$3,$A$3,Param!$B$10,Param!$C$10,Param!$D$10,Param!$E$10,Param!$B$11,Param!$C$11,Param!$D$11,Param!$E$11)</f>
        <v>0</v>
      </c>
      <c r="S169" s="3">
        <f t="shared" si="66"/>
        <v>-20.566037735849058</v>
      </c>
      <c r="T169" s="3">
        <f>IF(A169&lt;$K$3,$K$2,tarifest3grenz(A169-$K$3,$A$3,Param!$B$10,Param!$C$10,Param!$D$10,Param!$E$10,Param!$B$11,Param!$C$11,Param!$D$11,Param!$E$11))*100</f>
        <v>70</v>
      </c>
      <c r="U169" s="3">
        <f>MAX(K169-tarifest3($K$3,$A$3,Param!$B$10,Param!$C$10,Param!$D$10,Param!$E$10,Param!$B$11,Param!$C$11,Param!$D$11,Param!$E$11),0)</f>
        <v>0</v>
      </c>
      <c r="V169" s="3">
        <f t="shared" si="67"/>
        <v>-20.566037735849058</v>
      </c>
      <c r="W169" s="3">
        <f t="shared" si="68"/>
        <v>70</v>
      </c>
      <c r="X169" s="3">
        <f>soli3grenz(K169,$A$3,Param!$J$9,Param!$J$10,Param!$J$11)*100</f>
        <v>0</v>
      </c>
      <c r="Y169" s="13">
        <f t="shared" si="55"/>
        <v>-3270</v>
      </c>
      <c r="Z169" s="3">
        <f t="shared" si="69"/>
        <v>-20.566037735849058</v>
      </c>
      <c r="AA169" s="13">
        <f t="shared" si="56"/>
        <v>70</v>
      </c>
      <c r="AB169" s="13">
        <f t="shared" si="57"/>
        <v>-4374</v>
      </c>
      <c r="AC169" s="13">
        <f t="shared" si="58"/>
        <v>-27.509433962264151</v>
      </c>
      <c r="AD169" s="13">
        <f t="shared" si="59"/>
        <v>45.627865353789787</v>
      </c>
      <c r="AE169" s="3">
        <f t="shared" si="60"/>
        <v>4.2719580948019278</v>
      </c>
      <c r="AF169" s="13">
        <f t="shared" si="48"/>
        <v>4374</v>
      </c>
      <c r="AG169" s="13">
        <f t="shared" si="70"/>
        <v>27.509433962264151</v>
      </c>
      <c r="AH169" s="13">
        <f t="shared" si="49"/>
        <v>27.509433962264151</v>
      </c>
    </row>
    <row r="170" spans="1:34" x14ac:dyDescent="0.2">
      <c r="A170" s="8">
        <f t="shared" si="71"/>
        <v>16000</v>
      </c>
      <c r="B170" s="9">
        <f t="shared" si="51"/>
        <v>16</v>
      </c>
      <c r="C170" s="13">
        <f>tarifest3(A170,$A$3,Param!$B$5,Param!$C$5,Param!$D$5,Param!$E$5,Param!$B$6,Param!$C$6,Param!$D$6,Param!$E$6)</f>
        <v>1129</v>
      </c>
      <c r="D170" s="3">
        <f t="shared" si="61"/>
        <v>7.0562500000000004</v>
      </c>
      <c r="E170" s="3">
        <f>tarifest3grenz(A170,$A$3,Param!$B$5,Param!$C$5,Param!$D$5,Param!$E$5,Param!$B$6,Param!$C$6,Param!$D$6,Param!$E$6)*100</f>
        <v>24.413421570872451</v>
      </c>
      <c r="F170" s="13">
        <f>soli3(C170,$A$3,Param!$J$4,Param!$J$5,Param!$J$6)</f>
        <v>0</v>
      </c>
      <c r="G170" s="3">
        <f>soli3grenz(C170,$A$3,Param!$J$4,Param!$J$5,Param!$J$6)*100</f>
        <v>0</v>
      </c>
      <c r="H170" s="13">
        <f t="shared" si="52"/>
        <v>1129</v>
      </c>
      <c r="I170" s="3">
        <f t="shared" si="50"/>
        <v>7.0562500000000004</v>
      </c>
      <c r="J170" s="13">
        <f t="shared" si="53"/>
        <v>24.413421570872451</v>
      </c>
      <c r="K170" s="13">
        <f>tarifest3(A170,$A$3,Param!$B$10,Param!$C$10,Param!$D$10,Param!$E$10,Param!$B$11,Param!$C$11,Param!$D$11,Param!$E$11)</f>
        <v>3876</v>
      </c>
      <c r="L170" s="3">
        <f t="shared" si="62"/>
        <v>24.224999999999998</v>
      </c>
      <c r="M170" s="3">
        <f>tarifest3grenz(A170,$A$3,Param!$B$10,Param!$C$10,Param!$D$10,Param!$E$10,Param!$B$11,Param!$C$11,Param!$D$11,Param!$E$11)*100</f>
        <v>28.685379665674375</v>
      </c>
      <c r="N170" s="3">
        <f t="shared" si="63"/>
        <v>-10524</v>
      </c>
      <c r="O170" s="3">
        <f t="shared" si="64"/>
        <v>-65.774999999999991</v>
      </c>
      <c r="P170" s="13">
        <f t="shared" si="54"/>
        <v>11200</v>
      </c>
      <c r="Q170" s="13">
        <f t="shared" si="65"/>
        <v>-3200</v>
      </c>
      <c r="R170" s="13">
        <f>tarifest3(A170-$K$3,$A$3,Param!$B$10,Param!$C$10,Param!$D$10,Param!$E$10,Param!$B$11,Param!$C$11,Param!$D$11,Param!$E$11)</f>
        <v>0</v>
      </c>
      <c r="S170" s="3">
        <f t="shared" si="66"/>
        <v>-20</v>
      </c>
      <c r="T170" s="3">
        <f>IF(A170&lt;$K$3,$K$2,tarifest3grenz(A170-$K$3,$A$3,Param!$B$10,Param!$C$10,Param!$D$10,Param!$E$10,Param!$B$11,Param!$C$11,Param!$D$11,Param!$E$11))*100</f>
        <v>70</v>
      </c>
      <c r="U170" s="3">
        <f>MAX(K170-tarifest3($K$3,$A$3,Param!$B$10,Param!$C$10,Param!$D$10,Param!$E$10,Param!$B$11,Param!$C$11,Param!$D$11,Param!$E$11),0)</f>
        <v>0</v>
      </c>
      <c r="V170" s="3">
        <f t="shared" si="67"/>
        <v>-20</v>
      </c>
      <c r="W170" s="3">
        <f t="shared" si="68"/>
        <v>70</v>
      </c>
      <c r="X170" s="3">
        <f>soli3grenz(K170,$A$3,Param!$J$9,Param!$J$10,Param!$J$11)*100</f>
        <v>0</v>
      </c>
      <c r="Y170" s="13">
        <f t="shared" si="55"/>
        <v>-3200</v>
      </c>
      <c r="Z170" s="3">
        <f t="shared" si="69"/>
        <v>-20</v>
      </c>
      <c r="AA170" s="13">
        <f t="shared" si="56"/>
        <v>70</v>
      </c>
      <c r="AB170" s="13">
        <f t="shared" si="57"/>
        <v>-4329</v>
      </c>
      <c r="AC170" s="13">
        <f t="shared" si="58"/>
        <v>-27.056249999999999</v>
      </c>
      <c r="AD170" s="13">
        <f t="shared" si="59"/>
        <v>45.586578429127549</v>
      </c>
      <c r="AE170" s="3">
        <f t="shared" si="60"/>
        <v>4.2719580948019242</v>
      </c>
      <c r="AF170" s="13">
        <f t="shared" si="48"/>
        <v>4329</v>
      </c>
      <c r="AG170" s="13">
        <f t="shared" si="70"/>
        <v>27.056249999999999</v>
      </c>
      <c r="AH170" s="13">
        <f t="shared" si="49"/>
        <v>27.056249999999999</v>
      </c>
    </row>
    <row r="171" spans="1:34" x14ac:dyDescent="0.2">
      <c r="A171" s="8">
        <f t="shared" si="71"/>
        <v>16100</v>
      </c>
      <c r="B171" s="9">
        <f t="shared" si="51"/>
        <v>16.100000000000001</v>
      </c>
      <c r="C171" s="13">
        <f>tarifest3(A171,$A$3,Param!$B$5,Param!$C$5,Param!$D$5,Param!$E$5,Param!$B$6,Param!$C$6,Param!$D$6,Param!$E$6)</f>
        <v>1153</v>
      </c>
      <c r="D171" s="3">
        <f t="shared" si="61"/>
        <v>7.1614906832298137</v>
      </c>
      <c r="E171" s="3">
        <f>tarifest3grenz(A171,$A$3,Param!$B$5,Param!$C$5,Param!$D$5,Param!$E$5,Param!$B$6,Param!$C$6,Param!$D$6,Param!$E$6)*100</f>
        <v>24.454708495534693</v>
      </c>
      <c r="F171" s="13">
        <f>soli3(C171,$A$3,Param!$J$4,Param!$J$5,Param!$J$6)</f>
        <v>0</v>
      </c>
      <c r="G171" s="3">
        <f>soli3grenz(C171,$A$3,Param!$J$4,Param!$J$5,Param!$J$6)*100</f>
        <v>0</v>
      </c>
      <c r="H171" s="13">
        <f t="shared" si="52"/>
        <v>1153</v>
      </c>
      <c r="I171" s="3">
        <f t="shared" si="50"/>
        <v>7.1614906832298137</v>
      </c>
      <c r="J171" s="13">
        <f t="shared" si="53"/>
        <v>24.454708495534693</v>
      </c>
      <c r="K171" s="13">
        <f>tarifest3(A171,$A$3,Param!$B$10,Param!$C$10,Param!$D$10,Param!$E$10,Param!$B$11,Param!$C$11,Param!$D$11,Param!$E$11)</f>
        <v>3904</v>
      </c>
      <c r="L171" s="3">
        <f t="shared" si="62"/>
        <v>24.248447204968944</v>
      </c>
      <c r="M171" s="3">
        <f>tarifest3grenz(A171,$A$3,Param!$B$10,Param!$C$10,Param!$D$10,Param!$E$10,Param!$B$11,Param!$C$11,Param!$D$11,Param!$E$11)*100</f>
        <v>28.72666659033662</v>
      </c>
      <c r="N171" s="3">
        <f t="shared" si="63"/>
        <v>-10496</v>
      </c>
      <c r="O171" s="3">
        <f t="shared" si="64"/>
        <v>-65.192546583850927</v>
      </c>
      <c r="P171" s="13">
        <f t="shared" si="54"/>
        <v>11270</v>
      </c>
      <c r="Q171" s="13">
        <f t="shared" si="65"/>
        <v>-3130</v>
      </c>
      <c r="R171" s="13">
        <f>tarifest3(A171-$K$3,$A$3,Param!$B$10,Param!$C$10,Param!$D$10,Param!$E$10,Param!$B$11,Param!$C$11,Param!$D$11,Param!$E$11)</f>
        <v>0</v>
      </c>
      <c r="S171" s="3">
        <f t="shared" si="66"/>
        <v>-19.440993788819878</v>
      </c>
      <c r="T171" s="3">
        <f>IF(A171&lt;$K$3,$K$2,tarifest3grenz(A171-$K$3,$A$3,Param!$B$10,Param!$C$10,Param!$D$10,Param!$E$10,Param!$B$11,Param!$C$11,Param!$D$11,Param!$E$11))*100</f>
        <v>70</v>
      </c>
      <c r="U171" s="3">
        <f>MAX(K171-tarifest3($K$3,$A$3,Param!$B$10,Param!$C$10,Param!$D$10,Param!$E$10,Param!$B$11,Param!$C$11,Param!$D$11,Param!$E$11),0)</f>
        <v>0</v>
      </c>
      <c r="V171" s="3">
        <f t="shared" si="67"/>
        <v>-19.440993788819878</v>
      </c>
      <c r="W171" s="3">
        <f t="shared" si="68"/>
        <v>70</v>
      </c>
      <c r="X171" s="3">
        <f>soli3grenz(K171,$A$3,Param!$J$9,Param!$J$10,Param!$J$11)*100</f>
        <v>0</v>
      </c>
      <c r="Y171" s="13">
        <f t="shared" si="55"/>
        <v>-3130</v>
      </c>
      <c r="Z171" s="3">
        <f t="shared" si="69"/>
        <v>-19.440993788819878</v>
      </c>
      <c r="AA171" s="13">
        <f t="shared" si="56"/>
        <v>70</v>
      </c>
      <c r="AB171" s="13">
        <f t="shared" si="57"/>
        <v>-4283</v>
      </c>
      <c r="AC171" s="13">
        <f t="shared" si="58"/>
        <v>-26.602484472049692</v>
      </c>
      <c r="AD171" s="13">
        <f t="shared" si="59"/>
        <v>45.545291504465311</v>
      </c>
      <c r="AE171" s="3">
        <f t="shared" si="60"/>
        <v>4.2719580948019278</v>
      </c>
      <c r="AF171" s="13">
        <f t="shared" si="48"/>
        <v>4283</v>
      </c>
      <c r="AG171" s="13">
        <f t="shared" si="70"/>
        <v>26.602484472049692</v>
      </c>
      <c r="AH171" s="13">
        <f t="shared" si="49"/>
        <v>26.602484472049692</v>
      </c>
    </row>
    <row r="172" spans="1:34" x14ac:dyDescent="0.2">
      <c r="A172" s="8">
        <f t="shared" si="71"/>
        <v>16200</v>
      </c>
      <c r="B172" s="9">
        <f t="shared" si="51"/>
        <v>16.2</v>
      </c>
      <c r="C172" s="13">
        <f>tarifest3(A172,$A$3,Param!$B$5,Param!$C$5,Param!$D$5,Param!$E$5,Param!$B$6,Param!$C$6,Param!$D$6,Param!$E$6)</f>
        <v>1178</v>
      </c>
      <c r="D172" s="3">
        <f t="shared" si="61"/>
        <v>7.2716049382716044</v>
      </c>
      <c r="E172" s="3">
        <f>tarifest3grenz(A172,$A$3,Param!$B$5,Param!$C$5,Param!$D$5,Param!$E$5,Param!$B$6,Param!$C$6,Param!$D$6,Param!$E$6)*100</f>
        <v>24.49599542019693</v>
      </c>
      <c r="F172" s="13">
        <f>soli3(C172,$A$3,Param!$J$4,Param!$J$5,Param!$J$6)</f>
        <v>0</v>
      </c>
      <c r="G172" s="3">
        <f>soli3grenz(C172,$A$3,Param!$J$4,Param!$J$5,Param!$J$6)*100</f>
        <v>0</v>
      </c>
      <c r="H172" s="13">
        <f t="shared" si="52"/>
        <v>1178</v>
      </c>
      <c r="I172" s="3">
        <f t="shared" si="50"/>
        <v>7.2716049382716044</v>
      </c>
      <c r="J172" s="13">
        <f t="shared" si="53"/>
        <v>24.49599542019693</v>
      </c>
      <c r="K172" s="13">
        <f>tarifest3(A172,$A$3,Param!$B$10,Param!$C$10,Param!$D$10,Param!$E$10,Param!$B$11,Param!$C$11,Param!$D$11,Param!$E$11)</f>
        <v>3933</v>
      </c>
      <c r="L172" s="3">
        <f t="shared" si="62"/>
        <v>24.277777777777779</v>
      </c>
      <c r="M172" s="3">
        <f>tarifest3grenz(A172,$A$3,Param!$B$10,Param!$C$10,Param!$D$10,Param!$E$10,Param!$B$11,Param!$C$11,Param!$D$11,Param!$E$11)*100</f>
        <v>28.767953514998851</v>
      </c>
      <c r="N172" s="3">
        <f t="shared" si="63"/>
        <v>-10467</v>
      </c>
      <c r="O172" s="3">
        <f t="shared" si="64"/>
        <v>-64.611111111111114</v>
      </c>
      <c r="P172" s="13">
        <f t="shared" si="54"/>
        <v>11340</v>
      </c>
      <c r="Q172" s="13">
        <f t="shared" si="65"/>
        <v>-3060</v>
      </c>
      <c r="R172" s="13">
        <f>tarifest3(A172-$K$3,$A$3,Param!$B$10,Param!$C$10,Param!$D$10,Param!$E$10,Param!$B$11,Param!$C$11,Param!$D$11,Param!$E$11)</f>
        <v>0</v>
      </c>
      <c r="S172" s="3">
        <f t="shared" si="66"/>
        <v>-18.888888888888889</v>
      </c>
      <c r="T172" s="3">
        <f>IF(A172&lt;$K$3,$K$2,tarifest3grenz(A172-$K$3,$A$3,Param!$B$10,Param!$C$10,Param!$D$10,Param!$E$10,Param!$B$11,Param!$C$11,Param!$D$11,Param!$E$11))*100</f>
        <v>70</v>
      </c>
      <c r="U172" s="3">
        <f>MAX(K172-tarifest3($K$3,$A$3,Param!$B$10,Param!$C$10,Param!$D$10,Param!$E$10,Param!$B$11,Param!$C$11,Param!$D$11,Param!$E$11),0)</f>
        <v>0</v>
      </c>
      <c r="V172" s="3">
        <f t="shared" si="67"/>
        <v>-18.888888888888889</v>
      </c>
      <c r="W172" s="3">
        <f t="shared" si="68"/>
        <v>70</v>
      </c>
      <c r="X172" s="3">
        <f>soli3grenz(K172,$A$3,Param!$J$9,Param!$J$10,Param!$J$11)*100</f>
        <v>0</v>
      </c>
      <c r="Y172" s="13">
        <f t="shared" si="55"/>
        <v>-3060</v>
      </c>
      <c r="Z172" s="3">
        <f t="shared" si="69"/>
        <v>-18.888888888888889</v>
      </c>
      <c r="AA172" s="13">
        <f t="shared" si="56"/>
        <v>70</v>
      </c>
      <c r="AB172" s="13">
        <f t="shared" si="57"/>
        <v>-4238</v>
      </c>
      <c r="AC172" s="13">
        <f t="shared" si="58"/>
        <v>-26.160493827160494</v>
      </c>
      <c r="AD172" s="13">
        <f t="shared" si="59"/>
        <v>45.504004579803066</v>
      </c>
      <c r="AE172" s="3">
        <f t="shared" si="60"/>
        <v>4.2719580948019207</v>
      </c>
      <c r="AF172" s="13">
        <f t="shared" si="48"/>
        <v>4238</v>
      </c>
      <c r="AG172" s="13">
        <f t="shared" si="70"/>
        <v>26.160493827160494</v>
      </c>
      <c r="AH172" s="13">
        <f t="shared" si="49"/>
        <v>26.160493827160494</v>
      </c>
    </row>
    <row r="173" spans="1:34" x14ac:dyDescent="0.2">
      <c r="A173" s="8">
        <f t="shared" si="71"/>
        <v>16300</v>
      </c>
      <c r="B173" s="9">
        <f t="shared" si="51"/>
        <v>16.3</v>
      </c>
      <c r="C173" s="13">
        <f>tarifest3(A173,$A$3,Param!$B$5,Param!$C$5,Param!$D$5,Param!$E$5,Param!$B$6,Param!$C$6,Param!$D$6,Param!$E$6)</f>
        <v>1202</v>
      </c>
      <c r="D173" s="3">
        <f t="shared" si="61"/>
        <v>7.374233128834355</v>
      </c>
      <c r="E173" s="3">
        <f>tarifest3grenz(A173,$A$3,Param!$B$5,Param!$C$5,Param!$D$5,Param!$E$5,Param!$B$6,Param!$C$6,Param!$D$6,Param!$E$6)*100</f>
        <v>24.537282344859175</v>
      </c>
      <c r="F173" s="13">
        <f>soli3(C173,$A$3,Param!$J$4,Param!$J$5,Param!$J$6)</f>
        <v>0</v>
      </c>
      <c r="G173" s="3">
        <f>soli3grenz(C173,$A$3,Param!$J$4,Param!$J$5,Param!$J$6)*100</f>
        <v>0</v>
      </c>
      <c r="H173" s="13">
        <f t="shared" si="52"/>
        <v>1202</v>
      </c>
      <c r="I173" s="3">
        <f t="shared" si="50"/>
        <v>7.374233128834355</v>
      </c>
      <c r="J173" s="13">
        <f t="shared" si="53"/>
        <v>24.537282344859175</v>
      </c>
      <c r="K173" s="13">
        <f>tarifest3(A173,$A$3,Param!$B$10,Param!$C$10,Param!$D$10,Param!$E$10,Param!$B$11,Param!$C$11,Param!$D$11,Param!$E$11)</f>
        <v>3962</v>
      </c>
      <c r="L173" s="3">
        <f t="shared" si="62"/>
        <v>24.30674846625767</v>
      </c>
      <c r="M173" s="3">
        <f>tarifest3grenz(A173,$A$3,Param!$B$10,Param!$C$10,Param!$D$10,Param!$E$10,Param!$B$11,Param!$C$11,Param!$D$11,Param!$E$11)*100</f>
        <v>28.809240439661092</v>
      </c>
      <c r="N173" s="3">
        <f t="shared" si="63"/>
        <v>-10438</v>
      </c>
      <c r="O173" s="3">
        <f t="shared" si="64"/>
        <v>-64.036809815950917</v>
      </c>
      <c r="P173" s="13">
        <f t="shared" si="54"/>
        <v>11410</v>
      </c>
      <c r="Q173" s="13">
        <f t="shared" si="65"/>
        <v>-2990</v>
      </c>
      <c r="R173" s="13">
        <f>tarifest3(A173-$K$3,$A$3,Param!$B$10,Param!$C$10,Param!$D$10,Param!$E$10,Param!$B$11,Param!$C$11,Param!$D$11,Param!$E$11)</f>
        <v>0</v>
      </c>
      <c r="S173" s="3">
        <f t="shared" si="66"/>
        <v>-18.343558282208587</v>
      </c>
      <c r="T173" s="3">
        <f>IF(A173&lt;$K$3,$K$2,tarifest3grenz(A173-$K$3,$A$3,Param!$B$10,Param!$C$10,Param!$D$10,Param!$E$10,Param!$B$11,Param!$C$11,Param!$D$11,Param!$E$11))*100</f>
        <v>70</v>
      </c>
      <c r="U173" s="3">
        <f>MAX(K173-tarifest3($K$3,$A$3,Param!$B$10,Param!$C$10,Param!$D$10,Param!$E$10,Param!$B$11,Param!$C$11,Param!$D$11,Param!$E$11),0)</f>
        <v>0</v>
      </c>
      <c r="V173" s="3">
        <f t="shared" si="67"/>
        <v>-18.343558282208587</v>
      </c>
      <c r="W173" s="3">
        <f t="shared" si="68"/>
        <v>70</v>
      </c>
      <c r="X173" s="3">
        <f>soli3grenz(K173,$A$3,Param!$J$9,Param!$J$10,Param!$J$11)*100</f>
        <v>0</v>
      </c>
      <c r="Y173" s="13">
        <f t="shared" si="55"/>
        <v>-2990</v>
      </c>
      <c r="Z173" s="3">
        <f t="shared" si="69"/>
        <v>-18.343558282208587</v>
      </c>
      <c r="AA173" s="13">
        <f t="shared" si="56"/>
        <v>70</v>
      </c>
      <c r="AB173" s="13">
        <f t="shared" si="57"/>
        <v>-4192</v>
      </c>
      <c r="AC173" s="13">
        <f t="shared" si="58"/>
        <v>-25.717791411042942</v>
      </c>
      <c r="AD173" s="13">
        <f t="shared" si="59"/>
        <v>45.462717655140821</v>
      </c>
      <c r="AE173" s="3">
        <f t="shared" si="60"/>
        <v>4.2719580948019171</v>
      </c>
      <c r="AF173" s="13">
        <f t="shared" si="48"/>
        <v>4192</v>
      </c>
      <c r="AG173" s="13">
        <f t="shared" si="70"/>
        <v>25.717791411042942</v>
      </c>
      <c r="AH173" s="13">
        <f t="shared" si="49"/>
        <v>25.717791411042942</v>
      </c>
    </row>
    <row r="174" spans="1:34" x14ac:dyDescent="0.2">
      <c r="A174" s="8">
        <f t="shared" si="71"/>
        <v>16400</v>
      </c>
      <c r="B174" s="9">
        <f t="shared" si="51"/>
        <v>16.399999999999999</v>
      </c>
      <c r="C174" s="13">
        <f>tarifest3(A174,$A$3,Param!$B$5,Param!$C$5,Param!$D$5,Param!$E$5,Param!$B$6,Param!$C$6,Param!$D$6,Param!$E$6)</f>
        <v>1227</v>
      </c>
      <c r="D174" s="3">
        <f t="shared" si="61"/>
        <v>7.4817073170731705</v>
      </c>
      <c r="E174" s="3">
        <f>tarifest3grenz(A174,$A$3,Param!$B$5,Param!$C$5,Param!$D$5,Param!$E$5,Param!$B$6,Param!$C$6,Param!$D$6,Param!$E$6)*100</f>
        <v>24.57856926952141</v>
      </c>
      <c r="F174" s="13">
        <f>soli3(C174,$A$3,Param!$J$4,Param!$J$5,Param!$J$6)</f>
        <v>0</v>
      </c>
      <c r="G174" s="3">
        <f>soli3grenz(C174,$A$3,Param!$J$4,Param!$J$5,Param!$J$6)*100</f>
        <v>0</v>
      </c>
      <c r="H174" s="13">
        <f t="shared" si="52"/>
        <v>1227</v>
      </c>
      <c r="I174" s="3">
        <f t="shared" si="50"/>
        <v>7.4817073170731705</v>
      </c>
      <c r="J174" s="13">
        <f t="shared" si="53"/>
        <v>24.57856926952141</v>
      </c>
      <c r="K174" s="13">
        <f>tarifest3(A174,$A$3,Param!$B$10,Param!$C$10,Param!$D$10,Param!$E$10,Param!$B$11,Param!$C$11,Param!$D$11,Param!$E$11)</f>
        <v>3991</v>
      </c>
      <c r="L174" s="3">
        <f t="shared" si="62"/>
        <v>24.335365853658537</v>
      </c>
      <c r="M174" s="3">
        <f>tarifest3grenz(A174,$A$3,Param!$B$10,Param!$C$10,Param!$D$10,Param!$E$10,Param!$B$11,Param!$C$11,Param!$D$11,Param!$E$11)*100</f>
        <v>28.850527364323337</v>
      </c>
      <c r="N174" s="3">
        <f t="shared" si="63"/>
        <v>-10409</v>
      </c>
      <c r="O174" s="3">
        <f t="shared" si="64"/>
        <v>-63.469512195121943</v>
      </c>
      <c r="P174" s="13">
        <f t="shared" si="54"/>
        <v>11480</v>
      </c>
      <c r="Q174" s="13">
        <f t="shared" si="65"/>
        <v>-2920</v>
      </c>
      <c r="R174" s="13">
        <f>tarifest3(A174-$K$3,$A$3,Param!$B$10,Param!$C$10,Param!$D$10,Param!$E$10,Param!$B$11,Param!$C$11,Param!$D$11,Param!$E$11)</f>
        <v>0</v>
      </c>
      <c r="S174" s="3">
        <f t="shared" si="66"/>
        <v>-17.804878048780488</v>
      </c>
      <c r="T174" s="3">
        <f>IF(A174&lt;$K$3,$K$2,tarifest3grenz(A174-$K$3,$A$3,Param!$B$10,Param!$C$10,Param!$D$10,Param!$E$10,Param!$B$11,Param!$C$11,Param!$D$11,Param!$E$11))*100</f>
        <v>70</v>
      </c>
      <c r="U174" s="3">
        <f>MAX(K174-tarifest3($K$3,$A$3,Param!$B$10,Param!$C$10,Param!$D$10,Param!$E$10,Param!$B$11,Param!$C$11,Param!$D$11,Param!$E$11),0)</f>
        <v>0</v>
      </c>
      <c r="V174" s="3">
        <f t="shared" si="67"/>
        <v>-17.804878048780488</v>
      </c>
      <c r="W174" s="3">
        <f t="shared" si="68"/>
        <v>70</v>
      </c>
      <c r="X174" s="3">
        <f>soli3grenz(K174,$A$3,Param!$J$9,Param!$J$10,Param!$J$11)*100</f>
        <v>0</v>
      </c>
      <c r="Y174" s="13">
        <f t="shared" si="55"/>
        <v>-2920</v>
      </c>
      <c r="Z174" s="3">
        <f t="shared" si="69"/>
        <v>-17.804878048780488</v>
      </c>
      <c r="AA174" s="13">
        <f t="shared" si="56"/>
        <v>70</v>
      </c>
      <c r="AB174" s="13">
        <f t="shared" si="57"/>
        <v>-4147</v>
      </c>
      <c r="AC174" s="13">
        <f t="shared" si="58"/>
        <v>-25.286585365853657</v>
      </c>
      <c r="AD174" s="13">
        <f t="shared" si="59"/>
        <v>45.42143073047859</v>
      </c>
      <c r="AE174" s="3">
        <f t="shared" si="60"/>
        <v>4.2719580948019278</v>
      </c>
      <c r="AF174" s="13">
        <f t="shared" si="48"/>
        <v>4147</v>
      </c>
      <c r="AG174" s="13">
        <f t="shared" si="70"/>
        <v>25.286585365853657</v>
      </c>
      <c r="AH174" s="13">
        <f t="shared" si="49"/>
        <v>25.286585365853657</v>
      </c>
    </row>
    <row r="175" spans="1:34" x14ac:dyDescent="0.2">
      <c r="A175" s="8">
        <f t="shared" si="71"/>
        <v>16500</v>
      </c>
      <c r="B175" s="9">
        <f t="shared" si="51"/>
        <v>16.5</v>
      </c>
      <c r="C175" s="13">
        <f>tarifest3(A175,$A$3,Param!$B$5,Param!$C$5,Param!$D$5,Param!$E$5,Param!$B$6,Param!$C$6,Param!$D$6,Param!$E$6)</f>
        <v>1251</v>
      </c>
      <c r="D175" s="3">
        <f t="shared" si="61"/>
        <v>7.5818181818181811</v>
      </c>
      <c r="E175" s="3">
        <f>tarifest3grenz(A175,$A$3,Param!$B$5,Param!$C$5,Param!$D$5,Param!$E$5,Param!$B$6,Param!$C$6,Param!$D$6,Param!$E$6)*100</f>
        <v>24.619856194183647</v>
      </c>
      <c r="F175" s="13">
        <f>soli3(C175,$A$3,Param!$J$4,Param!$J$5,Param!$J$6)</f>
        <v>0</v>
      </c>
      <c r="G175" s="3">
        <f>soli3grenz(C175,$A$3,Param!$J$4,Param!$J$5,Param!$J$6)*100</f>
        <v>0</v>
      </c>
      <c r="H175" s="13">
        <f t="shared" si="52"/>
        <v>1251</v>
      </c>
      <c r="I175" s="3">
        <f t="shared" si="50"/>
        <v>7.5818181818181811</v>
      </c>
      <c r="J175" s="13">
        <f t="shared" si="53"/>
        <v>24.619856194183647</v>
      </c>
      <c r="K175" s="13">
        <f>tarifest3(A175,$A$3,Param!$B$10,Param!$C$10,Param!$D$10,Param!$E$10,Param!$B$11,Param!$C$11,Param!$D$11,Param!$E$11)</f>
        <v>4020</v>
      </c>
      <c r="L175" s="3">
        <f t="shared" si="62"/>
        <v>24.363636363636363</v>
      </c>
      <c r="M175" s="3">
        <f>tarifest3grenz(A175,$A$3,Param!$B$10,Param!$C$10,Param!$D$10,Param!$E$10,Param!$B$11,Param!$C$11,Param!$D$11,Param!$E$11)*100</f>
        <v>28.891814288985572</v>
      </c>
      <c r="N175" s="3">
        <f t="shared" si="63"/>
        <v>-10380</v>
      </c>
      <c r="O175" s="3">
        <f t="shared" si="64"/>
        <v>-62.909090909090914</v>
      </c>
      <c r="P175" s="13">
        <f t="shared" si="54"/>
        <v>11550</v>
      </c>
      <c r="Q175" s="13">
        <f t="shared" si="65"/>
        <v>-2850</v>
      </c>
      <c r="R175" s="13">
        <f>tarifest3(A175-$K$3,$A$3,Param!$B$10,Param!$C$10,Param!$D$10,Param!$E$10,Param!$B$11,Param!$C$11,Param!$D$11,Param!$E$11)</f>
        <v>0</v>
      </c>
      <c r="S175" s="3">
        <f t="shared" si="66"/>
        <v>-17.272727272727273</v>
      </c>
      <c r="T175" s="3">
        <f>IF(A175&lt;$K$3,$K$2,tarifest3grenz(A175-$K$3,$A$3,Param!$B$10,Param!$C$10,Param!$D$10,Param!$E$10,Param!$B$11,Param!$C$11,Param!$D$11,Param!$E$11))*100</f>
        <v>70</v>
      </c>
      <c r="U175" s="3">
        <f>MAX(K175-tarifest3($K$3,$A$3,Param!$B$10,Param!$C$10,Param!$D$10,Param!$E$10,Param!$B$11,Param!$C$11,Param!$D$11,Param!$E$11),0)</f>
        <v>0</v>
      </c>
      <c r="V175" s="3">
        <f t="shared" si="67"/>
        <v>-17.272727272727273</v>
      </c>
      <c r="W175" s="3">
        <f t="shared" si="68"/>
        <v>70</v>
      </c>
      <c r="X175" s="3">
        <f>soli3grenz(K175,$A$3,Param!$J$9,Param!$J$10,Param!$J$11)*100</f>
        <v>0</v>
      </c>
      <c r="Y175" s="13">
        <f t="shared" si="55"/>
        <v>-2850</v>
      </c>
      <c r="Z175" s="3">
        <f t="shared" si="69"/>
        <v>-17.272727272727273</v>
      </c>
      <c r="AA175" s="13">
        <f t="shared" si="56"/>
        <v>70</v>
      </c>
      <c r="AB175" s="13">
        <f t="shared" si="57"/>
        <v>-4101</v>
      </c>
      <c r="AC175" s="13">
        <f t="shared" si="58"/>
        <v>-24.854545454545455</v>
      </c>
      <c r="AD175" s="13">
        <f t="shared" si="59"/>
        <v>45.380143805816353</v>
      </c>
      <c r="AE175" s="3">
        <f t="shared" si="60"/>
        <v>4.2719580948019242</v>
      </c>
      <c r="AF175" s="13">
        <f t="shared" si="48"/>
        <v>4101</v>
      </c>
      <c r="AG175" s="13">
        <f t="shared" si="70"/>
        <v>24.854545454545455</v>
      </c>
      <c r="AH175" s="13">
        <f t="shared" si="49"/>
        <v>24.854545454545455</v>
      </c>
    </row>
    <row r="176" spans="1:34" x14ac:dyDescent="0.2">
      <c r="A176" s="8">
        <f t="shared" si="71"/>
        <v>16600</v>
      </c>
      <c r="B176" s="9">
        <f t="shared" si="51"/>
        <v>16.600000000000001</v>
      </c>
      <c r="C176" s="13">
        <f>tarifest3(A176,$A$3,Param!$B$5,Param!$C$5,Param!$D$5,Param!$E$5,Param!$B$6,Param!$C$6,Param!$D$6,Param!$E$6)</f>
        <v>1276</v>
      </c>
      <c r="D176" s="3">
        <f t="shared" si="61"/>
        <v>7.6867469879518078</v>
      </c>
      <c r="E176" s="3">
        <f>tarifest3grenz(A176,$A$3,Param!$B$5,Param!$C$5,Param!$D$5,Param!$E$5,Param!$B$6,Param!$C$6,Param!$D$6,Param!$E$6)*100</f>
        <v>24.661143118845889</v>
      </c>
      <c r="F176" s="13">
        <f>soli3(C176,$A$3,Param!$J$4,Param!$J$5,Param!$J$6)</f>
        <v>0</v>
      </c>
      <c r="G176" s="3">
        <f>soli3grenz(C176,$A$3,Param!$J$4,Param!$J$5,Param!$J$6)*100</f>
        <v>0</v>
      </c>
      <c r="H176" s="13">
        <f t="shared" si="52"/>
        <v>1276</v>
      </c>
      <c r="I176" s="3">
        <f t="shared" si="50"/>
        <v>7.6867469879518078</v>
      </c>
      <c r="J176" s="13">
        <f t="shared" si="53"/>
        <v>24.661143118845889</v>
      </c>
      <c r="K176" s="13">
        <f>tarifest3(A176,$A$3,Param!$B$10,Param!$C$10,Param!$D$10,Param!$E$10,Param!$B$11,Param!$C$11,Param!$D$11,Param!$E$11)</f>
        <v>4049</v>
      </c>
      <c r="L176" s="3">
        <f t="shared" si="62"/>
        <v>24.391566265060241</v>
      </c>
      <c r="M176" s="3">
        <f>tarifest3grenz(A176,$A$3,Param!$B$10,Param!$C$10,Param!$D$10,Param!$E$10,Param!$B$11,Param!$C$11,Param!$D$11,Param!$E$11)*100</f>
        <v>28.933101213647817</v>
      </c>
      <c r="N176" s="3">
        <f t="shared" si="63"/>
        <v>-10351</v>
      </c>
      <c r="O176" s="3">
        <f t="shared" si="64"/>
        <v>-62.355421686746993</v>
      </c>
      <c r="P176" s="13">
        <f t="shared" si="54"/>
        <v>11620</v>
      </c>
      <c r="Q176" s="13">
        <f t="shared" si="65"/>
        <v>-2780</v>
      </c>
      <c r="R176" s="13">
        <f>tarifest3(A176-$K$3,$A$3,Param!$B$10,Param!$C$10,Param!$D$10,Param!$E$10,Param!$B$11,Param!$C$11,Param!$D$11,Param!$E$11)</f>
        <v>0</v>
      </c>
      <c r="S176" s="3">
        <f t="shared" si="66"/>
        <v>-16.746987951807231</v>
      </c>
      <c r="T176" s="3">
        <f>IF(A176&lt;$K$3,$K$2,tarifest3grenz(A176-$K$3,$A$3,Param!$B$10,Param!$C$10,Param!$D$10,Param!$E$10,Param!$B$11,Param!$C$11,Param!$D$11,Param!$E$11))*100</f>
        <v>70</v>
      </c>
      <c r="U176" s="3">
        <f>MAX(K176-tarifest3($K$3,$A$3,Param!$B$10,Param!$C$10,Param!$D$10,Param!$E$10,Param!$B$11,Param!$C$11,Param!$D$11,Param!$E$11),0)</f>
        <v>0</v>
      </c>
      <c r="V176" s="3">
        <f t="shared" si="67"/>
        <v>-16.746987951807231</v>
      </c>
      <c r="W176" s="3">
        <f t="shared" si="68"/>
        <v>70</v>
      </c>
      <c r="X176" s="3">
        <f>soli3grenz(K176,$A$3,Param!$J$9,Param!$J$10,Param!$J$11)*100</f>
        <v>0</v>
      </c>
      <c r="Y176" s="13">
        <f t="shared" si="55"/>
        <v>-2780</v>
      </c>
      <c r="Z176" s="3">
        <f t="shared" si="69"/>
        <v>-16.746987951807231</v>
      </c>
      <c r="AA176" s="13">
        <f t="shared" si="56"/>
        <v>70</v>
      </c>
      <c r="AB176" s="13">
        <f t="shared" si="57"/>
        <v>-4056</v>
      </c>
      <c r="AC176" s="13">
        <f t="shared" si="58"/>
        <v>-24.433734939759038</v>
      </c>
      <c r="AD176" s="13">
        <f t="shared" si="59"/>
        <v>45.338856881154115</v>
      </c>
      <c r="AE176" s="3">
        <f t="shared" si="60"/>
        <v>4.2719580948019278</v>
      </c>
      <c r="AF176" s="13">
        <f t="shared" si="48"/>
        <v>4056</v>
      </c>
      <c r="AG176" s="13">
        <f t="shared" si="70"/>
        <v>24.433734939759038</v>
      </c>
      <c r="AH176" s="13">
        <f t="shared" si="49"/>
        <v>24.433734939759038</v>
      </c>
    </row>
    <row r="177" spans="1:34" x14ac:dyDescent="0.2">
      <c r="A177" s="8">
        <f t="shared" si="71"/>
        <v>16700</v>
      </c>
      <c r="B177" s="9">
        <f t="shared" si="51"/>
        <v>16.7</v>
      </c>
      <c r="C177" s="13">
        <f>tarifest3(A177,$A$3,Param!$B$5,Param!$C$5,Param!$D$5,Param!$E$5,Param!$B$6,Param!$C$6,Param!$D$6,Param!$E$6)</f>
        <v>1301</v>
      </c>
      <c r="D177" s="3">
        <f t="shared" si="61"/>
        <v>7.7904191616766472</v>
      </c>
      <c r="E177" s="3">
        <f>tarifest3grenz(A177,$A$3,Param!$B$5,Param!$C$5,Param!$D$5,Param!$E$5,Param!$B$6,Param!$C$6,Param!$D$6,Param!$E$6)*100</f>
        <v>24.70243004350813</v>
      </c>
      <c r="F177" s="13">
        <f>soli3(C177,$A$3,Param!$J$4,Param!$J$5,Param!$J$6)</f>
        <v>0</v>
      </c>
      <c r="G177" s="3">
        <f>soli3grenz(C177,$A$3,Param!$J$4,Param!$J$5,Param!$J$6)*100</f>
        <v>0</v>
      </c>
      <c r="H177" s="13">
        <f t="shared" si="52"/>
        <v>1301</v>
      </c>
      <c r="I177" s="3">
        <f t="shared" si="50"/>
        <v>7.7904191616766472</v>
      </c>
      <c r="J177" s="13">
        <f t="shared" si="53"/>
        <v>24.70243004350813</v>
      </c>
      <c r="K177" s="13">
        <f>tarifest3(A177,$A$3,Param!$B$10,Param!$C$10,Param!$D$10,Param!$E$10,Param!$B$11,Param!$C$11,Param!$D$11,Param!$E$11)</f>
        <v>4078</v>
      </c>
      <c r="L177" s="3">
        <f t="shared" si="62"/>
        <v>24.419161676646706</v>
      </c>
      <c r="M177" s="3">
        <f>tarifest3grenz(A177,$A$3,Param!$B$10,Param!$C$10,Param!$D$10,Param!$E$10,Param!$B$11,Param!$C$11,Param!$D$11,Param!$E$11)*100</f>
        <v>28.974388138310054</v>
      </c>
      <c r="N177" s="3">
        <f t="shared" si="63"/>
        <v>-10322</v>
      </c>
      <c r="O177" s="3">
        <f t="shared" si="64"/>
        <v>-61.808383233532936</v>
      </c>
      <c r="P177" s="13">
        <f t="shared" si="54"/>
        <v>11690</v>
      </c>
      <c r="Q177" s="13">
        <f t="shared" si="65"/>
        <v>-2710</v>
      </c>
      <c r="R177" s="13">
        <f>tarifest3(A177-$K$3,$A$3,Param!$B$10,Param!$C$10,Param!$D$10,Param!$E$10,Param!$B$11,Param!$C$11,Param!$D$11,Param!$E$11)</f>
        <v>0</v>
      </c>
      <c r="S177" s="3">
        <f t="shared" si="66"/>
        <v>-16.227544910179642</v>
      </c>
      <c r="T177" s="3">
        <f>IF(A177&lt;$K$3,$K$2,tarifest3grenz(A177-$K$3,$A$3,Param!$B$10,Param!$C$10,Param!$D$10,Param!$E$10,Param!$B$11,Param!$C$11,Param!$D$11,Param!$E$11))*100</f>
        <v>70</v>
      </c>
      <c r="U177" s="3">
        <f>MAX(K177-tarifest3($K$3,$A$3,Param!$B$10,Param!$C$10,Param!$D$10,Param!$E$10,Param!$B$11,Param!$C$11,Param!$D$11,Param!$E$11),0)</f>
        <v>0</v>
      </c>
      <c r="V177" s="3">
        <f t="shared" si="67"/>
        <v>-16.227544910179642</v>
      </c>
      <c r="W177" s="3">
        <f t="shared" si="68"/>
        <v>70</v>
      </c>
      <c r="X177" s="3">
        <f>soli3grenz(K177,$A$3,Param!$J$9,Param!$J$10,Param!$J$11)*100</f>
        <v>0</v>
      </c>
      <c r="Y177" s="13">
        <f t="shared" si="55"/>
        <v>-2710</v>
      </c>
      <c r="Z177" s="3">
        <f t="shared" si="69"/>
        <v>-16.227544910179642</v>
      </c>
      <c r="AA177" s="13">
        <f t="shared" si="56"/>
        <v>70</v>
      </c>
      <c r="AB177" s="13">
        <f t="shared" si="57"/>
        <v>-4011</v>
      </c>
      <c r="AC177" s="13">
        <f t="shared" si="58"/>
        <v>-24.017964071856291</v>
      </c>
      <c r="AD177" s="13">
        <f t="shared" si="59"/>
        <v>45.29756995649187</v>
      </c>
      <c r="AE177" s="3">
        <f t="shared" si="60"/>
        <v>4.2719580948019242</v>
      </c>
      <c r="AF177" s="13">
        <f t="shared" si="48"/>
        <v>4011</v>
      </c>
      <c r="AG177" s="13">
        <f t="shared" si="70"/>
        <v>24.017964071856291</v>
      </c>
      <c r="AH177" s="13">
        <f t="shared" si="49"/>
        <v>24.017964071856291</v>
      </c>
    </row>
    <row r="178" spans="1:34" x14ac:dyDescent="0.2">
      <c r="A178" s="8">
        <f t="shared" si="71"/>
        <v>16800</v>
      </c>
      <c r="B178" s="9">
        <f t="shared" si="51"/>
        <v>16.8</v>
      </c>
      <c r="C178" s="13">
        <f>tarifest3(A178,$A$3,Param!$B$5,Param!$C$5,Param!$D$5,Param!$E$5,Param!$B$6,Param!$C$6,Param!$D$6,Param!$E$6)</f>
        <v>1325</v>
      </c>
      <c r="D178" s="3">
        <f t="shared" si="61"/>
        <v>7.8869047619047619</v>
      </c>
      <c r="E178" s="3">
        <f>tarifest3grenz(A178,$A$3,Param!$B$5,Param!$C$5,Param!$D$5,Param!$E$5,Param!$B$6,Param!$C$6,Param!$D$6,Param!$E$6)*100</f>
        <v>24.743716968170371</v>
      </c>
      <c r="F178" s="13">
        <f>soli3(C178,$A$3,Param!$J$4,Param!$J$5,Param!$J$6)</f>
        <v>0</v>
      </c>
      <c r="G178" s="3">
        <f>soli3grenz(C178,$A$3,Param!$J$4,Param!$J$5,Param!$J$6)*100</f>
        <v>0</v>
      </c>
      <c r="H178" s="13">
        <f t="shared" si="52"/>
        <v>1325</v>
      </c>
      <c r="I178" s="3">
        <f t="shared" si="50"/>
        <v>7.8869047619047619</v>
      </c>
      <c r="J178" s="13">
        <f t="shared" si="53"/>
        <v>24.743716968170371</v>
      </c>
      <c r="K178" s="13">
        <f>tarifest3(A178,$A$3,Param!$B$10,Param!$C$10,Param!$D$10,Param!$E$10,Param!$B$11,Param!$C$11,Param!$D$11,Param!$E$11)</f>
        <v>4107</v>
      </c>
      <c r="L178" s="3">
        <f t="shared" si="62"/>
        <v>24.446428571428573</v>
      </c>
      <c r="M178" s="3">
        <f>tarifest3grenz(A178,$A$3,Param!$B$10,Param!$C$10,Param!$D$10,Param!$E$10,Param!$B$11,Param!$C$11,Param!$D$11,Param!$E$11)*100</f>
        <v>29.015675062972292</v>
      </c>
      <c r="N178" s="3">
        <f t="shared" si="63"/>
        <v>-10293</v>
      </c>
      <c r="O178" s="3">
        <f t="shared" si="64"/>
        <v>-61.267857142857139</v>
      </c>
      <c r="P178" s="13">
        <f t="shared" si="54"/>
        <v>11760</v>
      </c>
      <c r="Q178" s="13">
        <f t="shared" si="65"/>
        <v>-2640</v>
      </c>
      <c r="R178" s="13">
        <f>tarifest3(A178-$K$3,$A$3,Param!$B$10,Param!$C$10,Param!$D$10,Param!$E$10,Param!$B$11,Param!$C$11,Param!$D$11,Param!$E$11)</f>
        <v>0</v>
      </c>
      <c r="S178" s="3">
        <f t="shared" si="66"/>
        <v>-15.714285714285714</v>
      </c>
      <c r="T178" s="3">
        <f>IF(A178&lt;$K$3,$K$2,tarifest3grenz(A178-$K$3,$A$3,Param!$B$10,Param!$C$10,Param!$D$10,Param!$E$10,Param!$B$11,Param!$C$11,Param!$D$11,Param!$E$11))*100</f>
        <v>70</v>
      </c>
      <c r="U178" s="3">
        <f>MAX(K178-tarifest3($K$3,$A$3,Param!$B$10,Param!$C$10,Param!$D$10,Param!$E$10,Param!$B$11,Param!$C$11,Param!$D$11,Param!$E$11),0)</f>
        <v>0</v>
      </c>
      <c r="V178" s="3">
        <f t="shared" si="67"/>
        <v>-15.714285714285714</v>
      </c>
      <c r="W178" s="3">
        <f t="shared" si="68"/>
        <v>70</v>
      </c>
      <c r="X178" s="3">
        <f>soli3grenz(K178,$A$3,Param!$J$9,Param!$J$10,Param!$J$11)*100</f>
        <v>0</v>
      </c>
      <c r="Y178" s="13">
        <f t="shared" si="55"/>
        <v>-2640</v>
      </c>
      <c r="Z178" s="3">
        <f t="shared" si="69"/>
        <v>-15.714285714285714</v>
      </c>
      <c r="AA178" s="13">
        <f t="shared" si="56"/>
        <v>70</v>
      </c>
      <c r="AB178" s="13">
        <f t="shared" si="57"/>
        <v>-3965</v>
      </c>
      <c r="AC178" s="13">
        <f t="shared" si="58"/>
        <v>-23.601190476190474</v>
      </c>
      <c r="AD178" s="13">
        <f t="shared" si="59"/>
        <v>45.256283031829625</v>
      </c>
      <c r="AE178" s="3">
        <f t="shared" si="60"/>
        <v>4.2719580948019207</v>
      </c>
      <c r="AF178" s="13">
        <f t="shared" si="48"/>
        <v>3965</v>
      </c>
      <c r="AG178" s="13">
        <f t="shared" si="70"/>
        <v>23.601190476190474</v>
      </c>
      <c r="AH178" s="13">
        <f t="shared" si="49"/>
        <v>23.601190476190474</v>
      </c>
    </row>
    <row r="179" spans="1:34" x14ac:dyDescent="0.2">
      <c r="A179" s="8">
        <f t="shared" si="71"/>
        <v>16900</v>
      </c>
      <c r="B179" s="9">
        <f t="shared" si="51"/>
        <v>16.899999999999999</v>
      </c>
      <c r="C179" s="13">
        <f>tarifest3(A179,$A$3,Param!$B$5,Param!$C$5,Param!$D$5,Param!$E$5,Param!$B$6,Param!$C$6,Param!$D$6,Param!$E$6)</f>
        <v>1350</v>
      </c>
      <c r="D179" s="3">
        <f t="shared" si="61"/>
        <v>7.9881656804733732</v>
      </c>
      <c r="E179" s="3">
        <f>tarifest3grenz(A179,$A$3,Param!$B$5,Param!$C$5,Param!$D$5,Param!$E$5,Param!$B$6,Param!$C$6,Param!$D$6,Param!$E$6)*100</f>
        <v>24.785003892832609</v>
      </c>
      <c r="F179" s="13">
        <f>soli3(C179,$A$3,Param!$J$4,Param!$J$5,Param!$J$6)</f>
        <v>0</v>
      </c>
      <c r="G179" s="3">
        <f>soli3grenz(C179,$A$3,Param!$J$4,Param!$J$5,Param!$J$6)*100</f>
        <v>0</v>
      </c>
      <c r="H179" s="13">
        <f t="shared" si="52"/>
        <v>1350</v>
      </c>
      <c r="I179" s="3">
        <f t="shared" si="50"/>
        <v>7.9881656804733732</v>
      </c>
      <c r="J179" s="13">
        <f t="shared" si="53"/>
        <v>24.785003892832609</v>
      </c>
      <c r="K179" s="13">
        <f>tarifest3(A179,$A$3,Param!$B$10,Param!$C$10,Param!$D$10,Param!$E$10,Param!$B$11,Param!$C$11,Param!$D$11,Param!$E$11)</f>
        <v>4136</v>
      </c>
      <c r="L179" s="3">
        <f t="shared" si="62"/>
        <v>24.473372781065088</v>
      </c>
      <c r="M179" s="3">
        <f>tarifest3grenz(A179,$A$3,Param!$B$10,Param!$C$10,Param!$D$10,Param!$E$10,Param!$B$11,Param!$C$11,Param!$D$11,Param!$E$11)*100</f>
        <v>29.056961987634534</v>
      </c>
      <c r="N179" s="3">
        <f t="shared" si="63"/>
        <v>-10264</v>
      </c>
      <c r="O179" s="3">
        <f t="shared" si="64"/>
        <v>-60.733727810650883</v>
      </c>
      <c r="P179" s="13">
        <f t="shared" si="54"/>
        <v>11830</v>
      </c>
      <c r="Q179" s="13">
        <f t="shared" si="65"/>
        <v>-2570</v>
      </c>
      <c r="R179" s="13">
        <f>tarifest3(A179-$K$3,$A$3,Param!$B$10,Param!$C$10,Param!$D$10,Param!$E$10,Param!$B$11,Param!$C$11,Param!$D$11,Param!$E$11)</f>
        <v>0</v>
      </c>
      <c r="S179" s="3">
        <f t="shared" si="66"/>
        <v>-15.207100591715978</v>
      </c>
      <c r="T179" s="3">
        <f>IF(A179&lt;$K$3,$K$2,tarifest3grenz(A179-$K$3,$A$3,Param!$B$10,Param!$C$10,Param!$D$10,Param!$E$10,Param!$B$11,Param!$C$11,Param!$D$11,Param!$E$11))*100</f>
        <v>70</v>
      </c>
      <c r="U179" s="3">
        <f>MAX(K179-tarifest3($K$3,$A$3,Param!$B$10,Param!$C$10,Param!$D$10,Param!$E$10,Param!$B$11,Param!$C$11,Param!$D$11,Param!$E$11),0)</f>
        <v>0</v>
      </c>
      <c r="V179" s="3">
        <f t="shared" si="67"/>
        <v>-15.207100591715978</v>
      </c>
      <c r="W179" s="3">
        <f t="shared" si="68"/>
        <v>70</v>
      </c>
      <c r="X179" s="3">
        <f>soli3grenz(K179,$A$3,Param!$J$9,Param!$J$10,Param!$J$11)*100</f>
        <v>0</v>
      </c>
      <c r="Y179" s="13">
        <f t="shared" si="55"/>
        <v>-2570</v>
      </c>
      <c r="Z179" s="3">
        <f t="shared" si="69"/>
        <v>-15.207100591715978</v>
      </c>
      <c r="AA179" s="13">
        <f t="shared" si="56"/>
        <v>70</v>
      </c>
      <c r="AB179" s="13">
        <f t="shared" si="57"/>
        <v>-3920</v>
      </c>
      <c r="AC179" s="13">
        <f t="shared" si="58"/>
        <v>-23.19526627218935</v>
      </c>
      <c r="AD179" s="13">
        <f t="shared" si="59"/>
        <v>45.214996107167394</v>
      </c>
      <c r="AE179" s="3">
        <f t="shared" si="60"/>
        <v>4.2719580948019242</v>
      </c>
      <c r="AF179" s="13">
        <f t="shared" si="48"/>
        <v>3920</v>
      </c>
      <c r="AG179" s="13">
        <f t="shared" si="70"/>
        <v>23.19526627218935</v>
      </c>
      <c r="AH179" s="13">
        <f t="shared" si="49"/>
        <v>23.19526627218935</v>
      </c>
    </row>
    <row r="180" spans="1:34" x14ac:dyDescent="0.2">
      <c r="A180" s="8">
        <f t="shared" si="71"/>
        <v>17000</v>
      </c>
      <c r="B180" s="9">
        <f t="shared" si="51"/>
        <v>17</v>
      </c>
      <c r="C180" s="13">
        <f>tarifest3(A180,$A$3,Param!$B$5,Param!$C$5,Param!$D$5,Param!$E$5,Param!$B$6,Param!$C$6,Param!$D$6,Param!$E$6)</f>
        <v>1375</v>
      </c>
      <c r="D180" s="3">
        <f t="shared" si="61"/>
        <v>8.0882352941176467</v>
      </c>
      <c r="E180" s="3">
        <f>tarifest3grenz(A180,$A$3,Param!$B$5,Param!$C$5,Param!$D$5,Param!$E$5,Param!$B$6,Param!$C$6,Param!$D$6,Param!$E$6)*100</f>
        <v>24.826290817494844</v>
      </c>
      <c r="F180" s="13">
        <f>soli3(C180,$A$3,Param!$J$4,Param!$J$5,Param!$J$6)</f>
        <v>0</v>
      </c>
      <c r="G180" s="3">
        <f>soli3grenz(C180,$A$3,Param!$J$4,Param!$J$5,Param!$J$6)*100</f>
        <v>0</v>
      </c>
      <c r="H180" s="13">
        <f t="shared" si="52"/>
        <v>1375</v>
      </c>
      <c r="I180" s="3">
        <f t="shared" si="50"/>
        <v>8.0882352941176467</v>
      </c>
      <c r="J180" s="13">
        <f t="shared" si="53"/>
        <v>24.826290817494844</v>
      </c>
      <c r="K180" s="13">
        <f>tarifest3(A180,$A$3,Param!$B$10,Param!$C$10,Param!$D$10,Param!$E$10,Param!$B$11,Param!$C$11,Param!$D$11,Param!$E$11)</f>
        <v>4165</v>
      </c>
      <c r="L180" s="3">
        <f t="shared" si="62"/>
        <v>24.5</v>
      </c>
      <c r="M180" s="3">
        <f>tarifest3grenz(A180,$A$3,Param!$B$10,Param!$C$10,Param!$D$10,Param!$E$10,Param!$B$11,Param!$C$11,Param!$D$11,Param!$E$11)*100</f>
        <v>29.098248912296771</v>
      </c>
      <c r="N180" s="3">
        <f t="shared" si="63"/>
        <v>-10235</v>
      </c>
      <c r="O180" s="3">
        <f t="shared" si="64"/>
        <v>-60.205882352941174</v>
      </c>
      <c r="P180" s="13">
        <f t="shared" si="54"/>
        <v>11900</v>
      </c>
      <c r="Q180" s="13">
        <f t="shared" si="65"/>
        <v>-2500</v>
      </c>
      <c r="R180" s="13">
        <f>tarifest3(A180-$K$3,$A$3,Param!$B$10,Param!$C$10,Param!$D$10,Param!$E$10,Param!$B$11,Param!$C$11,Param!$D$11,Param!$E$11)</f>
        <v>0</v>
      </c>
      <c r="S180" s="3">
        <f t="shared" si="66"/>
        <v>-14.705882352941178</v>
      </c>
      <c r="T180" s="3">
        <f>IF(A180&lt;$K$3,$K$2,tarifest3grenz(A180-$K$3,$A$3,Param!$B$10,Param!$C$10,Param!$D$10,Param!$E$10,Param!$B$11,Param!$C$11,Param!$D$11,Param!$E$11))*100</f>
        <v>70</v>
      </c>
      <c r="U180" s="3">
        <f>MAX(K180-tarifest3($K$3,$A$3,Param!$B$10,Param!$C$10,Param!$D$10,Param!$E$10,Param!$B$11,Param!$C$11,Param!$D$11,Param!$E$11),0)</f>
        <v>0</v>
      </c>
      <c r="V180" s="3">
        <f t="shared" si="67"/>
        <v>-14.705882352941178</v>
      </c>
      <c r="W180" s="3">
        <f t="shared" si="68"/>
        <v>70</v>
      </c>
      <c r="X180" s="3">
        <f>soli3grenz(K180,$A$3,Param!$J$9,Param!$J$10,Param!$J$11)*100</f>
        <v>0</v>
      </c>
      <c r="Y180" s="13">
        <f t="shared" si="55"/>
        <v>-2500</v>
      </c>
      <c r="Z180" s="3">
        <f t="shared" si="69"/>
        <v>-14.705882352941178</v>
      </c>
      <c r="AA180" s="13">
        <f t="shared" si="56"/>
        <v>70</v>
      </c>
      <c r="AB180" s="13">
        <f t="shared" si="57"/>
        <v>-3875</v>
      </c>
      <c r="AC180" s="13">
        <f t="shared" si="58"/>
        <v>-22.794117647058826</v>
      </c>
      <c r="AD180" s="13">
        <f t="shared" si="59"/>
        <v>45.173709182505156</v>
      </c>
      <c r="AE180" s="3">
        <f t="shared" si="60"/>
        <v>4.2719580948019278</v>
      </c>
      <c r="AF180" s="13">
        <f t="shared" ref="AF180:AF243" si="72">-AB180</f>
        <v>3875</v>
      </c>
      <c r="AG180" s="13">
        <f t="shared" si="70"/>
        <v>22.794117647058826</v>
      </c>
      <c r="AH180" s="13">
        <f t="shared" ref="AH180:AH243" si="73">-AC180</f>
        <v>22.794117647058826</v>
      </c>
    </row>
    <row r="181" spans="1:34" x14ac:dyDescent="0.2">
      <c r="A181" s="8">
        <f t="shared" si="71"/>
        <v>17100</v>
      </c>
      <c r="B181" s="9">
        <f t="shared" si="51"/>
        <v>17.100000000000001</v>
      </c>
      <c r="C181" s="13">
        <f>tarifest3(A181,$A$3,Param!$B$5,Param!$C$5,Param!$D$5,Param!$E$5,Param!$B$6,Param!$C$6,Param!$D$6,Param!$E$6)</f>
        <v>1400</v>
      </c>
      <c r="D181" s="3">
        <f t="shared" si="61"/>
        <v>8.1871345029239766</v>
      </c>
      <c r="E181" s="3">
        <f>tarifest3grenz(A181,$A$3,Param!$B$5,Param!$C$5,Param!$D$5,Param!$E$5,Param!$B$6,Param!$C$6,Param!$D$6,Param!$E$6)*100</f>
        <v>24.867577742157088</v>
      </c>
      <c r="F181" s="13">
        <f>soli3(C181,$A$3,Param!$J$4,Param!$J$5,Param!$J$6)</f>
        <v>0</v>
      </c>
      <c r="G181" s="3">
        <f>soli3grenz(C181,$A$3,Param!$J$4,Param!$J$5,Param!$J$6)*100</f>
        <v>0</v>
      </c>
      <c r="H181" s="13">
        <f t="shared" si="52"/>
        <v>1400</v>
      </c>
      <c r="I181" s="3">
        <f t="shared" si="50"/>
        <v>8.1871345029239766</v>
      </c>
      <c r="J181" s="13">
        <f t="shared" si="53"/>
        <v>24.867577742157088</v>
      </c>
      <c r="K181" s="13">
        <f>tarifest3(A181,$A$3,Param!$B$10,Param!$C$10,Param!$D$10,Param!$E$10,Param!$B$11,Param!$C$11,Param!$D$11,Param!$E$11)</f>
        <v>4194</v>
      </c>
      <c r="L181" s="3">
        <f t="shared" si="62"/>
        <v>24.526315789473685</v>
      </c>
      <c r="M181" s="3">
        <f>tarifest3grenz(A181,$A$3,Param!$B$10,Param!$C$10,Param!$D$10,Param!$E$10,Param!$B$11,Param!$C$11,Param!$D$11,Param!$E$11)*100</f>
        <v>29.139535836959013</v>
      </c>
      <c r="N181" s="3">
        <f t="shared" si="63"/>
        <v>-10206</v>
      </c>
      <c r="O181" s="3">
        <f t="shared" si="64"/>
        <v>-59.68421052631578</v>
      </c>
      <c r="P181" s="13">
        <f t="shared" si="54"/>
        <v>11970</v>
      </c>
      <c r="Q181" s="13">
        <f t="shared" si="65"/>
        <v>-2430</v>
      </c>
      <c r="R181" s="13">
        <f>tarifest3(A181-$K$3,$A$3,Param!$B$10,Param!$C$10,Param!$D$10,Param!$E$10,Param!$B$11,Param!$C$11,Param!$D$11,Param!$E$11)</f>
        <v>0</v>
      </c>
      <c r="S181" s="3">
        <f t="shared" si="66"/>
        <v>-14.210526315789473</v>
      </c>
      <c r="T181" s="3">
        <f>IF(A181&lt;$K$3,$K$2,tarifest3grenz(A181-$K$3,$A$3,Param!$B$10,Param!$C$10,Param!$D$10,Param!$E$10,Param!$B$11,Param!$C$11,Param!$D$11,Param!$E$11))*100</f>
        <v>70</v>
      </c>
      <c r="U181" s="3">
        <f>MAX(K181-tarifest3($K$3,$A$3,Param!$B$10,Param!$C$10,Param!$D$10,Param!$E$10,Param!$B$11,Param!$C$11,Param!$D$11,Param!$E$11),0)</f>
        <v>0</v>
      </c>
      <c r="V181" s="3">
        <f t="shared" si="67"/>
        <v>-14.210526315789473</v>
      </c>
      <c r="W181" s="3">
        <f t="shared" si="68"/>
        <v>70</v>
      </c>
      <c r="X181" s="3">
        <f>soli3grenz(K181,$A$3,Param!$J$9,Param!$J$10,Param!$J$11)*100</f>
        <v>0</v>
      </c>
      <c r="Y181" s="13">
        <f t="shared" si="55"/>
        <v>-2430</v>
      </c>
      <c r="Z181" s="3">
        <f t="shared" si="69"/>
        <v>-14.210526315789473</v>
      </c>
      <c r="AA181" s="13">
        <f t="shared" si="56"/>
        <v>70</v>
      </c>
      <c r="AB181" s="13">
        <f t="shared" si="57"/>
        <v>-3830</v>
      </c>
      <c r="AC181" s="13">
        <f t="shared" si="58"/>
        <v>-22.397660818713447</v>
      </c>
      <c r="AD181" s="13">
        <f t="shared" si="59"/>
        <v>45.132422257842912</v>
      </c>
      <c r="AE181" s="3">
        <f t="shared" si="60"/>
        <v>4.2719580948019242</v>
      </c>
      <c r="AF181" s="13">
        <f t="shared" si="72"/>
        <v>3830</v>
      </c>
      <c r="AG181" s="13">
        <f t="shared" si="70"/>
        <v>22.397660818713447</v>
      </c>
      <c r="AH181" s="13">
        <f t="shared" si="73"/>
        <v>22.397660818713447</v>
      </c>
    </row>
    <row r="182" spans="1:34" x14ac:dyDescent="0.2">
      <c r="A182" s="8">
        <f t="shared" si="71"/>
        <v>17200</v>
      </c>
      <c r="B182" s="9">
        <f t="shared" si="51"/>
        <v>17.2</v>
      </c>
      <c r="C182" s="13">
        <f>tarifest3(A182,$A$3,Param!$B$5,Param!$C$5,Param!$D$5,Param!$E$5,Param!$B$6,Param!$C$6,Param!$D$6,Param!$E$6)</f>
        <v>1425</v>
      </c>
      <c r="D182" s="3">
        <f t="shared" si="61"/>
        <v>8.2848837209302317</v>
      </c>
      <c r="E182" s="3">
        <f>tarifest3grenz(A182,$A$3,Param!$B$5,Param!$C$5,Param!$D$5,Param!$E$5,Param!$B$6,Param!$C$6,Param!$D$6,Param!$E$6)*100</f>
        <v>24.908864666819326</v>
      </c>
      <c r="F182" s="13">
        <f>soli3(C182,$A$3,Param!$J$4,Param!$J$5,Param!$J$6)</f>
        <v>0</v>
      </c>
      <c r="G182" s="3">
        <f>soli3grenz(C182,$A$3,Param!$J$4,Param!$J$5,Param!$J$6)*100</f>
        <v>0</v>
      </c>
      <c r="H182" s="13">
        <f t="shared" si="52"/>
        <v>1425</v>
      </c>
      <c r="I182" s="3">
        <f t="shared" si="50"/>
        <v>8.2848837209302317</v>
      </c>
      <c r="J182" s="13">
        <f t="shared" si="53"/>
        <v>24.908864666819326</v>
      </c>
      <c r="K182" s="13">
        <f>tarifest3(A182,$A$3,Param!$B$10,Param!$C$10,Param!$D$10,Param!$E$10,Param!$B$11,Param!$C$11,Param!$D$11,Param!$E$11)</f>
        <v>4223</v>
      </c>
      <c r="L182" s="3">
        <f t="shared" si="62"/>
        <v>24.552325581395348</v>
      </c>
      <c r="M182" s="3">
        <f>tarifest3grenz(A182,$A$3,Param!$B$10,Param!$C$10,Param!$D$10,Param!$E$10,Param!$B$11,Param!$C$11,Param!$D$11,Param!$E$11)*100</f>
        <v>29.180822761621251</v>
      </c>
      <c r="N182" s="3">
        <f t="shared" si="63"/>
        <v>-10177</v>
      </c>
      <c r="O182" s="3">
        <f t="shared" si="64"/>
        <v>-59.168604651162795</v>
      </c>
      <c r="P182" s="13">
        <f t="shared" si="54"/>
        <v>12040</v>
      </c>
      <c r="Q182" s="13">
        <f t="shared" si="65"/>
        <v>-2360</v>
      </c>
      <c r="R182" s="13">
        <f>tarifest3(A182-$K$3,$A$3,Param!$B$10,Param!$C$10,Param!$D$10,Param!$E$10,Param!$B$11,Param!$C$11,Param!$D$11,Param!$E$11)</f>
        <v>0</v>
      </c>
      <c r="S182" s="3">
        <f t="shared" si="66"/>
        <v>-13.720930232558141</v>
      </c>
      <c r="T182" s="3">
        <f>IF(A182&lt;$K$3,$K$2,tarifest3grenz(A182-$K$3,$A$3,Param!$B$10,Param!$C$10,Param!$D$10,Param!$E$10,Param!$B$11,Param!$C$11,Param!$D$11,Param!$E$11))*100</f>
        <v>70</v>
      </c>
      <c r="U182" s="3">
        <f>MAX(K182-tarifest3($K$3,$A$3,Param!$B$10,Param!$C$10,Param!$D$10,Param!$E$10,Param!$B$11,Param!$C$11,Param!$D$11,Param!$E$11),0)</f>
        <v>0</v>
      </c>
      <c r="V182" s="3">
        <f t="shared" si="67"/>
        <v>-13.720930232558141</v>
      </c>
      <c r="W182" s="3">
        <f t="shared" si="68"/>
        <v>70</v>
      </c>
      <c r="X182" s="3">
        <f>soli3grenz(K182,$A$3,Param!$J$9,Param!$J$10,Param!$J$11)*100</f>
        <v>0</v>
      </c>
      <c r="Y182" s="13">
        <f t="shared" si="55"/>
        <v>-2360</v>
      </c>
      <c r="Z182" s="3">
        <f t="shared" si="69"/>
        <v>-13.720930232558141</v>
      </c>
      <c r="AA182" s="13">
        <f t="shared" si="56"/>
        <v>70</v>
      </c>
      <c r="AB182" s="13">
        <f t="shared" si="57"/>
        <v>-3785</v>
      </c>
      <c r="AC182" s="13">
        <f t="shared" si="58"/>
        <v>-22.005813953488371</v>
      </c>
      <c r="AD182" s="13">
        <f t="shared" si="59"/>
        <v>45.091135333180674</v>
      </c>
      <c r="AE182" s="3">
        <f t="shared" si="60"/>
        <v>4.2719580948019242</v>
      </c>
      <c r="AF182" s="13">
        <f t="shared" si="72"/>
        <v>3785</v>
      </c>
      <c r="AG182" s="13">
        <f t="shared" si="70"/>
        <v>22.005813953488371</v>
      </c>
      <c r="AH182" s="13">
        <f t="shared" si="73"/>
        <v>22.005813953488371</v>
      </c>
    </row>
    <row r="183" spans="1:34" x14ac:dyDescent="0.2">
      <c r="A183" s="8">
        <f t="shared" si="71"/>
        <v>17300</v>
      </c>
      <c r="B183" s="9">
        <f t="shared" si="51"/>
        <v>17.3</v>
      </c>
      <c r="C183" s="13">
        <f>tarifest3(A183,$A$3,Param!$B$5,Param!$C$5,Param!$D$5,Param!$E$5,Param!$B$6,Param!$C$6,Param!$D$6,Param!$E$6)</f>
        <v>1450</v>
      </c>
      <c r="D183" s="3">
        <f t="shared" si="61"/>
        <v>8.3815028901734099</v>
      </c>
      <c r="E183" s="3">
        <f>tarifest3grenz(A183,$A$3,Param!$B$5,Param!$C$5,Param!$D$5,Param!$E$5,Param!$B$6,Param!$C$6,Param!$D$6,Param!$E$6)*100</f>
        <v>24.950151591481568</v>
      </c>
      <c r="F183" s="13">
        <f>soli3(C183,$A$3,Param!$J$4,Param!$J$5,Param!$J$6)</f>
        <v>0</v>
      </c>
      <c r="G183" s="3">
        <f>soli3grenz(C183,$A$3,Param!$J$4,Param!$J$5,Param!$J$6)*100</f>
        <v>0</v>
      </c>
      <c r="H183" s="13">
        <f t="shared" si="52"/>
        <v>1450</v>
      </c>
      <c r="I183" s="3">
        <f t="shared" si="50"/>
        <v>8.3815028901734099</v>
      </c>
      <c r="J183" s="13">
        <f t="shared" si="53"/>
        <v>24.950151591481568</v>
      </c>
      <c r="K183" s="13">
        <f>tarifest3(A183,$A$3,Param!$B$10,Param!$C$10,Param!$D$10,Param!$E$10,Param!$B$11,Param!$C$11,Param!$D$11,Param!$E$11)</f>
        <v>4252</v>
      </c>
      <c r="L183" s="3">
        <f t="shared" si="62"/>
        <v>24.578034682080922</v>
      </c>
      <c r="M183" s="3">
        <f>tarifest3grenz(A183,$A$3,Param!$B$10,Param!$C$10,Param!$D$10,Param!$E$10,Param!$B$11,Param!$C$11,Param!$D$11,Param!$E$11)*100</f>
        <v>29.222109686283488</v>
      </c>
      <c r="N183" s="3">
        <f t="shared" si="63"/>
        <v>-10148</v>
      </c>
      <c r="O183" s="3">
        <f t="shared" si="64"/>
        <v>-58.658959537572251</v>
      </c>
      <c r="P183" s="13">
        <f t="shared" si="54"/>
        <v>12110</v>
      </c>
      <c r="Q183" s="13">
        <f t="shared" si="65"/>
        <v>-2290</v>
      </c>
      <c r="R183" s="13">
        <f>tarifest3(A183-$K$3,$A$3,Param!$B$10,Param!$C$10,Param!$D$10,Param!$E$10,Param!$B$11,Param!$C$11,Param!$D$11,Param!$E$11)</f>
        <v>0</v>
      </c>
      <c r="S183" s="3">
        <f t="shared" si="66"/>
        <v>-13.236994219653178</v>
      </c>
      <c r="T183" s="3">
        <f>IF(A183&lt;$K$3,$K$2,tarifest3grenz(A183-$K$3,$A$3,Param!$B$10,Param!$C$10,Param!$D$10,Param!$E$10,Param!$B$11,Param!$C$11,Param!$D$11,Param!$E$11))*100</f>
        <v>70</v>
      </c>
      <c r="U183" s="3">
        <f>MAX(K183-tarifest3($K$3,$A$3,Param!$B$10,Param!$C$10,Param!$D$10,Param!$E$10,Param!$B$11,Param!$C$11,Param!$D$11,Param!$E$11),0)</f>
        <v>0</v>
      </c>
      <c r="V183" s="3">
        <f t="shared" si="67"/>
        <v>-13.236994219653178</v>
      </c>
      <c r="W183" s="3">
        <f t="shared" si="68"/>
        <v>70</v>
      </c>
      <c r="X183" s="3">
        <f>soli3grenz(K183,$A$3,Param!$J$9,Param!$J$10,Param!$J$11)*100</f>
        <v>0</v>
      </c>
      <c r="Y183" s="13">
        <f t="shared" si="55"/>
        <v>-2290</v>
      </c>
      <c r="Z183" s="3">
        <f t="shared" si="69"/>
        <v>-13.236994219653178</v>
      </c>
      <c r="AA183" s="13">
        <f t="shared" si="56"/>
        <v>70</v>
      </c>
      <c r="AB183" s="13">
        <f t="shared" si="57"/>
        <v>-3740</v>
      </c>
      <c r="AC183" s="13">
        <f t="shared" si="58"/>
        <v>-21.618497109826588</v>
      </c>
      <c r="AD183" s="13">
        <f t="shared" si="59"/>
        <v>45.049848408518429</v>
      </c>
      <c r="AE183" s="3">
        <f t="shared" si="60"/>
        <v>4.2719580948019207</v>
      </c>
      <c r="AF183" s="13">
        <f t="shared" si="72"/>
        <v>3740</v>
      </c>
      <c r="AG183" s="13">
        <f t="shared" si="70"/>
        <v>21.618497109826588</v>
      </c>
      <c r="AH183" s="13">
        <f t="shared" si="73"/>
        <v>21.618497109826588</v>
      </c>
    </row>
    <row r="184" spans="1:34" x14ac:dyDescent="0.2">
      <c r="A184" s="8">
        <f t="shared" si="71"/>
        <v>17400</v>
      </c>
      <c r="B184" s="9">
        <f t="shared" si="51"/>
        <v>17.399999999999999</v>
      </c>
      <c r="C184" s="13">
        <f>tarifest3(A184,$A$3,Param!$B$5,Param!$C$5,Param!$D$5,Param!$E$5,Param!$B$6,Param!$C$6,Param!$D$6,Param!$E$6)</f>
        <v>1474</v>
      </c>
      <c r="D184" s="3">
        <f t="shared" si="61"/>
        <v>8.4712643678160919</v>
      </c>
      <c r="E184" s="3">
        <f>tarifest3grenz(A184,$A$3,Param!$B$5,Param!$C$5,Param!$D$5,Param!$E$5,Param!$B$6,Param!$C$6,Param!$D$6,Param!$E$6)*100</f>
        <v>24.991438516143809</v>
      </c>
      <c r="F184" s="13">
        <f>soli3(C184,$A$3,Param!$J$4,Param!$J$5,Param!$J$6)</f>
        <v>0</v>
      </c>
      <c r="G184" s="3">
        <f>soli3grenz(C184,$A$3,Param!$J$4,Param!$J$5,Param!$J$6)*100</f>
        <v>0</v>
      </c>
      <c r="H184" s="13">
        <f t="shared" si="52"/>
        <v>1474</v>
      </c>
      <c r="I184" s="3">
        <f t="shared" si="50"/>
        <v>8.4712643678160919</v>
      </c>
      <c r="J184" s="13">
        <f t="shared" si="53"/>
        <v>24.991438516143809</v>
      </c>
      <c r="K184" s="13">
        <f>tarifest3(A184,$A$3,Param!$B$10,Param!$C$10,Param!$D$10,Param!$E$10,Param!$B$11,Param!$C$11,Param!$D$11,Param!$E$11)</f>
        <v>4281</v>
      </c>
      <c r="L184" s="3">
        <f t="shared" si="62"/>
        <v>24.603448275862068</v>
      </c>
      <c r="M184" s="3">
        <f>tarifest3grenz(A184,$A$3,Param!$B$10,Param!$C$10,Param!$D$10,Param!$E$10,Param!$B$11,Param!$C$11,Param!$D$11,Param!$E$11)*100</f>
        <v>29.26339661094573</v>
      </c>
      <c r="N184" s="3">
        <f t="shared" si="63"/>
        <v>-10119</v>
      </c>
      <c r="O184" s="3">
        <f t="shared" si="64"/>
        <v>-58.155172413793096</v>
      </c>
      <c r="P184" s="13">
        <f t="shared" si="54"/>
        <v>12180</v>
      </c>
      <c r="Q184" s="13">
        <f t="shared" si="65"/>
        <v>-2220</v>
      </c>
      <c r="R184" s="13">
        <f>tarifest3(A184-$K$3,$A$3,Param!$B$10,Param!$C$10,Param!$D$10,Param!$E$10,Param!$B$11,Param!$C$11,Param!$D$11,Param!$E$11)</f>
        <v>0</v>
      </c>
      <c r="S184" s="3">
        <f t="shared" si="66"/>
        <v>-12.758620689655173</v>
      </c>
      <c r="T184" s="3">
        <f>IF(A184&lt;$K$3,$K$2,tarifest3grenz(A184-$K$3,$A$3,Param!$B$10,Param!$C$10,Param!$D$10,Param!$E$10,Param!$B$11,Param!$C$11,Param!$D$11,Param!$E$11))*100</f>
        <v>70</v>
      </c>
      <c r="U184" s="3">
        <f>MAX(K184-tarifest3($K$3,$A$3,Param!$B$10,Param!$C$10,Param!$D$10,Param!$E$10,Param!$B$11,Param!$C$11,Param!$D$11,Param!$E$11),0)</f>
        <v>0</v>
      </c>
      <c r="V184" s="3">
        <f t="shared" si="67"/>
        <v>-12.758620689655173</v>
      </c>
      <c r="W184" s="3">
        <f t="shared" si="68"/>
        <v>70</v>
      </c>
      <c r="X184" s="3">
        <f>soli3grenz(K184,$A$3,Param!$J$9,Param!$J$10,Param!$J$11)*100</f>
        <v>0</v>
      </c>
      <c r="Y184" s="13">
        <f t="shared" si="55"/>
        <v>-2220</v>
      </c>
      <c r="Z184" s="3">
        <f t="shared" si="69"/>
        <v>-12.758620689655173</v>
      </c>
      <c r="AA184" s="13">
        <f t="shared" si="56"/>
        <v>70</v>
      </c>
      <c r="AB184" s="13">
        <f t="shared" si="57"/>
        <v>-3694</v>
      </c>
      <c r="AC184" s="13">
        <f t="shared" si="58"/>
        <v>-21.229885057471265</v>
      </c>
      <c r="AD184" s="13">
        <f t="shared" si="59"/>
        <v>45.008561483856191</v>
      </c>
      <c r="AE184" s="3">
        <f t="shared" si="60"/>
        <v>4.2719580948019207</v>
      </c>
      <c r="AF184" s="13">
        <f t="shared" si="72"/>
        <v>3694</v>
      </c>
      <c r="AG184" s="13">
        <f t="shared" si="70"/>
        <v>21.229885057471265</v>
      </c>
      <c r="AH184" s="13">
        <f t="shared" si="73"/>
        <v>21.229885057471265</v>
      </c>
    </row>
    <row r="185" spans="1:34" x14ac:dyDescent="0.2">
      <c r="A185" s="8">
        <f t="shared" si="71"/>
        <v>17500</v>
      </c>
      <c r="B185" s="9">
        <f t="shared" si="51"/>
        <v>17.5</v>
      </c>
      <c r="C185" s="13">
        <f>tarifest3(A185,$A$3,Param!$B$5,Param!$C$5,Param!$D$5,Param!$E$5,Param!$B$6,Param!$C$6,Param!$D$6,Param!$E$6)</f>
        <v>1499</v>
      </c>
      <c r="D185" s="3">
        <f t="shared" si="61"/>
        <v>8.5657142857142858</v>
      </c>
      <c r="E185" s="3">
        <f>tarifest3grenz(A185,$A$3,Param!$B$5,Param!$C$5,Param!$D$5,Param!$E$5,Param!$B$6,Param!$C$6,Param!$D$6,Param!$E$6)*100</f>
        <v>25.032725440806043</v>
      </c>
      <c r="F185" s="13">
        <f>soli3(C185,$A$3,Param!$J$4,Param!$J$5,Param!$J$6)</f>
        <v>0</v>
      </c>
      <c r="G185" s="3">
        <f>soli3grenz(C185,$A$3,Param!$J$4,Param!$J$5,Param!$J$6)*100</f>
        <v>0</v>
      </c>
      <c r="H185" s="13">
        <f t="shared" si="52"/>
        <v>1499</v>
      </c>
      <c r="I185" s="3">
        <f t="shared" si="50"/>
        <v>8.5657142857142858</v>
      </c>
      <c r="J185" s="13">
        <f t="shared" si="53"/>
        <v>25.032725440806043</v>
      </c>
      <c r="K185" s="13">
        <f>tarifest3(A185,$A$3,Param!$B$10,Param!$C$10,Param!$D$10,Param!$E$10,Param!$B$11,Param!$C$11,Param!$D$11,Param!$E$11)</f>
        <v>4311</v>
      </c>
      <c r="L185" s="3">
        <f t="shared" si="62"/>
        <v>24.634285714285713</v>
      </c>
      <c r="M185" s="3">
        <f>tarifest3grenz(A185,$A$3,Param!$B$10,Param!$C$10,Param!$D$10,Param!$E$10,Param!$B$11,Param!$C$11,Param!$D$11,Param!$E$11)*100</f>
        <v>29.304683535607968</v>
      </c>
      <c r="N185" s="3">
        <f t="shared" si="63"/>
        <v>-10089</v>
      </c>
      <c r="O185" s="3">
        <f t="shared" si="64"/>
        <v>-57.651428571428575</v>
      </c>
      <c r="P185" s="13">
        <f t="shared" si="54"/>
        <v>12250</v>
      </c>
      <c r="Q185" s="13">
        <f t="shared" si="65"/>
        <v>-2150</v>
      </c>
      <c r="R185" s="13">
        <f>tarifest3(A185-$K$3,$A$3,Param!$B$10,Param!$C$10,Param!$D$10,Param!$E$10,Param!$B$11,Param!$C$11,Param!$D$11,Param!$E$11)</f>
        <v>0</v>
      </c>
      <c r="S185" s="3">
        <f t="shared" si="66"/>
        <v>-12.285714285714286</v>
      </c>
      <c r="T185" s="3">
        <f>IF(A185&lt;$K$3,$K$2,tarifest3grenz(A185-$K$3,$A$3,Param!$B$10,Param!$C$10,Param!$D$10,Param!$E$10,Param!$B$11,Param!$C$11,Param!$D$11,Param!$E$11))*100</f>
        <v>70</v>
      </c>
      <c r="U185" s="3">
        <f>MAX(K185-tarifest3($K$3,$A$3,Param!$B$10,Param!$C$10,Param!$D$10,Param!$E$10,Param!$B$11,Param!$C$11,Param!$D$11,Param!$E$11),0)</f>
        <v>0</v>
      </c>
      <c r="V185" s="3">
        <f t="shared" si="67"/>
        <v>-12.285714285714286</v>
      </c>
      <c r="W185" s="3">
        <f t="shared" si="68"/>
        <v>70</v>
      </c>
      <c r="X185" s="3">
        <f>soli3grenz(K185,$A$3,Param!$J$9,Param!$J$10,Param!$J$11)*100</f>
        <v>0</v>
      </c>
      <c r="Y185" s="13">
        <f t="shared" si="55"/>
        <v>-2150</v>
      </c>
      <c r="Z185" s="3">
        <f t="shared" si="69"/>
        <v>-12.285714285714286</v>
      </c>
      <c r="AA185" s="13">
        <f t="shared" si="56"/>
        <v>70</v>
      </c>
      <c r="AB185" s="13">
        <f t="shared" si="57"/>
        <v>-3649</v>
      </c>
      <c r="AC185" s="13">
        <f t="shared" si="58"/>
        <v>-20.851428571428571</v>
      </c>
      <c r="AD185" s="13">
        <f t="shared" si="59"/>
        <v>44.967274559193953</v>
      </c>
      <c r="AE185" s="3">
        <f t="shared" si="60"/>
        <v>4.2719580948019242</v>
      </c>
      <c r="AF185" s="13">
        <f t="shared" si="72"/>
        <v>3649</v>
      </c>
      <c r="AG185" s="13">
        <f t="shared" si="70"/>
        <v>20.851428571428571</v>
      </c>
      <c r="AH185" s="13">
        <f t="shared" si="73"/>
        <v>20.851428571428571</v>
      </c>
    </row>
    <row r="186" spans="1:34" x14ac:dyDescent="0.2">
      <c r="A186" s="8">
        <f t="shared" si="71"/>
        <v>17600</v>
      </c>
      <c r="B186" s="9">
        <f t="shared" si="51"/>
        <v>17.600000000000001</v>
      </c>
      <c r="C186" s="13">
        <f>tarifest3(A186,$A$3,Param!$B$5,Param!$C$5,Param!$D$5,Param!$E$5,Param!$B$6,Param!$C$6,Param!$D$6,Param!$E$6)</f>
        <v>1525</v>
      </c>
      <c r="D186" s="3">
        <f t="shared" si="61"/>
        <v>8.6647727272727284</v>
      </c>
      <c r="E186" s="3">
        <f>tarifest3grenz(A186,$A$3,Param!$B$5,Param!$C$5,Param!$D$5,Param!$E$5,Param!$B$6,Param!$C$6,Param!$D$6,Param!$E$6)*100</f>
        <v>25.074012365468285</v>
      </c>
      <c r="F186" s="13">
        <f>soli3(C186,$A$3,Param!$J$4,Param!$J$5,Param!$J$6)</f>
        <v>0</v>
      </c>
      <c r="G186" s="3">
        <f>soli3grenz(C186,$A$3,Param!$J$4,Param!$J$5,Param!$J$6)*100</f>
        <v>0</v>
      </c>
      <c r="H186" s="13">
        <f t="shared" si="52"/>
        <v>1525</v>
      </c>
      <c r="I186" s="3">
        <f t="shared" si="50"/>
        <v>8.6647727272727284</v>
      </c>
      <c r="J186" s="13">
        <f t="shared" si="53"/>
        <v>25.074012365468285</v>
      </c>
      <c r="K186" s="13">
        <f>tarifest3(A186,$A$3,Param!$B$10,Param!$C$10,Param!$D$10,Param!$E$10,Param!$B$11,Param!$C$11,Param!$D$11,Param!$E$11)</f>
        <v>4340</v>
      </c>
      <c r="L186" s="3">
        <f t="shared" si="62"/>
        <v>24.659090909090907</v>
      </c>
      <c r="M186" s="3">
        <f>tarifest3grenz(A186,$A$3,Param!$B$10,Param!$C$10,Param!$D$10,Param!$E$10,Param!$B$11,Param!$C$11,Param!$D$11,Param!$E$11)*100</f>
        <v>29.345970460270209</v>
      </c>
      <c r="N186" s="3">
        <f t="shared" si="63"/>
        <v>-10060</v>
      </c>
      <c r="O186" s="3">
        <f t="shared" si="64"/>
        <v>-57.159090909090907</v>
      </c>
      <c r="P186" s="13">
        <f t="shared" si="54"/>
        <v>12320</v>
      </c>
      <c r="Q186" s="13">
        <f t="shared" si="65"/>
        <v>-2080</v>
      </c>
      <c r="R186" s="13">
        <f>tarifest3(A186-$K$3,$A$3,Param!$B$10,Param!$C$10,Param!$D$10,Param!$E$10,Param!$B$11,Param!$C$11,Param!$D$11,Param!$E$11)</f>
        <v>0</v>
      </c>
      <c r="S186" s="3">
        <f t="shared" si="66"/>
        <v>-11.818181818181818</v>
      </c>
      <c r="T186" s="3">
        <f>IF(A186&lt;$K$3,$K$2,tarifest3grenz(A186-$K$3,$A$3,Param!$B$10,Param!$C$10,Param!$D$10,Param!$E$10,Param!$B$11,Param!$C$11,Param!$D$11,Param!$E$11))*100</f>
        <v>70</v>
      </c>
      <c r="U186" s="3">
        <f>MAX(K186-tarifest3($K$3,$A$3,Param!$B$10,Param!$C$10,Param!$D$10,Param!$E$10,Param!$B$11,Param!$C$11,Param!$D$11,Param!$E$11),0)</f>
        <v>0</v>
      </c>
      <c r="V186" s="3">
        <f t="shared" si="67"/>
        <v>-11.818181818181818</v>
      </c>
      <c r="W186" s="3">
        <f t="shared" si="68"/>
        <v>70</v>
      </c>
      <c r="X186" s="3">
        <f>soli3grenz(K186,$A$3,Param!$J$9,Param!$J$10,Param!$J$11)*100</f>
        <v>0</v>
      </c>
      <c r="Y186" s="13">
        <f t="shared" si="55"/>
        <v>-2080</v>
      </c>
      <c r="Z186" s="3">
        <f t="shared" si="69"/>
        <v>-11.818181818181818</v>
      </c>
      <c r="AA186" s="13">
        <f t="shared" si="56"/>
        <v>70</v>
      </c>
      <c r="AB186" s="13">
        <f t="shared" si="57"/>
        <v>-3605</v>
      </c>
      <c r="AC186" s="13">
        <f t="shared" si="58"/>
        <v>-20.482954545454547</v>
      </c>
      <c r="AD186" s="13">
        <f t="shared" si="59"/>
        <v>44.925987634531715</v>
      </c>
      <c r="AE186" s="3">
        <f t="shared" si="60"/>
        <v>4.2719580948019242</v>
      </c>
      <c r="AF186" s="13">
        <f t="shared" si="72"/>
        <v>3605</v>
      </c>
      <c r="AG186" s="13">
        <f t="shared" si="70"/>
        <v>20.482954545454547</v>
      </c>
      <c r="AH186" s="13">
        <f t="shared" si="73"/>
        <v>20.482954545454547</v>
      </c>
    </row>
    <row r="187" spans="1:34" x14ac:dyDescent="0.2">
      <c r="A187" s="8">
        <f t="shared" si="71"/>
        <v>17700</v>
      </c>
      <c r="B187" s="9">
        <f t="shared" si="51"/>
        <v>17.7</v>
      </c>
      <c r="C187" s="13">
        <f>tarifest3(A187,$A$3,Param!$B$5,Param!$C$5,Param!$D$5,Param!$E$5,Param!$B$6,Param!$C$6,Param!$D$6,Param!$E$6)</f>
        <v>1550</v>
      </c>
      <c r="D187" s="3">
        <f t="shared" si="61"/>
        <v>8.7570621468926557</v>
      </c>
      <c r="E187" s="3">
        <f>tarifest3grenz(A187,$A$3,Param!$B$5,Param!$C$5,Param!$D$5,Param!$E$5,Param!$B$6,Param!$C$6,Param!$D$6,Param!$E$6)*100</f>
        <v>25.115299290130523</v>
      </c>
      <c r="F187" s="13">
        <f>soli3(C187,$A$3,Param!$J$4,Param!$J$5,Param!$J$6)</f>
        <v>0</v>
      </c>
      <c r="G187" s="3">
        <f>soli3grenz(C187,$A$3,Param!$J$4,Param!$J$5,Param!$J$6)*100</f>
        <v>0</v>
      </c>
      <c r="H187" s="13">
        <f t="shared" si="52"/>
        <v>1550</v>
      </c>
      <c r="I187" s="3">
        <f t="shared" si="50"/>
        <v>8.7570621468926557</v>
      </c>
      <c r="J187" s="13">
        <f t="shared" si="53"/>
        <v>25.115299290130523</v>
      </c>
      <c r="K187" s="13">
        <f>tarifest3(A187,$A$3,Param!$B$10,Param!$C$10,Param!$D$10,Param!$E$10,Param!$B$11,Param!$C$11,Param!$D$11,Param!$E$11)</f>
        <v>4369</v>
      </c>
      <c r="L187" s="3">
        <f t="shared" si="62"/>
        <v>24.683615819209042</v>
      </c>
      <c r="M187" s="3">
        <f>tarifest3grenz(A187,$A$3,Param!$B$10,Param!$C$10,Param!$D$10,Param!$E$10,Param!$B$11,Param!$C$11,Param!$D$11,Param!$E$11)*100</f>
        <v>29.387257384932447</v>
      </c>
      <c r="N187" s="3">
        <f t="shared" si="63"/>
        <v>-10031</v>
      </c>
      <c r="O187" s="3">
        <f t="shared" si="64"/>
        <v>-56.672316384180789</v>
      </c>
      <c r="P187" s="13">
        <f t="shared" si="54"/>
        <v>12390</v>
      </c>
      <c r="Q187" s="13">
        <f t="shared" si="65"/>
        <v>-2010</v>
      </c>
      <c r="R187" s="13">
        <f>tarifest3(A187-$K$3,$A$3,Param!$B$10,Param!$C$10,Param!$D$10,Param!$E$10,Param!$B$11,Param!$C$11,Param!$D$11,Param!$E$11)</f>
        <v>0</v>
      </c>
      <c r="S187" s="3">
        <f t="shared" si="66"/>
        <v>-11.35593220338983</v>
      </c>
      <c r="T187" s="3">
        <f>IF(A187&lt;$K$3,$K$2,tarifest3grenz(A187-$K$3,$A$3,Param!$B$10,Param!$C$10,Param!$D$10,Param!$E$10,Param!$B$11,Param!$C$11,Param!$D$11,Param!$E$11))*100</f>
        <v>70</v>
      </c>
      <c r="U187" s="3">
        <f>MAX(K187-tarifest3($K$3,$A$3,Param!$B$10,Param!$C$10,Param!$D$10,Param!$E$10,Param!$B$11,Param!$C$11,Param!$D$11,Param!$E$11),0)</f>
        <v>0</v>
      </c>
      <c r="V187" s="3">
        <f t="shared" si="67"/>
        <v>-11.35593220338983</v>
      </c>
      <c r="W187" s="3">
        <f t="shared" si="68"/>
        <v>70</v>
      </c>
      <c r="X187" s="3">
        <f>soli3grenz(K187,$A$3,Param!$J$9,Param!$J$10,Param!$J$11)*100</f>
        <v>0</v>
      </c>
      <c r="Y187" s="13">
        <f t="shared" si="55"/>
        <v>-2010</v>
      </c>
      <c r="Z187" s="3">
        <f t="shared" si="69"/>
        <v>-11.35593220338983</v>
      </c>
      <c r="AA187" s="13">
        <f t="shared" si="56"/>
        <v>70</v>
      </c>
      <c r="AB187" s="13">
        <f t="shared" si="57"/>
        <v>-3560</v>
      </c>
      <c r="AC187" s="13">
        <f t="shared" si="58"/>
        <v>-20.112994350282484</v>
      </c>
      <c r="AD187" s="13">
        <f t="shared" si="59"/>
        <v>44.884700709869477</v>
      </c>
      <c r="AE187" s="3">
        <f t="shared" si="60"/>
        <v>4.2719580948019242</v>
      </c>
      <c r="AF187" s="13">
        <f t="shared" si="72"/>
        <v>3560</v>
      </c>
      <c r="AG187" s="13">
        <f t="shared" si="70"/>
        <v>20.112994350282484</v>
      </c>
      <c r="AH187" s="13">
        <f t="shared" si="73"/>
        <v>20.112994350282484</v>
      </c>
    </row>
    <row r="188" spans="1:34" x14ac:dyDescent="0.2">
      <c r="A188" s="8">
        <f t="shared" si="71"/>
        <v>17800</v>
      </c>
      <c r="B188" s="9">
        <f t="shared" si="51"/>
        <v>17.8</v>
      </c>
      <c r="C188" s="13">
        <f>tarifest3(A188,$A$3,Param!$B$5,Param!$C$5,Param!$D$5,Param!$E$5,Param!$B$6,Param!$C$6,Param!$D$6,Param!$E$6)</f>
        <v>1575</v>
      </c>
      <c r="D188" s="3">
        <f t="shared" si="61"/>
        <v>8.8483146067415728</v>
      </c>
      <c r="E188" s="3">
        <f>tarifest3grenz(A188,$A$3,Param!$B$5,Param!$C$5,Param!$D$5,Param!$E$5,Param!$B$6,Param!$C$6,Param!$D$6,Param!$E$6)*100</f>
        <v>25.156586214792764</v>
      </c>
      <c r="F188" s="13">
        <f>soli3(C188,$A$3,Param!$J$4,Param!$J$5,Param!$J$6)</f>
        <v>0</v>
      </c>
      <c r="G188" s="3">
        <f>soli3grenz(C188,$A$3,Param!$J$4,Param!$J$5,Param!$J$6)*100</f>
        <v>0</v>
      </c>
      <c r="H188" s="13">
        <f t="shared" si="52"/>
        <v>1575</v>
      </c>
      <c r="I188" s="3">
        <f t="shared" si="50"/>
        <v>8.8483146067415728</v>
      </c>
      <c r="J188" s="13">
        <f t="shared" si="53"/>
        <v>25.156586214792764</v>
      </c>
      <c r="K188" s="13">
        <f>tarifest3(A188,$A$3,Param!$B$10,Param!$C$10,Param!$D$10,Param!$E$10,Param!$B$11,Param!$C$11,Param!$D$11,Param!$E$11)</f>
        <v>4399</v>
      </c>
      <c r="L188" s="3">
        <f t="shared" si="62"/>
        <v>24.713483146067418</v>
      </c>
      <c r="M188" s="3">
        <f>tarifest3grenz(A188,$A$3,Param!$B$10,Param!$C$10,Param!$D$10,Param!$E$10,Param!$B$11,Param!$C$11,Param!$D$11,Param!$E$11)*100</f>
        <v>29.428544309594688</v>
      </c>
      <c r="N188" s="3">
        <f t="shared" si="63"/>
        <v>-10001</v>
      </c>
      <c r="O188" s="3">
        <f t="shared" si="64"/>
        <v>-56.185393258426963</v>
      </c>
      <c r="P188" s="13">
        <f t="shared" si="54"/>
        <v>12460</v>
      </c>
      <c r="Q188" s="13">
        <f t="shared" si="65"/>
        <v>-1940</v>
      </c>
      <c r="R188" s="13">
        <f>tarifest3(A188-$K$3,$A$3,Param!$B$10,Param!$C$10,Param!$D$10,Param!$E$10,Param!$B$11,Param!$C$11,Param!$D$11,Param!$E$11)</f>
        <v>0</v>
      </c>
      <c r="S188" s="3">
        <f t="shared" si="66"/>
        <v>-10.898876404494381</v>
      </c>
      <c r="T188" s="3">
        <f>IF(A188&lt;$K$3,$K$2,tarifest3grenz(A188-$K$3,$A$3,Param!$B$10,Param!$C$10,Param!$D$10,Param!$E$10,Param!$B$11,Param!$C$11,Param!$D$11,Param!$E$11))*100</f>
        <v>70</v>
      </c>
      <c r="U188" s="3">
        <f>MAX(K188-tarifest3($K$3,$A$3,Param!$B$10,Param!$C$10,Param!$D$10,Param!$E$10,Param!$B$11,Param!$C$11,Param!$D$11,Param!$E$11),0)</f>
        <v>0</v>
      </c>
      <c r="V188" s="3">
        <f t="shared" si="67"/>
        <v>-10.898876404494381</v>
      </c>
      <c r="W188" s="3">
        <f t="shared" si="68"/>
        <v>70</v>
      </c>
      <c r="X188" s="3">
        <f>soli3grenz(K188,$A$3,Param!$J$9,Param!$J$10,Param!$J$11)*100</f>
        <v>0</v>
      </c>
      <c r="Y188" s="13">
        <f t="shared" si="55"/>
        <v>-1940</v>
      </c>
      <c r="Z188" s="3">
        <f t="shared" si="69"/>
        <v>-10.898876404494381</v>
      </c>
      <c r="AA188" s="13">
        <f t="shared" si="56"/>
        <v>70</v>
      </c>
      <c r="AB188" s="13">
        <f t="shared" si="57"/>
        <v>-3515</v>
      </c>
      <c r="AC188" s="13">
        <f t="shared" si="58"/>
        <v>-19.747191011235955</v>
      </c>
      <c r="AD188" s="13">
        <f t="shared" si="59"/>
        <v>44.843413785207233</v>
      </c>
      <c r="AE188" s="3">
        <f t="shared" si="60"/>
        <v>4.2719580948019242</v>
      </c>
      <c r="AF188" s="13">
        <f t="shared" si="72"/>
        <v>3515</v>
      </c>
      <c r="AG188" s="13">
        <f t="shared" si="70"/>
        <v>19.747191011235955</v>
      </c>
      <c r="AH188" s="13">
        <f t="shared" si="73"/>
        <v>19.747191011235955</v>
      </c>
    </row>
    <row r="189" spans="1:34" x14ac:dyDescent="0.2">
      <c r="A189" s="8">
        <f t="shared" si="71"/>
        <v>17900</v>
      </c>
      <c r="B189" s="9">
        <f t="shared" si="51"/>
        <v>17.899999999999999</v>
      </c>
      <c r="C189" s="13">
        <f>tarifest3(A189,$A$3,Param!$B$5,Param!$C$5,Param!$D$5,Param!$E$5,Param!$B$6,Param!$C$6,Param!$D$6,Param!$E$6)</f>
        <v>1600</v>
      </c>
      <c r="D189" s="3">
        <f t="shared" si="61"/>
        <v>8.938547486033519</v>
      </c>
      <c r="E189" s="3">
        <f>tarifest3grenz(A189,$A$3,Param!$B$5,Param!$C$5,Param!$D$5,Param!$E$5,Param!$B$6,Param!$C$6,Param!$D$6,Param!$E$6)*100</f>
        <v>25.197873139455005</v>
      </c>
      <c r="F189" s="13">
        <f>soli3(C189,$A$3,Param!$J$4,Param!$J$5,Param!$J$6)</f>
        <v>0</v>
      </c>
      <c r="G189" s="3">
        <f>soli3grenz(C189,$A$3,Param!$J$4,Param!$J$5,Param!$J$6)*100</f>
        <v>0</v>
      </c>
      <c r="H189" s="13">
        <f t="shared" si="52"/>
        <v>1600</v>
      </c>
      <c r="I189" s="3">
        <f t="shared" ref="I189:I252" si="74">IF($A189=0,0,H189/$A189*100)</f>
        <v>8.938547486033519</v>
      </c>
      <c r="J189" s="13">
        <f t="shared" si="53"/>
        <v>25.197873139455005</v>
      </c>
      <c r="K189" s="13">
        <f>tarifest3(A189,$A$3,Param!$B$10,Param!$C$10,Param!$D$10,Param!$E$10,Param!$B$11,Param!$C$11,Param!$D$11,Param!$E$11)</f>
        <v>4428</v>
      </c>
      <c r="L189" s="3">
        <f t="shared" si="62"/>
        <v>24.737430167597765</v>
      </c>
      <c r="M189" s="3">
        <f>tarifest3grenz(A189,$A$3,Param!$B$10,Param!$C$10,Param!$D$10,Param!$E$10,Param!$B$11,Param!$C$11,Param!$D$11,Param!$E$11)*100</f>
        <v>29.469831234256926</v>
      </c>
      <c r="N189" s="3">
        <f t="shared" si="63"/>
        <v>-9972</v>
      </c>
      <c r="O189" s="3">
        <f t="shared" si="64"/>
        <v>-55.709497206703908</v>
      </c>
      <c r="P189" s="13">
        <f t="shared" si="54"/>
        <v>12530</v>
      </c>
      <c r="Q189" s="13">
        <f t="shared" si="65"/>
        <v>-1870</v>
      </c>
      <c r="R189" s="13">
        <f>tarifest3(A189-$K$3,$A$3,Param!$B$10,Param!$C$10,Param!$D$10,Param!$E$10,Param!$B$11,Param!$C$11,Param!$D$11,Param!$E$11)</f>
        <v>0</v>
      </c>
      <c r="S189" s="3">
        <f t="shared" si="66"/>
        <v>-10.446927374301676</v>
      </c>
      <c r="T189" s="3">
        <f>IF(A189&lt;$K$3,$K$2,tarifest3grenz(A189-$K$3,$A$3,Param!$B$10,Param!$C$10,Param!$D$10,Param!$E$10,Param!$B$11,Param!$C$11,Param!$D$11,Param!$E$11))*100</f>
        <v>70</v>
      </c>
      <c r="U189" s="3">
        <f>MAX(K189-tarifest3($K$3,$A$3,Param!$B$10,Param!$C$10,Param!$D$10,Param!$E$10,Param!$B$11,Param!$C$11,Param!$D$11,Param!$E$11),0)</f>
        <v>0</v>
      </c>
      <c r="V189" s="3">
        <f t="shared" si="67"/>
        <v>-10.446927374301676</v>
      </c>
      <c r="W189" s="3">
        <f t="shared" si="68"/>
        <v>70</v>
      </c>
      <c r="X189" s="3">
        <f>soli3grenz(K189,$A$3,Param!$J$9,Param!$J$10,Param!$J$11)*100</f>
        <v>0</v>
      </c>
      <c r="Y189" s="13">
        <f t="shared" si="55"/>
        <v>-1870</v>
      </c>
      <c r="Z189" s="3">
        <f t="shared" si="69"/>
        <v>-10.446927374301676</v>
      </c>
      <c r="AA189" s="13">
        <f t="shared" si="56"/>
        <v>70</v>
      </c>
      <c r="AB189" s="13">
        <f t="shared" si="57"/>
        <v>-3470</v>
      </c>
      <c r="AC189" s="13">
        <f t="shared" si="58"/>
        <v>-19.385474860335194</v>
      </c>
      <c r="AD189" s="13">
        <f t="shared" si="59"/>
        <v>44.802126860544995</v>
      </c>
      <c r="AE189" s="3">
        <f t="shared" si="60"/>
        <v>4.2719580948019207</v>
      </c>
      <c r="AF189" s="13">
        <f t="shared" si="72"/>
        <v>3470</v>
      </c>
      <c r="AG189" s="13">
        <f t="shared" si="70"/>
        <v>19.385474860335194</v>
      </c>
      <c r="AH189" s="13">
        <f t="shared" si="73"/>
        <v>19.385474860335194</v>
      </c>
    </row>
    <row r="190" spans="1:34" x14ac:dyDescent="0.2">
      <c r="A190" s="8">
        <f t="shared" si="71"/>
        <v>18000</v>
      </c>
      <c r="B190" s="9">
        <f t="shared" si="51"/>
        <v>18</v>
      </c>
      <c r="C190" s="13">
        <f>tarifest3(A190,$A$3,Param!$B$5,Param!$C$5,Param!$D$5,Param!$E$5,Param!$B$6,Param!$C$6,Param!$D$6,Param!$E$6)</f>
        <v>1625</v>
      </c>
      <c r="D190" s="3">
        <f t="shared" si="61"/>
        <v>9.0277777777777768</v>
      </c>
      <c r="E190" s="3">
        <f>tarifest3grenz(A190,$A$3,Param!$B$5,Param!$C$5,Param!$D$5,Param!$E$5,Param!$B$6,Param!$C$6,Param!$D$6,Param!$E$6)*100</f>
        <v>25.23916006411724</v>
      </c>
      <c r="F190" s="13">
        <f>soli3(C190,$A$3,Param!$J$4,Param!$J$5,Param!$J$6)</f>
        <v>0</v>
      </c>
      <c r="G190" s="3">
        <f>soli3grenz(C190,$A$3,Param!$J$4,Param!$J$5,Param!$J$6)*100</f>
        <v>0</v>
      </c>
      <c r="H190" s="13">
        <f t="shared" si="52"/>
        <v>1625</v>
      </c>
      <c r="I190" s="3">
        <f t="shared" si="74"/>
        <v>9.0277777777777768</v>
      </c>
      <c r="J190" s="13">
        <f t="shared" si="53"/>
        <v>25.23916006411724</v>
      </c>
      <c r="K190" s="13">
        <f>tarifest3(A190,$A$3,Param!$B$10,Param!$C$10,Param!$D$10,Param!$E$10,Param!$B$11,Param!$C$11,Param!$D$11,Param!$E$11)</f>
        <v>4458</v>
      </c>
      <c r="L190" s="3">
        <f t="shared" si="62"/>
        <v>24.766666666666666</v>
      </c>
      <c r="M190" s="3">
        <f>tarifest3grenz(A190,$A$3,Param!$B$10,Param!$C$10,Param!$D$10,Param!$E$10,Param!$B$11,Param!$C$11,Param!$D$11,Param!$E$11)*100</f>
        <v>29.511118158919164</v>
      </c>
      <c r="N190" s="3">
        <f t="shared" si="63"/>
        <v>-9942</v>
      </c>
      <c r="O190" s="3">
        <f t="shared" si="64"/>
        <v>-55.233333333333334</v>
      </c>
      <c r="P190" s="13">
        <f t="shared" si="54"/>
        <v>12600</v>
      </c>
      <c r="Q190" s="13">
        <f t="shared" si="65"/>
        <v>-1800</v>
      </c>
      <c r="R190" s="13">
        <f>tarifest3(A190-$K$3,$A$3,Param!$B$10,Param!$C$10,Param!$D$10,Param!$E$10,Param!$B$11,Param!$C$11,Param!$D$11,Param!$E$11)</f>
        <v>0</v>
      </c>
      <c r="S190" s="3">
        <f t="shared" si="66"/>
        <v>-10</v>
      </c>
      <c r="T190" s="3">
        <f>IF(A190&lt;$K$3,$K$2,tarifest3grenz(A190-$K$3,$A$3,Param!$B$10,Param!$C$10,Param!$D$10,Param!$E$10,Param!$B$11,Param!$C$11,Param!$D$11,Param!$E$11))*100</f>
        <v>70</v>
      </c>
      <c r="U190" s="3">
        <f>MAX(K190-tarifest3($K$3,$A$3,Param!$B$10,Param!$C$10,Param!$D$10,Param!$E$10,Param!$B$11,Param!$C$11,Param!$D$11,Param!$E$11),0)</f>
        <v>0</v>
      </c>
      <c r="V190" s="3">
        <f t="shared" si="67"/>
        <v>-10</v>
      </c>
      <c r="W190" s="3">
        <f t="shared" si="68"/>
        <v>70</v>
      </c>
      <c r="X190" s="3">
        <f>soli3grenz(K190,$A$3,Param!$J$9,Param!$J$10,Param!$J$11)*100</f>
        <v>0</v>
      </c>
      <c r="Y190" s="13">
        <f t="shared" si="55"/>
        <v>-1800</v>
      </c>
      <c r="Z190" s="3">
        <f t="shared" si="69"/>
        <v>-10</v>
      </c>
      <c r="AA190" s="13">
        <f t="shared" si="56"/>
        <v>70</v>
      </c>
      <c r="AB190" s="13">
        <f t="shared" si="57"/>
        <v>-3425</v>
      </c>
      <c r="AC190" s="13">
        <f t="shared" si="58"/>
        <v>-19.027777777777779</v>
      </c>
      <c r="AD190" s="13">
        <f t="shared" si="59"/>
        <v>44.760839935882757</v>
      </c>
      <c r="AE190" s="3">
        <f t="shared" si="60"/>
        <v>4.2719580948019242</v>
      </c>
      <c r="AF190" s="13">
        <f t="shared" si="72"/>
        <v>3425</v>
      </c>
      <c r="AG190" s="13">
        <f t="shared" si="70"/>
        <v>19.027777777777779</v>
      </c>
      <c r="AH190" s="13">
        <f t="shared" si="73"/>
        <v>19.027777777777779</v>
      </c>
    </row>
    <row r="191" spans="1:34" x14ac:dyDescent="0.2">
      <c r="A191" s="8">
        <f t="shared" si="71"/>
        <v>18100</v>
      </c>
      <c r="B191" s="9">
        <f t="shared" si="51"/>
        <v>18.100000000000001</v>
      </c>
      <c r="C191" s="13">
        <f>tarifest3(A191,$A$3,Param!$B$5,Param!$C$5,Param!$D$5,Param!$E$5,Param!$B$6,Param!$C$6,Param!$D$6,Param!$E$6)</f>
        <v>1650</v>
      </c>
      <c r="D191" s="3">
        <f t="shared" si="61"/>
        <v>9.1160220994475143</v>
      </c>
      <c r="E191" s="3">
        <f>tarifest3grenz(A191,$A$3,Param!$B$5,Param!$C$5,Param!$D$5,Param!$E$5,Param!$B$6,Param!$C$6,Param!$D$6,Param!$E$6)*100</f>
        <v>25.280446988779481</v>
      </c>
      <c r="F191" s="13">
        <f>soli3(C191,$A$3,Param!$J$4,Param!$J$5,Param!$J$6)</f>
        <v>0</v>
      </c>
      <c r="G191" s="3">
        <f>soli3grenz(C191,$A$3,Param!$J$4,Param!$J$5,Param!$J$6)*100</f>
        <v>0</v>
      </c>
      <c r="H191" s="13">
        <f t="shared" si="52"/>
        <v>1650</v>
      </c>
      <c r="I191" s="3">
        <f t="shared" si="74"/>
        <v>9.1160220994475143</v>
      </c>
      <c r="J191" s="13">
        <f t="shared" si="53"/>
        <v>25.280446988779481</v>
      </c>
      <c r="K191" s="13">
        <f>tarifest3(A191,$A$3,Param!$B$10,Param!$C$10,Param!$D$10,Param!$E$10,Param!$B$11,Param!$C$11,Param!$D$11,Param!$E$11)</f>
        <v>4487</v>
      </c>
      <c r="L191" s="3">
        <f t="shared" si="62"/>
        <v>24.790055248618785</v>
      </c>
      <c r="M191" s="3">
        <f>tarifest3grenz(A191,$A$3,Param!$B$10,Param!$C$10,Param!$D$10,Param!$E$10,Param!$B$11,Param!$C$11,Param!$D$11,Param!$E$11)*100</f>
        <v>29.552405083581405</v>
      </c>
      <c r="N191" s="3">
        <f t="shared" si="63"/>
        <v>-9913</v>
      </c>
      <c r="O191" s="3">
        <f t="shared" si="64"/>
        <v>-54.767955801104975</v>
      </c>
      <c r="P191" s="13">
        <f t="shared" si="54"/>
        <v>12670</v>
      </c>
      <c r="Q191" s="13">
        <f t="shared" si="65"/>
        <v>-1730</v>
      </c>
      <c r="R191" s="13">
        <f>tarifest3(A191-$K$3,$A$3,Param!$B$10,Param!$C$10,Param!$D$10,Param!$E$10,Param!$B$11,Param!$C$11,Param!$D$11,Param!$E$11)</f>
        <v>0</v>
      </c>
      <c r="S191" s="3">
        <f t="shared" si="66"/>
        <v>-9.5580110497237563</v>
      </c>
      <c r="T191" s="3">
        <f>IF(A191&lt;$K$3,$K$2,tarifest3grenz(A191-$K$3,$A$3,Param!$B$10,Param!$C$10,Param!$D$10,Param!$E$10,Param!$B$11,Param!$C$11,Param!$D$11,Param!$E$11))*100</f>
        <v>70</v>
      </c>
      <c r="U191" s="3">
        <f>MAX(K191-tarifest3($K$3,$A$3,Param!$B$10,Param!$C$10,Param!$D$10,Param!$E$10,Param!$B$11,Param!$C$11,Param!$D$11,Param!$E$11),0)</f>
        <v>0</v>
      </c>
      <c r="V191" s="3">
        <f t="shared" si="67"/>
        <v>-9.5580110497237563</v>
      </c>
      <c r="W191" s="3">
        <f t="shared" si="68"/>
        <v>70</v>
      </c>
      <c r="X191" s="3">
        <f>soli3grenz(K191,$A$3,Param!$J$9,Param!$J$10,Param!$J$11)*100</f>
        <v>0</v>
      </c>
      <c r="Y191" s="13">
        <f t="shared" si="55"/>
        <v>-1730</v>
      </c>
      <c r="Z191" s="3">
        <f t="shared" si="69"/>
        <v>-9.5580110497237563</v>
      </c>
      <c r="AA191" s="13">
        <f t="shared" si="56"/>
        <v>70</v>
      </c>
      <c r="AB191" s="13">
        <f t="shared" si="57"/>
        <v>-3380</v>
      </c>
      <c r="AC191" s="13">
        <f t="shared" si="58"/>
        <v>-18.674033149171272</v>
      </c>
      <c r="AD191" s="13">
        <f t="shared" si="59"/>
        <v>44.719553011220519</v>
      </c>
      <c r="AE191" s="3">
        <f t="shared" si="60"/>
        <v>4.2719580948019242</v>
      </c>
      <c r="AF191" s="13">
        <f t="shared" si="72"/>
        <v>3380</v>
      </c>
      <c r="AG191" s="13">
        <f t="shared" si="70"/>
        <v>18.674033149171272</v>
      </c>
      <c r="AH191" s="13">
        <f t="shared" si="73"/>
        <v>18.674033149171272</v>
      </c>
    </row>
    <row r="192" spans="1:34" x14ac:dyDescent="0.2">
      <c r="A192" s="8">
        <f t="shared" si="71"/>
        <v>18200</v>
      </c>
      <c r="B192" s="9">
        <f t="shared" si="51"/>
        <v>18.2</v>
      </c>
      <c r="C192" s="13">
        <f>tarifest3(A192,$A$3,Param!$B$5,Param!$C$5,Param!$D$5,Param!$E$5,Param!$B$6,Param!$C$6,Param!$D$6,Param!$E$6)</f>
        <v>1676</v>
      </c>
      <c r="D192" s="3">
        <f t="shared" si="61"/>
        <v>9.208791208791208</v>
      </c>
      <c r="E192" s="3">
        <f>tarifest3grenz(A192,$A$3,Param!$B$5,Param!$C$5,Param!$D$5,Param!$E$5,Param!$B$6,Param!$C$6,Param!$D$6,Param!$E$6)*100</f>
        <v>25.321733913441726</v>
      </c>
      <c r="F192" s="13">
        <f>soli3(C192,$A$3,Param!$J$4,Param!$J$5,Param!$J$6)</f>
        <v>0</v>
      </c>
      <c r="G192" s="3">
        <f>soli3grenz(C192,$A$3,Param!$J$4,Param!$J$5,Param!$J$6)*100</f>
        <v>0</v>
      </c>
      <c r="H192" s="13">
        <f t="shared" si="52"/>
        <v>1676</v>
      </c>
      <c r="I192" s="3">
        <f t="shared" si="74"/>
        <v>9.208791208791208</v>
      </c>
      <c r="J192" s="13">
        <f t="shared" si="53"/>
        <v>25.321733913441726</v>
      </c>
      <c r="K192" s="13">
        <f>tarifest3(A192,$A$3,Param!$B$10,Param!$C$10,Param!$D$10,Param!$E$10,Param!$B$11,Param!$C$11,Param!$D$11,Param!$E$11)</f>
        <v>4517</v>
      </c>
      <c r="L192" s="3">
        <f t="shared" si="62"/>
        <v>24.818681318681318</v>
      </c>
      <c r="M192" s="3">
        <f>tarifest3grenz(A192,$A$3,Param!$B$10,Param!$C$10,Param!$D$10,Param!$E$10,Param!$B$11,Param!$C$11,Param!$D$11,Param!$E$11)*100</f>
        <v>29.59369200824365</v>
      </c>
      <c r="N192" s="3">
        <f t="shared" si="63"/>
        <v>-9883</v>
      </c>
      <c r="O192" s="3">
        <f t="shared" si="64"/>
        <v>-54.302197802197803</v>
      </c>
      <c r="P192" s="13">
        <f t="shared" si="54"/>
        <v>12740</v>
      </c>
      <c r="Q192" s="13">
        <f t="shared" si="65"/>
        <v>-1660</v>
      </c>
      <c r="R192" s="13">
        <f>tarifest3(A192-$K$3,$A$3,Param!$B$10,Param!$C$10,Param!$D$10,Param!$E$10,Param!$B$11,Param!$C$11,Param!$D$11,Param!$E$11)</f>
        <v>0</v>
      </c>
      <c r="S192" s="3">
        <f t="shared" si="66"/>
        <v>-9.1208791208791204</v>
      </c>
      <c r="T192" s="3">
        <f>IF(A192&lt;$K$3,$K$2,tarifest3grenz(A192-$K$3,$A$3,Param!$B$10,Param!$C$10,Param!$D$10,Param!$E$10,Param!$B$11,Param!$C$11,Param!$D$11,Param!$E$11))*100</f>
        <v>70</v>
      </c>
      <c r="U192" s="3">
        <f>MAX(K192-tarifest3($K$3,$A$3,Param!$B$10,Param!$C$10,Param!$D$10,Param!$E$10,Param!$B$11,Param!$C$11,Param!$D$11,Param!$E$11),0)</f>
        <v>0</v>
      </c>
      <c r="V192" s="3">
        <f t="shared" si="67"/>
        <v>-9.1208791208791204</v>
      </c>
      <c r="W192" s="3">
        <f t="shared" si="68"/>
        <v>70</v>
      </c>
      <c r="X192" s="3">
        <f>soli3grenz(K192,$A$3,Param!$J$9,Param!$J$10,Param!$J$11)*100</f>
        <v>0</v>
      </c>
      <c r="Y192" s="13">
        <f t="shared" si="55"/>
        <v>-1660</v>
      </c>
      <c r="Z192" s="3">
        <f t="shared" si="69"/>
        <v>-9.1208791208791204</v>
      </c>
      <c r="AA192" s="13">
        <f t="shared" si="56"/>
        <v>70</v>
      </c>
      <c r="AB192" s="13">
        <f t="shared" si="57"/>
        <v>-3336</v>
      </c>
      <c r="AC192" s="13">
        <f t="shared" si="58"/>
        <v>-18.329670329670328</v>
      </c>
      <c r="AD192" s="13">
        <f t="shared" si="59"/>
        <v>44.678266086558274</v>
      </c>
      <c r="AE192" s="3">
        <f t="shared" si="60"/>
        <v>4.2719580948019242</v>
      </c>
      <c r="AF192" s="13">
        <f t="shared" si="72"/>
        <v>3336</v>
      </c>
      <c r="AG192" s="13">
        <f t="shared" si="70"/>
        <v>18.329670329670328</v>
      </c>
      <c r="AH192" s="13">
        <f t="shared" si="73"/>
        <v>18.329670329670328</v>
      </c>
    </row>
    <row r="193" spans="1:34" x14ac:dyDescent="0.2">
      <c r="A193" s="8">
        <f t="shared" si="71"/>
        <v>18300</v>
      </c>
      <c r="B193" s="9">
        <f t="shared" si="51"/>
        <v>18.3</v>
      </c>
      <c r="C193" s="13">
        <f>tarifest3(A193,$A$3,Param!$B$5,Param!$C$5,Param!$D$5,Param!$E$5,Param!$B$6,Param!$C$6,Param!$D$6,Param!$E$6)</f>
        <v>1701</v>
      </c>
      <c r="D193" s="3">
        <f t="shared" si="61"/>
        <v>9.2950819672131146</v>
      </c>
      <c r="E193" s="3">
        <f>tarifest3grenz(A193,$A$3,Param!$B$5,Param!$C$5,Param!$D$5,Param!$E$5,Param!$B$6,Param!$C$6,Param!$D$6,Param!$E$6)*100</f>
        <v>25.36302083810396</v>
      </c>
      <c r="F193" s="13">
        <f>soli3(C193,$A$3,Param!$J$4,Param!$J$5,Param!$J$6)</f>
        <v>0</v>
      </c>
      <c r="G193" s="3">
        <f>soli3grenz(C193,$A$3,Param!$J$4,Param!$J$5,Param!$J$6)*100</f>
        <v>0</v>
      </c>
      <c r="H193" s="13">
        <f t="shared" si="52"/>
        <v>1701</v>
      </c>
      <c r="I193" s="3">
        <f t="shared" si="74"/>
        <v>9.2950819672131146</v>
      </c>
      <c r="J193" s="13">
        <f t="shared" si="53"/>
        <v>25.36302083810396</v>
      </c>
      <c r="K193" s="13">
        <f>tarifest3(A193,$A$3,Param!$B$10,Param!$C$10,Param!$D$10,Param!$E$10,Param!$B$11,Param!$C$11,Param!$D$11,Param!$E$11)</f>
        <v>4546</v>
      </c>
      <c r="L193" s="3">
        <f t="shared" si="62"/>
        <v>24.84153005464481</v>
      </c>
      <c r="M193" s="3">
        <f>tarifest3grenz(A193,$A$3,Param!$B$10,Param!$C$10,Param!$D$10,Param!$E$10,Param!$B$11,Param!$C$11,Param!$D$11,Param!$E$11)*100</f>
        <v>29.634978932905888</v>
      </c>
      <c r="N193" s="3">
        <f t="shared" si="63"/>
        <v>-9854</v>
      </c>
      <c r="O193" s="3">
        <f t="shared" si="64"/>
        <v>-53.846994535519123</v>
      </c>
      <c r="P193" s="13">
        <f t="shared" si="54"/>
        <v>12810</v>
      </c>
      <c r="Q193" s="13">
        <f t="shared" si="65"/>
        <v>-1590</v>
      </c>
      <c r="R193" s="13">
        <f>tarifest3(A193-$K$3,$A$3,Param!$B$10,Param!$C$10,Param!$D$10,Param!$E$10,Param!$B$11,Param!$C$11,Param!$D$11,Param!$E$11)</f>
        <v>0</v>
      </c>
      <c r="S193" s="3">
        <f t="shared" si="66"/>
        <v>-8.6885245901639347</v>
      </c>
      <c r="T193" s="3">
        <f>IF(A193&lt;$K$3,$K$2,tarifest3grenz(A193-$K$3,$A$3,Param!$B$10,Param!$C$10,Param!$D$10,Param!$E$10,Param!$B$11,Param!$C$11,Param!$D$11,Param!$E$11))*100</f>
        <v>70</v>
      </c>
      <c r="U193" s="3">
        <f>MAX(K193-tarifest3($K$3,$A$3,Param!$B$10,Param!$C$10,Param!$D$10,Param!$E$10,Param!$B$11,Param!$C$11,Param!$D$11,Param!$E$11),0)</f>
        <v>0</v>
      </c>
      <c r="V193" s="3">
        <f t="shared" si="67"/>
        <v>-8.6885245901639347</v>
      </c>
      <c r="W193" s="3">
        <f t="shared" si="68"/>
        <v>70</v>
      </c>
      <c r="X193" s="3">
        <f>soli3grenz(K193,$A$3,Param!$J$9,Param!$J$10,Param!$J$11)*100</f>
        <v>0</v>
      </c>
      <c r="Y193" s="13">
        <f t="shared" si="55"/>
        <v>-1590</v>
      </c>
      <c r="Z193" s="3">
        <f t="shared" si="69"/>
        <v>-8.6885245901639347</v>
      </c>
      <c r="AA193" s="13">
        <f t="shared" si="56"/>
        <v>70</v>
      </c>
      <c r="AB193" s="13">
        <f t="shared" si="57"/>
        <v>-3291</v>
      </c>
      <c r="AC193" s="13">
        <f t="shared" si="58"/>
        <v>-17.983606557377051</v>
      </c>
      <c r="AD193" s="13">
        <f t="shared" si="59"/>
        <v>44.636979161896036</v>
      </c>
      <c r="AE193" s="3">
        <f t="shared" si="60"/>
        <v>4.2719580948019278</v>
      </c>
      <c r="AF193" s="13">
        <f t="shared" si="72"/>
        <v>3291</v>
      </c>
      <c r="AG193" s="13">
        <f t="shared" si="70"/>
        <v>17.983606557377051</v>
      </c>
      <c r="AH193" s="13">
        <f t="shared" si="73"/>
        <v>17.983606557377051</v>
      </c>
    </row>
    <row r="194" spans="1:34" x14ac:dyDescent="0.2">
      <c r="A194" s="8">
        <f t="shared" si="71"/>
        <v>18400</v>
      </c>
      <c r="B194" s="9">
        <f t="shared" si="51"/>
        <v>18.399999999999999</v>
      </c>
      <c r="C194" s="13">
        <f>tarifest3(A194,$A$3,Param!$B$5,Param!$C$5,Param!$D$5,Param!$E$5,Param!$B$6,Param!$C$6,Param!$D$6,Param!$E$6)</f>
        <v>1726</v>
      </c>
      <c r="D194" s="3">
        <f t="shared" si="61"/>
        <v>9.3804347826086953</v>
      </c>
      <c r="E194" s="3">
        <f>tarifest3grenz(A194,$A$3,Param!$B$5,Param!$C$5,Param!$D$5,Param!$E$5,Param!$B$6,Param!$C$6,Param!$D$6,Param!$E$6)*100</f>
        <v>25.404307762766205</v>
      </c>
      <c r="F194" s="13">
        <f>soli3(C194,$A$3,Param!$J$4,Param!$J$5,Param!$J$6)</f>
        <v>0</v>
      </c>
      <c r="G194" s="3">
        <f>soli3grenz(C194,$A$3,Param!$J$4,Param!$J$5,Param!$J$6)*100</f>
        <v>0</v>
      </c>
      <c r="H194" s="13">
        <f t="shared" si="52"/>
        <v>1726</v>
      </c>
      <c r="I194" s="3">
        <f t="shared" si="74"/>
        <v>9.3804347826086953</v>
      </c>
      <c r="J194" s="13">
        <f t="shared" si="53"/>
        <v>25.404307762766205</v>
      </c>
      <c r="K194" s="13">
        <f>tarifest3(A194,$A$3,Param!$B$10,Param!$C$10,Param!$D$10,Param!$E$10,Param!$B$11,Param!$C$11,Param!$D$11,Param!$E$11)</f>
        <v>4576</v>
      </c>
      <c r="L194" s="3">
        <f t="shared" si="62"/>
        <v>24.869565217391305</v>
      </c>
      <c r="M194" s="3">
        <f>tarifest3grenz(A194,$A$3,Param!$B$10,Param!$C$10,Param!$D$10,Param!$E$10,Param!$B$11,Param!$C$11,Param!$D$11,Param!$E$11)*100</f>
        <v>29.676265857568122</v>
      </c>
      <c r="N194" s="3">
        <f t="shared" si="63"/>
        <v>-9824</v>
      </c>
      <c r="O194" s="3">
        <f t="shared" si="64"/>
        <v>-53.391304347826086</v>
      </c>
      <c r="P194" s="13">
        <f t="shared" si="54"/>
        <v>12880</v>
      </c>
      <c r="Q194" s="13">
        <f t="shared" si="65"/>
        <v>-1520</v>
      </c>
      <c r="R194" s="13">
        <f>tarifest3(A194-$K$3,$A$3,Param!$B$10,Param!$C$10,Param!$D$10,Param!$E$10,Param!$B$11,Param!$C$11,Param!$D$11,Param!$E$11)</f>
        <v>0</v>
      </c>
      <c r="S194" s="3">
        <f t="shared" si="66"/>
        <v>-8.2608695652173907</v>
      </c>
      <c r="T194" s="3">
        <f>IF(A194&lt;$K$3,$K$2,tarifest3grenz(A194-$K$3,$A$3,Param!$B$10,Param!$C$10,Param!$D$10,Param!$E$10,Param!$B$11,Param!$C$11,Param!$D$11,Param!$E$11))*100</f>
        <v>70</v>
      </c>
      <c r="U194" s="3">
        <f>MAX(K194-tarifest3($K$3,$A$3,Param!$B$10,Param!$C$10,Param!$D$10,Param!$E$10,Param!$B$11,Param!$C$11,Param!$D$11,Param!$E$11),0)</f>
        <v>0</v>
      </c>
      <c r="V194" s="3">
        <f t="shared" si="67"/>
        <v>-8.2608695652173907</v>
      </c>
      <c r="W194" s="3">
        <f t="shared" si="68"/>
        <v>70</v>
      </c>
      <c r="X194" s="3">
        <f>soli3grenz(K194,$A$3,Param!$J$9,Param!$J$10,Param!$J$11)*100</f>
        <v>0</v>
      </c>
      <c r="Y194" s="13">
        <f t="shared" si="55"/>
        <v>-1520</v>
      </c>
      <c r="Z194" s="3">
        <f t="shared" si="69"/>
        <v>-8.2608695652173907</v>
      </c>
      <c r="AA194" s="13">
        <f t="shared" si="56"/>
        <v>70</v>
      </c>
      <c r="AB194" s="13">
        <f t="shared" si="57"/>
        <v>-3246</v>
      </c>
      <c r="AC194" s="13">
        <f t="shared" si="58"/>
        <v>-17.641304347826086</v>
      </c>
      <c r="AD194" s="13">
        <f t="shared" si="59"/>
        <v>44.595692237233791</v>
      </c>
      <c r="AE194" s="3">
        <f t="shared" si="60"/>
        <v>4.2719580948019171</v>
      </c>
      <c r="AF194" s="13">
        <f t="shared" si="72"/>
        <v>3246</v>
      </c>
      <c r="AG194" s="13">
        <f t="shared" si="70"/>
        <v>17.641304347826086</v>
      </c>
      <c r="AH194" s="13">
        <f t="shared" si="73"/>
        <v>17.641304347826086</v>
      </c>
    </row>
    <row r="195" spans="1:34" x14ac:dyDescent="0.2">
      <c r="A195" s="8">
        <f t="shared" si="71"/>
        <v>18500</v>
      </c>
      <c r="B195" s="9">
        <f t="shared" si="51"/>
        <v>18.5</v>
      </c>
      <c r="C195" s="13">
        <f>tarifest3(A195,$A$3,Param!$B$5,Param!$C$5,Param!$D$5,Param!$E$5,Param!$B$6,Param!$C$6,Param!$D$6,Param!$E$6)</f>
        <v>1752</v>
      </c>
      <c r="D195" s="3">
        <f t="shared" si="61"/>
        <v>9.4702702702702695</v>
      </c>
      <c r="E195" s="3">
        <f>tarifest3grenz(A195,$A$3,Param!$B$5,Param!$C$5,Param!$D$5,Param!$E$5,Param!$B$6,Param!$C$6,Param!$D$6,Param!$E$6)*100</f>
        <v>25.445594687428436</v>
      </c>
      <c r="F195" s="13">
        <f>soli3(C195,$A$3,Param!$J$4,Param!$J$5,Param!$J$6)</f>
        <v>0</v>
      </c>
      <c r="G195" s="3">
        <f>soli3grenz(C195,$A$3,Param!$J$4,Param!$J$5,Param!$J$6)*100</f>
        <v>0</v>
      </c>
      <c r="H195" s="13">
        <f t="shared" si="52"/>
        <v>1752</v>
      </c>
      <c r="I195" s="3">
        <f t="shared" si="74"/>
        <v>9.4702702702702695</v>
      </c>
      <c r="J195" s="13">
        <f t="shared" si="53"/>
        <v>25.445594687428436</v>
      </c>
      <c r="K195" s="13">
        <f>tarifest3(A195,$A$3,Param!$B$10,Param!$C$10,Param!$D$10,Param!$E$10,Param!$B$11,Param!$C$11,Param!$D$11,Param!$E$11)</f>
        <v>4606</v>
      </c>
      <c r="L195" s="3">
        <f t="shared" si="62"/>
        <v>24.897297297297296</v>
      </c>
      <c r="M195" s="3">
        <f>tarifest3grenz(A195,$A$3,Param!$B$10,Param!$C$10,Param!$D$10,Param!$E$10,Param!$B$11,Param!$C$11,Param!$D$11,Param!$E$11)*100</f>
        <v>29.717552782230367</v>
      </c>
      <c r="N195" s="3">
        <f t="shared" si="63"/>
        <v>-9794</v>
      </c>
      <c r="O195" s="3">
        <f t="shared" si="64"/>
        <v>-52.940540540540539</v>
      </c>
      <c r="P195" s="13">
        <f t="shared" si="54"/>
        <v>12950</v>
      </c>
      <c r="Q195" s="13">
        <f t="shared" si="65"/>
        <v>-1450</v>
      </c>
      <c r="R195" s="13">
        <f>tarifest3(A195-$K$3,$A$3,Param!$B$10,Param!$C$10,Param!$D$10,Param!$E$10,Param!$B$11,Param!$C$11,Param!$D$11,Param!$E$11)</f>
        <v>0</v>
      </c>
      <c r="S195" s="3">
        <f t="shared" si="66"/>
        <v>-7.8378378378378386</v>
      </c>
      <c r="T195" s="3">
        <f>IF(A195&lt;$K$3,$K$2,tarifest3grenz(A195-$K$3,$A$3,Param!$B$10,Param!$C$10,Param!$D$10,Param!$E$10,Param!$B$11,Param!$C$11,Param!$D$11,Param!$E$11))*100</f>
        <v>70</v>
      </c>
      <c r="U195" s="3">
        <f>MAX(K195-tarifest3($K$3,$A$3,Param!$B$10,Param!$C$10,Param!$D$10,Param!$E$10,Param!$B$11,Param!$C$11,Param!$D$11,Param!$E$11),0)</f>
        <v>0</v>
      </c>
      <c r="V195" s="3">
        <f t="shared" si="67"/>
        <v>-7.8378378378378386</v>
      </c>
      <c r="W195" s="3">
        <f t="shared" si="68"/>
        <v>70</v>
      </c>
      <c r="X195" s="3">
        <f>soli3grenz(K195,$A$3,Param!$J$9,Param!$J$10,Param!$J$11)*100</f>
        <v>0</v>
      </c>
      <c r="Y195" s="13">
        <f t="shared" si="55"/>
        <v>-1450</v>
      </c>
      <c r="Z195" s="3">
        <f t="shared" si="69"/>
        <v>-7.8378378378378386</v>
      </c>
      <c r="AA195" s="13">
        <f t="shared" si="56"/>
        <v>70</v>
      </c>
      <c r="AB195" s="13">
        <f t="shared" si="57"/>
        <v>-3202</v>
      </c>
      <c r="AC195" s="13">
        <f t="shared" si="58"/>
        <v>-17.308108108108108</v>
      </c>
      <c r="AD195" s="13">
        <f t="shared" si="59"/>
        <v>44.554405312571561</v>
      </c>
      <c r="AE195" s="3">
        <f t="shared" si="60"/>
        <v>4.2719580948019313</v>
      </c>
      <c r="AF195" s="13">
        <f t="shared" si="72"/>
        <v>3202</v>
      </c>
      <c r="AG195" s="13">
        <f t="shared" si="70"/>
        <v>17.308108108108108</v>
      </c>
      <c r="AH195" s="13">
        <f t="shared" si="73"/>
        <v>17.308108108108108</v>
      </c>
    </row>
    <row r="196" spans="1:34" x14ac:dyDescent="0.2">
      <c r="A196" s="8">
        <f t="shared" si="71"/>
        <v>18600</v>
      </c>
      <c r="B196" s="9">
        <f t="shared" si="51"/>
        <v>18.600000000000001</v>
      </c>
      <c r="C196" s="13">
        <f>tarifest3(A196,$A$3,Param!$B$5,Param!$C$5,Param!$D$5,Param!$E$5,Param!$B$6,Param!$C$6,Param!$D$6,Param!$E$6)</f>
        <v>1777</v>
      </c>
      <c r="D196" s="3">
        <f t="shared" si="61"/>
        <v>9.5537634408602141</v>
      </c>
      <c r="E196" s="3">
        <f>tarifest3grenz(A196,$A$3,Param!$B$5,Param!$C$5,Param!$D$5,Param!$E$5,Param!$B$6,Param!$C$6,Param!$D$6,Param!$E$6)*100</f>
        <v>25.486881612090677</v>
      </c>
      <c r="F196" s="13">
        <f>soli3(C196,$A$3,Param!$J$4,Param!$J$5,Param!$J$6)</f>
        <v>0</v>
      </c>
      <c r="G196" s="3">
        <f>soli3grenz(C196,$A$3,Param!$J$4,Param!$J$5,Param!$J$6)*100</f>
        <v>0</v>
      </c>
      <c r="H196" s="13">
        <f t="shared" si="52"/>
        <v>1777</v>
      </c>
      <c r="I196" s="3">
        <f t="shared" si="74"/>
        <v>9.5537634408602141</v>
      </c>
      <c r="J196" s="13">
        <f t="shared" si="53"/>
        <v>25.486881612090677</v>
      </c>
      <c r="K196" s="13">
        <f>tarifest3(A196,$A$3,Param!$B$10,Param!$C$10,Param!$D$10,Param!$E$10,Param!$B$11,Param!$C$11,Param!$D$11,Param!$E$11)</f>
        <v>4635</v>
      </c>
      <c r="L196" s="3">
        <f t="shared" si="62"/>
        <v>24.91935483870968</v>
      </c>
      <c r="M196" s="3">
        <f>tarifest3grenz(A196,$A$3,Param!$B$10,Param!$C$10,Param!$D$10,Param!$E$10,Param!$B$11,Param!$C$11,Param!$D$11,Param!$E$11)*100</f>
        <v>29.758839706892605</v>
      </c>
      <c r="N196" s="3">
        <f t="shared" si="63"/>
        <v>-9765</v>
      </c>
      <c r="O196" s="3">
        <f t="shared" si="64"/>
        <v>-52.5</v>
      </c>
      <c r="P196" s="13">
        <f t="shared" si="54"/>
        <v>13020</v>
      </c>
      <c r="Q196" s="13">
        <f t="shared" si="65"/>
        <v>-1380</v>
      </c>
      <c r="R196" s="13">
        <f>tarifest3(A196-$K$3,$A$3,Param!$B$10,Param!$C$10,Param!$D$10,Param!$E$10,Param!$B$11,Param!$C$11,Param!$D$11,Param!$E$11)</f>
        <v>0</v>
      </c>
      <c r="S196" s="3">
        <f t="shared" si="66"/>
        <v>-7.419354838709677</v>
      </c>
      <c r="T196" s="3">
        <f>IF(A196&lt;$K$3,$K$2,tarifest3grenz(A196-$K$3,$A$3,Param!$B$10,Param!$C$10,Param!$D$10,Param!$E$10,Param!$B$11,Param!$C$11,Param!$D$11,Param!$E$11))*100</f>
        <v>70</v>
      </c>
      <c r="U196" s="3">
        <f>MAX(K196-tarifest3($K$3,$A$3,Param!$B$10,Param!$C$10,Param!$D$10,Param!$E$10,Param!$B$11,Param!$C$11,Param!$D$11,Param!$E$11),0)</f>
        <v>0</v>
      </c>
      <c r="V196" s="3">
        <f t="shared" si="67"/>
        <v>-7.419354838709677</v>
      </c>
      <c r="W196" s="3">
        <f t="shared" si="68"/>
        <v>70</v>
      </c>
      <c r="X196" s="3">
        <f>soli3grenz(K196,$A$3,Param!$J$9,Param!$J$10,Param!$J$11)*100</f>
        <v>0</v>
      </c>
      <c r="Y196" s="13">
        <f t="shared" si="55"/>
        <v>-1380</v>
      </c>
      <c r="Z196" s="3">
        <f t="shared" si="69"/>
        <v>-7.419354838709677</v>
      </c>
      <c r="AA196" s="13">
        <f t="shared" si="56"/>
        <v>70</v>
      </c>
      <c r="AB196" s="13">
        <f t="shared" si="57"/>
        <v>-3157</v>
      </c>
      <c r="AC196" s="13">
        <f t="shared" si="58"/>
        <v>-16.973118279569892</v>
      </c>
      <c r="AD196" s="13">
        <f t="shared" si="59"/>
        <v>44.513118387909323</v>
      </c>
      <c r="AE196" s="3">
        <f t="shared" si="60"/>
        <v>4.2719580948019278</v>
      </c>
      <c r="AF196" s="13">
        <f t="shared" si="72"/>
        <v>3157</v>
      </c>
      <c r="AG196" s="13">
        <f t="shared" si="70"/>
        <v>16.973118279569892</v>
      </c>
      <c r="AH196" s="13">
        <f t="shared" si="73"/>
        <v>16.973118279569892</v>
      </c>
    </row>
    <row r="197" spans="1:34" x14ac:dyDescent="0.2">
      <c r="A197" s="8">
        <f t="shared" si="71"/>
        <v>18700</v>
      </c>
      <c r="B197" s="9">
        <f t="shared" si="51"/>
        <v>18.7</v>
      </c>
      <c r="C197" s="13">
        <f>tarifest3(A197,$A$3,Param!$B$5,Param!$C$5,Param!$D$5,Param!$E$5,Param!$B$6,Param!$C$6,Param!$D$6,Param!$E$6)</f>
        <v>1803</v>
      </c>
      <c r="D197" s="3">
        <f t="shared" si="61"/>
        <v>9.6417112299465249</v>
      </c>
      <c r="E197" s="3">
        <f>tarifest3grenz(A197,$A$3,Param!$B$5,Param!$C$5,Param!$D$5,Param!$E$5,Param!$B$6,Param!$C$6,Param!$D$6,Param!$E$6)*100</f>
        <v>25.528168536752922</v>
      </c>
      <c r="F197" s="13">
        <f>soli3(C197,$A$3,Param!$J$4,Param!$J$5,Param!$J$6)</f>
        <v>0</v>
      </c>
      <c r="G197" s="3">
        <f>soli3grenz(C197,$A$3,Param!$J$4,Param!$J$5,Param!$J$6)*100</f>
        <v>0</v>
      </c>
      <c r="H197" s="13">
        <f t="shared" si="52"/>
        <v>1803</v>
      </c>
      <c r="I197" s="3">
        <f t="shared" si="74"/>
        <v>9.6417112299465249</v>
      </c>
      <c r="J197" s="13">
        <f t="shared" si="53"/>
        <v>25.528168536752922</v>
      </c>
      <c r="K197" s="13">
        <f>tarifest3(A197,$A$3,Param!$B$10,Param!$C$10,Param!$D$10,Param!$E$10,Param!$B$11,Param!$C$11,Param!$D$11,Param!$E$11)</f>
        <v>4665</v>
      </c>
      <c r="L197" s="3">
        <f t="shared" si="62"/>
        <v>24.946524064171122</v>
      </c>
      <c r="M197" s="3">
        <f>tarifest3grenz(A197,$A$3,Param!$B$10,Param!$C$10,Param!$D$10,Param!$E$10,Param!$B$11,Param!$C$11,Param!$D$11,Param!$E$11)*100</f>
        <v>29.800126631554839</v>
      </c>
      <c r="N197" s="3">
        <f t="shared" si="63"/>
        <v>-9735</v>
      </c>
      <c r="O197" s="3">
        <f t="shared" si="64"/>
        <v>-52.058823529411768</v>
      </c>
      <c r="P197" s="13">
        <f t="shared" si="54"/>
        <v>13090</v>
      </c>
      <c r="Q197" s="13">
        <f t="shared" si="65"/>
        <v>-1310</v>
      </c>
      <c r="R197" s="13">
        <f>tarifest3(A197-$K$3,$A$3,Param!$B$10,Param!$C$10,Param!$D$10,Param!$E$10,Param!$B$11,Param!$C$11,Param!$D$11,Param!$E$11)</f>
        <v>0</v>
      </c>
      <c r="S197" s="3">
        <f t="shared" si="66"/>
        <v>-7.0053475935828873</v>
      </c>
      <c r="T197" s="3">
        <f>IF(A197&lt;$K$3,$K$2,tarifest3grenz(A197-$K$3,$A$3,Param!$B$10,Param!$C$10,Param!$D$10,Param!$E$10,Param!$B$11,Param!$C$11,Param!$D$11,Param!$E$11))*100</f>
        <v>70</v>
      </c>
      <c r="U197" s="3">
        <f>MAX(K197-tarifest3($K$3,$A$3,Param!$B$10,Param!$C$10,Param!$D$10,Param!$E$10,Param!$B$11,Param!$C$11,Param!$D$11,Param!$E$11),0)</f>
        <v>0</v>
      </c>
      <c r="V197" s="3">
        <f t="shared" si="67"/>
        <v>-7.0053475935828873</v>
      </c>
      <c r="W197" s="3">
        <f t="shared" si="68"/>
        <v>70</v>
      </c>
      <c r="X197" s="3">
        <f>soli3grenz(K197,$A$3,Param!$J$9,Param!$J$10,Param!$J$11)*100</f>
        <v>0</v>
      </c>
      <c r="Y197" s="13">
        <f t="shared" si="55"/>
        <v>-1310</v>
      </c>
      <c r="Z197" s="3">
        <f t="shared" si="69"/>
        <v>-7.0053475935828873</v>
      </c>
      <c r="AA197" s="13">
        <f t="shared" si="56"/>
        <v>70</v>
      </c>
      <c r="AB197" s="13">
        <f t="shared" si="57"/>
        <v>-3113</v>
      </c>
      <c r="AC197" s="13">
        <f t="shared" si="58"/>
        <v>-16.647058823529413</v>
      </c>
      <c r="AD197" s="13">
        <f t="shared" si="59"/>
        <v>44.471831463247078</v>
      </c>
      <c r="AE197" s="3">
        <f t="shared" si="60"/>
        <v>4.2719580948019171</v>
      </c>
      <c r="AF197" s="13">
        <f t="shared" si="72"/>
        <v>3113</v>
      </c>
      <c r="AG197" s="13">
        <f t="shared" si="70"/>
        <v>16.647058823529413</v>
      </c>
      <c r="AH197" s="13">
        <f t="shared" si="73"/>
        <v>16.647058823529413</v>
      </c>
    </row>
    <row r="198" spans="1:34" x14ac:dyDescent="0.2">
      <c r="A198" s="8">
        <f t="shared" si="71"/>
        <v>18800</v>
      </c>
      <c r="B198" s="9">
        <f t="shared" si="51"/>
        <v>18.8</v>
      </c>
      <c r="C198" s="13">
        <f>tarifest3(A198,$A$3,Param!$B$5,Param!$C$5,Param!$D$5,Param!$E$5,Param!$B$6,Param!$C$6,Param!$D$6,Param!$E$6)</f>
        <v>1828</v>
      </c>
      <c r="D198" s="3">
        <f t="shared" si="61"/>
        <v>9.7234042553191493</v>
      </c>
      <c r="E198" s="3">
        <f>tarifest3grenz(A198,$A$3,Param!$B$5,Param!$C$5,Param!$D$5,Param!$E$5,Param!$B$6,Param!$C$6,Param!$D$6,Param!$E$6)*100</f>
        <v>25.56945546141516</v>
      </c>
      <c r="F198" s="13">
        <f>soli3(C198,$A$3,Param!$J$4,Param!$J$5,Param!$J$6)</f>
        <v>0</v>
      </c>
      <c r="G198" s="3">
        <f>soli3grenz(C198,$A$3,Param!$J$4,Param!$J$5,Param!$J$6)*100</f>
        <v>0</v>
      </c>
      <c r="H198" s="13">
        <f t="shared" si="52"/>
        <v>1828</v>
      </c>
      <c r="I198" s="3">
        <f t="shared" si="74"/>
        <v>9.7234042553191493</v>
      </c>
      <c r="J198" s="13">
        <f t="shared" si="53"/>
        <v>25.56945546141516</v>
      </c>
      <c r="K198" s="13">
        <f>tarifest3(A198,$A$3,Param!$B$10,Param!$C$10,Param!$D$10,Param!$E$10,Param!$B$11,Param!$C$11,Param!$D$11,Param!$E$11)</f>
        <v>4695</v>
      </c>
      <c r="L198" s="3">
        <f t="shared" si="62"/>
        <v>24.973404255319149</v>
      </c>
      <c r="M198" s="3">
        <f>tarifest3grenz(A198,$A$3,Param!$B$10,Param!$C$10,Param!$D$10,Param!$E$10,Param!$B$11,Param!$C$11,Param!$D$11,Param!$E$11)*100</f>
        <v>29.841413556217077</v>
      </c>
      <c r="N198" s="3">
        <f t="shared" si="63"/>
        <v>-9705</v>
      </c>
      <c r="O198" s="3">
        <f t="shared" si="64"/>
        <v>-51.62234042553191</v>
      </c>
      <c r="P198" s="13">
        <f t="shared" si="54"/>
        <v>13160</v>
      </c>
      <c r="Q198" s="13">
        <f t="shared" si="65"/>
        <v>-1240</v>
      </c>
      <c r="R198" s="13">
        <f>tarifest3(A198-$K$3,$A$3,Param!$B$10,Param!$C$10,Param!$D$10,Param!$E$10,Param!$B$11,Param!$C$11,Param!$D$11,Param!$E$11)</f>
        <v>0</v>
      </c>
      <c r="S198" s="3">
        <f t="shared" si="66"/>
        <v>-6.5957446808510634</v>
      </c>
      <c r="T198" s="3">
        <f>IF(A198&lt;$K$3,$K$2,tarifest3grenz(A198-$K$3,$A$3,Param!$B$10,Param!$C$10,Param!$D$10,Param!$E$10,Param!$B$11,Param!$C$11,Param!$D$11,Param!$E$11))*100</f>
        <v>70</v>
      </c>
      <c r="U198" s="3">
        <f>MAX(K198-tarifest3($K$3,$A$3,Param!$B$10,Param!$C$10,Param!$D$10,Param!$E$10,Param!$B$11,Param!$C$11,Param!$D$11,Param!$E$11),0)</f>
        <v>0</v>
      </c>
      <c r="V198" s="3">
        <f t="shared" si="67"/>
        <v>-6.5957446808510634</v>
      </c>
      <c r="W198" s="3">
        <f t="shared" si="68"/>
        <v>70</v>
      </c>
      <c r="X198" s="3">
        <f>soli3grenz(K198,$A$3,Param!$J$9,Param!$J$10,Param!$J$11)*100</f>
        <v>0</v>
      </c>
      <c r="Y198" s="13">
        <f t="shared" si="55"/>
        <v>-1240</v>
      </c>
      <c r="Z198" s="3">
        <f t="shared" si="69"/>
        <v>-6.5957446808510634</v>
      </c>
      <c r="AA198" s="13">
        <f t="shared" si="56"/>
        <v>70</v>
      </c>
      <c r="AB198" s="13">
        <f t="shared" si="57"/>
        <v>-3068</v>
      </c>
      <c r="AC198" s="13">
        <f t="shared" si="58"/>
        <v>-16.319148936170212</v>
      </c>
      <c r="AD198" s="13">
        <f t="shared" si="59"/>
        <v>44.43054453858484</v>
      </c>
      <c r="AE198" s="3">
        <f t="shared" si="60"/>
        <v>4.2719580948019171</v>
      </c>
      <c r="AF198" s="13">
        <f t="shared" si="72"/>
        <v>3068</v>
      </c>
      <c r="AG198" s="13">
        <f t="shared" si="70"/>
        <v>16.319148936170212</v>
      </c>
      <c r="AH198" s="13">
        <f t="shared" si="73"/>
        <v>16.319148936170212</v>
      </c>
    </row>
    <row r="199" spans="1:34" x14ac:dyDescent="0.2">
      <c r="A199" s="8">
        <f t="shared" si="71"/>
        <v>18900</v>
      </c>
      <c r="B199" s="9">
        <f t="shared" si="51"/>
        <v>18.899999999999999</v>
      </c>
      <c r="C199" s="13">
        <f>tarifest3(A199,$A$3,Param!$B$5,Param!$C$5,Param!$D$5,Param!$E$5,Param!$B$6,Param!$C$6,Param!$D$6,Param!$E$6)</f>
        <v>1854</v>
      </c>
      <c r="D199" s="3">
        <f t="shared" si="61"/>
        <v>9.8095238095238102</v>
      </c>
      <c r="E199" s="3">
        <f>tarifest3grenz(A199,$A$3,Param!$B$5,Param!$C$5,Param!$D$5,Param!$E$5,Param!$B$6,Param!$C$6,Param!$D$6,Param!$E$6)*100</f>
        <v>25.610742386077401</v>
      </c>
      <c r="F199" s="13">
        <f>soli3(C199,$A$3,Param!$J$4,Param!$J$5,Param!$J$6)</f>
        <v>0</v>
      </c>
      <c r="G199" s="3">
        <f>soli3grenz(C199,$A$3,Param!$J$4,Param!$J$5,Param!$J$6)*100</f>
        <v>0</v>
      </c>
      <c r="H199" s="13">
        <f t="shared" si="52"/>
        <v>1854</v>
      </c>
      <c r="I199" s="3">
        <f t="shared" si="74"/>
        <v>9.8095238095238102</v>
      </c>
      <c r="J199" s="13">
        <f t="shared" si="53"/>
        <v>25.610742386077401</v>
      </c>
      <c r="K199" s="13">
        <f>tarifest3(A199,$A$3,Param!$B$10,Param!$C$10,Param!$D$10,Param!$E$10,Param!$B$11,Param!$C$11,Param!$D$11,Param!$E$11)</f>
        <v>4725</v>
      </c>
      <c r="L199" s="3">
        <f t="shared" si="62"/>
        <v>25</v>
      </c>
      <c r="M199" s="3">
        <f>tarifest3grenz(A199,$A$3,Param!$B$10,Param!$C$10,Param!$D$10,Param!$E$10,Param!$B$11,Param!$C$11,Param!$D$11,Param!$E$11)*100</f>
        <v>29.882700480879322</v>
      </c>
      <c r="N199" s="3">
        <f t="shared" si="63"/>
        <v>-9675</v>
      </c>
      <c r="O199" s="3">
        <f t="shared" si="64"/>
        <v>-51.19047619047619</v>
      </c>
      <c r="P199" s="13">
        <f t="shared" si="54"/>
        <v>13230</v>
      </c>
      <c r="Q199" s="13">
        <f t="shared" si="65"/>
        <v>-1170</v>
      </c>
      <c r="R199" s="13">
        <f>tarifest3(A199-$K$3,$A$3,Param!$B$10,Param!$C$10,Param!$D$10,Param!$E$10,Param!$B$11,Param!$C$11,Param!$D$11,Param!$E$11)</f>
        <v>0</v>
      </c>
      <c r="S199" s="3">
        <f t="shared" si="66"/>
        <v>-6.1904761904761907</v>
      </c>
      <c r="T199" s="3">
        <f>IF(A199&lt;$K$3,$K$2,tarifest3grenz(A199-$K$3,$A$3,Param!$B$10,Param!$C$10,Param!$D$10,Param!$E$10,Param!$B$11,Param!$C$11,Param!$D$11,Param!$E$11))*100</f>
        <v>70</v>
      </c>
      <c r="U199" s="3">
        <f>MAX(K199-tarifest3($K$3,$A$3,Param!$B$10,Param!$C$10,Param!$D$10,Param!$E$10,Param!$B$11,Param!$C$11,Param!$D$11,Param!$E$11),0)</f>
        <v>0</v>
      </c>
      <c r="V199" s="3">
        <f t="shared" si="67"/>
        <v>-6.1904761904761907</v>
      </c>
      <c r="W199" s="3">
        <f t="shared" si="68"/>
        <v>70</v>
      </c>
      <c r="X199" s="3">
        <f>soli3grenz(K199,$A$3,Param!$J$9,Param!$J$10,Param!$J$11)*100</f>
        <v>0</v>
      </c>
      <c r="Y199" s="13">
        <f t="shared" si="55"/>
        <v>-1170</v>
      </c>
      <c r="Z199" s="3">
        <f t="shared" si="69"/>
        <v>-6.1904761904761907</v>
      </c>
      <c r="AA199" s="13">
        <f t="shared" si="56"/>
        <v>70</v>
      </c>
      <c r="AB199" s="13">
        <f t="shared" si="57"/>
        <v>-3024</v>
      </c>
      <c r="AC199" s="13">
        <f t="shared" si="58"/>
        <v>-16</v>
      </c>
      <c r="AD199" s="13">
        <f t="shared" si="59"/>
        <v>44.389257613922595</v>
      </c>
      <c r="AE199" s="3">
        <f t="shared" si="60"/>
        <v>4.2719580948019207</v>
      </c>
      <c r="AF199" s="13">
        <f t="shared" si="72"/>
        <v>3024</v>
      </c>
      <c r="AG199" s="13">
        <f t="shared" si="70"/>
        <v>16</v>
      </c>
      <c r="AH199" s="13">
        <f t="shared" si="73"/>
        <v>16</v>
      </c>
    </row>
    <row r="200" spans="1:34" x14ac:dyDescent="0.2">
      <c r="A200" s="8">
        <f t="shared" si="71"/>
        <v>19000</v>
      </c>
      <c r="B200" s="9">
        <f t="shared" si="51"/>
        <v>19</v>
      </c>
      <c r="C200" s="13">
        <f>tarifest3(A200,$A$3,Param!$B$5,Param!$C$5,Param!$D$5,Param!$E$5,Param!$B$6,Param!$C$6,Param!$D$6,Param!$E$6)</f>
        <v>1880</v>
      </c>
      <c r="D200" s="3">
        <f t="shared" si="61"/>
        <v>9.8947368421052637</v>
      </c>
      <c r="E200" s="3">
        <f>tarifest3grenz(A200,$A$3,Param!$B$5,Param!$C$5,Param!$D$5,Param!$E$5,Param!$B$6,Param!$C$6,Param!$D$6,Param!$E$6)*100</f>
        <v>25.652029310739639</v>
      </c>
      <c r="F200" s="13">
        <f>soli3(C200,$A$3,Param!$J$4,Param!$J$5,Param!$J$6)</f>
        <v>0</v>
      </c>
      <c r="G200" s="3">
        <f>soli3grenz(C200,$A$3,Param!$J$4,Param!$J$5,Param!$J$6)*100</f>
        <v>0</v>
      </c>
      <c r="H200" s="13">
        <f t="shared" si="52"/>
        <v>1880</v>
      </c>
      <c r="I200" s="3">
        <f t="shared" si="74"/>
        <v>9.8947368421052637</v>
      </c>
      <c r="J200" s="13">
        <f t="shared" si="53"/>
        <v>25.652029310739639</v>
      </c>
      <c r="K200" s="13">
        <f>tarifest3(A200,$A$3,Param!$B$10,Param!$C$10,Param!$D$10,Param!$E$10,Param!$B$11,Param!$C$11,Param!$D$11,Param!$E$11)</f>
        <v>4755</v>
      </c>
      <c r="L200" s="3">
        <f t="shared" si="62"/>
        <v>25.026315789473685</v>
      </c>
      <c r="M200" s="3">
        <f>tarifest3grenz(A200,$A$3,Param!$B$10,Param!$C$10,Param!$D$10,Param!$E$10,Param!$B$11,Param!$C$11,Param!$D$11,Param!$E$11)*100</f>
        <v>29.923987405541563</v>
      </c>
      <c r="N200" s="3">
        <f t="shared" si="63"/>
        <v>-9645</v>
      </c>
      <c r="O200" s="3">
        <f t="shared" si="64"/>
        <v>-50.763157894736842</v>
      </c>
      <c r="P200" s="13">
        <f t="shared" si="54"/>
        <v>13300</v>
      </c>
      <c r="Q200" s="13">
        <f t="shared" si="65"/>
        <v>-1100</v>
      </c>
      <c r="R200" s="13">
        <f>tarifest3(A200-$K$3,$A$3,Param!$B$10,Param!$C$10,Param!$D$10,Param!$E$10,Param!$B$11,Param!$C$11,Param!$D$11,Param!$E$11)</f>
        <v>0</v>
      </c>
      <c r="S200" s="3">
        <f t="shared" si="66"/>
        <v>-5.7894736842105265</v>
      </c>
      <c r="T200" s="3">
        <f>IF(A200&lt;$K$3,$K$2,tarifest3grenz(A200-$K$3,$A$3,Param!$B$10,Param!$C$10,Param!$D$10,Param!$E$10,Param!$B$11,Param!$C$11,Param!$D$11,Param!$E$11))*100</f>
        <v>70</v>
      </c>
      <c r="U200" s="3">
        <f>MAX(K200-tarifest3($K$3,$A$3,Param!$B$10,Param!$C$10,Param!$D$10,Param!$E$10,Param!$B$11,Param!$C$11,Param!$D$11,Param!$E$11),0)</f>
        <v>0</v>
      </c>
      <c r="V200" s="3">
        <f t="shared" si="67"/>
        <v>-5.7894736842105265</v>
      </c>
      <c r="W200" s="3">
        <f t="shared" si="68"/>
        <v>70</v>
      </c>
      <c r="X200" s="3">
        <f>soli3grenz(K200,$A$3,Param!$J$9,Param!$J$10,Param!$J$11)*100</f>
        <v>0</v>
      </c>
      <c r="Y200" s="13">
        <f t="shared" si="55"/>
        <v>-1100</v>
      </c>
      <c r="Z200" s="3">
        <f t="shared" si="69"/>
        <v>-5.7894736842105265</v>
      </c>
      <c r="AA200" s="13">
        <f t="shared" si="56"/>
        <v>70</v>
      </c>
      <c r="AB200" s="13">
        <f t="shared" si="57"/>
        <v>-2980</v>
      </c>
      <c r="AC200" s="13">
        <f t="shared" si="58"/>
        <v>-15.684210526315791</v>
      </c>
      <c r="AD200" s="13">
        <f t="shared" si="59"/>
        <v>44.347970689260364</v>
      </c>
      <c r="AE200" s="3">
        <f t="shared" si="60"/>
        <v>4.2719580948019242</v>
      </c>
      <c r="AF200" s="13">
        <f t="shared" si="72"/>
        <v>2980</v>
      </c>
      <c r="AG200" s="13">
        <f t="shared" si="70"/>
        <v>15.684210526315791</v>
      </c>
      <c r="AH200" s="13">
        <f t="shared" si="73"/>
        <v>15.684210526315791</v>
      </c>
    </row>
    <row r="201" spans="1:34" x14ac:dyDescent="0.2">
      <c r="A201" s="8">
        <f t="shared" si="71"/>
        <v>19100</v>
      </c>
      <c r="B201" s="9">
        <f t="shared" si="51"/>
        <v>19.100000000000001</v>
      </c>
      <c r="C201" s="13">
        <f>tarifest3(A201,$A$3,Param!$B$5,Param!$C$5,Param!$D$5,Param!$E$5,Param!$B$6,Param!$C$6,Param!$D$6,Param!$E$6)</f>
        <v>1905</v>
      </c>
      <c r="D201" s="3">
        <f t="shared" si="61"/>
        <v>9.9738219895287958</v>
      </c>
      <c r="E201" s="3">
        <f>tarifest3grenz(A201,$A$3,Param!$B$5,Param!$C$5,Param!$D$5,Param!$E$5,Param!$B$6,Param!$C$6,Param!$D$6,Param!$E$6)*100</f>
        <v>25.693316235401873</v>
      </c>
      <c r="F201" s="13">
        <f>soli3(C201,$A$3,Param!$J$4,Param!$J$5,Param!$J$6)</f>
        <v>0</v>
      </c>
      <c r="G201" s="3">
        <f>soli3grenz(C201,$A$3,Param!$J$4,Param!$J$5,Param!$J$6)*100</f>
        <v>0</v>
      </c>
      <c r="H201" s="13">
        <f t="shared" si="52"/>
        <v>1905</v>
      </c>
      <c r="I201" s="3">
        <f t="shared" si="74"/>
        <v>9.9738219895287958</v>
      </c>
      <c r="J201" s="13">
        <f t="shared" si="53"/>
        <v>25.693316235401873</v>
      </c>
      <c r="K201" s="13">
        <f>tarifest3(A201,$A$3,Param!$B$10,Param!$C$10,Param!$D$10,Param!$E$10,Param!$B$11,Param!$C$11,Param!$D$11,Param!$E$11)</f>
        <v>4785</v>
      </c>
      <c r="L201" s="3">
        <f t="shared" si="62"/>
        <v>25.052356020942408</v>
      </c>
      <c r="M201" s="3">
        <f>tarifest3grenz(A201,$A$3,Param!$B$10,Param!$C$10,Param!$D$10,Param!$E$10,Param!$B$11,Param!$C$11,Param!$D$11,Param!$E$11)*100</f>
        <v>29.965274330203801</v>
      </c>
      <c r="N201" s="3">
        <f t="shared" si="63"/>
        <v>-9615</v>
      </c>
      <c r="O201" s="3">
        <f t="shared" si="64"/>
        <v>-50.340314136125656</v>
      </c>
      <c r="P201" s="13">
        <f t="shared" si="54"/>
        <v>13370</v>
      </c>
      <c r="Q201" s="13">
        <f t="shared" si="65"/>
        <v>-1030</v>
      </c>
      <c r="R201" s="13">
        <f>tarifest3(A201-$K$3,$A$3,Param!$B$10,Param!$C$10,Param!$D$10,Param!$E$10,Param!$B$11,Param!$C$11,Param!$D$11,Param!$E$11)</f>
        <v>0</v>
      </c>
      <c r="S201" s="3">
        <f t="shared" si="66"/>
        <v>-5.3926701570680624</v>
      </c>
      <c r="T201" s="3">
        <f>IF(A201&lt;$K$3,$K$2,tarifest3grenz(A201-$K$3,$A$3,Param!$B$10,Param!$C$10,Param!$D$10,Param!$E$10,Param!$B$11,Param!$C$11,Param!$D$11,Param!$E$11))*100</f>
        <v>70</v>
      </c>
      <c r="U201" s="3">
        <f>MAX(K201-tarifest3($K$3,$A$3,Param!$B$10,Param!$C$10,Param!$D$10,Param!$E$10,Param!$B$11,Param!$C$11,Param!$D$11,Param!$E$11),0)</f>
        <v>0</v>
      </c>
      <c r="V201" s="3">
        <f t="shared" si="67"/>
        <v>-5.3926701570680624</v>
      </c>
      <c r="W201" s="3">
        <f t="shared" si="68"/>
        <v>70</v>
      </c>
      <c r="X201" s="3">
        <f>soli3grenz(K201,$A$3,Param!$J$9,Param!$J$10,Param!$J$11)*100</f>
        <v>0</v>
      </c>
      <c r="Y201" s="13">
        <f t="shared" si="55"/>
        <v>-1030</v>
      </c>
      <c r="Z201" s="3">
        <f t="shared" si="69"/>
        <v>-5.3926701570680624</v>
      </c>
      <c r="AA201" s="13">
        <f t="shared" si="56"/>
        <v>70</v>
      </c>
      <c r="AB201" s="13">
        <f t="shared" si="57"/>
        <v>-2935</v>
      </c>
      <c r="AC201" s="13">
        <f t="shared" si="58"/>
        <v>-15.366492146596858</v>
      </c>
      <c r="AD201" s="13">
        <f t="shared" si="59"/>
        <v>44.306683764598127</v>
      </c>
      <c r="AE201" s="3">
        <f t="shared" si="60"/>
        <v>4.2719580948019278</v>
      </c>
      <c r="AF201" s="13">
        <f t="shared" si="72"/>
        <v>2935</v>
      </c>
      <c r="AG201" s="13">
        <f t="shared" si="70"/>
        <v>15.366492146596858</v>
      </c>
      <c r="AH201" s="13">
        <f t="shared" si="73"/>
        <v>15.366492146596858</v>
      </c>
    </row>
    <row r="202" spans="1:34" x14ac:dyDescent="0.2">
      <c r="A202" s="8">
        <f t="shared" si="71"/>
        <v>19200</v>
      </c>
      <c r="B202" s="9">
        <f t="shared" ref="B202:B265" si="75">+A202/1000</f>
        <v>19.2</v>
      </c>
      <c r="C202" s="13">
        <f>tarifest3(A202,$A$3,Param!$B$5,Param!$C$5,Param!$D$5,Param!$E$5,Param!$B$6,Param!$C$6,Param!$D$6,Param!$E$6)</f>
        <v>1931</v>
      </c>
      <c r="D202" s="3">
        <f t="shared" si="61"/>
        <v>10.057291666666666</v>
      </c>
      <c r="E202" s="3">
        <f>tarifest3grenz(A202,$A$3,Param!$B$5,Param!$C$5,Param!$D$5,Param!$E$5,Param!$B$6,Param!$C$6,Param!$D$6,Param!$E$6)*100</f>
        <v>25.734603160064118</v>
      </c>
      <c r="F202" s="13">
        <f>soli3(C202,$A$3,Param!$J$4,Param!$J$5,Param!$J$6)</f>
        <v>0</v>
      </c>
      <c r="G202" s="3">
        <f>soli3grenz(C202,$A$3,Param!$J$4,Param!$J$5,Param!$J$6)*100</f>
        <v>0</v>
      </c>
      <c r="H202" s="13">
        <f t="shared" ref="H202:H265" si="76">+C202+F202</f>
        <v>1931</v>
      </c>
      <c r="I202" s="3">
        <f t="shared" si="74"/>
        <v>10.057291666666666</v>
      </c>
      <c r="J202" s="13">
        <f t="shared" ref="J202:J265" si="77">+E202*(1+G202/100)</f>
        <v>25.734603160064118</v>
      </c>
      <c r="K202" s="13">
        <f>tarifest3(A202,$A$3,Param!$B$10,Param!$C$10,Param!$D$10,Param!$E$10,Param!$B$11,Param!$C$11,Param!$D$11,Param!$E$11)</f>
        <v>4815</v>
      </c>
      <c r="L202" s="3">
        <f t="shared" si="62"/>
        <v>25.078125</v>
      </c>
      <c r="M202" s="3">
        <f>tarifest3grenz(A202,$A$3,Param!$B$10,Param!$C$10,Param!$D$10,Param!$E$10,Param!$B$11,Param!$C$11,Param!$D$11,Param!$E$11)*100</f>
        <v>30.006561254866043</v>
      </c>
      <c r="N202" s="3">
        <f t="shared" si="63"/>
        <v>-9585</v>
      </c>
      <c r="O202" s="3">
        <f t="shared" si="64"/>
        <v>-49.921875</v>
      </c>
      <c r="P202" s="13">
        <f t="shared" ref="P202:P265" si="78">+A202*$K$2</f>
        <v>13440</v>
      </c>
      <c r="Q202" s="13">
        <f t="shared" si="65"/>
        <v>-960</v>
      </c>
      <c r="R202" s="13">
        <f>tarifest3(A202-$K$3,$A$3,Param!$B$10,Param!$C$10,Param!$D$10,Param!$E$10,Param!$B$11,Param!$C$11,Param!$D$11,Param!$E$11)</f>
        <v>0</v>
      </c>
      <c r="S202" s="3">
        <f t="shared" si="66"/>
        <v>-5</v>
      </c>
      <c r="T202" s="3">
        <f>IF(A202&lt;$K$3,$K$2,tarifest3grenz(A202-$K$3,$A$3,Param!$B$10,Param!$C$10,Param!$D$10,Param!$E$10,Param!$B$11,Param!$C$11,Param!$D$11,Param!$E$11))*100</f>
        <v>70</v>
      </c>
      <c r="U202" s="3">
        <f>MAX(K202-tarifest3($K$3,$A$3,Param!$B$10,Param!$C$10,Param!$D$10,Param!$E$10,Param!$B$11,Param!$C$11,Param!$D$11,Param!$E$11),0)</f>
        <v>0</v>
      </c>
      <c r="V202" s="3">
        <f t="shared" si="67"/>
        <v>-5</v>
      </c>
      <c r="W202" s="3">
        <f t="shared" si="68"/>
        <v>70</v>
      </c>
      <c r="X202" s="3">
        <f>soli3grenz(K202,$A$3,Param!$J$9,Param!$J$10,Param!$J$11)*100</f>
        <v>0</v>
      </c>
      <c r="Y202" s="13">
        <f t="shared" ref="Y202:Y265" si="79">IF($Y$4=0,N202,IF($Y$4=1,Q202+R202,IF($Y$4=2,Q202+U202)))</f>
        <v>-960</v>
      </c>
      <c r="Z202" s="3">
        <f t="shared" si="69"/>
        <v>-5</v>
      </c>
      <c r="AA202" s="13">
        <f t="shared" ref="AA202:AA265" si="80">IF($Y$4=0,M202,IF($Y$4=1,T202,IF($Y$4=2,W202)))</f>
        <v>70</v>
      </c>
      <c r="AB202" s="13">
        <f t="shared" ref="AB202:AB265" si="81">+Y202-H202</f>
        <v>-2891</v>
      </c>
      <c r="AC202" s="13">
        <f t="shared" ref="AC202:AC265" si="82">+Z202-I202</f>
        <v>-15.057291666666666</v>
      </c>
      <c r="AD202" s="13">
        <f t="shared" ref="AD202:AD265" si="83">+AA202-J202</f>
        <v>44.265396839935882</v>
      </c>
      <c r="AE202" s="3">
        <f t="shared" ref="AE202:AE265" si="84">+M202-E202</f>
        <v>4.2719580948019242</v>
      </c>
      <c r="AF202" s="13">
        <f t="shared" si="72"/>
        <v>2891</v>
      </c>
      <c r="AG202" s="13">
        <f t="shared" si="70"/>
        <v>15.057291666666666</v>
      </c>
      <c r="AH202" s="13">
        <f t="shared" si="73"/>
        <v>15.057291666666666</v>
      </c>
    </row>
    <row r="203" spans="1:34" x14ac:dyDescent="0.2">
      <c r="A203" s="8">
        <f t="shared" si="71"/>
        <v>19300</v>
      </c>
      <c r="B203" s="9">
        <f t="shared" si="75"/>
        <v>19.3</v>
      </c>
      <c r="C203" s="13">
        <f>tarifest3(A203,$A$3,Param!$B$5,Param!$C$5,Param!$D$5,Param!$E$5,Param!$B$6,Param!$C$6,Param!$D$6,Param!$E$6)</f>
        <v>1957</v>
      </c>
      <c r="D203" s="3">
        <f t="shared" ref="D203:D266" si="85">IF($A203=0,0,C203/$A203*100)</f>
        <v>10.139896373056995</v>
      </c>
      <c r="E203" s="3">
        <f>tarifest3grenz(A203,$A$3,Param!$B$5,Param!$C$5,Param!$D$5,Param!$E$5,Param!$B$6,Param!$C$6,Param!$D$6,Param!$E$6)*100</f>
        <v>25.775890084726356</v>
      </c>
      <c r="F203" s="13">
        <f>soli3(C203,$A$3,Param!$J$4,Param!$J$5,Param!$J$6)</f>
        <v>0</v>
      </c>
      <c r="G203" s="3">
        <f>soli3grenz(C203,$A$3,Param!$J$4,Param!$J$5,Param!$J$6)*100</f>
        <v>0</v>
      </c>
      <c r="H203" s="13">
        <f t="shared" si="76"/>
        <v>1957</v>
      </c>
      <c r="I203" s="3">
        <f t="shared" si="74"/>
        <v>10.139896373056995</v>
      </c>
      <c r="J203" s="13">
        <f t="shared" si="77"/>
        <v>25.775890084726356</v>
      </c>
      <c r="K203" s="13">
        <f>tarifest3(A203,$A$3,Param!$B$10,Param!$C$10,Param!$D$10,Param!$E$10,Param!$B$11,Param!$C$11,Param!$D$11,Param!$E$11)</f>
        <v>4845</v>
      </c>
      <c r="L203" s="3">
        <f t="shared" ref="L203:L266" si="86">IF($A203=0,0,K203/$A203*100)</f>
        <v>25.103626943005182</v>
      </c>
      <c r="M203" s="3">
        <f>tarifest3grenz(A203,$A$3,Param!$B$10,Param!$C$10,Param!$D$10,Param!$E$10,Param!$B$11,Param!$C$11,Param!$D$11,Param!$E$11)*100</f>
        <v>30.04784817952828</v>
      </c>
      <c r="N203" s="3">
        <f t="shared" ref="N203:N266" si="87">+K203-$K$1</f>
        <v>-9555</v>
      </c>
      <c r="O203" s="3">
        <f t="shared" ref="O203:O266" si="88">IF($A203=0,0,N203/$A203*100)</f>
        <v>-49.50777202072539</v>
      </c>
      <c r="P203" s="13">
        <f t="shared" si="78"/>
        <v>13510</v>
      </c>
      <c r="Q203" s="13">
        <f t="shared" ref="Q203:Q266" si="89">MIN(P203-$K$1,0)</f>
        <v>-890</v>
      </c>
      <c r="R203" s="13">
        <f>tarifest3(A203-$K$3,$A$3,Param!$B$10,Param!$C$10,Param!$D$10,Param!$E$10,Param!$B$11,Param!$C$11,Param!$D$11,Param!$E$11)</f>
        <v>0</v>
      </c>
      <c r="S203" s="3">
        <f t="shared" ref="S203:S266" si="90">IF($A203=0,0,(Q203+R203)/$A203*100)</f>
        <v>-4.6113989637305703</v>
      </c>
      <c r="T203" s="3">
        <f>IF(A203&lt;$K$3,$K$2,tarifest3grenz(A203-$K$3,$A$3,Param!$B$10,Param!$C$10,Param!$D$10,Param!$E$10,Param!$B$11,Param!$C$11,Param!$D$11,Param!$E$11))*100</f>
        <v>70</v>
      </c>
      <c r="U203" s="3">
        <f>MAX(K203-tarifest3($K$3,$A$3,Param!$B$10,Param!$C$10,Param!$D$10,Param!$E$10,Param!$B$11,Param!$C$11,Param!$D$11,Param!$E$11),0)</f>
        <v>0</v>
      </c>
      <c r="V203" s="3">
        <f t="shared" ref="V203:V266" si="91">IF($A203=0,0,(Q203+U203)/$A203*100)</f>
        <v>-4.6113989637305703</v>
      </c>
      <c r="W203" s="3">
        <f t="shared" ref="W203:W266" si="92">IF(A203&lt;$K$3,$K$2*100,M203)</f>
        <v>70</v>
      </c>
      <c r="X203" s="3">
        <f>soli3grenz(K203,$A$3,Param!$J$9,Param!$J$10,Param!$J$11)*100</f>
        <v>0</v>
      </c>
      <c r="Y203" s="13">
        <f t="shared" si="79"/>
        <v>-890</v>
      </c>
      <c r="Z203" s="3">
        <f t="shared" ref="Z203:Z266" si="93">IF($A203=0,0,Y203/$A203*100)</f>
        <v>-4.6113989637305703</v>
      </c>
      <c r="AA203" s="13">
        <f t="shared" si="80"/>
        <v>70</v>
      </c>
      <c r="AB203" s="13">
        <f t="shared" si="81"/>
        <v>-2847</v>
      </c>
      <c r="AC203" s="13">
        <f t="shared" si="82"/>
        <v>-14.751295336787566</v>
      </c>
      <c r="AD203" s="13">
        <f t="shared" si="83"/>
        <v>44.224109915273644</v>
      </c>
      <c r="AE203" s="3">
        <f t="shared" si="84"/>
        <v>4.2719580948019242</v>
      </c>
      <c r="AF203" s="13">
        <f t="shared" si="72"/>
        <v>2847</v>
      </c>
      <c r="AG203" s="13">
        <f t="shared" ref="AG203:AG266" si="94">-AC203</f>
        <v>14.751295336787566</v>
      </c>
      <c r="AH203" s="13">
        <f t="shared" si="73"/>
        <v>14.751295336787566</v>
      </c>
    </row>
    <row r="204" spans="1:34" x14ac:dyDescent="0.2">
      <c r="A204" s="8">
        <f t="shared" ref="A204:A267" si="95">+A203+100</f>
        <v>19400</v>
      </c>
      <c r="B204" s="9">
        <f t="shared" si="75"/>
        <v>19.399999999999999</v>
      </c>
      <c r="C204" s="13">
        <f>tarifest3(A204,$A$3,Param!$B$5,Param!$C$5,Param!$D$5,Param!$E$5,Param!$B$6,Param!$C$6,Param!$D$6,Param!$E$6)</f>
        <v>1983</v>
      </c>
      <c r="D204" s="3">
        <f t="shared" si="85"/>
        <v>10.221649484536083</v>
      </c>
      <c r="E204" s="3">
        <f>tarifest3grenz(A204,$A$3,Param!$B$5,Param!$C$5,Param!$D$5,Param!$E$5,Param!$B$6,Param!$C$6,Param!$D$6,Param!$E$6)*100</f>
        <v>25.817177009388597</v>
      </c>
      <c r="F204" s="13">
        <f>soli3(C204,$A$3,Param!$J$4,Param!$J$5,Param!$J$6)</f>
        <v>0</v>
      </c>
      <c r="G204" s="3">
        <f>soli3grenz(C204,$A$3,Param!$J$4,Param!$J$5,Param!$J$6)*100</f>
        <v>0</v>
      </c>
      <c r="H204" s="13">
        <f t="shared" si="76"/>
        <v>1983</v>
      </c>
      <c r="I204" s="3">
        <f t="shared" si="74"/>
        <v>10.221649484536083</v>
      </c>
      <c r="J204" s="13">
        <f t="shared" si="77"/>
        <v>25.817177009388597</v>
      </c>
      <c r="K204" s="13">
        <f>tarifest3(A204,$A$3,Param!$B$10,Param!$C$10,Param!$D$10,Param!$E$10,Param!$B$11,Param!$C$11,Param!$D$11,Param!$E$11)</f>
        <v>4875</v>
      </c>
      <c r="L204" s="3">
        <f t="shared" si="86"/>
        <v>25.128865979381445</v>
      </c>
      <c r="M204" s="3">
        <f>tarifest3grenz(A204,$A$3,Param!$B$10,Param!$C$10,Param!$D$10,Param!$E$10,Param!$B$11,Param!$C$11,Param!$D$11,Param!$E$11)*100</f>
        <v>30.089135104190518</v>
      </c>
      <c r="N204" s="3">
        <f t="shared" si="87"/>
        <v>-9525</v>
      </c>
      <c r="O204" s="3">
        <f t="shared" si="88"/>
        <v>-49.097938144329895</v>
      </c>
      <c r="P204" s="13">
        <f t="shared" si="78"/>
        <v>13580</v>
      </c>
      <c r="Q204" s="13">
        <f t="shared" si="89"/>
        <v>-820</v>
      </c>
      <c r="R204" s="13">
        <f>tarifest3(A204-$K$3,$A$3,Param!$B$10,Param!$C$10,Param!$D$10,Param!$E$10,Param!$B$11,Param!$C$11,Param!$D$11,Param!$E$11)</f>
        <v>0</v>
      </c>
      <c r="S204" s="3">
        <f t="shared" si="90"/>
        <v>-4.2268041237113403</v>
      </c>
      <c r="T204" s="3">
        <f>IF(A204&lt;$K$3,$K$2,tarifest3grenz(A204-$K$3,$A$3,Param!$B$10,Param!$C$10,Param!$D$10,Param!$E$10,Param!$B$11,Param!$C$11,Param!$D$11,Param!$E$11))*100</f>
        <v>70</v>
      </c>
      <c r="U204" s="3">
        <f>MAX(K204-tarifest3($K$3,$A$3,Param!$B$10,Param!$C$10,Param!$D$10,Param!$E$10,Param!$B$11,Param!$C$11,Param!$D$11,Param!$E$11),0)</f>
        <v>0</v>
      </c>
      <c r="V204" s="3">
        <f t="shared" si="91"/>
        <v>-4.2268041237113403</v>
      </c>
      <c r="W204" s="3">
        <f t="shared" si="92"/>
        <v>70</v>
      </c>
      <c r="X204" s="3">
        <f>soli3grenz(K204,$A$3,Param!$J$9,Param!$J$10,Param!$J$11)*100</f>
        <v>0</v>
      </c>
      <c r="Y204" s="13">
        <f t="shared" si="79"/>
        <v>-820</v>
      </c>
      <c r="Z204" s="3">
        <f t="shared" si="93"/>
        <v>-4.2268041237113403</v>
      </c>
      <c r="AA204" s="13">
        <f t="shared" si="80"/>
        <v>70</v>
      </c>
      <c r="AB204" s="13">
        <f t="shared" si="81"/>
        <v>-2803</v>
      </c>
      <c r="AC204" s="13">
        <f t="shared" si="82"/>
        <v>-14.448453608247423</v>
      </c>
      <c r="AD204" s="13">
        <f t="shared" si="83"/>
        <v>44.182822990611399</v>
      </c>
      <c r="AE204" s="3">
        <f t="shared" si="84"/>
        <v>4.2719580948019207</v>
      </c>
      <c r="AF204" s="13">
        <f t="shared" si="72"/>
        <v>2803</v>
      </c>
      <c r="AG204" s="13">
        <f t="shared" si="94"/>
        <v>14.448453608247423</v>
      </c>
      <c r="AH204" s="13">
        <f t="shared" si="73"/>
        <v>14.448453608247423</v>
      </c>
    </row>
    <row r="205" spans="1:34" x14ac:dyDescent="0.2">
      <c r="A205" s="8">
        <f t="shared" si="95"/>
        <v>19500</v>
      </c>
      <c r="B205" s="9">
        <f t="shared" si="75"/>
        <v>19.5</v>
      </c>
      <c r="C205" s="13">
        <f>tarifest3(A205,$A$3,Param!$B$5,Param!$C$5,Param!$D$5,Param!$E$5,Param!$B$6,Param!$C$6,Param!$D$6,Param!$E$6)</f>
        <v>2008</v>
      </c>
      <c r="D205" s="3">
        <f t="shared" si="85"/>
        <v>10.297435897435896</v>
      </c>
      <c r="E205" s="3">
        <f>tarifest3grenz(A205,$A$3,Param!$B$5,Param!$C$5,Param!$D$5,Param!$E$5,Param!$B$6,Param!$C$6,Param!$D$6,Param!$E$6)*100</f>
        <v>25.858463934050835</v>
      </c>
      <c r="F205" s="13">
        <f>soli3(C205,$A$3,Param!$J$4,Param!$J$5,Param!$J$6)</f>
        <v>0</v>
      </c>
      <c r="G205" s="3">
        <f>soli3grenz(C205,$A$3,Param!$J$4,Param!$J$5,Param!$J$6)*100</f>
        <v>0</v>
      </c>
      <c r="H205" s="13">
        <f t="shared" si="76"/>
        <v>2008</v>
      </c>
      <c r="I205" s="3">
        <f t="shared" si="74"/>
        <v>10.297435897435896</v>
      </c>
      <c r="J205" s="13">
        <f t="shared" si="77"/>
        <v>25.858463934050835</v>
      </c>
      <c r="K205" s="13">
        <f>tarifest3(A205,$A$3,Param!$B$10,Param!$C$10,Param!$D$10,Param!$E$10,Param!$B$11,Param!$C$11,Param!$D$11,Param!$E$11)</f>
        <v>4905</v>
      </c>
      <c r="L205" s="3">
        <f t="shared" si="86"/>
        <v>25.153846153846153</v>
      </c>
      <c r="M205" s="3">
        <f>tarifest3grenz(A205,$A$3,Param!$B$10,Param!$C$10,Param!$D$10,Param!$E$10,Param!$B$11,Param!$C$11,Param!$D$11,Param!$E$11)*100</f>
        <v>30.13042202885276</v>
      </c>
      <c r="N205" s="3">
        <f t="shared" si="87"/>
        <v>-9495</v>
      </c>
      <c r="O205" s="3">
        <f t="shared" si="88"/>
        <v>-48.692307692307693</v>
      </c>
      <c r="P205" s="13">
        <f t="shared" si="78"/>
        <v>13650</v>
      </c>
      <c r="Q205" s="13">
        <f t="shared" si="89"/>
        <v>-750</v>
      </c>
      <c r="R205" s="13">
        <f>tarifest3(A205-$K$3,$A$3,Param!$B$10,Param!$C$10,Param!$D$10,Param!$E$10,Param!$B$11,Param!$C$11,Param!$D$11,Param!$E$11)</f>
        <v>0</v>
      </c>
      <c r="S205" s="3">
        <f t="shared" si="90"/>
        <v>-3.8461538461538463</v>
      </c>
      <c r="T205" s="3">
        <f>IF(A205&lt;$K$3,$K$2,tarifest3grenz(A205-$K$3,$A$3,Param!$B$10,Param!$C$10,Param!$D$10,Param!$E$10,Param!$B$11,Param!$C$11,Param!$D$11,Param!$E$11))*100</f>
        <v>70</v>
      </c>
      <c r="U205" s="3">
        <f>MAX(K205-tarifest3($K$3,$A$3,Param!$B$10,Param!$C$10,Param!$D$10,Param!$E$10,Param!$B$11,Param!$C$11,Param!$D$11,Param!$E$11),0)</f>
        <v>0</v>
      </c>
      <c r="V205" s="3">
        <f t="shared" si="91"/>
        <v>-3.8461538461538463</v>
      </c>
      <c r="W205" s="3">
        <f t="shared" si="92"/>
        <v>70</v>
      </c>
      <c r="X205" s="3">
        <f>soli3grenz(K205,$A$3,Param!$J$9,Param!$J$10,Param!$J$11)*100</f>
        <v>0</v>
      </c>
      <c r="Y205" s="13">
        <f t="shared" si="79"/>
        <v>-750</v>
      </c>
      <c r="Z205" s="3">
        <f t="shared" si="93"/>
        <v>-3.8461538461538463</v>
      </c>
      <c r="AA205" s="13">
        <f t="shared" si="80"/>
        <v>70</v>
      </c>
      <c r="AB205" s="13">
        <f t="shared" si="81"/>
        <v>-2758</v>
      </c>
      <c r="AC205" s="13">
        <f t="shared" si="82"/>
        <v>-14.143589743589743</v>
      </c>
      <c r="AD205" s="13">
        <f t="shared" si="83"/>
        <v>44.141536065949168</v>
      </c>
      <c r="AE205" s="3">
        <f t="shared" si="84"/>
        <v>4.2719580948019242</v>
      </c>
      <c r="AF205" s="13">
        <f t="shared" si="72"/>
        <v>2758</v>
      </c>
      <c r="AG205" s="13">
        <f t="shared" si="94"/>
        <v>14.143589743589743</v>
      </c>
      <c r="AH205" s="13">
        <f t="shared" si="73"/>
        <v>14.143589743589743</v>
      </c>
    </row>
    <row r="206" spans="1:34" x14ac:dyDescent="0.2">
      <c r="A206" s="8">
        <f t="shared" si="95"/>
        <v>19600</v>
      </c>
      <c r="B206" s="9">
        <f t="shared" si="75"/>
        <v>19.600000000000001</v>
      </c>
      <c r="C206" s="13">
        <f>tarifest3(A206,$A$3,Param!$B$5,Param!$C$5,Param!$D$5,Param!$E$5,Param!$B$6,Param!$C$6,Param!$D$6,Param!$E$6)</f>
        <v>2034</v>
      </c>
      <c r="D206" s="3">
        <f t="shared" si="85"/>
        <v>10.377551020408163</v>
      </c>
      <c r="E206" s="3">
        <f>tarifest3grenz(A206,$A$3,Param!$B$5,Param!$C$5,Param!$D$5,Param!$E$5,Param!$B$6,Param!$C$6,Param!$D$6,Param!$E$6)*100</f>
        <v>25.899750858713073</v>
      </c>
      <c r="F206" s="13">
        <f>soli3(C206,$A$3,Param!$J$4,Param!$J$5,Param!$J$6)</f>
        <v>0</v>
      </c>
      <c r="G206" s="3">
        <f>soli3grenz(C206,$A$3,Param!$J$4,Param!$J$5,Param!$J$6)*100</f>
        <v>0</v>
      </c>
      <c r="H206" s="13">
        <f t="shared" si="76"/>
        <v>2034</v>
      </c>
      <c r="I206" s="3">
        <f t="shared" si="74"/>
        <v>10.377551020408163</v>
      </c>
      <c r="J206" s="13">
        <f t="shared" si="77"/>
        <v>25.899750858713073</v>
      </c>
      <c r="K206" s="13">
        <f>tarifest3(A206,$A$3,Param!$B$10,Param!$C$10,Param!$D$10,Param!$E$10,Param!$B$11,Param!$C$11,Param!$D$11,Param!$E$11)</f>
        <v>4935</v>
      </c>
      <c r="L206" s="3">
        <f t="shared" si="86"/>
        <v>25.178571428571427</v>
      </c>
      <c r="M206" s="3">
        <f>tarifest3grenz(A206,$A$3,Param!$B$10,Param!$C$10,Param!$D$10,Param!$E$10,Param!$B$11,Param!$C$11,Param!$D$11,Param!$E$11)*100</f>
        <v>30.171708953514997</v>
      </c>
      <c r="N206" s="3">
        <f t="shared" si="87"/>
        <v>-9465</v>
      </c>
      <c r="O206" s="3">
        <f t="shared" si="88"/>
        <v>-48.29081632653061</v>
      </c>
      <c r="P206" s="13">
        <f t="shared" si="78"/>
        <v>13720</v>
      </c>
      <c r="Q206" s="13">
        <f t="shared" si="89"/>
        <v>-680</v>
      </c>
      <c r="R206" s="13">
        <f>tarifest3(A206-$K$3,$A$3,Param!$B$10,Param!$C$10,Param!$D$10,Param!$E$10,Param!$B$11,Param!$C$11,Param!$D$11,Param!$E$11)</f>
        <v>0</v>
      </c>
      <c r="S206" s="3">
        <f t="shared" si="90"/>
        <v>-3.4693877551020407</v>
      </c>
      <c r="T206" s="3">
        <f>IF(A206&lt;$K$3,$K$2,tarifest3grenz(A206-$K$3,$A$3,Param!$B$10,Param!$C$10,Param!$D$10,Param!$E$10,Param!$B$11,Param!$C$11,Param!$D$11,Param!$E$11))*100</f>
        <v>70</v>
      </c>
      <c r="U206" s="3">
        <f>MAX(K206-tarifest3($K$3,$A$3,Param!$B$10,Param!$C$10,Param!$D$10,Param!$E$10,Param!$B$11,Param!$C$11,Param!$D$11,Param!$E$11),0)</f>
        <v>0</v>
      </c>
      <c r="V206" s="3">
        <f t="shared" si="91"/>
        <v>-3.4693877551020407</v>
      </c>
      <c r="W206" s="3">
        <f t="shared" si="92"/>
        <v>70</v>
      </c>
      <c r="X206" s="3">
        <f>soli3grenz(K206,$A$3,Param!$J$9,Param!$J$10,Param!$J$11)*100</f>
        <v>0</v>
      </c>
      <c r="Y206" s="13">
        <f t="shared" si="79"/>
        <v>-680</v>
      </c>
      <c r="Z206" s="3">
        <f t="shared" si="93"/>
        <v>-3.4693877551020407</v>
      </c>
      <c r="AA206" s="13">
        <f t="shared" si="80"/>
        <v>70</v>
      </c>
      <c r="AB206" s="13">
        <f t="shared" si="81"/>
        <v>-2714</v>
      </c>
      <c r="AC206" s="13">
        <f t="shared" si="82"/>
        <v>-13.846938775510203</v>
      </c>
      <c r="AD206" s="13">
        <f t="shared" si="83"/>
        <v>44.100249141286923</v>
      </c>
      <c r="AE206" s="3">
        <f t="shared" si="84"/>
        <v>4.2719580948019242</v>
      </c>
      <c r="AF206" s="13">
        <f t="shared" si="72"/>
        <v>2714</v>
      </c>
      <c r="AG206" s="13">
        <f t="shared" si="94"/>
        <v>13.846938775510203</v>
      </c>
      <c r="AH206" s="13">
        <f t="shared" si="73"/>
        <v>13.846938775510203</v>
      </c>
    </row>
    <row r="207" spans="1:34" x14ac:dyDescent="0.2">
      <c r="A207" s="8">
        <f t="shared" si="95"/>
        <v>19700</v>
      </c>
      <c r="B207" s="9">
        <f t="shared" si="75"/>
        <v>19.7</v>
      </c>
      <c r="C207" s="13">
        <f>tarifest3(A207,$A$3,Param!$B$5,Param!$C$5,Param!$D$5,Param!$E$5,Param!$B$6,Param!$C$6,Param!$D$6,Param!$E$6)</f>
        <v>2060</v>
      </c>
      <c r="D207" s="3">
        <f t="shared" si="85"/>
        <v>10.456852791878173</v>
      </c>
      <c r="E207" s="3">
        <f>tarifest3grenz(A207,$A$3,Param!$B$5,Param!$C$5,Param!$D$5,Param!$E$5,Param!$B$6,Param!$C$6,Param!$D$6,Param!$E$6)*100</f>
        <v>25.941037783375315</v>
      </c>
      <c r="F207" s="13">
        <f>soli3(C207,$A$3,Param!$J$4,Param!$J$5,Param!$J$6)</f>
        <v>0</v>
      </c>
      <c r="G207" s="3">
        <f>soli3grenz(C207,$A$3,Param!$J$4,Param!$J$5,Param!$J$6)*100</f>
        <v>0</v>
      </c>
      <c r="H207" s="13">
        <f t="shared" si="76"/>
        <v>2060</v>
      </c>
      <c r="I207" s="3">
        <f t="shared" si="74"/>
        <v>10.456852791878173</v>
      </c>
      <c r="J207" s="13">
        <f t="shared" si="77"/>
        <v>25.941037783375315</v>
      </c>
      <c r="K207" s="13">
        <f>tarifest3(A207,$A$3,Param!$B$10,Param!$C$10,Param!$D$10,Param!$E$10,Param!$B$11,Param!$C$11,Param!$D$11,Param!$E$11)</f>
        <v>4965</v>
      </c>
      <c r="L207" s="3">
        <f t="shared" si="86"/>
        <v>25.203045685279186</v>
      </c>
      <c r="M207" s="3">
        <f>tarifest3grenz(A207,$A$3,Param!$B$10,Param!$C$10,Param!$D$10,Param!$E$10,Param!$B$11,Param!$C$11,Param!$D$11,Param!$E$11)*100</f>
        <v>30.212995878177239</v>
      </c>
      <c r="N207" s="3">
        <f t="shared" si="87"/>
        <v>-9435</v>
      </c>
      <c r="O207" s="3">
        <f t="shared" si="88"/>
        <v>-47.893401015228427</v>
      </c>
      <c r="P207" s="13">
        <f t="shared" si="78"/>
        <v>13790</v>
      </c>
      <c r="Q207" s="13">
        <f t="shared" si="89"/>
        <v>-610</v>
      </c>
      <c r="R207" s="13">
        <f>tarifest3(A207-$K$3,$A$3,Param!$B$10,Param!$C$10,Param!$D$10,Param!$E$10,Param!$B$11,Param!$C$11,Param!$D$11,Param!$E$11)</f>
        <v>0</v>
      </c>
      <c r="S207" s="3">
        <f t="shared" si="90"/>
        <v>-3.0964467005076144</v>
      </c>
      <c r="T207" s="3">
        <f>IF(A207&lt;$K$3,$K$2,tarifest3grenz(A207-$K$3,$A$3,Param!$B$10,Param!$C$10,Param!$D$10,Param!$E$10,Param!$B$11,Param!$C$11,Param!$D$11,Param!$E$11))*100</f>
        <v>70</v>
      </c>
      <c r="U207" s="3">
        <f>MAX(K207-tarifest3($K$3,$A$3,Param!$B$10,Param!$C$10,Param!$D$10,Param!$E$10,Param!$B$11,Param!$C$11,Param!$D$11,Param!$E$11),0)</f>
        <v>0</v>
      </c>
      <c r="V207" s="3">
        <f t="shared" si="91"/>
        <v>-3.0964467005076144</v>
      </c>
      <c r="W207" s="3">
        <f t="shared" si="92"/>
        <v>70</v>
      </c>
      <c r="X207" s="3">
        <f>soli3grenz(K207,$A$3,Param!$J$9,Param!$J$10,Param!$J$11)*100</f>
        <v>0</v>
      </c>
      <c r="Y207" s="13">
        <f t="shared" si="79"/>
        <v>-610</v>
      </c>
      <c r="Z207" s="3">
        <f t="shared" si="93"/>
        <v>-3.0964467005076144</v>
      </c>
      <c r="AA207" s="13">
        <f t="shared" si="80"/>
        <v>70</v>
      </c>
      <c r="AB207" s="13">
        <f t="shared" si="81"/>
        <v>-2670</v>
      </c>
      <c r="AC207" s="13">
        <f t="shared" si="82"/>
        <v>-13.553299492385788</v>
      </c>
      <c r="AD207" s="13">
        <f t="shared" si="83"/>
        <v>44.058962216624685</v>
      </c>
      <c r="AE207" s="3">
        <f t="shared" si="84"/>
        <v>4.2719580948019242</v>
      </c>
      <c r="AF207" s="13">
        <f t="shared" si="72"/>
        <v>2670</v>
      </c>
      <c r="AG207" s="13">
        <f t="shared" si="94"/>
        <v>13.553299492385788</v>
      </c>
      <c r="AH207" s="13">
        <f t="shared" si="73"/>
        <v>13.553299492385788</v>
      </c>
    </row>
    <row r="208" spans="1:34" x14ac:dyDescent="0.2">
      <c r="A208" s="8">
        <f t="shared" si="95"/>
        <v>19800</v>
      </c>
      <c r="B208" s="9">
        <f t="shared" si="75"/>
        <v>19.8</v>
      </c>
      <c r="C208" s="13">
        <f>tarifest3(A208,$A$3,Param!$B$5,Param!$C$5,Param!$D$5,Param!$E$5,Param!$B$6,Param!$C$6,Param!$D$6,Param!$E$6)</f>
        <v>2086</v>
      </c>
      <c r="D208" s="3">
        <f t="shared" si="85"/>
        <v>10.535353535353535</v>
      </c>
      <c r="E208" s="3">
        <f>tarifest3grenz(A208,$A$3,Param!$B$5,Param!$C$5,Param!$D$5,Param!$E$5,Param!$B$6,Param!$C$6,Param!$D$6,Param!$E$6)*100</f>
        <v>25.982324708037552</v>
      </c>
      <c r="F208" s="13">
        <f>soli3(C208,$A$3,Param!$J$4,Param!$J$5,Param!$J$6)</f>
        <v>0</v>
      </c>
      <c r="G208" s="3">
        <f>soli3grenz(C208,$A$3,Param!$J$4,Param!$J$5,Param!$J$6)*100</f>
        <v>0</v>
      </c>
      <c r="H208" s="13">
        <f t="shared" si="76"/>
        <v>2086</v>
      </c>
      <c r="I208" s="3">
        <f t="shared" si="74"/>
        <v>10.535353535353535</v>
      </c>
      <c r="J208" s="13">
        <f t="shared" si="77"/>
        <v>25.982324708037552</v>
      </c>
      <c r="K208" s="13">
        <f>tarifest3(A208,$A$3,Param!$B$10,Param!$C$10,Param!$D$10,Param!$E$10,Param!$B$11,Param!$C$11,Param!$D$11,Param!$E$11)</f>
        <v>4996</v>
      </c>
      <c r="L208" s="3">
        <f t="shared" si="86"/>
        <v>25.232323232323235</v>
      </c>
      <c r="M208" s="3">
        <f>tarifest3grenz(A208,$A$3,Param!$B$10,Param!$C$10,Param!$D$10,Param!$E$10,Param!$B$11,Param!$C$11,Param!$D$11,Param!$E$11)*100</f>
        <v>30.254282802839477</v>
      </c>
      <c r="N208" s="3">
        <f t="shared" si="87"/>
        <v>-9404</v>
      </c>
      <c r="O208" s="3">
        <f t="shared" si="88"/>
        <v>-47.494949494949495</v>
      </c>
      <c r="P208" s="13">
        <f t="shared" si="78"/>
        <v>13860</v>
      </c>
      <c r="Q208" s="13">
        <f t="shared" si="89"/>
        <v>-540</v>
      </c>
      <c r="R208" s="13">
        <f>tarifest3(A208-$K$3,$A$3,Param!$B$10,Param!$C$10,Param!$D$10,Param!$E$10,Param!$B$11,Param!$C$11,Param!$D$11,Param!$E$11)</f>
        <v>0</v>
      </c>
      <c r="S208" s="3">
        <f t="shared" si="90"/>
        <v>-2.7272727272727271</v>
      </c>
      <c r="T208" s="3">
        <f>IF(A208&lt;$K$3,$K$2,tarifest3grenz(A208-$K$3,$A$3,Param!$B$10,Param!$C$10,Param!$D$10,Param!$E$10,Param!$B$11,Param!$C$11,Param!$D$11,Param!$E$11))*100</f>
        <v>70</v>
      </c>
      <c r="U208" s="3">
        <f>MAX(K208-tarifest3($K$3,$A$3,Param!$B$10,Param!$C$10,Param!$D$10,Param!$E$10,Param!$B$11,Param!$C$11,Param!$D$11,Param!$E$11),0)</f>
        <v>0</v>
      </c>
      <c r="V208" s="3">
        <f t="shared" si="91"/>
        <v>-2.7272727272727271</v>
      </c>
      <c r="W208" s="3">
        <f t="shared" si="92"/>
        <v>70</v>
      </c>
      <c r="X208" s="3">
        <f>soli3grenz(K208,$A$3,Param!$J$9,Param!$J$10,Param!$J$11)*100</f>
        <v>0</v>
      </c>
      <c r="Y208" s="13">
        <f t="shared" si="79"/>
        <v>-540</v>
      </c>
      <c r="Z208" s="3">
        <f t="shared" si="93"/>
        <v>-2.7272727272727271</v>
      </c>
      <c r="AA208" s="13">
        <f t="shared" si="80"/>
        <v>70</v>
      </c>
      <c r="AB208" s="13">
        <f t="shared" si="81"/>
        <v>-2626</v>
      </c>
      <c r="AC208" s="13">
        <f t="shared" si="82"/>
        <v>-13.262626262626261</v>
      </c>
      <c r="AD208" s="13">
        <f t="shared" si="83"/>
        <v>44.017675291962448</v>
      </c>
      <c r="AE208" s="3">
        <f t="shared" si="84"/>
        <v>4.2719580948019242</v>
      </c>
      <c r="AF208" s="13">
        <f t="shared" si="72"/>
        <v>2626</v>
      </c>
      <c r="AG208" s="13">
        <f t="shared" si="94"/>
        <v>13.262626262626261</v>
      </c>
      <c r="AH208" s="13">
        <f t="shared" si="73"/>
        <v>13.262626262626261</v>
      </c>
    </row>
    <row r="209" spans="1:34" x14ac:dyDescent="0.2">
      <c r="A209" s="8">
        <f t="shared" si="95"/>
        <v>19900</v>
      </c>
      <c r="B209" s="9">
        <f t="shared" si="75"/>
        <v>19.899999999999999</v>
      </c>
      <c r="C209" s="13">
        <f>tarifest3(A209,$A$3,Param!$B$5,Param!$C$5,Param!$D$5,Param!$E$5,Param!$B$6,Param!$C$6,Param!$D$6,Param!$E$6)</f>
        <v>2112</v>
      </c>
      <c r="D209" s="3">
        <f t="shared" si="85"/>
        <v>10.613065326633166</v>
      </c>
      <c r="E209" s="3">
        <f>tarifest3grenz(A209,$A$3,Param!$B$5,Param!$C$5,Param!$D$5,Param!$E$5,Param!$B$6,Param!$C$6,Param!$D$6,Param!$E$6)*100</f>
        <v>26.023611632699794</v>
      </c>
      <c r="F209" s="13">
        <f>soli3(C209,$A$3,Param!$J$4,Param!$J$5,Param!$J$6)</f>
        <v>0</v>
      </c>
      <c r="G209" s="3">
        <f>soli3grenz(C209,$A$3,Param!$J$4,Param!$J$5,Param!$J$6)*100</f>
        <v>0</v>
      </c>
      <c r="H209" s="13">
        <f t="shared" si="76"/>
        <v>2112</v>
      </c>
      <c r="I209" s="3">
        <f t="shared" si="74"/>
        <v>10.613065326633166</v>
      </c>
      <c r="J209" s="13">
        <f t="shared" si="77"/>
        <v>26.023611632699794</v>
      </c>
      <c r="K209" s="13">
        <f>tarifest3(A209,$A$3,Param!$B$10,Param!$C$10,Param!$D$10,Param!$E$10,Param!$B$11,Param!$C$11,Param!$D$11,Param!$E$11)</f>
        <v>5026</v>
      </c>
      <c r="L209" s="3">
        <f t="shared" si="86"/>
        <v>25.256281407035175</v>
      </c>
      <c r="M209" s="3">
        <f>tarifest3grenz(A209,$A$3,Param!$B$10,Param!$C$10,Param!$D$10,Param!$E$10,Param!$B$11,Param!$C$11,Param!$D$11,Param!$E$11)*100</f>
        <v>30.295569727501714</v>
      </c>
      <c r="N209" s="3">
        <f t="shared" si="87"/>
        <v>-9374</v>
      </c>
      <c r="O209" s="3">
        <f t="shared" si="88"/>
        <v>-47.105527638190949</v>
      </c>
      <c r="P209" s="13">
        <f t="shared" si="78"/>
        <v>13930</v>
      </c>
      <c r="Q209" s="13">
        <f t="shared" si="89"/>
        <v>-470</v>
      </c>
      <c r="R209" s="13">
        <f>tarifest3(A209-$K$3,$A$3,Param!$B$10,Param!$C$10,Param!$D$10,Param!$E$10,Param!$B$11,Param!$C$11,Param!$D$11,Param!$E$11)</f>
        <v>0</v>
      </c>
      <c r="S209" s="3">
        <f t="shared" si="90"/>
        <v>-2.3618090452261304</v>
      </c>
      <c r="T209" s="3">
        <f>IF(A209&lt;$K$3,$K$2,tarifest3grenz(A209-$K$3,$A$3,Param!$B$10,Param!$C$10,Param!$D$10,Param!$E$10,Param!$B$11,Param!$C$11,Param!$D$11,Param!$E$11))*100</f>
        <v>70</v>
      </c>
      <c r="U209" s="3">
        <f>MAX(K209-tarifest3($K$3,$A$3,Param!$B$10,Param!$C$10,Param!$D$10,Param!$E$10,Param!$B$11,Param!$C$11,Param!$D$11,Param!$E$11),0)</f>
        <v>0</v>
      </c>
      <c r="V209" s="3">
        <f t="shared" si="91"/>
        <v>-2.3618090452261304</v>
      </c>
      <c r="W209" s="3">
        <f t="shared" si="92"/>
        <v>70</v>
      </c>
      <c r="X209" s="3">
        <f>soli3grenz(K209,$A$3,Param!$J$9,Param!$J$10,Param!$J$11)*100</f>
        <v>0</v>
      </c>
      <c r="Y209" s="13">
        <f t="shared" si="79"/>
        <v>-470</v>
      </c>
      <c r="Z209" s="3">
        <f t="shared" si="93"/>
        <v>-2.3618090452261304</v>
      </c>
      <c r="AA209" s="13">
        <f t="shared" si="80"/>
        <v>70</v>
      </c>
      <c r="AB209" s="13">
        <f t="shared" si="81"/>
        <v>-2582</v>
      </c>
      <c r="AC209" s="13">
        <f t="shared" si="82"/>
        <v>-12.974874371859297</v>
      </c>
      <c r="AD209" s="13">
        <f t="shared" si="83"/>
        <v>43.976388367300203</v>
      </c>
      <c r="AE209" s="3">
        <f t="shared" si="84"/>
        <v>4.2719580948019207</v>
      </c>
      <c r="AF209" s="13">
        <f t="shared" si="72"/>
        <v>2582</v>
      </c>
      <c r="AG209" s="13">
        <f t="shared" si="94"/>
        <v>12.974874371859297</v>
      </c>
      <c r="AH209" s="13">
        <f t="shared" si="73"/>
        <v>12.974874371859297</v>
      </c>
    </row>
    <row r="210" spans="1:34" x14ac:dyDescent="0.2">
      <c r="A210" s="8">
        <f t="shared" si="95"/>
        <v>20000</v>
      </c>
      <c r="B210" s="9">
        <f t="shared" si="75"/>
        <v>20</v>
      </c>
      <c r="C210" s="13">
        <f>tarifest3(A210,$A$3,Param!$B$5,Param!$C$5,Param!$D$5,Param!$E$5,Param!$B$6,Param!$C$6,Param!$D$6,Param!$E$6)</f>
        <v>2138</v>
      </c>
      <c r="D210" s="3">
        <f t="shared" si="85"/>
        <v>10.69</v>
      </c>
      <c r="E210" s="3">
        <f>tarifest3grenz(A210,$A$3,Param!$B$5,Param!$C$5,Param!$D$5,Param!$E$5,Param!$B$6,Param!$C$6,Param!$D$6,Param!$E$6)*100</f>
        <v>26.064898557362039</v>
      </c>
      <c r="F210" s="13">
        <f>soli3(C210,$A$3,Param!$J$4,Param!$J$5,Param!$J$6)</f>
        <v>0</v>
      </c>
      <c r="G210" s="3">
        <f>soli3grenz(C210,$A$3,Param!$J$4,Param!$J$5,Param!$J$6)*100</f>
        <v>0</v>
      </c>
      <c r="H210" s="13">
        <f t="shared" si="76"/>
        <v>2138</v>
      </c>
      <c r="I210" s="3">
        <f t="shared" si="74"/>
        <v>10.69</v>
      </c>
      <c r="J210" s="13">
        <f t="shared" si="77"/>
        <v>26.064898557362039</v>
      </c>
      <c r="K210" s="13">
        <f>tarifest3(A210,$A$3,Param!$B$10,Param!$C$10,Param!$D$10,Param!$E$10,Param!$B$11,Param!$C$11,Param!$D$11,Param!$E$11)</f>
        <v>5056</v>
      </c>
      <c r="L210" s="3">
        <f t="shared" si="86"/>
        <v>25.28</v>
      </c>
      <c r="M210" s="3">
        <f>tarifest3grenz(A210,$A$3,Param!$B$10,Param!$C$10,Param!$D$10,Param!$E$10,Param!$B$11,Param!$C$11,Param!$D$11,Param!$E$11)*100</f>
        <v>30.336856652163956</v>
      </c>
      <c r="N210" s="3">
        <f t="shared" si="87"/>
        <v>-9344</v>
      </c>
      <c r="O210" s="3">
        <f t="shared" si="88"/>
        <v>-46.72</v>
      </c>
      <c r="P210" s="13">
        <f t="shared" si="78"/>
        <v>14000</v>
      </c>
      <c r="Q210" s="13">
        <f t="shared" si="89"/>
        <v>-400</v>
      </c>
      <c r="R210" s="13">
        <f>tarifest3(A210-$K$3,$A$3,Param!$B$10,Param!$C$10,Param!$D$10,Param!$E$10,Param!$B$11,Param!$C$11,Param!$D$11,Param!$E$11)</f>
        <v>0</v>
      </c>
      <c r="S210" s="3">
        <f t="shared" si="90"/>
        <v>-2</v>
      </c>
      <c r="T210" s="3">
        <f>IF(A210&lt;$K$3,$K$2,tarifest3grenz(A210-$K$3,$A$3,Param!$B$10,Param!$C$10,Param!$D$10,Param!$E$10,Param!$B$11,Param!$C$11,Param!$D$11,Param!$E$11))*100</f>
        <v>70</v>
      </c>
      <c r="U210" s="3">
        <f>MAX(K210-tarifest3($K$3,$A$3,Param!$B$10,Param!$C$10,Param!$D$10,Param!$E$10,Param!$B$11,Param!$C$11,Param!$D$11,Param!$E$11),0)</f>
        <v>0</v>
      </c>
      <c r="V210" s="3">
        <f t="shared" si="91"/>
        <v>-2</v>
      </c>
      <c r="W210" s="3">
        <f t="shared" si="92"/>
        <v>70</v>
      </c>
      <c r="X210" s="3">
        <f>soli3grenz(K210,$A$3,Param!$J$9,Param!$J$10,Param!$J$11)*100</f>
        <v>0</v>
      </c>
      <c r="Y210" s="13">
        <f t="shared" si="79"/>
        <v>-400</v>
      </c>
      <c r="Z210" s="3">
        <f t="shared" si="93"/>
        <v>-2</v>
      </c>
      <c r="AA210" s="13">
        <f t="shared" si="80"/>
        <v>70</v>
      </c>
      <c r="AB210" s="13">
        <f t="shared" si="81"/>
        <v>-2538</v>
      </c>
      <c r="AC210" s="13">
        <f t="shared" si="82"/>
        <v>-12.69</v>
      </c>
      <c r="AD210" s="13">
        <f t="shared" si="83"/>
        <v>43.935101442637958</v>
      </c>
      <c r="AE210" s="3">
        <f t="shared" si="84"/>
        <v>4.2719580948019171</v>
      </c>
      <c r="AF210" s="13">
        <f t="shared" si="72"/>
        <v>2538</v>
      </c>
      <c r="AG210" s="13">
        <f t="shared" si="94"/>
        <v>12.69</v>
      </c>
      <c r="AH210" s="13">
        <f t="shared" si="73"/>
        <v>12.69</v>
      </c>
    </row>
    <row r="211" spans="1:34" x14ac:dyDescent="0.2">
      <c r="A211" s="8">
        <f t="shared" si="95"/>
        <v>20100</v>
      </c>
      <c r="B211" s="9">
        <f t="shared" si="75"/>
        <v>20.100000000000001</v>
      </c>
      <c r="C211" s="13">
        <f>tarifest3(A211,$A$3,Param!$B$5,Param!$C$5,Param!$D$5,Param!$E$5,Param!$B$6,Param!$C$6,Param!$D$6,Param!$E$6)</f>
        <v>2164</v>
      </c>
      <c r="D211" s="3">
        <f t="shared" si="85"/>
        <v>10.766169154228855</v>
      </c>
      <c r="E211" s="3">
        <f>tarifest3grenz(A211,$A$3,Param!$B$5,Param!$C$5,Param!$D$5,Param!$E$5,Param!$B$6,Param!$C$6,Param!$D$6,Param!$E$6)*100</f>
        <v>26.106185482024269</v>
      </c>
      <c r="F211" s="13">
        <f>soli3(C211,$A$3,Param!$J$4,Param!$J$5,Param!$J$6)</f>
        <v>0</v>
      </c>
      <c r="G211" s="3">
        <f>soli3grenz(C211,$A$3,Param!$J$4,Param!$J$5,Param!$J$6)*100</f>
        <v>0</v>
      </c>
      <c r="H211" s="13">
        <f t="shared" si="76"/>
        <v>2164</v>
      </c>
      <c r="I211" s="3">
        <f t="shared" si="74"/>
        <v>10.766169154228855</v>
      </c>
      <c r="J211" s="13">
        <f t="shared" si="77"/>
        <v>26.106185482024269</v>
      </c>
      <c r="K211" s="13">
        <f>tarifest3(A211,$A$3,Param!$B$10,Param!$C$10,Param!$D$10,Param!$E$10,Param!$B$11,Param!$C$11,Param!$D$11,Param!$E$11)</f>
        <v>5087</v>
      </c>
      <c r="L211" s="3">
        <f t="shared" si="86"/>
        <v>25.308457711442784</v>
      </c>
      <c r="M211" s="3">
        <f>tarifest3grenz(A211,$A$3,Param!$B$10,Param!$C$10,Param!$D$10,Param!$E$10,Param!$B$11,Param!$C$11,Param!$D$11,Param!$E$11)*100</f>
        <v>30.378143576826194</v>
      </c>
      <c r="N211" s="3">
        <f t="shared" si="87"/>
        <v>-9313</v>
      </c>
      <c r="O211" s="3">
        <f t="shared" si="88"/>
        <v>-46.333333333333329</v>
      </c>
      <c r="P211" s="13">
        <f t="shared" si="78"/>
        <v>14070</v>
      </c>
      <c r="Q211" s="13">
        <f t="shared" si="89"/>
        <v>-330</v>
      </c>
      <c r="R211" s="13">
        <f>tarifest3(A211-$K$3,$A$3,Param!$B$10,Param!$C$10,Param!$D$10,Param!$E$10,Param!$B$11,Param!$C$11,Param!$D$11,Param!$E$11)</f>
        <v>0</v>
      </c>
      <c r="S211" s="3">
        <f t="shared" si="90"/>
        <v>-1.6417910447761193</v>
      </c>
      <c r="T211" s="3">
        <f>IF(A211&lt;$K$3,$K$2,tarifest3grenz(A211-$K$3,$A$3,Param!$B$10,Param!$C$10,Param!$D$10,Param!$E$10,Param!$B$11,Param!$C$11,Param!$D$11,Param!$E$11))*100</f>
        <v>70</v>
      </c>
      <c r="U211" s="3">
        <f>MAX(K211-tarifest3($K$3,$A$3,Param!$B$10,Param!$C$10,Param!$D$10,Param!$E$10,Param!$B$11,Param!$C$11,Param!$D$11,Param!$E$11),0)</f>
        <v>0</v>
      </c>
      <c r="V211" s="3">
        <f t="shared" si="91"/>
        <v>-1.6417910447761193</v>
      </c>
      <c r="W211" s="3">
        <f t="shared" si="92"/>
        <v>70</v>
      </c>
      <c r="X211" s="3">
        <f>soli3grenz(K211,$A$3,Param!$J$9,Param!$J$10,Param!$J$11)*100</f>
        <v>0</v>
      </c>
      <c r="Y211" s="13">
        <f t="shared" si="79"/>
        <v>-330</v>
      </c>
      <c r="Z211" s="3">
        <f t="shared" si="93"/>
        <v>-1.6417910447761193</v>
      </c>
      <c r="AA211" s="13">
        <f t="shared" si="80"/>
        <v>70</v>
      </c>
      <c r="AB211" s="13">
        <f t="shared" si="81"/>
        <v>-2494</v>
      </c>
      <c r="AC211" s="13">
        <f t="shared" si="82"/>
        <v>-12.407960199004975</v>
      </c>
      <c r="AD211" s="13">
        <f t="shared" si="83"/>
        <v>43.893814517975727</v>
      </c>
      <c r="AE211" s="3">
        <f t="shared" si="84"/>
        <v>4.2719580948019242</v>
      </c>
      <c r="AF211" s="13">
        <f t="shared" si="72"/>
        <v>2494</v>
      </c>
      <c r="AG211" s="13">
        <f t="shared" si="94"/>
        <v>12.407960199004975</v>
      </c>
      <c r="AH211" s="13">
        <f t="shared" si="73"/>
        <v>12.407960199004975</v>
      </c>
    </row>
    <row r="212" spans="1:34" x14ac:dyDescent="0.2">
      <c r="A212" s="8">
        <f t="shared" si="95"/>
        <v>20200</v>
      </c>
      <c r="B212" s="9">
        <f t="shared" si="75"/>
        <v>20.2</v>
      </c>
      <c r="C212" s="13">
        <f>tarifest3(A212,$A$3,Param!$B$5,Param!$C$5,Param!$D$5,Param!$E$5,Param!$B$6,Param!$C$6,Param!$D$6,Param!$E$6)</f>
        <v>2190</v>
      </c>
      <c r="D212" s="3">
        <f t="shared" si="85"/>
        <v>10.841584158415841</v>
      </c>
      <c r="E212" s="3">
        <f>tarifest3grenz(A212,$A$3,Param!$B$5,Param!$C$5,Param!$D$5,Param!$E$5,Param!$B$6,Param!$C$6,Param!$D$6,Param!$E$6)*100</f>
        <v>26.147472406686511</v>
      </c>
      <c r="F212" s="13">
        <f>soli3(C212,$A$3,Param!$J$4,Param!$J$5,Param!$J$6)</f>
        <v>0</v>
      </c>
      <c r="G212" s="3">
        <f>soli3grenz(C212,$A$3,Param!$J$4,Param!$J$5,Param!$J$6)*100</f>
        <v>0</v>
      </c>
      <c r="H212" s="13">
        <f t="shared" si="76"/>
        <v>2190</v>
      </c>
      <c r="I212" s="3">
        <f t="shared" si="74"/>
        <v>10.841584158415841</v>
      </c>
      <c r="J212" s="13">
        <f t="shared" si="77"/>
        <v>26.147472406686511</v>
      </c>
      <c r="K212" s="13">
        <f>tarifest3(A212,$A$3,Param!$B$10,Param!$C$10,Param!$D$10,Param!$E$10,Param!$B$11,Param!$C$11,Param!$D$11,Param!$E$11)</f>
        <v>5117</v>
      </c>
      <c r="L212" s="3">
        <f t="shared" si="86"/>
        <v>25.331683168316832</v>
      </c>
      <c r="M212" s="3">
        <f>tarifest3grenz(A212,$A$3,Param!$B$10,Param!$C$10,Param!$D$10,Param!$E$10,Param!$B$11,Param!$C$11,Param!$D$11,Param!$E$11)*100</f>
        <v>30.419430501488439</v>
      </c>
      <c r="N212" s="3">
        <f t="shared" si="87"/>
        <v>-9283</v>
      </c>
      <c r="O212" s="3">
        <f t="shared" si="88"/>
        <v>-45.955445544554458</v>
      </c>
      <c r="P212" s="13">
        <f t="shared" si="78"/>
        <v>14140</v>
      </c>
      <c r="Q212" s="13">
        <f t="shared" si="89"/>
        <v>-260</v>
      </c>
      <c r="R212" s="13">
        <f>tarifest3(A212-$K$3,$A$3,Param!$B$10,Param!$C$10,Param!$D$10,Param!$E$10,Param!$B$11,Param!$C$11,Param!$D$11,Param!$E$11)</f>
        <v>0</v>
      </c>
      <c r="S212" s="3">
        <f t="shared" si="90"/>
        <v>-1.2871287128712872</v>
      </c>
      <c r="T212" s="3">
        <f>IF(A212&lt;$K$3,$K$2,tarifest3grenz(A212-$K$3,$A$3,Param!$B$10,Param!$C$10,Param!$D$10,Param!$E$10,Param!$B$11,Param!$C$11,Param!$D$11,Param!$E$11))*100</f>
        <v>70</v>
      </c>
      <c r="U212" s="3">
        <f>MAX(K212-tarifest3($K$3,$A$3,Param!$B$10,Param!$C$10,Param!$D$10,Param!$E$10,Param!$B$11,Param!$C$11,Param!$D$11,Param!$E$11),0)</f>
        <v>0</v>
      </c>
      <c r="V212" s="3">
        <f t="shared" si="91"/>
        <v>-1.2871287128712872</v>
      </c>
      <c r="W212" s="3">
        <f t="shared" si="92"/>
        <v>70</v>
      </c>
      <c r="X212" s="3">
        <f>soli3grenz(K212,$A$3,Param!$J$9,Param!$J$10,Param!$J$11)*100</f>
        <v>0</v>
      </c>
      <c r="Y212" s="13">
        <f t="shared" si="79"/>
        <v>-260</v>
      </c>
      <c r="Z212" s="3">
        <f t="shared" si="93"/>
        <v>-1.2871287128712872</v>
      </c>
      <c r="AA212" s="13">
        <f t="shared" si="80"/>
        <v>70</v>
      </c>
      <c r="AB212" s="13">
        <f t="shared" si="81"/>
        <v>-2450</v>
      </c>
      <c r="AC212" s="13">
        <f t="shared" si="82"/>
        <v>-12.128712871287128</v>
      </c>
      <c r="AD212" s="13">
        <f t="shared" si="83"/>
        <v>43.852527593313489</v>
      </c>
      <c r="AE212" s="3">
        <f t="shared" si="84"/>
        <v>4.2719580948019278</v>
      </c>
      <c r="AF212" s="13">
        <f t="shared" si="72"/>
        <v>2450</v>
      </c>
      <c r="AG212" s="13">
        <f t="shared" si="94"/>
        <v>12.128712871287128</v>
      </c>
      <c r="AH212" s="13">
        <f t="shared" si="73"/>
        <v>12.128712871287128</v>
      </c>
    </row>
    <row r="213" spans="1:34" x14ac:dyDescent="0.2">
      <c r="A213" s="8">
        <f t="shared" si="95"/>
        <v>20300</v>
      </c>
      <c r="B213" s="9">
        <f t="shared" si="75"/>
        <v>20.3</v>
      </c>
      <c r="C213" s="13">
        <f>tarifest3(A213,$A$3,Param!$B$5,Param!$C$5,Param!$D$5,Param!$E$5,Param!$B$6,Param!$C$6,Param!$D$6,Param!$E$6)</f>
        <v>2217</v>
      </c>
      <c r="D213" s="3">
        <f t="shared" si="85"/>
        <v>10.921182266009852</v>
      </c>
      <c r="E213" s="3">
        <f>tarifest3grenz(A213,$A$3,Param!$B$5,Param!$C$5,Param!$D$5,Param!$E$5,Param!$B$6,Param!$C$6,Param!$D$6,Param!$E$6)*100</f>
        <v>26.188759331348749</v>
      </c>
      <c r="F213" s="13">
        <f>soli3(C213,$A$3,Param!$J$4,Param!$J$5,Param!$J$6)</f>
        <v>0</v>
      </c>
      <c r="G213" s="3">
        <f>soli3grenz(C213,$A$3,Param!$J$4,Param!$J$5,Param!$J$6)*100</f>
        <v>0</v>
      </c>
      <c r="H213" s="13">
        <f t="shared" si="76"/>
        <v>2217</v>
      </c>
      <c r="I213" s="3">
        <f t="shared" si="74"/>
        <v>10.921182266009852</v>
      </c>
      <c r="J213" s="13">
        <f t="shared" si="77"/>
        <v>26.188759331348749</v>
      </c>
      <c r="K213" s="13">
        <f>tarifest3(A213,$A$3,Param!$B$10,Param!$C$10,Param!$D$10,Param!$E$10,Param!$B$11,Param!$C$11,Param!$D$11,Param!$E$11)</f>
        <v>5147</v>
      </c>
      <c r="L213" s="3">
        <f t="shared" si="86"/>
        <v>25.354679802955665</v>
      </c>
      <c r="M213" s="3">
        <f>tarifest3grenz(A213,$A$3,Param!$B$10,Param!$C$10,Param!$D$10,Param!$E$10,Param!$B$11,Param!$C$11,Param!$D$11,Param!$E$11)*100</f>
        <v>30.46071742615068</v>
      </c>
      <c r="N213" s="3">
        <f t="shared" si="87"/>
        <v>-9253</v>
      </c>
      <c r="O213" s="3">
        <f t="shared" si="88"/>
        <v>-45.581280788177345</v>
      </c>
      <c r="P213" s="13">
        <f t="shared" si="78"/>
        <v>14210</v>
      </c>
      <c r="Q213" s="13">
        <f t="shared" si="89"/>
        <v>-190</v>
      </c>
      <c r="R213" s="13">
        <f>tarifest3(A213-$K$3,$A$3,Param!$B$10,Param!$C$10,Param!$D$10,Param!$E$10,Param!$B$11,Param!$C$11,Param!$D$11,Param!$E$11)</f>
        <v>0</v>
      </c>
      <c r="S213" s="3">
        <f t="shared" si="90"/>
        <v>-0.935960591133005</v>
      </c>
      <c r="T213" s="3">
        <f>IF(A213&lt;$K$3,$K$2,tarifest3grenz(A213-$K$3,$A$3,Param!$B$10,Param!$C$10,Param!$D$10,Param!$E$10,Param!$B$11,Param!$C$11,Param!$D$11,Param!$E$11))*100</f>
        <v>70</v>
      </c>
      <c r="U213" s="3">
        <f>MAX(K213-tarifest3($K$3,$A$3,Param!$B$10,Param!$C$10,Param!$D$10,Param!$E$10,Param!$B$11,Param!$C$11,Param!$D$11,Param!$E$11),0)</f>
        <v>0</v>
      </c>
      <c r="V213" s="3">
        <f t="shared" si="91"/>
        <v>-0.935960591133005</v>
      </c>
      <c r="W213" s="3">
        <f t="shared" si="92"/>
        <v>70</v>
      </c>
      <c r="X213" s="3">
        <f>soli3grenz(K213,$A$3,Param!$J$9,Param!$J$10,Param!$J$11)*100</f>
        <v>0</v>
      </c>
      <c r="Y213" s="13">
        <f t="shared" si="79"/>
        <v>-190</v>
      </c>
      <c r="Z213" s="3">
        <f t="shared" si="93"/>
        <v>-0.935960591133005</v>
      </c>
      <c r="AA213" s="13">
        <f t="shared" si="80"/>
        <v>70</v>
      </c>
      <c r="AB213" s="13">
        <f t="shared" si="81"/>
        <v>-2407</v>
      </c>
      <c r="AC213" s="13">
        <f t="shared" si="82"/>
        <v>-11.857142857142858</v>
      </c>
      <c r="AD213" s="13">
        <f t="shared" si="83"/>
        <v>43.811240668651251</v>
      </c>
      <c r="AE213" s="3">
        <f t="shared" si="84"/>
        <v>4.2719580948019313</v>
      </c>
      <c r="AF213" s="13">
        <f t="shared" si="72"/>
        <v>2407</v>
      </c>
      <c r="AG213" s="13">
        <f t="shared" si="94"/>
        <v>11.857142857142858</v>
      </c>
      <c r="AH213" s="13">
        <f t="shared" si="73"/>
        <v>11.857142857142858</v>
      </c>
    </row>
    <row r="214" spans="1:34" x14ac:dyDescent="0.2">
      <c r="A214" s="8">
        <f t="shared" si="95"/>
        <v>20400</v>
      </c>
      <c r="B214" s="9">
        <f t="shared" si="75"/>
        <v>20.399999999999999</v>
      </c>
      <c r="C214" s="13">
        <f>tarifest3(A214,$A$3,Param!$B$5,Param!$C$5,Param!$D$5,Param!$E$5,Param!$B$6,Param!$C$6,Param!$D$6,Param!$E$6)</f>
        <v>2243</v>
      </c>
      <c r="D214" s="3">
        <f t="shared" si="85"/>
        <v>10.995098039215687</v>
      </c>
      <c r="E214" s="3">
        <f>tarifest3grenz(A214,$A$3,Param!$B$5,Param!$C$5,Param!$D$5,Param!$E$5,Param!$B$6,Param!$C$6,Param!$D$6,Param!$E$6)*100</f>
        <v>26.23004625601099</v>
      </c>
      <c r="F214" s="13">
        <f>soli3(C214,$A$3,Param!$J$4,Param!$J$5,Param!$J$6)</f>
        <v>0</v>
      </c>
      <c r="G214" s="3">
        <f>soli3grenz(C214,$A$3,Param!$J$4,Param!$J$5,Param!$J$6)*100</f>
        <v>0</v>
      </c>
      <c r="H214" s="13">
        <f t="shared" si="76"/>
        <v>2243</v>
      </c>
      <c r="I214" s="3">
        <f t="shared" si="74"/>
        <v>10.995098039215687</v>
      </c>
      <c r="J214" s="13">
        <f t="shared" si="77"/>
        <v>26.23004625601099</v>
      </c>
      <c r="K214" s="13">
        <f>tarifest3(A214,$A$3,Param!$B$10,Param!$C$10,Param!$D$10,Param!$E$10,Param!$B$11,Param!$C$11,Param!$D$11,Param!$E$11)</f>
        <v>5178</v>
      </c>
      <c r="L214" s="3">
        <f t="shared" si="86"/>
        <v>25.382352941176471</v>
      </c>
      <c r="M214" s="3">
        <f>tarifest3grenz(A214,$A$3,Param!$B$10,Param!$C$10,Param!$D$10,Param!$E$10,Param!$B$11,Param!$C$11,Param!$D$11,Param!$E$11)*100</f>
        <v>30.502004350812911</v>
      </c>
      <c r="N214" s="3">
        <f t="shared" si="87"/>
        <v>-9222</v>
      </c>
      <c r="O214" s="3">
        <f t="shared" si="88"/>
        <v>-45.205882352941181</v>
      </c>
      <c r="P214" s="13">
        <f t="shared" si="78"/>
        <v>14280</v>
      </c>
      <c r="Q214" s="13">
        <f t="shared" si="89"/>
        <v>-120</v>
      </c>
      <c r="R214" s="13">
        <f>tarifest3(A214-$K$3,$A$3,Param!$B$10,Param!$C$10,Param!$D$10,Param!$E$10,Param!$B$11,Param!$C$11,Param!$D$11,Param!$E$11)</f>
        <v>0</v>
      </c>
      <c r="S214" s="3">
        <f t="shared" si="90"/>
        <v>-0.58823529411764708</v>
      </c>
      <c r="T214" s="3">
        <f>IF(A214&lt;$K$3,$K$2,tarifest3grenz(A214-$K$3,$A$3,Param!$B$10,Param!$C$10,Param!$D$10,Param!$E$10,Param!$B$11,Param!$C$11,Param!$D$11,Param!$E$11))*100</f>
        <v>70</v>
      </c>
      <c r="U214" s="3">
        <f>MAX(K214-tarifest3($K$3,$A$3,Param!$B$10,Param!$C$10,Param!$D$10,Param!$E$10,Param!$B$11,Param!$C$11,Param!$D$11,Param!$E$11),0)</f>
        <v>0</v>
      </c>
      <c r="V214" s="3">
        <f t="shared" si="91"/>
        <v>-0.58823529411764708</v>
      </c>
      <c r="W214" s="3">
        <f t="shared" si="92"/>
        <v>70</v>
      </c>
      <c r="X214" s="3">
        <f>soli3grenz(K214,$A$3,Param!$J$9,Param!$J$10,Param!$J$11)*100</f>
        <v>0</v>
      </c>
      <c r="Y214" s="13">
        <f t="shared" si="79"/>
        <v>-120</v>
      </c>
      <c r="Z214" s="3">
        <f t="shared" si="93"/>
        <v>-0.58823529411764708</v>
      </c>
      <c r="AA214" s="13">
        <f t="shared" si="80"/>
        <v>70</v>
      </c>
      <c r="AB214" s="13">
        <f t="shared" si="81"/>
        <v>-2363</v>
      </c>
      <c r="AC214" s="13">
        <f t="shared" si="82"/>
        <v>-11.583333333333334</v>
      </c>
      <c r="AD214" s="13">
        <f t="shared" si="83"/>
        <v>43.769953743989007</v>
      </c>
      <c r="AE214" s="3">
        <f t="shared" si="84"/>
        <v>4.2719580948019207</v>
      </c>
      <c r="AF214" s="13">
        <f t="shared" si="72"/>
        <v>2363</v>
      </c>
      <c r="AG214" s="13">
        <f t="shared" si="94"/>
        <v>11.583333333333334</v>
      </c>
      <c r="AH214" s="13">
        <f t="shared" si="73"/>
        <v>11.583333333333334</v>
      </c>
    </row>
    <row r="215" spans="1:34" x14ac:dyDescent="0.2">
      <c r="A215" s="8">
        <f t="shared" si="95"/>
        <v>20500</v>
      </c>
      <c r="B215" s="9">
        <f t="shared" si="75"/>
        <v>20.5</v>
      </c>
      <c r="C215" s="13">
        <f>tarifest3(A215,$A$3,Param!$B$5,Param!$C$5,Param!$D$5,Param!$E$5,Param!$B$6,Param!$C$6,Param!$D$6,Param!$E$6)</f>
        <v>2269</v>
      </c>
      <c r="D215" s="3">
        <f t="shared" si="85"/>
        <v>11.068292682926829</v>
      </c>
      <c r="E215" s="3">
        <f>tarifest3grenz(A215,$A$3,Param!$B$5,Param!$C$5,Param!$D$5,Param!$E$5,Param!$B$6,Param!$C$6,Param!$D$6,Param!$E$6)*100</f>
        <v>26.271333180673235</v>
      </c>
      <c r="F215" s="13">
        <f>soli3(C215,$A$3,Param!$J$4,Param!$J$5,Param!$J$6)</f>
        <v>0</v>
      </c>
      <c r="G215" s="3">
        <f>soli3grenz(C215,$A$3,Param!$J$4,Param!$J$5,Param!$J$6)*100</f>
        <v>0</v>
      </c>
      <c r="H215" s="13">
        <f t="shared" si="76"/>
        <v>2269</v>
      </c>
      <c r="I215" s="3">
        <f t="shared" si="74"/>
        <v>11.068292682926829</v>
      </c>
      <c r="J215" s="13">
        <f t="shared" si="77"/>
        <v>26.271333180673235</v>
      </c>
      <c r="K215" s="13">
        <f>tarifest3(A215,$A$3,Param!$B$10,Param!$C$10,Param!$D$10,Param!$E$10,Param!$B$11,Param!$C$11,Param!$D$11,Param!$E$11)</f>
        <v>5208</v>
      </c>
      <c r="L215" s="3">
        <f t="shared" si="86"/>
        <v>25.404878048780489</v>
      </c>
      <c r="M215" s="3">
        <f>tarifest3grenz(A215,$A$3,Param!$B$10,Param!$C$10,Param!$D$10,Param!$E$10,Param!$B$11,Param!$C$11,Param!$D$11,Param!$E$11)*100</f>
        <v>30.543291275475156</v>
      </c>
      <c r="N215" s="3">
        <f t="shared" si="87"/>
        <v>-9192</v>
      </c>
      <c r="O215" s="3">
        <f t="shared" si="88"/>
        <v>-44.839024390243907</v>
      </c>
      <c r="P215" s="13">
        <f t="shared" si="78"/>
        <v>14349.999999999998</v>
      </c>
      <c r="Q215" s="13">
        <f t="shared" si="89"/>
        <v>-50.000000000001819</v>
      </c>
      <c r="R215" s="13">
        <f>tarifest3(A215-$K$3,$A$3,Param!$B$10,Param!$C$10,Param!$D$10,Param!$E$10,Param!$B$11,Param!$C$11,Param!$D$11,Param!$E$11)</f>
        <v>0</v>
      </c>
      <c r="S215" s="3">
        <f t="shared" si="90"/>
        <v>-0.24390243902439912</v>
      </c>
      <c r="T215" s="3">
        <f>IF(A215&lt;$K$3,$K$2,tarifest3grenz(A215-$K$3,$A$3,Param!$B$10,Param!$C$10,Param!$D$10,Param!$E$10,Param!$B$11,Param!$C$11,Param!$D$11,Param!$E$11))*100</f>
        <v>70</v>
      </c>
      <c r="U215" s="3">
        <f>MAX(K215-tarifest3($K$3,$A$3,Param!$B$10,Param!$C$10,Param!$D$10,Param!$E$10,Param!$B$11,Param!$C$11,Param!$D$11,Param!$E$11),0)</f>
        <v>0</v>
      </c>
      <c r="V215" s="3">
        <f t="shared" si="91"/>
        <v>-0.24390243902439912</v>
      </c>
      <c r="W215" s="3">
        <f t="shared" si="92"/>
        <v>70</v>
      </c>
      <c r="X215" s="3">
        <f>soli3grenz(K215,$A$3,Param!$J$9,Param!$J$10,Param!$J$11)*100</f>
        <v>0</v>
      </c>
      <c r="Y215" s="13">
        <f t="shared" si="79"/>
        <v>-50.000000000001819</v>
      </c>
      <c r="Z215" s="3">
        <f t="shared" si="93"/>
        <v>-0.24390243902439912</v>
      </c>
      <c r="AA215" s="13">
        <f t="shared" si="80"/>
        <v>70</v>
      </c>
      <c r="AB215" s="13">
        <f t="shared" si="81"/>
        <v>-2319.0000000000018</v>
      </c>
      <c r="AC215" s="13">
        <f t="shared" si="82"/>
        <v>-11.312195121951229</v>
      </c>
      <c r="AD215" s="13">
        <f t="shared" si="83"/>
        <v>43.728666819326762</v>
      </c>
      <c r="AE215" s="3">
        <f t="shared" si="84"/>
        <v>4.2719580948019207</v>
      </c>
      <c r="AF215" s="13">
        <f t="shared" si="72"/>
        <v>2319.0000000000018</v>
      </c>
      <c r="AG215" s="13">
        <f t="shared" si="94"/>
        <v>11.312195121951229</v>
      </c>
      <c r="AH215" s="13">
        <f t="shared" si="73"/>
        <v>11.312195121951229</v>
      </c>
    </row>
    <row r="216" spans="1:34" x14ac:dyDescent="0.2">
      <c r="A216" s="8">
        <f t="shared" si="95"/>
        <v>20600</v>
      </c>
      <c r="B216" s="9">
        <f t="shared" si="75"/>
        <v>20.6</v>
      </c>
      <c r="C216" s="13">
        <f>tarifest3(A216,$A$3,Param!$B$5,Param!$C$5,Param!$D$5,Param!$E$5,Param!$B$6,Param!$C$6,Param!$D$6,Param!$E$6)</f>
        <v>2295</v>
      </c>
      <c r="D216" s="3">
        <f t="shared" si="85"/>
        <v>11.140776699029125</v>
      </c>
      <c r="E216" s="3">
        <f>tarifest3grenz(A216,$A$3,Param!$B$5,Param!$C$5,Param!$D$5,Param!$E$5,Param!$B$6,Param!$C$6,Param!$D$6,Param!$E$6)*100</f>
        <v>26.312620105335473</v>
      </c>
      <c r="F216" s="13">
        <f>soli3(C216,$A$3,Param!$J$4,Param!$J$5,Param!$J$6)</f>
        <v>0</v>
      </c>
      <c r="G216" s="3">
        <f>soli3grenz(C216,$A$3,Param!$J$4,Param!$J$5,Param!$J$6)*100</f>
        <v>0</v>
      </c>
      <c r="H216" s="13">
        <f t="shared" si="76"/>
        <v>2295</v>
      </c>
      <c r="I216" s="3">
        <f t="shared" si="74"/>
        <v>11.140776699029125</v>
      </c>
      <c r="J216" s="13">
        <f t="shared" si="77"/>
        <v>26.312620105335473</v>
      </c>
      <c r="K216" s="13">
        <f>tarifest3(A216,$A$3,Param!$B$10,Param!$C$10,Param!$D$10,Param!$E$10,Param!$B$11,Param!$C$11,Param!$D$11,Param!$E$11)</f>
        <v>5239</v>
      </c>
      <c r="L216" s="3">
        <f t="shared" si="86"/>
        <v>25.432038834951452</v>
      </c>
      <c r="M216" s="3">
        <f>tarifest3grenz(A216,$A$3,Param!$B$10,Param!$C$10,Param!$D$10,Param!$E$10,Param!$B$11,Param!$C$11,Param!$D$11,Param!$E$11)*100</f>
        <v>30.58457820013739</v>
      </c>
      <c r="N216" s="3">
        <f t="shared" si="87"/>
        <v>-9161</v>
      </c>
      <c r="O216" s="3">
        <f t="shared" si="88"/>
        <v>-44.470873786407765</v>
      </c>
      <c r="P216" s="13">
        <f t="shared" si="78"/>
        <v>14419.999999999998</v>
      </c>
      <c r="Q216" s="13">
        <f t="shared" si="89"/>
        <v>0</v>
      </c>
      <c r="R216" s="13">
        <f>tarifest3(A216-$K$3,$A$3,Param!$B$10,Param!$C$10,Param!$D$10,Param!$E$10,Param!$B$11,Param!$C$11,Param!$D$11,Param!$E$11)</f>
        <v>3</v>
      </c>
      <c r="S216" s="3">
        <f t="shared" si="90"/>
        <v>1.4563106796116505E-2</v>
      </c>
      <c r="T216" s="3">
        <f>IF(A216&lt;$K$3,$K$2,tarifest3grenz(A216-$K$3,$A$3,Param!$B$10,Param!$C$10,Param!$D$10,Param!$E$10,Param!$B$11,Param!$C$11,Param!$D$11,Param!$E$11))*100</f>
        <v>14.060965276261195</v>
      </c>
      <c r="U216" s="3">
        <f>MAX(K216-tarifest3($K$3,$A$3,Param!$B$10,Param!$C$10,Param!$D$10,Param!$E$10,Param!$B$11,Param!$C$11,Param!$D$11,Param!$E$11),0)</f>
        <v>9</v>
      </c>
      <c r="V216" s="3">
        <f t="shared" si="91"/>
        <v>4.3689320388349516E-2</v>
      </c>
      <c r="W216" s="3">
        <f t="shared" si="92"/>
        <v>30.58457820013739</v>
      </c>
      <c r="X216" s="3">
        <f>soli3grenz(K216,$A$3,Param!$J$9,Param!$J$10,Param!$J$11)*100</f>
        <v>0</v>
      </c>
      <c r="Y216" s="13">
        <f t="shared" si="79"/>
        <v>9</v>
      </c>
      <c r="Z216" s="3">
        <f t="shared" si="93"/>
        <v>4.3689320388349516E-2</v>
      </c>
      <c r="AA216" s="13">
        <f t="shared" si="80"/>
        <v>30.58457820013739</v>
      </c>
      <c r="AB216" s="13">
        <f t="shared" si="81"/>
        <v>-2286</v>
      </c>
      <c r="AC216" s="13">
        <f t="shared" si="82"/>
        <v>-11.097087378640776</v>
      </c>
      <c r="AD216" s="13">
        <f t="shared" si="83"/>
        <v>4.2719580948019171</v>
      </c>
      <c r="AE216" s="3">
        <f t="shared" si="84"/>
        <v>4.2719580948019171</v>
      </c>
      <c r="AF216" s="13">
        <f t="shared" si="72"/>
        <v>2286</v>
      </c>
      <c r="AG216" s="13">
        <f t="shared" si="94"/>
        <v>11.097087378640776</v>
      </c>
      <c r="AH216" s="13">
        <f t="shared" si="73"/>
        <v>11.097087378640776</v>
      </c>
    </row>
    <row r="217" spans="1:34" x14ac:dyDescent="0.2">
      <c r="A217" s="8">
        <f t="shared" si="95"/>
        <v>20700</v>
      </c>
      <c r="B217" s="9">
        <f t="shared" si="75"/>
        <v>20.7</v>
      </c>
      <c r="C217" s="13">
        <f>tarifest3(A217,$A$3,Param!$B$5,Param!$C$5,Param!$D$5,Param!$E$5,Param!$B$6,Param!$C$6,Param!$D$6,Param!$E$6)</f>
        <v>2322</v>
      </c>
      <c r="D217" s="3">
        <f t="shared" si="85"/>
        <v>11.217391304347826</v>
      </c>
      <c r="E217" s="3">
        <f>tarifest3grenz(A217,$A$3,Param!$B$5,Param!$C$5,Param!$D$5,Param!$E$5,Param!$B$6,Param!$C$6,Param!$D$6,Param!$E$6)*100</f>
        <v>26.353907029997707</v>
      </c>
      <c r="F217" s="13">
        <f>soli3(C217,$A$3,Param!$J$4,Param!$J$5,Param!$J$6)</f>
        <v>0</v>
      </c>
      <c r="G217" s="3">
        <f>soli3grenz(C217,$A$3,Param!$J$4,Param!$J$5,Param!$J$6)*100</f>
        <v>0</v>
      </c>
      <c r="H217" s="13">
        <f t="shared" si="76"/>
        <v>2322</v>
      </c>
      <c r="I217" s="3">
        <f t="shared" si="74"/>
        <v>11.217391304347826</v>
      </c>
      <c r="J217" s="13">
        <f t="shared" si="77"/>
        <v>26.353907029997707</v>
      </c>
      <c r="K217" s="13">
        <f>tarifest3(A217,$A$3,Param!$B$10,Param!$C$10,Param!$D$10,Param!$E$10,Param!$B$11,Param!$C$11,Param!$D$11,Param!$E$11)</f>
        <v>5270</v>
      </c>
      <c r="L217" s="3">
        <f t="shared" si="86"/>
        <v>25.458937198067634</v>
      </c>
      <c r="M217" s="3">
        <f>tarifest3grenz(A217,$A$3,Param!$B$10,Param!$C$10,Param!$D$10,Param!$E$10,Param!$B$11,Param!$C$11,Param!$D$11,Param!$E$11)*100</f>
        <v>30.625865124799635</v>
      </c>
      <c r="N217" s="3">
        <f t="shared" si="87"/>
        <v>-9130</v>
      </c>
      <c r="O217" s="3">
        <f t="shared" si="88"/>
        <v>-44.106280193236714</v>
      </c>
      <c r="P217" s="13">
        <f t="shared" si="78"/>
        <v>14489.999999999998</v>
      </c>
      <c r="Q217" s="13">
        <f t="shared" si="89"/>
        <v>0</v>
      </c>
      <c r="R217" s="13">
        <f>tarifest3(A217-$K$3,$A$3,Param!$B$10,Param!$C$10,Param!$D$10,Param!$E$10,Param!$B$11,Param!$C$11,Param!$D$11,Param!$E$11)</f>
        <v>18</v>
      </c>
      <c r="S217" s="3">
        <f t="shared" si="90"/>
        <v>8.6956521739130432E-2</v>
      </c>
      <c r="T217" s="3">
        <f>IF(A217&lt;$K$3,$K$2,tarifest3grenz(A217-$K$3,$A$3,Param!$B$10,Param!$C$10,Param!$D$10,Param!$E$10,Param!$B$11,Param!$C$11,Param!$D$11,Param!$E$11))*100</f>
        <v>14.278698405765452</v>
      </c>
      <c r="U217" s="3">
        <f>MAX(K217-tarifest3($K$3,$A$3,Param!$B$10,Param!$C$10,Param!$D$10,Param!$E$10,Param!$B$11,Param!$C$11,Param!$D$11,Param!$E$11),0)</f>
        <v>40</v>
      </c>
      <c r="V217" s="3">
        <f t="shared" si="91"/>
        <v>0.19323671497584541</v>
      </c>
      <c r="W217" s="3">
        <f t="shared" si="92"/>
        <v>30.625865124799635</v>
      </c>
      <c r="X217" s="3">
        <f>soli3grenz(K217,$A$3,Param!$J$9,Param!$J$10,Param!$J$11)*100</f>
        <v>0</v>
      </c>
      <c r="Y217" s="13">
        <f t="shared" si="79"/>
        <v>40</v>
      </c>
      <c r="Z217" s="3">
        <f t="shared" si="93"/>
        <v>0.19323671497584541</v>
      </c>
      <c r="AA217" s="13">
        <f t="shared" si="80"/>
        <v>30.625865124799635</v>
      </c>
      <c r="AB217" s="13">
        <f t="shared" si="81"/>
        <v>-2282</v>
      </c>
      <c r="AC217" s="13">
        <f t="shared" si="82"/>
        <v>-11.02415458937198</v>
      </c>
      <c r="AD217" s="13">
        <f t="shared" si="83"/>
        <v>4.2719580948019278</v>
      </c>
      <c r="AE217" s="3">
        <f t="shared" si="84"/>
        <v>4.2719580948019278</v>
      </c>
      <c r="AF217" s="13">
        <f t="shared" si="72"/>
        <v>2282</v>
      </c>
      <c r="AG217" s="13">
        <f t="shared" si="94"/>
        <v>11.02415458937198</v>
      </c>
      <c r="AH217" s="13">
        <f t="shared" si="73"/>
        <v>11.02415458937198</v>
      </c>
    </row>
    <row r="218" spans="1:34" x14ac:dyDescent="0.2">
      <c r="A218" s="8">
        <f t="shared" si="95"/>
        <v>20800</v>
      </c>
      <c r="B218" s="9">
        <f t="shared" si="75"/>
        <v>20.8</v>
      </c>
      <c r="C218" s="13">
        <f>tarifest3(A218,$A$3,Param!$B$5,Param!$C$5,Param!$D$5,Param!$E$5,Param!$B$6,Param!$C$6,Param!$D$6,Param!$E$6)</f>
        <v>2348</v>
      </c>
      <c r="D218" s="3">
        <f t="shared" si="85"/>
        <v>11.288461538461538</v>
      </c>
      <c r="E218" s="3">
        <f>tarifest3grenz(A218,$A$3,Param!$B$5,Param!$C$5,Param!$D$5,Param!$E$5,Param!$B$6,Param!$C$6,Param!$D$6,Param!$E$6)*100</f>
        <v>26.395193954659952</v>
      </c>
      <c r="F218" s="13">
        <f>soli3(C218,$A$3,Param!$J$4,Param!$J$5,Param!$J$6)</f>
        <v>0</v>
      </c>
      <c r="G218" s="3">
        <f>soli3grenz(C218,$A$3,Param!$J$4,Param!$J$5,Param!$J$6)*100</f>
        <v>0</v>
      </c>
      <c r="H218" s="13">
        <f t="shared" si="76"/>
        <v>2348</v>
      </c>
      <c r="I218" s="3">
        <f t="shared" si="74"/>
        <v>11.288461538461538</v>
      </c>
      <c r="J218" s="13">
        <f t="shared" si="77"/>
        <v>26.395193954659952</v>
      </c>
      <c r="K218" s="13">
        <f>tarifest3(A218,$A$3,Param!$B$10,Param!$C$10,Param!$D$10,Param!$E$10,Param!$B$11,Param!$C$11,Param!$D$11,Param!$E$11)</f>
        <v>5300</v>
      </c>
      <c r="L218" s="3">
        <f t="shared" si="86"/>
        <v>25.48076923076923</v>
      </c>
      <c r="M218" s="3">
        <f>tarifest3grenz(A218,$A$3,Param!$B$10,Param!$C$10,Param!$D$10,Param!$E$10,Param!$B$11,Param!$C$11,Param!$D$11,Param!$E$11)*100</f>
        <v>30.667152049461876</v>
      </c>
      <c r="N218" s="3">
        <f t="shared" si="87"/>
        <v>-9100</v>
      </c>
      <c r="O218" s="3">
        <f t="shared" si="88"/>
        <v>-43.75</v>
      </c>
      <c r="P218" s="13">
        <f t="shared" si="78"/>
        <v>14559.999999999998</v>
      </c>
      <c r="Q218" s="13">
        <f t="shared" si="89"/>
        <v>0</v>
      </c>
      <c r="R218" s="13">
        <f>tarifest3(A218-$K$3,$A$3,Param!$B$10,Param!$C$10,Param!$D$10,Param!$E$10,Param!$B$11,Param!$C$11,Param!$D$11,Param!$E$11)</f>
        <v>32</v>
      </c>
      <c r="S218" s="3">
        <f t="shared" si="90"/>
        <v>0.15384615384615385</v>
      </c>
      <c r="T218" s="3">
        <f>IF(A218&lt;$K$3,$K$2,tarifest3grenz(A218-$K$3,$A$3,Param!$B$10,Param!$C$10,Param!$D$10,Param!$E$10,Param!$B$11,Param!$C$11,Param!$D$11,Param!$E$11))*100</f>
        <v>14.496431535269712</v>
      </c>
      <c r="U218" s="3">
        <f>MAX(K218-tarifest3($K$3,$A$3,Param!$B$10,Param!$C$10,Param!$D$10,Param!$E$10,Param!$B$11,Param!$C$11,Param!$D$11,Param!$E$11),0)</f>
        <v>70</v>
      </c>
      <c r="V218" s="3">
        <f t="shared" si="91"/>
        <v>0.33653846153846156</v>
      </c>
      <c r="W218" s="3">
        <f t="shared" si="92"/>
        <v>30.667152049461876</v>
      </c>
      <c r="X218" s="3">
        <f>soli3grenz(K218,$A$3,Param!$J$9,Param!$J$10,Param!$J$11)*100</f>
        <v>0</v>
      </c>
      <c r="Y218" s="13">
        <f t="shared" si="79"/>
        <v>70</v>
      </c>
      <c r="Z218" s="3">
        <f t="shared" si="93"/>
        <v>0.33653846153846156</v>
      </c>
      <c r="AA218" s="13">
        <f t="shared" si="80"/>
        <v>30.667152049461876</v>
      </c>
      <c r="AB218" s="13">
        <f t="shared" si="81"/>
        <v>-2278</v>
      </c>
      <c r="AC218" s="13">
        <f t="shared" si="82"/>
        <v>-10.951923076923077</v>
      </c>
      <c r="AD218" s="13">
        <f t="shared" si="83"/>
        <v>4.2719580948019242</v>
      </c>
      <c r="AE218" s="3">
        <f t="shared" si="84"/>
        <v>4.2719580948019242</v>
      </c>
      <c r="AF218" s="13">
        <f t="shared" si="72"/>
        <v>2278</v>
      </c>
      <c r="AG218" s="13">
        <f t="shared" si="94"/>
        <v>10.951923076923077</v>
      </c>
      <c r="AH218" s="13">
        <f t="shared" si="73"/>
        <v>10.951923076923077</v>
      </c>
    </row>
    <row r="219" spans="1:34" x14ac:dyDescent="0.2">
      <c r="A219" s="8">
        <f t="shared" si="95"/>
        <v>20900</v>
      </c>
      <c r="B219" s="9">
        <f t="shared" si="75"/>
        <v>20.9</v>
      </c>
      <c r="C219" s="13">
        <f>tarifest3(A219,$A$3,Param!$B$5,Param!$C$5,Param!$D$5,Param!$E$5,Param!$B$6,Param!$C$6,Param!$D$6,Param!$E$6)</f>
        <v>2374</v>
      </c>
      <c r="D219" s="3">
        <f t="shared" si="85"/>
        <v>11.35885167464115</v>
      </c>
      <c r="E219" s="3">
        <f>tarifest3grenz(A219,$A$3,Param!$B$5,Param!$C$5,Param!$D$5,Param!$E$5,Param!$B$6,Param!$C$6,Param!$D$6,Param!$E$6)*100</f>
        <v>26.43648087932219</v>
      </c>
      <c r="F219" s="13">
        <f>soli3(C219,$A$3,Param!$J$4,Param!$J$5,Param!$J$6)</f>
        <v>0</v>
      </c>
      <c r="G219" s="3">
        <f>soli3grenz(C219,$A$3,Param!$J$4,Param!$J$5,Param!$J$6)*100</f>
        <v>0</v>
      </c>
      <c r="H219" s="13">
        <f t="shared" si="76"/>
        <v>2374</v>
      </c>
      <c r="I219" s="3">
        <f t="shared" si="74"/>
        <v>11.35885167464115</v>
      </c>
      <c r="J219" s="13">
        <f t="shared" si="77"/>
        <v>26.43648087932219</v>
      </c>
      <c r="K219" s="13">
        <f>tarifest3(A219,$A$3,Param!$B$10,Param!$C$10,Param!$D$10,Param!$E$10,Param!$B$11,Param!$C$11,Param!$D$11,Param!$E$11)</f>
        <v>5331</v>
      </c>
      <c r="L219" s="3">
        <f t="shared" si="86"/>
        <v>25.507177033492823</v>
      </c>
      <c r="M219" s="3">
        <f>tarifest3grenz(A219,$A$3,Param!$B$10,Param!$C$10,Param!$D$10,Param!$E$10,Param!$B$11,Param!$C$11,Param!$D$11,Param!$E$11)*100</f>
        <v>30.708438974124107</v>
      </c>
      <c r="N219" s="3">
        <f t="shared" si="87"/>
        <v>-9069</v>
      </c>
      <c r="O219" s="3">
        <f t="shared" si="88"/>
        <v>-43.392344497607652</v>
      </c>
      <c r="P219" s="13">
        <f t="shared" si="78"/>
        <v>14629.999999999998</v>
      </c>
      <c r="Q219" s="13">
        <f t="shared" si="89"/>
        <v>0</v>
      </c>
      <c r="R219" s="13">
        <f>tarifest3(A219-$K$3,$A$3,Param!$B$10,Param!$C$10,Param!$D$10,Param!$E$10,Param!$B$11,Param!$C$11,Param!$D$11,Param!$E$11)</f>
        <v>47</v>
      </c>
      <c r="S219" s="3">
        <f t="shared" si="90"/>
        <v>0.22488038277511962</v>
      </c>
      <c r="T219" s="3">
        <f>IF(A219&lt;$K$3,$K$2,tarifest3grenz(A219-$K$3,$A$3,Param!$B$10,Param!$C$10,Param!$D$10,Param!$E$10,Param!$B$11,Param!$C$11,Param!$D$11,Param!$E$11))*100</f>
        <v>14.714164664773971</v>
      </c>
      <c r="U219" s="3">
        <f>MAX(K219-tarifest3($K$3,$A$3,Param!$B$10,Param!$C$10,Param!$D$10,Param!$E$10,Param!$B$11,Param!$C$11,Param!$D$11,Param!$E$11),0)</f>
        <v>101</v>
      </c>
      <c r="V219" s="3">
        <f t="shared" si="91"/>
        <v>0.48325358851674644</v>
      </c>
      <c r="W219" s="3">
        <f t="shared" si="92"/>
        <v>30.708438974124107</v>
      </c>
      <c r="X219" s="3">
        <f>soli3grenz(K219,$A$3,Param!$J$9,Param!$J$10,Param!$J$11)*100</f>
        <v>0</v>
      </c>
      <c r="Y219" s="13">
        <f t="shared" si="79"/>
        <v>101</v>
      </c>
      <c r="Z219" s="3">
        <f t="shared" si="93"/>
        <v>0.48325358851674644</v>
      </c>
      <c r="AA219" s="13">
        <f t="shared" si="80"/>
        <v>30.708438974124107</v>
      </c>
      <c r="AB219" s="13">
        <f t="shared" si="81"/>
        <v>-2273</v>
      </c>
      <c r="AC219" s="13">
        <f t="shared" si="82"/>
        <v>-10.875598086124404</v>
      </c>
      <c r="AD219" s="13">
        <f t="shared" si="83"/>
        <v>4.2719580948019171</v>
      </c>
      <c r="AE219" s="3">
        <f t="shared" si="84"/>
        <v>4.2719580948019171</v>
      </c>
      <c r="AF219" s="13">
        <f t="shared" si="72"/>
        <v>2273</v>
      </c>
      <c r="AG219" s="13">
        <f t="shared" si="94"/>
        <v>10.875598086124404</v>
      </c>
      <c r="AH219" s="13">
        <f t="shared" si="73"/>
        <v>10.875598086124404</v>
      </c>
    </row>
    <row r="220" spans="1:34" x14ac:dyDescent="0.2">
      <c r="A220" s="8">
        <f t="shared" si="95"/>
        <v>21000</v>
      </c>
      <c r="B220" s="9">
        <f t="shared" si="75"/>
        <v>21</v>
      </c>
      <c r="C220" s="13">
        <f>tarifest3(A220,$A$3,Param!$B$5,Param!$C$5,Param!$D$5,Param!$E$5,Param!$B$6,Param!$C$6,Param!$D$6,Param!$E$6)</f>
        <v>2401</v>
      </c>
      <c r="D220" s="3">
        <f t="shared" si="85"/>
        <v>11.433333333333334</v>
      </c>
      <c r="E220" s="3">
        <f>tarifest3grenz(A220,$A$3,Param!$B$5,Param!$C$5,Param!$D$5,Param!$E$5,Param!$B$6,Param!$C$6,Param!$D$6,Param!$E$6)*100</f>
        <v>26.477767803984431</v>
      </c>
      <c r="F220" s="13">
        <f>soli3(C220,$A$3,Param!$J$4,Param!$J$5,Param!$J$6)</f>
        <v>0</v>
      </c>
      <c r="G220" s="3">
        <f>soli3grenz(C220,$A$3,Param!$J$4,Param!$J$5,Param!$J$6)*100</f>
        <v>0</v>
      </c>
      <c r="H220" s="13">
        <f t="shared" si="76"/>
        <v>2401</v>
      </c>
      <c r="I220" s="3">
        <f t="shared" si="74"/>
        <v>11.433333333333334</v>
      </c>
      <c r="J220" s="13">
        <f t="shared" si="77"/>
        <v>26.477767803984431</v>
      </c>
      <c r="K220" s="13">
        <f>tarifest3(A220,$A$3,Param!$B$10,Param!$C$10,Param!$D$10,Param!$E$10,Param!$B$11,Param!$C$11,Param!$D$11,Param!$E$11)</f>
        <v>5362</v>
      </c>
      <c r="L220" s="3">
        <f t="shared" si="86"/>
        <v>25.533333333333335</v>
      </c>
      <c r="M220" s="3">
        <f>tarifest3grenz(A220,$A$3,Param!$B$10,Param!$C$10,Param!$D$10,Param!$E$10,Param!$B$11,Param!$C$11,Param!$D$11,Param!$E$11)*100</f>
        <v>30.749725898786352</v>
      </c>
      <c r="N220" s="3">
        <f t="shared" si="87"/>
        <v>-9038</v>
      </c>
      <c r="O220" s="3">
        <f t="shared" si="88"/>
        <v>-43.038095238095238</v>
      </c>
      <c r="P220" s="13">
        <f t="shared" si="78"/>
        <v>14699.999999999998</v>
      </c>
      <c r="Q220" s="13">
        <f t="shared" si="89"/>
        <v>0</v>
      </c>
      <c r="R220" s="13">
        <f>tarifest3(A220-$K$3,$A$3,Param!$B$10,Param!$C$10,Param!$D$10,Param!$E$10,Param!$B$11,Param!$C$11,Param!$D$11,Param!$E$11)</f>
        <v>61</v>
      </c>
      <c r="S220" s="3">
        <f t="shared" si="90"/>
        <v>0.2904761904761905</v>
      </c>
      <c r="T220" s="3">
        <f>IF(A220&lt;$K$3,$K$2,tarifest3grenz(A220-$K$3,$A$3,Param!$B$10,Param!$C$10,Param!$D$10,Param!$E$10,Param!$B$11,Param!$C$11,Param!$D$11,Param!$E$11))*100</f>
        <v>14.931897794278228</v>
      </c>
      <c r="U220" s="3">
        <f>MAX(K220-tarifest3($K$3,$A$3,Param!$B$10,Param!$C$10,Param!$D$10,Param!$E$10,Param!$B$11,Param!$C$11,Param!$D$11,Param!$E$11),0)</f>
        <v>132</v>
      </c>
      <c r="V220" s="3">
        <f t="shared" si="91"/>
        <v>0.62857142857142856</v>
      </c>
      <c r="W220" s="3">
        <f t="shared" si="92"/>
        <v>30.749725898786352</v>
      </c>
      <c r="X220" s="3">
        <f>soli3grenz(K220,$A$3,Param!$J$9,Param!$J$10,Param!$J$11)*100</f>
        <v>0</v>
      </c>
      <c r="Y220" s="13">
        <f t="shared" si="79"/>
        <v>132</v>
      </c>
      <c r="Z220" s="3">
        <f t="shared" si="93"/>
        <v>0.62857142857142856</v>
      </c>
      <c r="AA220" s="13">
        <f t="shared" si="80"/>
        <v>30.749725898786352</v>
      </c>
      <c r="AB220" s="13">
        <f t="shared" si="81"/>
        <v>-2269</v>
      </c>
      <c r="AC220" s="13">
        <f t="shared" si="82"/>
        <v>-10.804761904761905</v>
      </c>
      <c r="AD220" s="13">
        <f t="shared" si="83"/>
        <v>4.2719580948019207</v>
      </c>
      <c r="AE220" s="3">
        <f t="shared" si="84"/>
        <v>4.2719580948019207</v>
      </c>
      <c r="AF220" s="13">
        <f t="shared" si="72"/>
        <v>2269</v>
      </c>
      <c r="AG220" s="13">
        <f t="shared" si="94"/>
        <v>10.804761904761905</v>
      </c>
      <c r="AH220" s="13">
        <f t="shared" si="73"/>
        <v>10.804761904761905</v>
      </c>
    </row>
    <row r="221" spans="1:34" x14ac:dyDescent="0.2">
      <c r="A221" s="8">
        <f t="shared" si="95"/>
        <v>21100</v>
      </c>
      <c r="B221" s="9">
        <f t="shared" si="75"/>
        <v>21.1</v>
      </c>
      <c r="C221" s="13">
        <f>tarifest3(A221,$A$3,Param!$B$5,Param!$C$5,Param!$D$5,Param!$E$5,Param!$B$6,Param!$C$6,Param!$D$6,Param!$E$6)</f>
        <v>2427</v>
      </c>
      <c r="D221" s="3">
        <f t="shared" si="85"/>
        <v>11.502369668246445</v>
      </c>
      <c r="E221" s="3">
        <f>tarifest3grenz(A221,$A$3,Param!$B$5,Param!$C$5,Param!$D$5,Param!$E$5,Param!$B$6,Param!$C$6,Param!$D$6,Param!$E$6)*100</f>
        <v>26.519054728646669</v>
      </c>
      <c r="F221" s="13">
        <f>soli3(C221,$A$3,Param!$J$4,Param!$J$5,Param!$J$6)</f>
        <v>0</v>
      </c>
      <c r="G221" s="3">
        <f>soli3grenz(C221,$A$3,Param!$J$4,Param!$J$5,Param!$J$6)*100</f>
        <v>0</v>
      </c>
      <c r="H221" s="13">
        <f t="shared" si="76"/>
        <v>2427</v>
      </c>
      <c r="I221" s="3">
        <f t="shared" si="74"/>
        <v>11.502369668246445</v>
      </c>
      <c r="J221" s="13">
        <f t="shared" si="77"/>
        <v>26.519054728646669</v>
      </c>
      <c r="K221" s="13">
        <f>tarifest3(A221,$A$3,Param!$B$10,Param!$C$10,Param!$D$10,Param!$E$10,Param!$B$11,Param!$C$11,Param!$D$11,Param!$E$11)</f>
        <v>5392</v>
      </c>
      <c r="L221" s="3">
        <f t="shared" si="86"/>
        <v>25.554502369668246</v>
      </c>
      <c r="M221" s="3">
        <f>tarifest3grenz(A221,$A$3,Param!$B$10,Param!$C$10,Param!$D$10,Param!$E$10,Param!$B$11,Param!$C$11,Param!$D$11,Param!$E$11)*100</f>
        <v>30.791012823448593</v>
      </c>
      <c r="N221" s="3">
        <f t="shared" si="87"/>
        <v>-9008</v>
      </c>
      <c r="O221" s="3">
        <f t="shared" si="88"/>
        <v>-42.691943127962084</v>
      </c>
      <c r="P221" s="13">
        <f t="shared" si="78"/>
        <v>14769.999999999998</v>
      </c>
      <c r="Q221" s="13">
        <f t="shared" si="89"/>
        <v>0</v>
      </c>
      <c r="R221" s="13">
        <f>tarifest3(A221-$K$3,$A$3,Param!$B$10,Param!$C$10,Param!$D$10,Param!$E$10,Param!$B$11,Param!$C$11,Param!$D$11,Param!$E$11)</f>
        <v>76</v>
      </c>
      <c r="S221" s="3">
        <f t="shared" si="90"/>
        <v>0.36018957345971564</v>
      </c>
      <c r="T221" s="3">
        <f>IF(A221&lt;$K$3,$K$2,tarifest3grenz(A221-$K$3,$A$3,Param!$B$10,Param!$C$10,Param!$D$10,Param!$E$10,Param!$B$11,Param!$C$11,Param!$D$11,Param!$E$11))*100</f>
        <v>15.149630923782487</v>
      </c>
      <c r="U221" s="3">
        <f>MAX(K221-tarifest3($K$3,$A$3,Param!$B$10,Param!$C$10,Param!$D$10,Param!$E$10,Param!$B$11,Param!$C$11,Param!$D$11,Param!$E$11),0)</f>
        <v>162</v>
      </c>
      <c r="V221" s="3">
        <f t="shared" si="91"/>
        <v>0.76777251184834117</v>
      </c>
      <c r="W221" s="3">
        <f t="shared" si="92"/>
        <v>30.791012823448593</v>
      </c>
      <c r="X221" s="3">
        <f>soli3grenz(K221,$A$3,Param!$J$9,Param!$J$10,Param!$J$11)*100</f>
        <v>0</v>
      </c>
      <c r="Y221" s="13">
        <f t="shared" si="79"/>
        <v>162</v>
      </c>
      <c r="Z221" s="3">
        <f t="shared" si="93"/>
        <v>0.76777251184834117</v>
      </c>
      <c r="AA221" s="13">
        <f t="shared" si="80"/>
        <v>30.791012823448593</v>
      </c>
      <c r="AB221" s="13">
        <f t="shared" si="81"/>
        <v>-2265</v>
      </c>
      <c r="AC221" s="13">
        <f t="shared" si="82"/>
        <v>-10.734597156398104</v>
      </c>
      <c r="AD221" s="13">
        <f t="shared" si="83"/>
        <v>4.2719580948019242</v>
      </c>
      <c r="AE221" s="3">
        <f t="shared" si="84"/>
        <v>4.2719580948019242</v>
      </c>
      <c r="AF221" s="13">
        <f t="shared" si="72"/>
        <v>2265</v>
      </c>
      <c r="AG221" s="13">
        <f t="shared" si="94"/>
        <v>10.734597156398104</v>
      </c>
      <c r="AH221" s="13">
        <f t="shared" si="73"/>
        <v>10.734597156398104</v>
      </c>
    </row>
    <row r="222" spans="1:34" x14ac:dyDescent="0.2">
      <c r="A222" s="8">
        <f t="shared" si="95"/>
        <v>21200</v>
      </c>
      <c r="B222" s="9">
        <f t="shared" si="75"/>
        <v>21.2</v>
      </c>
      <c r="C222" s="13">
        <f>tarifest3(A222,$A$3,Param!$B$5,Param!$C$5,Param!$D$5,Param!$E$5,Param!$B$6,Param!$C$6,Param!$D$6,Param!$E$6)</f>
        <v>2454</v>
      </c>
      <c r="D222" s="3">
        <f t="shared" si="85"/>
        <v>11.575471698113207</v>
      </c>
      <c r="E222" s="3">
        <f>tarifest3grenz(A222,$A$3,Param!$B$5,Param!$C$5,Param!$D$5,Param!$E$5,Param!$B$6,Param!$C$6,Param!$D$6,Param!$E$6)*100</f>
        <v>26.560341653308907</v>
      </c>
      <c r="F222" s="13">
        <f>soli3(C222,$A$3,Param!$J$4,Param!$J$5,Param!$J$6)</f>
        <v>0</v>
      </c>
      <c r="G222" s="3">
        <f>soli3grenz(C222,$A$3,Param!$J$4,Param!$J$5,Param!$J$6)*100</f>
        <v>0</v>
      </c>
      <c r="H222" s="13">
        <f t="shared" si="76"/>
        <v>2454</v>
      </c>
      <c r="I222" s="3">
        <f t="shared" si="74"/>
        <v>11.575471698113207</v>
      </c>
      <c r="J222" s="13">
        <f t="shared" si="77"/>
        <v>26.560341653308907</v>
      </c>
      <c r="K222" s="13">
        <f>tarifest3(A222,$A$3,Param!$B$10,Param!$C$10,Param!$D$10,Param!$E$10,Param!$B$11,Param!$C$11,Param!$D$11,Param!$E$11)</f>
        <v>5423</v>
      </c>
      <c r="L222" s="3">
        <f t="shared" si="86"/>
        <v>25.580188679245282</v>
      </c>
      <c r="M222" s="3">
        <f>tarifest3grenz(A222,$A$3,Param!$B$10,Param!$C$10,Param!$D$10,Param!$E$10,Param!$B$11,Param!$C$11,Param!$D$11,Param!$E$11)*100</f>
        <v>30.832299748110831</v>
      </c>
      <c r="N222" s="3">
        <f t="shared" si="87"/>
        <v>-8977</v>
      </c>
      <c r="O222" s="3">
        <f t="shared" si="88"/>
        <v>-42.344339622641506</v>
      </c>
      <c r="P222" s="13">
        <f t="shared" si="78"/>
        <v>14839.999999999998</v>
      </c>
      <c r="Q222" s="13">
        <f t="shared" si="89"/>
        <v>0</v>
      </c>
      <c r="R222" s="13">
        <f>tarifest3(A222-$K$3,$A$3,Param!$B$10,Param!$C$10,Param!$D$10,Param!$E$10,Param!$B$11,Param!$C$11,Param!$D$11,Param!$E$11)</f>
        <v>92</v>
      </c>
      <c r="S222" s="3">
        <f t="shared" si="90"/>
        <v>0.43396226415094336</v>
      </c>
      <c r="T222" s="3">
        <f>IF(A222&lt;$K$3,$K$2,tarifest3grenz(A222-$K$3,$A$3,Param!$B$10,Param!$C$10,Param!$D$10,Param!$E$10,Param!$B$11,Param!$C$11,Param!$D$11,Param!$E$11))*100</f>
        <v>15.367364053286748</v>
      </c>
      <c r="U222" s="3">
        <f>MAX(K222-tarifest3($K$3,$A$3,Param!$B$10,Param!$C$10,Param!$D$10,Param!$E$10,Param!$B$11,Param!$C$11,Param!$D$11,Param!$E$11),0)</f>
        <v>193</v>
      </c>
      <c r="V222" s="3">
        <f t="shared" si="91"/>
        <v>0.91037735849056611</v>
      </c>
      <c r="W222" s="3">
        <f t="shared" si="92"/>
        <v>30.832299748110831</v>
      </c>
      <c r="X222" s="3">
        <f>soli3grenz(K222,$A$3,Param!$J$9,Param!$J$10,Param!$J$11)*100</f>
        <v>0</v>
      </c>
      <c r="Y222" s="13">
        <f t="shared" si="79"/>
        <v>193</v>
      </c>
      <c r="Z222" s="3">
        <f t="shared" si="93"/>
        <v>0.91037735849056611</v>
      </c>
      <c r="AA222" s="13">
        <f t="shared" si="80"/>
        <v>30.832299748110831</v>
      </c>
      <c r="AB222" s="13">
        <f t="shared" si="81"/>
        <v>-2261</v>
      </c>
      <c r="AC222" s="13">
        <f t="shared" si="82"/>
        <v>-10.665094339622641</v>
      </c>
      <c r="AD222" s="13">
        <f t="shared" si="83"/>
        <v>4.2719580948019242</v>
      </c>
      <c r="AE222" s="3">
        <f t="shared" si="84"/>
        <v>4.2719580948019242</v>
      </c>
      <c r="AF222" s="13">
        <f t="shared" si="72"/>
        <v>2261</v>
      </c>
      <c r="AG222" s="13">
        <f t="shared" si="94"/>
        <v>10.665094339622641</v>
      </c>
      <c r="AH222" s="13">
        <f t="shared" si="73"/>
        <v>10.665094339622641</v>
      </c>
    </row>
    <row r="223" spans="1:34" x14ac:dyDescent="0.2">
      <c r="A223" s="8">
        <f t="shared" si="95"/>
        <v>21300</v>
      </c>
      <c r="B223" s="9">
        <f t="shared" si="75"/>
        <v>21.3</v>
      </c>
      <c r="C223" s="13">
        <f>tarifest3(A223,$A$3,Param!$B$5,Param!$C$5,Param!$D$5,Param!$E$5,Param!$B$6,Param!$C$6,Param!$D$6,Param!$E$6)</f>
        <v>2481</v>
      </c>
      <c r="D223" s="3">
        <f t="shared" si="85"/>
        <v>11.647887323943662</v>
      </c>
      <c r="E223" s="3">
        <f>tarifest3grenz(A223,$A$3,Param!$B$5,Param!$C$5,Param!$D$5,Param!$E$5,Param!$B$6,Param!$C$6,Param!$D$6,Param!$E$6)*100</f>
        <v>26.601628577971148</v>
      </c>
      <c r="F223" s="13">
        <f>soli3(C223,$A$3,Param!$J$4,Param!$J$5,Param!$J$6)</f>
        <v>0</v>
      </c>
      <c r="G223" s="3">
        <f>soli3grenz(C223,$A$3,Param!$J$4,Param!$J$5,Param!$J$6)*100</f>
        <v>0</v>
      </c>
      <c r="H223" s="13">
        <f t="shared" si="76"/>
        <v>2481</v>
      </c>
      <c r="I223" s="3">
        <f t="shared" si="74"/>
        <v>11.647887323943662</v>
      </c>
      <c r="J223" s="13">
        <f t="shared" si="77"/>
        <v>26.601628577971148</v>
      </c>
      <c r="K223" s="13">
        <f>tarifest3(A223,$A$3,Param!$B$10,Param!$C$10,Param!$D$10,Param!$E$10,Param!$B$11,Param!$C$11,Param!$D$11,Param!$E$11)</f>
        <v>5454</v>
      </c>
      <c r="L223" s="3">
        <f t="shared" si="86"/>
        <v>25.6056338028169</v>
      </c>
      <c r="M223" s="3">
        <f>tarifest3grenz(A223,$A$3,Param!$B$10,Param!$C$10,Param!$D$10,Param!$E$10,Param!$B$11,Param!$C$11,Param!$D$11,Param!$E$11)*100</f>
        <v>30.873586672773072</v>
      </c>
      <c r="N223" s="3">
        <f t="shared" si="87"/>
        <v>-8946</v>
      </c>
      <c r="O223" s="3">
        <f t="shared" si="88"/>
        <v>-42</v>
      </c>
      <c r="P223" s="13">
        <f t="shared" si="78"/>
        <v>14909.999999999998</v>
      </c>
      <c r="Q223" s="13">
        <f t="shared" si="89"/>
        <v>0</v>
      </c>
      <c r="R223" s="13">
        <f>tarifest3(A223-$K$3,$A$3,Param!$B$10,Param!$C$10,Param!$D$10,Param!$E$10,Param!$B$11,Param!$C$11,Param!$D$11,Param!$E$11)</f>
        <v>107</v>
      </c>
      <c r="S223" s="3">
        <f t="shared" si="90"/>
        <v>0.50234741784037562</v>
      </c>
      <c r="T223" s="3">
        <f>IF(A223&lt;$K$3,$K$2,tarifest3grenz(A223-$K$3,$A$3,Param!$B$10,Param!$C$10,Param!$D$10,Param!$E$10,Param!$B$11,Param!$C$11,Param!$D$11,Param!$E$11))*100</f>
        <v>15.585097182791005</v>
      </c>
      <c r="U223" s="3">
        <f>MAX(K223-tarifest3($K$3,$A$3,Param!$B$10,Param!$C$10,Param!$D$10,Param!$E$10,Param!$B$11,Param!$C$11,Param!$D$11,Param!$E$11),0)</f>
        <v>224</v>
      </c>
      <c r="V223" s="3">
        <f t="shared" si="91"/>
        <v>1.0516431924882628</v>
      </c>
      <c r="W223" s="3">
        <f t="shared" si="92"/>
        <v>30.873586672773072</v>
      </c>
      <c r="X223" s="3">
        <f>soli3grenz(K223,$A$3,Param!$J$9,Param!$J$10,Param!$J$11)*100</f>
        <v>0</v>
      </c>
      <c r="Y223" s="13">
        <f t="shared" si="79"/>
        <v>224</v>
      </c>
      <c r="Z223" s="3">
        <f t="shared" si="93"/>
        <v>1.0516431924882628</v>
      </c>
      <c r="AA223" s="13">
        <f t="shared" si="80"/>
        <v>30.873586672773072</v>
      </c>
      <c r="AB223" s="13">
        <f t="shared" si="81"/>
        <v>-2257</v>
      </c>
      <c r="AC223" s="13">
        <f t="shared" si="82"/>
        <v>-10.5962441314554</v>
      </c>
      <c r="AD223" s="13">
        <f t="shared" si="83"/>
        <v>4.2719580948019242</v>
      </c>
      <c r="AE223" s="3">
        <f t="shared" si="84"/>
        <v>4.2719580948019242</v>
      </c>
      <c r="AF223" s="13">
        <f t="shared" si="72"/>
        <v>2257</v>
      </c>
      <c r="AG223" s="13">
        <f t="shared" si="94"/>
        <v>10.5962441314554</v>
      </c>
      <c r="AH223" s="13">
        <f t="shared" si="73"/>
        <v>10.5962441314554</v>
      </c>
    </row>
    <row r="224" spans="1:34" x14ac:dyDescent="0.2">
      <c r="A224" s="8">
        <f t="shared" si="95"/>
        <v>21400</v>
      </c>
      <c r="B224" s="9">
        <f t="shared" si="75"/>
        <v>21.4</v>
      </c>
      <c r="C224" s="13">
        <f>tarifest3(A224,$A$3,Param!$B$5,Param!$C$5,Param!$D$5,Param!$E$5,Param!$B$6,Param!$C$6,Param!$D$6,Param!$E$6)</f>
        <v>2507</v>
      </c>
      <c r="D224" s="3">
        <f t="shared" si="85"/>
        <v>11.714953271028037</v>
      </c>
      <c r="E224" s="3">
        <f>tarifest3grenz(A224,$A$3,Param!$B$5,Param!$C$5,Param!$D$5,Param!$E$5,Param!$B$6,Param!$C$6,Param!$D$6,Param!$E$6)*100</f>
        <v>26.642915502633386</v>
      </c>
      <c r="F224" s="13">
        <f>soli3(C224,$A$3,Param!$J$4,Param!$J$5,Param!$J$6)</f>
        <v>0</v>
      </c>
      <c r="G224" s="3">
        <f>soli3grenz(C224,$A$3,Param!$J$4,Param!$J$5,Param!$J$6)*100</f>
        <v>0</v>
      </c>
      <c r="H224" s="13">
        <f t="shared" si="76"/>
        <v>2507</v>
      </c>
      <c r="I224" s="3">
        <f t="shared" si="74"/>
        <v>11.714953271028037</v>
      </c>
      <c r="J224" s="13">
        <f t="shared" si="77"/>
        <v>26.642915502633386</v>
      </c>
      <c r="K224" s="13">
        <f>tarifest3(A224,$A$3,Param!$B$10,Param!$C$10,Param!$D$10,Param!$E$10,Param!$B$11,Param!$C$11,Param!$D$11,Param!$E$11)</f>
        <v>5485</v>
      </c>
      <c r="L224" s="3">
        <f t="shared" si="86"/>
        <v>25.63084112149533</v>
      </c>
      <c r="M224" s="3">
        <f>tarifest3grenz(A224,$A$3,Param!$B$10,Param!$C$10,Param!$D$10,Param!$E$10,Param!$B$11,Param!$C$11,Param!$D$11,Param!$E$11)*100</f>
        <v>30.914873597435307</v>
      </c>
      <c r="N224" s="3">
        <f t="shared" si="87"/>
        <v>-8915</v>
      </c>
      <c r="O224" s="3">
        <f t="shared" si="88"/>
        <v>-41.658878504672899</v>
      </c>
      <c r="P224" s="13">
        <f t="shared" si="78"/>
        <v>14979.999999999998</v>
      </c>
      <c r="Q224" s="13">
        <f t="shared" si="89"/>
        <v>0</v>
      </c>
      <c r="R224" s="13">
        <f>tarifest3(A224-$K$3,$A$3,Param!$B$10,Param!$C$10,Param!$D$10,Param!$E$10,Param!$B$11,Param!$C$11,Param!$D$11,Param!$E$11)</f>
        <v>123</v>
      </c>
      <c r="S224" s="3">
        <f t="shared" si="90"/>
        <v>0.57476635514018692</v>
      </c>
      <c r="T224" s="3">
        <f>IF(A224&lt;$K$3,$K$2,tarifest3grenz(A224-$K$3,$A$3,Param!$B$10,Param!$C$10,Param!$D$10,Param!$E$10,Param!$B$11,Param!$C$11,Param!$D$11,Param!$E$11))*100</f>
        <v>15.802830312295264</v>
      </c>
      <c r="U224" s="3">
        <f>MAX(K224-tarifest3($K$3,$A$3,Param!$B$10,Param!$C$10,Param!$D$10,Param!$E$10,Param!$B$11,Param!$C$11,Param!$D$11,Param!$E$11),0)</f>
        <v>255</v>
      </c>
      <c r="V224" s="3">
        <f t="shared" si="91"/>
        <v>1.191588785046729</v>
      </c>
      <c r="W224" s="3">
        <f t="shared" si="92"/>
        <v>30.914873597435307</v>
      </c>
      <c r="X224" s="3">
        <f>soli3grenz(K224,$A$3,Param!$J$9,Param!$J$10,Param!$J$11)*100</f>
        <v>0</v>
      </c>
      <c r="Y224" s="13">
        <f t="shared" si="79"/>
        <v>255</v>
      </c>
      <c r="Z224" s="3">
        <f t="shared" si="93"/>
        <v>1.191588785046729</v>
      </c>
      <c r="AA224" s="13">
        <f t="shared" si="80"/>
        <v>30.914873597435307</v>
      </c>
      <c r="AB224" s="13">
        <f t="shared" si="81"/>
        <v>-2252</v>
      </c>
      <c r="AC224" s="13">
        <f t="shared" si="82"/>
        <v>-10.523364485981308</v>
      </c>
      <c r="AD224" s="13">
        <f t="shared" si="83"/>
        <v>4.2719580948019207</v>
      </c>
      <c r="AE224" s="3">
        <f t="shared" si="84"/>
        <v>4.2719580948019207</v>
      </c>
      <c r="AF224" s="13">
        <f t="shared" si="72"/>
        <v>2252</v>
      </c>
      <c r="AG224" s="13">
        <f t="shared" si="94"/>
        <v>10.523364485981308</v>
      </c>
      <c r="AH224" s="13">
        <f t="shared" si="73"/>
        <v>10.523364485981308</v>
      </c>
    </row>
    <row r="225" spans="1:34" x14ac:dyDescent="0.2">
      <c r="A225" s="8">
        <f t="shared" si="95"/>
        <v>21500</v>
      </c>
      <c r="B225" s="9">
        <f t="shared" si="75"/>
        <v>21.5</v>
      </c>
      <c r="C225" s="13">
        <f>tarifest3(A225,$A$3,Param!$B$5,Param!$C$5,Param!$D$5,Param!$E$5,Param!$B$6,Param!$C$6,Param!$D$6,Param!$E$6)</f>
        <v>2534</v>
      </c>
      <c r="D225" s="3">
        <f t="shared" si="85"/>
        <v>11.786046511627907</v>
      </c>
      <c r="E225" s="3">
        <f>tarifest3grenz(A225,$A$3,Param!$B$5,Param!$C$5,Param!$D$5,Param!$E$5,Param!$B$6,Param!$C$6,Param!$D$6,Param!$E$6)*100</f>
        <v>26.684202427295627</v>
      </c>
      <c r="F225" s="13">
        <f>soli3(C225,$A$3,Param!$J$4,Param!$J$5,Param!$J$6)</f>
        <v>0</v>
      </c>
      <c r="G225" s="3">
        <f>soli3grenz(C225,$A$3,Param!$J$4,Param!$J$5,Param!$J$6)*100</f>
        <v>0</v>
      </c>
      <c r="H225" s="13">
        <f t="shared" si="76"/>
        <v>2534</v>
      </c>
      <c r="I225" s="3">
        <f t="shared" si="74"/>
        <v>11.786046511627907</v>
      </c>
      <c r="J225" s="13">
        <f t="shared" si="77"/>
        <v>26.684202427295627</v>
      </c>
      <c r="K225" s="13">
        <f>tarifest3(A225,$A$3,Param!$B$10,Param!$C$10,Param!$D$10,Param!$E$10,Param!$B$11,Param!$C$11,Param!$D$11,Param!$E$11)</f>
        <v>5516</v>
      </c>
      <c r="L225" s="3">
        <f t="shared" si="86"/>
        <v>25.655813953488369</v>
      </c>
      <c r="M225" s="3">
        <f>tarifest3grenz(A225,$A$3,Param!$B$10,Param!$C$10,Param!$D$10,Param!$E$10,Param!$B$11,Param!$C$11,Param!$D$11,Param!$E$11)*100</f>
        <v>30.956160522097548</v>
      </c>
      <c r="N225" s="3">
        <f t="shared" si="87"/>
        <v>-8884</v>
      </c>
      <c r="O225" s="3">
        <f t="shared" si="88"/>
        <v>-41.32093023255814</v>
      </c>
      <c r="P225" s="13">
        <f t="shared" si="78"/>
        <v>15049.999999999998</v>
      </c>
      <c r="Q225" s="13">
        <f t="shared" si="89"/>
        <v>0</v>
      </c>
      <c r="R225" s="13">
        <f>tarifest3(A225-$K$3,$A$3,Param!$B$10,Param!$C$10,Param!$D$10,Param!$E$10,Param!$B$11,Param!$C$11,Param!$D$11,Param!$E$11)</f>
        <v>139</v>
      </c>
      <c r="S225" s="3">
        <f t="shared" si="90"/>
        <v>0.64651162790697669</v>
      </c>
      <c r="T225" s="3">
        <f>IF(A225&lt;$K$3,$K$2,tarifest3grenz(A225-$K$3,$A$3,Param!$B$10,Param!$C$10,Param!$D$10,Param!$E$10,Param!$B$11,Param!$C$11,Param!$D$11,Param!$E$11))*100</f>
        <v>16.020563441799524</v>
      </c>
      <c r="U225" s="3">
        <f>MAX(K225-tarifest3($K$3,$A$3,Param!$B$10,Param!$C$10,Param!$D$10,Param!$E$10,Param!$B$11,Param!$C$11,Param!$D$11,Param!$E$11),0)</f>
        <v>286</v>
      </c>
      <c r="V225" s="3">
        <f t="shared" si="91"/>
        <v>1.3302325581395349</v>
      </c>
      <c r="W225" s="3">
        <f t="shared" si="92"/>
        <v>30.956160522097548</v>
      </c>
      <c r="X225" s="3">
        <f>soli3grenz(K225,$A$3,Param!$J$9,Param!$J$10,Param!$J$11)*100</f>
        <v>0</v>
      </c>
      <c r="Y225" s="13">
        <f t="shared" si="79"/>
        <v>286</v>
      </c>
      <c r="Z225" s="3">
        <f t="shared" si="93"/>
        <v>1.3302325581395349</v>
      </c>
      <c r="AA225" s="13">
        <f t="shared" si="80"/>
        <v>30.956160522097548</v>
      </c>
      <c r="AB225" s="13">
        <f t="shared" si="81"/>
        <v>-2248</v>
      </c>
      <c r="AC225" s="13">
        <f t="shared" si="82"/>
        <v>-10.455813953488372</v>
      </c>
      <c r="AD225" s="13">
        <f t="shared" si="83"/>
        <v>4.2719580948019207</v>
      </c>
      <c r="AE225" s="3">
        <f t="shared" si="84"/>
        <v>4.2719580948019207</v>
      </c>
      <c r="AF225" s="13">
        <f t="shared" si="72"/>
        <v>2248</v>
      </c>
      <c r="AG225" s="13">
        <f t="shared" si="94"/>
        <v>10.455813953488372</v>
      </c>
      <c r="AH225" s="13">
        <f t="shared" si="73"/>
        <v>10.455813953488372</v>
      </c>
    </row>
    <row r="226" spans="1:34" x14ac:dyDescent="0.2">
      <c r="A226" s="8">
        <f t="shared" si="95"/>
        <v>21600</v>
      </c>
      <c r="B226" s="9">
        <f t="shared" si="75"/>
        <v>21.6</v>
      </c>
      <c r="C226" s="13">
        <f>tarifest3(A226,$A$3,Param!$B$5,Param!$C$5,Param!$D$5,Param!$E$5,Param!$B$6,Param!$C$6,Param!$D$6,Param!$E$6)</f>
        <v>2561</v>
      </c>
      <c r="D226" s="3">
        <f t="shared" si="85"/>
        <v>11.856481481481481</v>
      </c>
      <c r="E226" s="3">
        <f>tarifest3grenz(A226,$A$3,Param!$B$5,Param!$C$5,Param!$D$5,Param!$E$5,Param!$B$6,Param!$C$6,Param!$D$6,Param!$E$6)*100</f>
        <v>26.725489351957865</v>
      </c>
      <c r="F226" s="13">
        <f>soli3(C226,$A$3,Param!$J$4,Param!$J$5,Param!$J$6)</f>
        <v>0</v>
      </c>
      <c r="G226" s="3">
        <f>soli3grenz(C226,$A$3,Param!$J$4,Param!$J$5,Param!$J$6)*100</f>
        <v>0</v>
      </c>
      <c r="H226" s="13">
        <f t="shared" si="76"/>
        <v>2561</v>
      </c>
      <c r="I226" s="3">
        <f t="shared" si="74"/>
        <v>11.856481481481481</v>
      </c>
      <c r="J226" s="13">
        <f t="shared" si="77"/>
        <v>26.725489351957865</v>
      </c>
      <c r="K226" s="13">
        <f>tarifest3(A226,$A$3,Param!$B$10,Param!$C$10,Param!$D$10,Param!$E$10,Param!$B$11,Param!$C$11,Param!$D$11,Param!$E$11)</f>
        <v>5547</v>
      </c>
      <c r="L226" s="3">
        <f t="shared" si="86"/>
        <v>25.680555555555557</v>
      </c>
      <c r="M226" s="3">
        <f>tarifest3grenz(A226,$A$3,Param!$B$10,Param!$C$10,Param!$D$10,Param!$E$10,Param!$B$11,Param!$C$11,Param!$D$11,Param!$E$11)*100</f>
        <v>30.997447446759789</v>
      </c>
      <c r="N226" s="3">
        <f t="shared" si="87"/>
        <v>-8853</v>
      </c>
      <c r="O226" s="3">
        <f t="shared" si="88"/>
        <v>-40.986111111111114</v>
      </c>
      <c r="P226" s="13">
        <f t="shared" si="78"/>
        <v>15119.999999999998</v>
      </c>
      <c r="Q226" s="13">
        <f t="shared" si="89"/>
        <v>0</v>
      </c>
      <c r="R226" s="13">
        <f>tarifest3(A226-$K$3,$A$3,Param!$B$10,Param!$C$10,Param!$D$10,Param!$E$10,Param!$B$11,Param!$C$11,Param!$D$11,Param!$E$11)</f>
        <v>155</v>
      </c>
      <c r="S226" s="3">
        <f t="shared" si="90"/>
        <v>0.71759259259259256</v>
      </c>
      <c r="T226" s="3">
        <f>IF(A226&lt;$K$3,$K$2,tarifest3grenz(A226-$K$3,$A$3,Param!$B$10,Param!$C$10,Param!$D$10,Param!$E$10,Param!$B$11,Param!$C$11,Param!$D$11,Param!$E$11))*100</f>
        <v>16.238296571303781</v>
      </c>
      <c r="U226" s="3">
        <f>MAX(K226-tarifest3($K$3,$A$3,Param!$B$10,Param!$C$10,Param!$D$10,Param!$E$10,Param!$B$11,Param!$C$11,Param!$D$11,Param!$E$11),0)</f>
        <v>317</v>
      </c>
      <c r="V226" s="3">
        <f t="shared" si="91"/>
        <v>1.4675925925925926</v>
      </c>
      <c r="W226" s="3">
        <f t="shared" si="92"/>
        <v>30.997447446759789</v>
      </c>
      <c r="X226" s="3">
        <f>soli3grenz(K226,$A$3,Param!$J$9,Param!$J$10,Param!$J$11)*100</f>
        <v>0</v>
      </c>
      <c r="Y226" s="13">
        <f t="shared" si="79"/>
        <v>317</v>
      </c>
      <c r="Z226" s="3">
        <f t="shared" si="93"/>
        <v>1.4675925925925926</v>
      </c>
      <c r="AA226" s="13">
        <f t="shared" si="80"/>
        <v>30.997447446759789</v>
      </c>
      <c r="AB226" s="13">
        <f t="shared" si="81"/>
        <v>-2244</v>
      </c>
      <c r="AC226" s="13">
        <f t="shared" si="82"/>
        <v>-10.388888888888889</v>
      </c>
      <c r="AD226" s="13">
        <f t="shared" si="83"/>
        <v>4.2719580948019242</v>
      </c>
      <c r="AE226" s="3">
        <f t="shared" si="84"/>
        <v>4.2719580948019242</v>
      </c>
      <c r="AF226" s="13">
        <f t="shared" si="72"/>
        <v>2244</v>
      </c>
      <c r="AG226" s="13">
        <f t="shared" si="94"/>
        <v>10.388888888888889</v>
      </c>
      <c r="AH226" s="13">
        <f t="shared" si="73"/>
        <v>10.388888888888889</v>
      </c>
    </row>
    <row r="227" spans="1:34" x14ac:dyDescent="0.2">
      <c r="A227" s="8">
        <f t="shared" si="95"/>
        <v>21700</v>
      </c>
      <c r="B227" s="9">
        <f t="shared" si="75"/>
        <v>21.7</v>
      </c>
      <c r="C227" s="13">
        <f>tarifest3(A227,$A$3,Param!$B$5,Param!$C$5,Param!$D$5,Param!$E$5,Param!$B$6,Param!$C$6,Param!$D$6,Param!$E$6)</f>
        <v>2587</v>
      </c>
      <c r="D227" s="3">
        <f t="shared" si="85"/>
        <v>11.921658986175116</v>
      </c>
      <c r="E227" s="3">
        <f>tarifest3grenz(A227,$A$3,Param!$B$5,Param!$C$5,Param!$D$5,Param!$E$5,Param!$B$6,Param!$C$6,Param!$D$6,Param!$E$6)*100</f>
        <v>26.766776276620103</v>
      </c>
      <c r="F227" s="13">
        <f>soli3(C227,$A$3,Param!$J$4,Param!$J$5,Param!$J$6)</f>
        <v>0</v>
      </c>
      <c r="G227" s="3">
        <f>soli3grenz(C227,$A$3,Param!$J$4,Param!$J$5,Param!$J$6)*100</f>
        <v>0</v>
      </c>
      <c r="H227" s="13">
        <f t="shared" si="76"/>
        <v>2587</v>
      </c>
      <c r="I227" s="3">
        <f t="shared" si="74"/>
        <v>11.921658986175116</v>
      </c>
      <c r="J227" s="13">
        <f t="shared" si="77"/>
        <v>26.766776276620103</v>
      </c>
      <c r="K227" s="13">
        <f>tarifest3(A227,$A$3,Param!$B$10,Param!$C$10,Param!$D$10,Param!$E$10,Param!$B$11,Param!$C$11,Param!$D$11,Param!$E$11)</f>
        <v>5578</v>
      </c>
      <c r="L227" s="3">
        <f t="shared" si="86"/>
        <v>25.705069124423964</v>
      </c>
      <c r="M227" s="3">
        <f>tarifest3grenz(A227,$A$3,Param!$B$10,Param!$C$10,Param!$D$10,Param!$E$10,Param!$B$11,Param!$C$11,Param!$D$11,Param!$E$11)*100</f>
        <v>31.038734371422027</v>
      </c>
      <c r="N227" s="3">
        <f t="shared" si="87"/>
        <v>-8822</v>
      </c>
      <c r="O227" s="3">
        <f t="shared" si="88"/>
        <v>-40.654377880184335</v>
      </c>
      <c r="P227" s="13">
        <f t="shared" si="78"/>
        <v>15189.999999999998</v>
      </c>
      <c r="Q227" s="13">
        <f t="shared" si="89"/>
        <v>0</v>
      </c>
      <c r="R227" s="13">
        <f>tarifest3(A227-$K$3,$A$3,Param!$B$10,Param!$C$10,Param!$D$10,Param!$E$10,Param!$B$11,Param!$C$11,Param!$D$11,Param!$E$11)</f>
        <v>171</v>
      </c>
      <c r="S227" s="3">
        <f t="shared" si="90"/>
        <v>0.78801843317972353</v>
      </c>
      <c r="T227" s="3">
        <f>IF(A227&lt;$K$3,$K$2,tarifest3grenz(A227-$K$3,$A$3,Param!$B$10,Param!$C$10,Param!$D$10,Param!$E$10,Param!$B$11,Param!$C$11,Param!$D$11,Param!$E$11))*100</f>
        <v>16.456029700808035</v>
      </c>
      <c r="U227" s="3">
        <f>MAX(K227-tarifest3($K$3,$A$3,Param!$B$10,Param!$C$10,Param!$D$10,Param!$E$10,Param!$B$11,Param!$C$11,Param!$D$11,Param!$E$11),0)</f>
        <v>348</v>
      </c>
      <c r="V227" s="3">
        <f t="shared" si="91"/>
        <v>1.6036866359447004</v>
      </c>
      <c r="W227" s="3">
        <f t="shared" si="92"/>
        <v>31.038734371422027</v>
      </c>
      <c r="X227" s="3">
        <f>soli3grenz(K227,$A$3,Param!$J$9,Param!$J$10,Param!$J$11)*100</f>
        <v>0</v>
      </c>
      <c r="Y227" s="13">
        <f t="shared" si="79"/>
        <v>348</v>
      </c>
      <c r="Z227" s="3">
        <f t="shared" si="93"/>
        <v>1.6036866359447004</v>
      </c>
      <c r="AA227" s="13">
        <f t="shared" si="80"/>
        <v>31.038734371422027</v>
      </c>
      <c r="AB227" s="13">
        <f t="shared" si="81"/>
        <v>-2239</v>
      </c>
      <c r="AC227" s="13">
        <f t="shared" si="82"/>
        <v>-10.317972350230415</v>
      </c>
      <c r="AD227" s="13">
        <f t="shared" si="83"/>
        <v>4.2719580948019242</v>
      </c>
      <c r="AE227" s="3">
        <f t="shared" si="84"/>
        <v>4.2719580948019242</v>
      </c>
      <c r="AF227" s="13">
        <f t="shared" si="72"/>
        <v>2239</v>
      </c>
      <c r="AG227" s="13">
        <f t="shared" si="94"/>
        <v>10.317972350230415</v>
      </c>
      <c r="AH227" s="13">
        <f t="shared" si="73"/>
        <v>10.317972350230415</v>
      </c>
    </row>
    <row r="228" spans="1:34" x14ac:dyDescent="0.2">
      <c r="A228" s="8">
        <f t="shared" si="95"/>
        <v>21800</v>
      </c>
      <c r="B228" s="9">
        <f t="shared" si="75"/>
        <v>21.8</v>
      </c>
      <c r="C228" s="13">
        <f>tarifest3(A228,$A$3,Param!$B$5,Param!$C$5,Param!$D$5,Param!$E$5,Param!$B$6,Param!$C$6,Param!$D$6,Param!$E$6)</f>
        <v>2614</v>
      </c>
      <c r="D228" s="3">
        <f t="shared" si="85"/>
        <v>11.990825688073395</v>
      </c>
      <c r="E228" s="3">
        <f>tarifest3grenz(A228,$A$3,Param!$B$5,Param!$C$5,Param!$D$5,Param!$E$5,Param!$B$6,Param!$C$6,Param!$D$6,Param!$E$6)*100</f>
        <v>26.808063201282344</v>
      </c>
      <c r="F228" s="13">
        <f>soli3(C228,$A$3,Param!$J$4,Param!$J$5,Param!$J$6)</f>
        <v>0</v>
      </c>
      <c r="G228" s="3">
        <f>soli3grenz(C228,$A$3,Param!$J$4,Param!$J$5,Param!$J$6)*100</f>
        <v>0</v>
      </c>
      <c r="H228" s="13">
        <f t="shared" si="76"/>
        <v>2614</v>
      </c>
      <c r="I228" s="3">
        <f t="shared" si="74"/>
        <v>11.990825688073395</v>
      </c>
      <c r="J228" s="13">
        <f t="shared" si="77"/>
        <v>26.808063201282344</v>
      </c>
      <c r="K228" s="13">
        <f>tarifest3(A228,$A$3,Param!$B$10,Param!$C$10,Param!$D$10,Param!$E$10,Param!$B$11,Param!$C$11,Param!$D$11,Param!$E$11)</f>
        <v>5609</v>
      </c>
      <c r="L228" s="3">
        <f t="shared" si="86"/>
        <v>25.729357798165136</v>
      </c>
      <c r="M228" s="3">
        <f>tarifest3grenz(A228,$A$3,Param!$B$10,Param!$C$10,Param!$D$10,Param!$E$10,Param!$B$11,Param!$C$11,Param!$D$11,Param!$E$11)*100</f>
        <v>31.080021296084269</v>
      </c>
      <c r="N228" s="3">
        <f t="shared" si="87"/>
        <v>-8791</v>
      </c>
      <c r="O228" s="3">
        <f t="shared" si="88"/>
        <v>-40.325688073394495</v>
      </c>
      <c r="P228" s="13">
        <f t="shared" si="78"/>
        <v>15259.999999999998</v>
      </c>
      <c r="Q228" s="13">
        <f t="shared" si="89"/>
        <v>0</v>
      </c>
      <c r="R228" s="13">
        <f>tarifest3(A228-$K$3,$A$3,Param!$B$10,Param!$C$10,Param!$D$10,Param!$E$10,Param!$B$11,Param!$C$11,Param!$D$11,Param!$E$11)</f>
        <v>188</v>
      </c>
      <c r="S228" s="3">
        <f t="shared" si="90"/>
        <v>0.86238532110091748</v>
      </c>
      <c r="T228" s="3">
        <f>IF(A228&lt;$K$3,$K$2,tarifest3grenz(A228-$K$3,$A$3,Param!$B$10,Param!$C$10,Param!$D$10,Param!$E$10,Param!$B$11,Param!$C$11,Param!$D$11,Param!$E$11))*100</f>
        <v>16.673762830312295</v>
      </c>
      <c r="U228" s="3">
        <f>MAX(K228-tarifest3($K$3,$A$3,Param!$B$10,Param!$C$10,Param!$D$10,Param!$E$10,Param!$B$11,Param!$C$11,Param!$D$11,Param!$E$11),0)</f>
        <v>379</v>
      </c>
      <c r="V228" s="3">
        <f t="shared" si="91"/>
        <v>1.7385321100917432</v>
      </c>
      <c r="W228" s="3">
        <f t="shared" si="92"/>
        <v>31.080021296084269</v>
      </c>
      <c r="X228" s="3">
        <f>soli3grenz(K228,$A$3,Param!$J$9,Param!$J$10,Param!$J$11)*100</f>
        <v>0</v>
      </c>
      <c r="Y228" s="13">
        <f t="shared" si="79"/>
        <v>379</v>
      </c>
      <c r="Z228" s="3">
        <f t="shared" si="93"/>
        <v>1.7385321100917432</v>
      </c>
      <c r="AA228" s="13">
        <f t="shared" si="80"/>
        <v>31.080021296084269</v>
      </c>
      <c r="AB228" s="13">
        <f t="shared" si="81"/>
        <v>-2235</v>
      </c>
      <c r="AC228" s="13">
        <f t="shared" si="82"/>
        <v>-10.252293577981652</v>
      </c>
      <c r="AD228" s="13">
        <f t="shared" si="83"/>
        <v>4.2719580948019242</v>
      </c>
      <c r="AE228" s="3">
        <f t="shared" si="84"/>
        <v>4.2719580948019242</v>
      </c>
      <c r="AF228" s="13">
        <f t="shared" si="72"/>
        <v>2235</v>
      </c>
      <c r="AG228" s="13">
        <f t="shared" si="94"/>
        <v>10.252293577981652</v>
      </c>
      <c r="AH228" s="13">
        <f t="shared" si="73"/>
        <v>10.252293577981652</v>
      </c>
    </row>
    <row r="229" spans="1:34" x14ac:dyDescent="0.2">
      <c r="A229" s="8">
        <f t="shared" si="95"/>
        <v>21900</v>
      </c>
      <c r="B229" s="9">
        <f t="shared" si="75"/>
        <v>21.9</v>
      </c>
      <c r="C229" s="13">
        <f>tarifest3(A229,$A$3,Param!$B$5,Param!$C$5,Param!$D$5,Param!$E$5,Param!$B$6,Param!$C$6,Param!$D$6,Param!$E$6)</f>
        <v>2641</v>
      </c>
      <c r="D229" s="3">
        <f t="shared" si="85"/>
        <v>12.059360730593607</v>
      </c>
      <c r="E229" s="3">
        <f>tarifest3grenz(A229,$A$3,Param!$B$5,Param!$C$5,Param!$D$5,Param!$E$5,Param!$B$6,Param!$C$6,Param!$D$6,Param!$E$6)*100</f>
        <v>26.849350125944582</v>
      </c>
      <c r="F229" s="13">
        <f>soli3(C229,$A$3,Param!$J$4,Param!$J$5,Param!$J$6)</f>
        <v>0</v>
      </c>
      <c r="G229" s="3">
        <f>soli3grenz(C229,$A$3,Param!$J$4,Param!$J$5,Param!$J$6)*100</f>
        <v>0</v>
      </c>
      <c r="H229" s="13">
        <f t="shared" si="76"/>
        <v>2641</v>
      </c>
      <c r="I229" s="3">
        <f t="shared" si="74"/>
        <v>12.059360730593607</v>
      </c>
      <c r="J229" s="13">
        <f t="shared" si="77"/>
        <v>26.849350125944582</v>
      </c>
      <c r="K229" s="13">
        <f>tarifest3(A229,$A$3,Param!$B$10,Param!$C$10,Param!$D$10,Param!$E$10,Param!$B$11,Param!$C$11,Param!$D$11,Param!$E$11)</f>
        <v>5640</v>
      </c>
      <c r="L229" s="3">
        <f t="shared" si="86"/>
        <v>25.753424657534246</v>
      </c>
      <c r="M229" s="3">
        <f>tarifest3grenz(A229,$A$3,Param!$B$10,Param!$C$10,Param!$D$10,Param!$E$10,Param!$B$11,Param!$C$11,Param!$D$11,Param!$E$11)*100</f>
        <v>31.121308220746506</v>
      </c>
      <c r="N229" s="3">
        <f>+K229-$K$1</f>
        <v>-8760</v>
      </c>
      <c r="O229" s="3">
        <f t="shared" si="88"/>
        <v>-40</v>
      </c>
      <c r="P229" s="13">
        <f t="shared" si="78"/>
        <v>15329.999999999998</v>
      </c>
      <c r="Q229" s="13">
        <f t="shared" si="89"/>
        <v>0</v>
      </c>
      <c r="R229" s="13">
        <f>tarifest3(A229-$K$3,$A$3,Param!$B$10,Param!$C$10,Param!$D$10,Param!$E$10,Param!$B$11,Param!$C$11,Param!$D$11,Param!$E$11)</f>
        <v>205</v>
      </c>
      <c r="S229" s="3">
        <f t="shared" si="90"/>
        <v>0.93607305936073049</v>
      </c>
      <c r="T229" s="3">
        <f>IF(A229&lt;$K$3,$K$2,tarifest3grenz(A229-$K$3,$A$3,Param!$B$10,Param!$C$10,Param!$D$10,Param!$E$10,Param!$B$11,Param!$C$11,Param!$D$11,Param!$E$11))*100</f>
        <v>16.891495959816556</v>
      </c>
      <c r="U229" s="3">
        <f>MAX(K229-tarifest3($K$3,$A$3,Param!$B$10,Param!$C$10,Param!$D$10,Param!$E$10,Param!$B$11,Param!$C$11,Param!$D$11,Param!$E$11),0)</f>
        <v>410</v>
      </c>
      <c r="V229" s="3">
        <f t="shared" si="91"/>
        <v>1.872146118721461</v>
      </c>
      <c r="W229" s="3">
        <f t="shared" si="92"/>
        <v>31.121308220746506</v>
      </c>
      <c r="X229" s="3">
        <f>soli3grenz(K229,$A$3,Param!$J$9,Param!$J$10,Param!$J$11)*100</f>
        <v>0</v>
      </c>
      <c r="Y229" s="13">
        <f t="shared" si="79"/>
        <v>410</v>
      </c>
      <c r="Z229" s="3">
        <f t="shared" si="93"/>
        <v>1.872146118721461</v>
      </c>
      <c r="AA229" s="13">
        <f t="shared" si="80"/>
        <v>31.121308220746506</v>
      </c>
      <c r="AB229" s="13">
        <f t="shared" si="81"/>
        <v>-2231</v>
      </c>
      <c r="AC229" s="13">
        <f t="shared" si="82"/>
        <v>-10.187214611872147</v>
      </c>
      <c r="AD229" s="13">
        <f t="shared" si="83"/>
        <v>4.2719580948019242</v>
      </c>
      <c r="AE229" s="3">
        <f t="shared" si="84"/>
        <v>4.2719580948019242</v>
      </c>
      <c r="AF229" s="13">
        <f t="shared" si="72"/>
        <v>2231</v>
      </c>
      <c r="AG229" s="13">
        <f t="shared" si="94"/>
        <v>10.187214611872147</v>
      </c>
      <c r="AH229" s="13">
        <f t="shared" si="73"/>
        <v>10.187214611872147</v>
      </c>
    </row>
    <row r="230" spans="1:34" x14ac:dyDescent="0.2">
      <c r="A230" s="8">
        <f t="shared" si="95"/>
        <v>22000</v>
      </c>
      <c r="B230" s="9">
        <f t="shared" si="75"/>
        <v>22</v>
      </c>
      <c r="C230" s="13">
        <f>tarifest3(A230,$A$3,Param!$B$5,Param!$C$5,Param!$D$5,Param!$E$5,Param!$B$6,Param!$C$6,Param!$D$6,Param!$E$6)</f>
        <v>2668</v>
      </c>
      <c r="D230" s="3">
        <f t="shared" si="85"/>
        <v>12.127272727272727</v>
      </c>
      <c r="E230" s="3">
        <f>tarifest3grenz(A230,$A$3,Param!$B$5,Param!$C$5,Param!$D$5,Param!$E$5,Param!$B$6,Param!$C$6,Param!$D$6,Param!$E$6)*100</f>
        <v>26.890637050606824</v>
      </c>
      <c r="F230" s="13">
        <f>soli3(C230,$A$3,Param!$J$4,Param!$J$5,Param!$J$6)</f>
        <v>0</v>
      </c>
      <c r="G230" s="3">
        <f>soli3grenz(C230,$A$3,Param!$J$4,Param!$J$5,Param!$J$6)*100</f>
        <v>0</v>
      </c>
      <c r="H230" s="13">
        <f t="shared" si="76"/>
        <v>2668</v>
      </c>
      <c r="I230" s="3">
        <f t="shared" si="74"/>
        <v>12.127272727272727</v>
      </c>
      <c r="J230" s="13">
        <f t="shared" si="77"/>
        <v>26.890637050606824</v>
      </c>
      <c r="K230" s="13">
        <f>tarifest3(A230,$A$3,Param!$B$10,Param!$C$10,Param!$D$10,Param!$E$10,Param!$B$11,Param!$C$11,Param!$D$11,Param!$E$11)</f>
        <v>5671</v>
      </c>
      <c r="L230" s="3">
        <f t="shared" si="86"/>
        <v>25.777272727272727</v>
      </c>
      <c r="M230" s="3">
        <f>tarifest3grenz(A230,$A$3,Param!$B$10,Param!$C$10,Param!$D$10,Param!$E$10,Param!$B$11,Param!$C$11,Param!$D$11,Param!$E$11)*100</f>
        <v>31.162595145408751</v>
      </c>
      <c r="N230" s="3">
        <f t="shared" si="87"/>
        <v>-8729</v>
      </c>
      <c r="O230" s="3">
        <f t="shared" si="88"/>
        <v>-39.677272727272729</v>
      </c>
      <c r="P230" s="13">
        <f t="shared" si="78"/>
        <v>15399.999999999998</v>
      </c>
      <c r="Q230" s="13">
        <f t="shared" si="89"/>
        <v>0</v>
      </c>
      <c r="R230" s="13">
        <f>tarifest3(A230-$K$3,$A$3,Param!$B$10,Param!$C$10,Param!$D$10,Param!$E$10,Param!$B$11,Param!$C$11,Param!$D$11,Param!$E$11)</f>
        <v>222</v>
      </c>
      <c r="S230" s="3">
        <f t="shared" si="90"/>
        <v>1.009090909090909</v>
      </c>
      <c r="T230" s="3">
        <f>IF(A230&lt;$K$3,$K$2,tarifest3grenz(A230-$K$3,$A$3,Param!$B$10,Param!$C$10,Param!$D$10,Param!$E$10,Param!$B$11,Param!$C$11,Param!$D$11,Param!$E$11))*100</f>
        <v>17.109229089320817</v>
      </c>
      <c r="U230" s="3">
        <f>MAX(K230-tarifest3($K$3,$A$3,Param!$B$10,Param!$C$10,Param!$D$10,Param!$E$10,Param!$B$11,Param!$C$11,Param!$D$11,Param!$E$11),0)</f>
        <v>441</v>
      </c>
      <c r="V230" s="3">
        <f t="shared" si="91"/>
        <v>2.0045454545454549</v>
      </c>
      <c r="W230" s="3">
        <f t="shared" si="92"/>
        <v>31.162595145408751</v>
      </c>
      <c r="X230" s="3">
        <f>soli3grenz(K230,$A$3,Param!$J$9,Param!$J$10,Param!$J$11)*100</f>
        <v>0</v>
      </c>
      <c r="Y230" s="13">
        <f t="shared" si="79"/>
        <v>441</v>
      </c>
      <c r="Z230" s="3">
        <f t="shared" si="93"/>
        <v>2.0045454545454549</v>
      </c>
      <c r="AA230" s="13">
        <f t="shared" si="80"/>
        <v>31.162595145408751</v>
      </c>
      <c r="AB230" s="13">
        <f t="shared" si="81"/>
        <v>-2227</v>
      </c>
      <c r="AC230" s="13">
        <f t="shared" si="82"/>
        <v>-10.122727272727271</v>
      </c>
      <c r="AD230" s="13">
        <f t="shared" si="83"/>
        <v>4.2719580948019278</v>
      </c>
      <c r="AE230" s="3">
        <f t="shared" si="84"/>
        <v>4.2719580948019278</v>
      </c>
      <c r="AF230" s="13">
        <f t="shared" si="72"/>
        <v>2227</v>
      </c>
      <c r="AG230" s="13">
        <f t="shared" si="94"/>
        <v>10.122727272727271</v>
      </c>
      <c r="AH230" s="13">
        <f t="shared" si="73"/>
        <v>10.122727272727271</v>
      </c>
    </row>
    <row r="231" spans="1:34" x14ac:dyDescent="0.2">
      <c r="A231" s="8">
        <f t="shared" si="95"/>
        <v>22100</v>
      </c>
      <c r="B231" s="9">
        <f t="shared" si="75"/>
        <v>22.1</v>
      </c>
      <c r="C231" s="13">
        <f>tarifest3(A231,$A$3,Param!$B$5,Param!$C$5,Param!$D$5,Param!$E$5,Param!$B$6,Param!$C$6,Param!$D$6,Param!$E$6)</f>
        <v>2695</v>
      </c>
      <c r="D231" s="3">
        <f t="shared" si="85"/>
        <v>12.194570135746606</v>
      </c>
      <c r="E231" s="3">
        <f>tarifest3grenz(A231,$A$3,Param!$B$5,Param!$C$5,Param!$D$5,Param!$E$5,Param!$B$6,Param!$C$6,Param!$D$6,Param!$E$6)*100</f>
        <v>26.931923975269061</v>
      </c>
      <c r="F231" s="13">
        <f>soli3(C231,$A$3,Param!$J$4,Param!$J$5,Param!$J$6)</f>
        <v>0</v>
      </c>
      <c r="G231" s="3">
        <f>soli3grenz(C231,$A$3,Param!$J$4,Param!$J$5,Param!$J$6)*100</f>
        <v>0</v>
      </c>
      <c r="H231" s="13">
        <f t="shared" si="76"/>
        <v>2695</v>
      </c>
      <c r="I231" s="3">
        <f t="shared" si="74"/>
        <v>12.194570135746606</v>
      </c>
      <c r="J231" s="13">
        <f t="shared" si="77"/>
        <v>26.931923975269061</v>
      </c>
      <c r="K231" s="13">
        <f>tarifest3(A231,$A$3,Param!$B$10,Param!$C$10,Param!$D$10,Param!$E$10,Param!$B$11,Param!$C$11,Param!$D$11,Param!$E$11)</f>
        <v>5702</v>
      </c>
      <c r="L231" s="3">
        <f t="shared" si="86"/>
        <v>25.800904977375566</v>
      </c>
      <c r="M231" s="3">
        <f>tarifest3grenz(A231,$A$3,Param!$B$10,Param!$C$10,Param!$D$10,Param!$E$10,Param!$B$11,Param!$C$11,Param!$D$11,Param!$E$11)*100</f>
        <v>31.203882070070989</v>
      </c>
      <c r="N231" s="3">
        <f t="shared" si="87"/>
        <v>-8698</v>
      </c>
      <c r="O231" s="3">
        <f t="shared" si="88"/>
        <v>-39.357466063348419</v>
      </c>
      <c r="P231" s="13">
        <f t="shared" si="78"/>
        <v>15469.999999999998</v>
      </c>
      <c r="Q231" s="13">
        <f t="shared" si="89"/>
        <v>0</v>
      </c>
      <c r="R231" s="13">
        <f>tarifest3(A231-$K$3,$A$3,Param!$B$10,Param!$C$10,Param!$D$10,Param!$E$10,Param!$B$11,Param!$C$11,Param!$D$11,Param!$E$11)</f>
        <v>239</v>
      </c>
      <c r="S231" s="3">
        <f t="shared" si="90"/>
        <v>1.0814479638009051</v>
      </c>
      <c r="T231" s="3">
        <f>IF(A231&lt;$K$3,$K$2,tarifest3grenz(A231-$K$3,$A$3,Param!$B$10,Param!$C$10,Param!$D$10,Param!$E$10,Param!$B$11,Param!$C$11,Param!$D$11,Param!$E$11))*100</f>
        <v>17.326962218825074</v>
      </c>
      <c r="U231" s="3">
        <f>MAX(K231-tarifest3($K$3,$A$3,Param!$B$10,Param!$C$10,Param!$D$10,Param!$E$10,Param!$B$11,Param!$C$11,Param!$D$11,Param!$E$11),0)</f>
        <v>472</v>
      </c>
      <c r="V231" s="3">
        <f t="shared" si="91"/>
        <v>2.1357466063348416</v>
      </c>
      <c r="W231" s="3">
        <f t="shared" si="92"/>
        <v>31.203882070070989</v>
      </c>
      <c r="X231" s="3">
        <f>soli3grenz(K231,$A$3,Param!$J$9,Param!$J$10,Param!$J$11)*100</f>
        <v>0</v>
      </c>
      <c r="Y231" s="13">
        <f t="shared" si="79"/>
        <v>472</v>
      </c>
      <c r="Z231" s="3">
        <f t="shared" si="93"/>
        <v>2.1357466063348416</v>
      </c>
      <c r="AA231" s="13">
        <f t="shared" si="80"/>
        <v>31.203882070070989</v>
      </c>
      <c r="AB231" s="13">
        <f t="shared" si="81"/>
        <v>-2223</v>
      </c>
      <c r="AC231" s="13">
        <f t="shared" si="82"/>
        <v>-10.058823529411764</v>
      </c>
      <c r="AD231" s="13">
        <f t="shared" si="83"/>
        <v>4.2719580948019278</v>
      </c>
      <c r="AE231" s="3">
        <f t="shared" si="84"/>
        <v>4.2719580948019278</v>
      </c>
      <c r="AF231" s="13">
        <f t="shared" si="72"/>
        <v>2223</v>
      </c>
      <c r="AG231" s="13">
        <f t="shared" si="94"/>
        <v>10.058823529411764</v>
      </c>
      <c r="AH231" s="13">
        <f t="shared" si="73"/>
        <v>10.058823529411764</v>
      </c>
    </row>
    <row r="232" spans="1:34" x14ac:dyDescent="0.2">
      <c r="A232" s="8">
        <f t="shared" si="95"/>
        <v>22200</v>
      </c>
      <c r="B232" s="9">
        <f t="shared" si="75"/>
        <v>22.2</v>
      </c>
      <c r="C232" s="13">
        <f>tarifest3(A232,$A$3,Param!$B$5,Param!$C$5,Param!$D$5,Param!$E$5,Param!$B$6,Param!$C$6,Param!$D$6,Param!$E$6)</f>
        <v>2722</v>
      </c>
      <c r="D232" s="3">
        <f t="shared" si="85"/>
        <v>12.261261261261261</v>
      </c>
      <c r="E232" s="3">
        <f>tarifest3grenz(A232,$A$3,Param!$B$5,Param!$C$5,Param!$D$5,Param!$E$5,Param!$B$6,Param!$C$6,Param!$D$6,Param!$E$6)*100</f>
        <v>26.973210899931306</v>
      </c>
      <c r="F232" s="13">
        <f>soli3(C232,$A$3,Param!$J$4,Param!$J$5,Param!$J$6)</f>
        <v>0</v>
      </c>
      <c r="G232" s="3">
        <f>soli3grenz(C232,$A$3,Param!$J$4,Param!$J$5,Param!$J$6)*100</f>
        <v>0</v>
      </c>
      <c r="H232" s="13">
        <f t="shared" si="76"/>
        <v>2722</v>
      </c>
      <c r="I232" s="3">
        <f t="shared" si="74"/>
        <v>12.261261261261261</v>
      </c>
      <c r="J232" s="13">
        <f t="shared" si="77"/>
        <v>26.973210899931306</v>
      </c>
      <c r="K232" s="13">
        <f>tarifest3(A232,$A$3,Param!$B$10,Param!$C$10,Param!$D$10,Param!$E$10,Param!$B$11,Param!$C$11,Param!$D$11,Param!$E$11)</f>
        <v>5734</v>
      </c>
      <c r="L232" s="3">
        <f t="shared" si="86"/>
        <v>25.828828828828833</v>
      </c>
      <c r="M232" s="3">
        <f>tarifest3grenz(A232,$A$3,Param!$B$10,Param!$C$10,Param!$D$10,Param!$E$10,Param!$B$11,Param!$C$11,Param!$D$11,Param!$E$11)*100</f>
        <v>31.245168994733223</v>
      </c>
      <c r="N232" s="3">
        <f t="shared" si="87"/>
        <v>-8666</v>
      </c>
      <c r="O232" s="3">
        <f t="shared" si="88"/>
        <v>-39.036036036036037</v>
      </c>
      <c r="P232" s="13">
        <f t="shared" si="78"/>
        <v>15539.999999999998</v>
      </c>
      <c r="Q232" s="13">
        <f t="shared" si="89"/>
        <v>0</v>
      </c>
      <c r="R232" s="13">
        <f>tarifest3(A232-$K$3,$A$3,Param!$B$10,Param!$C$10,Param!$D$10,Param!$E$10,Param!$B$11,Param!$C$11,Param!$D$11,Param!$E$11)</f>
        <v>256</v>
      </c>
      <c r="S232" s="3">
        <f t="shared" si="90"/>
        <v>1.1531531531531531</v>
      </c>
      <c r="T232" s="3">
        <f>IF(A232&lt;$K$3,$K$2,tarifest3grenz(A232-$K$3,$A$3,Param!$B$10,Param!$C$10,Param!$D$10,Param!$E$10,Param!$B$11,Param!$C$11,Param!$D$11,Param!$E$11))*100</f>
        <v>17.544695348329331</v>
      </c>
      <c r="U232" s="3">
        <f>MAX(K232-tarifest3($K$3,$A$3,Param!$B$10,Param!$C$10,Param!$D$10,Param!$E$10,Param!$B$11,Param!$C$11,Param!$D$11,Param!$E$11),0)</f>
        <v>504</v>
      </c>
      <c r="V232" s="3">
        <f t="shared" si="91"/>
        <v>2.2702702702702702</v>
      </c>
      <c r="W232" s="3">
        <f t="shared" si="92"/>
        <v>31.245168994733223</v>
      </c>
      <c r="X232" s="3">
        <f>soli3grenz(K232,$A$3,Param!$J$9,Param!$J$10,Param!$J$11)*100</f>
        <v>0</v>
      </c>
      <c r="Y232" s="13">
        <f t="shared" si="79"/>
        <v>504</v>
      </c>
      <c r="Z232" s="3">
        <f t="shared" si="93"/>
        <v>2.2702702702702702</v>
      </c>
      <c r="AA232" s="13">
        <f t="shared" si="80"/>
        <v>31.245168994733223</v>
      </c>
      <c r="AB232" s="13">
        <f t="shared" si="81"/>
        <v>-2218</v>
      </c>
      <c r="AC232" s="13">
        <f t="shared" si="82"/>
        <v>-9.9909909909909906</v>
      </c>
      <c r="AD232" s="13">
        <f t="shared" si="83"/>
        <v>4.2719580948019171</v>
      </c>
      <c r="AE232" s="3">
        <f t="shared" si="84"/>
        <v>4.2719580948019171</v>
      </c>
      <c r="AF232" s="13">
        <f t="shared" si="72"/>
        <v>2218</v>
      </c>
      <c r="AG232" s="13">
        <f t="shared" si="94"/>
        <v>9.9909909909909906</v>
      </c>
      <c r="AH232" s="13">
        <f t="shared" si="73"/>
        <v>9.9909909909909906</v>
      </c>
    </row>
    <row r="233" spans="1:34" x14ac:dyDescent="0.2">
      <c r="A233" s="8">
        <f t="shared" si="95"/>
        <v>22300</v>
      </c>
      <c r="B233" s="9">
        <f t="shared" si="75"/>
        <v>22.3</v>
      </c>
      <c r="C233" s="13">
        <f>tarifest3(A233,$A$3,Param!$B$5,Param!$C$5,Param!$D$5,Param!$E$5,Param!$B$6,Param!$C$6,Param!$D$6,Param!$E$6)</f>
        <v>2749</v>
      </c>
      <c r="D233" s="3">
        <f t="shared" si="85"/>
        <v>12.327354260089686</v>
      </c>
      <c r="E233" s="3">
        <f>tarifest3grenz(A233,$A$3,Param!$B$5,Param!$C$5,Param!$D$5,Param!$E$5,Param!$B$6,Param!$C$6,Param!$D$6,Param!$E$6)*100</f>
        <v>27.014497824593541</v>
      </c>
      <c r="F233" s="13">
        <f>soli3(C233,$A$3,Param!$J$4,Param!$J$5,Param!$J$6)</f>
        <v>0</v>
      </c>
      <c r="G233" s="3">
        <f>soli3grenz(C233,$A$3,Param!$J$4,Param!$J$5,Param!$J$6)*100</f>
        <v>0</v>
      </c>
      <c r="H233" s="13">
        <f t="shared" si="76"/>
        <v>2749</v>
      </c>
      <c r="I233" s="3">
        <f t="shared" si="74"/>
        <v>12.327354260089686</v>
      </c>
      <c r="J233" s="13">
        <f t="shared" si="77"/>
        <v>27.014497824593541</v>
      </c>
      <c r="K233" s="13">
        <f>tarifest3(A233,$A$3,Param!$B$10,Param!$C$10,Param!$D$10,Param!$E$10,Param!$B$11,Param!$C$11,Param!$D$11,Param!$E$11)</f>
        <v>5765</v>
      </c>
      <c r="L233" s="3">
        <f t="shared" si="86"/>
        <v>25.852017937219728</v>
      </c>
      <c r="M233" s="3">
        <f>tarifest3grenz(A233,$A$3,Param!$B$10,Param!$C$10,Param!$D$10,Param!$E$10,Param!$B$11,Param!$C$11,Param!$D$11,Param!$E$11)*100</f>
        <v>31.286455919395468</v>
      </c>
      <c r="N233" s="3">
        <f t="shared" si="87"/>
        <v>-8635</v>
      </c>
      <c r="O233" s="3">
        <f t="shared" si="88"/>
        <v>-38.721973094170401</v>
      </c>
      <c r="P233" s="13">
        <f t="shared" si="78"/>
        <v>15609.999999999998</v>
      </c>
      <c r="Q233" s="13">
        <f t="shared" si="89"/>
        <v>0</v>
      </c>
      <c r="R233" s="13">
        <f>tarifest3(A233-$K$3,$A$3,Param!$B$10,Param!$C$10,Param!$D$10,Param!$E$10,Param!$B$11,Param!$C$11,Param!$D$11,Param!$E$11)</f>
        <v>274</v>
      </c>
      <c r="S233" s="3">
        <f t="shared" si="90"/>
        <v>1.2286995515695067</v>
      </c>
      <c r="T233" s="3">
        <f>IF(A233&lt;$K$3,$K$2,tarifest3grenz(A233-$K$3,$A$3,Param!$B$10,Param!$C$10,Param!$D$10,Param!$E$10,Param!$B$11,Param!$C$11,Param!$D$11,Param!$E$11))*100</f>
        <v>17.762428477833588</v>
      </c>
      <c r="U233" s="3">
        <f>MAX(K233-tarifest3($K$3,$A$3,Param!$B$10,Param!$C$10,Param!$D$10,Param!$E$10,Param!$B$11,Param!$C$11,Param!$D$11,Param!$E$11),0)</f>
        <v>535</v>
      </c>
      <c r="V233" s="3">
        <f t="shared" si="91"/>
        <v>2.399103139013453</v>
      </c>
      <c r="W233" s="3">
        <f t="shared" si="92"/>
        <v>31.286455919395468</v>
      </c>
      <c r="X233" s="3">
        <f>soli3grenz(K233,$A$3,Param!$J$9,Param!$J$10,Param!$J$11)*100</f>
        <v>0</v>
      </c>
      <c r="Y233" s="13">
        <f t="shared" si="79"/>
        <v>535</v>
      </c>
      <c r="Z233" s="3">
        <f t="shared" si="93"/>
        <v>2.399103139013453</v>
      </c>
      <c r="AA233" s="13">
        <f t="shared" si="80"/>
        <v>31.286455919395468</v>
      </c>
      <c r="AB233" s="13">
        <f t="shared" si="81"/>
        <v>-2214</v>
      </c>
      <c r="AC233" s="13">
        <f t="shared" si="82"/>
        <v>-9.928251121076233</v>
      </c>
      <c r="AD233" s="13">
        <f t="shared" si="83"/>
        <v>4.2719580948019278</v>
      </c>
      <c r="AE233" s="3">
        <f t="shared" si="84"/>
        <v>4.2719580948019278</v>
      </c>
      <c r="AF233" s="13">
        <f t="shared" si="72"/>
        <v>2214</v>
      </c>
      <c r="AG233" s="13">
        <f t="shared" si="94"/>
        <v>9.928251121076233</v>
      </c>
      <c r="AH233" s="13">
        <f t="shared" si="73"/>
        <v>9.928251121076233</v>
      </c>
    </row>
    <row r="234" spans="1:34" x14ac:dyDescent="0.2">
      <c r="A234" s="8">
        <f t="shared" si="95"/>
        <v>22400</v>
      </c>
      <c r="B234" s="9">
        <f t="shared" si="75"/>
        <v>22.4</v>
      </c>
      <c r="C234" s="13">
        <f>tarifest3(A234,$A$3,Param!$B$5,Param!$C$5,Param!$D$5,Param!$E$5,Param!$B$6,Param!$C$6,Param!$D$6,Param!$E$6)</f>
        <v>2776</v>
      </c>
      <c r="D234" s="3">
        <f t="shared" si="85"/>
        <v>12.392857142857142</v>
      </c>
      <c r="E234" s="3">
        <f>tarifest3grenz(A234,$A$3,Param!$B$5,Param!$C$5,Param!$D$5,Param!$E$5,Param!$B$6,Param!$C$6,Param!$D$6,Param!$E$6)*100</f>
        <v>27.055784749255778</v>
      </c>
      <c r="F234" s="13">
        <f>soli3(C234,$A$3,Param!$J$4,Param!$J$5,Param!$J$6)</f>
        <v>0</v>
      </c>
      <c r="G234" s="3">
        <f>soli3grenz(C234,$A$3,Param!$J$4,Param!$J$5,Param!$J$6)*100</f>
        <v>0</v>
      </c>
      <c r="H234" s="13">
        <f t="shared" si="76"/>
        <v>2776</v>
      </c>
      <c r="I234" s="3">
        <f t="shared" si="74"/>
        <v>12.392857142857142</v>
      </c>
      <c r="J234" s="13">
        <f t="shared" si="77"/>
        <v>27.055784749255778</v>
      </c>
      <c r="K234" s="13">
        <f>tarifest3(A234,$A$3,Param!$B$10,Param!$C$10,Param!$D$10,Param!$E$10,Param!$B$11,Param!$C$11,Param!$D$11,Param!$E$11)</f>
        <v>5796</v>
      </c>
      <c r="L234" s="3">
        <f t="shared" si="86"/>
        <v>25.874999999999996</v>
      </c>
      <c r="M234" s="3">
        <f>tarifest3grenz(A234,$A$3,Param!$B$10,Param!$C$10,Param!$D$10,Param!$E$10,Param!$B$11,Param!$C$11,Param!$D$11,Param!$E$11)*100</f>
        <v>31.327742844057703</v>
      </c>
      <c r="N234" s="3">
        <f t="shared" si="87"/>
        <v>-8604</v>
      </c>
      <c r="O234" s="3">
        <f t="shared" si="88"/>
        <v>-38.410714285714285</v>
      </c>
      <c r="P234" s="13">
        <f t="shared" si="78"/>
        <v>15679.999999999998</v>
      </c>
      <c r="Q234" s="13">
        <f t="shared" si="89"/>
        <v>0</v>
      </c>
      <c r="R234" s="13">
        <f>tarifest3(A234-$K$3,$A$3,Param!$B$10,Param!$C$10,Param!$D$10,Param!$E$10,Param!$B$11,Param!$C$11,Param!$D$11,Param!$E$11)</f>
        <v>292</v>
      </c>
      <c r="S234" s="3">
        <f t="shared" si="90"/>
        <v>1.3035714285714286</v>
      </c>
      <c r="T234" s="3">
        <f>IF(A234&lt;$K$3,$K$2,tarifest3grenz(A234-$K$3,$A$3,Param!$B$10,Param!$C$10,Param!$D$10,Param!$E$10,Param!$B$11,Param!$C$11,Param!$D$11,Param!$E$11))*100</f>
        <v>17.980161607337848</v>
      </c>
      <c r="U234" s="3">
        <f>MAX(K234-tarifest3($K$3,$A$3,Param!$B$10,Param!$C$10,Param!$D$10,Param!$E$10,Param!$B$11,Param!$C$11,Param!$D$11,Param!$E$11),0)</f>
        <v>566</v>
      </c>
      <c r="V234" s="3">
        <f t="shared" si="91"/>
        <v>2.5267857142857144</v>
      </c>
      <c r="W234" s="3">
        <f t="shared" si="92"/>
        <v>31.327742844057703</v>
      </c>
      <c r="X234" s="3">
        <f>soli3grenz(K234,$A$3,Param!$J$9,Param!$J$10,Param!$J$11)*100</f>
        <v>0</v>
      </c>
      <c r="Y234" s="13">
        <f t="shared" si="79"/>
        <v>566</v>
      </c>
      <c r="Z234" s="3">
        <f t="shared" si="93"/>
        <v>2.5267857142857144</v>
      </c>
      <c r="AA234" s="13">
        <f t="shared" si="80"/>
        <v>31.327742844057703</v>
      </c>
      <c r="AB234" s="13">
        <f t="shared" si="81"/>
        <v>-2210</v>
      </c>
      <c r="AC234" s="13">
        <f t="shared" si="82"/>
        <v>-9.866071428571427</v>
      </c>
      <c r="AD234" s="13">
        <f t="shared" si="83"/>
        <v>4.2719580948019242</v>
      </c>
      <c r="AE234" s="3">
        <f t="shared" si="84"/>
        <v>4.2719580948019242</v>
      </c>
      <c r="AF234" s="13">
        <f t="shared" si="72"/>
        <v>2210</v>
      </c>
      <c r="AG234" s="13">
        <f t="shared" si="94"/>
        <v>9.866071428571427</v>
      </c>
      <c r="AH234" s="13">
        <f t="shared" si="73"/>
        <v>9.866071428571427</v>
      </c>
    </row>
    <row r="235" spans="1:34" x14ac:dyDescent="0.2">
      <c r="A235" s="8">
        <f t="shared" si="95"/>
        <v>22500</v>
      </c>
      <c r="B235" s="9">
        <f t="shared" si="75"/>
        <v>22.5</v>
      </c>
      <c r="C235" s="13">
        <f>tarifest3(A235,$A$3,Param!$B$5,Param!$C$5,Param!$D$5,Param!$E$5,Param!$B$6,Param!$C$6,Param!$D$6,Param!$E$6)</f>
        <v>2803</v>
      </c>
      <c r="D235" s="3">
        <f t="shared" si="85"/>
        <v>12.457777777777777</v>
      </c>
      <c r="E235" s="3">
        <f>tarifest3grenz(A235,$A$3,Param!$B$5,Param!$C$5,Param!$D$5,Param!$E$5,Param!$B$6,Param!$C$6,Param!$D$6,Param!$E$6)*100</f>
        <v>27.097071673918023</v>
      </c>
      <c r="F235" s="13">
        <f>soli3(C235,$A$3,Param!$J$4,Param!$J$5,Param!$J$6)</f>
        <v>0</v>
      </c>
      <c r="G235" s="3">
        <f>soli3grenz(C235,$A$3,Param!$J$4,Param!$J$5,Param!$J$6)*100</f>
        <v>0</v>
      </c>
      <c r="H235" s="13">
        <f t="shared" si="76"/>
        <v>2803</v>
      </c>
      <c r="I235" s="3">
        <f t="shared" si="74"/>
        <v>12.457777777777777</v>
      </c>
      <c r="J235" s="13">
        <f t="shared" si="77"/>
        <v>27.097071673918023</v>
      </c>
      <c r="K235" s="13">
        <f>tarifest3(A235,$A$3,Param!$B$10,Param!$C$10,Param!$D$10,Param!$E$10,Param!$B$11,Param!$C$11,Param!$D$11,Param!$E$11)</f>
        <v>5827</v>
      </c>
      <c r="L235" s="3">
        <f t="shared" si="86"/>
        <v>25.897777777777776</v>
      </c>
      <c r="M235" s="3">
        <f>tarifest3grenz(A235,$A$3,Param!$B$10,Param!$C$10,Param!$D$10,Param!$E$10,Param!$B$11,Param!$C$11,Param!$D$11,Param!$E$11)*100</f>
        <v>31.369029768719948</v>
      </c>
      <c r="N235" s="3">
        <f t="shared" si="87"/>
        <v>-8573</v>
      </c>
      <c r="O235" s="3">
        <f t="shared" si="88"/>
        <v>-38.102222222222224</v>
      </c>
      <c r="P235" s="13">
        <f t="shared" si="78"/>
        <v>15749.999999999998</v>
      </c>
      <c r="Q235" s="13">
        <f>MIN(P235-$K$1,0)</f>
        <v>0</v>
      </c>
      <c r="R235" s="13">
        <f>tarifest3(A235-$K$3,$A$3,Param!$B$10,Param!$C$10,Param!$D$10,Param!$E$10,Param!$B$11,Param!$C$11,Param!$D$11,Param!$E$11)</f>
        <v>310</v>
      </c>
      <c r="S235" s="3">
        <f t="shared" si="90"/>
        <v>1.3777777777777778</v>
      </c>
      <c r="T235" s="3">
        <f>IF(A235&lt;$K$3,$K$2,tarifest3grenz(A235-$K$3,$A$3,Param!$B$10,Param!$C$10,Param!$D$10,Param!$E$10,Param!$B$11,Param!$C$11,Param!$D$11,Param!$E$11))*100</f>
        <v>18.197894736842109</v>
      </c>
      <c r="U235" s="3">
        <f>MAX(K235-tarifest3($K$3,$A$3,Param!$B$10,Param!$C$10,Param!$D$10,Param!$E$10,Param!$B$11,Param!$C$11,Param!$D$11,Param!$E$11),0)</f>
        <v>597</v>
      </c>
      <c r="V235" s="3">
        <f t="shared" si="91"/>
        <v>2.6533333333333333</v>
      </c>
      <c r="W235" s="3">
        <f t="shared" si="92"/>
        <v>31.369029768719948</v>
      </c>
      <c r="X235" s="3">
        <f>soli3grenz(K235,$A$3,Param!$J$9,Param!$J$10,Param!$J$11)*100</f>
        <v>0</v>
      </c>
      <c r="Y235" s="13">
        <f t="shared" si="79"/>
        <v>597</v>
      </c>
      <c r="Z235" s="3">
        <f t="shared" si="93"/>
        <v>2.6533333333333333</v>
      </c>
      <c r="AA235" s="13">
        <f t="shared" si="80"/>
        <v>31.369029768719948</v>
      </c>
      <c r="AB235" s="13">
        <f t="shared" si="81"/>
        <v>-2206</v>
      </c>
      <c r="AC235" s="13">
        <f t="shared" si="82"/>
        <v>-9.8044444444444423</v>
      </c>
      <c r="AD235" s="13">
        <f t="shared" si="83"/>
        <v>4.2719580948019242</v>
      </c>
      <c r="AE235" s="3">
        <f t="shared" si="84"/>
        <v>4.2719580948019242</v>
      </c>
      <c r="AF235" s="13">
        <f t="shared" si="72"/>
        <v>2206</v>
      </c>
      <c r="AG235" s="13">
        <f t="shared" si="94"/>
        <v>9.8044444444444423</v>
      </c>
      <c r="AH235" s="13">
        <f t="shared" si="73"/>
        <v>9.8044444444444423</v>
      </c>
    </row>
    <row r="236" spans="1:34" x14ac:dyDescent="0.2">
      <c r="A236" s="8">
        <f t="shared" si="95"/>
        <v>22600</v>
      </c>
      <c r="B236" s="9">
        <f t="shared" si="75"/>
        <v>22.6</v>
      </c>
      <c r="C236" s="13">
        <f>tarifest3(A236,$A$3,Param!$B$5,Param!$C$5,Param!$D$5,Param!$E$5,Param!$B$6,Param!$C$6,Param!$D$6,Param!$E$6)</f>
        <v>2830</v>
      </c>
      <c r="D236" s="3">
        <f t="shared" si="85"/>
        <v>12.522123893805309</v>
      </c>
      <c r="E236" s="3">
        <f>tarifest3grenz(A236,$A$3,Param!$B$5,Param!$C$5,Param!$D$5,Param!$E$5,Param!$B$6,Param!$C$6,Param!$D$6,Param!$E$6)*100</f>
        <v>27.138358598580265</v>
      </c>
      <c r="F236" s="13">
        <f>soli3(C236,$A$3,Param!$J$4,Param!$J$5,Param!$J$6)</f>
        <v>0</v>
      </c>
      <c r="G236" s="3">
        <f>soli3grenz(C236,$A$3,Param!$J$4,Param!$J$5,Param!$J$6)*100</f>
        <v>0</v>
      </c>
      <c r="H236" s="13">
        <f t="shared" si="76"/>
        <v>2830</v>
      </c>
      <c r="I236" s="3">
        <f t="shared" si="74"/>
        <v>12.522123893805309</v>
      </c>
      <c r="J236" s="13">
        <f t="shared" si="77"/>
        <v>27.138358598580265</v>
      </c>
      <c r="K236" s="13">
        <f>tarifest3(A236,$A$3,Param!$B$10,Param!$C$10,Param!$D$10,Param!$E$10,Param!$B$11,Param!$C$11,Param!$D$11,Param!$E$11)</f>
        <v>5859</v>
      </c>
      <c r="L236" s="3">
        <f t="shared" si="86"/>
        <v>25.924778761061944</v>
      </c>
      <c r="M236" s="3">
        <f>tarifest3grenz(A236,$A$3,Param!$B$10,Param!$C$10,Param!$D$10,Param!$E$10,Param!$B$11,Param!$C$11,Param!$D$11,Param!$E$11)*100</f>
        <v>31.410316693382185</v>
      </c>
      <c r="N236" s="3">
        <f t="shared" si="87"/>
        <v>-8541</v>
      </c>
      <c r="O236" s="3">
        <f t="shared" si="88"/>
        <v>-37.792035398230091</v>
      </c>
      <c r="P236" s="13">
        <f t="shared" si="78"/>
        <v>15819.999999999998</v>
      </c>
      <c r="Q236" s="13">
        <f t="shared" si="89"/>
        <v>0</v>
      </c>
      <c r="R236" s="13">
        <f>tarifest3(A236-$K$3,$A$3,Param!$B$10,Param!$C$10,Param!$D$10,Param!$E$10,Param!$B$11,Param!$C$11,Param!$D$11,Param!$E$11)</f>
        <v>328</v>
      </c>
      <c r="S236" s="3">
        <f t="shared" si="90"/>
        <v>1.4513274336283186</v>
      </c>
      <c r="T236" s="3">
        <f>IF(A236&lt;$K$3,$K$2,tarifest3grenz(A236-$K$3,$A$3,Param!$B$10,Param!$C$10,Param!$D$10,Param!$E$10,Param!$B$11,Param!$C$11,Param!$D$11,Param!$E$11))*100</f>
        <v>18.415627866346366</v>
      </c>
      <c r="U236" s="3">
        <f>MAX(K236-tarifest3($K$3,$A$3,Param!$B$10,Param!$C$10,Param!$D$10,Param!$E$10,Param!$B$11,Param!$C$11,Param!$D$11,Param!$E$11),0)</f>
        <v>629</v>
      </c>
      <c r="V236" s="3">
        <f t="shared" si="91"/>
        <v>2.7831858407079646</v>
      </c>
      <c r="W236" s="3">
        <f t="shared" si="92"/>
        <v>31.410316693382185</v>
      </c>
      <c r="X236" s="3">
        <f>soli3grenz(K236,$A$3,Param!$J$9,Param!$J$10,Param!$J$11)*100</f>
        <v>0</v>
      </c>
      <c r="Y236" s="13">
        <f t="shared" si="79"/>
        <v>629</v>
      </c>
      <c r="Z236" s="3">
        <f t="shared" si="93"/>
        <v>2.7831858407079646</v>
      </c>
      <c r="AA236" s="13">
        <f t="shared" si="80"/>
        <v>31.410316693382185</v>
      </c>
      <c r="AB236" s="13">
        <f t="shared" si="81"/>
        <v>-2201</v>
      </c>
      <c r="AC236" s="13">
        <f t="shared" si="82"/>
        <v>-9.7389380530973444</v>
      </c>
      <c r="AD236" s="13">
        <f t="shared" si="83"/>
        <v>4.2719580948019207</v>
      </c>
      <c r="AE236" s="3">
        <f t="shared" si="84"/>
        <v>4.2719580948019207</v>
      </c>
      <c r="AF236" s="13">
        <f t="shared" si="72"/>
        <v>2201</v>
      </c>
      <c r="AG236" s="13">
        <f t="shared" si="94"/>
        <v>9.7389380530973444</v>
      </c>
      <c r="AH236" s="13">
        <f t="shared" si="73"/>
        <v>9.7389380530973444</v>
      </c>
    </row>
    <row r="237" spans="1:34" x14ac:dyDescent="0.2">
      <c r="A237" s="8">
        <f t="shared" si="95"/>
        <v>22700</v>
      </c>
      <c r="B237" s="9">
        <f t="shared" si="75"/>
        <v>22.7</v>
      </c>
      <c r="C237" s="13">
        <f>tarifest3(A237,$A$3,Param!$B$5,Param!$C$5,Param!$D$5,Param!$E$5,Param!$B$6,Param!$C$6,Param!$D$6,Param!$E$6)</f>
        <v>2857</v>
      </c>
      <c r="D237" s="3">
        <f t="shared" si="85"/>
        <v>12.585903083700439</v>
      </c>
      <c r="E237" s="3">
        <f>tarifest3grenz(A237,$A$3,Param!$B$5,Param!$C$5,Param!$D$5,Param!$E$5,Param!$B$6,Param!$C$6,Param!$D$6,Param!$E$6)*100</f>
        <v>27.179645523242502</v>
      </c>
      <c r="F237" s="13">
        <f>soli3(C237,$A$3,Param!$J$4,Param!$J$5,Param!$J$6)</f>
        <v>0</v>
      </c>
      <c r="G237" s="3">
        <f>soli3grenz(C237,$A$3,Param!$J$4,Param!$J$5,Param!$J$6)*100</f>
        <v>0</v>
      </c>
      <c r="H237" s="13">
        <f t="shared" si="76"/>
        <v>2857</v>
      </c>
      <c r="I237" s="3">
        <f t="shared" si="74"/>
        <v>12.585903083700439</v>
      </c>
      <c r="J237" s="13">
        <f t="shared" si="77"/>
        <v>27.179645523242502</v>
      </c>
      <c r="K237" s="13">
        <f>tarifest3(A237,$A$3,Param!$B$10,Param!$C$10,Param!$D$10,Param!$E$10,Param!$B$11,Param!$C$11,Param!$D$11,Param!$E$11)</f>
        <v>5890</v>
      </c>
      <c r="L237" s="3">
        <f t="shared" si="86"/>
        <v>25.947136563876651</v>
      </c>
      <c r="M237" s="3">
        <f>tarifest3grenz(A237,$A$3,Param!$B$10,Param!$C$10,Param!$D$10,Param!$E$10,Param!$B$11,Param!$C$11,Param!$D$11,Param!$E$11)*100</f>
        <v>31.451603618044423</v>
      </c>
      <c r="N237" s="3">
        <f t="shared" si="87"/>
        <v>-8510</v>
      </c>
      <c r="O237" s="3">
        <f t="shared" si="88"/>
        <v>-37.48898678414097</v>
      </c>
      <c r="P237" s="13">
        <f t="shared" si="78"/>
        <v>15889.999999999998</v>
      </c>
      <c r="Q237" s="13">
        <f t="shared" si="89"/>
        <v>0</v>
      </c>
      <c r="R237" s="13">
        <f>tarifest3(A237-$K$3,$A$3,Param!$B$10,Param!$C$10,Param!$D$10,Param!$E$10,Param!$B$11,Param!$C$11,Param!$D$11,Param!$E$11)</f>
        <v>347</v>
      </c>
      <c r="S237" s="3">
        <f t="shared" si="90"/>
        <v>1.5286343612334803</v>
      </c>
      <c r="T237" s="3">
        <f>IF(A237&lt;$K$3,$K$2,tarifest3grenz(A237-$K$3,$A$3,Param!$B$10,Param!$C$10,Param!$D$10,Param!$E$10,Param!$B$11,Param!$C$11,Param!$D$11,Param!$E$11))*100</f>
        <v>18.633360995850623</v>
      </c>
      <c r="U237" s="3">
        <f>MAX(K237-tarifest3($K$3,$A$3,Param!$B$10,Param!$C$10,Param!$D$10,Param!$E$10,Param!$B$11,Param!$C$11,Param!$D$11,Param!$E$11),0)</f>
        <v>660</v>
      </c>
      <c r="V237" s="3">
        <f t="shared" si="91"/>
        <v>2.9074889867841409</v>
      </c>
      <c r="W237" s="3">
        <f t="shared" si="92"/>
        <v>31.451603618044423</v>
      </c>
      <c r="X237" s="3">
        <f>soli3grenz(K237,$A$3,Param!$J$9,Param!$J$10,Param!$J$11)*100</f>
        <v>0</v>
      </c>
      <c r="Y237" s="13">
        <f t="shared" si="79"/>
        <v>660</v>
      </c>
      <c r="Z237" s="3">
        <f t="shared" si="93"/>
        <v>2.9074889867841409</v>
      </c>
      <c r="AA237" s="13">
        <f t="shared" si="80"/>
        <v>31.451603618044423</v>
      </c>
      <c r="AB237" s="13">
        <f t="shared" si="81"/>
        <v>-2197</v>
      </c>
      <c r="AC237" s="13">
        <f t="shared" si="82"/>
        <v>-9.6784140969162973</v>
      </c>
      <c r="AD237" s="13">
        <f t="shared" si="83"/>
        <v>4.2719580948019207</v>
      </c>
      <c r="AE237" s="3">
        <f t="shared" si="84"/>
        <v>4.2719580948019207</v>
      </c>
      <c r="AF237" s="13">
        <f t="shared" si="72"/>
        <v>2197</v>
      </c>
      <c r="AG237" s="13">
        <f t="shared" si="94"/>
        <v>9.6784140969162973</v>
      </c>
      <c r="AH237" s="13">
        <f t="shared" si="73"/>
        <v>9.6784140969162973</v>
      </c>
    </row>
    <row r="238" spans="1:34" x14ac:dyDescent="0.2">
      <c r="A238" s="8">
        <f t="shared" si="95"/>
        <v>22800</v>
      </c>
      <c r="B238" s="9">
        <f t="shared" si="75"/>
        <v>22.8</v>
      </c>
      <c r="C238" s="13">
        <f>tarifest3(A238,$A$3,Param!$B$5,Param!$C$5,Param!$D$5,Param!$E$5,Param!$B$6,Param!$C$6,Param!$D$6,Param!$E$6)</f>
        <v>2884</v>
      </c>
      <c r="D238" s="3">
        <f t="shared" si="85"/>
        <v>12.649122807017543</v>
      </c>
      <c r="E238" s="3">
        <f>tarifest3grenz(A238,$A$3,Param!$B$5,Param!$C$5,Param!$D$5,Param!$E$5,Param!$B$6,Param!$C$6,Param!$D$6,Param!$E$6)*100</f>
        <v>27.22093244790474</v>
      </c>
      <c r="F238" s="13">
        <f>soli3(C238,$A$3,Param!$J$4,Param!$J$5,Param!$J$6)</f>
        <v>0</v>
      </c>
      <c r="G238" s="3">
        <f>soli3grenz(C238,$A$3,Param!$J$4,Param!$J$5,Param!$J$6)*100</f>
        <v>0</v>
      </c>
      <c r="H238" s="13">
        <f t="shared" si="76"/>
        <v>2884</v>
      </c>
      <c r="I238" s="3">
        <f t="shared" si="74"/>
        <v>12.649122807017543</v>
      </c>
      <c r="J238" s="13">
        <f t="shared" si="77"/>
        <v>27.22093244790474</v>
      </c>
      <c r="K238" s="13">
        <f>tarifest3(A238,$A$3,Param!$B$10,Param!$C$10,Param!$D$10,Param!$E$10,Param!$B$11,Param!$C$11,Param!$D$11,Param!$E$11)</f>
        <v>5922</v>
      </c>
      <c r="L238" s="3">
        <f t="shared" si="86"/>
        <v>25.973684210526315</v>
      </c>
      <c r="M238" s="3">
        <f>tarifest3grenz(A238,$A$3,Param!$B$10,Param!$C$10,Param!$D$10,Param!$E$10,Param!$B$11,Param!$C$11,Param!$D$11,Param!$E$11)*100</f>
        <v>31.492890542706665</v>
      </c>
      <c r="N238" s="3">
        <f t="shared" si="87"/>
        <v>-8478</v>
      </c>
      <c r="O238" s="3">
        <f t="shared" si="88"/>
        <v>-37.184210526315795</v>
      </c>
      <c r="P238" s="13">
        <f t="shared" si="78"/>
        <v>15959.999999999998</v>
      </c>
      <c r="Q238" s="13">
        <f t="shared" si="89"/>
        <v>0</v>
      </c>
      <c r="R238" s="13">
        <f>tarifest3(A238-$K$3,$A$3,Param!$B$10,Param!$C$10,Param!$D$10,Param!$E$10,Param!$B$11,Param!$C$11,Param!$D$11,Param!$E$11)</f>
        <v>365</v>
      </c>
      <c r="S238" s="3">
        <f t="shared" si="90"/>
        <v>1.6008771929824563</v>
      </c>
      <c r="T238" s="3">
        <f>IF(A238&lt;$K$3,$K$2,tarifest3grenz(A238-$K$3,$A$3,Param!$B$10,Param!$C$10,Param!$D$10,Param!$E$10,Param!$B$11,Param!$C$11,Param!$D$11,Param!$E$11))*100</f>
        <v>18.85109412535488</v>
      </c>
      <c r="U238" s="3">
        <f>MAX(K238-tarifest3($K$3,$A$3,Param!$B$10,Param!$C$10,Param!$D$10,Param!$E$10,Param!$B$11,Param!$C$11,Param!$D$11,Param!$E$11),0)</f>
        <v>692</v>
      </c>
      <c r="V238" s="3">
        <f t="shared" si="91"/>
        <v>3.0350877192982453</v>
      </c>
      <c r="W238" s="3">
        <f t="shared" si="92"/>
        <v>31.492890542706665</v>
      </c>
      <c r="X238" s="3">
        <f>soli3grenz(K238,$A$3,Param!$J$9,Param!$J$10,Param!$J$11)*100</f>
        <v>0</v>
      </c>
      <c r="Y238" s="13">
        <f t="shared" si="79"/>
        <v>692</v>
      </c>
      <c r="Z238" s="3">
        <f t="shared" si="93"/>
        <v>3.0350877192982453</v>
      </c>
      <c r="AA238" s="13">
        <f t="shared" si="80"/>
        <v>31.492890542706665</v>
      </c>
      <c r="AB238" s="13">
        <f t="shared" si="81"/>
        <v>-2192</v>
      </c>
      <c r="AC238" s="13">
        <f t="shared" si="82"/>
        <v>-9.6140350877192979</v>
      </c>
      <c r="AD238" s="13">
        <f t="shared" si="83"/>
        <v>4.2719580948019242</v>
      </c>
      <c r="AE238" s="3">
        <f t="shared" si="84"/>
        <v>4.2719580948019242</v>
      </c>
      <c r="AF238" s="13">
        <f t="shared" si="72"/>
        <v>2192</v>
      </c>
      <c r="AG238" s="13">
        <f t="shared" si="94"/>
        <v>9.6140350877192979</v>
      </c>
      <c r="AH238" s="13">
        <f t="shared" si="73"/>
        <v>9.6140350877192979</v>
      </c>
    </row>
    <row r="239" spans="1:34" x14ac:dyDescent="0.2">
      <c r="A239" s="8">
        <f t="shared" si="95"/>
        <v>22900</v>
      </c>
      <c r="B239" s="9">
        <f t="shared" si="75"/>
        <v>22.9</v>
      </c>
      <c r="C239" s="13">
        <f>tarifest3(A239,$A$3,Param!$B$5,Param!$C$5,Param!$D$5,Param!$E$5,Param!$B$6,Param!$C$6,Param!$D$6,Param!$E$6)</f>
        <v>2911</v>
      </c>
      <c r="D239" s="3">
        <f t="shared" si="85"/>
        <v>12.7117903930131</v>
      </c>
      <c r="E239" s="3">
        <f>tarifest3grenz(A239,$A$3,Param!$B$5,Param!$C$5,Param!$D$5,Param!$E$5,Param!$B$6,Param!$C$6,Param!$D$6,Param!$E$6)*100</f>
        <v>27.262219372566975</v>
      </c>
      <c r="F239" s="13">
        <f>soli3(C239,$A$3,Param!$J$4,Param!$J$5,Param!$J$6)</f>
        <v>0</v>
      </c>
      <c r="G239" s="3">
        <f>soli3grenz(C239,$A$3,Param!$J$4,Param!$J$5,Param!$J$6)*100</f>
        <v>0</v>
      </c>
      <c r="H239" s="13">
        <f t="shared" si="76"/>
        <v>2911</v>
      </c>
      <c r="I239" s="3">
        <f t="shared" si="74"/>
        <v>12.7117903930131</v>
      </c>
      <c r="J239" s="13">
        <f t="shared" si="77"/>
        <v>27.262219372566975</v>
      </c>
      <c r="K239" s="13">
        <f>tarifest3(A239,$A$3,Param!$B$10,Param!$C$10,Param!$D$10,Param!$E$10,Param!$B$11,Param!$C$11,Param!$D$11,Param!$E$11)</f>
        <v>5953</v>
      </c>
      <c r="L239" s="3">
        <f t="shared" si="86"/>
        <v>25.995633187772928</v>
      </c>
      <c r="M239" s="3">
        <f>tarifest3grenz(A239,$A$3,Param!$B$10,Param!$C$10,Param!$D$10,Param!$E$10,Param!$B$11,Param!$C$11,Param!$D$11,Param!$E$11)*100</f>
        <v>31.534177467368906</v>
      </c>
      <c r="N239" s="3">
        <f t="shared" si="87"/>
        <v>-8447</v>
      </c>
      <c r="O239" s="3">
        <f t="shared" si="88"/>
        <v>-36.886462882096069</v>
      </c>
      <c r="P239" s="13">
        <f t="shared" si="78"/>
        <v>16029.999999999998</v>
      </c>
      <c r="Q239" s="13">
        <f t="shared" si="89"/>
        <v>0</v>
      </c>
      <c r="R239" s="13">
        <f>tarifest3(A239-$K$3,$A$3,Param!$B$10,Param!$C$10,Param!$D$10,Param!$E$10,Param!$B$11,Param!$C$11,Param!$D$11,Param!$E$11)</f>
        <v>384</v>
      </c>
      <c r="S239" s="3">
        <f t="shared" si="90"/>
        <v>1.6768558951965065</v>
      </c>
      <c r="T239" s="3">
        <f>IF(A239&lt;$K$3,$K$2,tarifest3grenz(A239-$K$3,$A$3,Param!$B$10,Param!$C$10,Param!$D$10,Param!$E$10,Param!$B$11,Param!$C$11,Param!$D$11,Param!$E$11))*100</f>
        <v>19.068827254859141</v>
      </c>
      <c r="U239" s="3">
        <f>MAX(K239-tarifest3($K$3,$A$3,Param!$B$10,Param!$C$10,Param!$D$10,Param!$E$10,Param!$B$11,Param!$C$11,Param!$D$11,Param!$E$11),0)</f>
        <v>723</v>
      </c>
      <c r="V239" s="3">
        <f t="shared" si="91"/>
        <v>3.1572052401746724</v>
      </c>
      <c r="W239" s="3">
        <f t="shared" si="92"/>
        <v>31.534177467368906</v>
      </c>
      <c r="X239" s="3">
        <f>soli3grenz(K239,$A$3,Param!$J$9,Param!$J$10,Param!$J$11)*100</f>
        <v>0</v>
      </c>
      <c r="Y239" s="13">
        <f t="shared" si="79"/>
        <v>723</v>
      </c>
      <c r="Z239" s="3">
        <f t="shared" si="93"/>
        <v>3.1572052401746724</v>
      </c>
      <c r="AA239" s="13">
        <f t="shared" si="80"/>
        <v>31.534177467368906</v>
      </c>
      <c r="AB239" s="13">
        <f t="shared" si="81"/>
        <v>-2188</v>
      </c>
      <c r="AC239" s="13">
        <f t="shared" si="82"/>
        <v>-9.5545851528384276</v>
      </c>
      <c r="AD239" s="13">
        <f t="shared" si="83"/>
        <v>4.2719580948019313</v>
      </c>
      <c r="AE239" s="3">
        <f t="shared" si="84"/>
        <v>4.2719580948019313</v>
      </c>
      <c r="AF239" s="13">
        <f t="shared" si="72"/>
        <v>2188</v>
      </c>
      <c r="AG239" s="13">
        <f t="shared" si="94"/>
        <v>9.5545851528384276</v>
      </c>
      <c r="AH239" s="13">
        <f t="shared" si="73"/>
        <v>9.5545851528384276</v>
      </c>
    </row>
    <row r="240" spans="1:34" x14ac:dyDescent="0.2">
      <c r="A240" s="8">
        <f t="shared" si="95"/>
        <v>23000</v>
      </c>
      <c r="B240" s="9">
        <f t="shared" si="75"/>
        <v>23</v>
      </c>
      <c r="C240" s="13">
        <f>tarifest3(A240,$A$3,Param!$B$5,Param!$C$5,Param!$D$5,Param!$E$5,Param!$B$6,Param!$C$6,Param!$D$6,Param!$E$6)</f>
        <v>2939</v>
      </c>
      <c r="D240" s="3">
        <f t="shared" si="85"/>
        <v>12.778260869565216</v>
      </c>
      <c r="E240" s="3">
        <f>tarifest3grenz(A240,$A$3,Param!$B$5,Param!$C$5,Param!$D$5,Param!$E$5,Param!$B$6,Param!$C$6,Param!$D$6,Param!$E$6)*100</f>
        <v>27.30350629722922</v>
      </c>
      <c r="F240" s="13">
        <f>soli3(C240,$A$3,Param!$J$4,Param!$J$5,Param!$J$6)</f>
        <v>0</v>
      </c>
      <c r="G240" s="3">
        <f>soli3grenz(C240,$A$3,Param!$J$4,Param!$J$5,Param!$J$6)*100</f>
        <v>0</v>
      </c>
      <c r="H240" s="13">
        <f t="shared" si="76"/>
        <v>2939</v>
      </c>
      <c r="I240" s="3">
        <f t="shared" si="74"/>
        <v>12.778260869565216</v>
      </c>
      <c r="J240" s="13">
        <f t="shared" si="77"/>
        <v>27.30350629722922</v>
      </c>
      <c r="K240" s="13">
        <f>tarifest3(A240,$A$3,Param!$B$10,Param!$C$10,Param!$D$10,Param!$E$10,Param!$B$11,Param!$C$11,Param!$D$11,Param!$E$11)</f>
        <v>5985</v>
      </c>
      <c r="L240" s="3">
        <f t="shared" si="86"/>
        <v>26.021739130434785</v>
      </c>
      <c r="M240" s="3">
        <f>tarifest3grenz(A240,$A$3,Param!$B$10,Param!$C$10,Param!$D$10,Param!$E$10,Param!$B$11,Param!$C$11,Param!$D$11,Param!$E$11)*100</f>
        <v>31.575464392031144</v>
      </c>
      <c r="N240" s="3">
        <f t="shared" si="87"/>
        <v>-8415</v>
      </c>
      <c r="O240" s="3">
        <f t="shared" si="88"/>
        <v>-36.586956521739125</v>
      </c>
      <c r="P240" s="13">
        <f t="shared" si="78"/>
        <v>16099.999999999998</v>
      </c>
      <c r="Q240" s="13">
        <f t="shared" si="89"/>
        <v>0</v>
      </c>
      <c r="R240" s="13">
        <f>tarifest3(A240-$K$3,$A$3,Param!$B$10,Param!$C$10,Param!$D$10,Param!$E$10,Param!$B$11,Param!$C$11,Param!$D$11,Param!$E$11)</f>
        <v>404</v>
      </c>
      <c r="S240" s="3">
        <f t="shared" si="90"/>
        <v>1.7565217391304349</v>
      </c>
      <c r="T240" s="3">
        <f>IF(A240&lt;$K$3,$K$2,tarifest3grenz(A240-$K$3,$A$3,Param!$B$10,Param!$C$10,Param!$D$10,Param!$E$10,Param!$B$11,Param!$C$11,Param!$D$11,Param!$E$11))*100</f>
        <v>19.286560384363398</v>
      </c>
      <c r="U240" s="3">
        <f>MAX(K240-tarifest3($K$3,$A$3,Param!$B$10,Param!$C$10,Param!$D$10,Param!$E$10,Param!$B$11,Param!$C$11,Param!$D$11,Param!$E$11),0)</f>
        <v>755</v>
      </c>
      <c r="V240" s="3">
        <f t="shared" si="91"/>
        <v>3.2826086956521743</v>
      </c>
      <c r="W240" s="3">
        <f t="shared" si="92"/>
        <v>31.575464392031144</v>
      </c>
      <c r="X240" s="3">
        <f>soli3grenz(K240,$A$3,Param!$J$9,Param!$J$10,Param!$J$11)*100</f>
        <v>0</v>
      </c>
      <c r="Y240" s="13">
        <f t="shared" si="79"/>
        <v>755</v>
      </c>
      <c r="Z240" s="3">
        <f t="shared" si="93"/>
        <v>3.2826086956521743</v>
      </c>
      <c r="AA240" s="13">
        <f t="shared" si="80"/>
        <v>31.575464392031144</v>
      </c>
      <c r="AB240" s="13">
        <f t="shared" si="81"/>
        <v>-2184</v>
      </c>
      <c r="AC240" s="13">
        <f t="shared" si="82"/>
        <v>-9.4956521739130419</v>
      </c>
      <c r="AD240" s="13">
        <f t="shared" si="83"/>
        <v>4.2719580948019242</v>
      </c>
      <c r="AE240" s="3">
        <f t="shared" si="84"/>
        <v>4.2719580948019242</v>
      </c>
      <c r="AF240" s="13">
        <f t="shared" si="72"/>
        <v>2184</v>
      </c>
      <c r="AG240" s="13">
        <f t="shared" si="94"/>
        <v>9.4956521739130419</v>
      </c>
      <c r="AH240" s="13">
        <f t="shared" si="73"/>
        <v>9.4956521739130419</v>
      </c>
    </row>
    <row r="241" spans="1:34" x14ac:dyDescent="0.2">
      <c r="A241" s="8">
        <f t="shared" si="95"/>
        <v>23100</v>
      </c>
      <c r="B241" s="9">
        <f t="shared" si="75"/>
        <v>23.1</v>
      </c>
      <c r="C241" s="13">
        <f>tarifest3(A241,$A$3,Param!$B$5,Param!$C$5,Param!$D$5,Param!$E$5,Param!$B$6,Param!$C$6,Param!$D$6,Param!$E$6)</f>
        <v>2966</v>
      </c>
      <c r="D241" s="3">
        <f t="shared" si="85"/>
        <v>12.83982683982684</v>
      </c>
      <c r="E241" s="3">
        <f>tarifest3grenz(A241,$A$3,Param!$B$5,Param!$C$5,Param!$D$5,Param!$E$5,Param!$B$6,Param!$C$6,Param!$D$6,Param!$E$6)*100</f>
        <v>27.344793221891461</v>
      </c>
      <c r="F241" s="13">
        <f>soli3(C241,$A$3,Param!$J$4,Param!$J$5,Param!$J$6)</f>
        <v>0</v>
      </c>
      <c r="G241" s="3">
        <f>soli3grenz(C241,$A$3,Param!$J$4,Param!$J$5,Param!$J$6)*100</f>
        <v>0</v>
      </c>
      <c r="H241" s="13">
        <f t="shared" si="76"/>
        <v>2966</v>
      </c>
      <c r="I241" s="3">
        <f t="shared" si="74"/>
        <v>12.83982683982684</v>
      </c>
      <c r="J241" s="13">
        <f t="shared" si="77"/>
        <v>27.344793221891461</v>
      </c>
      <c r="K241" s="13">
        <f>tarifest3(A241,$A$3,Param!$B$10,Param!$C$10,Param!$D$10,Param!$E$10,Param!$B$11,Param!$C$11,Param!$D$11,Param!$E$11)</f>
        <v>6016</v>
      </c>
      <c r="L241" s="3">
        <f t="shared" si="86"/>
        <v>26.043290043290046</v>
      </c>
      <c r="M241" s="3">
        <f>tarifest3grenz(A241,$A$3,Param!$B$10,Param!$C$10,Param!$D$10,Param!$E$10,Param!$B$11,Param!$C$11,Param!$D$11,Param!$E$11)*100</f>
        <v>31.616751316693382</v>
      </c>
      <c r="N241" s="3">
        <f t="shared" si="87"/>
        <v>-8384</v>
      </c>
      <c r="O241" s="3">
        <f t="shared" si="88"/>
        <v>-36.294372294372295</v>
      </c>
      <c r="P241" s="13">
        <f t="shared" si="78"/>
        <v>16169.999999999998</v>
      </c>
      <c r="Q241" s="13">
        <f t="shared" si="89"/>
        <v>0</v>
      </c>
      <c r="R241" s="13">
        <f>tarifest3(A241-$K$3,$A$3,Param!$B$10,Param!$C$10,Param!$D$10,Param!$E$10,Param!$B$11,Param!$C$11,Param!$D$11,Param!$E$11)</f>
        <v>423</v>
      </c>
      <c r="S241" s="3">
        <f t="shared" si="90"/>
        <v>1.831168831168831</v>
      </c>
      <c r="T241" s="3">
        <f>IF(A241&lt;$K$3,$K$2,tarifest3grenz(A241-$K$3,$A$3,Param!$B$10,Param!$C$10,Param!$D$10,Param!$E$10,Param!$B$11,Param!$C$11,Param!$D$11,Param!$E$11))*100</f>
        <v>19.504293513867658</v>
      </c>
      <c r="U241" s="3">
        <f>MAX(K241-tarifest3($K$3,$A$3,Param!$B$10,Param!$C$10,Param!$D$10,Param!$E$10,Param!$B$11,Param!$C$11,Param!$D$11,Param!$E$11),0)</f>
        <v>786</v>
      </c>
      <c r="V241" s="3">
        <f t="shared" si="91"/>
        <v>3.4025974025974031</v>
      </c>
      <c r="W241" s="3">
        <f t="shared" si="92"/>
        <v>31.616751316693382</v>
      </c>
      <c r="X241" s="3">
        <f>soli3grenz(K241,$A$3,Param!$J$9,Param!$J$10,Param!$J$11)*100</f>
        <v>0</v>
      </c>
      <c r="Y241" s="13">
        <f t="shared" si="79"/>
        <v>786</v>
      </c>
      <c r="Z241" s="3">
        <f t="shared" si="93"/>
        <v>3.4025974025974031</v>
      </c>
      <c r="AA241" s="13">
        <f t="shared" si="80"/>
        <v>31.616751316693382</v>
      </c>
      <c r="AB241" s="13">
        <f t="shared" si="81"/>
        <v>-2180</v>
      </c>
      <c r="AC241" s="13">
        <f t="shared" si="82"/>
        <v>-9.437229437229437</v>
      </c>
      <c r="AD241" s="13">
        <f t="shared" si="83"/>
        <v>4.2719580948019207</v>
      </c>
      <c r="AE241" s="3">
        <f t="shared" si="84"/>
        <v>4.2719580948019207</v>
      </c>
      <c r="AF241" s="13">
        <f t="shared" si="72"/>
        <v>2180</v>
      </c>
      <c r="AG241" s="13">
        <f t="shared" si="94"/>
        <v>9.437229437229437</v>
      </c>
      <c r="AH241" s="13">
        <f t="shared" si="73"/>
        <v>9.437229437229437</v>
      </c>
    </row>
    <row r="242" spans="1:34" x14ac:dyDescent="0.2">
      <c r="A242" s="8">
        <f t="shared" si="95"/>
        <v>23200</v>
      </c>
      <c r="B242" s="9">
        <f t="shared" si="75"/>
        <v>23.2</v>
      </c>
      <c r="C242" s="13">
        <f>tarifest3(A242,$A$3,Param!$B$5,Param!$C$5,Param!$D$5,Param!$E$5,Param!$B$6,Param!$C$6,Param!$D$6,Param!$E$6)</f>
        <v>2993</v>
      </c>
      <c r="D242" s="3">
        <f t="shared" si="85"/>
        <v>12.900862068965518</v>
      </c>
      <c r="E242" s="3">
        <f>tarifest3grenz(A242,$A$3,Param!$B$5,Param!$C$5,Param!$D$5,Param!$E$5,Param!$B$6,Param!$C$6,Param!$D$6,Param!$E$6)*100</f>
        <v>27.386080146553699</v>
      </c>
      <c r="F242" s="13">
        <f>soli3(C242,$A$3,Param!$J$4,Param!$J$5,Param!$J$6)</f>
        <v>0</v>
      </c>
      <c r="G242" s="3">
        <f>soli3grenz(C242,$A$3,Param!$J$4,Param!$J$5,Param!$J$6)*100</f>
        <v>0</v>
      </c>
      <c r="H242" s="13">
        <f t="shared" si="76"/>
        <v>2993</v>
      </c>
      <c r="I242" s="3">
        <f t="shared" si="74"/>
        <v>12.900862068965518</v>
      </c>
      <c r="J242" s="13">
        <f t="shared" si="77"/>
        <v>27.386080146553699</v>
      </c>
      <c r="K242" s="13">
        <f>tarifest3(A242,$A$3,Param!$B$10,Param!$C$10,Param!$D$10,Param!$E$10,Param!$B$11,Param!$C$11,Param!$D$11,Param!$E$11)</f>
        <v>6048</v>
      </c>
      <c r="L242" s="3">
        <f t="shared" si="86"/>
        <v>26.068965517241377</v>
      </c>
      <c r="M242" s="3">
        <f>tarifest3grenz(A242,$A$3,Param!$B$10,Param!$C$10,Param!$D$10,Param!$E$10,Param!$B$11,Param!$C$11,Param!$D$11,Param!$E$11)*100</f>
        <v>31.658038241355619</v>
      </c>
      <c r="N242" s="3">
        <f t="shared" si="87"/>
        <v>-8352</v>
      </c>
      <c r="O242" s="3">
        <f t="shared" si="88"/>
        <v>-36</v>
      </c>
      <c r="P242" s="13">
        <f t="shared" si="78"/>
        <v>16239.999999999998</v>
      </c>
      <c r="Q242" s="13">
        <f t="shared" si="89"/>
        <v>0</v>
      </c>
      <c r="R242" s="13">
        <f>tarifest3(A242-$K$3,$A$3,Param!$B$10,Param!$C$10,Param!$D$10,Param!$E$10,Param!$B$11,Param!$C$11,Param!$D$11,Param!$E$11)</f>
        <v>443</v>
      </c>
      <c r="S242" s="3">
        <f t="shared" si="90"/>
        <v>1.9094827586206897</v>
      </c>
      <c r="T242" s="3">
        <f>IF(A242&lt;$K$3,$K$2,tarifest3grenz(A242-$K$3,$A$3,Param!$B$10,Param!$C$10,Param!$D$10,Param!$E$10,Param!$B$11,Param!$C$11,Param!$D$11,Param!$E$11))*100</f>
        <v>19.722026643371915</v>
      </c>
      <c r="U242" s="3">
        <f>MAX(K242-tarifest3($K$3,$A$3,Param!$B$10,Param!$C$10,Param!$D$10,Param!$E$10,Param!$B$11,Param!$C$11,Param!$D$11,Param!$E$11),0)</f>
        <v>818</v>
      </c>
      <c r="V242" s="3">
        <f t="shared" si="91"/>
        <v>3.5258620689655169</v>
      </c>
      <c r="W242" s="3">
        <f t="shared" si="92"/>
        <v>31.658038241355619</v>
      </c>
      <c r="X242" s="3">
        <f>soli3grenz(K242,$A$3,Param!$J$9,Param!$J$10,Param!$J$11)*100</f>
        <v>0</v>
      </c>
      <c r="Y242" s="13">
        <f t="shared" si="79"/>
        <v>818</v>
      </c>
      <c r="Z242" s="3">
        <f t="shared" si="93"/>
        <v>3.5258620689655169</v>
      </c>
      <c r="AA242" s="13">
        <f t="shared" si="80"/>
        <v>31.658038241355619</v>
      </c>
      <c r="AB242" s="13">
        <f t="shared" si="81"/>
        <v>-2175</v>
      </c>
      <c r="AC242" s="13">
        <f t="shared" si="82"/>
        <v>-9.375</v>
      </c>
      <c r="AD242" s="13">
        <f t="shared" si="83"/>
        <v>4.2719580948019207</v>
      </c>
      <c r="AE242" s="3">
        <f t="shared" si="84"/>
        <v>4.2719580948019207</v>
      </c>
      <c r="AF242" s="13">
        <f t="shared" si="72"/>
        <v>2175</v>
      </c>
      <c r="AG242" s="13">
        <f t="shared" si="94"/>
        <v>9.375</v>
      </c>
      <c r="AH242" s="13">
        <f t="shared" si="73"/>
        <v>9.375</v>
      </c>
    </row>
    <row r="243" spans="1:34" x14ac:dyDescent="0.2">
      <c r="A243" s="8">
        <f t="shared" si="95"/>
        <v>23300</v>
      </c>
      <c r="B243" s="9">
        <f t="shared" si="75"/>
        <v>23.3</v>
      </c>
      <c r="C243" s="13">
        <f>tarifest3(A243,$A$3,Param!$B$5,Param!$C$5,Param!$D$5,Param!$E$5,Param!$B$6,Param!$C$6,Param!$D$6,Param!$E$6)</f>
        <v>3021</v>
      </c>
      <c r="D243" s="3">
        <f t="shared" si="85"/>
        <v>12.965665236051501</v>
      </c>
      <c r="E243" s="3">
        <f>tarifest3grenz(A243,$A$3,Param!$B$5,Param!$C$5,Param!$D$5,Param!$E$5,Param!$B$6,Param!$C$6,Param!$D$6,Param!$E$6)*100</f>
        <v>27.42736707121594</v>
      </c>
      <c r="F243" s="13">
        <f>soli3(C243,$A$3,Param!$J$4,Param!$J$5,Param!$J$6)</f>
        <v>0</v>
      </c>
      <c r="G243" s="3">
        <f>soli3grenz(C243,$A$3,Param!$J$4,Param!$J$5,Param!$J$6)*100</f>
        <v>0</v>
      </c>
      <c r="H243" s="13">
        <f t="shared" si="76"/>
        <v>3021</v>
      </c>
      <c r="I243" s="3">
        <f t="shared" si="74"/>
        <v>12.965665236051501</v>
      </c>
      <c r="J243" s="13">
        <f t="shared" si="77"/>
        <v>27.42736707121594</v>
      </c>
      <c r="K243" s="13">
        <f>tarifest3(A243,$A$3,Param!$B$10,Param!$C$10,Param!$D$10,Param!$E$10,Param!$B$11,Param!$C$11,Param!$D$11,Param!$E$11)</f>
        <v>6080</v>
      </c>
      <c r="L243" s="3">
        <f t="shared" si="86"/>
        <v>26.094420600858371</v>
      </c>
      <c r="M243" s="3">
        <f>tarifest3grenz(A243,$A$3,Param!$B$10,Param!$C$10,Param!$D$10,Param!$E$10,Param!$B$11,Param!$C$11,Param!$D$11,Param!$E$11)*100</f>
        <v>31.699325166017861</v>
      </c>
      <c r="N243" s="3">
        <f t="shared" si="87"/>
        <v>-8320</v>
      </c>
      <c r="O243" s="3">
        <f t="shared" si="88"/>
        <v>-35.708154506437765</v>
      </c>
      <c r="P243" s="13">
        <f t="shared" si="78"/>
        <v>16309.999999999998</v>
      </c>
      <c r="Q243" s="13">
        <f t="shared" si="89"/>
        <v>0</v>
      </c>
      <c r="R243" s="13">
        <f>tarifest3(A243-$K$3,$A$3,Param!$B$10,Param!$C$10,Param!$D$10,Param!$E$10,Param!$B$11,Param!$C$11,Param!$D$11,Param!$E$11)</f>
        <v>462</v>
      </c>
      <c r="S243" s="3">
        <f t="shared" si="90"/>
        <v>1.9828326180257512</v>
      </c>
      <c r="T243" s="3">
        <f>IF(A243&lt;$K$3,$K$2,tarifest3grenz(A243-$K$3,$A$3,Param!$B$10,Param!$C$10,Param!$D$10,Param!$E$10,Param!$B$11,Param!$C$11,Param!$D$11,Param!$E$11))*100</f>
        <v>19.939759772876172</v>
      </c>
      <c r="U243" s="3">
        <f>MAX(K243-tarifest3($K$3,$A$3,Param!$B$10,Param!$C$10,Param!$D$10,Param!$E$10,Param!$B$11,Param!$C$11,Param!$D$11,Param!$E$11),0)</f>
        <v>850</v>
      </c>
      <c r="V243" s="3">
        <f t="shared" si="91"/>
        <v>3.648068669527897</v>
      </c>
      <c r="W243" s="3">
        <f t="shared" si="92"/>
        <v>31.699325166017861</v>
      </c>
      <c r="X243" s="3">
        <f>soli3grenz(K243,$A$3,Param!$J$9,Param!$J$10,Param!$J$11)*100</f>
        <v>0</v>
      </c>
      <c r="Y243" s="13">
        <f t="shared" si="79"/>
        <v>850</v>
      </c>
      <c r="Z243" s="3">
        <f t="shared" si="93"/>
        <v>3.648068669527897</v>
      </c>
      <c r="AA243" s="13">
        <f t="shared" si="80"/>
        <v>31.699325166017861</v>
      </c>
      <c r="AB243" s="13">
        <f t="shared" si="81"/>
        <v>-2171</v>
      </c>
      <c r="AC243" s="13">
        <f t="shared" si="82"/>
        <v>-9.3175965665236049</v>
      </c>
      <c r="AD243" s="13">
        <f t="shared" si="83"/>
        <v>4.2719580948019207</v>
      </c>
      <c r="AE243" s="3">
        <f t="shared" si="84"/>
        <v>4.2719580948019207</v>
      </c>
      <c r="AF243" s="13">
        <f t="shared" si="72"/>
        <v>2171</v>
      </c>
      <c r="AG243" s="13">
        <f t="shared" si="94"/>
        <v>9.3175965665236049</v>
      </c>
      <c r="AH243" s="13">
        <f t="shared" si="73"/>
        <v>9.3175965665236049</v>
      </c>
    </row>
    <row r="244" spans="1:34" x14ac:dyDescent="0.2">
      <c r="A244" s="8">
        <f t="shared" si="95"/>
        <v>23400</v>
      </c>
      <c r="B244" s="9">
        <f t="shared" si="75"/>
        <v>23.4</v>
      </c>
      <c r="C244" s="13">
        <f>tarifest3(A244,$A$3,Param!$B$5,Param!$C$5,Param!$D$5,Param!$E$5,Param!$B$6,Param!$C$6,Param!$D$6,Param!$E$6)</f>
        <v>3048</v>
      </c>
      <c r="D244" s="3">
        <f t="shared" si="85"/>
        <v>13.025641025641024</v>
      </c>
      <c r="E244" s="3">
        <f>tarifest3grenz(A244,$A$3,Param!$B$5,Param!$C$5,Param!$D$5,Param!$E$5,Param!$B$6,Param!$C$6,Param!$D$6,Param!$E$6)*100</f>
        <v>27.468653995878178</v>
      </c>
      <c r="F244" s="13">
        <f>soli3(C244,$A$3,Param!$J$4,Param!$J$5,Param!$J$6)</f>
        <v>0</v>
      </c>
      <c r="G244" s="3">
        <f>soli3grenz(C244,$A$3,Param!$J$4,Param!$J$5,Param!$J$6)*100</f>
        <v>0</v>
      </c>
      <c r="H244" s="13">
        <f t="shared" si="76"/>
        <v>3048</v>
      </c>
      <c r="I244" s="3">
        <f t="shared" si="74"/>
        <v>13.025641025641024</v>
      </c>
      <c r="J244" s="13">
        <f t="shared" si="77"/>
        <v>27.468653995878178</v>
      </c>
      <c r="K244" s="13">
        <f>tarifest3(A244,$A$3,Param!$B$10,Param!$C$10,Param!$D$10,Param!$E$10,Param!$B$11,Param!$C$11,Param!$D$11,Param!$E$11)</f>
        <v>6111</v>
      </c>
      <c r="L244" s="3">
        <f t="shared" si="86"/>
        <v>26.115384615384617</v>
      </c>
      <c r="M244" s="3">
        <f>tarifest3grenz(A244,$A$3,Param!$B$10,Param!$C$10,Param!$D$10,Param!$E$10,Param!$B$11,Param!$C$11,Param!$D$11,Param!$E$11)*100</f>
        <v>31.740612090680102</v>
      </c>
      <c r="N244" s="3">
        <f t="shared" si="87"/>
        <v>-8289</v>
      </c>
      <c r="O244" s="3">
        <f t="shared" si="88"/>
        <v>-35.423076923076927</v>
      </c>
      <c r="P244" s="13">
        <f t="shared" si="78"/>
        <v>16379.999999999998</v>
      </c>
      <c r="Q244" s="13">
        <f t="shared" si="89"/>
        <v>0</v>
      </c>
      <c r="R244" s="13">
        <f>tarifest3(A244-$K$3,$A$3,Param!$B$10,Param!$C$10,Param!$D$10,Param!$E$10,Param!$B$11,Param!$C$11,Param!$D$11,Param!$E$11)</f>
        <v>482</v>
      </c>
      <c r="S244" s="3">
        <f t="shared" si="90"/>
        <v>2.0598290598290601</v>
      </c>
      <c r="T244" s="3">
        <f>IF(A244&lt;$K$3,$K$2,tarifest3grenz(A244-$K$3,$A$3,Param!$B$10,Param!$C$10,Param!$D$10,Param!$E$10,Param!$B$11,Param!$C$11,Param!$D$11,Param!$E$11))*100</f>
        <v>20.157492902380429</v>
      </c>
      <c r="U244" s="3">
        <f>MAX(K244-tarifest3($K$3,$A$3,Param!$B$10,Param!$C$10,Param!$D$10,Param!$E$10,Param!$B$11,Param!$C$11,Param!$D$11,Param!$E$11),0)</f>
        <v>881</v>
      </c>
      <c r="V244" s="3">
        <f t="shared" si="91"/>
        <v>3.7649572649572653</v>
      </c>
      <c r="W244" s="3">
        <f t="shared" si="92"/>
        <v>31.740612090680102</v>
      </c>
      <c r="X244" s="3">
        <f>soli3grenz(K244,$A$3,Param!$J$9,Param!$J$10,Param!$J$11)*100</f>
        <v>0</v>
      </c>
      <c r="Y244" s="13">
        <f t="shared" si="79"/>
        <v>881</v>
      </c>
      <c r="Z244" s="3">
        <f t="shared" si="93"/>
        <v>3.7649572649572653</v>
      </c>
      <c r="AA244" s="13">
        <f t="shared" si="80"/>
        <v>31.740612090680102</v>
      </c>
      <c r="AB244" s="13">
        <f t="shared" si="81"/>
        <v>-2167</v>
      </c>
      <c r="AC244" s="13">
        <f t="shared" si="82"/>
        <v>-9.260683760683758</v>
      </c>
      <c r="AD244" s="13">
        <f t="shared" si="83"/>
        <v>4.2719580948019242</v>
      </c>
      <c r="AE244" s="3">
        <f t="shared" si="84"/>
        <v>4.2719580948019242</v>
      </c>
      <c r="AF244" s="13">
        <f t="shared" ref="AF244:AF307" si="96">-AB244</f>
        <v>2167</v>
      </c>
      <c r="AG244" s="13">
        <f t="shared" si="94"/>
        <v>9.260683760683758</v>
      </c>
      <c r="AH244" s="13">
        <f t="shared" ref="AH244:AH307" si="97">-AC244</f>
        <v>9.260683760683758</v>
      </c>
    </row>
    <row r="245" spans="1:34" x14ac:dyDescent="0.2">
      <c r="A245" s="8">
        <f t="shared" si="95"/>
        <v>23500</v>
      </c>
      <c r="B245" s="9">
        <f t="shared" si="75"/>
        <v>23.5</v>
      </c>
      <c r="C245" s="13">
        <f>tarifest3(A245,$A$3,Param!$B$5,Param!$C$5,Param!$D$5,Param!$E$5,Param!$B$6,Param!$C$6,Param!$D$6,Param!$E$6)</f>
        <v>3076</v>
      </c>
      <c r="D245" s="3">
        <f t="shared" si="85"/>
        <v>13.089361702127661</v>
      </c>
      <c r="E245" s="3">
        <f>tarifest3grenz(A245,$A$3,Param!$B$5,Param!$C$5,Param!$D$5,Param!$E$5,Param!$B$6,Param!$C$6,Param!$D$6,Param!$E$6)*100</f>
        <v>27.509940920540416</v>
      </c>
      <c r="F245" s="13">
        <f>soli3(C245,$A$3,Param!$J$4,Param!$J$5,Param!$J$6)</f>
        <v>0</v>
      </c>
      <c r="G245" s="3">
        <f>soli3grenz(C245,$A$3,Param!$J$4,Param!$J$5,Param!$J$6)*100</f>
        <v>0</v>
      </c>
      <c r="H245" s="13">
        <f t="shared" si="76"/>
        <v>3076</v>
      </c>
      <c r="I245" s="3">
        <f t="shared" si="74"/>
        <v>13.089361702127661</v>
      </c>
      <c r="J245" s="13">
        <f t="shared" si="77"/>
        <v>27.509940920540416</v>
      </c>
      <c r="K245" s="13">
        <f>tarifest3(A245,$A$3,Param!$B$10,Param!$C$10,Param!$D$10,Param!$E$10,Param!$B$11,Param!$C$11,Param!$D$11,Param!$E$11)</f>
        <v>6143</v>
      </c>
      <c r="L245" s="3">
        <f t="shared" si="86"/>
        <v>26.140425531914897</v>
      </c>
      <c r="M245" s="3">
        <f>tarifest3grenz(A245,$A$3,Param!$B$10,Param!$C$10,Param!$D$10,Param!$E$10,Param!$B$11,Param!$C$11,Param!$D$11,Param!$E$11)*100</f>
        <v>31.78189901534234</v>
      </c>
      <c r="N245" s="3">
        <f t="shared" si="87"/>
        <v>-8257</v>
      </c>
      <c r="O245" s="3">
        <f t="shared" si="88"/>
        <v>-35.136170212765954</v>
      </c>
      <c r="P245" s="13">
        <f t="shared" si="78"/>
        <v>16450</v>
      </c>
      <c r="Q245" s="13">
        <f t="shared" si="89"/>
        <v>0</v>
      </c>
      <c r="R245" s="13">
        <f>tarifest3(A245-$K$3,$A$3,Param!$B$10,Param!$C$10,Param!$D$10,Param!$E$10,Param!$B$11,Param!$C$11,Param!$D$11,Param!$E$11)</f>
        <v>503</v>
      </c>
      <c r="S245" s="3">
        <f t="shared" si="90"/>
        <v>2.1404255319148935</v>
      </c>
      <c r="T245" s="3">
        <f>IF(A245&lt;$K$3,$K$2,tarifest3grenz(A245-$K$3,$A$3,Param!$B$10,Param!$C$10,Param!$D$10,Param!$E$10,Param!$B$11,Param!$C$11,Param!$D$11,Param!$E$11))*100</f>
        <v>20.37522603188469</v>
      </c>
      <c r="U245" s="3">
        <f>MAX(K245-tarifest3($K$3,$A$3,Param!$B$10,Param!$C$10,Param!$D$10,Param!$E$10,Param!$B$11,Param!$C$11,Param!$D$11,Param!$E$11),0)</f>
        <v>913</v>
      </c>
      <c r="V245" s="3">
        <f t="shared" si="91"/>
        <v>3.8851063829787238</v>
      </c>
      <c r="W245" s="3">
        <f t="shared" si="92"/>
        <v>31.78189901534234</v>
      </c>
      <c r="X245" s="3">
        <f>soli3grenz(K245,$A$3,Param!$J$9,Param!$J$10,Param!$J$11)*100</f>
        <v>0</v>
      </c>
      <c r="Y245" s="13">
        <f t="shared" si="79"/>
        <v>913</v>
      </c>
      <c r="Z245" s="3">
        <f t="shared" si="93"/>
        <v>3.8851063829787238</v>
      </c>
      <c r="AA245" s="13">
        <f t="shared" si="80"/>
        <v>31.78189901534234</v>
      </c>
      <c r="AB245" s="13">
        <f t="shared" si="81"/>
        <v>-2163</v>
      </c>
      <c r="AC245" s="13">
        <f t="shared" si="82"/>
        <v>-9.2042553191489382</v>
      </c>
      <c r="AD245" s="13">
        <f t="shared" si="83"/>
        <v>4.2719580948019242</v>
      </c>
      <c r="AE245" s="3">
        <f t="shared" si="84"/>
        <v>4.2719580948019242</v>
      </c>
      <c r="AF245" s="13">
        <f t="shared" si="96"/>
        <v>2163</v>
      </c>
      <c r="AG245" s="13">
        <f t="shared" si="94"/>
        <v>9.2042553191489382</v>
      </c>
      <c r="AH245" s="13">
        <f t="shared" si="97"/>
        <v>9.2042553191489382</v>
      </c>
    </row>
    <row r="246" spans="1:34" x14ac:dyDescent="0.2">
      <c r="A246" s="8">
        <f t="shared" si="95"/>
        <v>23600</v>
      </c>
      <c r="B246" s="9">
        <f t="shared" si="75"/>
        <v>23.6</v>
      </c>
      <c r="C246" s="13">
        <f>tarifest3(A246,$A$3,Param!$B$5,Param!$C$5,Param!$D$5,Param!$E$5,Param!$B$6,Param!$C$6,Param!$D$6,Param!$E$6)</f>
        <v>3103</v>
      </c>
      <c r="D246" s="3">
        <f t="shared" si="85"/>
        <v>13.148305084745763</v>
      </c>
      <c r="E246" s="3">
        <f>tarifest3grenz(A246,$A$3,Param!$B$5,Param!$C$5,Param!$D$5,Param!$E$5,Param!$B$6,Param!$C$6,Param!$D$6,Param!$E$6)*100</f>
        <v>27.551227845202657</v>
      </c>
      <c r="F246" s="13">
        <f>soli3(C246,$A$3,Param!$J$4,Param!$J$5,Param!$J$6)</f>
        <v>0</v>
      </c>
      <c r="G246" s="3">
        <f>soli3grenz(C246,$A$3,Param!$J$4,Param!$J$5,Param!$J$6)*100</f>
        <v>0</v>
      </c>
      <c r="H246" s="13">
        <f t="shared" si="76"/>
        <v>3103</v>
      </c>
      <c r="I246" s="3">
        <f t="shared" si="74"/>
        <v>13.148305084745763</v>
      </c>
      <c r="J246" s="13">
        <f t="shared" si="77"/>
        <v>27.551227845202657</v>
      </c>
      <c r="K246" s="13">
        <f>tarifest3(A246,$A$3,Param!$B$10,Param!$C$10,Param!$D$10,Param!$E$10,Param!$B$11,Param!$C$11,Param!$D$11,Param!$E$11)</f>
        <v>6175</v>
      </c>
      <c r="L246" s="3">
        <f t="shared" si="86"/>
        <v>26.165254237288138</v>
      </c>
      <c r="M246" s="3">
        <f>tarifest3grenz(A246,$A$3,Param!$B$10,Param!$C$10,Param!$D$10,Param!$E$10,Param!$B$11,Param!$C$11,Param!$D$11,Param!$E$11)*100</f>
        <v>31.823185940004578</v>
      </c>
      <c r="N246" s="3">
        <f t="shared" si="87"/>
        <v>-8225</v>
      </c>
      <c r="O246" s="3">
        <f t="shared" si="88"/>
        <v>-34.851694915254242</v>
      </c>
      <c r="P246" s="13">
        <f t="shared" si="78"/>
        <v>16520</v>
      </c>
      <c r="Q246" s="13">
        <f t="shared" si="89"/>
        <v>0</v>
      </c>
      <c r="R246" s="13">
        <f>tarifest3(A246-$K$3,$A$3,Param!$B$10,Param!$C$10,Param!$D$10,Param!$E$10,Param!$B$11,Param!$C$11,Param!$D$11,Param!$E$11)</f>
        <v>523</v>
      </c>
      <c r="S246" s="3">
        <f t="shared" si="90"/>
        <v>2.2161016949152543</v>
      </c>
      <c r="T246" s="3">
        <f>IF(A246&lt;$K$3,$K$2,tarifest3grenz(A246-$K$3,$A$3,Param!$B$10,Param!$C$10,Param!$D$10,Param!$E$10,Param!$B$11,Param!$C$11,Param!$D$11,Param!$E$11))*100</f>
        <v>20.592959161388954</v>
      </c>
      <c r="U246" s="3">
        <f>MAX(K246-tarifest3($K$3,$A$3,Param!$B$10,Param!$C$10,Param!$D$10,Param!$E$10,Param!$B$11,Param!$C$11,Param!$D$11,Param!$E$11),0)</f>
        <v>945</v>
      </c>
      <c r="V246" s="3">
        <f t="shared" si="91"/>
        <v>4.0042372881355934</v>
      </c>
      <c r="W246" s="3">
        <f t="shared" si="92"/>
        <v>31.823185940004578</v>
      </c>
      <c r="X246" s="3">
        <f>soli3grenz(K246,$A$3,Param!$J$9,Param!$J$10,Param!$J$11)*100</f>
        <v>0</v>
      </c>
      <c r="Y246" s="13">
        <f t="shared" si="79"/>
        <v>945</v>
      </c>
      <c r="Z246" s="3">
        <f t="shared" si="93"/>
        <v>4.0042372881355934</v>
      </c>
      <c r="AA246" s="13">
        <f t="shared" si="80"/>
        <v>31.823185940004578</v>
      </c>
      <c r="AB246" s="13">
        <f t="shared" si="81"/>
        <v>-2158</v>
      </c>
      <c r="AC246" s="13">
        <f t="shared" si="82"/>
        <v>-9.1440677966101696</v>
      </c>
      <c r="AD246" s="13">
        <f t="shared" si="83"/>
        <v>4.2719580948019207</v>
      </c>
      <c r="AE246" s="3">
        <f t="shared" si="84"/>
        <v>4.2719580948019207</v>
      </c>
      <c r="AF246" s="13">
        <f t="shared" si="96"/>
        <v>2158</v>
      </c>
      <c r="AG246" s="13">
        <f t="shared" si="94"/>
        <v>9.1440677966101696</v>
      </c>
      <c r="AH246" s="13">
        <f t="shared" si="97"/>
        <v>9.1440677966101696</v>
      </c>
    </row>
    <row r="247" spans="1:34" x14ac:dyDescent="0.2">
      <c r="A247" s="8">
        <f t="shared" si="95"/>
        <v>23700</v>
      </c>
      <c r="B247" s="9">
        <f t="shared" si="75"/>
        <v>23.7</v>
      </c>
      <c r="C247" s="13">
        <f>tarifest3(A247,$A$3,Param!$B$5,Param!$C$5,Param!$D$5,Param!$E$5,Param!$B$6,Param!$C$6,Param!$D$6,Param!$E$6)</f>
        <v>3131</v>
      </c>
      <c r="D247" s="3">
        <f t="shared" si="85"/>
        <v>13.210970464135022</v>
      </c>
      <c r="E247" s="3">
        <f>tarifest3grenz(A247,$A$3,Param!$B$5,Param!$C$5,Param!$D$5,Param!$E$5,Param!$B$6,Param!$C$6,Param!$D$6,Param!$E$6)*100</f>
        <v>27.592514769864895</v>
      </c>
      <c r="F247" s="13">
        <f>soli3(C247,$A$3,Param!$J$4,Param!$J$5,Param!$J$6)</f>
        <v>0</v>
      </c>
      <c r="G247" s="3">
        <f>soli3grenz(C247,$A$3,Param!$J$4,Param!$J$5,Param!$J$6)*100</f>
        <v>0</v>
      </c>
      <c r="H247" s="13">
        <f t="shared" si="76"/>
        <v>3131</v>
      </c>
      <c r="I247" s="3">
        <f t="shared" si="74"/>
        <v>13.210970464135022</v>
      </c>
      <c r="J247" s="13">
        <f t="shared" si="77"/>
        <v>27.592514769864895</v>
      </c>
      <c r="K247" s="13">
        <f>tarifest3(A247,$A$3,Param!$B$10,Param!$C$10,Param!$D$10,Param!$E$10,Param!$B$11,Param!$C$11,Param!$D$11,Param!$E$11)</f>
        <v>6207</v>
      </c>
      <c r="L247" s="3">
        <f t="shared" si="86"/>
        <v>26.189873417721522</v>
      </c>
      <c r="M247" s="3">
        <f>tarifest3grenz(A247,$A$3,Param!$B$10,Param!$C$10,Param!$D$10,Param!$E$10,Param!$B$11,Param!$C$11,Param!$D$11,Param!$E$11)*100</f>
        <v>31.864472864666819</v>
      </c>
      <c r="N247" s="3">
        <f t="shared" si="87"/>
        <v>-8193</v>
      </c>
      <c r="O247" s="3">
        <f t="shared" si="88"/>
        <v>-34.569620253164558</v>
      </c>
      <c r="P247" s="13">
        <f t="shared" si="78"/>
        <v>16590</v>
      </c>
      <c r="Q247" s="13">
        <f t="shared" si="89"/>
        <v>0</v>
      </c>
      <c r="R247" s="13">
        <f>tarifest3(A247-$K$3,$A$3,Param!$B$10,Param!$C$10,Param!$D$10,Param!$E$10,Param!$B$11,Param!$C$11,Param!$D$11,Param!$E$11)</f>
        <v>544</v>
      </c>
      <c r="S247" s="3">
        <f t="shared" si="90"/>
        <v>2.2953586497890295</v>
      </c>
      <c r="T247" s="3">
        <f>IF(A247&lt;$K$3,$K$2,tarifest3grenz(A247-$K$3,$A$3,Param!$B$10,Param!$C$10,Param!$D$10,Param!$E$10,Param!$B$11,Param!$C$11,Param!$D$11,Param!$E$11))*100</f>
        <v>20.810692290893211</v>
      </c>
      <c r="U247" s="3">
        <f>MAX(K247-tarifest3($K$3,$A$3,Param!$B$10,Param!$C$10,Param!$D$10,Param!$E$10,Param!$B$11,Param!$C$11,Param!$D$11,Param!$E$11),0)</f>
        <v>977</v>
      </c>
      <c r="V247" s="3">
        <f t="shared" si="91"/>
        <v>4.1223628691983123</v>
      </c>
      <c r="W247" s="3">
        <f t="shared" si="92"/>
        <v>31.864472864666819</v>
      </c>
      <c r="X247" s="3">
        <f>soli3grenz(K247,$A$3,Param!$J$9,Param!$J$10,Param!$J$11)*100</f>
        <v>0</v>
      </c>
      <c r="Y247" s="13">
        <f t="shared" si="79"/>
        <v>977</v>
      </c>
      <c r="Z247" s="3">
        <f t="shared" si="93"/>
        <v>4.1223628691983123</v>
      </c>
      <c r="AA247" s="13">
        <f t="shared" si="80"/>
        <v>31.864472864666819</v>
      </c>
      <c r="AB247" s="13">
        <f t="shared" si="81"/>
        <v>-2154</v>
      </c>
      <c r="AC247" s="13">
        <f t="shared" si="82"/>
        <v>-9.0886075949367093</v>
      </c>
      <c r="AD247" s="13">
        <f t="shared" si="83"/>
        <v>4.2719580948019242</v>
      </c>
      <c r="AE247" s="3">
        <f t="shared" si="84"/>
        <v>4.2719580948019242</v>
      </c>
      <c r="AF247" s="13">
        <f t="shared" si="96"/>
        <v>2154</v>
      </c>
      <c r="AG247" s="13">
        <f t="shared" si="94"/>
        <v>9.0886075949367093</v>
      </c>
      <c r="AH247" s="13">
        <f t="shared" si="97"/>
        <v>9.0886075949367093</v>
      </c>
    </row>
    <row r="248" spans="1:34" x14ac:dyDescent="0.2">
      <c r="A248" s="8">
        <f t="shared" si="95"/>
        <v>23800</v>
      </c>
      <c r="B248" s="9">
        <f t="shared" si="75"/>
        <v>23.8</v>
      </c>
      <c r="C248" s="13">
        <f>tarifest3(A248,$A$3,Param!$B$5,Param!$C$5,Param!$D$5,Param!$E$5,Param!$B$6,Param!$C$6,Param!$D$6,Param!$E$6)</f>
        <v>3158</v>
      </c>
      <c r="D248" s="3">
        <f t="shared" si="85"/>
        <v>13.268907563025209</v>
      </c>
      <c r="E248" s="3">
        <f>tarifest3grenz(A248,$A$3,Param!$B$5,Param!$C$5,Param!$D$5,Param!$E$5,Param!$B$6,Param!$C$6,Param!$D$6,Param!$E$6)*100</f>
        <v>27.633801694527136</v>
      </c>
      <c r="F248" s="13">
        <f>soli3(C248,$A$3,Param!$J$4,Param!$J$5,Param!$J$6)</f>
        <v>0</v>
      </c>
      <c r="G248" s="3">
        <f>soli3grenz(C248,$A$3,Param!$J$4,Param!$J$5,Param!$J$6)*100</f>
        <v>0</v>
      </c>
      <c r="H248" s="13">
        <f t="shared" si="76"/>
        <v>3158</v>
      </c>
      <c r="I248" s="3">
        <f t="shared" si="74"/>
        <v>13.268907563025209</v>
      </c>
      <c r="J248" s="13">
        <f t="shared" si="77"/>
        <v>27.633801694527136</v>
      </c>
      <c r="K248" s="13">
        <f>tarifest3(A248,$A$3,Param!$B$10,Param!$C$10,Param!$D$10,Param!$E$10,Param!$B$11,Param!$C$11,Param!$D$11,Param!$E$11)</f>
        <v>6239</v>
      </c>
      <c r="L248" s="3">
        <f t="shared" si="86"/>
        <v>26.214285714285712</v>
      </c>
      <c r="M248" s="3">
        <f>tarifest3grenz(A248,$A$3,Param!$B$10,Param!$C$10,Param!$D$10,Param!$E$10,Param!$B$11,Param!$C$11,Param!$D$11,Param!$E$11)*100</f>
        <v>31.905759789329057</v>
      </c>
      <c r="N248" s="3">
        <f t="shared" si="87"/>
        <v>-8161</v>
      </c>
      <c r="O248" s="3">
        <f t="shared" si="88"/>
        <v>-34.289915966386552</v>
      </c>
      <c r="P248" s="13">
        <f t="shared" si="78"/>
        <v>16660</v>
      </c>
      <c r="Q248" s="13">
        <f t="shared" si="89"/>
        <v>0</v>
      </c>
      <c r="R248" s="13">
        <f>tarifest3(A248-$K$3,$A$3,Param!$B$10,Param!$C$10,Param!$D$10,Param!$E$10,Param!$B$11,Param!$C$11,Param!$D$11,Param!$E$11)</f>
        <v>565</v>
      </c>
      <c r="S248" s="3">
        <f t="shared" si="90"/>
        <v>2.3739495798319328</v>
      </c>
      <c r="T248" s="3">
        <f>IF(A248&lt;$K$3,$K$2,tarifest3grenz(A248-$K$3,$A$3,Param!$B$10,Param!$C$10,Param!$D$10,Param!$E$10,Param!$B$11,Param!$C$11,Param!$D$11,Param!$E$11))*100</f>
        <v>21.028425420397468</v>
      </c>
      <c r="U248" s="3">
        <f>MAX(K248-tarifest3($K$3,$A$3,Param!$B$10,Param!$C$10,Param!$D$10,Param!$E$10,Param!$B$11,Param!$C$11,Param!$D$11,Param!$E$11),0)</f>
        <v>1009</v>
      </c>
      <c r="V248" s="3">
        <f t="shared" si="91"/>
        <v>4.2394957983193278</v>
      </c>
      <c r="W248" s="3">
        <f t="shared" si="92"/>
        <v>31.905759789329057</v>
      </c>
      <c r="X248" s="3">
        <f>soli3grenz(K248,$A$3,Param!$J$9,Param!$J$10,Param!$J$11)*100</f>
        <v>0</v>
      </c>
      <c r="Y248" s="13">
        <f t="shared" si="79"/>
        <v>1009</v>
      </c>
      <c r="Z248" s="3">
        <f t="shared" si="93"/>
        <v>4.2394957983193278</v>
      </c>
      <c r="AA248" s="13">
        <f t="shared" si="80"/>
        <v>31.905759789329057</v>
      </c>
      <c r="AB248" s="13">
        <f t="shared" si="81"/>
        <v>-2149</v>
      </c>
      <c r="AC248" s="13">
        <f t="shared" si="82"/>
        <v>-9.0294117647058805</v>
      </c>
      <c r="AD248" s="13">
        <f t="shared" si="83"/>
        <v>4.2719580948019207</v>
      </c>
      <c r="AE248" s="3">
        <f t="shared" si="84"/>
        <v>4.2719580948019207</v>
      </c>
      <c r="AF248" s="13">
        <f t="shared" si="96"/>
        <v>2149</v>
      </c>
      <c r="AG248" s="13">
        <f t="shared" si="94"/>
        <v>9.0294117647058805</v>
      </c>
      <c r="AH248" s="13">
        <f t="shared" si="97"/>
        <v>9.0294117647058805</v>
      </c>
    </row>
    <row r="249" spans="1:34" x14ac:dyDescent="0.2">
      <c r="A249" s="8">
        <f t="shared" si="95"/>
        <v>23900</v>
      </c>
      <c r="B249" s="9">
        <f t="shared" si="75"/>
        <v>23.9</v>
      </c>
      <c r="C249" s="13">
        <f>tarifest3(A249,$A$3,Param!$B$5,Param!$C$5,Param!$D$5,Param!$E$5,Param!$B$6,Param!$C$6,Param!$D$6,Param!$E$6)</f>
        <v>3186</v>
      </c>
      <c r="D249" s="3">
        <f t="shared" si="85"/>
        <v>13.330543933054392</v>
      </c>
      <c r="E249" s="3">
        <f>tarifest3grenz(A249,$A$3,Param!$B$5,Param!$C$5,Param!$D$5,Param!$E$5,Param!$B$6,Param!$C$6,Param!$D$6,Param!$E$6)*100</f>
        <v>27.675088619189374</v>
      </c>
      <c r="F249" s="13">
        <f>soli3(C249,$A$3,Param!$J$4,Param!$J$5,Param!$J$6)</f>
        <v>0</v>
      </c>
      <c r="G249" s="3">
        <f>soli3grenz(C249,$A$3,Param!$J$4,Param!$J$5,Param!$J$6)*100</f>
        <v>0</v>
      </c>
      <c r="H249" s="13">
        <f t="shared" si="76"/>
        <v>3186</v>
      </c>
      <c r="I249" s="3">
        <f t="shared" si="74"/>
        <v>13.330543933054392</v>
      </c>
      <c r="J249" s="13">
        <f t="shared" si="77"/>
        <v>27.675088619189374</v>
      </c>
      <c r="K249" s="13">
        <f>tarifest3(A249,$A$3,Param!$B$10,Param!$C$10,Param!$D$10,Param!$E$10,Param!$B$11,Param!$C$11,Param!$D$11,Param!$E$11)</f>
        <v>6271</v>
      </c>
      <c r="L249" s="3">
        <f t="shared" si="86"/>
        <v>26.23849372384937</v>
      </c>
      <c r="M249" s="3">
        <f>tarifest3grenz(A249,$A$3,Param!$B$10,Param!$C$10,Param!$D$10,Param!$E$10,Param!$B$11,Param!$C$11,Param!$D$11,Param!$E$11)*100</f>
        <v>31.947046713991302</v>
      </c>
      <c r="N249" s="3">
        <f t="shared" si="87"/>
        <v>-8129</v>
      </c>
      <c r="O249" s="3">
        <f t="shared" si="88"/>
        <v>-34.012552301255226</v>
      </c>
      <c r="P249" s="13">
        <f t="shared" si="78"/>
        <v>16730</v>
      </c>
      <c r="Q249" s="13">
        <f t="shared" si="89"/>
        <v>0</v>
      </c>
      <c r="R249" s="13">
        <f>tarifest3(A249-$K$3,$A$3,Param!$B$10,Param!$C$10,Param!$D$10,Param!$E$10,Param!$B$11,Param!$C$11,Param!$D$11,Param!$E$11)</f>
        <v>586</v>
      </c>
      <c r="S249" s="3">
        <f t="shared" si="90"/>
        <v>2.4518828451882846</v>
      </c>
      <c r="T249" s="3">
        <f>IF(A249&lt;$K$3,$K$2,tarifest3grenz(A249-$K$3,$A$3,Param!$B$10,Param!$C$10,Param!$D$10,Param!$E$10,Param!$B$11,Param!$C$11,Param!$D$11,Param!$E$11))*100</f>
        <v>21.246158549901725</v>
      </c>
      <c r="U249" s="3">
        <f>MAX(K249-tarifest3($K$3,$A$3,Param!$B$10,Param!$C$10,Param!$D$10,Param!$E$10,Param!$B$11,Param!$C$11,Param!$D$11,Param!$E$11),0)</f>
        <v>1041</v>
      </c>
      <c r="V249" s="3">
        <f t="shared" si="91"/>
        <v>4.3556485355648533</v>
      </c>
      <c r="W249" s="3">
        <f t="shared" si="92"/>
        <v>31.947046713991302</v>
      </c>
      <c r="X249" s="3">
        <f>soli3grenz(K249,$A$3,Param!$J$9,Param!$J$10,Param!$J$11)*100</f>
        <v>0</v>
      </c>
      <c r="Y249" s="13">
        <f t="shared" si="79"/>
        <v>1041</v>
      </c>
      <c r="Z249" s="3">
        <f t="shared" si="93"/>
        <v>4.3556485355648533</v>
      </c>
      <c r="AA249" s="13">
        <f t="shared" si="80"/>
        <v>31.947046713991302</v>
      </c>
      <c r="AB249" s="13">
        <f t="shared" si="81"/>
        <v>-2145</v>
      </c>
      <c r="AC249" s="13">
        <f t="shared" si="82"/>
        <v>-8.9748953974895382</v>
      </c>
      <c r="AD249" s="13">
        <f t="shared" si="83"/>
        <v>4.2719580948019278</v>
      </c>
      <c r="AE249" s="3">
        <f t="shared" si="84"/>
        <v>4.2719580948019278</v>
      </c>
      <c r="AF249" s="13">
        <f t="shared" si="96"/>
        <v>2145</v>
      </c>
      <c r="AG249" s="13">
        <f t="shared" si="94"/>
        <v>8.9748953974895382</v>
      </c>
      <c r="AH249" s="13">
        <f t="shared" si="97"/>
        <v>8.9748953974895382</v>
      </c>
    </row>
    <row r="250" spans="1:34" x14ac:dyDescent="0.2">
      <c r="A250" s="8">
        <f t="shared" si="95"/>
        <v>24000</v>
      </c>
      <c r="B250" s="9">
        <f t="shared" si="75"/>
        <v>24</v>
      </c>
      <c r="C250" s="13">
        <f>tarifest3(A250,$A$3,Param!$B$5,Param!$C$5,Param!$D$5,Param!$E$5,Param!$B$6,Param!$C$6,Param!$D$6,Param!$E$6)</f>
        <v>3214</v>
      </c>
      <c r="D250" s="3">
        <f t="shared" si="85"/>
        <v>13.391666666666666</v>
      </c>
      <c r="E250" s="3">
        <f>tarifest3grenz(A250,$A$3,Param!$B$5,Param!$C$5,Param!$D$5,Param!$E$5,Param!$B$6,Param!$C$6,Param!$D$6,Param!$E$6)*100</f>
        <v>27.716375543851612</v>
      </c>
      <c r="F250" s="13">
        <f>soli3(C250,$A$3,Param!$J$4,Param!$J$5,Param!$J$6)</f>
        <v>0</v>
      </c>
      <c r="G250" s="3">
        <f>soli3grenz(C250,$A$3,Param!$J$4,Param!$J$5,Param!$J$6)*100</f>
        <v>0</v>
      </c>
      <c r="H250" s="13">
        <f t="shared" si="76"/>
        <v>3214</v>
      </c>
      <c r="I250" s="3">
        <f t="shared" si="74"/>
        <v>13.391666666666666</v>
      </c>
      <c r="J250" s="13">
        <f t="shared" si="77"/>
        <v>27.716375543851612</v>
      </c>
      <c r="K250" s="13">
        <f>tarifest3(A250,$A$3,Param!$B$10,Param!$C$10,Param!$D$10,Param!$E$10,Param!$B$11,Param!$C$11,Param!$D$11,Param!$E$11)</f>
        <v>6303</v>
      </c>
      <c r="L250" s="3">
        <f t="shared" si="86"/>
        <v>26.262499999999999</v>
      </c>
      <c r="M250" s="3">
        <f>tarifest3grenz(A250,$A$3,Param!$B$10,Param!$C$10,Param!$D$10,Param!$E$10,Param!$B$11,Param!$C$11,Param!$D$11,Param!$E$11)*100</f>
        <v>31.988333638653536</v>
      </c>
      <c r="N250" s="3">
        <f t="shared" si="87"/>
        <v>-8097</v>
      </c>
      <c r="O250" s="3">
        <f t="shared" si="88"/>
        <v>-33.737499999999997</v>
      </c>
      <c r="P250" s="13">
        <f t="shared" si="78"/>
        <v>16800</v>
      </c>
      <c r="Q250" s="13">
        <f t="shared" si="89"/>
        <v>0</v>
      </c>
      <c r="R250" s="13">
        <f>tarifest3(A250-$K$3,$A$3,Param!$B$10,Param!$C$10,Param!$D$10,Param!$E$10,Param!$B$11,Param!$C$11,Param!$D$11,Param!$E$11)</f>
        <v>607</v>
      </c>
      <c r="S250" s="3">
        <f t="shared" si="90"/>
        <v>2.5291666666666668</v>
      </c>
      <c r="T250" s="3">
        <f>IF(A250&lt;$K$3,$K$2,tarifest3grenz(A250-$K$3,$A$3,Param!$B$10,Param!$C$10,Param!$D$10,Param!$E$10,Param!$B$11,Param!$C$11,Param!$D$11,Param!$E$11))*100</f>
        <v>21.463891679405982</v>
      </c>
      <c r="U250" s="3">
        <f>MAX(K250-tarifest3($K$3,$A$3,Param!$B$10,Param!$C$10,Param!$D$10,Param!$E$10,Param!$B$11,Param!$C$11,Param!$D$11,Param!$E$11),0)</f>
        <v>1073</v>
      </c>
      <c r="V250" s="3">
        <f t="shared" si="91"/>
        <v>4.4708333333333332</v>
      </c>
      <c r="W250" s="3">
        <f t="shared" si="92"/>
        <v>31.988333638653536</v>
      </c>
      <c r="X250" s="3">
        <f>soli3grenz(K250,$A$3,Param!$J$9,Param!$J$10,Param!$J$11)*100</f>
        <v>0</v>
      </c>
      <c r="Y250" s="13">
        <f t="shared" si="79"/>
        <v>1073</v>
      </c>
      <c r="Z250" s="3">
        <f t="shared" si="93"/>
        <v>4.4708333333333332</v>
      </c>
      <c r="AA250" s="13">
        <f t="shared" si="80"/>
        <v>31.988333638653536</v>
      </c>
      <c r="AB250" s="13">
        <f t="shared" si="81"/>
        <v>-2141</v>
      </c>
      <c r="AC250" s="13">
        <f t="shared" si="82"/>
        <v>-8.9208333333333325</v>
      </c>
      <c r="AD250" s="13">
        <f t="shared" si="83"/>
        <v>4.2719580948019242</v>
      </c>
      <c r="AE250" s="3">
        <f t="shared" si="84"/>
        <v>4.2719580948019242</v>
      </c>
      <c r="AF250" s="13">
        <f t="shared" si="96"/>
        <v>2141</v>
      </c>
      <c r="AG250" s="13">
        <f t="shared" si="94"/>
        <v>8.9208333333333325</v>
      </c>
      <c r="AH250" s="13">
        <f t="shared" si="97"/>
        <v>8.9208333333333325</v>
      </c>
    </row>
    <row r="251" spans="1:34" x14ac:dyDescent="0.2">
      <c r="A251" s="8">
        <f t="shared" si="95"/>
        <v>24100</v>
      </c>
      <c r="B251" s="9">
        <f t="shared" si="75"/>
        <v>24.1</v>
      </c>
      <c r="C251" s="13">
        <f>tarifest3(A251,$A$3,Param!$B$5,Param!$C$5,Param!$D$5,Param!$E$5,Param!$B$6,Param!$C$6,Param!$D$6,Param!$E$6)</f>
        <v>3242</v>
      </c>
      <c r="D251" s="3">
        <f t="shared" si="85"/>
        <v>13.452282157676349</v>
      </c>
      <c r="E251" s="3">
        <f>tarifest3grenz(A251,$A$3,Param!$B$5,Param!$C$5,Param!$D$5,Param!$E$5,Param!$B$6,Param!$C$6,Param!$D$6,Param!$E$6)*100</f>
        <v>27.757662468513857</v>
      </c>
      <c r="F251" s="13">
        <f>soli3(C251,$A$3,Param!$J$4,Param!$J$5,Param!$J$6)</f>
        <v>0</v>
      </c>
      <c r="G251" s="3">
        <f>soli3grenz(C251,$A$3,Param!$J$4,Param!$J$5,Param!$J$6)*100</f>
        <v>0</v>
      </c>
      <c r="H251" s="13">
        <f t="shared" si="76"/>
        <v>3242</v>
      </c>
      <c r="I251" s="3">
        <f t="shared" si="74"/>
        <v>13.452282157676349</v>
      </c>
      <c r="J251" s="13">
        <f t="shared" si="77"/>
        <v>27.757662468513857</v>
      </c>
      <c r="K251" s="13">
        <f>tarifest3(A251,$A$3,Param!$B$10,Param!$C$10,Param!$D$10,Param!$E$10,Param!$B$11,Param!$C$11,Param!$D$11,Param!$E$11)</f>
        <v>6335</v>
      </c>
      <c r="L251" s="3">
        <f t="shared" si="86"/>
        <v>26.286307053941911</v>
      </c>
      <c r="M251" s="3">
        <f>tarifest3grenz(A251,$A$3,Param!$B$10,Param!$C$10,Param!$D$10,Param!$E$10,Param!$B$11,Param!$C$11,Param!$D$11,Param!$E$11)*100</f>
        <v>32.029620563315774</v>
      </c>
      <c r="N251" s="3">
        <f t="shared" si="87"/>
        <v>-8065</v>
      </c>
      <c r="O251" s="3">
        <f t="shared" si="88"/>
        <v>-33.46473029045643</v>
      </c>
      <c r="P251" s="13">
        <f t="shared" si="78"/>
        <v>16870</v>
      </c>
      <c r="Q251" s="13">
        <f t="shared" si="89"/>
        <v>0</v>
      </c>
      <c r="R251" s="13">
        <f>tarifest3(A251-$K$3,$A$3,Param!$B$10,Param!$C$10,Param!$D$10,Param!$E$10,Param!$B$11,Param!$C$11,Param!$D$11,Param!$E$11)</f>
        <v>629</v>
      </c>
      <c r="S251" s="3">
        <f t="shared" si="90"/>
        <v>2.6099585062240664</v>
      </c>
      <c r="T251" s="3">
        <f>IF(A251&lt;$K$3,$K$2,tarifest3grenz(A251-$K$3,$A$3,Param!$B$10,Param!$C$10,Param!$D$10,Param!$E$10,Param!$B$11,Param!$C$11,Param!$D$11,Param!$E$11))*100</f>
        <v>21.681624808910239</v>
      </c>
      <c r="U251" s="3">
        <f>MAX(K251-tarifest3($K$3,$A$3,Param!$B$10,Param!$C$10,Param!$D$10,Param!$E$10,Param!$B$11,Param!$C$11,Param!$D$11,Param!$E$11),0)</f>
        <v>1105</v>
      </c>
      <c r="V251" s="3">
        <f t="shared" si="91"/>
        <v>4.5850622406639001</v>
      </c>
      <c r="W251" s="3">
        <f t="shared" si="92"/>
        <v>32.029620563315774</v>
      </c>
      <c r="X251" s="3">
        <f>soli3grenz(K251,$A$3,Param!$J$9,Param!$J$10,Param!$J$11)*100</f>
        <v>0</v>
      </c>
      <c r="Y251" s="13">
        <f t="shared" si="79"/>
        <v>1105</v>
      </c>
      <c r="Z251" s="3">
        <f t="shared" si="93"/>
        <v>4.5850622406639001</v>
      </c>
      <c r="AA251" s="13">
        <f t="shared" si="80"/>
        <v>32.029620563315774</v>
      </c>
      <c r="AB251" s="13">
        <f t="shared" si="81"/>
        <v>-2137</v>
      </c>
      <c r="AC251" s="13">
        <f t="shared" si="82"/>
        <v>-8.8672199170124486</v>
      </c>
      <c r="AD251" s="13">
        <f t="shared" si="83"/>
        <v>4.2719580948019171</v>
      </c>
      <c r="AE251" s="3">
        <f t="shared" si="84"/>
        <v>4.2719580948019171</v>
      </c>
      <c r="AF251" s="13">
        <f t="shared" si="96"/>
        <v>2137</v>
      </c>
      <c r="AG251" s="13">
        <f t="shared" si="94"/>
        <v>8.8672199170124486</v>
      </c>
      <c r="AH251" s="13">
        <f t="shared" si="97"/>
        <v>8.8672199170124486</v>
      </c>
    </row>
    <row r="252" spans="1:34" x14ac:dyDescent="0.2">
      <c r="A252" s="8">
        <f t="shared" si="95"/>
        <v>24200</v>
      </c>
      <c r="B252" s="9">
        <f t="shared" si="75"/>
        <v>24.2</v>
      </c>
      <c r="C252" s="13">
        <f>tarifest3(A252,$A$3,Param!$B$5,Param!$C$5,Param!$D$5,Param!$E$5,Param!$B$6,Param!$C$6,Param!$D$6,Param!$E$6)</f>
        <v>3269</v>
      </c>
      <c r="D252" s="3">
        <f t="shared" si="85"/>
        <v>13.508264462809919</v>
      </c>
      <c r="E252" s="3">
        <f>tarifest3grenz(A252,$A$3,Param!$B$5,Param!$C$5,Param!$D$5,Param!$E$5,Param!$B$6,Param!$C$6,Param!$D$6,Param!$E$6)*100</f>
        <v>27.798949393176091</v>
      </c>
      <c r="F252" s="13">
        <f>soli3(C252,$A$3,Param!$J$4,Param!$J$5,Param!$J$6)</f>
        <v>0</v>
      </c>
      <c r="G252" s="3">
        <f>soli3grenz(C252,$A$3,Param!$J$4,Param!$J$5,Param!$J$6)*100</f>
        <v>0</v>
      </c>
      <c r="H252" s="13">
        <f t="shared" si="76"/>
        <v>3269</v>
      </c>
      <c r="I252" s="3">
        <f t="shared" si="74"/>
        <v>13.508264462809919</v>
      </c>
      <c r="J252" s="13">
        <f t="shared" si="77"/>
        <v>27.798949393176091</v>
      </c>
      <c r="K252" s="13">
        <f>tarifest3(A252,$A$3,Param!$B$10,Param!$C$10,Param!$D$10,Param!$E$10,Param!$B$11,Param!$C$11,Param!$D$11,Param!$E$11)</f>
        <v>6367</v>
      </c>
      <c r="L252" s="3">
        <f t="shared" si="86"/>
        <v>26.309917355371905</v>
      </c>
      <c r="M252" s="3">
        <f>tarifest3grenz(A252,$A$3,Param!$B$10,Param!$C$10,Param!$D$10,Param!$E$10,Param!$B$11,Param!$C$11,Param!$D$11,Param!$E$11)*100</f>
        <v>32.070907487978019</v>
      </c>
      <c r="N252" s="3">
        <f t="shared" si="87"/>
        <v>-8033</v>
      </c>
      <c r="O252" s="3">
        <f t="shared" si="88"/>
        <v>-33.194214876033058</v>
      </c>
      <c r="P252" s="13">
        <f t="shared" si="78"/>
        <v>16940</v>
      </c>
      <c r="Q252" s="13">
        <f t="shared" si="89"/>
        <v>0</v>
      </c>
      <c r="R252" s="13">
        <f>tarifest3(A252-$K$3,$A$3,Param!$B$10,Param!$C$10,Param!$D$10,Param!$E$10,Param!$B$11,Param!$C$11,Param!$D$11,Param!$E$11)</f>
        <v>651</v>
      </c>
      <c r="S252" s="3">
        <f t="shared" si="90"/>
        <v>2.6900826446280992</v>
      </c>
      <c r="T252" s="3">
        <f>IF(A252&lt;$K$3,$K$2,tarifest3grenz(A252-$K$3,$A$3,Param!$B$10,Param!$C$10,Param!$D$10,Param!$E$10,Param!$B$11,Param!$C$11,Param!$D$11,Param!$E$11))*100</f>
        <v>21.8993579384145</v>
      </c>
      <c r="U252" s="3">
        <f>MAX(K252-tarifest3($K$3,$A$3,Param!$B$10,Param!$C$10,Param!$D$10,Param!$E$10,Param!$B$11,Param!$C$11,Param!$D$11,Param!$E$11),0)</f>
        <v>1137</v>
      </c>
      <c r="V252" s="3">
        <f t="shared" si="91"/>
        <v>4.6983471074380168</v>
      </c>
      <c r="W252" s="3">
        <f t="shared" si="92"/>
        <v>32.070907487978019</v>
      </c>
      <c r="X252" s="3">
        <f>soli3grenz(K252,$A$3,Param!$J$9,Param!$J$10,Param!$J$11)*100</f>
        <v>0</v>
      </c>
      <c r="Y252" s="13">
        <f t="shared" si="79"/>
        <v>1137</v>
      </c>
      <c r="Z252" s="3">
        <f t="shared" si="93"/>
        <v>4.6983471074380168</v>
      </c>
      <c r="AA252" s="13">
        <f t="shared" si="80"/>
        <v>32.070907487978019</v>
      </c>
      <c r="AB252" s="13">
        <f t="shared" si="81"/>
        <v>-2132</v>
      </c>
      <c r="AC252" s="13">
        <f t="shared" si="82"/>
        <v>-8.8099173553719012</v>
      </c>
      <c r="AD252" s="13">
        <f t="shared" si="83"/>
        <v>4.2719580948019278</v>
      </c>
      <c r="AE252" s="3">
        <f t="shared" si="84"/>
        <v>4.2719580948019278</v>
      </c>
      <c r="AF252" s="13">
        <f t="shared" si="96"/>
        <v>2132</v>
      </c>
      <c r="AG252" s="13">
        <f t="shared" si="94"/>
        <v>8.8099173553719012</v>
      </c>
      <c r="AH252" s="13">
        <f t="shared" si="97"/>
        <v>8.8099173553719012</v>
      </c>
    </row>
    <row r="253" spans="1:34" x14ac:dyDescent="0.2">
      <c r="A253" s="8">
        <f t="shared" si="95"/>
        <v>24300</v>
      </c>
      <c r="B253" s="9">
        <f t="shared" si="75"/>
        <v>24.3</v>
      </c>
      <c r="C253" s="13">
        <f>tarifest3(A253,$A$3,Param!$B$5,Param!$C$5,Param!$D$5,Param!$E$5,Param!$B$6,Param!$C$6,Param!$D$6,Param!$E$6)</f>
        <v>3297</v>
      </c>
      <c r="D253" s="3">
        <f t="shared" si="85"/>
        <v>13.5679012345679</v>
      </c>
      <c r="E253" s="3">
        <f>tarifest3grenz(A253,$A$3,Param!$B$5,Param!$C$5,Param!$D$5,Param!$E$5,Param!$B$6,Param!$C$6,Param!$D$6,Param!$E$6)*100</f>
        <v>27.840236317838336</v>
      </c>
      <c r="F253" s="13">
        <f>soli3(C253,$A$3,Param!$J$4,Param!$J$5,Param!$J$6)</f>
        <v>0</v>
      </c>
      <c r="G253" s="3">
        <f>soli3grenz(C253,$A$3,Param!$J$4,Param!$J$5,Param!$J$6)*100</f>
        <v>0</v>
      </c>
      <c r="H253" s="13">
        <f t="shared" si="76"/>
        <v>3297</v>
      </c>
      <c r="I253" s="3">
        <f t="shared" ref="I253:I316" si="98">IF($A253=0,0,H253/$A253*100)</f>
        <v>13.5679012345679</v>
      </c>
      <c r="J253" s="13">
        <f t="shared" si="77"/>
        <v>27.840236317838336</v>
      </c>
      <c r="K253" s="13">
        <f>tarifest3(A253,$A$3,Param!$B$10,Param!$C$10,Param!$D$10,Param!$E$10,Param!$B$11,Param!$C$11,Param!$D$11,Param!$E$11)</f>
        <v>6399</v>
      </c>
      <c r="L253" s="3">
        <f t="shared" si="86"/>
        <v>26.333333333333332</v>
      </c>
      <c r="M253" s="3">
        <f>tarifest3grenz(A253,$A$3,Param!$B$10,Param!$C$10,Param!$D$10,Param!$E$10,Param!$B$11,Param!$C$11,Param!$D$11,Param!$E$11)*100</f>
        <v>32.112194412640257</v>
      </c>
      <c r="N253" s="3">
        <f t="shared" si="87"/>
        <v>-8001</v>
      </c>
      <c r="O253" s="3">
        <f t="shared" si="88"/>
        <v>-32.925925925925924</v>
      </c>
      <c r="P253" s="13">
        <f t="shared" si="78"/>
        <v>17010</v>
      </c>
      <c r="Q253" s="13">
        <f t="shared" si="89"/>
        <v>0</v>
      </c>
      <c r="R253" s="13">
        <f>tarifest3(A253-$K$3,$A$3,Param!$B$10,Param!$C$10,Param!$D$10,Param!$E$10,Param!$B$11,Param!$C$11,Param!$D$11,Param!$E$11)</f>
        <v>673</v>
      </c>
      <c r="S253" s="3">
        <f t="shared" si="90"/>
        <v>2.7695473251028808</v>
      </c>
      <c r="T253" s="3">
        <f>IF(A253&lt;$K$3,$K$2,tarifest3grenz(A253-$K$3,$A$3,Param!$B$10,Param!$C$10,Param!$D$10,Param!$E$10,Param!$B$11,Param!$C$11,Param!$D$11,Param!$E$11))*100</f>
        <v>22.117091067918761</v>
      </c>
      <c r="U253" s="3">
        <f>MAX(K253-tarifest3($K$3,$A$3,Param!$B$10,Param!$C$10,Param!$D$10,Param!$E$10,Param!$B$11,Param!$C$11,Param!$D$11,Param!$E$11),0)</f>
        <v>1169</v>
      </c>
      <c r="V253" s="3">
        <f t="shared" si="91"/>
        <v>4.810699588477366</v>
      </c>
      <c r="W253" s="3">
        <f t="shared" si="92"/>
        <v>32.112194412640257</v>
      </c>
      <c r="X253" s="3">
        <f>soli3grenz(K253,$A$3,Param!$J$9,Param!$J$10,Param!$J$11)*100</f>
        <v>0</v>
      </c>
      <c r="Y253" s="13">
        <f t="shared" si="79"/>
        <v>1169</v>
      </c>
      <c r="Z253" s="3">
        <f t="shared" si="93"/>
        <v>4.810699588477366</v>
      </c>
      <c r="AA253" s="13">
        <f t="shared" si="80"/>
        <v>32.112194412640257</v>
      </c>
      <c r="AB253" s="13">
        <f t="shared" si="81"/>
        <v>-2128</v>
      </c>
      <c r="AC253" s="13">
        <f t="shared" si="82"/>
        <v>-8.7572016460905342</v>
      </c>
      <c r="AD253" s="13">
        <f t="shared" si="83"/>
        <v>4.2719580948019207</v>
      </c>
      <c r="AE253" s="3">
        <f t="shared" si="84"/>
        <v>4.2719580948019207</v>
      </c>
      <c r="AF253" s="13">
        <f t="shared" si="96"/>
        <v>2128</v>
      </c>
      <c r="AG253" s="13">
        <f t="shared" si="94"/>
        <v>8.7572016460905342</v>
      </c>
      <c r="AH253" s="13">
        <f t="shared" si="97"/>
        <v>8.7572016460905342</v>
      </c>
    </row>
    <row r="254" spans="1:34" x14ac:dyDescent="0.2">
      <c r="A254" s="8">
        <f t="shared" si="95"/>
        <v>24400</v>
      </c>
      <c r="B254" s="9">
        <f t="shared" si="75"/>
        <v>24.4</v>
      </c>
      <c r="C254" s="13">
        <f>tarifest3(A254,$A$3,Param!$B$5,Param!$C$5,Param!$D$5,Param!$E$5,Param!$B$6,Param!$C$6,Param!$D$6,Param!$E$6)</f>
        <v>3325</v>
      </c>
      <c r="D254" s="3">
        <f t="shared" si="85"/>
        <v>13.627049180327869</v>
      </c>
      <c r="E254" s="3">
        <f>tarifest3grenz(A254,$A$3,Param!$B$5,Param!$C$5,Param!$D$5,Param!$E$5,Param!$B$6,Param!$C$6,Param!$D$6,Param!$E$6)*100</f>
        <v>27.88152324250057</v>
      </c>
      <c r="F254" s="13">
        <f>soli3(C254,$A$3,Param!$J$4,Param!$J$5,Param!$J$6)</f>
        <v>0</v>
      </c>
      <c r="G254" s="3">
        <f>soli3grenz(C254,$A$3,Param!$J$4,Param!$J$5,Param!$J$6)*100</f>
        <v>0</v>
      </c>
      <c r="H254" s="13">
        <f t="shared" si="76"/>
        <v>3325</v>
      </c>
      <c r="I254" s="3">
        <f t="shared" si="98"/>
        <v>13.627049180327869</v>
      </c>
      <c r="J254" s="13">
        <f t="shared" si="77"/>
        <v>27.88152324250057</v>
      </c>
      <c r="K254" s="13">
        <f>tarifest3(A254,$A$3,Param!$B$10,Param!$C$10,Param!$D$10,Param!$E$10,Param!$B$11,Param!$C$11,Param!$D$11,Param!$E$11)</f>
        <v>6431</v>
      </c>
      <c r="L254" s="3">
        <f t="shared" si="86"/>
        <v>26.356557377049178</v>
      </c>
      <c r="M254" s="3">
        <f>tarifest3grenz(A254,$A$3,Param!$B$10,Param!$C$10,Param!$D$10,Param!$E$10,Param!$B$11,Param!$C$11,Param!$D$11,Param!$E$11)*100</f>
        <v>32.153481337302495</v>
      </c>
      <c r="N254" s="3">
        <f t="shared" si="87"/>
        <v>-7969</v>
      </c>
      <c r="O254" s="3">
        <f t="shared" si="88"/>
        <v>-32.659836065573771</v>
      </c>
      <c r="P254" s="13">
        <f t="shared" si="78"/>
        <v>17080</v>
      </c>
      <c r="Q254" s="13">
        <f t="shared" si="89"/>
        <v>0</v>
      </c>
      <c r="R254" s="13">
        <f>tarifest3(A254-$K$3,$A$3,Param!$B$10,Param!$C$10,Param!$D$10,Param!$E$10,Param!$B$11,Param!$C$11,Param!$D$11,Param!$E$11)</f>
        <v>695</v>
      </c>
      <c r="S254" s="3">
        <f t="shared" si="90"/>
        <v>2.848360655737705</v>
      </c>
      <c r="T254" s="3">
        <f>IF(A254&lt;$K$3,$K$2,tarifest3grenz(A254-$K$3,$A$3,Param!$B$10,Param!$C$10,Param!$D$10,Param!$E$10,Param!$B$11,Param!$C$11,Param!$D$11,Param!$E$11))*100</f>
        <v>22.334824197423018</v>
      </c>
      <c r="U254" s="3">
        <f>MAX(K254-tarifest3($K$3,$A$3,Param!$B$10,Param!$C$10,Param!$D$10,Param!$E$10,Param!$B$11,Param!$C$11,Param!$D$11,Param!$E$11),0)</f>
        <v>1201</v>
      </c>
      <c r="V254" s="3">
        <f t="shared" si="91"/>
        <v>4.9221311475409832</v>
      </c>
      <c r="W254" s="3">
        <f t="shared" si="92"/>
        <v>32.153481337302495</v>
      </c>
      <c r="X254" s="3">
        <f>soli3grenz(K254,$A$3,Param!$J$9,Param!$J$10,Param!$J$11)*100</f>
        <v>0</v>
      </c>
      <c r="Y254" s="13">
        <f t="shared" si="79"/>
        <v>1201</v>
      </c>
      <c r="Z254" s="3">
        <f t="shared" si="93"/>
        <v>4.9221311475409832</v>
      </c>
      <c r="AA254" s="13">
        <f t="shared" si="80"/>
        <v>32.153481337302495</v>
      </c>
      <c r="AB254" s="13">
        <f t="shared" si="81"/>
        <v>-2124</v>
      </c>
      <c r="AC254" s="13">
        <f t="shared" si="82"/>
        <v>-8.7049180327868854</v>
      </c>
      <c r="AD254" s="13">
        <f t="shared" si="83"/>
        <v>4.2719580948019242</v>
      </c>
      <c r="AE254" s="3">
        <f t="shared" si="84"/>
        <v>4.2719580948019242</v>
      </c>
      <c r="AF254" s="13">
        <f t="shared" si="96"/>
        <v>2124</v>
      </c>
      <c r="AG254" s="13">
        <f t="shared" si="94"/>
        <v>8.7049180327868854</v>
      </c>
      <c r="AH254" s="13">
        <f t="shared" si="97"/>
        <v>8.7049180327868854</v>
      </c>
    </row>
    <row r="255" spans="1:34" x14ac:dyDescent="0.2">
      <c r="A255" s="8">
        <f t="shared" si="95"/>
        <v>24500</v>
      </c>
      <c r="B255" s="9">
        <f t="shared" si="75"/>
        <v>24.5</v>
      </c>
      <c r="C255" s="13">
        <f>tarifest3(A255,$A$3,Param!$B$5,Param!$C$5,Param!$D$5,Param!$E$5,Param!$B$6,Param!$C$6,Param!$D$6,Param!$E$6)</f>
        <v>3353</v>
      </c>
      <c r="D255" s="3">
        <f t="shared" si="85"/>
        <v>13.685714285714285</v>
      </c>
      <c r="E255" s="3">
        <f>tarifest3grenz(A255,$A$3,Param!$B$5,Param!$C$5,Param!$D$5,Param!$E$5,Param!$B$6,Param!$C$6,Param!$D$6,Param!$E$6)*100</f>
        <v>27.922810167162808</v>
      </c>
      <c r="F255" s="13">
        <f>soli3(C255,$A$3,Param!$J$4,Param!$J$5,Param!$J$6)</f>
        <v>0</v>
      </c>
      <c r="G255" s="3">
        <f>soli3grenz(C255,$A$3,Param!$J$4,Param!$J$5,Param!$J$6)*100</f>
        <v>0</v>
      </c>
      <c r="H255" s="13">
        <f t="shared" si="76"/>
        <v>3353</v>
      </c>
      <c r="I255" s="3">
        <f t="shared" si="98"/>
        <v>13.685714285714285</v>
      </c>
      <c r="J255" s="13">
        <f t="shared" si="77"/>
        <v>27.922810167162808</v>
      </c>
      <c r="K255" s="13">
        <f>tarifest3(A255,$A$3,Param!$B$10,Param!$C$10,Param!$D$10,Param!$E$10,Param!$B$11,Param!$C$11,Param!$D$11,Param!$E$11)</f>
        <v>6463</v>
      </c>
      <c r="L255" s="3">
        <f t="shared" si="86"/>
        <v>26.379591836734694</v>
      </c>
      <c r="M255" s="3">
        <f>tarifest3grenz(A255,$A$3,Param!$B$10,Param!$C$10,Param!$D$10,Param!$E$10,Param!$B$11,Param!$C$11,Param!$D$11,Param!$E$11)*100</f>
        <v>32.194768261964732</v>
      </c>
      <c r="N255" s="3">
        <f t="shared" si="87"/>
        <v>-7937</v>
      </c>
      <c r="O255" s="3">
        <f t="shared" si="88"/>
        <v>-32.395918367346937</v>
      </c>
      <c r="P255" s="13">
        <f t="shared" si="78"/>
        <v>17150</v>
      </c>
      <c r="Q255" s="13">
        <f t="shared" si="89"/>
        <v>0</v>
      </c>
      <c r="R255" s="13">
        <f>tarifest3(A255-$K$3,$A$3,Param!$B$10,Param!$C$10,Param!$D$10,Param!$E$10,Param!$B$11,Param!$C$11,Param!$D$11,Param!$E$11)</f>
        <v>717</v>
      </c>
      <c r="S255" s="3">
        <f t="shared" si="90"/>
        <v>2.926530612244898</v>
      </c>
      <c r="T255" s="3">
        <f>IF(A255&lt;$K$3,$K$2,tarifest3grenz(A255-$K$3,$A$3,Param!$B$10,Param!$C$10,Param!$D$10,Param!$E$10,Param!$B$11,Param!$C$11,Param!$D$11,Param!$E$11))*100</f>
        <v>22.552557326927275</v>
      </c>
      <c r="U255" s="3">
        <f>MAX(K255-tarifest3($K$3,$A$3,Param!$B$10,Param!$C$10,Param!$D$10,Param!$E$10,Param!$B$11,Param!$C$11,Param!$D$11,Param!$E$11),0)</f>
        <v>1233</v>
      </c>
      <c r="V255" s="3">
        <f t="shared" si="91"/>
        <v>5.0326530612244893</v>
      </c>
      <c r="W255" s="3">
        <f t="shared" si="92"/>
        <v>32.194768261964732</v>
      </c>
      <c r="X255" s="3">
        <f>soli3grenz(K255,$A$3,Param!$J$9,Param!$J$10,Param!$J$11)*100</f>
        <v>0</v>
      </c>
      <c r="Y255" s="13">
        <f t="shared" si="79"/>
        <v>1233</v>
      </c>
      <c r="Z255" s="3">
        <f t="shared" si="93"/>
        <v>5.0326530612244893</v>
      </c>
      <c r="AA255" s="13">
        <f t="shared" si="80"/>
        <v>32.194768261964732</v>
      </c>
      <c r="AB255" s="13">
        <f t="shared" si="81"/>
        <v>-2120</v>
      </c>
      <c r="AC255" s="13">
        <f t="shared" si="82"/>
        <v>-8.6530612244897966</v>
      </c>
      <c r="AD255" s="13">
        <f t="shared" si="83"/>
        <v>4.2719580948019242</v>
      </c>
      <c r="AE255" s="3">
        <f t="shared" si="84"/>
        <v>4.2719580948019242</v>
      </c>
      <c r="AF255" s="13">
        <f t="shared" si="96"/>
        <v>2120</v>
      </c>
      <c r="AG255" s="13">
        <f t="shared" si="94"/>
        <v>8.6530612244897966</v>
      </c>
      <c r="AH255" s="13">
        <f t="shared" si="97"/>
        <v>8.6530612244897966</v>
      </c>
    </row>
    <row r="256" spans="1:34" x14ac:dyDescent="0.2">
      <c r="A256" s="8">
        <f t="shared" si="95"/>
        <v>24600</v>
      </c>
      <c r="B256" s="9">
        <f t="shared" si="75"/>
        <v>24.6</v>
      </c>
      <c r="C256" s="13">
        <f>tarifest3(A256,$A$3,Param!$B$5,Param!$C$5,Param!$D$5,Param!$E$5,Param!$B$6,Param!$C$6,Param!$D$6,Param!$E$6)</f>
        <v>3381</v>
      </c>
      <c r="D256" s="3">
        <f t="shared" si="85"/>
        <v>13.743902439024392</v>
      </c>
      <c r="E256" s="3">
        <f>tarifest3grenz(A256,$A$3,Param!$B$5,Param!$C$5,Param!$D$5,Param!$E$5,Param!$B$6,Param!$C$6,Param!$D$6,Param!$E$6)*100</f>
        <v>27.964097091825053</v>
      </c>
      <c r="F256" s="13">
        <f>soli3(C256,$A$3,Param!$J$4,Param!$J$5,Param!$J$6)</f>
        <v>0</v>
      </c>
      <c r="G256" s="3">
        <f>soli3grenz(C256,$A$3,Param!$J$4,Param!$J$5,Param!$J$6)*100</f>
        <v>0</v>
      </c>
      <c r="H256" s="13">
        <f t="shared" si="76"/>
        <v>3381</v>
      </c>
      <c r="I256" s="3">
        <f t="shared" si="98"/>
        <v>13.743902439024392</v>
      </c>
      <c r="J256" s="13">
        <f t="shared" si="77"/>
        <v>27.964097091825053</v>
      </c>
      <c r="K256" s="13">
        <f>tarifest3(A256,$A$3,Param!$B$10,Param!$C$10,Param!$D$10,Param!$E$10,Param!$B$11,Param!$C$11,Param!$D$11,Param!$E$11)</f>
        <v>6495</v>
      </c>
      <c r="L256" s="3">
        <f t="shared" si="86"/>
        <v>26.402439024390244</v>
      </c>
      <c r="M256" s="3">
        <f>tarifest3grenz(A256,$A$3,Param!$B$10,Param!$C$10,Param!$D$10,Param!$E$10,Param!$B$11,Param!$C$11,Param!$D$11,Param!$E$11)*100</f>
        <v>32.23605518662697</v>
      </c>
      <c r="N256" s="3">
        <f t="shared" si="87"/>
        <v>-7905</v>
      </c>
      <c r="O256" s="3">
        <f t="shared" si="88"/>
        <v>-32.134146341463413</v>
      </c>
      <c r="P256" s="13">
        <f t="shared" si="78"/>
        <v>17220</v>
      </c>
      <c r="Q256" s="13">
        <f t="shared" si="89"/>
        <v>0</v>
      </c>
      <c r="R256" s="13">
        <f>tarifest3(A256-$K$3,$A$3,Param!$B$10,Param!$C$10,Param!$D$10,Param!$E$10,Param!$B$11,Param!$C$11,Param!$D$11,Param!$E$11)</f>
        <v>740</v>
      </c>
      <c r="S256" s="3">
        <f t="shared" si="90"/>
        <v>3.0081300813008132</v>
      </c>
      <c r="T256" s="3">
        <f>IF(A256&lt;$K$3,$K$2,tarifest3grenz(A256-$K$3,$A$3,Param!$B$10,Param!$C$10,Param!$D$10,Param!$E$10,Param!$B$11,Param!$C$11,Param!$D$11,Param!$E$11))*100</f>
        <v>22.770290456431535</v>
      </c>
      <c r="U256" s="3">
        <f>MAX(K256-tarifest3($K$3,$A$3,Param!$B$10,Param!$C$10,Param!$D$10,Param!$E$10,Param!$B$11,Param!$C$11,Param!$D$11,Param!$E$11),0)</f>
        <v>1265</v>
      </c>
      <c r="V256" s="3">
        <f t="shared" si="91"/>
        <v>5.1422764227642279</v>
      </c>
      <c r="W256" s="3">
        <f t="shared" si="92"/>
        <v>32.23605518662697</v>
      </c>
      <c r="X256" s="3">
        <f>soli3grenz(K256,$A$3,Param!$J$9,Param!$J$10,Param!$J$11)*100</f>
        <v>0</v>
      </c>
      <c r="Y256" s="13">
        <f t="shared" si="79"/>
        <v>1265</v>
      </c>
      <c r="Z256" s="3">
        <f t="shared" si="93"/>
        <v>5.1422764227642279</v>
      </c>
      <c r="AA256" s="13">
        <f t="shared" si="80"/>
        <v>32.23605518662697</v>
      </c>
      <c r="AB256" s="13">
        <f t="shared" si="81"/>
        <v>-2116</v>
      </c>
      <c r="AC256" s="13">
        <f t="shared" si="82"/>
        <v>-8.6016260162601643</v>
      </c>
      <c r="AD256" s="13">
        <f t="shared" si="83"/>
        <v>4.2719580948019171</v>
      </c>
      <c r="AE256" s="3">
        <f t="shared" si="84"/>
        <v>4.2719580948019171</v>
      </c>
      <c r="AF256" s="13">
        <f t="shared" si="96"/>
        <v>2116</v>
      </c>
      <c r="AG256" s="13">
        <f t="shared" si="94"/>
        <v>8.6016260162601643</v>
      </c>
      <c r="AH256" s="13">
        <f t="shared" si="97"/>
        <v>8.6016260162601643</v>
      </c>
    </row>
    <row r="257" spans="1:34" x14ac:dyDescent="0.2">
      <c r="A257" s="8">
        <f t="shared" si="95"/>
        <v>24700</v>
      </c>
      <c r="B257" s="9">
        <f t="shared" si="75"/>
        <v>24.7</v>
      </c>
      <c r="C257" s="13">
        <f>tarifest3(A257,$A$3,Param!$B$5,Param!$C$5,Param!$D$5,Param!$E$5,Param!$B$6,Param!$C$6,Param!$D$6,Param!$E$6)</f>
        <v>3409</v>
      </c>
      <c r="D257" s="3">
        <f t="shared" si="85"/>
        <v>13.801619433198381</v>
      </c>
      <c r="E257" s="3">
        <f>tarifest3grenz(A257,$A$3,Param!$B$5,Param!$C$5,Param!$D$5,Param!$E$5,Param!$B$6,Param!$C$6,Param!$D$6,Param!$E$6)*100</f>
        <v>28.005384016487291</v>
      </c>
      <c r="F257" s="13">
        <f>soli3(C257,$A$3,Param!$J$4,Param!$J$5,Param!$J$6)</f>
        <v>0</v>
      </c>
      <c r="G257" s="3">
        <f>soli3grenz(C257,$A$3,Param!$J$4,Param!$J$5,Param!$J$6)*100</f>
        <v>0</v>
      </c>
      <c r="H257" s="13">
        <f t="shared" si="76"/>
        <v>3409</v>
      </c>
      <c r="I257" s="3">
        <f t="shared" si="98"/>
        <v>13.801619433198381</v>
      </c>
      <c r="J257" s="13">
        <f t="shared" si="77"/>
        <v>28.005384016487291</v>
      </c>
      <c r="K257" s="13">
        <f>tarifest3(A257,$A$3,Param!$B$10,Param!$C$10,Param!$D$10,Param!$E$10,Param!$B$11,Param!$C$11,Param!$D$11,Param!$E$11)</f>
        <v>6528</v>
      </c>
      <c r="L257" s="3">
        <f t="shared" si="86"/>
        <v>26.429149797570851</v>
      </c>
      <c r="M257" s="3">
        <f>tarifest3grenz(A257,$A$3,Param!$B$10,Param!$C$10,Param!$D$10,Param!$E$10,Param!$B$11,Param!$C$11,Param!$D$11,Param!$E$11)*100</f>
        <v>32.277342111289222</v>
      </c>
      <c r="N257" s="3">
        <f t="shared" si="87"/>
        <v>-7872</v>
      </c>
      <c r="O257" s="3">
        <f t="shared" si="88"/>
        <v>-31.870445344129557</v>
      </c>
      <c r="P257" s="13">
        <f t="shared" si="78"/>
        <v>17290</v>
      </c>
      <c r="Q257" s="13">
        <f t="shared" si="89"/>
        <v>0</v>
      </c>
      <c r="R257" s="13">
        <f>tarifest3(A257-$K$3,$A$3,Param!$B$10,Param!$C$10,Param!$D$10,Param!$E$10,Param!$B$11,Param!$C$11,Param!$D$11,Param!$E$11)</f>
        <v>763</v>
      </c>
      <c r="S257" s="3">
        <f t="shared" si="90"/>
        <v>3.0890688259109313</v>
      </c>
      <c r="T257" s="3">
        <f>IF(A257&lt;$K$3,$K$2,tarifest3grenz(A257-$K$3,$A$3,Param!$B$10,Param!$C$10,Param!$D$10,Param!$E$10,Param!$B$11,Param!$C$11,Param!$D$11,Param!$E$11))*100</f>
        <v>22.988023585935792</v>
      </c>
      <c r="U257" s="3">
        <f>MAX(K257-tarifest3($K$3,$A$3,Param!$B$10,Param!$C$10,Param!$D$10,Param!$E$10,Param!$B$11,Param!$C$11,Param!$D$11,Param!$E$11),0)</f>
        <v>1298</v>
      </c>
      <c r="V257" s="3">
        <f t="shared" si="91"/>
        <v>5.2550607287449393</v>
      </c>
      <c r="W257" s="3">
        <f t="shared" si="92"/>
        <v>32.277342111289222</v>
      </c>
      <c r="X257" s="3">
        <f>soli3grenz(K257,$A$3,Param!$J$9,Param!$J$10,Param!$J$11)*100</f>
        <v>0</v>
      </c>
      <c r="Y257" s="13">
        <f t="shared" si="79"/>
        <v>1298</v>
      </c>
      <c r="Z257" s="3">
        <f t="shared" si="93"/>
        <v>5.2550607287449393</v>
      </c>
      <c r="AA257" s="13">
        <f t="shared" si="80"/>
        <v>32.277342111289222</v>
      </c>
      <c r="AB257" s="13">
        <f t="shared" si="81"/>
        <v>-2111</v>
      </c>
      <c r="AC257" s="13">
        <f t="shared" si="82"/>
        <v>-8.5465587044534423</v>
      </c>
      <c r="AD257" s="13">
        <f t="shared" si="83"/>
        <v>4.2719580948019313</v>
      </c>
      <c r="AE257" s="3">
        <f t="shared" si="84"/>
        <v>4.2719580948019313</v>
      </c>
      <c r="AF257" s="13">
        <f t="shared" si="96"/>
        <v>2111</v>
      </c>
      <c r="AG257" s="13">
        <f t="shared" si="94"/>
        <v>8.5465587044534423</v>
      </c>
      <c r="AH257" s="13">
        <f t="shared" si="97"/>
        <v>8.5465587044534423</v>
      </c>
    </row>
    <row r="258" spans="1:34" x14ac:dyDescent="0.2">
      <c r="A258" s="8">
        <f t="shared" si="95"/>
        <v>24800</v>
      </c>
      <c r="B258" s="9">
        <f t="shared" si="75"/>
        <v>24.8</v>
      </c>
      <c r="C258" s="13">
        <f>tarifest3(A258,$A$3,Param!$B$5,Param!$C$5,Param!$D$5,Param!$E$5,Param!$B$6,Param!$C$6,Param!$D$6,Param!$E$6)</f>
        <v>3437</v>
      </c>
      <c r="D258" s="3">
        <f t="shared" si="85"/>
        <v>13.858870967741934</v>
      </c>
      <c r="E258" s="3">
        <f>tarifest3grenz(A258,$A$3,Param!$B$5,Param!$C$5,Param!$D$5,Param!$E$5,Param!$B$6,Param!$C$6,Param!$D$6,Param!$E$6)*100</f>
        <v>28.046670941149532</v>
      </c>
      <c r="F258" s="13">
        <f>soli3(C258,$A$3,Param!$J$4,Param!$J$5,Param!$J$6)</f>
        <v>0</v>
      </c>
      <c r="G258" s="3">
        <f>soli3grenz(C258,$A$3,Param!$J$4,Param!$J$5,Param!$J$6)*100</f>
        <v>0</v>
      </c>
      <c r="H258" s="13">
        <f t="shared" si="76"/>
        <v>3437</v>
      </c>
      <c r="I258" s="3">
        <f t="shared" si="98"/>
        <v>13.858870967741934</v>
      </c>
      <c r="J258" s="13">
        <f t="shared" si="77"/>
        <v>28.046670941149532</v>
      </c>
      <c r="K258" s="13">
        <f>tarifest3(A258,$A$3,Param!$B$10,Param!$C$10,Param!$D$10,Param!$E$10,Param!$B$11,Param!$C$11,Param!$D$11,Param!$E$11)</f>
        <v>6560</v>
      </c>
      <c r="L258" s="3">
        <f t="shared" si="86"/>
        <v>26.451612903225808</v>
      </c>
      <c r="M258" s="3">
        <f>tarifest3grenz(A258,$A$3,Param!$B$10,Param!$C$10,Param!$D$10,Param!$E$10,Param!$B$11,Param!$C$11,Param!$D$11,Param!$E$11)*100</f>
        <v>32.318629035951453</v>
      </c>
      <c r="N258" s="3">
        <f t="shared" si="87"/>
        <v>-7840</v>
      </c>
      <c r="O258" s="3">
        <f t="shared" si="88"/>
        <v>-31.612903225806448</v>
      </c>
      <c r="P258" s="13">
        <f t="shared" si="78"/>
        <v>17360</v>
      </c>
      <c r="Q258" s="13">
        <f t="shared" si="89"/>
        <v>0</v>
      </c>
      <c r="R258" s="13">
        <f>tarifest3(A258-$K$3,$A$3,Param!$B$10,Param!$C$10,Param!$D$10,Param!$E$10,Param!$B$11,Param!$C$11,Param!$D$11,Param!$E$11)</f>
        <v>786</v>
      </c>
      <c r="S258" s="3">
        <f t="shared" si="90"/>
        <v>3.1693548387096775</v>
      </c>
      <c r="T258" s="3">
        <f>IF(A258&lt;$K$3,$K$2,tarifest3grenz(A258-$K$3,$A$3,Param!$B$10,Param!$C$10,Param!$D$10,Param!$E$10,Param!$B$11,Param!$C$11,Param!$D$11,Param!$E$11))*100</f>
        <v>23.205756715440053</v>
      </c>
      <c r="U258" s="3">
        <f>MAX(K258-tarifest3($K$3,$A$3,Param!$B$10,Param!$C$10,Param!$D$10,Param!$E$10,Param!$B$11,Param!$C$11,Param!$D$11,Param!$E$11),0)</f>
        <v>1330</v>
      </c>
      <c r="V258" s="3">
        <f t="shared" si="91"/>
        <v>5.3629032258064511</v>
      </c>
      <c r="W258" s="3">
        <f t="shared" si="92"/>
        <v>32.318629035951453</v>
      </c>
      <c r="X258" s="3">
        <f>soli3grenz(K258,$A$3,Param!$J$9,Param!$J$10,Param!$J$11)*100</f>
        <v>0</v>
      </c>
      <c r="Y258" s="13">
        <f t="shared" si="79"/>
        <v>1330</v>
      </c>
      <c r="Z258" s="3">
        <f t="shared" si="93"/>
        <v>5.3629032258064511</v>
      </c>
      <c r="AA258" s="13">
        <f t="shared" si="80"/>
        <v>32.318629035951453</v>
      </c>
      <c r="AB258" s="13">
        <f t="shared" si="81"/>
        <v>-2107</v>
      </c>
      <c r="AC258" s="13">
        <f t="shared" si="82"/>
        <v>-8.495967741935484</v>
      </c>
      <c r="AD258" s="13">
        <f t="shared" si="83"/>
        <v>4.2719580948019207</v>
      </c>
      <c r="AE258" s="3">
        <f t="shared" si="84"/>
        <v>4.2719580948019207</v>
      </c>
      <c r="AF258" s="13">
        <f t="shared" si="96"/>
        <v>2107</v>
      </c>
      <c r="AG258" s="13">
        <f t="shared" si="94"/>
        <v>8.495967741935484</v>
      </c>
      <c r="AH258" s="13">
        <f t="shared" si="97"/>
        <v>8.495967741935484</v>
      </c>
    </row>
    <row r="259" spans="1:34" x14ac:dyDescent="0.2">
      <c r="A259" s="8">
        <f t="shared" si="95"/>
        <v>24900</v>
      </c>
      <c r="B259" s="9">
        <f t="shared" si="75"/>
        <v>24.9</v>
      </c>
      <c r="C259" s="13">
        <f>tarifest3(A259,$A$3,Param!$B$5,Param!$C$5,Param!$D$5,Param!$E$5,Param!$B$6,Param!$C$6,Param!$D$6,Param!$E$6)</f>
        <v>3465</v>
      </c>
      <c r="D259" s="3">
        <f t="shared" si="85"/>
        <v>13.915662650602409</v>
      </c>
      <c r="E259" s="3">
        <f>tarifest3grenz(A259,$A$3,Param!$B$5,Param!$C$5,Param!$D$5,Param!$E$5,Param!$B$6,Param!$C$6,Param!$D$6,Param!$E$6)*100</f>
        <v>28.08795786581177</v>
      </c>
      <c r="F259" s="13">
        <f>soli3(C259,$A$3,Param!$J$4,Param!$J$5,Param!$J$6)</f>
        <v>0</v>
      </c>
      <c r="G259" s="3">
        <f>soli3grenz(C259,$A$3,Param!$J$4,Param!$J$5,Param!$J$6)*100</f>
        <v>0</v>
      </c>
      <c r="H259" s="13">
        <f t="shared" si="76"/>
        <v>3465</v>
      </c>
      <c r="I259" s="3">
        <f t="shared" si="98"/>
        <v>13.915662650602409</v>
      </c>
      <c r="J259" s="13">
        <f t="shared" si="77"/>
        <v>28.08795786581177</v>
      </c>
      <c r="K259" s="13">
        <f>tarifest3(A259,$A$3,Param!$B$10,Param!$C$10,Param!$D$10,Param!$E$10,Param!$B$11,Param!$C$11,Param!$D$11,Param!$E$11)</f>
        <v>6592</v>
      </c>
      <c r="L259" s="3">
        <f t="shared" si="86"/>
        <v>26.473895582329316</v>
      </c>
      <c r="M259" s="3">
        <f>tarifest3grenz(A259,$A$3,Param!$B$10,Param!$C$10,Param!$D$10,Param!$E$10,Param!$B$11,Param!$C$11,Param!$D$11,Param!$E$11)*100</f>
        <v>32.359915960613691</v>
      </c>
      <c r="N259" s="3">
        <f t="shared" si="87"/>
        <v>-7808</v>
      </c>
      <c r="O259" s="3">
        <f t="shared" si="88"/>
        <v>-31.357429718875501</v>
      </c>
      <c r="P259" s="13">
        <f t="shared" si="78"/>
        <v>17430</v>
      </c>
      <c r="Q259" s="13">
        <f t="shared" si="89"/>
        <v>0</v>
      </c>
      <c r="R259" s="13">
        <f>tarifest3(A259-$K$3,$A$3,Param!$B$10,Param!$C$10,Param!$D$10,Param!$E$10,Param!$B$11,Param!$C$11,Param!$D$11,Param!$E$11)</f>
        <v>809</v>
      </c>
      <c r="S259" s="3">
        <f t="shared" si="90"/>
        <v>3.248995983935743</v>
      </c>
      <c r="T259" s="3">
        <f>IF(A259&lt;$K$3,$K$2,tarifest3grenz(A259-$K$3,$A$3,Param!$B$10,Param!$C$10,Param!$D$10,Param!$E$10,Param!$B$11,Param!$C$11,Param!$D$11,Param!$E$11))*100</f>
        <v>23.423489844944314</v>
      </c>
      <c r="U259" s="3">
        <f>MAX(K259-tarifest3($K$3,$A$3,Param!$B$10,Param!$C$10,Param!$D$10,Param!$E$10,Param!$B$11,Param!$C$11,Param!$D$11,Param!$E$11),0)</f>
        <v>1362</v>
      </c>
      <c r="V259" s="3">
        <f t="shared" si="91"/>
        <v>5.4698795180722888</v>
      </c>
      <c r="W259" s="3">
        <f t="shared" si="92"/>
        <v>32.359915960613691</v>
      </c>
      <c r="X259" s="3">
        <f>soli3grenz(K259,$A$3,Param!$J$9,Param!$J$10,Param!$J$11)*100</f>
        <v>0</v>
      </c>
      <c r="Y259" s="13">
        <f t="shared" si="79"/>
        <v>1362</v>
      </c>
      <c r="Z259" s="3">
        <f t="shared" si="93"/>
        <v>5.4698795180722888</v>
      </c>
      <c r="AA259" s="13">
        <f t="shared" si="80"/>
        <v>32.359915960613691</v>
      </c>
      <c r="AB259" s="13">
        <f t="shared" si="81"/>
        <v>-2103</v>
      </c>
      <c r="AC259" s="13">
        <f t="shared" si="82"/>
        <v>-8.4457831325301207</v>
      </c>
      <c r="AD259" s="13">
        <f t="shared" si="83"/>
        <v>4.2719580948019207</v>
      </c>
      <c r="AE259" s="3">
        <f t="shared" si="84"/>
        <v>4.2719580948019207</v>
      </c>
      <c r="AF259" s="13">
        <f t="shared" si="96"/>
        <v>2103</v>
      </c>
      <c r="AG259" s="13">
        <f t="shared" si="94"/>
        <v>8.4457831325301207</v>
      </c>
      <c r="AH259" s="13">
        <f t="shared" si="97"/>
        <v>8.4457831325301207</v>
      </c>
    </row>
    <row r="260" spans="1:34" x14ac:dyDescent="0.2">
      <c r="A260" s="8">
        <f t="shared" si="95"/>
        <v>25000</v>
      </c>
      <c r="B260" s="9">
        <f t="shared" si="75"/>
        <v>25</v>
      </c>
      <c r="C260" s="13">
        <f>tarifest3(A260,$A$3,Param!$B$5,Param!$C$5,Param!$D$5,Param!$E$5,Param!$B$6,Param!$C$6,Param!$D$6,Param!$E$6)</f>
        <v>3493</v>
      </c>
      <c r="D260" s="3">
        <f t="shared" si="85"/>
        <v>13.972000000000001</v>
      </c>
      <c r="E260" s="3">
        <f>tarifest3grenz(A260,$A$3,Param!$B$5,Param!$C$5,Param!$D$5,Param!$E$5,Param!$B$6,Param!$C$6,Param!$D$6,Param!$E$6)*100</f>
        <v>28.129244790474004</v>
      </c>
      <c r="F260" s="13">
        <f>soli3(C260,$A$3,Param!$J$4,Param!$J$5,Param!$J$6)</f>
        <v>0</v>
      </c>
      <c r="G260" s="3">
        <f>soli3grenz(C260,$A$3,Param!$J$4,Param!$J$5,Param!$J$6)*100</f>
        <v>0</v>
      </c>
      <c r="H260" s="13">
        <f t="shared" si="76"/>
        <v>3493</v>
      </c>
      <c r="I260" s="3">
        <f t="shared" si="98"/>
        <v>13.972000000000001</v>
      </c>
      <c r="J260" s="13">
        <f t="shared" si="77"/>
        <v>28.129244790474004</v>
      </c>
      <c r="K260" s="13">
        <f>tarifest3(A260,$A$3,Param!$B$10,Param!$C$10,Param!$D$10,Param!$E$10,Param!$B$11,Param!$C$11,Param!$D$11,Param!$E$11)</f>
        <v>6625</v>
      </c>
      <c r="L260" s="3">
        <f t="shared" si="86"/>
        <v>26.5</v>
      </c>
      <c r="M260" s="3">
        <f>tarifest3grenz(A260,$A$3,Param!$B$10,Param!$C$10,Param!$D$10,Param!$E$10,Param!$B$11,Param!$C$11,Param!$D$11,Param!$E$11)*100</f>
        <v>32.401202885275929</v>
      </c>
      <c r="N260" s="3">
        <f t="shared" si="87"/>
        <v>-7775</v>
      </c>
      <c r="O260" s="3">
        <f t="shared" si="88"/>
        <v>-31.1</v>
      </c>
      <c r="P260" s="13">
        <f t="shared" si="78"/>
        <v>17500</v>
      </c>
      <c r="Q260" s="13">
        <f t="shared" si="89"/>
        <v>0</v>
      </c>
      <c r="R260" s="13">
        <f>tarifest3(A260-$K$3,$A$3,Param!$B$10,Param!$C$10,Param!$D$10,Param!$E$10,Param!$B$11,Param!$C$11,Param!$D$11,Param!$E$11)</f>
        <v>833</v>
      </c>
      <c r="S260" s="3">
        <f t="shared" si="90"/>
        <v>3.3320000000000003</v>
      </c>
      <c r="T260" s="3">
        <f>IF(A260&lt;$K$3,$K$2,tarifest3grenz(A260-$K$3,$A$3,Param!$B$10,Param!$C$10,Param!$D$10,Param!$E$10,Param!$B$11,Param!$C$11,Param!$D$11,Param!$E$11))*100</f>
        <v>23.641222974448571</v>
      </c>
      <c r="U260" s="3">
        <f>MAX(K260-tarifest3($K$3,$A$3,Param!$B$10,Param!$C$10,Param!$D$10,Param!$E$10,Param!$B$11,Param!$C$11,Param!$D$11,Param!$E$11),0)</f>
        <v>1395</v>
      </c>
      <c r="V260" s="3">
        <f t="shared" si="91"/>
        <v>5.58</v>
      </c>
      <c r="W260" s="3">
        <f t="shared" si="92"/>
        <v>32.401202885275929</v>
      </c>
      <c r="X260" s="3">
        <f>soli3grenz(K260,$A$3,Param!$J$9,Param!$J$10,Param!$J$11)*100</f>
        <v>0</v>
      </c>
      <c r="Y260" s="13">
        <f t="shared" si="79"/>
        <v>1395</v>
      </c>
      <c r="Z260" s="3">
        <f t="shared" si="93"/>
        <v>5.58</v>
      </c>
      <c r="AA260" s="13">
        <f t="shared" si="80"/>
        <v>32.401202885275929</v>
      </c>
      <c r="AB260" s="13">
        <f t="shared" si="81"/>
        <v>-2098</v>
      </c>
      <c r="AC260" s="13">
        <f t="shared" si="82"/>
        <v>-8.3920000000000012</v>
      </c>
      <c r="AD260" s="13">
        <f t="shared" si="83"/>
        <v>4.2719580948019242</v>
      </c>
      <c r="AE260" s="3">
        <f t="shared" si="84"/>
        <v>4.2719580948019242</v>
      </c>
      <c r="AF260" s="13">
        <f t="shared" si="96"/>
        <v>2098</v>
      </c>
      <c r="AG260" s="13">
        <f t="shared" si="94"/>
        <v>8.3920000000000012</v>
      </c>
      <c r="AH260" s="13">
        <f t="shared" si="97"/>
        <v>8.3920000000000012</v>
      </c>
    </row>
    <row r="261" spans="1:34" x14ac:dyDescent="0.2">
      <c r="A261" s="8">
        <f t="shared" si="95"/>
        <v>25100</v>
      </c>
      <c r="B261" s="9">
        <f t="shared" si="75"/>
        <v>25.1</v>
      </c>
      <c r="C261" s="13">
        <f>tarifest3(A261,$A$3,Param!$B$5,Param!$C$5,Param!$D$5,Param!$E$5,Param!$B$6,Param!$C$6,Param!$D$6,Param!$E$6)</f>
        <v>3521</v>
      </c>
      <c r="D261" s="3">
        <f t="shared" si="85"/>
        <v>14.027888446215139</v>
      </c>
      <c r="E261" s="3">
        <f>tarifest3grenz(A261,$A$3,Param!$B$5,Param!$C$5,Param!$D$5,Param!$E$5,Param!$B$6,Param!$C$6,Param!$D$6,Param!$E$6)*100</f>
        <v>28.170531715136249</v>
      </c>
      <c r="F261" s="13">
        <f>soli3(C261,$A$3,Param!$J$4,Param!$J$5,Param!$J$6)</f>
        <v>0</v>
      </c>
      <c r="G261" s="3">
        <f>soli3grenz(C261,$A$3,Param!$J$4,Param!$J$5,Param!$J$6)*100</f>
        <v>0</v>
      </c>
      <c r="H261" s="13">
        <f t="shared" si="76"/>
        <v>3521</v>
      </c>
      <c r="I261" s="3">
        <f t="shared" si="98"/>
        <v>14.027888446215139</v>
      </c>
      <c r="J261" s="13">
        <f t="shared" si="77"/>
        <v>28.170531715136249</v>
      </c>
      <c r="K261" s="13">
        <f>tarifest3(A261,$A$3,Param!$B$10,Param!$C$10,Param!$D$10,Param!$E$10,Param!$B$11,Param!$C$11,Param!$D$11,Param!$E$11)</f>
        <v>6657</v>
      </c>
      <c r="L261" s="3">
        <f t="shared" si="86"/>
        <v>26.52191235059761</v>
      </c>
      <c r="M261" s="3">
        <f>tarifest3grenz(A261,$A$3,Param!$B$10,Param!$C$10,Param!$D$10,Param!$E$10,Param!$B$11,Param!$C$11,Param!$D$11,Param!$E$11)*100</f>
        <v>32.442489809938166</v>
      </c>
      <c r="N261" s="3">
        <f t="shared" si="87"/>
        <v>-7743</v>
      </c>
      <c r="O261" s="3">
        <f t="shared" si="88"/>
        <v>-30.848605577689241</v>
      </c>
      <c r="P261" s="13">
        <f t="shared" si="78"/>
        <v>17570</v>
      </c>
      <c r="Q261" s="13">
        <f t="shared" si="89"/>
        <v>0</v>
      </c>
      <c r="R261" s="13">
        <f>tarifest3(A261-$K$3,$A$3,Param!$B$10,Param!$C$10,Param!$D$10,Param!$E$10,Param!$B$11,Param!$C$11,Param!$D$11,Param!$E$11)</f>
        <v>857</v>
      </c>
      <c r="S261" s="3">
        <f t="shared" si="90"/>
        <v>3.4143426294820713</v>
      </c>
      <c r="T261" s="3">
        <f>IF(A261&lt;$K$3,$K$2,tarifest3grenz(A261-$K$3,$A$3,Param!$B$10,Param!$C$10,Param!$D$10,Param!$E$10,Param!$B$11,Param!$C$11,Param!$D$11,Param!$E$11))*100</f>
        <v>23.858956103952828</v>
      </c>
      <c r="U261" s="3">
        <f>MAX(K261-tarifest3($K$3,$A$3,Param!$B$10,Param!$C$10,Param!$D$10,Param!$E$10,Param!$B$11,Param!$C$11,Param!$D$11,Param!$E$11),0)</f>
        <v>1427</v>
      </c>
      <c r="V261" s="3">
        <f t="shared" si="91"/>
        <v>5.6852589641434266</v>
      </c>
      <c r="W261" s="3">
        <f t="shared" si="92"/>
        <v>32.442489809938166</v>
      </c>
      <c r="X261" s="3">
        <f>soli3grenz(K261,$A$3,Param!$J$9,Param!$J$10,Param!$J$11)*100</f>
        <v>0</v>
      </c>
      <c r="Y261" s="13">
        <f t="shared" si="79"/>
        <v>1427</v>
      </c>
      <c r="Z261" s="3">
        <f t="shared" si="93"/>
        <v>5.6852589641434266</v>
      </c>
      <c r="AA261" s="13">
        <f t="shared" si="80"/>
        <v>32.442489809938166</v>
      </c>
      <c r="AB261" s="13">
        <f t="shared" si="81"/>
        <v>-2094</v>
      </c>
      <c r="AC261" s="13">
        <f t="shared" si="82"/>
        <v>-8.3426294820717111</v>
      </c>
      <c r="AD261" s="13">
        <f t="shared" si="83"/>
        <v>4.2719580948019171</v>
      </c>
      <c r="AE261" s="3">
        <f t="shared" si="84"/>
        <v>4.2719580948019171</v>
      </c>
      <c r="AF261" s="13">
        <f t="shared" si="96"/>
        <v>2094</v>
      </c>
      <c r="AG261" s="13">
        <f t="shared" si="94"/>
        <v>8.3426294820717111</v>
      </c>
      <c r="AH261" s="13">
        <f t="shared" si="97"/>
        <v>8.3426294820717111</v>
      </c>
    </row>
    <row r="262" spans="1:34" x14ac:dyDescent="0.2">
      <c r="A262" s="8">
        <f t="shared" si="95"/>
        <v>25200</v>
      </c>
      <c r="B262" s="9">
        <f t="shared" si="75"/>
        <v>25.2</v>
      </c>
      <c r="C262" s="13">
        <f>tarifest3(A262,$A$3,Param!$B$5,Param!$C$5,Param!$D$5,Param!$E$5,Param!$B$6,Param!$C$6,Param!$D$6,Param!$E$6)</f>
        <v>3549</v>
      </c>
      <c r="D262" s="3">
        <f t="shared" si="85"/>
        <v>14.083333333333334</v>
      </c>
      <c r="E262" s="3">
        <f>tarifest3grenz(A262,$A$3,Param!$B$5,Param!$C$5,Param!$D$5,Param!$E$5,Param!$B$6,Param!$C$6,Param!$D$6,Param!$E$6)*100</f>
        <v>28.211818639798491</v>
      </c>
      <c r="F262" s="13">
        <f>soli3(C262,$A$3,Param!$J$4,Param!$J$5,Param!$J$6)</f>
        <v>0</v>
      </c>
      <c r="G262" s="3">
        <f>soli3grenz(C262,$A$3,Param!$J$4,Param!$J$5,Param!$J$6)*100</f>
        <v>0</v>
      </c>
      <c r="H262" s="13">
        <f t="shared" si="76"/>
        <v>3549</v>
      </c>
      <c r="I262" s="3">
        <f t="shared" si="98"/>
        <v>14.083333333333334</v>
      </c>
      <c r="J262" s="13">
        <f t="shared" si="77"/>
        <v>28.211818639798491</v>
      </c>
      <c r="K262" s="13">
        <f>tarifest3(A262,$A$3,Param!$B$10,Param!$C$10,Param!$D$10,Param!$E$10,Param!$B$11,Param!$C$11,Param!$D$11,Param!$E$11)</f>
        <v>6689</v>
      </c>
      <c r="L262" s="3">
        <f t="shared" si="86"/>
        <v>26.543650793650791</v>
      </c>
      <c r="M262" s="3">
        <f>tarifest3grenz(A262,$A$3,Param!$B$10,Param!$C$10,Param!$D$10,Param!$E$10,Param!$B$11,Param!$C$11,Param!$D$11,Param!$E$11)*100</f>
        <v>32.483776734600418</v>
      </c>
      <c r="N262" s="3">
        <f t="shared" si="87"/>
        <v>-7711</v>
      </c>
      <c r="O262" s="3">
        <f t="shared" si="88"/>
        <v>-30.599206349206348</v>
      </c>
      <c r="P262" s="13">
        <f t="shared" si="78"/>
        <v>17640</v>
      </c>
      <c r="Q262" s="13">
        <f t="shared" si="89"/>
        <v>0</v>
      </c>
      <c r="R262" s="13">
        <f>tarifest3(A262-$K$3,$A$3,Param!$B$10,Param!$C$10,Param!$D$10,Param!$E$10,Param!$B$11,Param!$C$11,Param!$D$11,Param!$E$11)</f>
        <v>881</v>
      </c>
      <c r="S262" s="3">
        <f t="shared" si="90"/>
        <v>3.496031746031746</v>
      </c>
      <c r="T262" s="3">
        <f>IF(A262&lt;$K$3,$K$2,tarifest3grenz(A262-$K$3,$A$3,Param!$B$10,Param!$C$10,Param!$D$10,Param!$E$10,Param!$B$11,Param!$C$11,Param!$D$11,Param!$E$11))*100</f>
        <v>23.990230593084497</v>
      </c>
      <c r="U262" s="3">
        <f>MAX(K262-tarifest3($K$3,$A$3,Param!$B$10,Param!$C$10,Param!$D$10,Param!$E$10,Param!$B$11,Param!$C$11,Param!$D$11,Param!$E$11),0)</f>
        <v>1459</v>
      </c>
      <c r="V262" s="3">
        <f t="shared" si="91"/>
        <v>5.7896825396825395</v>
      </c>
      <c r="W262" s="3">
        <f t="shared" si="92"/>
        <v>32.483776734600418</v>
      </c>
      <c r="X262" s="3">
        <f>soli3grenz(K262,$A$3,Param!$J$9,Param!$J$10,Param!$J$11)*100</f>
        <v>0</v>
      </c>
      <c r="Y262" s="13">
        <f t="shared" si="79"/>
        <v>1459</v>
      </c>
      <c r="Z262" s="3">
        <f t="shared" si="93"/>
        <v>5.7896825396825395</v>
      </c>
      <c r="AA262" s="13">
        <f t="shared" si="80"/>
        <v>32.483776734600418</v>
      </c>
      <c r="AB262" s="13">
        <f t="shared" si="81"/>
        <v>-2090</v>
      </c>
      <c r="AC262" s="13">
        <f t="shared" si="82"/>
        <v>-8.2936507936507944</v>
      </c>
      <c r="AD262" s="13">
        <f t="shared" si="83"/>
        <v>4.2719580948019278</v>
      </c>
      <c r="AE262" s="3">
        <f t="shared" si="84"/>
        <v>4.2719580948019278</v>
      </c>
      <c r="AF262" s="13">
        <f t="shared" si="96"/>
        <v>2090</v>
      </c>
      <c r="AG262" s="13">
        <f t="shared" si="94"/>
        <v>8.2936507936507944</v>
      </c>
      <c r="AH262" s="13">
        <f t="shared" si="97"/>
        <v>8.2936507936507944</v>
      </c>
    </row>
    <row r="263" spans="1:34" x14ac:dyDescent="0.2">
      <c r="A263" s="8">
        <f t="shared" si="95"/>
        <v>25300</v>
      </c>
      <c r="B263" s="9">
        <f t="shared" si="75"/>
        <v>25.3</v>
      </c>
      <c r="C263" s="13">
        <f>tarifest3(A263,$A$3,Param!$B$5,Param!$C$5,Param!$D$5,Param!$E$5,Param!$B$6,Param!$C$6,Param!$D$6,Param!$E$6)</f>
        <v>3578</v>
      </c>
      <c r="D263" s="3">
        <f t="shared" si="85"/>
        <v>14.142292490118576</v>
      </c>
      <c r="E263" s="3">
        <f>tarifest3grenz(A263,$A$3,Param!$B$5,Param!$C$5,Param!$D$5,Param!$E$5,Param!$B$6,Param!$C$6,Param!$D$6,Param!$E$6)*100</f>
        <v>28.253105564460729</v>
      </c>
      <c r="F263" s="13">
        <f>soli3(C263,$A$3,Param!$J$4,Param!$J$5,Param!$J$6)</f>
        <v>0</v>
      </c>
      <c r="G263" s="3">
        <f>soli3grenz(C263,$A$3,Param!$J$4,Param!$J$5,Param!$J$6)*100</f>
        <v>0</v>
      </c>
      <c r="H263" s="13">
        <f t="shared" si="76"/>
        <v>3578</v>
      </c>
      <c r="I263" s="3">
        <f t="shared" si="98"/>
        <v>14.142292490118576</v>
      </c>
      <c r="J263" s="13">
        <f t="shared" si="77"/>
        <v>28.253105564460729</v>
      </c>
      <c r="K263" s="13">
        <f>tarifest3(A263,$A$3,Param!$B$10,Param!$C$10,Param!$D$10,Param!$E$10,Param!$B$11,Param!$C$11,Param!$D$11,Param!$E$11)</f>
        <v>6722</v>
      </c>
      <c r="L263" s="3">
        <f t="shared" si="86"/>
        <v>26.569169960474309</v>
      </c>
      <c r="M263" s="3">
        <f>tarifest3grenz(A263,$A$3,Param!$B$10,Param!$C$10,Param!$D$10,Param!$E$10,Param!$B$11,Param!$C$11,Param!$D$11,Param!$E$11)*100</f>
        <v>32.525063659262649</v>
      </c>
      <c r="N263" s="3">
        <f t="shared" si="87"/>
        <v>-7678</v>
      </c>
      <c r="O263" s="3">
        <f t="shared" si="88"/>
        <v>-30.34782608695652</v>
      </c>
      <c r="P263" s="13">
        <f t="shared" si="78"/>
        <v>17710</v>
      </c>
      <c r="Q263" s="13">
        <f t="shared" si="89"/>
        <v>0</v>
      </c>
      <c r="R263" s="13">
        <f>tarifest3(A263-$K$3,$A$3,Param!$B$10,Param!$C$10,Param!$D$10,Param!$E$10,Param!$B$11,Param!$C$11,Param!$D$11,Param!$E$11)</f>
        <v>905</v>
      </c>
      <c r="S263" s="3">
        <f t="shared" si="90"/>
        <v>3.5770750988142295</v>
      </c>
      <c r="T263" s="3">
        <f>IF(A263&lt;$K$3,$K$2,tarifest3grenz(A263-$K$3,$A$3,Param!$B$10,Param!$C$10,Param!$D$10,Param!$E$10,Param!$B$11,Param!$C$11,Param!$D$11,Param!$E$11))*100</f>
        <v>24.031517517746739</v>
      </c>
      <c r="U263" s="3">
        <f>MAX(K263-tarifest3($K$3,$A$3,Param!$B$10,Param!$C$10,Param!$D$10,Param!$E$10,Param!$B$11,Param!$C$11,Param!$D$11,Param!$E$11),0)</f>
        <v>1492</v>
      </c>
      <c r="V263" s="3">
        <f t="shared" si="91"/>
        <v>5.8972332015810283</v>
      </c>
      <c r="W263" s="3">
        <f t="shared" si="92"/>
        <v>32.525063659262649</v>
      </c>
      <c r="X263" s="3">
        <f>soli3grenz(K263,$A$3,Param!$J$9,Param!$J$10,Param!$J$11)*100</f>
        <v>0</v>
      </c>
      <c r="Y263" s="13">
        <f t="shared" si="79"/>
        <v>1492</v>
      </c>
      <c r="Z263" s="3">
        <f t="shared" si="93"/>
        <v>5.8972332015810283</v>
      </c>
      <c r="AA263" s="13">
        <f t="shared" si="80"/>
        <v>32.525063659262649</v>
      </c>
      <c r="AB263" s="13">
        <f t="shared" si="81"/>
        <v>-2086</v>
      </c>
      <c r="AC263" s="13">
        <f t="shared" si="82"/>
        <v>-8.2450592885375471</v>
      </c>
      <c r="AD263" s="13">
        <f t="shared" si="83"/>
        <v>4.2719580948019207</v>
      </c>
      <c r="AE263" s="3">
        <f t="shared" si="84"/>
        <v>4.2719580948019207</v>
      </c>
      <c r="AF263" s="13">
        <f t="shared" si="96"/>
        <v>2086</v>
      </c>
      <c r="AG263" s="13">
        <f t="shared" si="94"/>
        <v>8.2450592885375471</v>
      </c>
      <c r="AH263" s="13">
        <f t="shared" si="97"/>
        <v>8.2450592885375471</v>
      </c>
    </row>
    <row r="264" spans="1:34" x14ac:dyDescent="0.2">
      <c r="A264" s="8">
        <f t="shared" si="95"/>
        <v>25400</v>
      </c>
      <c r="B264" s="9">
        <f t="shared" si="75"/>
        <v>25.4</v>
      </c>
      <c r="C264" s="13">
        <f>tarifest3(A264,$A$3,Param!$B$5,Param!$C$5,Param!$D$5,Param!$E$5,Param!$B$6,Param!$C$6,Param!$D$6,Param!$E$6)</f>
        <v>3606</v>
      </c>
      <c r="D264" s="3">
        <f t="shared" si="85"/>
        <v>14.196850393700789</v>
      </c>
      <c r="E264" s="3">
        <f>tarifest3grenz(A264,$A$3,Param!$B$5,Param!$C$5,Param!$D$5,Param!$E$5,Param!$B$6,Param!$C$6,Param!$D$6,Param!$E$6)*100</f>
        <v>28.29439248912297</v>
      </c>
      <c r="F264" s="13">
        <f>soli3(C264,$A$3,Param!$J$4,Param!$J$5,Param!$J$6)</f>
        <v>0</v>
      </c>
      <c r="G264" s="3">
        <f>soli3grenz(C264,$A$3,Param!$J$4,Param!$J$5,Param!$J$6)*100</f>
        <v>0</v>
      </c>
      <c r="H264" s="13">
        <f t="shared" si="76"/>
        <v>3606</v>
      </c>
      <c r="I264" s="3">
        <f t="shared" si="98"/>
        <v>14.196850393700789</v>
      </c>
      <c r="J264" s="13">
        <f t="shared" si="77"/>
        <v>28.29439248912297</v>
      </c>
      <c r="K264" s="13">
        <f>tarifest3(A264,$A$3,Param!$B$10,Param!$C$10,Param!$D$10,Param!$E$10,Param!$B$11,Param!$C$11,Param!$D$11,Param!$E$11)</f>
        <v>6755</v>
      </c>
      <c r="L264" s="3">
        <f t="shared" si="86"/>
        <v>26.594488188976378</v>
      </c>
      <c r="M264" s="3">
        <f>tarifest3grenz(A264,$A$3,Param!$B$10,Param!$C$10,Param!$D$10,Param!$E$10,Param!$B$11,Param!$C$11,Param!$D$11,Param!$E$11)*100</f>
        <v>32.566350583924894</v>
      </c>
      <c r="N264" s="3">
        <f t="shared" si="87"/>
        <v>-7645</v>
      </c>
      <c r="O264" s="3">
        <f t="shared" si="88"/>
        <v>-30.098425196850393</v>
      </c>
      <c r="P264" s="13">
        <f t="shared" si="78"/>
        <v>17780</v>
      </c>
      <c r="Q264" s="13">
        <f t="shared" si="89"/>
        <v>0</v>
      </c>
      <c r="R264" s="13">
        <f>tarifest3(A264-$K$3,$A$3,Param!$B$10,Param!$C$10,Param!$D$10,Param!$E$10,Param!$B$11,Param!$C$11,Param!$D$11,Param!$E$11)</f>
        <v>929</v>
      </c>
      <c r="S264" s="3">
        <f t="shared" si="90"/>
        <v>3.6574803149606301</v>
      </c>
      <c r="T264" s="3">
        <f>IF(A264&lt;$K$3,$K$2,tarifest3grenz(A264-$K$3,$A$3,Param!$B$10,Param!$C$10,Param!$D$10,Param!$E$10,Param!$B$11,Param!$C$11,Param!$D$11,Param!$E$11))*100</f>
        <v>24.07280444240898</v>
      </c>
      <c r="U264" s="3">
        <f>MAX(K264-tarifest3($K$3,$A$3,Param!$B$10,Param!$C$10,Param!$D$10,Param!$E$10,Param!$B$11,Param!$C$11,Param!$D$11,Param!$E$11),0)</f>
        <v>1525</v>
      </c>
      <c r="V264" s="3">
        <f t="shared" si="91"/>
        <v>6.0039370078740157</v>
      </c>
      <c r="W264" s="3">
        <f t="shared" si="92"/>
        <v>32.566350583924894</v>
      </c>
      <c r="X264" s="3">
        <f>soli3grenz(K264,$A$3,Param!$J$9,Param!$J$10,Param!$J$11)*100</f>
        <v>0</v>
      </c>
      <c r="Y264" s="13">
        <f t="shared" si="79"/>
        <v>1525</v>
      </c>
      <c r="Z264" s="3">
        <f t="shared" si="93"/>
        <v>6.0039370078740157</v>
      </c>
      <c r="AA264" s="13">
        <f t="shared" si="80"/>
        <v>32.566350583924894</v>
      </c>
      <c r="AB264" s="13">
        <f t="shared" si="81"/>
        <v>-2081</v>
      </c>
      <c r="AC264" s="13">
        <f t="shared" si="82"/>
        <v>-8.192913385826774</v>
      </c>
      <c r="AD264" s="13">
        <f t="shared" si="83"/>
        <v>4.2719580948019242</v>
      </c>
      <c r="AE264" s="3">
        <f t="shared" si="84"/>
        <v>4.2719580948019242</v>
      </c>
      <c r="AF264" s="13">
        <f t="shared" si="96"/>
        <v>2081</v>
      </c>
      <c r="AG264" s="13">
        <f t="shared" si="94"/>
        <v>8.192913385826774</v>
      </c>
      <c r="AH264" s="13">
        <f t="shared" si="97"/>
        <v>8.192913385826774</v>
      </c>
    </row>
    <row r="265" spans="1:34" x14ac:dyDescent="0.2">
      <c r="A265" s="8">
        <f t="shared" si="95"/>
        <v>25500</v>
      </c>
      <c r="B265" s="9">
        <f t="shared" si="75"/>
        <v>25.5</v>
      </c>
      <c r="C265" s="13">
        <f>tarifest3(A265,$A$3,Param!$B$5,Param!$C$5,Param!$D$5,Param!$E$5,Param!$B$6,Param!$C$6,Param!$D$6,Param!$E$6)</f>
        <v>3634</v>
      </c>
      <c r="D265" s="3">
        <f t="shared" si="85"/>
        <v>14.250980392156862</v>
      </c>
      <c r="E265" s="3">
        <f>tarifest3grenz(A265,$A$3,Param!$B$5,Param!$C$5,Param!$D$5,Param!$E$5,Param!$B$6,Param!$C$6,Param!$D$6,Param!$E$6)*100</f>
        <v>28.335679413785204</v>
      </c>
      <c r="F265" s="13">
        <f>soli3(C265,$A$3,Param!$J$4,Param!$J$5,Param!$J$6)</f>
        <v>0</v>
      </c>
      <c r="G265" s="3">
        <f>soli3grenz(C265,$A$3,Param!$J$4,Param!$J$5,Param!$J$6)*100</f>
        <v>0</v>
      </c>
      <c r="H265" s="13">
        <f t="shared" si="76"/>
        <v>3634</v>
      </c>
      <c r="I265" s="3">
        <f t="shared" si="98"/>
        <v>14.250980392156862</v>
      </c>
      <c r="J265" s="13">
        <f t="shared" si="77"/>
        <v>28.335679413785204</v>
      </c>
      <c r="K265" s="13">
        <f>tarifest3(A265,$A$3,Param!$B$10,Param!$C$10,Param!$D$10,Param!$E$10,Param!$B$11,Param!$C$11,Param!$D$11,Param!$E$11)</f>
        <v>6787</v>
      </c>
      <c r="L265" s="3">
        <f t="shared" si="86"/>
        <v>26.615686274509802</v>
      </c>
      <c r="M265" s="3">
        <f>tarifest3grenz(A265,$A$3,Param!$B$10,Param!$C$10,Param!$D$10,Param!$E$10,Param!$B$11,Param!$C$11,Param!$D$11,Param!$E$11)*100</f>
        <v>32.607637508587132</v>
      </c>
      <c r="N265" s="3">
        <f t="shared" si="87"/>
        <v>-7613</v>
      </c>
      <c r="O265" s="3">
        <f t="shared" si="88"/>
        <v>-29.854901960784314</v>
      </c>
      <c r="P265" s="13">
        <f t="shared" si="78"/>
        <v>17850</v>
      </c>
      <c r="Q265" s="13">
        <f t="shared" si="89"/>
        <v>0</v>
      </c>
      <c r="R265" s="13">
        <f>tarifest3(A265-$K$3,$A$3,Param!$B$10,Param!$C$10,Param!$D$10,Param!$E$10,Param!$B$11,Param!$C$11,Param!$D$11,Param!$E$11)</f>
        <v>953</v>
      </c>
      <c r="S265" s="3">
        <f t="shared" si="90"/>
        <v>3.7372549019607839</v>
      </c>
      <c r="T265" s="3">
        <f>IF(A265&lt;$K$3,$K$2,tarifest3grenz(A265-$K$3,$A$3,Param!$B$10,Param!$C$10,Param!$D$10,Param!$E$10,Param!$B$11,Param!$C$11,Param!$D$11,Param!$E$11))*100</f>
        <v>24.114091367071214</v>
      </c>
      <c r="U265" s="3">
        <f>MAX(K265-tarifest3($K$3,$A$3,Param!$B$10,Param!$C$10,Param!$D$10,Param!$E$10,Param!$B$11,Param!$C$11,Param!$D$11,Param!$E$11),0)</f>
        <v>1557</v>
      </c>
      <c r="V265" s="3">
        <f t="shared" si="91"/>
        <v>6.1058823529411761</v>
      </c>
      <c r="W265" s="3">
        <f t="shared" si="92"/>
        <v>32.607637508587132</v>
      </c>
      <c r="X265" s="3">
        <f>soli3grenz(K265,$A$3,Param!$J$9,Param!$J$10,Param!$J$11)*100</f>
        <v>0</v>
      </c>
      <c r="Y265" s="13">
        <f t="shared" si="79"/>
        <v>1557</v>
      </c>
      <c r="Z265" s="3">
        <f t="shared" si="93"/>
        <v>6.1058823529411761</v>
      </c>
      <c r="AA265" s="13">
        <f t="shared" si="80"/>
        <v>32.607637508587132</v>
      </c>
      <c r="AB265" s="13">
        <f t="shared" si="81"/>
        <v>-2077</v>
      </c>
      <c r="AC265" s="13">
        <f t="shared" si="82"/>
        <v>-8.1450980392156858</v>
      </c>
      <c r="AD265" s="13">
        <f t="shared" si="83"/>
        <v>4.2719580948019278</v>
      </c>
      <c r="AE265" s="3">
        <f t="shared" si="84"/>
        <v>4.2719580948019278</v>
      </c>
      <c r="AF265" s="13">
        <f t="shared" si="96"/>
        <v>2077</v>
      </c>
      <c r="AG265" s="13">
        <f t="shared" si="94"/>
        <v>8.1450980392156858</v>
      </c>
      <c r="AH265" s="13">
        <f t="shared" si="97"/>
        <v>8.1450980392156858</v>
      </c>
    </row>
    <row r="266" spans="1:34" x14ac:dyDescent="0.2">
      <c r="A266" s="8">
        <f t="shared" si="95"/>
        <v>25600</v>
      </c>
      <c r="B266" s="9">
        <f t="shared" ref="B266:B329" si="99">+A266/1000</f>
        <v>25.6</v>
      </c>
      <c r="C266" s="13">
        <f>tarifest3(A266,$A$3,Param!$B$5,Param!$C$5,Param!$D$5,Param!$E$5,Param!$B$6,Param!$C$6,Param!$D$6,Param!$E$6)</f>
        <v>3663</v>
      </c>
      <c r="D266" s="3">
        <f t="shared" si="85"/>
        <v>14.308593750000002</v>
      </c>
      <c r="E266" s="3">
        <f>tarifest3grenz(A266,$A$3,Param!$B$5,Param!$C$5,Param!$D$5,Param!$E$5,Param!$B$6,Param!$C$6,Param!$D$6,Param!$E$6)*100</f>
        <v>28.376966338447446</v>
      </c>
      <c r="F266" s="13">
        <f>soli3(C266,$A$3,Param!$J$4,Param!$J$5,Param!$J$6)</f>
        <v>0</v>
      </c>
      <c r="G266" s="3">
        <f>soli3grenz(C266,$A$3,Param!$J$4,Param!$J$5,Param!$J$6)*100</f>
        <v>0</v>
      </c>
      <c r="H266" s="13">
        <f t="shared" ref="H266:H329" si="100">+C266+F266</f>
        <v>3663</v>
      </c>
      <c r="I266" s="3">
        <f t="shared" si="98"/>
        <v>14.308593750000002</v>
      </c>
      <c r="J266" s="13">
        <f t="shared" ref="J266:J329" si="101">+E266*(1+G266/100)</f>
        <v>28.376966338447446</v>
      </c>
      <c r="K266" s="13">
        <f>tarifest3(A266,$A$3,Param!$B$10,Param!$C$10,Param!$D$10,Param!$E$10,Param!$B$11,Param!$C$11,Param!$D$11,Param!$E$11)</f>
        <v>6820</v>
      </c>
      <c r="L266" s="3">
        <f t="shared" si="86"/>
        <v>26.640625</v>
      </c>
      <c r="M266" s="3">
        <f>tarifest3grenz(A266,$A$3,Param!$B$10,Param!$C$10,Param!$D$10,Param!$E$10,Param!$B$11,Param!$C$11,Param!$D$11,Param!$E$11)*100</f>
        <v>32.64892443324937</v>
      </c>
      <c r="N266" s="3">
        <f t="shared" si="87"/>
        <v>-7580</v>
      </c>
      <c r="O266" s="3">
        <f t="shared" si="88"/>
        <v>-29.609375</v>
      </c>
      <c r="P266" s="13">
        <f t="shared" ref="P266:P329" si="102">+A266*$K$2</f>
        <v>17920</v>
      </c>
      <c r="Q266" s="13">
        <f t="shared" si="89"/>
        <v>0</v>
      </c>
      <c r="R266" s="13">
        <f>tarifest3(A266-$K$3,$A$3,Param!$B$10,Param!$C$10,Param!$D$10,Param!$E$10,Param!$B$11,Param!$C$11,Param!$D$11,Param!$E$11)</f>
        <v>977</v>
      </c>
      <c r="S266" s="3">
        <f t="shared" si="90"/>
        <v>3.81640625</v>
      </c>
      <c r="T266" s="3">
        <f>IF(A266&lt;$K$3,$K$2,tarifest3grenz(A266-$K$3,$A$3,Param!$B$10,Param!$C$10,Param!$D$10,Param!$E$10,Param!$B$11,Param!$C$11,Param!$D$11,Param!$E$11))*100</f>
        <v>24.155378291733452</v>
      </c>
      <c r="U266" s="3">
        <f>MAX(K266-tarifest3($K$3,$A$3,Param!$B$10,Param!$C$10,Param!$D$10,Param!$E$10,Param!$B$11,Param!$C$11,Param!$D$11,Param!$E$11),0)</f>
        <v>1590</v>
      </c>
      <c r="V266" s="3">
        <f t="shared" si="91"/>
        <v>6.2109375</v>
      </c>
      <c r="W266" s="3">
        <f t="shared" si="92"/>
        <v>32.64892443324937</v>
      </c>
      <c r="X266" s="3">
        <f>soli3grenz(K266,$A$3,Param!$J$9,Param!$J$10,Param!$J$11)*100</f>
        <v>0</v>
      </c>
      <c r="Y266" s="13">
        <f t="shared" ref="Y266:Y329" si="103">IF($Y$4=0,N266,IF($Y$4=1,Q266+R266,IF($Y$4=2,Q266+U266)))</f>
        <v>1590</v>
      </c>
      <c r="Z266" s="3">
        <f t="shared" si="93"/>
        <v>6.2109375</v>
      </c>
      <c r="AA266" s="13">
        <f t="shared" ref="AA266:AA329" si="104">IF($Y$4=0,M266,IF($Y$4=1,T266,IF($Y$4=2,W266)))</f>
        <v>32.64892443324937</v>
      </c>
      <c r="AB266" s="13">
        <f t="shared" ref="AB266:AB329" si="105">+Y266-H266</f>
        <v>-2073</v>
      </c>
      <c r="AC266" s="13">
        <f t="shared" ref="AC266:AC329" si="106">+Z266-I266</f>
        <v>-8.0976562500000018</v>
      </c>
      <c r="AD266" s="13">
        <f t="shared" ref="AD266:AD329" si="107">+AA266-J266</f>
        <v>4.2719580948019242</v>
      </c>
      <c r="AE266" s="3">
        <f t="shared" ref="AE266:AE329" si="108">+M266-E266</f>
        <v>4.2719580948019242</v>
      </c>
      <c r="AF266" s="13">
        <f t="shared" si="96"/>
        <v>2073</v>
      </c>
      <c r="AG266" s="13">
        <f t="shared" si="94"/>
        <v>8.0976562500000018</v>
      </c>
      <c r="AH266" s="13">
        <f t="shared" si="97"/>
        <v>8.0976562500000018</v>
      </c>
    </row>
    <row r="267" spans="1:34" x14ac:dyDescent="0.2">
      <c r="A267" s="8">
        <f t="shared" si="95"/>
        <v>25700</v>
      </c>
      <c r="B267" s="9">
        <f t="shared" si="99"/>
        <v>25.7</v>
      </c>
      <c r="C267" s="13">
        <f>tarifest3(A267,$A$3,Param!$B$5,Param!$C$5,Param!$D$5,Param!$E$5,Param!$B$6,Param!$C$6,Param!$D$6,Param!$E$6)</f>
        <v>3691</v>
      </c>
      <c r="D267" s="3">
        <f t="shared" ref="D267:D330" si="109">IF($A267=0,0,C267/$A267*100)</f>
        <v>14.361867704280156</v>
      </c>
      <c r="E267" s="3">
        <f>tarifest3grenz(A267,$A$3,Param!$B$5,Param!$C$5,Param!$D$5,Param!$E$5,Param!$B$6,Param!$C$6,Param!$D$6,Param!$E$6)*100</f>
        <v>28.418253263109687</v>
      </c>
      <c r="F267" s="13">
        <f>soli3(C267,$A$3,Param!$J$4,Param!$J$5,Param!$J$6)</f>
        <v>0</v>
      </c>
      <c r="G267" s="3">
        <f>soli3grenz(C267,$A$3,Param!$J$4,Param!$J$5,Param!$J$6)*100</f>
        <v>0</v>
      </c>
      <c r="H267" s="13">
        <f t="shared" si="100"/>
        <v>3691</v>
      </c>
      <c r="I267" s="3">
        <f t="shared" si="98"/>
        <v>14.361867704280156</v>
      </c>
      <c r="J267" s="13">
        <f t="shared" si="101"/>
        <v>28.418253263109687</v>
      </c>
      <c r="K267" s="13">
        <f>tarifest3(A267,$A$3,Param!$B$10,Param!$C$10,Param!$D$10,Param!$E$10,Param!$B$11,Param!$C$11,Param!$D$11,Param!$E$11)</f>
        <v>6852</v>
      </c>
      <c r="L267" s="3">
        <f t="shared" ref="L267:L330" si="110">IF($A267=0,0,K267/$A267*100)</f>
        <v>26.661478599221788</v>
      </c>
      <c r="M267" s="3">
        <f>tarifest3grenz(A267,$A$3,Param!$B$10,Param!$C$10,Param!$D$10,Param!$E$10,Param!$B$11,Param!$C$11,Param!$D$11,Param!$E$11)*100</f>
        <v>32.690211357911608</v>
      </c>
      <c r="N267" s="3">
        <f t="shared" ref="N267:N330" si="111">+K267-$K$1</f>
        <v>-7548</v>
      </c>
      <c r="O267" s="3">
        <f t="shared" ref="O267:O330" si="112">IF($A267=0,0,N267/$A267*100)</f>
        <v>-29.369649805447473</v>
      </c>
      <c r="P267" s="13">
        <f t="shared" si="102"/>
        <v>17990</v>
      </c>
      <c r="Q267" s="13">
        <f t="shared" ref="Q267:Q330" si="113">MIN(P267-$K$1,0)</f>
        <v>0</v>
      </c>
      <c r="R267" s="13">
        <f>tarifest3(A267-$K$3,$A$3,Param!$B$10,Param!$C$10,Param!$D$10,Param!$E$10,Param!$B$11,Param!$C$11,Param!$D$11,Param!$E$11)</f>
        <v>1001</v>
      </c>
      <c r="S267" s="3">
        <f t="shared" ref="S267:S330" si="114">IF($A267=0,0,(Q267+R267)/$A267*100)</f>
        <v>3.8949416342412455</v>
      </c>
      <c r="T267" s="3">
        <f>IF(A267&lt;$K$3,$K$2,tarifest3grenz(A267-$K$3,$A$3,Param!$B$10,Param!$C$10,Param!$D$10,Param!$E$10,Param!$B$11,Param!$C$11,Param!$D$11,Param!$E$11))*100</f>
        <v>24.196665216395697</v>
      </c>
      <c r="U267" s="3">
        <f>MAX(K267-tarifest3($K$3,$A$3,Param!$B$10,Param!$C$10,Param!$D$10,Param!$E$10,Param!$B$11,Param!$C$11,Param!$D$11,Param!$E$11),0)</f>
        <v>1622</v>
      </c>
      <c r="V267" s="3">
        <f t="shared" ref="V267:V330" si="115">IF($A267=0,0,(Q267+U267)/$A267*100)</f>
        <v>6.3112840466926068</v>
      </c>
      <c r="W267" s="3">
        <f t="shared" ref="W267:W330" si="116">IF(A267&lt;$K$3,$K$2*100,M267)</f>
        <v>32.690211357911608</v>
      </c>
      <c r="X267" s="3">
        <f>soli3grenz(K267,$A$3,Param!$J$9,Param!$J$10,Param!$J$11)*100</f>
        <v>0</v>
      </c>
      <c r="Y267" s="13">
        <f t="shared" si="103"/>
        <v>1622</v>
      </c>
      <c r="Z267" s="3">
        <f t="shared" ref="Z267:Z330" si="117">IF($A267=0,0,Y267/$A267*100)</f>
        <v>6.3112840466926068</v>
      </c>
      <c r="AA267" s="13">
        <f t="shared" si="104"/>
        <v>32.690211357911608</v>
      </c>
      <c r="AB267" s="13">
        <f t="shared" si="105"/>
        <v>-2069</v>
      </c>
      <c r="AC267" s="13">
        <f t="shared" si="106"/>
        <v>-8.0505836575875485</v>
      </c>
      <c r="AD267" s="13">
        <f t="shared" si="107"/>
        <v>4.2719580948019207</v>
      </c>
      <c r="AE267" s="3">
        <f t="shared" si="108"/>
        <v>4.2719580948019207</v>
      </c>
      <c r="AF267" s="13">
        <f t="shared" si="96"/>
        <v>2069</v>
      </c>
      <c r="AG267" s="13">
        <f t="shared" ref="AG267:AG330" si="118">-AC267</f>
        <v>8.0505836575875485</v>
      </c>
      <c r="AH267" s="13">
        <f t="shared" si="97"/>
        <v>8.0505836575875485</v>
      </c>
    </row>
    <row r="268" spans="1:34" x14ac:dyDescent="0.2">
      <c r="A268" s="8">
        <f t="shared" ref="A268:A331" si="119">+A267+100</f>
        <v>25800</v>
      </c>
      <c r="B268" s="9">
        <f t="shared" si="99"/>
        <v>25.8</v>
      </c>
      <c r="C268" s="13">
        <f>tarifest3(A268,$A$3,Param!$B$5,Param!$C$5,Param!$D$5,Param!$E$5,Param!$B$6,Param!$C$6,Param!$D$6,Param!$E$6)</f>
        <v>3719</v>
      </c>
      <c r="D268" s="3">
        <f t="shared" si="109"/>
        <v>14.414728682170544</v>
      </c>
      <c r="E268" s="3">
        <f>tarifest3grenz(A268,$A$3,Param!$B$5,Param!$C$5,Param!$D$5,Param!$E$5,Param!$B$6,Param!$C$6,Param!$D$6,Param!$E$6)*100</f>
        <v>28.459540187771925</v>
      </c>
      <c r="F268" s="13">
        <f>soli3(C268,$A$3,Param!$J$4,Param!$J$5,Param!$J$6)</f>
        <v>0</v>
      </c>
      <c r="G268" s="3">
        <f>soli3grenz(C268,$A$3,Param!$J$4,Param!$J$5,Param!$J$6)*100</f>
        <v>0</v>
      </c>
      <c r="H268" s="13">
        <f t="shared" si="100"/>
        <v>3719</v>
      </c>
      <c r="I268" s="3">
        <f t="shared" si="98"/>
        <v>14.414728682170544</v>
      </c>
      <c r="J268" s="13">
        <f t="shared" si="101"/>
        <v>28.459540187771925</v>
      </c>
      <c r="K268" s="13">
        <f>tarifest3(A268,$A$3,Param!$B$10,Param!$C$10,Param!$D$10,Param!$E$10,Param!$B$11,Param!$C$11,Param!$D$11,Param!$E$11)</f>
        <v>6885</v>
      </c>
      <c r="L268" s="3">
        <f t="shared" si="110"/>
        <v>26.686046511627907</v>
      </c>
      <c r="M268" s="3">
        <f>tarifest3grenz(A268,$A$3,Param!$B$10,Param!$C$10,Param!$D$10,Param!$E$10,Param!$B$11,Param!$C$11,Param!$D$11,Param!$E$11)*100</f>
        <v>32.731498282573845</v>
      </c>
      <c r="N268" s="3">
        <f t="shared" si="111"/>
        <v>-7515</v>
      </c>
      <c r="O268" s="3">
        <f t="shared" si="112"/>
        <v>-29.127906976744182</v>
      </c>
      <c r="P268" s="13">
        <f t="shared" si="102"/>
        <v>18060</v>
      </c>
      <c r="Q268" s="13">
        <f t="shared" si="113"/>
        <v>0</v>
      </c>
      <c r="R268" s="13">
        <f>tarifest3(A268-$K$3,$A$3,Param!$B$10,Param!$C$10,Param!$D$10,Param!$E$10,Param!$B$11,Param!$C$11,Param!$D$11,Param!$E$11)</f>
        <v>1025</v>
      </c>
      <c r="S268" s="3">
        <f t="shared" si="114"/>
        <v>3.9728682170542635</v>
      </c>
      <c r="T268" s="3">
        <f>IF(A268&lt;$K$3,$K$2,tarifest3grenz(A268-$K$3,$A$3,Param!$B$10,Param!$C$10,Param!$D$10,Param!$E$10,Param!$B$11,Param!$C$11,Param!$D$11,Param!$E$11))*100</f>
        <v>24.237952141057935</v>
      </c>
      <c r="U268" s="3">
        <f>MAX(K268-tarifest3($K$3,$A$3,Param!$B$10,Param!$C$10,Param!$D$10,Param!$E$10,Param!$B$11,Param!$C$11,Param!$D$11,Param!$E$11),0)</f>
        <v>1655</v>
      </c>
      <c r="V268" s="3">
        <f t="shared" si="115"/>
        <v>6.4147286821705425</v>
      </c>
      <c r="W268" s="3">
        <f t="shared" si="116"/>
        <v>32.731498282573845</v>
      </c>
      <c r="X268" s="3">
        <f>soli3grenz(K268,$A$3,Param!$J$9,Param!$J$10,Param!$J$11)*100</f>
        <v>0</v>
      </c>
      <c r="Y268" s="13">
        <f t="shared" si="103"/>
        <v>1655</v>
      </c>
      <c r="Z268" s="3">
        <f t="shared" si="117"/>
        <v>6.4147286821705425</v>
      </c>
      <c r="AA268" s="13">
        <f t="shared" si="104"/>
        <v>32.731498282573845</v>
      </c>
      <c r="AB268" s="13">
        <f t="shared" si="105"/>
        <v>-2064</v>
      </c>
      <c r="AC268" s="13">
        <f t="shared" si="106"/>
        <v>-8.0000000000000018</v>
      </c>
      <c r="AD268" s="13">
        <f t="shared" si="107"/>
        <v>4.2719580948019207</v>
      </c>
      <c r="AE268" s="3">
        <f t="shared" si="108"/>
        <v>4.2719580948019207</v>
      </c>
      <c r="AF268" s="13">
        <f t="shared" si="96"/>
        <v>2064</v>
      </c>
      <c r="AG268" s="13">
        <f t="shared" si="118"/>
        <v>8.0000000000000018</v>
      </c>
      <c r="AH268" s="13">
        <f t="shared" si="97"/>
        <v>8.0000000000000018</v>
      </c>
    </row>
    <row r="269" spans="1:34" x14ac:dyDescent="0.2">
      <c r="A269" s="8">
        <f t="shared" si="119"/>
        <v>25900</v>
      </c>
      <c r="B269" s="9">
        <f t="shared" si="99"/>
        <v>25.9</v>
      </c>
      <c r="C269" s="13">
        <f>tarifest3(A269,$A$3,Param!$B$5,Param!$C$5,Param!$D$5,Param!$E$5,Param!$B$6,Param!$C$6,Param!$D$6,Param!$E$6)</f>
        <v>3748</v>
      </c>
      <c r="D269" s="3">
        <f t="shared" si="109"/>
        <v>14.471042471042473</v>
      </c>
      <c r="E269" s="3">
        <f>tarifest3grenz(A269,$A$3,Param!$B$5,Param!$C$5,Param!$D$5,Param!$E$5,Param!$B$6,Param!$C$6,Param!$D$6,Param!$E$6)*100</f>
        <v>28.500827112434163</v>
      </c>
      <c r="F269" s="13">
        <f>soli3(C269,$A$3,Param!$J$4,Param!$J$5,Param!$J$6)</f>
        <v>0</v>
      </c>
      <c r="G269" s="3">
        <f>soli3grenz(C269,$A$3,Param!$J$4,Param!$J$5,Param!$J$6)*100</f>
        <v>0</v>
      </c>
      <c r="H269" s="13">
        <f t="shared" si="100"/>
        <v>3748</v>
      </c>
      <c r="I269" s="3">
        <f t="shared" si="98"/>
        <v>14.471042471042473</v>
      </c>
      <c r="J269" s="13">
        <f t="shared" si="101"/>
        <v>28.500827112434163</v>
      </c>
      <c r="K269" s="13">
        <f>tarifest3(A269,$A$3,Param!$B$10,Param!$C$10,Param!$D$10,Param!$E$10,Param!$B$11,Param!$C$11,Param!$D$11,Param!$E$11)</f>
        <v>6918</v>
      </c>
      <c r="L269" s="3">
        <f t="shared" si="110"/>
        <v>26.710424710424714</v>
      </c>
      <c r="M269" s="3">
        <f>tarifest3grenz(A269,$A$3,Param!$B$10,Param!$C$10,Param!$D$10,Param!$E$10,Param!$B$11,Param!$C$11,Param!$D$11,Param!$E$11)*100</f>
        <v>32.77278520723609</v>
      </c>
      <c r="N269" s="3">
        <f t="shared" si="111"/>
        <v>-7482</v>
      </c>
      <c r="O269" s="3">
        <f t="shared" si="112"/>
        <v>-28.888030888030887</v>
      </c>
      <c r="P269" s="13">
        <f t="shared" si="102"/>
        <v>18130</v>
      </c>
      <c r="Q269" s="13">
        <f t="shared" si="113"/>
        <v>0</v>
      </c>
      <c r="R269" s="13">
        <f>tarifest3(A269-$K$3,$A$3,Param!$B$10,Param!$C$10,Param!$D$10,Param!$E$10,Param!$B$11,Param!$C$11,Param!$D$11,Param!$E$11)</f>
        <v>1050</v>
      </c>
      <c r="S269" s="3">
        <f t="shared" si="114"/>
        <v>4.0540540540540544</v>
      </c>
      <c r="T269" s="3">
        <f>IF(A269&lt;$K$3,$K$2,tarifest3grenz(A269-$K$3,$A$3,Param!$B$10,Param!$C$10,Param!$D$10,Param!$E$10,Param!$B$11,Param!$C$11,Param!$D$11,Param!$E$11))*100</f>
        <v>24.279239065720176</v>
      </c>
      <c r="U269" s="3">
        <f>MAX(K269-tarifest3($K$3,$A$3,Param!$B$10,Param!$C$10,Param!$D$10,Param!$E$10,Param!$B$11,Param!$C$11,Param!$D$11,Param!$E$11),0)</f>
        <v>1688</v>
      </c>
      <c r="V269" s="3">
        <f t="shared" si="115"/>
        <v>6.5173745173745177</v>
      </c>
      <c r="W269" s="3">
        <f t="shared" si="116"/>
        <v>32.77278520723609</v>
      </c>
      <c r="X269" s="3">
        <f>soli3grenz(K269,$A$3,Param!$J$9,Param!$J$10,Param!$J$11)*100</f>
        <v>0</v>
      </c>
      <c r="Y269" s="13">
        <f t="shared" si="103"/>
        <v>1688</v>
      </c>
      <c r="Z269" s="3">
        <f t="shared" si="117"/>
        <v>6.5173745173745177</v>
      </c>
      <c r="AA269" s="13">
        <f t="shared" si="104"/>
        <v>32.77278520723609</v>
      </c>
      <c r="AB269" s="13">
        <f t="shared" si="105"/>
        <v>-2060</v>
      </c>
      <c r="AC269" s="13">
        <f t="shared" si="106"/>
        <v>-7.9536679536679555</v>
      </c>
      <c r="AD269" s="13">
        <f t="shared" si="107"/>
        <v>4.2719580948019278</v>
      </c>
      <c r="AE269" s="3">
        <f t="shared" si="108"/>
        <v>4.2719580948019278</v>
      </c>
      <c r="AF269" s="13">
        <f t="shared" si="96"/>
        <v>2060</v>
      </c>
      <c r="AG269" s="13">
        <f t="shared" si="118"/>
        <v>7.9536679536679555</v>
      </c>
      <c r="AH269" s="13">
        <f t="shared" si="97"/>
        <v>7.9536679536679555</v>
      </c>
    </row>
    <row r="270" spans="1:34" x14ac:dyDescent="0.2">
      <c r="A270" s="8">
        <f t="shared" si="119"/>
        <v>26000</v>
      </c>
      <c r="B270" s="9">
        <f t="shared" si="99"/>
        <v>26</v>
      </c>
      <c r="C270" s="13">
        <f>tarifest3(A270,$A$3,Param!$B$5,Param!$C$5,Param!$D$5,Param!$E$5,Param!$B$6,Param!$C$6,Param!$D$6,Param!$E$6)</f>
        <v>3776</v>
      </c>
      <c r="D270" s="3">
        <f t="shared" si="109"/>
        <v>14.523076923076921</v>
      </c>
      <c r="E270" s="3">
        <f>tarifest3grenz(A270,$A$3,Param!$B$5,Param!$C$5,Param!$D$5,Param!$E$5,Param!$B$6,Param!$C$6,Param!$D$6,Param!$E$6)*100</f>
        <v>28.542114037096404</v>
      </c>
      <c r="F270" s="13">
        <f>soli3(C270,$A$3,Param!$J$4,Param!$J$5,Param!$J$6)</f>
        <v>0</v>
      </c>
      <c r="G270" s="3">
        <f>soli3grenz(C270,$A$3,Param!$J$4,Param!$J$5,Param!$J$6)*100</f>
        <v>0</v>
      </c>
      <c r="H270" s="13">
        <f t="shared" si="100"/>
        <v>3776</v>
      </c>
      <c r="I270" s="3">
        <f t="shared" si="98"/>
        <v>14.523076923076921</v>
      </c>
      <c r="J270" s="13">
        <f t="shared" si="101"/>
        <v>28.542114037096404</v>
      </c>
      <c r="K270" s="13">
        <f>tarifest3(A270,$A$3,Param!$B$10,Param!$C$10,Param!$D$10,Param!$E$10,Param!$B$11,Param!$C$11,Param!$D$11,Param!$E$11)</f>
        <v>6951</v>
      </c>
      <c r="L270" s="3">
        <f t="shared" si="110"/>
        <v>26.734615384615385</v>
      </c>
      <c r="M270" s="3">
        <f>tarifest3grenz(A270,$A$3,Param!$B$10,Param!$C$10,Param!$D$10,Param!$E$10,Param!$B$11,Param!$C$11,Param!$D$11,Param!$E$11)*100</f>
        <v>32.814072131898328</v>
      </c>
      <c r="N270" s="3">
        <f t="shared" si="111"/>
        <v>-7449</v>
      </c>
      <c r="O270" s="3">
        <f t="shared" si="112"/>
        <v>-28.65</v>
      </c>
      <c r="P270" s="13">
        <f t="shared" si="102"/>
        <v>18200</v>
      </c>
      <c r="Q270" s="13">
        <f t="shared" si="113"/>
        <v>0</v>
      </c>
      <c r="R270" s="13">
        <f>tarifest3(A270-$K$3,$A$3,Param!$B$10,Param!$C$10,Param!$D$10,Param!$E$10,Param!$B$11,Param!$C$11,Param!$D$11,Param!$E$11)</f>
        <v>1074</v>
      </c>
      <c r="S270" s="3">
        <f t="shared" si="114"/>
        <v>4.1307692307692312</v>
      </c>
      <c r="T270" s="3">
        <f>IF(A270&lt;$K$3,$K$2,tarifest3grenz(A270-$K$3,$A$3,Param!$B$10,Param!$C$10,Param!$D$10,Param!$E$10,Param!$B$11,Param!$C$11,Param!$D$11,Param!$E$11))*100</f>
        <v>24.320525990382411</v>
      </c>
      <c r="U270" s="3">
        <f>MAX(K270-tarifest3($K$3,$A$3,Param!$B$10,Param!$C$10,Param!$D$10,Param!$E$10,Param!$B$11,Param!$C$11,Param!$D$11,Param!$E$11),0)</f>
        <v>1721</v>
      </c>
      <c r="V270" s="3">
        <f t="shared" si="115"/>
        <v>6.6192307692307688</v>
      </c>
      <c r="W270" s="3">
        <f t="shared" si="116"/>
        <v>32.814072131898328</v>
      </c>
      <c r="X270" s="3">
        <f>soli3grenz(K270,$A$3,Param!$J$9,Param!$J$10,Param!$J$11)*100</f>
        <v>0</v>
      </c>
      <c r="Y270" s="13">
        <f t="shared" si="103"/>
        <v>1721</v>
      </c>
      <c r="Z270" s="3">
        <f t="shared" si="117"/>
        <v>6.6192307692307688</v>
      </c>
      <c r="AA270" s="13">
        <f t="shared" si="104"/>
        <v>32.814072131898328</v>
      </c>
      <c r="AB270" s="13">
        <f t="shared" si="105"/>
        <v>-2055</v>
      </c>
      <c r="AC270" s="13">
        <f t="shared" si="106"/>
        <v>-7.9038461538461524</v>
      </c>
      <c r="AD270" s="13">
        <f t="shared" si="107"/>
        <v>4.2719580948019242</v>
      </c>
      <c r="AE270" s="3">
        <f t="shared" si="108"/>
        <v>4.2719580948019242</v>
      </c>
      <c r="AF270" s="13">
        <f t="shared" si="96"/>
        <v>2055</v>
      </c>
      <c r="AG270" s="13">
        <f t="shared" si="118"/>
        <v>7.9038461538461524</v>
      </c>
      <c r="AH270" s="13">
        <f t="shared" si="97"/>
        <v>7.9038461538461524</v>
      </c>
    </row>
    <row r="271" spans="1:34" x14ac:dyDescent="0.2">
      <c r="A271" s="8">
        <f t="shared" si="119"/>
        <v>26100</v>
      </c>
      <c r="B271" s="9">
        <f t="shared" si="99"/>
        <v>26.1</v>
      </c>
      <c r="C271" s="13">
        <f>tarifest3(A271,$A$3,Param!$B$5,Param!$C$5,Param!$D$5,Param!$E$5,Param!$B$6,Param!$C$6,Param!$D$6,Param!$E$6)</f>
        <v>3805</v>
      </c>
      <c r="D271" s="3">
        <f t="shared" si="109"/>
        <v>14.578544061302681</v>
      </c>
      <c r="E271" s="3">
        <f>tarifest3grenz(A271,$A$3,Param!$B$5,Param!$C$5,Param!$D$5,Param!$E$5,Param!$B$6,Param!$C$6,Param!$D$6,Param!$E$6)*100</f>
        <v>28.583400961758642</v>
      </c>
      <c r="F271" s="13">
        <f>soli3(C271,$A$3,Param!$J$4,Param!$J$5,Param!$J$6)</f>
        <v>0</v>
      </c>
      <c r="G271" s="3">
        <f>soli3grenz(C271,$A$3,Param!$J$4,Param!$J$5,Param!$J$6)*100</f>
        <v>0</v>
      </c>
      <c r="H271" s="13">
        <f t="shared" si="100"/>
        <v>3805</v>
      </c>
      <c r="I271" s="3">
        <f t="shared" si="98"/>
        <v>14.578544061302681</v>
      </c>
      <c r="J271" s="13">
        <f t="shared" si="101"/>
        <v>28.583400961758642</v>
      </c>
      <c r="K271" s="13">
        <f>tarifest3(A271,$A$3,Param!$B$10,Param!$C$10,Param!$D$10,Param!$E$10,Param!$B$11,Param!$C$11,Param!$D$11,Param!$E$11)</f>
        <v>6984</v>
      </c>
      <c r="L271" s="3">
        <f t="shared" si="110"/>
        <v>26.758620689655171</v>
      </c>
      <c r="M271" s="3">
        <f>tarifest3grenz(A271,$A$3,Param!$B$10,Param!$C$10,Param!$D$10,Param!$E$10,Param!$B$11,Param!$C$11,Param!$D$11,Param!$E$11)*100</f>
        <v>32.855359056560559</v>
      </c>
      <c r="N271" s="3">
        <f t="shared" si="111"/>
        <v>-7416</v>
      </c>
      <c r="O271" s="3">
        <f t="shared" si="112"/>
        <v>-28.413793103448278</v>
      </c>
      <c r="P271" s="13">
        <f t="shared" si="102"/>
        <v>18270</v>
      </c>
      <c r="Q271" s="13">
        <f t="shared" si="113"/>
        <v>0</v>
      </c>
      <c r="R271" s="13">
        <f>tarifest3(A271-$K$3,$A$3,Param!$B$10,Param!$C$10,Param!$D$10,Param!$E$10,Param!$B$11,Param!$C$11,Param!$D$11,Param!$E$11)</f>
        <v>1098</v>
      </c>
      <c r="S271" s="3">
        <f t="shared" si="114"/>
        <v>4.2068965517241379</v>
      </c>
      <c r="T271" s="3">
        <f>IF(A271&lt;$K$3,$K$2,tarifest3grenz(A271-$K$3,$A$3,Param!$B$10,Param!$C$10,Param!$D$10,Param!$E$10,Param!$B$11,Param!$C$11,Param!$D$11,Param!$E$11))*100</f>
        <v>24.361812915044652</v>
      </c>
      <c r="U271" s="3">
        <f>MAX(K271-tarifest3($K$3,$A$3,Param!$B$10,Param!$C$10,Param!$D$10,Param!$E$10,Param!$B$11,Param!$C$11,Param!$D$11,Param!$E$11),0)</f>
        <v>1754</v>
      </c>
      <c r="V271" s="3">
        <f t="shared" si="115"/>
        <v>6.7203065134099615</v>
      </c>
      <c r="W271" s="3">
        <f t="shared" si="116"/>
        <v>32.855359056560559</v>
      </c>
      <c r="X271" s="3">
        <f>soli3grenz(K271,$A$3,Param!$J$9,Param!$J$10,Param!$J$11)*100</f>
        <v>0</v>
      </c>
      <c r="Y271" s="13">
        <f t="shared" si="103"/>
        <v>1754</v>
      </c>
      <c r="Z271" s="3">
        <f t="shared" si="117"/>
        <v>6.7203065134099615</v>
      </c>
      <c r="AA271" s="13">
        <f t="shared" si="104"/>
        <v>32.855359056560559</v>
      </c>
      <c r="AB271" s="13">
        <f t="shared" si="105"/>
        <v>-2051</v>
      </c>
      <c r="AC271" s="13">
        <f t="shared" si="106"/>
        <v>-7.8582375478927196</v>
      </c>
      <c r="AD271" s="13">
        <f t="shared" si="107"/>
        <v>4.2719580948019171</v>
      </c>
      <c r="AE271" s="3">
        <f t="shared" si="108"/>
        <v>4.2719580948019171</v>
      </c>
      <c r="AF271" s="13">
        <f t="shared" si="96"/>
        <v>2051</v>
      </c>
      <c r="AG271" s="13">
        <f t="shared" si="118"/>
        <v>7.8582375478927196</v>
      </c>
      <c r="AH271" s="13">
        <f t="shared" si="97"/>
        <v>7.8582375478927196</v>
      </c>
    </row>
    <row r="272" spans="1:34" x14ac:dyDescent="0.2">
      <c r="A272" s="8">
        <f t="shared" si="119"/>
        <v>26200</v>
      </c>
      <c r="B272" s="9">
        <f t="shared" si="99"/>
        <v>26.2</v>
      </c>
      <c r="C272" s="13">
        <f>tarifest3(A272,$A$3,Param!$B$5,Param!$C$5,Param!$D$5,Param!$E$5,Param!$B$6,Param!$C$6,Param!$D$6,Param!$E$6)</f>
        <v>3834</v>
      </c>
      <c r="D272" s="3">
        <f t="shared" si="109"/>
        <v>14.633587786259541</v>
      </c>
      <c r="E272" s="3">
        <f>tarifest3grenz(A272,$A$3,Param!$B$5,Param!$C$5,Param!$D$5,Param!$E$5,Param!$B$6,Param!$C$6,Param!$D$6,Param!$E$6)*100</f>
        <v>28.624687886420887</v>
      </c>
      <c r="F272" s="13">
        <f>soli3(C272,$A$3,Param!$J$4,Param!$J$5,Param!$J$6)</f>
        <v>0</v>
      </c>
      <c r="G272" s="3">
        <f>soli3grenz(C272,$A$3,Param!$J$4,Param!$J$5,Param!$J$6)*100</f>
        <v>0</v>
      </c>
      <c r="H272" s="13">
        <f t="shared" si="100"/>
        <v>3834</v>
      </c>
      <c r="I272" s="3">
        <f t="shared" si="98"/>
        <v>14.633587786259541</v>
      </c>
      <c r="J272" s="13">
        <f t="shared" si="101"/>
        <v>28.624687886420887</v>
      </c>
      <c r="K272" s="13">
        <f>tarifest3(A272,$A$3,Param!$B$10,Param!$C$10,Param!$D$10,Param!$E$10,Param!$B$11,Param!$C$11,Param!$D$11,Param!$E$11)</f>
        <v>7016</v>
      </c>
      <c r="L272" s="3">
        <f t="shared" si="110"/>
        <v>26.778625954198471</v>
      </c>
      <c r="M272" s="3">
        <f>tarifest3grenz(A272,$A$3,Param!$B$10,Param!$C$10,Param!$D$10,Param!$E$10,Param!$B$11,Param!$C$11,Param!$D$11,Param!$E$11)*100</f>
        <v>32.896645981222811</v>
      </c>
      <c r="N272" s="3">
        <f t="shared" si="111"/>
        <v>-7384</v>
      </c>
      <c r="O272" s="3">
        <f t="shared" si="112"/>
        <v>-28.18320610687023</v>
      </c>
      <c r="P272" s="13">
        <f t="shared" si="102"/>
        <v>18340</v>
      </c>
      <c r="Q272" s="13">
        <f t="shared" si="113"/>
        <v>0</v>
      </c>
      <c r="R272" s="13">
        <f>tarifest3(A272-$K$3,$A$3,Param!$B$10,Param!$C$10,Param!$D$10,Param!$E$10,Param!$B$11,Param!$C$11,Param!$D$11,Param!$E$11)</f>
        <v>1123</v>
      </c>
      <c r="S272" s="3">
        <f t="shared" si="114"/>
        <v>4.2862595419847329</v>
      </c>
      <c r="T272" s="3">
        <f>IF(A272&lt;$K$3,$K$2,tarifest3grenz(A272-$K$3,$A$3,Param!$B$10,Param!$C$10,Param!$D$10,Param!$E$10,Param!$B$11,Param!$C$11,Param!$D$11,Param!$E$11))*100</f>
        <v>24.403099839706893</v>
      </c>
      <c r="U272" s="3">
        <f>MAX(K272-tarifest3($K$3,$A$3,Param!$B$10,Param!$C$10,Param!$D$10,Param!$E$10,Param!$B$11,Param!$C$11,Param!$D$11,Param!$E$11),0)</f>
        <v>1786</v>
      </c>
      <c r="V272" s="3">
        <f t="shared" si="115"/>
        <v>6.8167938931297716</v>
      </c>
      <c r="W272" s="3">
        <f t="shared" si="116"/>
        <v>32.896645981222811</v>
      </c>
      <c r="X272" s="3">
        <f>soli3grenz(K272,$A$3,Param!$J$9,Param!$J$10,Param!$J$11)*100</f>
        <v>0</v>
      </c>
      <c r="Y272" s="13">
        <f t="shared" si="103"/>
        <v>1786</v>
      </c>
      <c r="Z272" s="3">
        <f t="shared" si="117"/>
        <v>6.8167938931297716</v>
      </c>
      <c r="AA272" s="13">
        <f t="shared" si="104"/>
        <v>32.896645981222811</v>
      </c>
      <c r="AB272" s="13">
        <f t="shared" si="105"/>
        <v>-2048</v>
      </c>
      <c r="AC272" s="13">
        <f t="shared" si="106"/>
        <v>-7.8167938931297698</v>
      </c>
      <c r="AD272" s="13">
        <f t="shared" si="107"/>
        <v>4.2719580948019242</v>
      </c>
      <c r="AE272" s="3">
        <f t="shared" si="108"/>
        <v>4.2719580948019242</v>
      </c>
      <c r="AF272" s="13">
        <f t="shared" si="96"/>
        <v>2048</v>
      </c>
      <c r="AG272" s="13">
        <f t="shared" si="118"/>
        <v>7.8167938931297698</v>
      </c>
      <c r="AH272" s="13">
        <f t="shared" si="97"/>
        <v>7.8167938931297698</v>
      </c>
    </row>
    <row r="273" spans="1:34" x14ac:dyDescent="0.2">
      <c r="A273" s="8">
        <f t="shared" si="119"/>
        <v>26300</v>
      </c>
      <c r="B273" s="9">
        <f t="shared" si="99"/>
        <v>26.3</v>
      </c>
      <c r="C273" s="13">
        <f>tarifest3(A273,$A$3,Param!$B$5,Param!$C$5,Param!$D$5,Param!$E$5,Param!$B$6,Param!$C$6,Param!$D$6,Param!$E$6)</f>
        <v>3862</v>
      </c>
      <c r="D273" s="3">
        <f t="shared" si="109"/>
        <v>14.684410646387832</v>
      </c>
      <c r="E273" s="3">
        <f>tarifest3grenz(A273,$A$3,Param!$B$5,Param!$C$5,Param!$D$5,Param!$E$5,Param!$B$6,Param!$C$6,Param!$D$6,Param!$E$6)*100</f>
        <v>28.665974811083121</v>
      </c>
      <c r="F273" s="13">
        <f>soli3(C273,$A$3,Param!$J$4,Param!$J$5,Param!$J$6)</f>
        <v>0</v>
      </c>
      <c r="G273" s="3">
        <f>soli3grenz(C273,$A$3,Param!$J$4,Param!$J$5,Param!$J$6)*100</f>
        <v>0</v>
      </c>
      <c r="H273" s="13">
        <f t="shared" si="100"/>
        <v>3862</v>
      </c>
      <c r="I273" s="3">
        <f t="shared" si="98"/>
        <v>14.684410646387832</v>
      </c>
      <c r="J273" s="13">
        <f t="shared" si="101"/>
        <v>28.665974811083121</v>
      </c>
      <c r="K273" s="13">
        <f>tarifest3(A273,$A$3,Param!$B$10,Param!$C$10,Param!$D$10,Param!$E$10,Param!$B$11,Param!$C$11,Param!$D$11,Param!$E$11)</f>
        <v>7049</v>
      </c>
      <c r="L273" s="3">
        <f t="shared" si="110"/>
        <v>26.802281368821291</v>
      </c>
      <c r="M273" s="3">
        <f>tarifest3grenz(A273,$A$3,Param!$B$10,Param!$C$10,Param!$D$10,Param!$E$10,Param!$B$11,Param!$C$11,Param!$D$11,Param!$E$11)*100</f>
        <v>32.937932905885049</v>
      </c>
      <c r="N273" s="3">
        <f t="shared" si="111"/>
        <v>-7351</v>
      </c>
      <c r="O273" s="3">
        <f t="shared" si="112"/>
        <v>-27.950570342205321</v>
      </c>
      <c r="P273" s="13">
        <f t="shared" si="102"/>
        <v>18410</v>
      </c>
      <c r="Q273" s="13">
        <f t="shared" si="113"/>
        <v>0</v>
      </c>
      <c r="R273" s="13">
        <f>tarifest3(A273-$K$3,$A$3,Param!$B$10,Param!$C$10,Param!$D$10,Param!$E$10,Param!$B$11,Param!$C$11,Param!$D$11,Param!$E$11)</f>
        <v>1147</v>
      </c>
      <c r="S273" s="3">
        <f t="shared" si="114"/>
        <v>4.3612167300380227</v>
      </c>
      <c r="T273" s="3">
        <f>IF(A273&lt;$K$3,$K$2,tarifest3grenz(A273-$K$3,$A$3,Param!$B$10,Param!$C$10,Param!$D$10,Param!$E$10,Param!$B$11,Param!$C$11,Param!$D$11,Param!$E$11))*100</f>
        <v>24.444386764369135</v>
      </c>
      <c r="U273" s="3">
        <f>MAX(K273-tarifest3($K$3,$A$3,Param!$B$10,Param!$C$10,Param!$D$10,Param!$E$10,Param!$B$11,Param!$C$11,Param!$D$11,Param!$E$11),0)</f>
        <v>1819</v>
      </c>
      <c r="V273" s="3">
        <f t="shared" si="115"/>
        <v>6.9163498098859311</v>
      </c>
      <c r="W273" s="3">
        <f t="shared" si="116"/>
        <v>32.937932905885049</v>
      </c>
      <c r="X273" s="3">
        <f>soli3grenz(K273,$A$3,Param!$J$9,Param!$J$10,Param!$J$11)*100</f>
        <v>0</v>
      </c>
      <c r="Y273" s="13">
        <f t="shared" si="103"/>
        <v>1819</v>
      </c>
      <c r="Z273" s="3">
        <f t="shared" si="117"/>
        <v>6.9163498098859311</v>
      </c>
      <c r="AA273" s="13">
        <f t="shared" si="104"/>
        <v>32.937932905885049</v>
      </c>
      <c r="AB273" s="13">
        <f t="shared" si="105"/>
        <v>-2043</v>
      </c>
      <c r="AC273" s="13">
        <f t="shared" si="106"/>
        <v>-7.7680608365019008</v>
      </c>
      <c r="AD273" s="13">
        <f t="shared" si="107"/>
        <v>4.2719580948019278</v>
      </c>
      <c r="AE273" s="3">
        <f t="shared" si="108"/>
        <v>4.2719580948019278</v>
      </c>
      <c r="AF273" s="13">
        <f t="shared" si="96"/>
        <v>2043</v>
      </c>
      <c r="AG273" s="13">
        <f t="shared" si="118"/>
        <v>7.7680608365019008</v>
      </c>
      <c r="AH273" s="13">
        <f t="shared" si="97"/>
        <v>7.7680608365019008</v>
      </c>
    </row>
    <row r="274" spans="1:34" x14ac:dyDescent="0.2">
      <c r="A274" s="8">
        <f t="shared" si="119"/>
        <v>26400</v>
      </c>
      <c r="B274" s="9">
        <f t="shared" si="99"/>
        <v>26.4</v>
      </c>
      <c r="C274" s="13">
        <f>tarifest3(A274,$A$3,Param!$B$5,Param!$C$5,Param!$D$5,Param!$E$5,Param!$B$6,Param!$C$6,Param!$D$6,Param!$E$6)</f>
        <v>3891</v>
      </c>
      <c r="D274" s="3">
        <f t="shared" si="109"/>
        <v>14.738636363636365</v>
      </c>
      <c r="E274" s="3">
        <f>tarifest3grenz(A274,$A$3,Param!$B$5,Param!$C$5,Param!$D$5,Param!$E$5,Param!$B$6,Param!$C$6,Param!$D$6,Param!$E$6)*100</f>
        <v>28.707261735745366</v>
      </c>
      <c r="F274" s="13">
        <f>soli3(C274,$A$3,Param!$J$4,Param!$J$5,Param!$J$6)</f>
        <v>0</v>
      </c>
      <c r="G274" s="3">
        <f>soli3grenz(C274,$A$3,Param!$J$4,Param!$J$5,Param!$J$6)*100</f>
        <v>0</v>
      </c>
      <c r="H274" s="13">
        <f t="shared" si="100"/>
        <v>3891</v>
      </c>
      <c r="I274" s="3">
        <f t="shared" si="98"/>
        <v>14.738636363636365</v>
      </c>
      <c r="J274" s="13">
        <f t="shared" si="101"/>
        <v>28.707261735745366</v>
      </c>
      <c r="K274" s="13">
        <f>tarifest3(A274,$A$3,Param!$B$10,Param!$C$10,Param!$D$10,Param!$E$10,Param!$B$11,Param!$C$11,Param!$D$11,Param!$E$11)</f>
        <v>7082</v>
      </c>
      <c r="L274" s="3">
        <f t="shared" si="110"/>
        <v>26.825757575757574</v>
      </c>
      <c r="M274" s="3">
        <f>tarifest3grenz(A274,$A$3,Param!$B$10,Param!$C$10,Param!$D$10,Param!$E$10,Param!$B$11,Param!$C$11,Param!$D$11,Param!$E$11)*100</f>
        <v>32.979219830547287</v>
      </c>
      <c r="N274" s="3">
        <f t="shared" si="111"/>
        <v>-7318</v>
      </c>
      <c r="O274" s="3">
        <f t="shared" si="112"/>
        <v>-27.719696969696972</v>
      </c>
      <c r="P274" s="13">
        <f t="shared" si="102"/>
        <v>18480</v>
      </c>
      <c r="Q274" s="13">
        <f t="shared" si="113"/>
        <v>0</v>
      </c>
      <c r="R274" s="13">
        <f>tarifest3(A274-$K$3,$A$3,Param!$B$10,Param!$C$10,Param!$D$10,Param!$E$10,Param!$B$11,Param!$C$11,Param!$D$11,Param!$E$11)</f>
        <v>1171</v>
      </c>
      <c r="S274" s="3">
        <f t="shared" si="114"/>
        <v>4.4356060606060606</v>
      </c>
      <c r="T274" s="3">
        <f>IF(A274&lt;$K$3,$K$2,tarifest3grenz(A274-$K$3,$A$3,Param!$B$10,Param!$C$10,Param!$D$10,Param!$E$10,Param!$B$11,Param!$C$11,Param!$D$11,Param!$E$11))*100</f>
        <v>24.485673689031373</v>
      </c>
      <c r="U274" s="3">
        <f>MAX(K274-tarifest3($K$3,$A$3,Param!$B$10,Param!$C$10,Param!$D$10,Param!$E$10,Param!$B$11,Param!$C$11,Param!$D$11,Param!$E$11),0)</f>
        <v>1852</v>
      </c>
      <c r="V274" s="3">
        <f t="shared" si="115"/>
        <v>7.0151515151515147</v>
      </c>
      <c r="W274" s="3">
        <f t="shared" si="116"/>
        <v>32.979219830547287</v>
      </c>
      <c r="X274" s="3">
        <f>soli3grenz(K274,$A$3,Param!$J$9,Param!$J$10,Param!$J$11)*100</f>
        <v>0</v>
      </c>
      <c r="Y274" s="13">
        <f t="shared" si="103"/>
        <v>1852</v>
      </c>
      <c r="Z274" s="3">
        <f t="shared" si="117"/>
        <v>7.0151515151515147</v>
      </c>
      <c r="AA274" s="13">
        <f t="shared" si="104"/>
        <v>32.979219830547287</v>
      </c>
      <c r="AB274" s="13">
        <f t="shared" si="105"/>
        <v>-2039</v>
      </c>
      <c r="AC274" s="13">
        <f t="shared" si="106"/>
        <v>-7.7234848484848504</v>
      </c>
      <c r="AD274" s="13">
        <f t="shared" si="107"/>
        <v>4.2719580948019207</v>
      </c>
      <c r="AE274" s="3">
        <f t="shared" si="108"/>
        <v>4.2719580948019207</v>
      </c>
      <c r="AF274" s="13">
        <f t="shared" si="96"/>
        <v>2039</v>
      </c>
      <c r="AG274" s="13">
        <f t="shared" si="118"/>
        <v>7.7234848484848504</v>
      </c>
      <c r="AH274" s="13">
        <f t="shared" si="97"/>
        <v>7.7234848484848504</v>
      </c>
    </row>
    <row r="275" spans="1:34" x14ac:dyDescent="0.2">
      <c r="A275" s="8">
        <f t="shared" si="119"/>
        <v>26500</v>
      </c>
      <c r="B275" s="9">
        <f t="shared" si="99"/>
        <v>26.5</v>
      </c>
      <c r="C275" s="13">
        <f>tarifest3(A275,$A$3,Param!$B$5,Param!$C$5,Param!$D$5,Param!$E$5,Param!$B$6,Param!$C$6,Param!$D$6,Param!$E$6)</f>
        <v>3920</v>
      </c>
      <c r="D275" s="3">
        <f t="shared" si="109"/>
        <v>14.79245283018868</v>
      </c>
      <c r="E275" s="3">
        <f>tarifest3grenz(A275,$A$3,Param!$B$5,Param!$C$5,Param!$D$5,Param!$E$5,Param!$B$6,Param!$C$6,Param!$D$6,Param!$E$6)*100</f>
        <v>28.748548660407604</v>
      </c>
      <c r="F275" s="13">
        <f>soli3(C275,$A$3,Param!$J$4,Param!$J$5,Param!$J$6)</f>
        <v>0</v>
      </c>
      <c r="G275" s="3">
        <f>soli3grenz(C275,$A$3,Param!$J$4,Param!$J$5,Param!$J$6)*100</f>
        <v>0</v>
      </c>
      <c r="H275" s="13">
        <f t="shared" si="100"/>
        <v>3920</v>
      </c>
      <c r="I275" s="3">
        <f t="shared" si="98"/>
        <v>14.79245283018868</v>
      </c>
      <c r="J275" s="13">
        <f t="shared" si="101"/>
        <v>28.748548660407604</v>
      </c>
      <c r="K275" s="13">
        <f>tarifest3(A275,$A$3,Param!$B$10,Param!$C$10,Param!$D$10,Param!$E$10,Param!$B$11,Param!$C$11,Param!$D$11,Param!$E$11)</f>
        <v>7115</v>
      </c>
      <c r="L275" s="3">
        <f t="shared" si="110"/>
        <v>26.849056603773587</v>
      </c>
      <c r="M275" s="3">
        <f>tarifest3grenz(A275,$A$3,Param!$B$10,Param!$C$10,Param!$D$10,Param!$E$10,Param!$B$11,Param!$C$11,Param!$D$11,Param!$E$11)*100</f>
        <v>33.020506755209524</v>
      </c>
      <c r="N275" s="3">
        <f t="shared" si="111"/>
        <v>-7285</v>
      </c>
      <c r="O275" s="3">
        <f t="shared" si="112"/>
        <v>-27.490566037735846</v>
      </c>
      <c r="P275" s="13">
        <f t="shared" si="102"/>
        <v>18550</v>
      </c>
      <c r="Q275" s="13">
        <f t="shared" si="113"/>
        <v>0</v>
      </c>
      <c r="R275" s="13">
        <f>tarifest3(A275-$K$3,$A$3,Param!$B$10,Param!$C$10,Param!$D$10,Param!$E$10,Param!$B$11,Param!$C$11,Param!$D$11,Param!$E$11)</f>
        <v>1196</v>
      </c>
      <c r="S275" s="3">
        <f t="shared" si="114"/>
        <v>4.5132075471698112</v>
      </c>
      <c r="T275" s="3">
        <f>IF(A275&lt;$K$3,$K$2,tarifest3grenz(A275-$K$3,$A$3,Param!$B$10,Param!$C$10,Param!$D$10,Param!$E$10,Param!$B$11,Param!$C$11,Param!$D$11,Param!$E$11))*100</f>
        <v>24.52696061369361</v>
      </c>
      <c r="U275" s="3">
        <f>MAX(K275-tarifest3($K$3,$A$3,Param!$B$10,Param!$C$10,Param!$D$10,Param!$E$10,Param!$B$11,Param!$C$11,Param!$D$11,Param!$E$11),0)</f>
        <v>1885</v>
      </c>
      <c r="V275" s="3">
        <f t="shared" si="115"/>
        <v>7.1132075471698117</v>
      </c>
      <c r="W275" s="3">
        <f t="shared" si="116"/>
        <v>33.020506755209524</v>
      </c>
      <c r="X275" s="3">
        <f>soli3grenz(K275,$A$3,Param!$J$9,Param!$J$10,Param!$J$11)*100</f>
        <v>0</v>
      </c>
      <c r="Y275" s="13">
        <f t="shared" si="103"/>
        <v>1885</v>
      </c>
      <c r="Z275" s="3">
        <f t="shared" si="117"/>
        <v>7.1132075471698117</v>
      </c>
      <c r="AA275" s="13">
        <f t="shared" si="104"/>
        <v>33.020506755209524</v>
      </c>
      <c r="AB275" s="13">
        <f t="shared" si="105"/>
        <v>-2035</v>
      </c>
      <c r="AC275" s="13">
        <f t="shared" si="106"/>
        <v>-7.6792452830188678</v>
      </c>
      <c r="AD275" s="13">
        <f t="shared" si="107"/>
        <v>4.2719580948019207</v>
      </c>
      <c r="AE275" s="3">
        <f t="shared" si="108"/>
        <v>4.2719580948019207</v>
      </c>
      <c r="AF275" s="13">
        <f t="shared" si="96"/>
        <v>2035</v>
      </c>
      <c r="AG275" s="13">
        <f t="shared" si="118"/>
        <v>7.6792452830188678</v>
      </c>
      <c r="AH275" s="13">
        <f t="shared" si="97"/>
        <v>7.6792452830188678</v>
      </c>
    </row>
    <row r="276" spans="1:34" x14ac:dyDescent="0.2">
      <c r="A276" s="8">
        <f t="shared" si="119"/>
        <v>26600</v>
      </c>
      <c r="B276" s="9">
        <f t="shared" si="99"/>
        <v>26.6</v>
      </c>
      <c r="C276" s="13">
        <f>tarifest3(A276,$A$3,Param!$B$5,Param!$C$5,Param!$D$5,Param!$E$5,Param!$B$6,Param!$C$6,Param!$D$6,Param!$E$6)</f>
        <v>3948</v>
      </c>
      <c r="D276" s="3">
        <f t="shared" si="109"/>
        <v>14.842105263157896</v>
      </c>
      <c r="E276" s="3">
        <f>tarifest3grenz(A276,$A$3,Param!$B$5,Param!$C$5,Param!$D$5,Param!$E$5,Param!$B$6,Param!$C$6,Param!$D$6,Param!$E$6)*100</f>
        <v>28.789835585069838</v>
      </c>
      <c r="F276" s="13">
        <f>soli3(C276,$A$3,Param!$J$4,Param!$J$5,Param!$J$6)</f>
        <v>0</v>
      </c>
      <c r="G276" s="3">
        <f>soli3grenz(C276,$A$3,Param!$J$4,Param!$J$5,Param!$J$6)*100</f>
        <v>0</v>
      </c>
      <c r="H276" s="13">
        <f t="shared" si="100"/>
        <v>3948</v>
      </c>
      <c r="I276" s="3">
        <f t="shared" si="98"/>
        <v>14.842105263157896</v>
      </c>
      <c r="J276" s="13">
        <f t="shared" si="101"/>
        <v>28.789835585069838</v>
      </c>
      <c r="K276" s="13">
        <f>tarifest3(A276,$A$3,Param!$B$10,Param!$C$10,Param!$D$10,Param!$E$10,Param!$B$11,Param!$C$11,Param!$D$11,Param!$E$11)</f>
        <v>7148</v>
      </c>
      <c r="L276" s="3">
        <f t="shared" si="110"/>
        <v>26.872180451127818</v>
      </c>
      <c r="M276" s="3">
        <f>tarifest3grenz(A276,$A$3,Param!$B$10,Param!$C$10,Param!$D$10,Param!$E$10,Param!$B$11,Param!$C$11,Param!$D$11,Param!$E$11)*100</f>
        <v>33.061793679871762</v>
      </c>
      <c r="N276" s="3">
        <f t="shared" si="111"/>
        <v>-7252</v>
      </c>
      <c r="O276" s="3">
        <f t="shared" si="112"/>
        <v>-27.263157894736846</v>
      </c>
      <c r="P276" s="13">
        <f t="shared" si="102"/>
        <v>18620</v>
      </c>
      <c r="Q276" s="13">
        <f t="shared" si="113"/>
        <v>0</v>
      </c>
      <c r="R276" s="13">
        <f>tarifest3(A276-$K$3,$A$3,Param!$B$10,Param!$C$10,Param!$D$10,Param!$E$10,Param!$B$11,Param!$C$11,Param!$D$11,Param!$E$11)</f>
        <v>1220</v>
      </c>
      <c r="S276" s="3">
        <f t="shared" si="114"/>
        <v>4.5864661654135341</v>
      </c>
      <c r="T276" s="3">
        <f>IF(A276&lt;$K$3,$K$2,tarifest3grenz(A276-$K$3,$A$3,Param!$B$10,Param!$C$10,Param!$D$10,Param!$E$10,Param!$B$11,Param!$C$11,Param!$D$11,Param!$E$11))*100</f>
        <v>24.568247538355852</v>
      </c>
      <c r="U276" s="3">
        <f>MAX(K276-tarifest3($K$3,$A$3,Param!$B$10,Param!$C$10,Param!$D$10,Param!$E$10,Param!$B$11,Param!$C$11,Param!$D$11,Param!$E$11),0)</f>
        <v>1918</v>
      </c>
      <c r="V276" s="3">
        <f t="shared" si="115"/>
        <v>7.2105263157894743</v>
      </c>
      <c r="W276" s="3">
        <f t="shared" si="116"/>
        <v>33.061793679871762</v>
      </c>
      <c r="X276" s="3">
        <f>soli3grenz(K276,$A$3,Param!$J$9,Param!$J$10,Param!$J$11)*100</f>
        <v>0</v>
      </c>
      <c r="Y276" s="13">
        <f t="shared" si="103"/>
        <v>1918</v>
      </c>
      <c r="Z276" s="3">
        <f t="shared" si="117"/>
        <v>7.2105263157894743</v>
      </c>
      <c r="AA276" s="13">
        <f t="shared" si="104"/>
        <v>33.061793679871762</v>
      </c>
      <c r="AB276" s="13">
        <f t="shared" si="105"/>
        <v>-2030</v>
      </c>
      <c r="AC276" s="13">
        <f t="shared" si="106"/>
        <v>-7.6315789473684212</v>
      </c>
      <c r="AD276" s="13">
        <f t="shared" si="107"/>
        <v>4.2719580948019242</v>
      </c>
      <c r="AE276" s="3">
        <f t="shared" si="108"/>
        <v>4.2719580948019242</v>
      </c>
      <c r="AF276" s="13">
        <f t="shared" si="96"/>
        <v>2030</v>
      </c>
      <c r="AG276" s="13">
        <f t="shared" si="118"/>
        <v>7.6315789473684212</v>
      </c>
      <c r="AH276" s="13">
        <f t="shared" si="97"/>
        <v>7.6315789473684212</v>
      </c>
    </row>
    <row r="277" spans="1:34" x14ac:dyDescent="0.2">
      <c r="A277" s="8">
        <f t="shared" si="119"/>
        <v>26700</v>
      </c>
      <c r="B277" s="9">
        <f t="shared" si="99"/>
        <v>26.7</v>
      </c>
      <c r="C277" s="13">
        <f>tarifest3(A277,$A$3,Param!$B$5,Param!$C$5,Param!$D$5,Param!$E$5,Param!$B$6,Param!$C$6,Param!$D$6,Param!$E$6)</f>
        <v>3977</v>
      </c>
      <c r="D277" s="3">
        <f t="shared" si="109"/>
        <v>14.895131086142321</v>
      </c>
      <c r="E277" s="3">
        <f>tarifest3grenz(A277,$A$3,Param!$B$5,Param!$C$5,Param!$D$5,Param!$E$5,Param!$B$6,Param!$C$6,Param!$D$6,Param!$E$6)*100</f>
        <v>28.831122509732083</v>
      </c>
      <c r="F277" s="13">
        <f>soli3(C277,$A$3,Param!$J$4,Param!$J$5,Param!$J$6)</f>
        <v>0</v>
      </c>
      <c r="G277" s="3">
        <f>soli3grenz(C277,$A$3,Param!$J$4,Param!$J$5,Param!$J$6)*100</f>
        <v>0</v>
      </c>
      <c r="H277" s="13">
        <f t="shared" si="100"/>
        <v>3977</v>
      </c>
      <c r="I277" s="3">
        <f t="shared" si="98"/>
        <v>14.895131086142321</v>
      </c>
      <c r="J277" s="13">
        <f t="shared" si="101"/>
        <v>28.831122509732083</v>
      </c>
      <c r="K277" s="13">
        <f>tarifest3(A277,$A$3,Param!$B$10,Param!$C$10,Param!$D$10,Param!$E$10,Param!$B$11,Param!$C$11,Param!$D$11,Param!$E$11)</f>
        <v>7181</v>
      </c>
      <c r="L277" s="3">
        <f t="shared" si="110"/>
        <v>26.895131086142321</v>
      </c>
      <c r="M277" s="3">
        <f>tarifest3grenz(A277,$A$3,Param!$B$10,Param!$C$10,Param!$D$10,Param!$E$10,Param!$B$11,Param!$C$11,Param!$D$11,Param!$E$11)*100</f>
        <v>33.103080604534007</v>
      </c>
      <c r="N277" s="3">
        <f t="shared" si="111"/>
        <v>-7219</v>
      </c>
      <c r="O277" s="3">
        <f t="shared" si="112"/>
        <v>-27.037453183520597</v>
      </c>
      <c r="P277" s="13">
        <f t="shared" si="102"/>
        <v>18690</v>
      </c>
      <c r="Q277" s="13">
        <f t="shared" si="113"/>
        <v>0</v>
      </c>
      <c r="R277" s="13">
        <f>tarifest3(A277-$K$3,$A$3,Param!$B$10,Param!$C$10,Param!$D$10,Param!$E$10,Param!$B$11,Param!$C$11,Param!$D$11,Param!$E$11)</f>
        <v>1245</v>
      </c>
      <c r="S277" s="3">
        <f t="shared" si="114"/>
        <v>4.6629213483146064</v>
      </c>
      <c r="T277" s="3">
        <f>IF(A277&lt;$K$3,$K$2,tarifest3grenz(A277-$K$3,$A$3,Param!$B$10,Param!$C$10,Param!$D$10,Param!$E$10,Param!$B$11,Param!$C$11,Param!$D$11,Param!$E$11))*100</f>
        <v>24.60953446301809</v>
      </c>
      <c r="U277" s="3">
        <f>MAX(K277-tarifest3($K$3,$A$3,Param!$B$10,Param!$C$10,Param!$D$10,Param!$E$10,Param!$B$11,Param!$C$11,Param!$D$11,Param!$E$11),0)</f>
        <v>1951</v>
      </c>
      <c r="V277" s="3">
        <f t="shared" si="115"/>
        <v>7.3071161048689133</v>
      </c>
      <c r="W277" s="3">
        <f t="shared" si="116"/>
        <v>33.103080604534007</v>
      </c>
      <c r="X277" s="3">
        <f>soli3grenz(K277,$A$3,Param!$J$9,Param!$J$10,Param!$J$11)*100</f>
        <v>0</v>
      </c>
      <c r="Y277" s="13">
        <f t="shared" si="103"/>
        <v>1951</v>
      </c>
      <c r="Z277" s="3">
        <f t="shared" si="117"/>
        <v>7.3071161048689133</v>
      </c>
      <c r="AA277" s="13">
        <f t="shared" si="104"/>
        <v>33.103080604534007</v>
      </c>
      <c r="AB277" s="13">
        <f t="shared" si="105"/>
        <v>-2026</v>
      </c>
      <c r="AC277" s="13">
        <f t="shared" si="106"/>
        <v>-7.5880149812734077</v>
      </c>
      <c r="AD277" s="13">
        <f t="shared" si="107"/>
        <v>4.2719580948019242</v>
      </c>
      <c r="AE277" s="3">
        <f t="shared" si="108"/>
        <v>4.2719580948019242</v>
      </c>
      <c r="AF277" s="13">
        <f t="shared" si="96"/>
        <v>2026</v>
      </c>
      <c r="AG277" s="13">
        <f t="shared" si="118"/>
        <v>7.5880149812734077</v>
      </c>
      <c r="AH277" s="13">
        <f t="shared" si="97"/>
        <v>7.5880149812734077</v>
      </c>
    </row>
    <row r="278" spans="1:34" x14ac:dyDescent="0.2">
      <c r="A278" s="8">
        <f t="shared" si="119"/>
        <v>26800</v>
      </c>
      <c r="B278" s="9">
        <f t="shared" si="99"/>
        <v>26.8</v>
      </c>
      <c r="C278" s="13">
        <f>tarifest3(A278,$A$3,Param!$B$5,Param!$C$5,Param!$D$5,Param!$E$5,Param!$B$6,Param!$C$6,Param!$D$6,Param!$E$6)</f>
        <v>4006</v>
      </c>
      <c r="D278" s="3">
        <f t="shared" si="109"/>
        <v>14.947761194029852</v>
      </c>
      <c r="E278" s="3">
        <f>tarifest3grenz(A278,$A$3,Param!$B$5,Param!$C$5,Param!$D$5,Param!$E$5,Param!$B$6,Param!$C$6,Param!$D$6,Param!$E$6)*100</f>
        <v>28.872409434394321</v>
      </c>
      <c r="F278" s="13">
        <f>soli3(C278,$A$3,Param!$J$4,Param!$J$5,Param!$J$6)</f>
        <v>0</v>
      </c>
      <c r="G278" s="3">
        <f>soli3grenz(C278,$A$3,Param!$J$4,Param!$J$5,Param!$J$6)*100</f>
        <v>0</v>
      </c>
      <c r="H278" s="13">
        <f t="shared" si="100"/>
        <v>4006</v>
      </c>
      <c r="I278" s="3">
        <f t="shared" si="98"/>
        <v>14.947761194029852</v>
      </c>
      <c r="J278" s="13">
        <f t="shared" si="101"/>
        <v>28.872409434394321</v>
      </c>
      <c r="K278" s="13">
        <f>tarifest3(A278,$A$3,Param!$B$10,Param!$C$10,Param!$D$10,Param!$E$10,Param!$B$11,Param!$C$11,Param!$D$11,Param!$E$11)</f>
        <v>7215</v>
      </c>
      <c r="L278" s="3">
        <f t="shared" si="110"/>
        <v>26.921641791044777</v>
      </c>
      <c r="M278" s="3">
        <f>tarifest3grenz(A278,$A$3,Param!$B$10,Param!$C$10,Param!$D$10,Param!$E$10,Param!$B$11,Param!$C$11,Param!$D$11,Param!$E$11)*100</f>
        <v>33.144367529196245</v>
      </c>
      <c r="N278" s="3">
        <f t="shared" si="111"/>
        <v>-7185</v>
      </c>
      <c r="O278" s="3">
        <f t="shared" si="112"/>
        <v>-26.809701492537314</v>
      </c>
      <c r="P278" s="13">
        <f t="shared" si="102"/>
        <v>18760</v>
      </c>
      <c r="Q278" s="13">
        <f t="shared" si="113"/>
        <v>0</v>
      </c>
      <c r="R278" s="13">
        <f>tarifest3(A278-$K$3,$A$3,Param!$B$10,Param!$C$10,Param!$D$10,Param!$E$10,Param!$B$11,Param!$C$11,Param!$D$11,Param!$E$11)</f>
        <v>1270</v>
      </c>
      <c r="S278" s="3">
        <f t="shared" si="114"/>
        <v>4.7388059701492535</v>
      </c>
      <c r="T278" s="3">
        <f>IF(A278&lt;$K$3,$K$2,tarifest3grenz(A278-$K$3,$A$3,Param!$B$10,Param!$C$10,Param!$D$10,Param!$E$10,Param!$B$11,Param!$C$11,Param!$D$11,Param!$E$11))*100</f>
        <v>24.650821387680331</v>
      </c>
      <c r="U278" s="3">
        <f>MAX(K278-tarifest3($K$3,$A$3,Param!$B$10,Param!$C$10,Param!$D$10,Param!$E$10,Param!$B$11,Param!$C$11,Param!$D$11,Param!$E$11),0)</f>
        <v>1985</v>
      </c>
      <c r="V278" s="3">
        <f t="shared" si="115"/>
        <v>7.406716417910447</v>
      </c>
      <c r="W278" s="3">
        <f t="shared" si="116"/>
        <v>33.144367529196245</v>
      </c>
      <c r="X278" s="3">
        <f>soli3grenz(K278,$A$3,Param!$J$9,Param!$J$10,Param!$J$11)*100</f>
        <v>0</v>
      </c>
      <c r="Y278" s="13">
        <f t="shared" si="103"/>
        <v>1985</v>
      </c>
      <c r="Z278" s="3">
        <f t="shared" si="117"/>
        <v>7.406716417910447</v>
      </c>
      <c r="AA278" s="13">
        <f t="shared" si="104"/>
        <v>33.144367529196245</v>
      </c>
      <c r="AB278" s="13">
        <f t="shared" si="105"/>
        <v>-2021</v>
      </c>
      <c r="AC278" s="13">
        <f t="shared" si="106"/>
        <v>-7.5410447761194046</v>
      </c>
      <c r="AD278" s="13">
        <f t="shared" si="107"/>
        <v>4.2719580948019242</v>
      </c>
      <c r="AE278" s="3">
        <f t="shared" si="108"/>
        <v>4.2719580948019242</v>
      </c>
      <c r="AF278" s="13">
        <f t="shared" si="96"/>
        <v>2021</v>
      </c>
      <c r="AG278" s="13">
        <f t="shared" si="118"/>
        <v>7.5410447761194046</v>
      </c>
      <c r="AH278" s="13">
        <f t="shared" si="97"/>
        <v>7.5410447761194046</v>
      </c>
    </row>
    <row r="279" spans="1:34" x14ac:dyDescent="0.2">
      <c r="A279" s="8">
        <f t="shared" si="119"/>
        <v>26900</v>
      </c>
      <c r="B279" s="9">
        <f t="shared" si="99"/>
        <v>26.9</v>
      </c>
      <c r="C279" s="13">
        <f>tarifest3(A279,$A$3,Param!$B$5,Param!$C$5,Param!$D$5,Param!$E$5,Param!$B$6,Param!$C$6,Param!$D$6,Param!$E$6)</f>
        <v>4035</v>
      </c>
      <c r="D279" s="3">
        <f t="shared" si="109"/>
        <v>15</v>
      </c>
      <c r="E279" s="3">
        <f>tarifest3grenz(A279,$A$3,Param!$B$5,Param!$C$5,Param!$D$5,Param!$E$5,Param!$B$6,Param!$C$6,Param!$D$6,Param!$E$6)*100</f>
        <v>28.913696359056562</v>
      </c>
      <c r="F279" s="13">
        <f>soli3(C279,$A$3,Param!$J$4,Param!$J$5,Param!$J$6)</f>
        <v>0</v>
      </c>
      <c r="G279" s="3">
        <f>soli3grenz(C279,$A$3,Param!$J$4,Param!$J$5,Param!$J$6)*100</f>
        <v>0</v>
      </c>
      <c r="H279" s="13">
        <f t="shared" si="100"/>
        <v>4035</v>
      </c>
      <c r="I279" s="3">
        <f t="shared" si="98"/>
        <v>15</v>
      </c>
      <c r="J279" s="13">
        <f t="shared" si="101"/>
        <v>28.913696359056562</v>
      </c>
      <c r="K279" s="13">
        <f>tarifest3(A279,$A$3,Param!$B$10,Param!$C$10,Param!$D$10,Param!$E$10,Param!$B$11,Param!$C$11,Param!$D$11,Param!$E$11)</f>
        <v>7248</v>
      </c>
      <c r="L279" s="3">
        <f t="shared" si="110"/>
        <v>26.944237918215613</v>
      </c>
      <c r="M279" s="3">
        <f>tarifest3grenz(A279,$A$3,Param!$B$10,Param!$C$10,Param!$D$10,Param!$E$10,Param!$B$11,Param!$C$11,Param!$D$11,Param!$E$11)*100</f>
        <v>33.185654453858483</v>
      </c>
      <c r="N279" s="3">
        <f t="shared" si="111"/>
        <v>-7152</v>
      </c>
      <c r="O279" s="3">
        <f t="shared" si="112"/>
        <v>-26.587360594795541</v>
      </c>
      <c r="P279" s="13">
        <f t="shared" si="102"/>
        <v>18830</v>
      </c>
      <c r="Q279" s="13">
        <f t="shared" si="113"/>
        <v>0</v>
      </c>
      <c r="R279" s="13">
        <f>tarifest3(A279-$K$3,$A$3,Param!$B$10,Param!$C$10,Param!$D$10,Param!$E$10,Param!$B$11,Param!$C$11,Param!$D$11,Param!$E$11)</f>
        <v>1294</v>
      </c>
      <c r="S279" s="3">
        <f t="shared" si="114"/>
        <v>4.8104089219330852</v>
      </c>
      <c r="T279" s="3">
        <f>IF(A279&lt;$K$3,$K$2,tarifest3grenz(A279-$K$3,$A$3,Param!$B$10,Param!$C$10,Param!$D$10,Param!$E$10,Param!$B$11,Param!$C$11,Param!$D$11,Param!$E$11))*100</f>
        <v>24.692108312342569</v>
      </c>
      <c r="U279" s="3">
        <f>MAX(K279-tarifest3($K$3,$A$3,Param!$B$10,Param!$C$10,Param!$D$10,Param!$E$10,Param!$B$11,Param!$C$11,Param!$D$11,Param!$E$11),0)</f>
        <v>2018</v>
      </c>
      <c r="V279" s="3">
        <f t="shared" si="115"/>
        <v>7.5018587360594804</v>
      </c>
      <c r="W279" s="3">
        <f t="shared" si="116"/>
        <v>33.185654453858483</v>
      </c>
      <c r="X279" s="3">
        <f>soli3grenz(K279,$A$3,Param!$J$9,Param!$J$10,Param!$J$11)*100</f>
        <v>0</v>
      </c>
      <c r="Y279" s="13">
        <f t="shared" si="103"/>
        <v>2018</v>
      </c>
      <c r="Z279" s="3">
        <f t="shared" si="117"/>
        <v>7.5018587360594804</v>
      </c>
      <c r="AA279" s="13">
        <f t="shared" si="104"/>
        <v>33.185654453858483</v>
      </c>
      <c r="AB279" s="13">
        <f t="shared" si="105"/>
        <v>-2017</v>
      </c>
      <c r="AC279" s="13">
        <f t="shared" si="106"/>
        <v>-7.4981412639405196</v>
      </c>
      <c r="AD279" s="13">
        <f t="shared" si="107"/>
        <v>4.2719580948019207</v>
      </c>
      <c r="AE279" s="3">
        <f t="shared" si="108"/>
        <v>4.2719580948019207</v>
      </c>
      <c r="AF279" s="13">
        <f t="shared" si="96"/>
        <v>2017</v>
      </c>
      <c r="AG279" s="13">
        <f t="shared" si="118"/>
        <v>7.4981412639405196</v>
      </c>
      <c r="AH279" s="13">
        <f t="shared" si="97"/>
        <v>7.4981412639405196</v>
      </c>
    </row>
    <row r="280" spans="1:34" x14ac:dyDescent="0.2">
      <c r="A280" s="8">
        <f t="shared" si="119"/>
        <v>27000</v>
      </c>
      <c r="B280" s="9">
        <f t="shared" si="99"/>
        <v>27</v>
      </c>
      <c r="C280" s="13">
        <f>tarifest3(A280,$A$3,Param!$B$5,Param!$C$5,Param!$D$5,Param!$E$5,Param!$B$6,Param!$C$6,Param!$D$6,Param!$E$6)</f>
        <v>4064</v>
      </c>
      <c r="D280" s="3">
        <f t="shared" si="109"/>
        <v>15.051851851851852</v>
      </c>
      <c r="E280" s="3">
        <f>tarifest3grenz(A280,$A$3,Param!$B$5,Param!$C$5,Param!$D$5,Param!$E$5,Param!$B$6,Param!$C$6,Param!$D$6,Param!$E$6)*100</f>
        <v>28.954983283718803</v>
      </c>
      <c r="F280" s="13">
        <f>soli3(C280,$A$3,Param!$J$4,Param!$J$5,Param!$J$6)</f>
        <v>0</v>
      </c>
      <c r="G280" s="3">
        <f>soli3grenz(C280,$A$3,Param!$J$4,Param!$J$5,Param!$J$6)*100</f>
        <v>0</v>
      </c>
      <c r="H280" s="13">
        <f t="shared" si="100"/>
        <v>4064</v>
      </c>
      <c r="I280" s="3">
        <f t="shared" si="98"/>
        <v>15.051851851851852</v>
      </c>
      <c r="J280" s="13">
        <f t="shared" si="101"/>
        <v>28.954983283718803</v>
      </c>
      <c r="K280" s="13">
        <f>tarifest3(A280,$A$3,Param!$B$10,Param!$C$10,Param!$D$10,Param!$E$10,Param!$B$11,Param!$C$11,Param!$D$11,Param!$E$11)</f>
        <v>7281</v>
      </c>
      <c r="L280" s="3">
        <f t="shared" si="110"/>
        <v>26.966666666666665</v>
      </c>
      <c r="M280" s="3">
        <f>tarifest3grenz(A280,$A$3,Param!$B$10,Param!$C$10,Param!$D$10,Param!$E$10,Param!$B$11,Param!$C$11,Param!$D$11,Param!$E$11)*100</f>
        <v>33.226941378520728</v>
      </c>
      <c r="N280" s="3">
        <f t="shared" si="111"/>
        <v>-7119</v>
      </c>
      <c r="O280" s="3">
        <f t="shared" si="112"/>
        <v>-26.366666666666667</v>
      </c>
      <c r="P280" s="13">
        <f t="shared" si="102"/>
        <v>18900</v>
      </c>
      <c r="Q280" s="13">
        <f t="shared" si="113"/>
        <v>0</v>
      </c>
      <c r="R280" s="13">
        <f>tarifest3(A280-$K$3,$A$3,Param!$B$10,Param!$C$10,Param!$D$10,Param!$E$10,Param!$B$11,Param!$C$11,Param!$D$11,Param!$E$11)</f>
        <v>1319</v>
      </c>
      <c r="S280" s="3">
        <f t="shared" si="114"/>
        <v>4.8851851851851853</v>
      </c>
      <c r="T280" s="3">
        <f>IF(A280&lt;$K$3,$K$2,tarifest3grenz(A280-$K$3,$A$3,Param!$B$10,Param!$C$10,Param!$D$10,Param!$E$10,Param!$B$11,Param!$C$11,Param!$D$11,Param!$E$11))*100</f>
        <v>24.73339523700481</v>
      </c>
      <c r="U280" s="3">
        <f>MAX(K280-tarifest3($K$3,$A$3,Param!$B$10,Param!$C$10,Param!$D$10,Param!$E$10,Param!$B$11,Param!$C$11,Param!$D$11,Param!$E$11),0)</f>
        <v>2051</v>
      </c>
      <c r="V280" s="3">
        <f t="shared" si="115"/>
        <v>7.5962962962962965</v>
      </c>
      <c r="W280" s="3">
        <f t="shared" si="116"/>
        <v>33.226941378520728</v>
      </c>
      <c r="X280" s="3">
        <f>soli3grenz(K280,$A$3,Param!$J$9,Param!$J$10,Param!$J$11)*100</f>
        <v>0</v>
      </c>
      <c r="Y280" s="13">
        <f t="shared" si="103"/>
        <v>2051</v>
      </c>
      <c r="Z280" s="3">
        <f t="shared" si="117"/>
        <v>7.5962962962962965</v>
      </c>
      <c r="AA280" s="13">
        <f t="shared" si="104"/>
        <v>33.226941378520728</v>
      </c>
      <c r="AB280" s="13">
        <f t="shared" si="105"/>
        <v>-2013</v>
      </c>
      <c r="AC280" s="13">
        <f t="shared" si="106"/>
        <v>-7.4555555555555557</v>
      </c>
      <c r="AD280" s="13">
        <f t="shared" si="107"/>
        <v>4.2719580948019242</v>
      </c>
      <c r="AE280" s="3">
        <f t="shared" si="108"/>
        <v>4.2719580948019242</v>
      </c>
      <c r="AF280" s="13">
        <f t="shared" si="96"/>
        <v>2013</v>
      </c>
      <c r="AG280" s="13">
        <f t="shared" si="118"/>
        <v>7.4555555555555557</v>
      </c>
      <c r="AH280" s="13">
        <f t="shared" si="97"/>
        <v>7.4555555555555557</v>
      </c>
    </row>
    <row r="281" spans="1:34" x14ac:dyDescent="0.2">
      <c r="A281" s="8">
        <f t="shared" si="119"/>
        <v>27100</v>
      </c>
      <c r="B281" s="9">
        <f t="shared" si="99"/>
        <v>27.1</v>
      </c>
      <c r="C281" s="13">
        <f>tarifest3(A281,$A$3,Param!$B$5,Param!$C$5,Param!$D$5,Param!$E$5,Param!$B$6,Param!$C$6,Param!$D$6,Param!$E$6)</f>
        <v>4093</v>
      </c>
      <c r="D281" s="3">
        <f t="shared" si="109"/>
        <v>15.103321033210332</v>
      </c>
      <c r="E281" s="3">
        <f>tarifest3grenz(A281,$A$3,Param!$B$5,Param!$C$5,Param!$D$5,Param!$E$5,Param!$B$6,Param!$C$6,Param!$D$6,Param!$E$6)*100</f>
        <v>28.996270208381038</v>
      </c>
      <c r="F281" s="13">
        <f>soli3(C281,$A$3,Param!$J$4,Param!$J$5,Param!$J$6)</f>
        <v>0</v>
      </c>
      <c r="G281" s="3">
        <f>soli3grenz(C281,$A$3,Param!$J$4,Param!$J$5,Param!$J$6)*100</f>
        <v>0</v>
      </c>
      <c r="H281" s="13">
        <f t="shared" si="100"/>
        <v>4093</v>
      </c>
      <c r="I281" s="3">
        <f t="shared" si="98"/>
        <v>15.103321033210332</v>
      </c>
      <c r="J281" s="13">
        <f t="shared" si="101"/>
        <v>28.996270208381038</v>
      </c>
      <c r="K281" s="13">
        <f>tarifest3(A281,$A$3,Param!$B$10,Param!$C$10,Param!$D$10,Param!$E$10,Param!$B$11,Param!$C$11,Param!$D$11,Param!$E$11)</f>
        <v>7314</v>
      </c>
      <c r="L281" s="3">
        <f t="shared" si="110"/>
        <v>26.988929889298891</v>
      </c>
      <c r="M281" s="3">
        <f>tarifest3grenz(A281,$A$3,Param!$B$10,Param!$C$10,Param!$D$10,Param!$E$10,Param!$B$11,Param!$C$11,Param!$D$11,Param!$E$11)*100</f>
        <v>33.268228303182958</v>
      </c>
      <c r="N281" s="3">
        <f t="shared" si="111"/>
        <v>-7086</v>
      </c>
      <c r="O281" s="3">
        <f t="shared" si="112"/>
        <v>-26.14760147601476</v>
      </c>
      <c r="P281" s="13">
        <f t="shared" si="102"/>
        <v>18970</v>
      </c>
      <c r="Q281" s="13">
        <f t="shared" si="113"/>
        <v>0</v>
      </c>
      <c r="R281" s="13">
        <f>tarifest3(A281-$K$3,$A$3,Param!$B$10,Param!$C$10,Param!$D$10,Param!$E$10,Param!$B$11,Param!$C$11,Param!$D$11,Param!$E$11)</f>
        <v>1344</v>
      </c>
      <c r="S281" s="3">
        <f t="shared" si="114"/>
        <v>4.9594095940959413</v>
      </c>
      <c r="T281" s="3">
        <f>IF(A281&lt;$K$3,$K$2,tarifest3grenz(A281-$K$3,$A$3,Param!$B$10,Param!$C$10,Param!$D$10,Param!$E$10,Param!$B$11,Param!$C$11,Param!$D$11,Param!$E$11))*100</f>
        <v>24.774682161667048</v>
      </c>
      <c r="U281" s="3">
        <f>MAX(K281-tarifest3($K$3,$A$3,Param!$B$10,Param!$C$10,Param!$D$10,Param!$E$10,Param!$B$11,Param!$C$11,Param!$D$11,Param!$E$11),0)</f>
        <v>2084</v>
      </c>
      <c r="V281" s="3">
        <f t="shared" si="115"/>
        <v>7.6900369003690034</v>
      </c>
      <c r="W281" s="3">
        <f t="shared" si="116"/>
        <v>33.268228303182958</v>
      </c>
      <c r="X281" s="3">
        <f>soli3grenz(K281,$A$3,Param!$J$9,Param!$J$10,Param!$J$11)*100</f>
        <v>0</v>
      </c>
      <c r="Y281" s="13">
        <f t="shared" si="103"/>
        <v>2084</v>
      </c>
      <c r="Z281" s="3">
        <f t="shared" si="117"/>
        <v>7.6900369003690034</v>
      </c>
      <c r="AA281" s="13">
        <f t="shared" si="104"/>
        <v>33.268228303182958</v>
      </c>
      <c r="AB281" s="13">
        <f t="shared" si="105"/>
        <v>-2009</v>
      </c>
      <c r="AC281" s="13">
        <f t="shared" si="106"/>
        <v>-7.4132841328413281</v>
      </c>
      <c r="AD281" s="13">
        <f t="shared" si="107"/>
        <v>4.2719580948019207</v>
      </c>
      <c r="AE281" s="3">
        <f t="shared" si="108"/>
        <v>4.2719580948019207</v>
      </c>
      <c r="AF281" s="13">
        <f t="shared" si="96"/>
        <v>2009</v>
      </c>
      <c r="AG281" s="13">
        <f t="shared" si="118"/>
        <v>7.4132841328413281</v>
      </c>
      <c r="AH281" s="13">
        <f t="shared" si="97"/>
        <v>7.4132841328413281</v>
      </c>
    </row>
    <row r="282" spans="1:34" x14ac:dyDescent="0.2">
      <c r="A282" s="8">
        <f t="shared" si="119"/>
        <v>27200</v>
      </c>
      <c r="B282" s="9">
        <f t="shared" si="99"/>
        <v>27.2</v>
      </c>
      <c r="C282" s="13">
        <f>tarifest3(A282,$A$3,Param!$B$5,Param!$C$5,Param!$D$5,Param!$E$5,Param!$B$6,Param!$C$6,Param!$D$6,Param!$E$6)</f>
        <v>4122</v>
      </c>
      <c r="D282" s="3">
        <f t="shared" si="109"/>
        <v>15.154411764705882</v>
      </c>
      <c r="E282" s="3">
        <f>tarifest3grenz(A282,$A$3,Param!$B$5,Param!$C$5,Param!$D$5,Param!$E$5,Param!$B$6,Param!$C$6,Param!$D$6,Param!$E$6)*100</f>
        <v>29.037557133043279</v>
      </c>
      <c r="F282" s="13">
        <f>soli3(C282,$A$3,Param!$J$4,Param!$J$5,Param!$J$6)</f>
        <v>0</v>
      </c>
      <c r="G282" s="3">
        <f>soli3grenz(C282,$A$3,Param!$J$4,Param!$J$5,Param!$J$6)*100</f>
        <v>0</v>
      </c>
      <c r="H282" s="13">
        <f t="shared" si="100"/>
        <v>4122</v>
      </c>
      <c r="I282" s="3">
        <f t="shared" si="98"/>
        <v>15.154411764705882</v>
      </c>
      <c r="J282" s="13">
        <f t="shared" si="101"/>
        <v>29.037557133043279</v>
      </c>
      <c r="K282" s="13">
        <f>tarifest3(A282,$A$3,Param!$B$10,Param!$C$10,Param!$D$10,Param!$E$10,Param!$B$11,Param!$C$11,Param!$D$11,Param!$E$11)</f>
        <v>7347</v>
      </c>
      <c r="L282" s="3">
        <f t="shared" si="110"/>
        <v>27.011029411764703</v>
      </c>
      <c r="M282" s="3">
        <f>tarifest3grenz(A282,$A$3,Param!$B$10,Param!$C$10,Param!$D$10,Param!$E$10,Param!$B$11,Param!$C$11,Param!$D$11,Param!$E$11)*100</f>
        <v>33.309515227845203</v>
      </c>
      <c r="N282" s="3">
        <f t="shared" si="111"/>
        <v>-7053</v>
      </c>
      <c r="O282" s="3">
        <f t="shared" si="112"/>
        <v>-25.930147058823529</v>
      </c>
      <c r="P282" s="13">
        <f t="shared" si="102"/>
        <v>19040</v>
      </c>
      <c r="Q282" s="13">
        <f t="shared" si="113"/>
        <v>0</v>
      </c>
      <c r="R282" s="13">
        <f>tarifest3(A282-$K$3,$A$3,Param!$B$10,Param!$C$10,Param!$D$10,Param!$E$10,Param!$B$11,Param!$C$11,Param!$D$11,Param!$E$11)</f>
        <v>1369</v>
      </c>
      <c r="S282" s="3">
        <f t="shared" si="114"/>
        <v>5.0330882352941178</v>
      </c>
      <c r="T282" s="3">
        <f>IF(A282&lt;$K$3,$K$2,tarifest3grenz(A282-$K$3,$A$3,Param!$B$10,Param!$C$10,Param!$D$10,Param!$E$10,Param!$B$11,Param!$C$11,Param!$D$11,Param!$E$11))*100</f>
        <v>24.815969086329286</v>
      </c>
      <c r="U282" s="3">
        <f>MAX(K282-tarifest3($K$3,$A$3,Param!$B$10,Param!$C$10,Param!$D$10,Param!$E$10,Param!$B$11,Param!$C$11,Param!$D$11,Param!$E$11),0)</f>
        <v>2117</v>
      </c>
      <c r="V282" s="3">
        <f t="shared" si="115"/>
        <v>7.7830882352941178</v>
      </c>
      <c r="W282" s="3">
        <f t="shared" si="116"/>
        <v>33.309515227845203</v>
      </c>
      <c r="X282" s="3">
        <f>soli3grenz(K282,$A$3,Param!$J$9,Param!$J$10,Param!$J$11)*100</f>
        <v>0</v>
      </c>
      <c r="Y282" s="13">
        <f t="shared" si="103"/>
        <v>2117</v>
      </c>
      <c r="Z282" s="3">
        <f t="shared" si="117"/>
        <v>7.7830882352941178</v>
      </c>
      <c r="AA282" s="13">
        <f t="shared" si="104"/>
        <v>33.309515227845203</v>
      </c>
      <c r="AB282" s="13">
        <f t="shared" si="105"/>
        <v>-2005</v>
      </c>
      <c r="AC282" s="13">
        <f t="shared" si="106"/>
        <v>-7.3713235294117645</v>
      </c>
      <c r="AD282" s="13">
        <f t="shared" si="107"/>
        <v>4.2719580948019242</v>
      </c>
      <c r="AE282" s="3">
        <f t="shared" si="108"/>
        <v>4.2719580948019242</v>
      </c>
      <c r="AF282" s="13">
        <f t="shared" si="96"/>
        <v>2005</v>
      </c>
      <c r="AG282" s="13">
        <f t="shared" si="118"/>
        <v>7.3713235294117645</v>
      </c>
      <c r="AH282" s="13">
        <f t="shared" si="97"/>
        <v>7.3713235294117645</v>
      </c>
    </row>
    <row r="283" spans="1:34" x14ac:dyDescent="0.2">
      <c r="A283" s="8">
        <f t="shared" si="119"/>
        <v>27300</v>
      </c>
      <c r="B283" s="9">
        <f t="shared" si="99"/>
        <v>27.3</v>
      </c>
      <c r="C283" s="13">
        <f>tarifest3(A283,$A$3,Param!$B$5,Param!$C$5,Param!$D$5,Param!$E$5,Param!$B$6,Param!$C$6,Param!$D$6,Param!$E$6)</f>
        <v>4151</v>
      </c>
      <c r="D283" s="3">
        <f t="shared" si="109"/>
        <v>15.205128205128204</v>
      </c>
      <c r="E283" s="3">
        <f>tarifest3grenz(A283,$A$3,Param!$B$5,Param!$C$5,Param!$D$5,Param!$E$5,Param!$B$6,Param!$C$6,Param!$D$6,Param!$E$6)*100</f>
        <v>29.078844057705517</v>
      </c>
      <c r="F283" s="13">
        <f>soli3(C283,$A$3,Param!$J$4,Param!$J$5,Param!$J$6)</f>
        <v>0</v>
      </c>
      <c r="G283" s="3">
        <f>soli3grenz(C283,$A$3,Param!$J$4,Param!$J$5,Param!$J$6)*100</f>
        <v>0</v>
      </c>
      <c r="H283" s="13">
        <f t="shared" si="100"/>
        <v>4151</v>
      </c>
      <c r="I283" s="3">
        <f t="shared" si="98"/>
        <v>15.205128205128204</v>
      </c>
      <c r="J283" s="13">
        <f t="shared" si="101"/>
        <v>29.078844057705517</v>
      </c>
      <c r="K283" s="13">
        <f>tarifest3(A283,$A$3,Param!$B$10,Param!$C$10,Param!$D$10,Param!$E$10,Param!$B$11,Param!$C$11,Param!$D$11,Param!$E$11)</f>
        <v>7381</v>
      </c>
      <c r="L283" s="3">
        <f t="shared" si="110"/>
        <v>27.036630036630036</v>
      </c>
      <c r="M283" s="3">
        <f>tarifest3grenz(A283,$A$3,Param!$B$10,Param!$C$10,Param!$D$10,Param!$E$10,Param!$B$11,Param!$C$11,Param!$D$11,Param!$E$11)*100</f>
        <v>33.350802152507441</v>
      </c>
      <c r="N283" s="3">
        <f t="shared" si="111"/>
        <v>-7019</v>
      </c>
      <c r="O283" s="3">
        <f t="shared" si="112"/>
        <v>-25.710622710622712</v>
      </c>
      <c r="P283" s="13">
        <f t="shared" si="102"/>
        <v>19110</v>
      </c>
      <c r="Q283" s="13">
        <f t="shared" si="113"/>
        <v>0</v>
      </c>
      <c r="R283" s="13">
        <f>tarifest3(A283-$K$3,$A$3,Param!$B$10,Param!$C$10,Param!$D$10,Param!$E$10,Param!$B$11,Param!$C$11,Param!$D$11,Param!$E$11)</f>
        <v>1393</v>
      </c>
      <c r="S283" s="3">
        <f t="shared" si="114"/>
        <v>5.1025641025641031</v>
      </c>
      <c r="T283" s="3">
        <f>IF(A283&lt;$K$3,$K$2,tarifest3grenz(A283-$K$3,$A$3,Param!$B$10,Param!$C$10,Param!$D$10,Param!$E$10,Param!$B$11,Param!$C$11,Param!$D$11,Param!$E$11))*100</f>
        <v>24.857256010991527</v>
      </c>
      <c r="U283" s="3">
        <f>MAX(K283-tarifest3($K$3,$A$3,Param!$B$10,Param!$C$10,Param!$D$10,Param!$E$10,Param!$B$11,Param!$C$11,Param!$D$11,Param!$E$11),0)</f>
        <v>2151</v>
      </c>
      <c r="V283" s="3">
        <f t="shared" si="115"/>
        <v>7.8791208791208796</v>
      </c>
      <c r="W283" s="3">
        <f t="shared" si="116"/>
        <v>33.350802152507441</v>
      </c>
      <c r="X283" s="3">
        <f>soli3grenz(K283,$A$3,Param!$J$9,Param!$J$10,Param!$J$11)*100</f>
        <v>0</v>
      </c>
      <c r="Y283" s="13">
        <f t="shared" si="103"/>
        <v>2151</v>
      </c>
      <c r="Z283" s="3">
        <f t="shared" si="117"/>
        <v>7.8791208791208796</v>
      </c>
      <c r="AA283" s="13">
        <f t="shared" si="104"/>
        <v>33.350802152507441</v>
      </c>
      <c r="AB283" s="13">
        <f t="shared" si="105"/>
        <v>-2000</v>
      </c>
      <c r="AC283" s="13">
        <f t="shared" si="106"/>
        <v>-7.3260073260073248</v>
      </c>
      <c r="AD283" s="13">
        <f t="shared" si="107"/>
        <v>4.2719580948019242</v>
      </c>
      <c r="AE283" s="3">
        <f t="shared" si="108"/>
        <v>4.2719580948019242</v>
      </c>
      <c r="AF283" s="13">
        <f t="shared" si="96"/>
        <v>2000</v>
      </c>
      <c r="AG283" s="13">
        <f t="shared" si="118"/>
        <v>7.3260073260073248</v>
      </c>
      <c r="AH283" s="13">
        <f t="shared" si="97"/>
        <v>7.3260073260073248</v>
      </c>
    </row>
    <row r="284" spans="1:34" x14ac:dyDescent="0.2">
      <c r="A284" s="8">
        <f t="shared" si="119"/>
        <v>27400</v>
      </c>
      <c r="B284" s="9">
        <f t="shared" si="99"/>
        <v>27.4</v>
      </c>
      <c r="C284" s="13">
        <f>tarifest3(A284,$A$3,Param!$B$5,Param!$C$5,Param!$D$5,Param!$E$5,Param!$B$6,Param!$C$6,Param!$D$6,Param!$E$6)</f>
        <v>4180</v>
      </c>
      <c r="D284" s="3">
        <f t="shared" si="109"/>
        <v>15.255474452554745</v>
      </c>
      <c r="E284" s="3">
        <f>tarifest3grenz(A284,$A$3,Param!$B$5,Param!$C$5,Param!$D$5,Param!$E$5,Param!$B$6,Param!$C$6,Param!$D$6,Param!$E$6)*100</f>
        <v>29.120130982367758</v>
      </c>
      <c r="F284" s="13">
        <f>soli3(C284,$A$3,Param!$J$4,Param!$J$5,Param!$J$6)</f>
        <v>0</v>
      </c>
      <c r="G284" s="3">
        <f>soli3grenz(C284,$A$3,Param!$J$4,Param!$J$5,Param!$J$6)*100</f>
        <v>0</v>
      </c>
      <c r="H284" s="13">
        <f t="shared" si="100"/>
        <v>4180</v>
      </c>
      <c r="I284" s="3">
        <f t="shared" si="98"/>
        <v>15.255474452554745</v>
      </c>
      <c r="J284" s="13">
        <f t="shared" si="101"/>
        <v>29.120130982367758</v>
      </c>
      <c r="K284" s="13">
        <f>tarifest3(A284,$A$3,Param!$B$10,Param!$C$10,Param!$D$10,Param!$E$10,Param!$B$11,Param!$C$11,Param!$D$11,Param!$E$11)</f>
        <v>7414</v>
      </c>
      <c r="L284" s="3">
        <f t="shared" si="110"/>
        <v>27.058394160583944</v>
      </c>
      <c r="M284" s="3">
        <f>tarifest3grenz(A284,$A$3,Param!$B$10,Param!$C$10,Param!$D$10,Param!$E$10,Param!$B$11,Param!$C$11,Param!$D$11,Param!$E$11)*100</f>
        <v>33.392089077169679</v>
      </c>
      <c r="N284" s="3">
        <f t="shared" si="111"/>
        <v>-6986</v>
      </c>
      <c r="O284" s="3">
        <f t="shared" si="112"/>
        <v>-25.496350364963504</v>
      </c>
      <c r="P284" s="13">
        <f t="shared" si="102"/>
        <v>19180</v>
      </c>
      <c r="Q284" s="13">
        <f t="shared" si="113"/>
        <v>0</v>
      </c>
      <c r="R284" s="13">
        <f>tarifest3(A284-$K$3,$A$3,Param!$B$10,Param!$C$10,Param!$D$10,Param!$E$10,Param!$B$11,Param!$C$11,Param!$D$11,Param!$E$11)</f>
        <v>1418</v>
      </c>
      <c r="S284" s="3">
        <f t="shared" si="114"/>
        <v>5.1751824817518246</v>
      </c>
      <c r="T284" s="3">
        <f>IF(A284&lt;$K$3,$K$2,tarifest3grenz(A284-$K$3,$A$3,Param!$B$10,Param!$C$10,Param!$D$10,Param!$E$10,Param!$B$11,Param!$C$11,Param!$D$11,Param!$E$11))*100</f>
        <v>24.898542935653765</v>
      </c>
      <c r="U284" s="3">
        <f>MAX(K284-tarifest3($K$3,$A$3,Param!$B$10,Param!$C$10,Param!$D$10,Param!$E$10,Param!$B$11,Param!$C$11,Param!$D$11,Param!$E$11),0)</f>
        <v>2184</v>
      </c>
      <c r="V284" s="3">
        <f t="shared" si="115"/>
        <v>7.9708029197080297</v>
      </c>
      <c r="W284" s="3">
        <f t="shared" si="116"/>
        <v>33.392089077169679</v>
      </c>
      <c r="X284" s="3">
        <f>soli3grenz(K284,$A$3,Param!$J$9,Param!$J$10,Param!$J$11)*100</f>
        <v>0</v>
      </c>
      <c r="Y284" s="13">
        <f t="shared" si="103"/>
        <v>2184</v>
      </c>
      <c r="Z284" s="3">
        <f t="shared" si="117"/>
        <v>7.9708029197080297</v>
      </c>
      <c r="AA284" s="13">
        <f t="shared" si="104"/>
        <v>33.392089077169679</v>
      </c>
      <c r="AB284" s="13">
        <f t="shared" si="105"/>
        <v>-1996</v>
      </c>
      <c r="AC284" s="13">
        <f t="shared" si="106"/>
        <v>-7.2846715328467155</v>
      </c>
      <c r="AD284" s="13">
        <f t="shared" si="107"/>
        <v>4.2719580948019207</v>
      </c>
      <c r="AE284" s="3">
        <f t="shared" si="108"/>
        <v>4.2719580948019207</v>
      </c>
      <c r="AF284" s="13">
        <f t="shared" si="96"/>
        <v>1996</v>
      </c>
      <c r="AG284" s="13">
        <f t="shared" si="118"/>
        <v>7.2846715328467155</v>
      </c>
      <c r="AH284" s="13">
        <f t="shared" si="97"/>
        <v>7.2846715328467155</v>
      </c>
    </row>
    <row r="285" spans="1:34" x14ac:dyDescent="0.2">
      <c r="A285" s="8">
        <f t="shared" si="119"/>
        <v>27500</v>
      </c>
      <c r="B285" s="9">
        <f t="shared" si="99"/>
        <v>27.5</v>
      </c>
      <c r="C285" s="13">
        <f>tarifest3(A285,$A$3,Param!$B$5,Param!$C$5,Param!$D$5,Param!$E$5,Param!$B$6,Param!$C$6,Param!$D$6,Param!$E$6)</f>
        <v>4209</v>
      </c>
      <c r="D285" s="3">
        <f t="shared" si="109"/>
        <v>15.305454545454545</v>
      </c>
      <c r="E285" s="3">
        <f>tarifest3grenz(A285,$A$3,Param!$B$5,Param!$C$5,Param!$D$5,Param!$E$5,Param!$B$6,Param!$C$6,Param!$D$6,Param!$E$6)*100</f>
        <v>29.161417907030003</v>
      </c>
      <c r="F285" s="13">
        <f>soli3(C285,$A$3,Param!$J$4,Param!$J$5,Param!$J$6)</f>
        <v>0</v>
      </c>
      <c r="G285" s="3">
        <f>soli3grenz(C285,$A$3,Param!$J$4,Param!$J$5,Param!$J$6)*100</f>
        <v>0</v>
      </c>
      <c r="H285" s="13">
        <f t="shared" si="100"/>
        <v>4209</v>
      </c>
      <c r="I285" s="3">
        <f t="shared" si="98"/>
        <v>15.305454545454545</v>
      </c>
      <c r="J285" s="13">
        <f t="shared" si="101"/>
        <v>29.161417907030003</v>
      </c>
      <c r="K285" s="13">
        <f>tarifest3(A285,$A$3,Param!$B$10,Param!$C$10,Param!$D$10,Param!$E$10,Param!$B$11,Param!$C$11,Param!$D$11,Param!$E$11)</f>
        <v>7448</v>
      </c>
      <c r="L285" s="3">
        <f t="shared" si="110"/>
        <v>27.083636363636366</v>
      </c>
      <c r="M285" s="3">
        <f>tarifest3grenz(A285,$A$3,Param!$B$10,Param!$C$10,Param!$D$10,Param!$E$10,Param!$B$11,Param!$C$11,Param!$D$11,Param!$E$11)*100</f>
        <v>33.433376001831924</v>
      </c>
      <c r="N285" s="3">
        <f t="shared" si="111"/>
        <v>-6952</v>
      </c>
      <c r="O285" s="3">
        <f t="shared" si="112"/>
        <v>-25.28</v>
      </c>
      <c r="P285" s="13">
        <f t="shared" si="102"/>
        <v>19250</v>
      </c>
      <c r="Q285" s="13">
        <f t="shared" si="113"/>
        <v>0</v>
      </c>
      <c r="R285" s="13">
        <f>tarifest3(A285-$K$3,$A$3,Param!$B$10,Param!$C$10,Param!$D$10,Param!$E$10,Param!$B$11,Param!$C$11,Param!$D$11,Param!$E$11)</f>
        <v>1443</v>
      </c>
      <c r="S285" s="3">
        <f t="shared" si="114"/>
        <v>5.2472727272727271</v>
      </c>
      <c r="T285" s="3">
        <f>IF(A285&lt;$K$3,$K$2,tarifest3grenz(A285-$K$3,$A$3,Param!$B$10,Param!$C$10,Param!$D$10,Param!$E$10,Param!$B$11,Param!$C$11,Param!$D$11,Param!$E$11))*100</f>
        <v>24.93982986031601</v>
      </c>
      <c r="U285" s="3">
        <f>MAX(K285-tarifest3($K$3,$A$3,Param!$B$10,Param!$C$10,Param!$D$10,Param!$E$10,Param!$B$11,Param!$C$11,Param!$D$11,Param!$E$11),0)</f>
        <v>2218</v>
      </c>
      <c r="V285" s="3">
        <f t="shared" si="115"/>
        <v>8.0654545454545445</v>
      </c>
      <c r="W285" s="3">
        <f t="shared" si="116"/>
        <v>33.433376001831924</v>
      </c>
      <c r="X285" s="3">
        <f>soli3grenz(K285,$A$3,Param!$J$9,Param!$J$10,Param!$J$11)*100</f>
        <v>0</v>
      </c>
      <c r="Y285" s="13">
        <f t="shared" si="103"/>
        <v>2218</v>
      </c>
      <c r="Z285" s="3">
        <f t="shared" si="117"/>
        <v>8.0654545454545445</v>
      </c>
      <c r="AA285" s="13">
        <f t="shared" si="104"/>
        <v>33.433376001831924</v>
      </c>
      <c r="AB285" s="13">
        <f t="shared" si="105"/>
        <v>-1991</v>
      </c>
      <c r="AC285" s="13">
        <f t="shared" si="106"/>
        <v>-7.24</v>
      </c>
      <c r="AD285" s="13">
        <f t="shared" si="107"/>
        <v>4.2719580948019207</v>
      </c>
      <c r="AE285" s="3">
        <f t="shared" si="108"/>
        <v>4.2719580948019207</v>
      </c>
      <c r="AF285" s="13">
        <f t="shared" si="96"/>
        <v>1991</v>
      </c>
      <c r="AG285" s="13">
        <f t="shared" si="118"/>
        <v>7.24</v>
      </c>
      <c r="AH285" s="13">
        <f t="shared" si="97"/>
        <v>7.24</v>
      </c>
    </row>
    <row r="286" spans="1:34" x14ac:dyDescent="0.2">
      <c r="A286" s="8">
        <f t="shared" si="119"/>
        <v>27600</v>
      </c>
      <c r="B286" s="9">
        <f t="shared" si="99"/>
        <v>27.6</v>
      </c>
      <c r="C286" s="13">
        <f>tarifest3(A286,$A$3,Param!$B$5,Param!$C$5,Param!$D$5,Param!$E$5,Param!$B$6,Param!$C$6,Param!$D$6,Param!$E$6)</f>
        <v>4238</v>
      </c>
      <c r="D286" s="3">
        <f t="shared" si="109"/>
        <v>15.355072463768115</v>
      </c>
      <c r="E286" s="3">
        <f>tarifest3grenz(A286,$A$3,Param!$B$5,Param!$C$5,Param!$D$5,Param!$E$5,Param!$B$6,Param!$C$6,Param!$D$6,Param!$E$6)*100</f>
        <v>29.202704831692234</v>
      </c>
      <c r="F286" s="13">
        <f>soli3(C286,$A$3,Param!$J$4,Param!$J$5,Param!$J$6)</f>
        <v>0</v>
      </c>
      <c r="G286" s="3">
        <f>soli3grenz(C286,$A$3,Param!$J$4,Param!$J$5,Param!$J$6)*100</f>
        <v>0</v>
      </c>
      <c r="H286" s="13">
        <f t="shared" si="100"/>
        <v>4238</v>
      </c>
      <c r="I286" s="3">
        <f t="shared" si="98"/>
        <v>15.355072463768115</v>
      </c>
      <c r="J286" s="13">
        <f t="shared" si="101"/>
        <v>29.202704831692234</v>
      </c>
      <c r="K286" s="13">
        <f>tarifest3(A286,$A$3,Param!$B$10,Param!$C$10,Param!$D$10,Param!$E$10,Param!$B$11,Param!$C$11,Param!$D$11,Param!$E$11)</f>
        <v>7481</v>
      </c>
      <c r="L286" s="3">
        <f t="shared" si="110"/>
        <v>27.105072463768114</v>
      </c>
      <c r="M286" s="3">
        <f>tarifest3grenz(A286,$A$3,Param!$B$10,Param!$C$10,Param!$D$10,Param!$E$10,Param!$B$11,Param!$C$11,Param!$D$11,Param!$E$11)*100</f>
        <v>33.474662926494162</v>
      </c>
      <c r="N286" s="3">
        <f t="shared" si="111"/>
        <v>-6919</v>
      </c>
      <c r="O286" s="3">
        <f t="shared" si="112"/>
        <v>-25.068840579710145</v>
      </c>
      <c r="P286" s="13">
        <f t="shared" si="102"/>
        <v>19320</v>
      </c>
      <c r="Q286" s="13">
        <f t="shared" si="113"/>
        <v>0</v>
      </c>
      <c r="R286" s="13">
        <f>tarifest3(A286-$K$3,$A$3,Param!$B$10,Param!$C$10,Param!$D$10,Param!$E$10,Param!$B$11,Param!$C$11,Param!$D$11,Param!$E$11)</f>
        <v>1468</v>
      </c>
      <c r="S286" s="3">
        <f t="shared" si="114"/>
        <v>5.3188405797101446</v>
      </c>
      <c r="T286" s="3">
        <f>IF(A286&lt;$K$3,$K$2,tarifest3grenz(A286-$K$3,$A$3,Param!$B$10,Param!$C$10,Param!$D$10,Param!$E$10,Param!$B$11,Param!$C$11,Param!$D$11,Param!$E$11))*100</f>
        <v>24.981116784978244</v>
      </c>
      <c r="U286" s="3">
        <f>MAX(K286-tarifest3($K$3,$A$3,Param!$B$10,Param!$C$10,Param!$D$10,Param!$E$10,Param!$B$11,Param!$C$11,Param!$D$11,Param!$E$11),0)</f>
        <v>2251</v>
      </c>
      <c r="V286" s="3">
        <f t="shared" si="115"/>
        <v>8.1557971014492754</v>
      </c>
      <c r="W286" s="3">
        <f t="shared" si="116"/>
        <v>33.474662926494162</v>
      </c>
      <c r="X286" s="3">
        <f>soli3grenz(K286,$A$3,Param!$J$9,Param!$J$10,Param!$J$11)*100</f>
        <v>0</v>
      </c>
      <c r="Y286" s="13">
        <f t="shared" si="103"/>
        <v>2251</v>
      </c>
      <c r="Z286" s="3">
        <f t="shared" si="117"/>
        <v>8.1557971014492754</v>
      </c>
      <c r="AA286" s="13">
        <f t="shared" si="104"/>
        <v>33.474662926494162</v>
      </c>
      <c r="AB286" s="13">
        <f t="shared" si="105"/>
        <v>-1987</v>
      </c>
      <c r="AC286" s="13">
        <f t="shared" si="106"/>
        <v>-7.1992753623188399</v>
      </c>
      <c r="AD286" s="13">
        <f t="shared" si="107"/>
        <v>4.2719580948019278</v>
      </c>
      <c r="AE286" s="3">
        <f t="shared" si="108"/>
        <v>4.2719580948019278</v>
      </c>
      <c r="AF286" s="13">
        <f t="shared" si="96"/>
        <v>1987</v>
      </c>
      <c r="AG286" s="13">
        <f t="shared" si="118"/>
        <v>7.1992753623188399</v>
      </c>
      <c r="AH286" s="13">
        <f t="shared" si="97"/>
        <v>7.1992753623188399</v>
      </c>
    </row>
    <row r="287" spans="1:34" x14ac:dyDescent="0.2">
      <c r="A287" s="8">
        <f t="shared" si="119"/>
        <v>27700</v>
      </c>
      <c r="B287" s="9">
        <f t="shared" si="99"/>
        <v>27.7</v>
      </c>
      <c r="C287" s="13">
        <f>tarifest3(A287,$A$3,Param!$B$5,Param!$C$5,Param!$D$5,Param!$E$5,Param!$B$6,Param!$C$6,Param!$D$6,Param!$E$6)</f>
        <v>4268</v>
      </c>
      <c r="D287" s="3">
        <f t="shared" si="109"/>
        <v>15.407942238267147</v>
      </c>
      <c r="E287" s="3">
        <f>tarifest3grenz(A287,$A$3,Param!$B$5,Param!$C$5,Param!$D$5,Param!$E$5,Param!$B$6,Param!$C$6,Param!$D$6,Param!$E$6)*100</f>
        <v>29.243991756354475</v>
      </c>
      <c r="F287" s="13">
        <f>soli3(C287,$A$3,Param!$J$4,Param!$J$5,Param!$J$6)</f>
        <v>0</v>
      </c>
      <c r="G287" s="3">
        <f>soli3grenz(C287,$A$3,Param!$J$4,Param!$J$5,Param!$J$6)*100</f>
        <v>0</v>
      </c>
      <c r="H287" s="13">
        <f t="shared" si="100"/>
        <v>4268</v>
      </c>
      <c r="I287" s="3">
        <f t="shared" si="98"/>
        <v>15.407942238267147</v>
      </c>
      <c r="J287" s="13">
        <f t="shared" si="101"/>
        <v>29.243991756354475</v>
      </c>
      <c r="K287" s="13">
        <f>tarifest3(A287,$A$3,Param!$B$10,Param!$C$10,Param!$D$10,Param!$E$10,Param!$B$11,Param!$C$11,Param!$D$11,Param!$E$11)</f>
        <v>7514</v>
      </c>
      <c r="L287" s="3">
        <f t="shared" si="110"/>
        <v>27.126353790613717</v>
      </c>
      <c r="M287" s="3">
        <f>tarifest3grenz(A287,$A$3,Param!$B$10,Param!$C$10,Param!$D$10,Param!$E$10,Param!$B$11,Param!$C$11,Param!$D$11,Param!$E$11)*100</f>
        <v>33.5159498511564</v>
      </c>
      <c r="N287" s="3">
        <f t="shared" si="111"/>
        <v>-6886</v>
      </c>
      <c r="O287" s="3">
        <f t="shared" si="112"/>
        <v>-24.859205776173283</v>
      </c>
      <c r="P287" s="13">
        <f t="shared" si="102"/>
        <v>19390</v>
      </c>
      <c r="Q287" s="13">
        <f t="shared" si="113"/>
        <v>0</v>
      </c>
      <c r="R287" s="13">
        <f>tarifest3(A287-$K$3,$A$3,Param!$B$10,Param!$C$10,Param!$D$10,Param!$E$10,Param!$B$11,Param!$C$11,Param!$D$11,Param!$E$11)</f>
        <v>1493</v>
      </c>
      <c r="S287" s="3">
        <f t="shared" si="114"/>
        <v>5.3898916967509019</v>
      </c>
      <c r="T287" s="3">
        <f>IF(A287&lt;$K$3,$K$2,tarifest3grenz(A287-$K$3,$A$3,Param!$B$10,Param!$C$10,Param!$D$10,Param!$E$10,Param!$B$11,Param!$C$11,Param!$D$11,Param!$E$11))*100</f>
        <v>25.022403709640486</v>
      </c>
      <c r="U287" s="3">
        <f>MAX(K287-tarifest3($K$3,$A$3,Param!$B$10,Param!$C$10,Param!$D$10,Param!$E$10,Param!$B$11,Param!$C$11,Param!$D$11,Param!$E$11),0)</f>
        <v>2284</v>
      </c>
      <c r="V287" s="3">
        <f t="shared" si="115"/>
        <v>8.2454873646209386</v>
      </c>
      <c r="W287" s="3">
        <f t="shared" si="116"/>
        <v>33.5159498511564</v>
      </c>
      <c r="X287" s="3">
        <f>soli3grenz(K287,$A$3,Param!$J$9,Param!$J$10,Param!$J$11)*100</f>
        <v>0</v>
      </c>
      <c r="Y287" s="13">
        <f t="shared" si="103"/>
        <v>2284</v>
      </c>
      <c r="Z287" s="3">
        <f t="shared" si="117"/>
        <v>8.2454873646209386</v>
      </c>
      <c r="AA287" s="13">
        <f t="shared" si="104"/>
        <v>33.5159498511564</v>
      </c>
      <c r="AB287" s="13">
        <f t="shared" si="105"/>
        <v>-1984</v>
      </c>
      <c r="AC287" s="13">
        <f t="shared" si="106"/>
        <v>-7.1624548736462081</v>
      </c>
      <c r="AD287" s="13">
        <f t="shared" si="107"/>
        <v>4.2719580948019242</v>
      </c>
      <c r="AE287" s="3">
        <f t="shared" si="108"/>
        <v>4.2719580948019242</v>
      </c>
      <c r="AF287" s="13">
        <f t="shared" si="96"/>
        <v>1984</v>
      </c>
      <c r="AG287" s="13">
        <f t="shared" si="118"/>
        <v>7.1624548736462081</v>
      </c>
      <c r="AH287" s="13">
        <f t="shared" si="97"/>
        <v>7.1624548736462081</v>
      </c>
    </row>
    <row r="288" spans="1:34" x14ac:dyDescent="0.2">
      <c r="A288" s="8">
        <f t="shared" si="119"/>
        <v>27800</v>
      </c>
      <c r="B288" s="9">
        <f t="shared" si="99"/>
        <v>27.8</v>
      </c>
      <c r="C288" s="13">
        <f>tarifest3(A288,$A$3,Param!$B$5,Param!$C$5,Param!$D$5,Param!$E$5,Param!$B$6,Param!$C$6,Param!$D$6,Param!$E$6)</f>
        <v>4297</v>
      </c>
      <c r="D288" s="3">
        <f t="shared" si="109"/>
        <v>15.456834532374101</v>
      </c>
      <c r="E288" s="3">
        <f>tarifest3grenz(A288,$A$3,Param!$B$5,Param!$C$5,Param!$D$5,Param!$E$5,Param!$B$6,Param!$C$6,Param!$D$6,Param!$E$6)*100</f>
        <v>29.28527868101672</v>
      </c>
      <c r="F288" s="13">
        <f>soli3(C288,$A$3,Param!$J$4,Param!$J$5,Param!$J$6)</f>
        <v>0</v>
      </c>
      <c r="G288" s="3">
        <f>soli3grenz(C288,$A$3,Param!$J$4,Param!$J$5,Param!$J$6)*100</f>
        <v>0</v>
      </c>
      <c r="H288" s="13">
        <f t="shared" si="100"/>
        <v>4297</v>
      </c>
      <c r="I288" s="3">
        <f t="shared" si="98"/>
        <v>15.456834532374101</v>
      </c>
      <c r="J288" s="13">
        <f t="shared" si="101"/>
        <v>29.28527868101672</v>
      </c>
      <c r="K288" s="13">
        <f>tarifest3(A288,$A$3,Param!$B$10,Param!$C$10,Param!$D$10,Param!$E$10,Param!$B$11,Param!$C$11,Param!$D$11,Param!$E$11)</f>
        <v>7548</v>
      </c>
      <c r="L288" s="3">
        <f t="shared" si="110"/>
        <v>27.151079136690647</v>
      </c>
      <c r="M288" s="3">
        <f>tarifest3grenz(A288,$A$3,Param!$B$10,Param!$C$10,Param!$D$10,Param!$E$10,Param!$B$11,Param!$C$11,Param!$D$11,Param!$E$11)*100</f>
        <v>33.557236775818637</v>
      </c>
      <c r="N288" s="3">
        <f t="shared" si="111"/>
        <v>-6852</v>
      </c>
      <c r="O288" s="3">
        <f t="shared" si="112"/>
        <v>-24.647482014388487</v>
      </c>
      <c r="P288" s="13">
        <f t="shared" si="102"/>
        <v>19460</v>
      </c>
      <c r="Q288" s="13">
        <f t="shared" si="113"/>
        <v>0</v>
      </c>
      <c r="R288" s="13">
        <f>tarifest3(A288-$K$3,$A$3,Param!$B$10,Param!$C$10,Param!$D$10,Param!$E$10,Param!$B$11,Param!$C$11,Param!$D$11,Param!$E$11)</f>
        <v>1518</v>
      </c>
      <c r="S288" s="3">
        <f t="shared" si="114"/>
        <v>5.4604316546762588</v>
      </c>
      <c r="T288" s="3">
        <f>IF(A288&lt;$K$3,$K$2,tarifest3grenz(A288-$K$3,$A$3,Param!$B$10,Param!$C$10,Param!$D$10,Param!$E$10,Param!$B$11,Param!$C$11,Param!$D$11,Param!$E$11))*100</f>
        <v>25.063690634302727</v>
      </c>
      <c r="U288" s="3">
        <f>MAX(K288-tarifest3($K$3,$A$3,Param!$B$10,Param!$C$10,Param!$D$10,Param!$E$10,Param!$B$11,Param!$C$11,Param!$D$11,Param!$E$11),0)</f>
        <v>2318</v>
      </c>
      <c r="V288" s="3">
        <f t="shared" si="115"/>
        <v>8.3381294964028783</v>
      </c>
      <c r="W288" s="3">
        <f t="shared" si="116"/>
        <v>33.557236775818637</v>
      </c>
      <c r="X288" s="3">
        <f>soli3grenz(K288,$A$3,Param!$J$9,Param!$J$10,Param!$J$11)*100</f>
        <v>0</v>
      </c>
      <c r="Y288" s="13">
        <f t="shared" si="103"/>
        <v>2318</v>
      </c>
      <c r="Z288" s="3">
        <f t="shared" si="117"/>
        <v>8.3381294964028783</v>
      </c>
      <c r="AA288" s="13">
        <f t="shared" si="104"/>
        <v>33.557236775818637</v>
      </c>
      <c r="AB288" s="13">
        <f t="shared" si="105"/>
        <v>-1979</v>
      </c>
      <c r="AC288" s="13">
        <f t="shared" si="106"/>
        <v>-7.1187050359712227</v>
      </c>
      <c r="AD288" s="13">
        <f t="shared" si="107"/>
        <v>4.2719580948019171</v>
      </c>
      <c r="AE288" s="3">
        <f t="shared" si="108"/>
        <v>4.2719580948019171</v>
      </c>
      <c r="AF288" s="13">
        <f t="shared" si="96"/>
        <v>1979</v>
      </c>
      <c r="AG288" s="13">
        <f t="shared" si="118"/>
        <v>7.1187050359712227</v>
      </c>
      <c r="AH288" s="13">
        <f t="shared" si="97"/>
        <v>7.1187050359712227</v>
      </c>
    </row>
    <row r="289" spans="1:34" x14ac:dyDescent="0.2">
      <c r="A289" s="8">
        <f t="shared" si="119"/>
        <v>27900</v>
      </c>
      <c r="B289" s="9">
        <f t="shared" si="99"/>
        <v>27.9</v>
      </c>
      <c r="C289" s="13">
        <f>tarifest3(A289,$A$3,Param!$B$5,Param!$C$5,Param!$D$5,Param!$E$5,Param!$B$6,Param!$C$6,Param!$D$6,Param!$E$6)</f>
        <v>4326</v>
      </c>
      <c r="D289" s="3">
        <f t="shared" si="109"/>
        <v>15.505376344086022</v>
      </c>
      <c r="E289" s="3">
        <f>tarifest3grenz(A289,$A$3,Param!$B$5,Param!$C$5,Param!$D$5,Param!$E$5,Param!$B$6,Param!$C$6,Param!$D$6,Param!$E$6)*100</f>
        <v>29.326565605678955</v>
      </c>
      <c r="F289" s="13">
        <f>soli3(C289,$A$3,Param!$J$4,Param!$J$5,Param!$J$6)</f>
        <v>0</v>
      </c>
      <c r="G289" s="3">
        <f>soli3grenz(C289,$A$3,Param!$J$4,Param!$J$5,Param!$J$6)*100</f>
        <v>0</v>
      </c>
      <c r="H289" s="13">
        <f t="shared" si="100"/>
        <v>4326</v>
      </c>
      <c r="I289" s="3">
        <f t="shared" si="98"/>
        <v>15.505376344086022</v>
      </c>
      <c r="J289" s="13">
        <f t="shared" si="101"/>
        <v>29.326565605678955</v>
      </c>
      <c r="K289" s="13">
        <f>tarifest3(A289,$A$3,Param!$B$10,Param!$C$10,Param!$D$10,Param!$E$10,Param!$B$11,Param!$C$11,Param!$D$11,Param!$E$11)</f>
        <v>7582</v>
      </c>
      <c r="L289" s="3">
        <f t="shared" si="110"/>
        <v>27.175627240143367</v>
      </c>
      <c r="M289" s="3">
        <f>tarifest3grenz(A289,$A$3,Param!$B$10,Param!$C$10,Param!$D$10,Param!$E$10,Param!$B$11,Param!$C$11,Param!$D$11,Param!$E$11)*100</f>
        <v>33.598523700480875</v>
      </c>
      <c r="N289" s="3">
        <f t="shared" si="111"/>
        <v>-6818</v>
      </c>
      <c r="O289" s="3">
        <f t="shared" si="112"/>
        <v>-24.437275985663081</v>
      </c>
      <c r="P289" s="13">
        <f t="shared" si="102"/>
        <v>19530</v>
      </c>
      <c r="Q289" s="13">
        <f t="shared" si="113"/>
        <v>0</v>
      </c>
      <c r="R289" s="13">
        <f>tarifest3(A289-$K$3,$A$3,Param!$B$10,Param!$C$10,Param!$D$10,Param!$E$10,Param!$B$11,Param!$C$11,Param!$D$11,Param!$E$11)</f>
        <v>1543</v>
      </c>
      <c r="S289" s="3">
        <f t="shared" si="114"/>
        <v>5.5304659498207887</v>
      </c>
      <c r="T289" s="3">
        <f>IF(A289&lt;$K$3,$K$2,tarifest3grenz(A289-$K$3,$A$3,Param!$B$10,Param!$C$10,Param!$D$10,Param!$E$10,Param!$B$11,Param!$C$11,Param!$D$11,Param!$E$11))*100</f>
        <v>25.104977558964965</v>
      </c>
      <c r="U289" s="3">
        <f>MAX(K289-tarifest3($K$3,$A$3,Param!$B$10,Param!$C$10,Param!$D$10,Param!$E$10,Param!$B$11,Param!$C$11,Param!$D$11,Param!$E$11),0)</f>
        <v>2352</v>
      </c>
      <c r="V289" s="3">
        <f t="shared" si="115"/>
        <v>8.43010752688172</v>
      </c>
      <c r="W289" s="3">
        <f t="shared" si="116"/>
        <v>33.598523700480875</v>
      </c>
      <c r="X289" s="3">
        <f>soli3grenz(K289,$A$3,Param!$J$9,Param!$J$10,Param!$J$11)*100</f>
        <v>0</v>
      </c>
      <c r="Y289" s="13">
        <f t="shared" si="103"/>
        <v>2352</v>
      </c>
      <c r="Z289" s="3">
        <f t="shared" si="117"/>
        <v>8.43010752688172</v>
      </c>
      <c r="AA289" s="13">
        <f t="shared" si="104"/>
        <v>33.598523700480875</v>
      </c>
      <c r="AB289" s="13">
        <f t="shared" si="105"/>
        <v>-1974</v>
      </c>
      <c r="AC289" s="13">
        <f t="shared" si="106"/>
        <v>-7.0752688172043019</v>
      </c>
      <c r="AD289" s="13">
        <f t="shared" si="107"/>
        <v>4.2719580948019207</v>
      </c>
      <c r="AE289" s="3">
        <f t="shared" si="108"/>
        <v>4.2719580948019207</v>
      </c>
      <c r="AF289" s="13">
        <f t="shared" si="96"/>
        <v>1974</v>
      </c>
      <c r="AG289" s="13">
        <f t="shared" si="118"/>
        <v>7.0752688172043019</v>
      </c>
      <c r="AH289" s="13">
        <f t="shared" si="97"/>
        <v>7.0752688172043019</v>
      </c>
    </row>
    <row r="290" spans="1:34" x14ac:dyDescent="0.2">
      <c r="A290" s="8">
        <f t="shared" si="119"/>
        <v>28000</v>
      </c>
      <c r="B290" s="9">
        <f t="shared" si="99"/>
        <v>28</v>
      </c>
      <c r="C290" s="13">
        <f>tarifest3(A290,$A$3,Param!$B$5,Param!$C$5,Param!$D$5,Param!$E$5,Param!$B$6,Param!$C$6,Param!$D$6,Param!$E$6)</f>
        <v>4356</v>
      </c>
      <c r="D290" s="3">
        <f t="shared" si="109"/>
        <v>15.557142857142859</v>
      </c>
      <c r="E290" s="3">
        <f>tarifest3grenz(A290,$A$3,Param!$B$5,Param!$C$5,Param!$D$5,Param!$E$5,Param!$B$6,Param!$C$6,Param!$D$6,Param!$E$6)*100</f>
        <v>29.367852530341199</v>
      </c>
      <c r="F290" s="13">
        <f>soli3(C290,$A$3,Param!$J$4,Param!$J$5,Param!$J$6)</f>
        <v>0</v>
      </c>
      <c r="G290" s="3">
        <f>soli3grenz(C290,$A$3,Param!$J$4,Param!$J$5,Param!$J$6)*100</f>
        <v>0</v>
      </c>
      <c r="H290" s="13">
        <f t="shared" si="100"/>
        <v>4356</v>
      </c>
      <c r="I290" s="3">
        <f t="shared" si="98"/>
        <v>15.557142857142859</v>
      </c>
      <c r="J290" s="13">
        <f t="shared" si="101"/>
        <v>29.367852530341199</v>
      </c>
      <c r="K290" s="13">
        <f>tarifest3(A290,$A$3,Param!$B$10,Param!$C$10,Param!$D$10,Param!$E$10,Param!$B$11,Param!$C$11,Param!$D$11,Param!$E$11)</f>
        <v>7615</v>
      </c>
      <c r="L290" s="3">
        <f t="shared" si="110"/>
        <v>27.196428571428573</v>
      </c>
      <c r="M290" s="3">
        <f>tarifest3grenz(A290,$A$3,Param!$B$10,Param!$C$10,Param!$D$10,Param!$E$10,Param!$B$11,Param!$C$11,Param!$D$11,Param!$E$11)*100</f>
        <v>33.63981062514312</v>
      </c>
      <c r="N290" s="3">
        <f t="shared" si="111"/>
        <v>-6785</v>
      </c>
      <c r="O290" s="3">
        <f t="shared" si="112"/>
        <v>-24.232142857142858</v>
      </c>
      <c r="P290" s="13">
        <f t="shared" si="102"/>
        <v>19600</v>
      </c>
      <c r="Q290" s="13">
        <f t="shared" si="113"/>
        <v>0</v>
      </c>
      <c r="R290" s="13">
        <f>tarifest3(A290-$K$3,$A$3,Param!$B$10,Param!$C$10,Param!$D$10,Param!$E$10,Param!$B$11,Param!$C$11,Param!$D$11,Param!$E$11)</f>
        <v>1568</v>
      </c>
      <c r="S290" s="3">
        <f t="shared" si="114"/>
        <v>5.6000000000000005</v>
      </c>
      <c r="T290" s="3">
        <f>IF(A290&lt;$K$3,$K$2,tarifest3grenz(A290-$K$3,$A$3,Param!$B$10,Param!$C$10,Param!$D$10,Param!$E$10,Param!$B$11,Param!$C$11,Param!$D$11,Param!$E$11))*100</f>
        <v>25.146264483627206</v>
      </c>
      <c r="U290" s="3">
        <f>MAX(K290-tarifest3($K$3,$A$3,Param!$B$10,Param!$C$10,Param!$D$10,Param!$E$10,Param!$B$11,Param!$C$11,Param!$D$11,Param!$E$11),0)</f>
        <v>2385</v>
      </c>
      <c r="V290" s="3">
        <f t="shared" si="115"/>
        <v>8.5178571428571423</v>
      </c>
      <c r="W290" s="3">
        <f t="shared" si="116"/>
        <v>33.63981062514312</v>
      </c>
      <c r="X290" s="3">
        <f>soli3grenz(K290,$A$3,Param!$J$9,Param!$J$10,Param!$J$11)*100</f>
        <v>0</v>
      </c>
      <c r="Y290" s="13">
        <f t="shared" si="103"/>
        <v>2385</v>
      </c>
      <c r="Z290" s="3">
        <f t="shared" si="117"/>
        <v>8.5178571428571423</v>
      </c>
      <c r="AA290" s="13">
        <f t="shared" si="104"/>
        <v>33.63981062514312</v>
      </c>
      <c r="AB290" s="13">
        <f t="shared" si="105"/>
        <v>-1971</v>
      </c>
      <c r="AC290" s="13">
        <f t="shared" si="106"/>
        <v>-7.0392857142857164</v>
      </c>
      <c r="AD290" s="13">
        <f t="shared" si="107"/>
        <v>4.2719580948019207</v>
      </c>
      <c r="AE290" s="3">
        <f t="shared" si="108"/>
        <v>4.2719580948019207</v>
      </c>
      <c r="AF290" s="13">
        <f t="shared" si="96"/>
        <v>1971</v>
      </c>
      <c r="AG290" s="13">
        <f t="shared" si="118"/>
        <v>7.0392857142857164</v>
      </c>
      <c r="AH290" s="13">
        <f t="shared" si="97"/>
        <v>7.0392857142857164</v>
      </c>
    </row>
    <row r="291" spans="1:34" x14ac:dyDescent="0.2">
      <c r="A291" s="8">
        <f t="shared" si="119"/>
        <v>28100</v>
      </c>
      <c r="B291" s="9">
        <f t="shared" si="99"/>
        <v>28.1</v>
      </c>
      <c r="C291" s="13">
        <f>tarifest3(A291,$A$3,Param!$B$5,Param!$C$5,Param!$D$5,Param!$E$5,Param!$B$6,Param!$C$6,Param!$D$6,Param!$E$6)</f>
        <v>4385</v>
      </c>
      <c r="D291" s="3">
        <f t="shared" si="109"/>
        <v>15.604982206405694</v>
      </c>
      <c r="E291" s="3">
        <f>tarifest3grenz(A291,$A$3,Param!$B$5,Param!$C$5,Param!$D$5,Param!$E$5,Param!$B$6,Param!$C$6,Param!$D$6,Param!$E$6)*100</f>
        <v>29.40913945500343</v>
      </c>
      <c r="F291" s="13">
        <f>soli3(C291,$A$3,Param!$J$4,Param!$J$5,Param!$J$6)</f>
        <v>0</v>
      </c>
      <c r="G291" s="3">
        <f>soli3grenz(C291,$A$3,Param!$J$4,Param!$J$5,Param!$J$6)*100</f>
        <v>0</v>
      </c>
      <c r="H291" s="13">
        <f t="shared" si="100"/>
        <v>4385</v>
      </c>
      <c r="I291" s="3">
        <f t="shared" si="98"/>
        <v>15.604982206405694</v>
      </c>
      <c r="J291" s="13">
        <f t="shared" si="101"/>
        <v>29.40913945500343</v>
      </c>
      <c r="K291" s="13">
        <f>tarifest3(A291,$A$3,Param!$B$10,Param!$C$10,Param!$D$10,Param!$E$10,Param!$B$11,Param!$C$11,Param!$D$11,Param!$E$11)</f>
        <v>7649</v>
      </c>
      <c r="L291" s="3">
        <f t="shared" si="110"/>
        <v>27.220640569395016</v>
      </c>
      <c r="M291" s="3">
        <f>tarifest3grenz(A291,$A$3,Param!$B$10,Param!$C$10,Param!$D$10,Param!$E$10,Param!$B$11,Param!$C$11,Param!$D$11,Param!$E$11)*100</f>
        <v>33.681097549805358</v>
      </c>
      <c r="N291" s="3">
        <f t="shared" si="111"/>
        <v>-6751</v>
      </c>
      <c r="O291" s="3">
        <f t="shared" si="112"/>
        <v>-24.02491103202847</v>
      </c>
      <c r="P291" s="13">
        <f t="shared" si="102"/>
        <v>19670</v>
      </c>
      <c r="Q291" s="13">
        <f t="shared" si="113"/>
        <v>0</v>
      </c>
      <c r="R291" s="13">
        <f>tarifest3(A291-$K$3,$A$3,Param!$B$10,Param!$C$10,Param!$D$10,Param!$E$10,Param!$B$11,Param!$C$11,Param!$D$11,Param!$E$11)</f>
        <v>1594</v>
      </c>
      <c r="S291" s="3">
        <f t="shared" si="114"/>
        <v>5.672597864768683</v>
      </c>
      <c r="T291" s="3">
        <f>IF(A291&lt;$K$3,$K$2,tarifest3grenz(A291-$K$3,$A$3,Param!$B$10,Param!$C$10,Param!$D$10,Param!$E$10,Param!$B$11,Param!$C$11,Param!$D$11,Param!$E$11))*100</f>
        <v>25.187551408289444</v>
      </c>
      <c r="U291" s="3">
        <f>MAX(K291-tarifest3($K$3,$A$3,Param!$B$10,Param!$C$10,Param!$D$10,Param!$E$10,Param!$B$11,Param!$C$11,Param!$D$11,Param!$E$11),0)</f>
        <v>2419</v>
      </c>
      <c r="V291" s="3">
        <f t="shared" si="115"/>
        <v>8.6085409252669045</v>
      </c>
      <c r="W291" s="3">
        <f t="shared" si="116"/>
        <v>33.681097549805358</v>
      </c>
      <c r="X291" s="3">
        <f>soli3grenz(K291,$A$3,Param!$J$9,Param!$J$10,Param!$J$11)*100</f>
        <v>0</v>
      </c>
      <c r="Y291" s="13">
        <f t="shared" si="103"/>
        <v>2419</v>
      </c>
      <c r="Z291" s="3">
        <f t="shared" si="117"/>
        <v>8.6085409252669045</v>
      </c>
      <c r="AA291" s="13">
        <f t="shared" si="104"/>
        <v>33.681097549805358</v>
      </c>
      <c r="AB291" s="13">
        <f t="shared" si="105"/>
        <v>-1966</v>
      </c>
      <c r="AC291" s="13">
        <f t="shared" si="106"/>
        <v>-6.9964412811387895</v>
      </c>
      <c r="AD291" s="13">
        <f t="shared" si="107"/>
        <v>4.2719580948019278</v>
      </c>
      <c r="AE291" s="3">
        <f t="shared" si="108"/>
        <v>4.2719580948019278</v>
      </c>
      <c r="AF291" s="13">
        <f t="shared" si="96"/>
        <v>1966</v>
      </c>
      <c r="AG291" s="13">
        <f t="shared" si="118"/>
        <v>6.9964412811387895</v>
      </c>
      <c r="AH291" s="13">
        <f t="shared" si="97"/>
        <v>6.9964412811387895</v>
      </c>
    </row>
    <row r="292" spans="1:34" x14ac:dyDescent="0.2">
      <c r="A292" s="8">
        <f t="shared" si="119"/>
        <v>28200</v>
      </c>
      <c r="B292" s="9">
        <f t="shared" si="99"/>
        <v>28.2</v>
      </c>
      <c r="C292" s="13">
        <f>tarifest3(A292,$A$3,Param!$B$5,Param!$C$5,Param!$D$5,Param!$E$5,Param!$B$6,Param!$C$6,Param!$D$6,Param!$E$6)</f>
        <v>4414</v>
      </c>
      <c r="D292" s="3">
        <f t="shared" si="109"/>
        <v>15.652482269503546</v>
      </c>
      <c r="E292" s="3">
        <f>tarifest3grenz(A292,$A$3,Param!$B$5,Param!$C$5,Param!$D$5,Param!$E$5,Param!$B$6,Param!$C$6,Param!$D$6,Param!$E$6)*100</f>
        <v>29.450426379665672</v>
      </c>
      <c r="F292" s="13">
        <f>soli3(C292,$A$3,Param!$J$4,Param!$J$5,Param!$J$6)</f>
        <v>0</v>
      </c>
      <c r="G292" s="3">
        <f>soli3grenz(C292,$A$3,Param!$J$4,Param!$J$5,Param!$J$6)*100</f>
        <v>0</v>
      </c>
      <c r="H292" s="13">
        <f t="shared" si="100"/>
        <v>4414</v>
      </c>
      <c r="I292" s="3">
        <f t="shared" si="98"/>
        <v>15.652482269503546</v>
      </c>
      <c r="J292" s="13">
        <f t="shared" si="101"/>
        <v>29.450426379665672</v>
      </c>
      <c r="K292" s="13">
        <f>tarifest3(A292,$A$3,Param!$B$10,Param!$C$10,Param!$D$10,Param!$E$10,Param!$B$11,Param!$C$11,Param!$D$11,Param!$E$11)</f>
        <v>7683</v>
      </c>
      <c r="L292" s="3">
        <f t="shared" si="110"/>
        <v>27.24468085106383</v>
      </c>
      <c r="M292" s="3">
        <f>tarifest3grenz(A292,$A$3,Param!$B$10,Param!$C$10,Param!$D$10,Param!$E$10,Param!$B$11,Param!$C$11,Param!$D$11,Param!$E$11)*100</f>
        <v>33.722384474467596</v>
      </c>
      <c r="N292" s="3">
        <f t="shared" si="111"/>
        <v>-6717</v>
      </c>
      <c r="O292" s="3">
        <f t="shared" si="112"/>
        <v>-23.819148936170212</v>
      </c>
      <c r="P292" s="13">
        <f t="shared" si="102"/>
        <v>19740</v>
      </c>
      <c r="Q292" s="13">
        <f t="shared" si="113"/>
        <v>0</v>
      </c>
      <c r="R292" s="13">
        <f>tarifest3(A292-$K$3,$A$3,Param!$B$10,Param!$C$10,Param!$D$10,Param!$E$10,Param!$B$11,Param!$C$11,Param!$D$11,Param!$E$11)</f>
        <v>1619</v>
      </c>
      <c r="S292" s="3">
        <f t="shared" si="114"/>
        <v>5.7411347517730498</v>
      </c>
      <c r="T292" s="3">
        <f>IF(A292&lt;$K$3,$K$2,tarifest3grenz(A292-$K$3,$A$3,Param!$B$10,Param!$C$10,Param!$D$10,Param!$E$10,Param!$B$11,Param!$C$11,Param!$D$11,Param!$E$11))*100</f>
        <v>25.228838332951682</v>
      </c>
      <c r="U292" s="3">
        <f>MAX(K292-tarifest3($K$3,$A$3,Param!$B$10,Param!$C$10,Param!$D$10,Param!$E$10,Param!$B$11,Param!$C$11,Param!$D$11,Param!$E$11),0)</f>
        <v>2453</v>
      </c>
      <c r="V292" s="3">
        <f t="shared" si="115"/>
        <v>8.6985815602836887</v>
      </c>
      <c r="W292" s="3">
        <f t="shared" si="116"/>
        <v>33.722384474467596</v>
      </c>
      <c r="X292" s="3">
        <f>soli3grenz(K292,$A$3,Param!$J$9,Param!$J$10,Param!$J$11)*100</f>
        <v>0</v>
      </c>
      <c r="Y292" s="13">
        <f t="shared" si="103"/>
        <v>2453</v>
      </c>
      <c r="Z292" s="3">
        <f t="shared" si="117"/>
        <v>8.6985815602836887</v>
      </c>
      <c r="AA292" s="13">
        <f t="shared" si="104"/>
        <v>33.722384474467596</v>
      </c>
      <c r="AB292" s="13">
        <f t="shared" si="105"/>
        <v>-1961</v>
      </c>
      <c r="AC292" s="13">
        <f t="shared" si="106"/>
        <v>-6.953900709219857</v>
      </c>
      <c r="AD292" s="13">
        <f t="shared" si="107"/>
        <v>4.2719580948019242</v>
      </c>
      <c r="AE292" s="3">
        <f t="shared" si="108"/>
        <v>4.2719580948019242</v>
      </c>
      <c r="AF292" s="13">
        <f t="shared" si="96"/>
        <v>1961</v>
      </c>
      <c r="AG292" s="13">
        <f t="shared" si="118"/>
        <v>6.953900709219857</v>
      </c>
      <c r="AH292" s="13">
        <f t="shared" si="97"/>
        <v>6.953900709219857</v>
      </c>
    </row>
    <row r="293" spans="1:34" x14ac:dyDescent="0.2">
      <c r="A293" s="8">
        <f t="shared" si="119"/>
        <v>28300</v>
      </c>
      <c r="B293" s="9">
        <f t="shared" si="99"/>
        <v>28.3</v>
      </c>
      <c r="C293" s="13">
        <f>tarifest3(A293,$A$3,Param!$B$5,Param!$C$5,Param!$D$5,Param!$E$5,Param!$B$6,Param!$C$6,Param!$D$6,Param!$E$6)</f>
        <v>4444</v>
      </c>
      <c r="D293" s="3">
        <f t="shared" si="109"/>
        <v>15.703180212014134</v>
      </c>
      <c r="E293" s="3">
        <f>tarifest3grenz(A293,$A$3,Param!$B$5,Param!$C$5,Param!$D$5,Param!$E$5,Param!$B$6,Param!$C$6,Param!$D$6,Param!$E$6)*100</f>
        <v>29.491713304327916</v>
      </c>
      <c r="F293" s="13">
        <f>soli3(C293,$A$3,Param!$J$4,Param!$J$5,Param!$J$6)</f>
        <v>0</v>
      </c>
      <c r="G293" s="3">
        <f>soli3grenz(C293,$A$3,Param!$J$4,Param!$J$5,Param!$J$6)*100</f>
        <v>0</v>
      </c>
      <c r="H293" s="13">
        <f t="shared" si="100"/>
        <v>4444</v>
      </c>
      <c r="I293" s="3">
        <f t="shared" si="98"/>
        <v>15.703180212014134</v>
      </c>
      <c r="J293" s="13">
        <f t="shared" si="101"/>
        <v>29.491713304327916</v>
      </c>
      <c r="K293" s="13">
        <f>tarifest3(A293,$A$3,Param!$B$10,Param!$C$10,Param!$D$10,Param!$E$10,Param!$B$11,Param!$C$11,Param!$D$11,Param!$E$11)</f>
        <v>7716</v>
      </c>
      <c r="L293" s="3">
        <f t="shared" si="110"/>
        <v>27.265017667844521</v>
      </c>
      <c r="M293" s="3">
        <f>tarifest3grenz(A293,$A$3,Param!$B$10,Param!$C$10,Param!$D$10,Param!$E$10,Param!$B$11,Param!$C$11,Param!$D$11,Param!$E$11)*100</f>
        <v>33.763671399129834</v>
      </c>
      <c r="N293" s="3">
        <f t="shared" si="111"/>
        <v>-6684</v>
      </c>
      <c r="O293" s="3">
        <f t="shared" si="112"/>
        <v>-23.618374558303888</v>
      </c>
      <c r="P293" s="13">
        <f t="shared" si="102"/>
        <v>19810</v>
      </c>
      <c r="Q293" s="13">
        <f t="shared" si="113"/>
        <v>0</v>
      </c>
      <c r="R293" s="13">
        <f>tarifest3(A293-$K$3,$A$3,Param!$B$10,Param!$C$10,Param!$D$10,Param!$E$10,Param!$B$11,Param!$C$11,Param!$D$11,Param!$E$11)</f>
        <v>1644</v>
      </c>
      <c r="S293" s="3">
        <f t="shared" si="114"/>
        <v>5.8091872791519439</v>
      </c>
      <c r="T293" s="3">
        <f>IF(A293&lt;$K$3,$K$2,tarifest3grenz(A293-$K$3,$A$3,Param!$B$10,Param!$C$10,Param!$D$10,Param!$E$10,Param!$B$11,Param!$C$11,Param!$D$11,Param!$E$11))*100</f>
        <v>25.270125257613923</v>
      </c>
      <c r="U293" s="3">
        <f>MAX(K293-tarifest3($K$3,$A$3,Param!$B$10,Param!$C$10,Param!$D$10,Param!$E$10,Param!$B$11,Param!$C$11,Param!$D$11,Param!$E$11),0)</f>
        <v>2486</v>
      </c>
      <c r="V293" s="3">
        <f t="shared" si="115"/>
        <v>8.7844522968197882</v>
      </c>
      <c r="W293" s="3">
        <f t="shared" si="116"/>
        <v>33.763671399129834</v>
      </c>
      <c r="X293" s="3">
        <f>soli3grenz(K293,$A$3,Param!$J$9,Param!$J$10,Param!$J$11)*100</f>
        <v>0</v>
      </c>
      <c r="Y293" s="13">
        <f t="shared" si="103"/>
        <v>2486</v>
      </c>
      <c r="Z293" s="3">
        <f t="shared" si="117"/>
        <v>8.7844522968197882</v>
      </c>
      <c r="AA293" s="13">
        <f t="shared" si="104"/>
        <v>33.763671399129834</v>
      </c>
      <c r="AB293" s="13">
        <f t="shared" si="105"/>
        <v>-1958</v>
      </c>
      <c r="AC293" s="13">
        <f t="shared" si="106"/>
        <v>-6.9187279151943457</v>
      </c>
      <c r="AD293" s="13">
        <f t="shared" si="107"/>
        <v>4.2719580948019171</v>
      </c>
      <c r="AE293" s="3">
        <f t="shared" si="108"/>
        <v>4.2719580948019171</v>
      </c>
      <c r="AF293" s="13">
        <f t="shared" si="96"/>
        <v>1958</v>
      </c>
      <c r="AG293" s="13">
        <f t="shared" si="118"/>
        <v>6.9187279151943457</v>
      </c>
      <c r="AH293" s="13">
        <f t="shared" si="97"/>
        <v>6.9187279151943457</v>
      </c>
    </row>
    <row r="294" spans="1:34" x14ac:dyDescent="0.2">
      <c r="A294" s="8">
        <f t="shared" si="119"/>
        <v>28400</v>
      </c>
      <c r="B294" s="9">
        <f t="shared" si="99"/>
        <v>28.4</v>
      </c>
      <c r="C294" s="13">
        <f>tarifest3(A294,$A$3,Param!$B$5,Param!$C$5,Param!$D$5,Param!$E$5,Param!$B$6,Param!$C$6,Param!$D$6,Param!$E$6)</f>
        <v>4473</v>
      </c>
      <c r="D294" s="3">
        <f t="shared" si="109"/>
        <v>15.75</v>
      </c>
      <c r="E294" s="3">
        <f>tarifest3grenz(A294,$A$3,Param!$B$5,Param!$C$5,Param!$D$5,Param!$E$5,Param!$B$6,Param!$C$6,Param!$D$6,Param!$E$6)*100</f>
        <v>29.533000228990154</v>
      </c>
      <c r="F294" s="13">
        <f>soli3(C294,$A$3,Param!$J$4,Param!$J$5,Param!$J$6)</f>
        <v>0</v>
      </c>
      <c r="G294" s="3">
        <f>soli3grenz(C294,$A$3,Param!$J$4,Param!$J$5,Param!$J$6)*100</f>
        <v>0</v>
      </c>
      <c r="H294" s="13">
        <f t="shared" si="100"/>
        <v>4473</v>
      </c>
      <c r="I294" s="3">
        <f t="shared" si="98"/>
        <v>15.75</v>
      </c>
      <c r="J294" s="13">
        <f t="shared" si="101"/>
        <v>29.533000228990154</v>
      </c>
      <c r="K294" s="13">
        <f>tarifest3(A294,$A$3,Param!$B$10,Param!$C$10,Param!$D$10,Param!$E$10,Param!$B$11,Param!$C$11,Param!$D$11,Param!$E$11)</f>
        <v>7750</v>
      </c>
      <c r="L294" s="3">
        <f t="shared" si="110"/>
        <v>27.2887323943662</v>
      </c>
      <c r="M294" s="3">
        <f>tarifest3grenz(A294,$A$3,Param!$B$10,Param!$C$10,Param!$D$10,Param!$E$10,Param!$B$11,Param!$C$11,Param!$D$11,Param!$E$11)*100</f>
        <v>33.804958323792071</v>
      </c>
      <c r="N294" s="3">
        <f t="shared" si="111"/>
        <v>-6650</v>
      </c>
      <c r="O294" s="3">
        <f t="shared" si="112"/>
        <v>-23.41549295774648</v>
      </c>
      <c r="P294" s="13">
        <f t="shared" si="102"/>
        <v>19880</v>
      </c>
      <c r="Q294" s="13">
        <f t="shared" si="113"/>
        <v>0</v>
      </c>
      <c r="R294" s="13">
        <f>tarifest3(A294-$K$3,$A$3,Param!$B$10,Param!$C$10,Param!$D$10,Param!$E$10,Param!$B$11,Param!$C$11,Param!$D$11,Param!$E$11)</f>
        <v>1669</v>
      </c>
      <c r="S294" s="3">
        <f t="shared" si="114"/>
        <v>5.876760563380282</v>
      </c>
      <c r="T294" s="3">
        <f>IF(A294&lt;$K$3,$K$2,tarifest3grenz(A294-$K$3,$A$3,Param!$B$10,Param!$C$10,Param!$D$10,Param!$E$10,Param!$B$11,Param!$C$11,Param!$D$11,Param!$E$11))*100</f>
        <v>25.311412182276161</v>
      </c>
      <c r="U294" s="3">
        <f>MAX(K294-tarifest3($K$3,$A$3,Param!$B$10,Param!$C$10,Param!$D$10,Param!$E$10,Param!$B$11,Param!$C$11,Param!$D$11,Param!$E$11),0)</f>
        <v>2520</v>
      </c>
      <c r="V294" s="3">
        <f t="shared" si="115"/>
        <v>8.8732394366197198</v>
      </c>
      <c r="W294" s="3">
        <f t="shared" si="116"/>
        <v>33.804958323792071</v>
      </c>
      <c r="X294" s="3">
        <f>soli3grenz(K294,$A$3,Param!$J$9,Param!$J$10,Param!$J$11)*100</f>
        <v>0</v>
      </c>
      <c r="Y294" s="13">
        <f t="shared" si="103"/>
        <v>2520</v>
      </c>
      <c r="Z294" s="3">
        <f t="shared" si="117"/>
        <v>8.8732394366197198</v>
      </c>
      <c r="AA294" s="13">
        <f t="shared" si="104"/>
        <v>33.804958323792071</v>
      </c>
      <c r="AB294" s="13">
        <f t="shared" si="105"/>
        <v>-1953</v>
      </c>
      <c r="AC294" s="13">
        <f t="shared" si="106"/>
        <v>-6.8767605633802802</v>
      </c>
      <c r="AD294" s="13">
        <f t="shared" si="107"/>
        <v>4.2719580948019171</v>
      </c>
      <c r="AE294" s="3">
        <f t="shared" si="108"/>
        <v>4.2719580948019171</v>
      </c>
      <c r="AF294" s="13">
        <f t="shared" si="96"/>
        <v>1953</v>
      </c>
      <c r="AG294" s="13">
        <f t="shared" si="118"/>
        <v>6.8767605633802802</v>
      </c>
      <c r="AH294" s="13">
        <f t="shared" si="97"/>
        <v>6.8767605633802802</v>
      </c>
    </row>
    <row r="295" spans="1:34" x14ac:dyDescent="0.2">
      <c r="A295" s="8">
        <f t="shared" si="119"/>
        <v>28500</v>
      </c>
      <c r="B295" s="9">
        <f t="shared" si="99"/>
        <v>28.5</v>
      </c>
      <c r="C295" s="13">
        <f>tarifest3(A295,$A$3,Param!$B$5,Param!$C$5,Param!$D$5,Param!$E$5,Param!$B$6,Param!$C$6,Param!$D$6,Param!$E$6)</f>
        <v>4503</v>
      </c>
      <c r="D295" s="3">
        <f t="shared" si="109"/>
        <v>15.8</v>
      </c>
      <c r="E295" s="3">
        <f>tarifest3grenz(A295,$A$3,Param!$B$5,Param!$C$5,Param!$D$5,Param!$E$5,Param!$B$6,Param!$C$6,Param!$D$6,Param!$E$6)*100</f>
        <v>29.574287153652396</v>
      </c>
      <c r="F295" s="13">
        <f>soli3(C295,$A$3,Param!$J$4,Param!$J$5,Param!$J$6)</f>
        <v>0</v>
      </c>
      <c r="G295" s="3">
        <f>soli3grenz(C295,$A$3,Param!$J$4,Param!$J$5,Param!$J$6)*100</f>
        <v>0</v>
      </c>
      <c r="H295" s="13">
        <f t="shared" si="100"/>
        <v>4503</v>
      </c>
      <c r="I295" s="3">
        <f t="shared" si="98"/>
        <v>15.8</v>
      </c>
      <c r="J295" s="13">
        <f t="shared" si="101"/>
        <v>29.574287153652396</v>
      </c>
      <c r="K295" s="13">
        <f>tarifest3(A295,$A$3,Param!$B$10,Param!$C$10,Param!$D$10,Param!$E$10,Param!$B$11,Param!$C$11,Param!$D$11,Param!$E$11)</f>
        <v>7784</v>
      </c>
      <c r="L295" s="3">
        <f t="shared" si="110"/>
        <v>27.312280701754389</v>
      </c>
      <c r="M295" s="3">
        <f>tarifest3grenz(A295,$A$3,Param!$B$10,Param!$C$10,Param!$D$10,Param!$E$10,Param!$B$11,Param!$C$11,Param!$D$11,Param!$E$11)*100</f>
        <v>33.846245248454316</v>
      </c>
      <c r="N295" s="3">
        <f t="shared" si="111"/>
        <v>-6616</v>
      </c>
      <c r="O295" s="3">
        <f t="shared" si="112"/>
        <v>-23.214035087719299</v>
      </c>
      <c r="P295" s="13">
        <f t="shared" si="102"/>
        <v>19950</v>
      </c>
      <c r="Q295" s="13">
        <f t="shared" si="113"/>
        <v>0</v>
      </c>
      <c r="R295" s="13">
        <f>tarifest3(A295-$K$3,$A$3,Param!$B$10,Param!$C$10,Param!$D$10,Param!$E$10,Param!$B$11,Param!$C$11,Param!$D$11,Param!$E$11)</f>
        <v>1695</v>
      </c>
      <c r="S295" s="3">
        <f t="shared" si="114"/>
        <v>5.9473684210526319</v>
      </c>
      <c r="T295" s="3">
        <f>IF(A295&lt;$K$3,$K$2,tarifest3grenz(A295-$K$3,$A$3,Param!$B$10,Param!$C$10,Param!$D$10,Param!$E$10,Param!$B$11,Param!$C$11,Param!$D$11,Param!$E$11))*100</f>
        <v>25.352699106938402</v>
      </c>
      <c r="U295" s="3">
        <f>MAX(K295-tarifest3($K$3,$A$3,Param!$B$10,Param!$C$10,Param!$D$10,Param!$E$10,Param!$B$11,Param!$C$11,Param!$D$11,Param!$E$11),0)</f>
        <v>2554</v>
      </c>
      <c r="V295" s="3">
        <f t="shared" si="115"/>
        <v>8.9614035087719301</v>
      </c>
      <c r="W295" s="3">
        <f t="shared" si="116"/>
        <v>33.846245248454316</v>
      </c>
      <c r="X295" s="3">
        <f>soli3grenz(K295,$A$3,Param!$J$9,Param!$J$10,Param!$J$11)*100</f>
        <v>0</v>
      </c>
      <c r="Y295" s="13">
        <f t="shared" si="103"/>
        <v>2554</v>
      </c>
      <c r="Z295" s="3">
        <f t="shared" si="117"/>
        <v>8.9614035087719301</v>
      </c>
      <c r="AA295" s="13">
        <f t="shared" si="104"/>
        <v>33.846245248454316</v>
      </c>
      <c r="AB295" s="13">
        <f t="shared" si="105"/>
        <v>-1949</v>
      </c>
      <c r="AC295" s="13">
        <f t="shared" si="106"/>
        <v>-6.8385964912280706</v>
      </c>
      <c r="AD295" s="13">
        <f t="shared" si="107"/>
        <v>4.2719580948019207</v>
      </c>
      <c r="AE295" s="3">
        <f t="shared" si="108"/>
        <v>4.2719580948019207</v>
      </c>
      <c r="AF295" s="13">
        <f t="shared" si="96"/>
        <v>1949</v>
      </c>
      <c r="AG295" s="13">
        <f t="shared" si="118"/>
        <v>6.8385964912280706</v>
      </c>
      <c r="AH295" s="13">
        <f t="shared" si="97"/>
        <v>6.8385964912280706</v>
      </c>
    </row>
    <row r="296" spans="1:34" x14ac:dyDescent="0.2">
      <c r="A296" s="8">
        <f t="shared" si="119"/>
        <v>28600</v>
      </c>
      <c r="B296" s="9">
        <f t="shared" si="99"/>
        <v>28.6</v>
      </c>
      <c r="C296" s="13">
        <f>tarifest3(A296,$A$3,Param!$B$5,Param!$C$5,Param!$D$5,Param!$E$5,Param!$B$6,Param!$C$6,Param!$D$6,Param!$E$6)</f>
        <v>4532</v>
      </c>
      <c r="D296" s="3">
        <f t="shared" si="109"/>
        <v>15.846153846153847</v>
      </c>
      <c r="E296" s="3">
        <f>tarifest3grenz(A296,$A$3,Param!$B$5,Param!$C$5,Param!$D$5,Param!$E$5,Param!$B$6,Param!$C$6,Param!$D$6,Param!$E$6)*100</f>
        <v>29.615574078314634</v>
      </c>
      <c r="F296" s="13">
        <f>soli3(C296,$A$3,Param!$J$4,Param!$J$5,Param!$J$6)</f>
        <v>0</v>
      </c>
      <c r="G296" s="3">
        <f>soli3grenz(C296,$A$3,Param!$J$4,Param!$J$5,Param!$J$6)*100</f>
        <v>0</v>
      </c>
      <c r="H296" s="13">
        <f t="shared" si="100"/>
        <v>4532</v>
      </c>
      <c r="I296" s="3">
        <f t="shared" si="98"/>
        <v>15.846153846153847</v>
      </c>
      <c r="J296" s="13">
        <f t="shared" si="101"/>
        <v>29.615574078314634</v>
      </c>
      <c r="K296" s="13">
        <f>tarifest3(A296,$A$3,Param!$B$10,Param!$C$10,Param!$D$10,Param!$E$10,Param!$B$11,Param!$C$11,Param!$D$11,Param!$E$11)</f>
        <v>7818</v>
      </c>
      <c r="L296" s="3">
        <f t="shared" si="110"/>
        <v>27.335664335664333</v>
      </c>
      <c r="M296" s="3">
        <f>tarifest3grenz(A296,$A$3,Param!$B$10,Param!$C$10,Param!$D$10,Param!$E$10,Param!$B$11,Param!$C$11,Param!$D$11,Param!$E$11)*100</f>
        <v>33.887532173116561</v>
      </c>
      <c r="N296" s="3">
        <f t="shared" si="111"/>
        <v>-6582</v>
      </c>
      <c r="O296" s="3">
        <f t="shared" si="112"/>
        <v>-23.013986013986017</v>
      </c>
      <c r="P296" s="13">
        <f t="shared" si="102"/>
        <v>20020</v>
      </c>
      <c r="Q296" s="13">
        <f t="shared" si="113"/>
        <v>0</v>
      </c>
      <c r="R296" s="13">
        <f>tarifest3(A296-$K$3,$A$3,Param!$B$10,Param!$C$10,Param!$D$10,Param!$E$10,Param!$B$11,Param!$C$11,Param!$D$11,Param!$E$11)</f>
        <v>1720</v>
      </c>
      <c r="S296" s="3">
        <f t="shared" si="114"/>
        <v>6.0139860139860142</v>
      </c>
      <c r="T296" s="3">
        <f>IF(A296&lt;$K$3,$K$2,tarifest3grenz(A296-$K$3,$A$3,Param!$B$10,Param!$C$10,Param!$D$10,Param!$E$10,Param!$B$11,Param!$C$11,Param!$D$11,Param!$E$11))*100</f>
        <v>25.393986031600647</v>
      </c>
      <c r="U296" s="3">
        <f>MAX(K296-tarifest3($K$3,$A$3,Param!$B$10,Param!$C$10,Param!$D$10,Param!$E$10,Param!$B$11,Param!$C$11,Param!$D$11,Param!$E$11),0)</f>
        <v>2588</v>
      </c>
      <c r="V296" s="3">
        <f t="shared" si="115"/>
        <v>9.0489510489510483</v>
      </c>
      <c r="W296" s="3">
        <f t="shared" si="116"/>
        <v>33.887532173116561</v>
      </c>
      <c r="X296" s="3">
        <f>soli3grenz(K296,$A$3,Param!$J$9,Param!$J$10,Param!$J$11)*100</f>
        <v>0</v>
      </c>
      <c r="Y296" s="13">
        <f t="shared" si="103"/>
        <v>2588</v>
      </c>
      <c r="Z296" s="3">
        <f t="shared" si="117"/>
        <v>9.0489510489510483</v>
      </c>
      <c r="AA296" s="13">
        <f t="shared" si="104"/>
        <v>33.887532173116561</v>
      </c>
      <c r="AB296" s="13">
        <f t="shared" si="105"/>
        <v>-1944</v>
      </c>
      <c r="AC296" s="13">
        <f t="shared" si="106"/>
        <v>-6.7972027972027984</v>
      </c>
      <c r="AD296" s="13">
        <f t="shared" si="107"/>
        <v>4.2719580948019278</v>
      </c>
      <c r="AE296" s="3">
        <f t="shared" si="108"/>
        <v>4.2719580948019278</v>
      </c>
      <c r="AF296" s="13">
        <f t="shared" si="96"/>
        <v>1944</v>
      </c>
      <c r="AG296" s="13">
        <f t="shared" si="118"/>
        <v>6.7972027972027984</v>
      </c>
      <c r="AH296" s="13">
        <f t="shared" si="97"/>
        <v>6.7972027972027984</v>
      </c>
    </row>
    <row r="297" spans="1:34" x14ac:dyDescent="0.2">
      <c r="A297" s="8">
        <f t="shared" si="119"/>
        <v>28700</v>
      </c>
      <c r="B297" s="9">
        <f t="shared" si="99"/>
        <v>28.7</v>
      </c>
      <c r="C297" s="13">
        <f>tarifest3(A297,$A$3,Param!$B$5,Param!$C$5,Param!$D$5,Param!$E$5,Param!$B$6,Param!$C$6,Param!$D$6,Param!$E$6)</f>
        <v>4562</v>
      </c>
      <c r="D297" s="3">
        <f t="shared" si="109"/>
        <v>15.895470383275262</v>
      </c>
      <c r="E297" s="3">
        <f>tarifest3grenz(A297,$A$3,Param!$B$5,Param!$C$5,Param!$D$5,Param!$E$5,Param!$B$6,Param!$C$6,Param!$D$6,Param!$E$6)*100</f>
        <v>29.656861002976871</v>
      </c>
      <c r="F297" s="13">
        <f>soli3(C297,$A$3,Param!$J$4,Param!$J$5,Param!$J$6)</f>
        <v>0</v>
      </c>
      <c r="G297" s="3">
        <f>soli3grenz(C297,$A$3,Param!$J$4,Param!$J$5,Param!$J$6)*100</f>
        <v>0</v>
      </c>
      <c r="H297" s="13">
        <f t="shared" si="100"/>
        <v>4562</v>
      </c>
      <c r="I297" s="3">
        <f t="shared" si="98"/>
        <v>15.895470383275262</v>
      </c>
      <c r="J297" s="13">
        <f t="shared" si="101"/>
        <v>29.656861002976871</v>
      </c>
      <c r="K297" s="13">
        <f>tarifest3(A297,$A$3,Param!$B$10,Param!$C$10,Param!$D$10,Param!$E$10,Param!$B$11,Param!$C$11,Param!$D$11,Param!$E$11)</f>
        <v>7852</v>
      </c>
      <c r="L297" s="3">
        <f t="shared" si="110"/>
        <v>27.358885017421603</v>
      </c>
      <c r="M297" s="3">
        <f>tarifest3grenz(A297,$A$3,Param!$B$10,Param!$C$10,Param!$D$10,Param!$E$10,Param!$B$11,Param!$C$11,Param!$D$11,Param!$E$11)*100</f>
        <v>33.928819097778792</v>
      </c>
      <c r="N297" s="3">
        <f t="shared" si="111"/>
        <v>-6548</v>
      </c>
      <c r="O297" s="3">
        <f t="shared" si="112"/>
        <v>-22.815331010452962</v>
      </c>
      <c r="P297" s="13">
        <f t="shared" si="102"/>
        <v>20090</v>
      </c>
      <c r="Q297" s="13">
        <f t="shared" si="113"/>
        <v>0</v>
      </c>
      <c r="R297" s="13">
        <f>tarifest3(A297-$K$3,$A$3,Param!$B$10,Param!$C$10,Param!$D$10,Param!$E$10,Param!$B$11,Param!$C$11,Param!$D$11,Param!$E$11)</f>
        <v>1746</v>
      </c>
      <c r="S297" s="3">
        <f t="shared" si="114"/>
        <v>6.0836236933797911</v>
      </c>
      <c r="T297" s="3">
        <f>IF(A297&lt;$K$3,$K$2,tarifest3grenz(A297-$K$3,$A$3,Param!$B$10,Param!$C$10,Param!$D$10,Param!$E$10,Param!$B$11,Param!$C$11,Param!$D$11,Param!$E$11))*100</f>
        <v>25.435272956262878</v>
      </c>
      <c r="U297" s="3">
        <f>MAX(K297-tarifest3($K$3,$A$3,Param!$B$10,Param!$C$10,Param!$D$10,Param!$E$10,Param!$B$11,Param!$C$11,Param!$D$11,Param!$E$11),0)</f>
        <v>2622</v>
      </c>
      <c r="V297" s="3">
        <f t="shared" si="115"/>
        <v>9.1358885017421603</v>
      </c>
      <c r="W297" s="3">
        <f t="shared" si="116"/>
        <v>33.928819097778792</v>
      </c>
      <c r="X297" s="3">
        <f>soli3grenz(K297,$A$3,Param!$J$9,Param!$J$10,Param!$J$11)*100</f>
        <v>0</v>
      </c>
      <c r="Y297" s="13">
        <f t="shared" si="103"/>
        <v>2622</v>
      </c>
      <c r="Z297" s="3">
        <f t="shared" si="117"/>
        <v>9.1358885017421603</v>
      </c>
      <c r="AA297" s="13">
        <f t="shared" si="104"/>
        <v>33.928819097778792</v>
      </c>
      <c r="AB297" s="13">
        <f t="shared" si="105"/>
        <v>-1940</v>
      </c>
      <c r="AC297" s="13">
        <f t="shared" si="106"/>
        <v>-6.7595818815331015</v>
      </c>
      <c r="AD297" s="13">
        <f t="shared" si="107"/>
        <v>4.2719580948019207</v>
      </c>
      <c r="AE297" s="3">
        <f t="shared" si="108"/>
        <v>4.2719580948019207</v>
      </c>
      <c r="AF297" s="13">
        <f t="shared" si="96"/>
        <v>1940</v>
      </c>
      <c r="AG297" s="13">
        <f t="shared" si="118"/>
        <v>6.7595818815331015</v>
      </c>
      <c r="AH297" s="13">
        <f t="shared" si="97"/>
        <v>6.7595818815331015</v>
      </c>
    </row>
    <row r="298" spans="1:34" x14ac:dyDescent="0.2">
      <c r="A298" s="8">
        <f t="shared" si="119"/>
        <v>28800</v>
      </c>
      <c r="B298" s="9">
        <f t="shared" si="99"/>
        <v>28.8</v>
      </c>
      <c r="C298" s="13">
        <f>tarifest3(A298,$A$3,Param!$B$5,Param!$C$5,Param!$D$5,Param!$E$5,Param!$B$6,Param!$C$6,Param!$D$6,Param!$E$6)</f>
        <v>4592</v>
      </c>
      <c r="D298" s="3">
        <f t="shared" si="109"/>
        <v>15.944444444444445</v>
      </c>
      <c r="E298" s="3">
        <f>tarifest3grenz(A298,$A$3,Param!$B$5,Param!$C$5,Param!$D$5,Param!$E$5,Param!$B$6,Param!$C$6,Param!$D$6,Param!$E$6)*100</f>
        <v>29.698147927639113</v>
      </c>
      <c r="F298" s="13">
        <f>soli3(C298,$A$3,Param!$J$4,Param!$J$5,Param!$J$6)</f>
        <v>0</v>
      </c>
      <c r="G298" s="3">
        <f>soli3grenz(C298,$A$3,Param!$J$4,Param!$J$5,Param!$J$6)*100</f>
        <v>0</v>
      </c>
      <c r="H298" s="13">
        <f t="shared" si="100"/>
        <v>4592</v>
      </c>
      <c r="I298" s="3">
        <f t="shared" si="98"/>
        <v>15.944444444444445</v>
      </c>
      <c r="J298" s="13">
        <f t="shared" si="101"/>
        <v>29.698147927639113</v>
      </c>
      <c r="K298" s="13">
        <f>tarifest3(A298,$A$3,Param!$B$10,Param!$C$10,Param!$D$10,Param!$E$10,Param!$B$11,Param!$C$11,Param!$D$11,Param!$E$11)</f>
        <v>7886</v>
      </c>
      <c r="L298" s="3">
        <f t="shared" si="110"/>
        <v>27.381944444444446</v>
      </c>
      <c r="M298" s="3">
        <f>tarifest3grenz(A298,$A$3,Param!$B$10,Param!$C$10,Param!$D$10,Param!$E$10,Param!$B$11,Param!$C$11,Param!$D$11,Param!$E$11)*100</f>
        <v>33.97010602244103</v>
      </c>
      <c r="N298" s="3">
        <f t="shared" si="111"/>
        <v>-6514</v>
      </c>
      <c r="O298" s="3">
        <f t="shared" si="112"/>
        <v>-22.618055555555554</v>
      </c>
      <c r="P298" s="13">
        <f t="shared" si="102"/>
        <v>20160</v>
      </c>
      <c r="Q298" s="13">
        <f t="shared" si="113"/>
        <v>0</v>
      </c>
      <c r="R298" s="13">
        <f>tarifest3(A298-$K$3,$A$3,Param!$B$10,Param!$C$10,Param!$D$10,Param!$E$10,Param!$B$11,Param!$C$11,Param!$D$11,Param!$E$11)</f>
        <v>1771</v>
      </c>
      <c r="S298" s="3">
        <f t="shared" si="114"/>
        <v>6.1493055555555554</v>
      </c>
      <c r="T298" s="3">
        <f>IF(A298&lt;$K$3,$K$2,tarifest3grenz(A298-$K$3,$A$3,Param!$B$10,Param!$C$10,Param!$D$10,Param!$E$10,Param!$B$11,Param!$C$11,Param!$D$11,Param!$E$11))*100</f>
        <v>25.476559880925119</v>
      </c>
      <c r="U298" s="3">
        <f>MAX(K298-tarifest3($K$3,$A$3,Param!$B$10,Param!$C$10,Param!$D$10,Param!$E$10,Param!$B$11,Param!$C$11,Param!$D$11,Param!$E$11),0)</f>
        <v>2656</v>
      </c>
      <c r="V298" s="3">
        <f t="shared" si="115"/>
        <v>9.2222222222222214</v>
      </c>
      <c r="W298" s="3">
        <f t="shared" si="116"/>
        <v>33.97010602244103</v>
      </c>
      <c r="X298" s="3">
        <f>soli3grenz(K298,$A$3,Param!$J$9,Param!$J$10,Param!$J$11)*100</f>
        <v>0</v>
      </c>
      <c r="Y298" s="13">
        <f t="shared" si="103"/>
        <v>2656</v>
      </c>
      <c r="Z298" s="3">
        <f t="shared" si="117"/>
        <v>9.2222222222222214</v>
      </c>
      <c r="AA298" s="13">
        <f t="shared" si="104"/>
        <v>33.97010602244103</v>
      </c>
      <c r="AB298" s="13">
        <f t="shared" si="105"/>
        <v>-1936</v>
      </c>
      <c r="AC298" s="13">
        <f t="shared" si="106"/>
        <v>-6.7222222222222232</v>
      </c>
      <c r="AD298" s="13">
        <f t="shared" si="107"/>
        <v>4.2719580948019171</v>
      </c>
      <c r="AE298" s="3">
        <f t="shared" si="108"/>
        <v>4.2719580948019171</v>
      </c>
      <c r="AF298" s="13">
        <f t="shared" si="96"/>
        <v>1936</v>
      </c>
      <c r="AG298" s="13">
        <f t="shared" si="118"/>
        <v>6.7222222222222232</v>
      </c>
      <c r="AH298" s="13">
        <f t="shared" si="97"/>
        <v>6.7222222222222232</v>
      </c>
    </row>
    <row r="299" spans="1:34" x14ac:dyDescent="0.2">
      <c r="A299" s="8">
        <f t="shared" si="119"/>
        <v>28900</v>
      </c>
      <c r="B299" s="9">
        <f t="shared" si="99"/>
        <v>28.9</v>
      </c>
      <c r="C299" s="13">
        <f>tarifest3(A299,$A$3,Param!$B$5,Param!$C$5,Param!$D$5,Param!$E$5,Param!$B$6,Param!$C$6,Param!$D$6,Param!$E$6)</f>
        <v>4622</v>
      </c>
      <c r="D299" s="3">
        <f t="shared" si="109"/>
        <v>15.993079584775085</v>
      </c>
      <c r="E299" s="3">
        <f>tarifest3grenz(A299,$A$3,Param!$B$5,Param!$C$5,Param!$D$5,Param!$E$5,Param!$B$6,Param!$C$6,Param!$D$6,Param!$E$6)*100</f>
        <v>29.739434852301351</v>
      </c>
      <c r="F299" s="13">
        <f>soli3(C299,$A$3,Param!$J$4,Param!$J$5,Param!$J$6)</f>
        <v>0</v>
      </c>
      <c r="G299" s="3">
        <f>soli3grenz(C299,$A$3,Param!$J$4,Param!$J$5,Param!$J$6)*100</f>
        <v>0</v>
      </c>
      <c r="H299" s="13">
        <f t="shared" si="100"/>
        <v>4622</v>
      </c>
      <c r="I299" s="3">
        <f t="shared" si="98"/>
        <v>15.993079584775085</v>
      </c>
      <c r="J299" s="13">
        <f t="shared" si="101"/>
        <v>29.739434852301351</v>
      </c>
      <c r="K299" s="13">
        <f>tarifest3(A299,$A$3,Param!$B$10,Param!$C$10,Param!$D$10,Param!$E$10,Param!$B$11,Param!$C$11,Param!$D$11,Param!$E$11)</f>
        <v>7920</v>
      </c>
      <c r="L299" s="3">
        <f t="shared" si="110"/>
        <v>27.404844290657437</v>
      </c>
      <c r="M299" s="3">
        <f>tarifest3grenz(A299,$A$3,Param!$B$10,Param!$C$10,Param!$D$10,Param!$E$10,Param!$B$11,Param!$C$11,Param!$D$11,Param!$E$11)*100</f>
        <v>34.011392947103275</v>
      </c>
      <c r="N299" s="3">
        <f t="shared" si="111"/>
        <v>-6480</v>
      </c>
      <c r="O299" s="3">
        <f t="shared" si="112"/>
        <v>-22.422145328719722</v>
      </c>
      <c r="P299" s="13">
        <f t="shared" si="102"/>
        <v>20230</v>
      </c>
      <c r="Q299" s="13">
        <f t="shared" si="113"/>
        <v>0</v>
      </c>
      <c r="R299" s="13">
        <f>tarifest3(A299-$K$3,$A$3,Param!$B$10,Param!$C$10,Param!$D$10,Param!$E$10,Param!$B$11,Param!$C$11,Param!$D$11,Param!$E$11)</f>
        <v>1796</v>
      </c>
      <c r="S299" s="3">
        <f t="shared" si="114"/>
        <v>6.2145328719723185</v>
      </c>
      <c r="T299" s="3">
        <f>IF(A299&lt;$K$3,$K$2,tarifest3grenz(A299-$K$3,$A$3,Param!$B$10,Param!$C$10,Param!$D$10,Param!$E$10,Param!$B$11,Param!$C$11,Param!$D$11,Param!$E$11))*100</f>
        <v>25.517846805587357</v>
      </c>
      <c r="U299" s="3">
        <f>MAX(K299-tarifest3($K$3,$A$3,Param!$B$10,Param!$C$10,Param!$D$10,Param!$E$10,Param!$B$11,Param!$C$11,Param!$D$11,Param!$E$11),0)</f>
        <v>2690</v>
      </c>
      <c r="V299" s="3">
        <f t="shared" si="115"/>
        <v>9.3079584775086506</v>
      </c>
      <c r="W299" s="3">
        <f t="shared" si="116"/>
        <v>34.011392947103275</v>
      </c>
      <c r="X299" s="3">
        <f>soli3grenz(K299,$A$3,Param!$J$9,Param!$J$10,Param!$J$11)*100</f>
        <v>0</v>
      </c>
      <c r="Y299" s="13">
        <f t="shared" si="103"/>
        <v>2690</v>
      </c>
      <c r="Z299" s="3">
        <f t="shared" si="117"/>
        <v>9.3079584775086506</v>
      </c>
      <c r="AA299" s="13">
        <f t="shared" si="104"/>
        <v>34.011392947103275</v>
      </c>
      <c r="AB299" s="13">
        <f t="shared" si="105"/>
        <v>-1932</v>
      </c>
      <c r="AC299" s="13">
        <f t="shared" si="106"/>
        <v>-6.6851211072664345</v>
      </c>
      <c r="AD299" s="13">
        <f t="shared" si="107"/>
        <v>4.2719580948019242</v>
      </c>
      <c r="AE299" s="3">
        <f t="shared" si="108"/>
        <v>4.2719580948019242</v>
      </c>
      <c r="AF299" s="13">
        <f t="shared" si="96"/>
        <v>1932</v>
      </c>
      <c r="AG299" s="13">
        <f t="shared" si="118"/>
        <v>6.6851211072664345</v>
      </c>
      <c r="AH299" s="13">
        <f t="shared" si="97"/>
        <v>6.6851211072664345</v>
      </c>
    </row>
    <row r="300" spans="1:34" x14ac:dyDescent="0.2">
      <c r="A300" s="8">
        <f t="shared" si="119"/>
        <v>29000</v>
      </c>
      <c r="B300" s="9">
        <f t="shared" si="99"/>
        <v>29</v>
      </c>
      <c r="C300" s="13">
        <f>tarifest3(A300,$A$3,Param!$B$5,Param!$C$5,Param!$D$5,Param!$E$5,Param!$B$6,Param!$C$6,Param!$D$6,Param!$E$6)</f>
        <v>4651</v>
      </c>
      <c r="D300" s="3">
        <f t="shared" si="109"/>
        <v>16.037931034482757</v>
      </c>
      <c r="E300" s="3">
        <f>tarifest3grenz(A300,$A$3,Param!$B$5,Param!$C$5,Param!$D$5,Param!$E$5,Param!$B$6,Param!$C$6,Param!$D$6,Param!$E$6)*100</f>
        <v>29.780721776963592</v>
      </c>
      <c r="F300" s="13">
        <f>soli3(C300,$A$3,Param!$J$4,Param!$J$5,Param!$J$6)</f>
        <v>0</v>
      </c>
      <c r="G300" s="3">
        <f>soli3grenz(C300,$A$3,Param!$J$4,Param!$J$5,Param!$J$6)*100</f>
        <v>0</v>
      </c>
      <c r="H300" s="13">
        <f t="shared" si="100"/>
        <v>4651</v>
      </c>
      <c r="I300" s="3">
        <f t="shared" si="98"/>
        <v>16.037931034482757</v>
      </c>
      <c r="J300" s="13">
        <f t="shared" si="101"/>
        <v>29.780721776963592</v>
      </c>
      <c r="K300" s="13">
        <f>tarifest3(A300,$A$3,Param!$B$10,Param!$C$10,Param!$D$10,Param!$E$10,Param!$B$11,Param!$C$11,Param!$D$11,Param!$E$11)</f>
        <v>7954</v>
      </c>
      <c r="L300" s="3">
        <f t="shared" si="110"/>
        <v>27.427586206896553</v>
      </c>
      <c r="M300" s="3">
        <f>tarifest3grenz(A300,$A$3,Param!$B$10,Param!$C$10,Param!$D$10,Param!$E$10,Param!$B$11,Param!$C$11,Param!$D$11,Param!$E$11)*100</f>
        <v>34.052679871765513</v>
      </c>
      <c r="N300" s="3">
        <f t="shared" si="111"/>
        <v>-6446</v>
      </c>
      <c r="O300" s="3">
        <f t="shared" si="112"/>
        <v>-22.22758620689655</v>
      </c>
      <c r="P300" s="13">
        <f t="shared" si="102"/>
        <v>20300</v>
      </c>
      <c r="Q300" s="13">
        <f t="shared" si="113"/>
        <v>0</v>
      </c>
      <c r="R300" s="13">
        <f>tarifest3(A300-$K$3,$A$3,Param!$B$10,Param!$C$10,Param!$D$10,Param!$E$10,Param!$B$11,Param!$C$11,Param!$D$11,Param!$E$11)</f>
        <v>1822</v>
      </c>
      <c r="S300" s="3">
        <f t="shared" si="114"/>
        <v>6.2827586206896546</v>
      </c>
      <c r="T300" s="3">
        <f>IF(A300&lt;$K$3,$K$2,tarifest3grenz(A300-$K$3,$A$3,Param!$B$10,Param!$C$10,Param!$D$10,Param!$E$10,Param!$B$11,Param!$C$11,Param!$D$11,Param!$E$11))*100</f>
        <v>25.559133730249599</v>
      </c>
      <c r="U300" s="3">
        <f>MAX(K300-tarifest3($K$3,$A$3,Param!$B$10,Param!$C$10,Param!$D$10,Param!$E$10,Param!$B$11,Param!$C$11,Param!$D$11,Param!$E$11),0)</f>
        <v>2724</v>
      </c>
      <c r="V300" s="3">
        <f t="shared" si="115"/>
        <v>9.3931034482758626</v>
      </c>
      <c r="W300" s="3">
        <f t="shared" si="116"/>
        <v>34.052679871765513</v>
      </c>
      <c r="X300" s="3">
        <f>soli3grenz(K300,$A$3,Param!$J$9,Param!$J$10,Param!$J$11)*100</f>
        <v>0</v>
      </c>
      <c r="Y300" s="13">
        <f t="shared" si="103"/>
        <v>2724</v>
      </c>
      <c r="Z300" s="3">
        <f t="shared" si="117"/>
        <v>9.3931034482758626</v>
      </c>
      <c r="AA300" s="13">
        <f t="shared" si="104"/>
        <v>34.052679871765513</v>
      </c>
      <c r="AB300" s="13">
        <f t="shared" si="105"/>
        <v>-1927</v>
      </c>
      <c r="AC300" s="13">
        <f t="shared" si="106"/>
        <v>-6.644827586206894</v>
      </c>
      <c r="AD300" s="13">
        <f t="shared" si="107"/>
        <v>4.2719580948019207</v>
      </c>
      <c r="AE300" s="3">
        <f t="shared" si="108"/>
        <v>4.2719580948019207</v>
      </c>
      <c r="AF300" s="13">
        <f t="shared" si="96"/>
        <v>1927</v>
      </c>
      <c r="AG300" s="13">
        <f t="shared" si="118"/>
        <v>6.644827586206894</v>
      </c>
      <c r="AH300" s="13">
        <f t="shared" si="97"/>
        <v>6.644827586206894</v>
      </c>
    </row>
    <row r="301" spans="1:34" x14ac:dyDescent="0.2">
      <c r="A301" s="8">
        <f t="shared" si="119"/>
        <v>29100</v>
      </c>
      <c r="B301" s="9">
        <f t="shared" si="99"/>
        <v>29.1</v>
      </c>
      <c r="C301" s="13">
        <f>tarifest3(A301,$A$3,Param!$B$5,Param!$C$5,Param!$D$5,Param!$E$5,Param!$B$6,Param!$C$6,Param!$D$6,Param!$E$6)</f>
        <v>4681</v>
      </c>
      <c r="D301" s="3">
        <f t="shared" si="109"/>
        <v>16.085910652920962</v>
      </c>
      <c r="E301" s="3">
        <f>tarifest3grenz(A301,$A$3,Param!$B$5,Param!$C$5,Param!$D$5,Param!$E$5,Param!$B$6,Param!$C$6,Param!$D$6,Param!$E$6)*100</f>
        <v>29.82200870162583</v>
      </c>
      <c r="F301" s="13">
        <f>soli3(C301,$A$3,Param!$J$4,Param!$J$5,Param!$J$6)</f>
        <v>0</v>
      </c>
      <c r="G301" s="3">
        <f>soli3grenz(C301,$A$3,Param!$J$4,Param!$J$5,Param!$J$6)*100</f>
        <v>0</v>
      </c>
      <c r="H301" s="13">
        <f t="shared" si="100"/>
        <v>4681</v>
      </c>
      <c r="I301" s="3">
        <f t="shared" si="98"/>
        <v>16.085910652920962</v>
      </c>
      <c r="J301" s="13">
        <f t="shared" si="101"/>
        <v>29.82200870162583</v>
      </c>
      <c r="K301" s="13">
        <f>tarifest3(A301,$A$3,Param!$B$10,Param!$C$10,Param!$D$10,Param!$E$10,Param!$B$11,Param!$C$11,Param!$D$11,Param!$E$11)</f>
        <v>7988</v>
      </c>
      <c r="L301" s="3">
        <f t="shared" si="110"/>
        <v>27.45017182130584</v>
      </c>
      <c r="M301" s="3">
        <f>tarifest3grenz(A301,$A$3,Param!$B$10,Param!$C$10,Param!$D$10,Param!$E$10,Param!$B$11,Param!$C$11,Param!$D$11,Param!$E$11)*100</f>
        <v>34.093966796427758</v>
      </c>
      <c r="N301" s="3">
        <f t="shared" si="111"/>
        <v>-6412</v>
      </c>
      <c r="O301" s="3">
        <f t="shared" si="112"/>
        <v>-22.034364261168385</v>
      </c>
      <c r="P301" s="13">
        <f t="shared" si="102"/>
        <v>20370</v>
      </c>
      <c r="Q301" s="13">
        <f t="shared" si="113"/>
        <v>0</v>
      </c>
      <c r="R301" s="13">
        <f>tarifest3(A301-$K$3,$A$3,Param!$B$10,Param!$C$10,Param!$D$10,Param!$E$10,Param!$B$11,Param!$C$11,Param!$D$11,Param!$E$11)</f>
        <v>1848</v>
      </c>
      <c r="S301" s="3">
        <f t="shared" si="114"/>
        <v>6.3505154639175263</v>
      </c>
      <c r="T301" s="3">
        <f>IF(A301&lt;$K$3,$K$2,tarifest3grenz(A301-$K$3,$A$3,Param!$B$10,Param!$C$10,Param!$D$10,Param!$E$10,Param!$B$11,Param!$C$11,Param!$D$11,Param!$E$11))*100</f>
        <v>25.600420654911844</v>
      </c>
      <c r="U301" s="3">
        <f>MAX(K301-tarifest3($K$3,$A$3,Param!$B$10,Param!$C$10,Param!$D$10,Param!$E$10,Param!$B$11,Param!$C$11,Param!$D$11,Param!$E$11),0)</f>
        <v>2758</v>
      </c>
      <c r="V301" s="3">
        <f t="shared" si="115"/>
        <v>9.4776632302405499</v>
      </c>
      <c r="W301" s="3">
        <f t="shared" si="116"/>
        <v>34.093966796427758</v>
      </c>
      <c r="X301" s="3">
        <f>soli3grenz(K301,$A$3,Param!$J$9,Param!$J$10,Param!$J$11)*100</f>
        <v>0</v>
      </c>
      <c r="Y301" s="13">
        <f t="shared" si="103"/>
        <v>2758</v>
      </c>
      <c r="Z301" s="3">
        <f t="shared" si="117"/>
        <v>9.4776632302405499</v>
      </c>
      <c r="AA301" s="13">
        <f t="shared" si="104"/>
        <v>34.093966796427758</v>
      </c>
      <c r="AB301" s="13">
        <f t="shared" si="105"/>
        <v>-1923</v>
      </c>
      <c r="AC301" s="13">
        <f t="shared" si="106"/>
        <v>-6.608247422680412</v>
      </c>
      <c r="AD301" s="13">
        <f t="shared" si="107"/>
        <v>4.2719580948019278</v>
      </c>
      <c r="AE301" s="3">
        <f t="shared" si="108"/>
        <v>4.2719580948019278</v>
      </c>
      <c r="AF301" s="13">
        <f t="shared" si="96"/>
        <v>1923</v>
      </c>
      <c r="AG301" s="13">
        <f t="shared" si="118"/>
        <v>6.608247422680412</v>
      </c>
      <c r="AH301" s="13">
        <f t="shared" si="97"/>
        <v>6.608247422680412</v>
      </c>
    </row>
    <row r="302" spans="1:34" x14ac:dyDescent="0.2">
      <c r="A302" s="8">
        <f t="shared" si="119"/>
        <v>29200</v>
      </c>
      <c r="B302" s="9">
        <f t="shared" si="99"/>
        <v>29.2</v>
      </c>
      <c r="C302" s="13">
        <f>tarifest3(A302,$A$3,Param!$B$5,Param!$C$5,Param!$D$5,Param!$E$5,Param!$B$6,Param!$C$6,Param!$D$6,Param!$E$6)</f>
        <v>4711</v>
      </c>
      <c r="D302" s="3">
        <f t="shared" si="109"/>
        <v>16.133561643835616</v>
      </c>
      <c r="E302" s="3">
        <f>tarifest3grenz(A302,$A$3,Param!$B$5,Param!$C$5,Param!$D$5,Param!$E$5,Param!$B$6,Param!$C$6,Param!$D$6,Param!$E$6)*100</f>
        <v>29.863295626288068</v>
      </c>
      <c r="F302" s="13">
        <f>soli3(C302,$A$3,Param!$J$4,Param!$J$5,Param!$J$6)</f>
        <v>0</v>
      </c>
      <c r="G302" s="3">
        <f>soli3grenz(C302,$A$3,Param!$J$4,Param!$J$5,Param!$J$6)*100</f>
        <v>0</v>
      </c>
      <c r="H302" s="13">
        <f t="shared" si="100"/>
        <v>4711</v>
      </c>
      <c r="I302" s="3">
        <f t="shared" si="98"/>
        <v>16.133561643835616</v>
      </c>
      <c r="J302" s="13">
        <f t="shared" si="101"/>
        <v>29.863295626288068</v>
      </c>
      <c r="K302" s="13">
        <f>tarifest3(A302,$A$3,Param!$B$10,Param!$C$10,Param!$D$10,Param!$E$10,Param!$B$11,Param!$C$11,Param!$D$11,Param!$E$11)</f>
        <v>8022</v>
      </c>
      <c r="L302" s="3">
        <f t="shared" si="110"/>
        <v>27.472602739726028</v>
      </c>
      <c r="M302" s="3">
        <f>tarifest3grenz(A302,$A$3,Param!$B$10,Param!$C$10,Param!$D$10,Param!$E$10,Param!$B$11,Param!$C$11,Param!$D$11,Param!$E$11)*100</f>
        <v>34.135253721089995</v>
      </c>
      <c r="N302" s="3">
        <f t="shared" si="111"/>
        <v>-6378</v>
      </c>
      <c r="O302" s="3">
        <f t="shared" si="112"/>
        <v>-21.842465753424658</v>
      </c>
      <c r="P302" s="13">
        <f t="shared" si="102"/>
        <v>20440</v>
      </c>
      <c r="Q302" s="13">
        <f t="shared" si="113"/>
        <v>0</v>
      </c>
      <c r="R302" s="13">
        <f>tarifest3(A302-$K$3,$A$3,Param!$B$10,Param!$C$10,Param!$D$10,Param!$E$10,Param!$B$11,Param!$C$11,Param!$D$11,Param!$E$11)</f>
        <v>1873</v>
      </c>
      <c r="S302" s="3">
        <f t="shared" si="114"/>
        <v>6.4143835616438354</v>
      </c>
      <c r="T302" s="3">
        <f>IF(A302&lt;$K$3,$K$2,tarifest3grenz(A302-$K$3,$A$3,Param!$B$10,Param!$C$10,Param!$D$10,Param!$E$10,Param!$B$11,Param!$C$11,Param!$D$11,Param!$E$11))*100</f>
        <v>25.641707579574074</v>
      </c>
      <c r="U302" s="3">
        <f>MAX(K302-tarifest3($K$3,$A$3,Param!$B$10,Param!$C$10,Param!$D$10,Param!$E$10,Param!$B$11,Param!$C$11,Param!$D$11,Param!$E$11),0)</f>
        <v>2792</v>
      </c>
      <c r="V302" s="3">
        <f t="shared" si="115"/>
        <v>9.5616438356164384</v>
      </c>
      <c r="W302" s="3">
        <f t="shared" si="116"/>
        <v>34.135253721089995</v>
      </c>
      <c r="X302" s="3">
        <f>soli3grenz(K302,$A$3,Param!$J$9,Param!$J$10,Param!$J$11)*100</f>
        <v>0</v>
      </c>
      <c r="Y302" s="13">
        <f t="shared" si="103"/>
        <v>2792</v>
      </c>
      <c r="Z302" s="3">
        <f t="shared" si="117"/>
        <v>9.5616438356164384</v>
      </c>
      <c r="AA302" s="13">
        <f t="shared" si="104"/>
        <v>34.135253721089995</v>
      </c>
      <c r="AB302" s="13">
        <f t="shared" si="105"/>
        <v>-1919</v>
      </c>
      <c r="AC302" s="13">
        <f t="shared" si="106"/>
        <v>-6.5719178082191778</v>
      </c>
      <c r="AD302" s="13">
        <f t="shared" si="107"/>
        <v>4.2719580948019278</v>
      </c>
      <c r="AE302" s="3">
        <f t="shared" si="108"/>
        <v>4.2719580948019278</v>
      </c>
      <c r="AF302" s="13">
        <f t="shared" si="96"/>
        <v>1919</v>
      </c>
      <c r="AG302" s="13">
        <f t="shared" si="118"/>
        <v>6.5719178082191778</v>
      </c>
      <c r="AH302" s="13">
        <f t="shared" si="97"/>
        <v>6.5719178082191778</v>
      </c>
    </row>
    <row r="303" spans="1:34" x14ac:dyDescent="0.2">
      <c r="A303" s="8">
        <f t="shared" si="119"/>
        <v>29300</v>
      </c>
      <c r="B303" s="9">
        <f t="shared" si="99"/>
        <v>29.3</v>
      </c>
      <c r="C303" s="13">
        <f>tarifest3(A303,$A$3,Param!$B$5,Param!$C$5,Param!$D$5,Param!$E$5,Param!$B$6,Param!$C$6,Param!$D$6,Param!$E$6)</f>
        <v>4741</v>
      </c>
      <c r="D303" s="3">
        <f t="shared" si="109"/>
        <v>16.180887372013654</v>
      </c>
      <c r="E303" s="3">
        <f>tarifest3grenz(A303,$A$3,Param!$B$5,Param!$C$5,Param!$D$5,Param!$E$5,Param!$B$6,Param!$C$6,Param!$D$6,Param!$E$6)*100</f>
        <v>29.904582550950309</v>
      </c>
      <c r="F303" s="13">
        <f>soli3(C303,$A$3,Param!$J$4,Param!$J$5,Param!$J$6)</f>
        <v>0</v>
      </c>
      <c r="G303" s="3">
        <f>soli3grenz(C303,$A$3,Param!$J$4,Param!$J$5,Param!$J$6)*100</f>
        <v>0</v>
      </c>
      <c r="H303" s="13">
        <f t="shared" si="100"/>
        <v>4741</v>
      </c>
      <c r="I303" s="3">
        <f t="shared" si="98"/>
        <v>16.180887372013654</v>
      </c>
      <c r="J303" s="13">
        <f t="shared" si="101"/>
        <v>29.904582550950309</v>
      </c>
      <c r="K303" s="13">
        <f>tarifest3(A303,$A$3,Param!$B$10,Param!$C$10,Param!$D$10,Param!$E$10,Param!$B$11,Param!$C$11,Param!$D$11,Param!$E$11)</f>
        <v>8056</v>
      </c>
      <c r="L303" s="3">
        <f t="shared" si="110"/>
        <v>27.494880546075084</v>
      </c>
      <c r="M303" s="3">
        <f>tarifest3grenz(A303,$A$3,Param!$B$10,Param!$C$10,Param!$D$10,Param!$E$10,Param!$B$11,Param!$C$11,Param!$D$11,Param!$E$11)*100</f>
        <v>34.176540645752233</v>
      </c>
      <c r="N303" s="3">
        <f t="shared" si="111"/>
        <v>-6344</v>
      </c>
      <c r="O303" s="3">
        <f t="shared" si="112"/>
        <v>-21.651877133105803</v>
      </c>
      <c r="P303" s="13">
        <f t="shared" si="102"/>
        <v>20510</v>
      </c>
      <c r="Q303" s="13">
        <f t="shared" si="113"/>
        <v>0</v>
      </c>
      <c r="R303" s="13">
        <f>tarifest3(A303-$K$3,$A$3,Param!$B$10,Param!$C$10,Param!$D$10,Param!$E$10,Param!$B$11,Param!$C$11,Param!$D$11,Param!$E$11)</f>
        <v>1899</v>
      </c>
      <c r="S303" s="3">
        <f t="shared" si="114"/>
        <v>6.4812286689419798</v>
      </c>
      <c r="T303" s="3">
        <f>IF(A303&lt;$K$3,$K$2,tarifest3grenz(A303-$K$3,$A$3,Param!$B$10,Param!$C$10,Param!$D$10,Param!$E$10,Param!$B$11,Param!$C$11,Param!$D$11,Param!$E$11))*100</f>
        <v>25.682994504236316</v>
      </c>
      <c r="U303" s="3">
        <f>MAX(K303-tarifest3($K$3,$A$3,Param!$B$10,Param!$C$10,Param!$D$10,Param!$E$10,Param!$B$11,Param!$C$11,Param!$D$11,Param!$E$11),0)</f>
        <v>2826</v>
      </c>
      <c r="V303" s="3">
        <f t="shared" si="115"/>
        <v>9.6450511945392492</v>
      </c>
      <c r="W303" s="3">
        <f t="shared" si="116"/>
        <v>34.176540645752233</v>
      </c>
      <c r="X303" s="3">
        <f>soli3grenz(K303,$A$3,Param!$J$9,Param!$J$10,Param!$J$11)*100</f>
        <v>0</v>
      </c>
      <c r="Y303" s="13">
        <f t="shared" si="103"/>
        <v>2826</v>
      </c>
      <c r="Z303" s="3">
        <f t="shared" si="117"/>
        <v>9.6450511945392492</v>
      </c>
      <c r="AA303" s="13">
        <f t="shared" si="104"/>
        <v>34.176540645752233</v>
      </c>
      <c r="AB303" s="13">
        <f t="shared" si="105"/>
        <v>-1915</v>
      </c>
      <c r="AC303" s="13">
        <f t="shared" si="106"/>
        <v>-6.5358361774744047</v>
      </c>
      <c r="AD303" s="13">
        <f t="shared" si="107"/>
        <v>4.2719580948019242</v>
      </c>
      <c r="AE303" s="3">
        <f t="shared" si="108"/>
        <v>4.2719580948019242</v>
      </c>
      <c r="AF303" s="13">
        <f t="shared" si="96"/>
        <v>1915</v>
      </c>
      <c r="AG303" s="13">
        <f t="shared" si="118"/>
        <v>6.5358361774744047</v>
      </c>
      <c r="AH303" s="13">
        <f t="shared" si="97"/>
        <v>6.5358361774744047</v>
      </c>
    </row>
    <row r="304" spans="1:34" x14ac:dyDescent="0.2">
      <c r="A304" s="8">
        <f t="shared" si="119"/>
        <v>29400</v>
      </c>
      <c r="B304" s="9">
        <f t="shared" si="99"/>
        <v>29.4</v>
      </c>
      <c r="C304" s="13">
        <f>tarifest3(A304,$A$3,Param!$B$5,Param!$C$5,Param!$D$5,Param!$E$5,Param!$B$6,Param!$C$6,Param!$D$6,Param!$E$6)</f>
        <v>4771</v>
      </c>
      <c r="D304" s="3">
        <f t="shared" si="109"/>
        <v>16.227891156462583</v>
      </c>
      <c r="E304" s="3">
        <f>tarifest3grenz(A304,$A$3,Param!$B$5,Param!$C$5,Param!$D$5,Param!$E$5,Param!$B$6,Param!$C$6,Param!$D$6,Param!$E$6)*100</f>
        <v>29.945869475612547</v>
      </c>
      <c r="F304" s="13">
        <f>soli3(C304,$A$3,Param!$J$4,Param!$J$5,Param!$J$6)</f>
        <v>0</v>
      </c>
      <c r="G304" s="3">
        <f>soli3grenz(C304,$A$3,Param!$J$4,Param!$J$5,Param!$J$6)*100</f>
        <v>0</v>
      </c>
      <c r="H304" s="13">
        <f t="shared" si="100"/>
        <v>4771</v>
      </c>
      <c r="I304" s="3">
        <f t="shared" si="98"/>
        <v>16.227891156462583</v>
      </c>
      <c r="J304" s="13">
        <f t="shared" si="101"/>
        <v>29.945869475612547</v>
      </c>
      <c r="K304" s="13">
        <f>tarifest3(A304,$A$3,Param!$B$10,Param!$C$10,Param!$D$10,Param!$E$10,Param!$B$11,Param!$C$11,Param!$D$11,Param!$E$11)</f>
        <v>8090</v>
      </c>
      <c r="L304" s="3">
        <f t="shared" si="110"/>
        <v>27.517006802721088</v>
      </c>
      <c r="M304" s="3">
        <f>tarifest3grenz(A304,$A$3,Param!$B$10,Param!$C$10,Param!$D$10,Param!$E$10,Param!$B$11,Param!$C$11,Param!$D$11,Param!$E$11)*100</f>
        <v>34.217827570414471</v>
      </c>
      <c r="N304" s="3">
        <f t="shared" si="111"/>
        <v>-6310</v>
      </c>
      <c r="O304" s="3">
        <f t="shared" si="112"/>
        <v>-21.462585034013607</v>
      </c>
      <c r="P304" s="13">
        <f t="shared" si="102"/>
        <v>20580</v>
      </c>
      <c r="Q304" s="13">
        <f t="shared" si="113"/>
        <v>0</v>
      </c>
      <c r="R304" s="13">
        <f>tarifest3(A304-$K$3,$A$3,Param!$B$10,Param!$C$10,Param!$D$10,Param!$E$10,Param!$B$11,Param!$C$11,Param!$D$11,Param!$E$11)</f>
        <v>1925</v>
      </c>
      <c r="S304" s="3">
        <f t="shared" si="114"/>
        <v>6.5476190476190483</v>
      </c>
      <c r="T304" s="3">
        <f>IF(A304&lt;$K$3,$K$2,tarifest3grenz(A304-$K$3,$A$3,Param!$B$10,Param!$C$10,Param!$D$10,Param!$E$10,Param!$B$11,Param!$C$11,Param!$D$11,Param!$E$11))*100</f>
        <v>25.724281428898561</v>
      </c>
      <c r="U304" s="3">
        <f>MAX(K304-tarifest3($K$3,$A$3,Param!$B$10,Param!$C$10,Param!$D$10,Param!$E$10,Param!$B$11,Param!$C$11,Param!$D$11,Param!$E$11),0)</f>
        <v>2860</v>
      </c>
      <c r="V304" s="3">
        <f t="shared" si="115"/>
        <v>9.7278911564625847</v>
      </c>
      <c r="W304" s="3">
        <f t="shared" si="116"/>
        <v>34.217827570414471</v>
      </c>
      <c r="X304" s="3">
        <f>soli3grenz(K304,$A$3,Param!$J$9,Param!$J$10,Param!$J$11)*100</f>
        <v>0</v>
      </c>
      <c r="Y304" s="13">
        <f t="shared" si="103"/>
        <v>2860</v>
      </c>
      <c r="Z304" s="3">
        <f t="shared" si="117"/>
        <v>9.7278911564625847</v>
      </c>
      <c r="AA304" s="13">
        <f t="shared" si="104"/>
        <v>34.217827570414471</v>
      </c>
      <c r="AB304" s="13">
        <f t="shared" si="105"/>
        <v>-1911</v>
      </c>
      <c r="AC304" s="13">
        <f t="shared" si="106"/>
        <v>-6.4999999999999982</v>
      </c>
      <c r="AD304" s="13">
        <f t="shared" si="107"/>
        <v>4.2719580948019242</v>
      </c>
      <c r="AE304" s="3">
        <f t="shared" si="108"/>
        <v>4.2719580948019242</v>
      </c>
      <c r="AF304" s="13">
        <f t="shared" si="96"/>
        <v>1911</v>
      </c>
      <c r="AG304" s="13">
        <f t="shared" si="118"/>
        <v>6.4999999999999982</v>
      </c>
      <c r="AH304" s="13">
        <f t="shared" si="97"/>
        <v>6.4999999999999982</v>
      </c>
    </row>
    <row r="305" spans="1:34" x14ac:dyDescent="0.2">
      <c r="A305" s="8">
        <f t="shared" si="119"/>
        <v>29500</v>
      </c>
      <c r="B305" s="9">
        <f t="shared" si="99"/>
        <v>29.5</v>
      </c>
      <c r="C305" s="13">
        <f>tarifest3(A305,$A$3,Param!$B$5,Param!$C$5,Param!$D$5,Param!$E$5,Param!$B$6,Param!$C$6,Param!$D$6,Param!$E$6)</f>
        <v>4801</v>
      </c>
      <c r="D305" s="3">
        <f t="shared" si="109"/>
        <v>16.27457627118644</v>
      </c>
      <c r="E305" s="3">
        <f>tarifest3grenz(A305,$A$3,Param!$B$5,Param!$C$5,Param!$D$5,Param!$E$5,Param!$B$6,Param!$C$6,Param!$D$6,Param!$E$6)*100</f>
        <v>29.987156400274788</v>
      </c>
      <c r="F305" s="13">
        <f>soli3(C305,$A$3,Param!$J$4,Param!$J$5,Param!$J$6)</f>
        <v>0</v>
      </c>
      <c r="G305" s="3">
        <f>soli3grenz(C305,$A$3,Param!$J$4,Param!$J$5,Param!$J$6)*100</f>
        <v>0</v>
      </c>
      <c r="H305" s="13">
        <f t="shared" si="100"/>
        <v>4801</v>
      </c>
      <c r="I305" s="3">
        <f t="shared" si="98"/>
        <v>16.27457627118644</v>
      </c>
      <c r="J305" s="13">
        <f t="shared" si="101"/>
        <v>29.987156400274788</v>
      </c>
      <c r="K305" s="13">
        <f>tarifest3(A305,$A$3,Param!$B$10,Param!$C$10,Param!$D$10,Param!$E$10,Param!$B$11,Param!$C$11,Param!$D$11,Param!$E$11)</f>
        <v>8124</v>
      </c>
      <c r="L305" s="3">
        <f t="shared" si="110"/>
        <v>27.53898305084746</v>
      </c>
      <c r="M305" s="3">
        <f>tarifest3grenz(A305,$A$3,Param!$B$10,Param!$C$10,Param!$D$10,Param!$E$10,Param!$B$11,Param!$C$11,Param!$D$11,Param!$E$11)*100</f>
        <v>34.259114495076709</v>
      </c>
      <c r="N305" s="3">
        <f t="shared" si="111"/>
        <v>-6276</v>
      </c>
      <c r="O305" s="3">
        <f t="shared" si="112"/>
        <v>-21.27457627118644</v>
      </c>
      <c r="P305" s="13">
        <f t="shared" si="102"/>
        <v>20650</v>
      </c>
      <c r="Q305" s="13">
        <f t="shared" si="113"/>
        <v>0</v>
      </c>
      <c r="R305" s="13">
        <f>tarifest3(A305-$K$3,$A$3,Param!$B$10,Param!$C$10,Param!$D$10,Param!$E$10,Param!$B$11,Param!$C$11,Param!$D$11,Param!$E$11)</f>
        <v>1950</v>
      </c>
      <c r="S305" s="3">
        <f t="shared" si="114"/>
        <v>6.6101694915254239</v>
      </c>
      <c r="T305" s="3">
        <f>IF(A305&lt;$K$3,$K$2,tarifest3grenz(A305-$K$3,$A$3,Param!$B$10,Param!$C$10,Param!$D$10,Param!$E$10,Param!$B$11,Param!$C$11,Param!$D$11,Param!$E$11))*100</f>
        <v>25.765568353560798</v>
      </c>
      <c r="U305" s="3">
        <f>MAX(K305-tarifest3($K$3,$A$3,Param!$B$10,Param!$C$10,Param!$D$10,Param!$E$10,Param!$B$11,Param!$C$11,Param!$D$11,Param!$E$11),0)</f>
        <v>2894</v>
      </c>
      <c r="V305" s="3">
        <f t="shared" si="115"/>
        <v>9.8101694915254232</v>
      </c>
      <c r="W305" s="3">
        <f t="shared" si="116"/>
        <v>34.259114495076709</v>
      </c>
      <c r="X305" s="3">
        <f>soli3grenz(K305,$A$3,Param!$J$9,Param!$J$10,Param!$J$11)*100</f>
        <v>0</v>
      </c>
      <c r="Y305" s="13">
        <f t="shared" si="103"/>
        <v>2894</v>
      </c>
      <c r="Z305" s="3">
        <f t="shared" si="117"/>
        <v>9.8101694915254232</v>
      </c>
      <c r="AA305" s="13">
        <f t="shared" si="104"/>
        <v>34.259114495076709</v>
      </c>
      <c r="AB305" s="13">
        <f t="shared" si="105"/>
        <v>-1907</v>
      </c>
      <c r="AC305" s="13">
        <f t="shared" si="106"/>
        <v>-6.464406779661017</v>
      </c>
      <c r="AD305" s="13">
        <f t="shared" si="107"/>
        <v>4.2719580948019207</v>
      </c>
      <c r="AE305" s="3">
        <f t="shared" si="108"/>
        <v>4.2719580948019207</v>
      </c>
      <c r="AF305" s="13">
        <f t="shared" si="96"/>
        <v>1907</v>
      </c>
      <c r="AG305" s="13">
        <f t="shared" si="118"/>
        <v>6.464406779661017</v>
      </c>
      <c r="AH305" s="13">
        <f t="shared" si="97"/>
        <v>6.464406779661017</v>
      </c>
    </row>
    <row r="306" spans="1:34" x14ac:dyDescent="0.2">
      <c r="A306" s="8">
        <f t="shared" si="119"/>
        <v>29600</v>
      </c>
      <c r="B306" s="9">
        <f t="shared" si="99"/>
        <v>29.6</v>
      </c>
      <c r="C306" s="13">
        <f>tarifest3(A306,$A$3,Param!$B$5,Param!$C$5,Param!$D$5,Param!$E$5,Param!$B$6,Param!$C$6,Param!$D$6,Param!$E$6)</f>
        <v>4831</v>
      </c>
      <c r="D306" s="3">
        <f t="shared" si="109"/>
        <v>16.320945945945947</v>
      </c>
      <c r="E306" s="3">
        <f>tarifest3grenz(A306,$A$3,Param!$B$5,Param!$C$5,Param!$D$5,Param!$E$5,Param!$B$6,Param!$C$6,Param!$D$6,Param!$E$6)*100</f>
        <v>30.028443324937026</v>
      </c>
      <c r="F306" s="13">
        <f>soli3(C306,$A$3,Param!$J$4,Param!$J$5,Param!$J$6)</f>
        <v>0</v>
      </c>
      <c r="G306" s="3">
        <f>soli3grenz(C306,$A$3,Param!$J$4,Param!$J$5,Param!$J$6)*100</f>
        <v>0</v>
      </c>
      <c r="H306" s="13">
        <f t="shared" si="100"/>
        <v>4831</v>
      </c>
      <c r="I306" s="3">
        <f t="shared" si="98"/>
        <v>16.320945945945947</v>
      </c>
      <c r="J306" s="13">
        <f t="shared" si="101"/>
        <v>30.028443324937026</v>
      </c>
      <c r="K306" s="13">
        <f>tarifest3(A306,$A$3,Param!$B$10,Param!$C$10,Param!$D$10,Param!$E$10,Param!$B$11,Param!$C$11,Param!$D$11,Param!$E$11)</f>
        <v>8159</v>
      </c>
      <c r="L306" s="3">
        <f t="shared" si="110"/>
        <v>27.564189189189186</v>
      </c>
      <c r="M306" s="3">
        <f>tarifest3grenz(A306,$A$3,Param!$B$10,Param!$C$10,Param!$D$10,Param!$E$10,Param!$B$11,Param!$C$11,Param!$D$11,Param!$E$11)*100</f>
        <v>34.300401419738954</v>
      </c>
      <c r="N306" s="3">
        <f t="shared" si="111"/>
        <v>-6241</v>
      </c>
      <c r="O306" s="3">
        <f t="shared" si="112"/>
        <v>-21.08445945945946</v>
      </c>
      <c r="P306" s="13">
        <f t="shared" si="102"/>
        <v>20720</v>
      </c>
      <c r="Q306" s="13">
        <f t="shared" si="113"/>
        <v>0</v>
      </c>
      <c r="R306" s="13">
        <f>tarifest3(A306-$K$3,$A$3,Param!$B$10,Param!$C$10,Param!$D$10,Param!$E$10,Param!$B$11,Param!$C$11,Param!$D$11,Param!$E$11)</f>
        <v>1976</v>
      </c>
      <c r="S306" s="3">
        <f t="shared" si="114"/>
        <v>6.6756756756756754</v>
      </c>
      <c r="T306" s="3">
        <f>IF(A306&lt;$K$3,$K$2,tarifest3grenz(A306-$K$3,$A$3,Param!$B$10,Param!$C$10,Param!$D$10,Param!$E$10,Param!$B$11,Param!$C$11,Param!$D$11,Param!$E$11))*100</f>
        <v>25.80685527822304</v>
      </c>
      <c r="U306" s="3">
        <f>MAX(K306-tarifest3($K$3,$A$3,Param!$B$10,Param!$C$10,Param!$D$10,Param!$E$10,Param!$B$11,Param!$C$11,Param!$D$11,Param!$E$11),0)</f>
        <v>2929</v>
      </c>
      <c r="V306" s="3">
        <f t="shared" si="115"/>
        <v>9.8952702702702702</v>
      </c>
      <c r="W306" s="3">
        <f t="shared" si="116"/>
        <v>34.300401419738954</v>
      </c>
      <c r="X306" s="3">
        <f>soli3grenz(K306,$A$3,Param!$J$9,Param!$J$10,Param!$J$11)*100</f>
        <v>0</v>
      </c>
      <c r="Y306" s="13">
        <f t="shared" si="103"/>
        <v>2929</v>
      </c>
      <c r="Z306" s="3">
        <f t="shared" si="117"/>
        <v>9.8952702702702702</v>
      </c>
      <c r="AA306" s="13">
        <f t="shared" si="104"/>
        <v>34.300401419738954</v>
      </c>
      <c r="AB306" s="13">
        <f t="shared" si="105"/>
        <v>-1902</v>
      </c>
      <c r="AC306" s="13">
        <f t="shared" si="106"/>
        <v>-6.4256756756756772</v>
      </c>
      <c r="AD306" s="13">
        <f t="shared" si="107"/>
        <v>4.2719580948019278</v>
      </c>
      <c r="AE306" s="3">
        <f t="shared" si="108"/>
        <v>4.2719580948019278</v>
      </c>
      <c r="AF306" s="13">
        <f t="shared" si="96"/>
        <v>1902</v>
      </c>
      <c r="AG306" s="13">
        <f t="shared" si="118"/>
        <v>6.4256756756756772</v>
      </c>
      <c r="AH306" s="13">
        <f t="shared" si="97"/>
        <v>6.4256756756756772</v>
      </c>
    </row>
    <row r="307" spans="1:34" x14ac:dyDescent="0.2">
      <c r="A307" s="8">
        <f t="shared" si="119"/>
        <v>29700</v>
      </c>
      <c r="B307" s="9">
        <f t="shared" si="99"/>
        <v>29.7</v>
      </c>
      <c r="C307" s="13">
        <f>tarifest3(A307,$A$3,Param!$B$5,Param!$C$5,Param!$D$5,Param!$E$5,Param!$B$6,Param!$C$6,Param!$D$6,Param!$E$6)</f>
        <v>4861</v>
      </c>
      <c r="D307" s="3">
        <f t="shared" si="109"/>
        <v>16.367003367003367</v>
      </c>
      <c r="E307" s="3">
        <f>tarifest3grenz(A307,$A$3,Param!$B$5,Param!$C$5,Param!$D$5,Param!$E$5,Param!$B$6,Param!$C$6,Param!$D$6,Param!$E$6)*100</f>
        <v>30.069730249599267</v>
      </c>
      <c r="F307" s="13">
        <f>soli3(C307,$A$3,Param!$J$4,Param!$J$5,Param!$J$6)</f>
        <v>0</v>
      </c>
      <c r="G307" s="3">
        <f>soli3grenz(C307,$A$3,Param!$J$4,Param!$J$5,Param!$J$6)*100</f>
        <v>0</v>
      </c>
      <c r="H307" s="13">
        <f t="shared" si="100"/>
        <v>4861</v>
      </c>
      <c r="I307" s="3">
        <f t="shared" si="98"/>
        <v>16.367003367003367</v>
      </c>
      <c r="J307" s="13">
        <f t="shared" si="101"/>
        <v>30.069730249599267</v>
      </c>
      <c r="K307" s="13">
        <f>tarifest3(A307,$A$3,Param!$B$10,Param!$C$10,Param!$D$10,Param!$E$10,Param!$B$11,Param!$C$11,Param!$D$11,Param!$E$11)</f>
        <v>8193</v>
      </c>
      <c r="L307" s="3">
        <f t="shared" si="110"/>
        <v>27.585858585858585</v>
      </c>
      <c r="M307" s="3">
        <f>tarifest3grenz(A307,$A$3,Param!$B$10,Param!$C$10,Param!$D$10,Param!$E$10,Param!$B$11,Param!$C$11,Param!$D$11,Param!$E$11)*100</f>
        <v>34.341688344401192</v>
      </c>
      <c r="N307" s="3">
        <f t="shared" si="111"/>
        <v>-6207</v>
      </c>
      <c r="O307" s="3">
        <f t="shared" si="112"/>
        <v>-20.8989898989899</v>
      </c>
      <c r="P307" s="13">
        <f t="shared" si="102"/>
        <v>20790</v>
      </c>
      <c r="Q307" s="13">
        <f t="shared" si="113"/>
        <v>0</v>
      </c>
      <c r="R307" s="13">
        <f>tarifest3(A307-$K$3,$A$3,Param!$B$10,Param!$C$10,Param!$D$10,Param!$E$10,Param!$B$11,Param!$C$11,Param!$D$11,Param!$E$11)</f>
        <v>2002</v>
      </c>
      <c r="S307" s="3">
        <f t="shared" si="114"/>
        <v>6.7407407407407405</v>
      </c>
      <c r="T307" s="3">
        <f>IF(A307&lt;$K$3,$K$2,tarifest3grenz(A307-$K$3,$A$3,Param!$B$10,Param!$C$10,Param!$D$10,Param!$E$10,Param!$B$11,Param!$C$11,Param!$D$11,Param!$E$11))*100</f>
        <v>25.848142202885271</v>
      </c>
      <c r="U307" s="3">
        <f>MAX(K307-tarifest3($K$3,$A$3,Param!$B$10,Param!$C$10,Param!$D$10,Param!$E$10,Param!$B$11,Param!$C$11,Param!$D$11,Param!$E$11),0)</f>
        <v>2963</v>
      </c>
      <c r="V307" s="3">
        <f t="shared" si="115"/>
        <v>9.9764309764309758</v>
      </c>
      <c r="W307" s="3">
        <f t="shared" si="116"/>
        <v>34.341688344401192</v>
      </c>
      <c r="X307" s="3">
        <f>soli3grenz(K307,$A$3,Param!$J$9,Param!$J$10,Param!$J$11)*100</f>
        <v>0</v>
      </c>
      <c r="Y307" s="13">
        <f t="shared" si="103"/>
        <v>2963</v>
      </c>
      <c r="Z307" s="3">
        <f t="shared" si="117"/>
        <v>9.9764309764309758</v>
      </c>
      <c r="AA307" s="13">
        <f t="shared" si="104"/>
        <v>34.341688344401192</v>
      </c>
      <c r="AB307" s="13">
        <f t="shared" si="105"/>
        <v>-1898</v>
      </c>
      <c r="AC307" s="13">
        <f t="shared" si="106"/>
        <v>-6.390572390572391</v>
      </c>
      <c r="AD307" s="13">
        <f t="shared" si="107"/>
        <v>4.2719580948019242</v>
      </c>
      <c r="AE307" s="3">
        <f t="shared" si="108"/>
        <v>4.2719580948019242</v>
      </c>
      <c r="AF307" s="13">
        <f t="shared" si="96"/>
        <v>1898</v>
      </c>
      <c r="AG307" s="13">
        <f t="shared" si="118"/>
        <v>6.390572390572391</v>
      </c>
      <c r="AH307" s="13">
        <f t="shared" si="97"/>
        <v>6.390572390572391</v>
      </c>
    </row>
    <row r="308" spans="1:34" x14ac:dyDescent="0.2">
      <c r="A308" s="8">
        <f t="shared" si="119"/>
        <v>29800</v>
      </c>
      <c r="B308" s="9">
        <f t="shared" si="99"/>
        <v>29.8</v>
      </c>
      <c r="C308" s="13">
        <f>tarifest3(A308,$A$3,Param!$B$5,Param!$C$5,Param!$D$5,Param!$E$5,Param!$B$6,Param!$C$6,Param!$D$6,Param!$E$6)</f>
        <v>4891</v>
      </c>
      <c r="D308" s="3">
        <f t="shared" si="109"/>
        <v>16.412751677852349</v>
      </c>
      <c r="E308" s="3">
        <f>tarifest3grenz(A308,$A$3,Param!$B$5,Param!$C$5,Param!$D$5,Param!$E$5,Param!$B$6,Param!$C$6,Param!$D$6,Param!$E$6)*100</f>
        <v>30.111017174261505</v>
      </c>
      <c r="F308" s="13">
        <f>soli3(C308,$A$3,Param!$J$4,Param!$J$5,Param!$J$6)</f>
        <v>0</v>
      </c>
      <c r="G308" s="3">
        <f>soli3grenz(C308,$A$3,Param!$J$4,Param!$J$5,Param!$J$6)*100</f>
        <v>0</v>
      </c>
      <c r="H308" s="13">
        <f t="shared" si="100"/>
        <v>4891</v>
      </c>
      <c r="I308" s="3">
        <f t="shared" si="98"/>
        <v>16.412751677852349</v>
      </c>
      <c r="J308" s="13">
        <f t="shared" si="101"/>
        <v>30.111017174261505</v>
      </c>
      <c r="K308" s="13">
        <f>tarifest3(A308,$A$3,Param!$B$10,Param!$C$10,Param!$D$10,Param!$E$10,Param!$B$11,Param!$C$11,Param!$D$11,Param!$E$11)</f>
        <v>8227</v>
      </c>
      <c r="L308" s="3">
        <f t="shared" si="110"/>
        <v>27.607382550335569</v>
      </c>
      <c r="M308" s="3">
        <f>tarifest3grenz(A308,$A$3,Param!$B$10,Param!$C$10,Param!$D$10,Param!$E$10,Param!$B$11,Param!$C$11,Param!$D$11,Param!$E$11)*100</f>
        <v>34.382975269063429</v>
      </c>
      <c r="N308" s="3">
        <f t="shared" si="111"/>
        <v>-6173</v>
      </c>
      <c r="O308" s="3">
        <f t="shared" si="112"/>
        <v>-20.714765100671141</v>
      </c>
      <c r="P308" s="13">
        <f t="shared" si="102"/>
        <v>20860</v>
      </c>
      <c r="Q308" s="13">
        <f t="shared" si="113"/>
        <v>0</v>
      </c>
      <c r="R308" s="13">
        <f>tarifest3(A308-$K$3,$A$3,Param!$B$10,Param!$C$10,Param!$D$10,Param!$E$10,Param!$B$11,Param!$C$11,Param!$D$11,Param!$E$11)</f>
        <v>2028</v>
      </c>
      <c r="S308" s="3">
        <f t="shared" si="114"/>
        <v>6.8053691275167791</v>
      </c>
      <c r="T308" s="3">
        <f>IF(A308&lt;$K$3,$K$2,tarifest3grenz(A308-$K$3,$A$3,Param!$B$10,Param!$C$10,Param!$D$10,Param!$E$10,Param!$B$11,Param!$C$11,Param!$D$11,Param!$E$11))*100</f>
        <v>25.889429127547515</v>
      </c>
      <c r="U308" s="3">
        <f>MAX(K308-tarifest3($K$3,$A$3,Param!$B$10,Param!$C$10,Param!$D$10,Param!$E$10,Param!$B$11,Param!$C$11,Param!$D$11,Param!$E$11),0)</f>
        <v>2997</v>
      </c>
      <c r="V308" s="3">
        <f t="shared" si="115"/>
        <v>10.057046979865772</v>
      </c>
      <c r="W308" s="3">
        <f t="shared" si="116"/>
        <v>34.382975269063429</v>
      </c>
      <c r="X308" s="3">
        <f>soli3grenz(K308,$A$3,Param!$J$9,Param!$J$10,Param!$J$11)*100</f>
        <v>0</v>
      </c>
      <c r="Y308" s="13">
        <f t="shared" si="103"/>
        <v>2997</v>
      </c>
      <c r="Z308" s="3">
        <f t="shared" si="117"/>
        <v>10.057046979865772</v>
      </c>
      <c r="AA308" s="13">
        <f t="shared" si="104"/>
        <v>34.382975269063429</v>
      </c>
      <c r="AB308" s="13">
        <f t="shared" si="105"/>
        <v>-1894</v>
      </c>
      <c r="AC308" s="13">
        <f t="shared" si="106"/>
        <v>-6.3557046979865763</v>
      </c>
      <c r="AD308" s="13">
        <f t="shared" si="107"/>
        <v>4.2719580948019242</v>
      </c>
      <c r="AE308" s="3">
        <f t="shared" si="108"/>
        <v>4.2719580948019242</v>
      </c>
      <c r="AF308" s="13">
        <f t="shared" ref="AF308:AF371" si="120">-AB308</f>
        <v>1894</v>
      </c>
      <c r="AG308" s="13">
        <f t="shared" si="118"/>
        <v>6.3557046979865763</v>
      </c>
      <c r="AH308" s="13">
        <f t="shared" ref="AH308:AH371" si="121">-AC308</f>
        <v>6.3557046979865763</v>
      </c>
    </row>
    <row r="309" spans="1:34" x14ac:dyDescent="0.2">
      <c r="A309" s="8">
        <f t="shared" si="119"/>
        <v>29900</v>
      </c>
      <c r="B309" s="9">
        <f t="shared" si="99"/>
        <v>29.9</v>
      </c>
      <c r="C309" s="13">
        <f>tarifest3(A309,$A$3,Param!$B$5,Param!$C$5,Param!$D$5,Param!$E$5,Param!$B$6,Param!$C$6,Param!$D$6,Param!$E$6)</f>
        <v>4921</v>
      </c>
      <c r="D309" s="3">
        <f t="shared" si="109"/>
        <v>16.45819397993311</v>
      </c>
      <c r="E309" s="3">
        <f>tarifest3grenz(A309,$A$3,Param!$B$5,Param!$C$5,Param!$D$5,Param!$E$5,Param!$B$6,Param!$C$6,Param!$D$6,Param!$E$6)*100</f>
        <v>30.152304098923743</v>
      </c>
      <c r="F309" s="13">
        <f>soli3(C309,$A$3,Param!$J$4,Param!$J$5,Param!$J$6)</f>
        <v>0</v>
      </c>
      <c r="G309" s="3">
        <f>soli3grenz(C309,$A$3,Param!$J$4,Param!$J$5,Param!$J$6)*100</f>
        <v>0</v>
      </c>
      <c r="H309" s="13">
        <f t="shared" si="100"/>
        <v>4921</v>
      </c>
      <c r="I309" s="3">
        <f t="shared" si="98"/>
        <v>16.45819397993311</v>
      </c>
      <c r="J309" s="13">
        <f t="shared" si="101"/>
        <v>30.152304098923743</v>
      </c>
      <c r="K309" s="13">
        <f>tarifest3(A309,$A$3,Param!$B$10,Param!$C$10,Param!$D$10,Param!$E$10,Param!$B$11,Param!$C$11,Param!$D$11,Param!$E$11)</f>
        <v>8262</v>
      </c>
      <c r="L309" s="3">
        <f t="shared" si="110"/>
        <v>27.632107023411372</v>
      </c>
      <c r="M309" s="3">
        <f>tarifest3grenz(A309,$A$3,Param!$B$10,Param!$C$10,Param!$D$10,Param!$E$10,Param!$B$11,Param!$C$11,Param!$D$11,Param!$E$11)*100</f>
        <v>34.424262193725674</v>
      </c>
      <c r="N309" s="3">
        <f t="shared" si="111"/>
        <v>-6138</v>
      </c>
      <c r="O309" s="3">
        <f t="shared" si="112"/>
        <v>-20.528428093645484</v>
      </c>
      <c r="P309" s="13">
        <f t="shared" si="102"/>
        <v>20930</v>
      </c>
      <c r="Q309" s="13">
        <f t="shared" si="113"/>
        <v>0</v>
      </c>
      <c r="R309" s="13">
        <f>tarifest3(A309-$K$3,$A$3,Param!$B$10,Param!$C$10,Param!$D$10,Param!$E$10,Param!$B$11,Param!$C$11,Param!$D$11,Param!$E$11)</f>
        <v>2054</v>
      </c>
      <c r="S309" s="3">
        <f t="shared" si="114"/>
        <v>6.8695652173913047</v>
      </c>
      <c r="T309" s="3">
        <f>IF(A309&lt;$K$3,$K$2,tarifest3grenz(A309-$K$3,$A$3,Param!$B$10,Param!$C$10,Param!$D$10,Param!$E$10,Param!$B$11,Param!$C$11,Param!$D$11,Param!$E$11))*100</f>
        <v>25.930716052209757</v>
      </c>
      <c r="U309" s="3">
        <f>MAX(K309-tarifest3($K$3,$A$3,Param!$B$10,Param!$C$10,Param!$D$10,Param!$E$10,Param!$B$11,Param!$C$11,Param!$D$11,Param!$E$11),0)</f>
        <v>3032</v>
      </c>
      <c r="V309" s="3">
        <f t="shared" si="115"/>
        <v>10.14046822742475</v>
      </c>
      <c r="W309" s="3">
        <f t="shared" si="116"/>
        <v>34.424262193725674</v>
      </c>
      <c r="X309" s="3">
        <f>soli3grenz(K309,$A$3,Param!$J$9,Param!$J$10,Param!$J$11)*100</f>
        <v>0</v>
      </c>
      <c r="Y309" s="13">
        <f t="shared" si="103"/>
        <v>3032</v>
      </c>
      <c r="Z309" s="3">
        <f t="shared" si="117"/>
        <v>10.14046822742475</v>
      </c>
      <c r="AA309" s="13">
        <f t="shared" si="104"/>
        <v>34.424262193725674</v>
      </c>
      <c r="AB309" s="13">
        <f t="shared" si="105"/>
        <v>-1889</v>
      </c>
      <c r="AC309" s="13">
        <f t="shared" si="106"/>
        <v>-6.3177257525083608</v>
      </c>
      <c r="AD309" s="13">
        <f t="shared" si="107"/>
        <v>4.2719580948019313</v>
      </c>
      <c r="AE309" s="3">
        <f t="shared" si="108"/>
        <v>4.2719580948019313</v>
      </c>
      <c r="AF309" s="13">
        <f t="shared" si="120"/>
        <v>1889</v>
      </c>
      <c r="AG309" s="13">
        <f t="shared" si="118"/>
        <v>6.3177257525083608</v>
      </c>
      <c r="AH309" s="13">
        <f t="shared" si="121"/>
        <v>6.3177257525083608</v>
      </c>
    </row>
    <row r="310" spans="1:34" x14ac:dyDescent="0.2">
      <c r="A310" s="8">
        <f t="shared" si="119"/>
        <v>30000</v>
      </c>
      <c r="B310" s="9">
        <f t="shared" si="99"/>
        <v>30</v>
      </c>
      <c r="C310" s="13">
        <f>tarifest3(A310,$A$3,Param!$B$5,Param!$C$5,Param!$D$5,Param!$E$5,Param!$B$6,Param!$C$6,Param!$D$6,Param!$E$6)</f>
        <v>4951</v>
      </c>
      <c r="D310" s="3">
        <f t="shared" si="109"/>
        <v>16.503333333333334</v>
      </c>
      <c r="E310" s="3">
        <f>tarifest3grenz(A310,$A$3,Param!$B$5,Param!$C$5,Param!$D$5,Param!$E$5,Param!$B$6,Param!$C$6,Param!$D$6,Param!$E$6)*100</f>
        <v>30.193591023585988</v>
      </c>
      <c r="F310" s="13">
        <f>soli3(C310,$A$3,Param!$J$4,Param!$J$5,Param!$J$6)</f>
        <v>0</v>
      </c>
      <c r="G310" s="3">
        <f>soli3grenz(C310,$A$3,Param!$J$4,Param!$J$5,Param!$J$6)*100</f>
        <v>0</v>
      </c>
      <c r="H310" s="13">
        <f t="shared" si="100"/>
        <v>4951</v>
      </c>
      <c r="I310" s="3">
        <f t="shared" si="98"/>
        <v>16.503333333333334</v>
      </c>
      <c r="J310" s="13">
        <f t="shared" si="101"/>
        <v>30.193591023585988</v>
      </c>
      <c r="K310" s="13">
        <f>tarifest3(A310,$A$3,Param!$B$10,Param!$C$10,Param!$D$10,Param!$E$10,Param!$B$11,Param!$C$11,Param!$D$11,Param!$E$11)</f>
        <v>8296</v>
      </c>
      <c r="L310" s="3">
        <f t="shared" si="110"/>
        <v>27.653333333333336</v>
      </c>
      <c r="M310" s="3">
        <f>tarifest3grenz(A310,$A$3,Param!$B$10,Param!$C$10,Param!$D$10,Param!$E$10,Param!$B$11,Param!$C$11,Param!$D$11,Param!$E$11)*100</f>
        <v>34.465549118387905</v>
      </c>
      <c r="N310" s="3">
        <f t="shared" si="111"/>
        <v>-6104</v>
      </c>
      <c r="O310" s="3">
        <f t="shared" si="112"/>
        <v>-20.346666666666664</v>
      </c>
      <c r="P310" s="13">
        <f t="shared" si="102"/>
        <v>21000</v>
      </c>
      <c r="Q310" s="13">
        <f t="shared" si="113"/>
        <v>0</v>
      </c>
      <c r="R310" s="13">
        <f>tarifest3(A310-$K$3,$A$3,Param!$B$10,Param!$C$10,Param!$D$10,Param!$E$10,Param!$B$11,Param!$C$11,Param!$D$11,Param!$E$11)</f>
        <v>2080</v>
      </c>
      <c r="S310" s="3">
        <f t="shared" si="114"/>
        <v>6.9333333333333327</v>
      </c>
      <c r="T310" s="3">
        <f>IF(A310&lt;$K$3,$K$2,tarifest3grenz(A310-$K$3,$A$3,Param!$B$10,Param!$C$10,Param!$D$10,Param!$E$10,Param!$B$11,Param!$C$11,Param!$D$11,Param!$E$11))*100</f>
        <v>25.972002976871995</v>
      </c>
      <c r="U310" s="3">
        <f>MAX(K310-tarifest3($K$3,$A$3,Param!$B$10,Param!$C$10,Param!$D$10,Param!$E$10,Param!$B$11,Param!$C$11,Param!$D$11,Param!$E$11),0)</f>
        <v>3066</v>
      </c>
      <c r="V310" s="3">
        <f t="shared" si="115"/>
        <v>10.220000000000001</v>
      </c>
      <c r="W310" s="3">
        <f t="shared" si="116"/>
        <v>34.465549118387905</v>
      </c>
      <c r="X310" s="3">
        <f>soli3grenz(K310,$A$3,Param!$J$9,Param!$J$10,Param!$J$11)*100</f>
        <v>0</v>
      </c>
      <c r="Y310" s="13">
        <f t="shared" si="103"/>
        <v>3066</v>
      </c>
      <c r="Z310" s="3">
        <f t="shared" si="117"/>
        <v>10.220000000000001</v>
      </c>
      <c r="AA310" s="13">
        <f t="shared" si="104"/>
        <v>34.465549118387905</v>
      </c>
      <c r="AB310" s="13">
        <f t="shared" si="105"/>
        <v>-1885</v>
      </c>
      <c r="AC310" s="13">
        <f t="shared" si="106"/>
        <v>-6.2833333333333332</v>
      </c>
      <c r="AD310" s="13">
        <f t="shared" si="107"/>
        <v>4.2719580948019171</v>
      </c>
      <c r="AE310" s="3">
        <f t="shared" si="108"/>
        <v>4.2719580948019171</v>
      </c>
      <c r="AF310" s="13">
        <f t="shared" si="120"/>
        <v>1885</v>
      </c>
      <c r="AG310" s="13">
        <f t="shared" si="118"/>
        <v>6.2833333333333332</v>
      </c>
      <c r="AH310" s="13">
        <f t="shared" si="121"/>
        <v>6.2833333333333332</v>
      </c>
    </row>
    <row r="311" spans="1:34" x14ac:dyDescent="0.2">
      <c r="A311" s="8">
        <f t="shared" si="119"/>
        <v>30100</v>
      </c>
      <c r="B311" s="9">
        <f t="shared" si="99"/>
        <v>30.1</v>
      </c>
      <c r="C311" s="13">
        <f>tarifest3(A311,$A$3,Param!$B$5,Param!$C$5,Param!$D$5,Param!$E$5,Param!$B$6,Param!$C$6,Param!$D$6,Param!$E$6)</f>
        <v>4981</v>
      </c>
      <c r="D311" s="3">
        <f t="shared" si="109"/>
        <v>16.548172757475083</v>
      </c>
      <c r="E311" s="3">
        <f>tarifest3grenz(A311,$A$3,Param!$B$5,Param!$C$5,Param!$D$5,Param!$E$5,Param!$B$6,Param!$C$6,Param!$D$6,Param!$E$6)*100</f>
        <v>30.234877948248229</v>
      </c>
      <c r="F311" s="13">
        <f>soli3(C311,$A$3,Param!$J$4,Param!$J$5,Param!$J$6)</f>
        <v>0</v>
      </c>
      <c r="G311" s="3">
        <f>soli3grenz(C311,$A$3,Param!$J$4,Param!$J$5,Param!$J$6)*100</f>
        <v>0</v>
      </c>
      <c r="H311" s="13">
        <f t="shared" si="100"/>
        <v>4981</v>
      </c>
      <c r="I311" s="3">
        <f t="shared" si="98"/>
        <v>16.548172757475083</v>
      </c>
      <c r="J311" s="13">
        <f t="shared" si="101"/>
        <v>30.234877948248229</v>
      </c>
      <c r="K311" s="13">
        <f>tarifest3(A311,$A$3,Param!$B$10,Param!$C$10,Param!$D$10,Param!$E$10,Param!$B$11,Param!$C$11,Param!$D$11,Param!$E$11)</f>
        <v>8331</v>
      </c>
      <c r="L311" s="3">
        <f t="shared" si="110"/>
        <v>27.677740863787374</v>
      </c>
      <c r="M311" s="3">
        <f>tarifest3grenz(A311,$A$3,Param!$B$10,Param!$C$10,Param!$D$10,Param!$E$10,Param!$B$11,Param!$C$11,Param!$D$11,Param!$E$11)*100</f>
        <v>34.50683604305015</v>
      </c>
      <c r="N311" s="3">
        <f t="shared" si="111"/>
        <v>-6069</v>
      </c>
      <c r="O311" s="3">
        <f t="shared" si="112"/>
        <v>-20.162790697674417</v>
      </c>
      <c r="P311" s="13">
        <f t="shared" si="102"/>
        <v>21070</v>
      </c>
      <c r="Q311" s="13">
        <f t="shared" si="113"/>
        <v>0</v>
      </c>
      <c r="R311" s="13">
        <f>tarifest3(A311-$K$3,$A$3,Param!$B$10,Param!$C$10,Param!$D$10,Param!$E$10,Param!$B$11,Param!$C$11,Param!$D$11,Param!$E$11)</f>
        <v>2106</v>
      </c>
      <c r="S311" s="3">
        <f t="shared" si="114"/>
        <v>6.9966777408637864</v>
      </c>
      <c r="T311" s="3">
        <f>IF(A311&lt;$K$3,$K$2,tarifest3grenz(A311-$K$3,$A$3,Param!$B$10,Param!$C$10,Param!$D$10,Param!$E$10,Param!$B$11,Param!$C$11,Param!$D$11,Param!$E$11))*100</f>
        <v>26.013289901534236</v>
      </c>
      <c r="U311" s="3">
        <f>MAX(K311-tarifest3($K$3,$A$3,Param!$B$10,Param!$C$10,Param!$D$10,Param!$E$10,Param!$B$11,Param!$C$11,Param!$D$11,Param!$E$11),0)</f>
        <v>3101</v>
      </c>
      <c r="V311" s="3">
        <f t="shared" si="115"/>
        <v>10.302325581395348</v>
      </c>
      <c r="W311" s="3">
        <f t="shared" si="116"/>
        <v>34.50683604305015</v>
      </c>
      <c r="X311" s="3">
        <f>soli3grenz(K311,$A$3,Param!$J$9,Param!$J$10,Param!$J$11)*100</f>
        <v>0</v>
      </c>
      <c r="Y311" s="13">
        <f t="shared" si="103"/>
        <v>3101</v>
      </c>
      <c r="Z311" s="3">
        <f t="shared" si="117"/>
        <v>10.302325581395348</v>
      </c>
      <c r="AA311" s="13">
        <f t="shared" si="104"/>
        <v>34.50683604305015</v>
      </c>
      <c r="AB311" s="13">
        <f t="shared" si="105"/>
        <v>-1880</v>
      </c>
      <c r="AC311" s="13">
        <f t="shared" si="106"/>
        <v>-6.2458471760797352</v>
      </c>
      <c r="AD311" s="13">
        <f t="shared" si="107"/>
        <v>4.2719580948019207</v>
      </c>
      <c r="AE311" s="3">
        <f t="shared" si="108"/>
        <v>4.2719580948019207</v>
      </c>
      <c r="AF311" s="13">
        <f t="shared" si="120"/>
        <v>1880</v>
      </c>
      <c r="AG311" s="13">
        <f t="shared" si="118"/>
        <v>6.2458471760797352</v>
      </c>
      <c r="AH311" s="13">
        <f t="shared" si="121"/>
        <v>6.2458471760797352</v>
      </c>
    </row>
    <row r="312" spans="1:34" x14ac:dyDescent="0.2">
      <c r="A312" s="8">
        <f t="shared" si="119"/>
        <v>30200</v>
      </c>
      <c r="B312" s="9">
        <f t="shared" si="99"/>
        <v>30.2</v>
      </c>
      <c r="C312" s="13">
        <f>tarifest3(A312,$A$3,Param!$B$5,Param!$C$5,Param!$D$5,Param!$E$5,Param!$B$6,Param!$C$6,Param!$D$6,Param!$E$6)</f>
        <v>5012</v>
      </c>
      <c r="D312" s="3">
        <f t="shared" si="109"/>
        <v>16.596026490066226</v>
      </c>
      <c r="E312" s="3">
        <f>tarifest3grenz(A312,$A$3,Param!$B$5,Param!$C$5,Param!$D$5,Param!$E$5,Param!$B$6,Param!$C$6,Param!$D$6,Param!$E$6)*100</f>
        <v>30.276164872910467</v>
      </c>
      <c r="F312" s="13">
        <f>soli3(C312,$A$3,Param!$J$4,Param!$J$5,Param!$J$6)</f>
        <v>0</v>
      </c>
      <c r="G312" s="3">
        <f>soli3grenz(C312,$A$3,Param!$J$4,Param!$J$5,Param!$J$6)*100</f>
        <v>0</v>
      </c>
      <c r="H312" s="13">
        <f t="shared" si="100"/>
        <v>5012</v>
      </c>
      <c r="I312" s="3">
        <f t="shared" si="98"/>
        <v>16.596026490066226</v>
      </c>
      <c r="J312" s="13">
        <f t="shared" si="101"/>
        <v>30.276164872910467</v>
      </c>
      <c r="K312" s="13">
        <f>tarifest3(A312,$A$3,Param!$B$10,Param!$C$10,Param!$D$10,Param!$E$10,Param!$B$11,Param!$C$11,Param!$D$11,Param!$E$11)</f>
        <v>8365</v>
      </c>
      <c r="L312" s="3">
        <f t="shared" si="110"/>
        <v>27.69867549668874</v>
      </c>
      <c r="M312" s="3">
        <f>tarifest3grenz(A312,$A$3,Param!$B$10,Param!$C$10,Param!$D$10,Param!$E$10,Param!$B$11,Param!$C$11,Param!$D$11,Param!$E$11)*100</f>
        <v>34.548122967712388</v>
      </c>
      <c r="N312" s="3">
        <f t="shared" si="111"/>
        <v>-6035</v>
      </c>
      <c r="O312" s="3">
        <f t="shared" si="112"/>
        <v>-19.983443708609272</v>
      </c>
      <c r="P312" s="13">
        <f t="shared" si="102"/>
        <v>21140</v>
      </c>
      <c r="Q312" s="13">
        <f t="shared" si="113"/>
        <v>0</v>
      </c>
      <c r="R312" s="13">
        <f>tarifest3(A312-$K$3,$A$3,Param!$B$10,Param!$C$10,Param!$D$10,Param!$E$10,Param!$B$11,Param!$C$11,Param!$D$11,Param!$E$11)</f>
        <v>2132</v>
      </c>
      <c r="S312" s="3">
        <f t="shared" si="114"/>
        <v>7.0596026490066226</v>
      </c>
      <c r="T312" s="3">
        <f>IF(A312&lt;$K$3,$K$2,tarifest3grenz(A312-$K$3,$A$3,Param!$B$10,Param!$C$10,Param!$D$10,Param!$E$10,Param!$B$11,Param!$C$11,Param!$D$11,Param!$E$11))*100</f>
        <v>26.054576826196474</v>
      </c>
      <c r="U312" s="3">
        <f>MAX(K312-tarifest3($K$3,$A$3,Param!$B$10,Param!$C$10,Param!$D$10,Param!$E$10,Param!$B$11,Param!$C$11,Param!$D$11,Param!$E$11),0)</f>
        <v>3135</v>
      </c>
      <c r="V312" s="3">
        <f t="shared" si="115"/>
        <v>10.380794701986755</v>
      </c>
      <c r="W312" s="3">
        <f t="shared" si="116"/>
        <v>34.548122967712388</v>
      </c>
      <c r="X312" s="3">
        <f>soli3grenz(K312,$A$3,Param!$J$9,Param!$J$10,Param!$J$11)*100</f>
        <v>0</v>
      </c>
      <c r="Y312" s="13">
        <f t="shared" si="103"/>
        <v>3135</v>
      </c>
      <c r="Z312" s="3">
        <f t="shared" si="117"/>
        <v>10.380794701986755</v>
      </c>
      <c r="AA312" s="13">
        <f t="shared" si="104"/>
        <v>34.548122967712388</v>
      </c>
      <c r="AB312" s="13">
        <f t="shared" si="105"/>
        <v>-1877</v>
      </c>
      <c r="AC312" s="13">
        <f t="shared" si="106"/>
        <v>-6.2152317880794712</v>
      </c>
      <c r="AD312" s="13">
        <f t="shared" si="107"/>
        <v>4.2719580948019207</v>
      </c>
      <c r="AE312" s="3">
        <f t="shared" si="108"/>
        <v>4.2719580948019207</v>
      </c>
      <c r="AF312" s="13">
        <f t="shared" si="120"/>
        <v>1877</v>
      </c>
      <c r="AG312" s="13">
        <f t="shared" si="118"/>
        <v>6.2152317880794712</v>
      </c>
      <c r="AH312" s="13">
        <f t="shared" si="121"/>
        <v>6.2152317880794712</v>
      </c>
    </row>
    <row r="313" spans="1:34" x14ac:dyDescent="0.2">
      <c r="A313" s="8">
        <f t="shared" si="119"/>
        <v>30300</v>
      </c>
      <c r="B313" s="9">
        <f t="shared" si="99"/>
        <v>30.3</v>
      </c>
      <c r="C313" s="13">
        <f>tarifest3(A313,$A$3,Param!$B$5,Param!$C$5,Param!$D$5,Param!$E$5,Param!$B$6,Param!$C$6,Param!$D$6,Param!$E$6)</f>
        <v>5042</v>
      </c>
      <c r="D313" s="3">
        <f t="shared" si="109"/>
        <v>16.64026402640264</v>
      </c>
      <c r="E313" s="3">
        <f>tarifest3grenz(A313,$A$3,Param!$B$5,Param!$C$5,Param!$D$5,Param!$E$5,Param!$B$6,Param!$C$6,Param!$D$6,Param!$E$6)*100</f>
        <v>30.317451797572701</v>
      </c>
      <c r="F313" s="13">
        <f>soli3(C313,$A$3,Param!$J$4,Param!$J$5,Param!$J$6)</f>
        <v>0</v>
      </c>
      <c r="G313" s="3">
        <f>soli3grenz(C313,$A$3,Param!$J$4,Param!$J$5,Param!$J$6)*100</f>
        <v>0</v>
      </c>
      <c r="H313" s="13">
        <f t="shared" si="100"/>
        <v>5042</v>
      </c>
      <c r="I313" s="3">
        <f t="shared" si="98"/>
        <v>16.64026402640264</v>
      </c>
      <c r="J313" s="13">
        <f t="shared" si="101"/>
        <v>30.317451797572701</v>
      </c>
      <c r="K313" s="13">
        <f>tarifest3(A313,$A$3,Param!$B$10,Param!$C$10,Param!$D$10,Param!$E$10,Param!$B$11,Param!$C$11,Param!$D$11,Param!$E$11)</f>
        <v>8400</v>
      </c>
      <c r="L313" s="3">
        <f t="shared" si="110"/>
        <v>27.722772277227726</v>
      </c>
      <c r="M313" s="3">
        <f>tarifest3grenz(A313,$A$3,Param!$B$10,Param!$C$10,Param!$D$10,Param!$E$10,Param!$B$11,Param!$C$11,Param!$D$11,Param!$E$11)*100</f>
        <v>34.589409892374626</v>
      </c>
      <c r="N313" s="3">
        <f t="shared" si="111"/>
        <v>-6000</v>
      </c>
      <c r="O313" s="3">
        <f t="shared" si="112"/>
        <v>-19.801980198019802</v>
      </c>
      <c r="P313" s="13">
        <f t="shared" si="102"/>
        <v>21210</v>
      </c>
      <c r="Q313" s="13">
        <f t="shared" si="113"/>
        <v>0</v>
      </c>
      <c r="R313" s="13">
        <f>tarifest3(A313-$K$3,$A$3,Param!$B$10,Param!$C$10,Param!$D$10,Param!$E$10,Param!$B$11,Param!$C$11,Param!$D$11,Param!$E$11)</f>
        <v>2158</v>
      </c>
      <c r="S313" s="3">
        <f t="shared" si="114"/>
        <v>7.1221122112211228</v>
      </c>
      <c r="T313" s="3">
        <f>IF(A313&lt;$K$3,$K$2,tarifest3grenz(A313-$K$3,$A$3,Param!$B$10,Param!$C$10,Param!$D$10,Param!$E$10,Param!$B$11,Param!$C$11,Param!$D$11,Param!$E$11))*100</f>
        <v>26.095863750858712</v>
      </c>
      <c r="U313" s="3">
        <f>MAX(K313-tarifest3($K$3,$A$3,Param!$B$10,Param!$C$10,Param!$D$10,Param!$E$10,Param!$B$11,Param!$C$11,Param!$D$11,Param!$E$11),0)</f>
        <v>3170</v>
      </c>
      <c r="V313" s="3">
        <f t="shared" si="115"/>
        <v>10.462046204620462</v>
      </c>
      <c r="W313" s="3">
        <f t="shared" si="116"/>
        <v>34.589409892374626</v>
      </c>
      <c r="X313" s="3">
        <f>soli3grenz(K313,$A$3,Param!$J$9,Param!$J$10,Param!$J$11)*100</f>
        <v>0</v>
      </c>
      <c r="Y313" s="13">
        <f t="shared" si="103"/>
        <v>3170</v>
      </c>
      <c r="Z313" s="3">
        <f t="shared" si="117"/>
        <v>10.462046204620462</v>
      </c>
      <c r="AA313" s="13">
        <f t="shared" si="104"/>
        <v>34.589409892374626</v>
      </c>
      <c r="AB313" s="13">
        <f t="shared" si="105"/>
        <v>-1872</v>
      </c>
      <c r="AC313" s="13">
        <f t="shared" si="106"/>
        <v>-6.1782178217821784</v>
      </c>
      <c r="AD313" s="13">
        <f t="shared" si="107"/>
        <v>4.2719580948019242</v>
      </c>
      <c r="AE313" s="3">
        <f t="shared" si="108"/>
        <v>4.2719580948019242</v>
      </c>
      <c r="AF313" s="13">
        <f t="shared" si="120"/>
        <v>1872</v>
      </c>
      <c r="AG313" s="13">
        <f t="shared" si="118"/>
        <v>6.1782178217821784</v>
      </c>
      <c r="AH313" s="13">
        <f t="shared" si="121"/>
        <v>6.1782178217821784</v>
      </c>
    </row>
    <row r="314" spans="1:34" x14ac:dyDescent="0.2">
      <c r="A314" s="8">
        <f t="shared" si="119"/>
        <v>30400</v>
      </c>
      <c r="B314" s="9">
        <f t="shared" si="99"/>
        <v>30.4</v>
      </c>
      <c r="C314" s="13">
        <f>tarifest3(A314,$A$3,Param!$B$5,Param!$C$5,Param!$D$5,Param!$E$5,Param!$B$6,Param!$C$6,Param!$D$6,Param!$E$6)</f>
        <v>5072</v>
      </c>
      <c r="D314" s="3">
        <f t="shared" si="109"/>
        <v>16.684210526315791</v>
      </c>
      <c r="E314" s="3">
        <f>tarifest3grenz(A314,$A$3,Param!$B$5,Param!$C$5,Param!$D$5,Param!$E$5,Param!$B$6,Param!$C$6,Param!$D$6,Param!$E$6)*100</f>
        <v>30.358738722234946</v>
      </c>
      <c r="F314" s="13">
        <f>soli3(C314,$A$3,Param!$J$4,Param!$J$5,Param!$J$6)</f>
        <v>0</v>
      </c>
      <c r="G314" s="3">
        <f>soli3grenz(C314,$A$3,Param!$J$4,Param!$J$5,Param!$J$6)*100</f>
        <v>0</v>
      </c>
      <c r="H314" s="13">
        <f t="shared" si="100"/>
        <v>5072</v>
      </c>
      <c r="I314" s="3">
        <f t="shared" si="98"/>
        <v>16.684210526315791</v>
      </c>
      <c r="J314" s="13">
        <f t="shared" si="101"/>
        <v>30.358738722234946</v>
      </c>
      <c r="K314" s="13">
        <f>tarifest3(A314,$A$3,Param!$B$10,Param!$C$10,Param!$D$10,Param!$E$10,Param!$B$11,Param!$C$11,Param!$D$11,Param!$E$11)</f>
        <v>8434</v>
      </c>
      <c r="L314" s="3">
        <f t="shared" si="110"/>
        <v>27.743421052631579</v>
      </c>
      <c r="M314" s="3">
        <f>tarifest3grenz(A314,$A$3,Param!$B$10,Param!$C$10,Param!$D$10,Param!$E$10,Param!$B$11,Param!$C$11,Param!$D$11,Param!$E$11)*100</f>
        <v>34.630696817036871</v>
      </c>
      <c r="N314" s="3">
        <f t="shared" si="111"/>
        <v>-5966</v>
      </c>
      <c r="O314" s="3">
        <f t="shared" si="112"/>
        <v>-19.625</v>
      </c>
      <c r="P314" s="13">
        <f t="shared" si="102"/>
        <v>21280</v>
      </c>
      <c r="Q314" s="13">
        <f t="shared" si="113"/>
        <v>0</v>
      </c>
      <c r="R314" s="13">
        <f>tarifest3(A314-$K$3,$A$3,Param!$B$10,Param!$C$10,Param!$D$10,Param!$E$10,Param!$B$11,Param!$C$11,Param!$D$11,Param!$E$11)</f>
        <v>2184</v>
      </c>
      <c r="S314" s="3">
        <f t="shared" si="114"/>
        <v>7.1842105263157903</v>
      </c>
      <c r="T314" s="3">
        <f>IF(A314&lt;$K$3,$K$2,tarifest3grenz(A314-$K$3,$A$3,Param!$B$10,Param!$C$10,Param!$D$10,Param!$E$10,Param!$B$11,Param!$C$11,Param!$D$11,Param!$E$11))*100</f>
        <v>26.137150675520953</v>
      </c>
      <c r="U314" s="3">
        <f>MAX(K314-tarifest3($K$3,$A$3,Param!$B$10,Param!$C$10,Param!$D$10,Param!$E$10,Param!$B$11,Param!$C$11,Param!$D$11,Param!$E$11),0)</f>
        <v>3204</v>
      </c>
      <c r="V314" s="3">
        <f t="shared" si="115"/>
        <v>10.539473684210526</v>
      </c>
      <c r="W314" s="3">
        <f t="shared" si="116"/>
        <v>34.630696817036871</v>
      </c>
      <c r="X314" s="3">
        <f>soli3grenz(K314,$A$3,Param!$J$9,Param!$J$10,Param!$J$11)*100</f>
        <v>0</v>
      </c>
      <c r="Y314" s="13">
        <f t="shared" si="103"/>
        <v>3204</v>
      </c>
      <c r="Z314" s="3">
        <f t="shared" si="117"/>
        <v>10.539473684210526</v>
      </c>
      <c r="AA314" s="13">
        <f t="shared" si="104"/>
        <v>34.630696817036871</v>
      </c>
      <c r="AB314" s="13">
        <f t="shared" si="105"/>
        <v>-1868</v>
      </c>
      <c r="AC314" s="13">
        <f t="shared" si="106"/>
        <v>-6.1447368421052655</v>
      </c>
      <c r="AD314" s="13">
        <f t="shared" si="107"/>
        <v>4.2719580948019242</v>
      </c>
      <c r="AE314" s="3">
        <f t="shared" si="108"/>
        <v>4.2719580948019242</v>
      </c>
      <c r="AF314" s="13">
        <f t="shared" si="120"/>
        <v>1868</v>
      </c>
      <c r="AG314" s="13">
        <f t="shared" si="118"/>
        <v>6.1447368421052655</v>
      </c>
      <c r="AH314" s="13">
        <f t="shared" si="121"/>
        <v>6.1447368421052655</v>
      </c>
    </row>
    <row r="315" spans="1:34" x14ac:dyDescent="0.2">
      <c r="A315" s="8">
        <f t="shared" si="119"/>
        <v>30500</v>
      </c>
      <c r="B315" s="9">
        <f t="shared" si="99"/>
        <v>30.5</v>
      </c>
      <c r="C315" s="13">
        <f>tarifest3(A315,$A$3,Param!$B$5,Param!$C$5,Param!$D$5,Param!$E$5,Param!$B$6,Param!$C$6,Param!$D$6,Param!$E$6)</f>
        <v>5103</v>
      </c>
      <c r="D315" s="3">
        <f t="shared" si="109"/>
        <v>16.731147540983606</v>
      </c>
      <c r="E315" s="3">
        <f>tarifest3grenz(A315,$A$3,Param!$B$5,Param!$C$5,Param!$D$5,Param!$E$5,Param!$B$6,Param!$C$6,Param!$D$6,Param!$E$6)*100</f>
        <v>30.400025646897184</v>
      </c>
      <c r="F315" s="13">
        <f>soli3(C315,$A$3,Param!$J$4,Param!$J$5,Param!$J$6)</f>
        <v>0</v>
      </c>
      <c r="G315" s="3">
        <f>soli3grenz(C315,$A$3,Param!$J$4,Param!$J$5,Param!$J$6)*100</f>
        <v>0</v>
      </c>
      <c r="H315" s="13">
        <f t="shared" si="100"/>
        <v>5103</v>
      </c>
      <c r="I315" s="3">
        <f t="shared" si="98"/>
        <v>16.731147540983606</v>
      </c>
      <c r="J315" s="13">
        <f t="shared" si="101"/>
        <v>30.400025646897184</v>
      </c>
      <c r="K315" s="13">
        <f>tarifest3(A315,$A$3,Param!$B$10,Param!$C$10,Param!$D$10,Param!$E$10,Param!$B$11,Param!$C$11,Param!$D$11,Param!$E$11)</f>
        <v>8469</v>
      </c>
      <c r="L315" s="3">
        <f t="shared" si="110"/>
        <v>27.767213114754096</v>
      </c>
      <c r="M315" s="3">
        <f>tarifest3grenz(A315,$A$3,Param!$B$10,Param!$C$10,Param!$D$10,Param!$E$10,Param!$B$11,Param!$C$11,Param!$D$11,Param!$E$11)*100</f>
        <v>34.671983741699101</v>
      </c>
      <c r="N315" s="3">
        <f t="shared" si="111"/>
        <v>-5931</v>
      </c>
      <c r="O315" s="3">
        <f t="shared" si="112"/>
        <v>-19.445901639344264</v>
      </c>
      <c r="P315" s="13">
        <f t="shared" si="102"/>
        <v>21350</v>
      </c>
      <c r="Q315" s="13">
        <f t="shared" si="113"/>
        <v>0</v>
      </c>
      <c r="R315" s="13">
        <f>tarifest3(A315-$K$3,$A$3,Param!$B$10,Param!$C$10,Param!$D$10,Param!$E$10,Param!$B$11,Param!$C$11,Param!$D$11,Param!$E$11)</f>
        <v>2210</v>
      </c>
      <c r="S315" s="3">
        <f t="shared" si="114"/>
        <v>7.2459016393442628</v>
      </c>
      <c r="T315" s="3">
        <f>IF(A315&lt;$K$3,$K$2,tarifest3grenz(A315-$K$3,$A$3,Param!$B$10,Param!$C$10,Param!$D$10,Param!$E$10,Param!$B$11,Param!$C$11,Param!$D$11,Param!$E$11))*100</f>
        <v>26.178437600183191</v>
      </c>
      <c r="U315" s="3">
        <f>MAX(K315-tarifest3($K$3,$A$3,Param!$B$10,Param!$C$10,Param!$D$10,Param!$E$10,Param!$B$11,Param!$C$11,Param!$D$11,Param!$E$11),0)</f>
        <v>3239</v>
      </c>
      <c r="V315" s="3">
        <f t="shared" si="115"/>
        <v>10.61967213114754</v>
      </c>
      <c r="W315" s="3">
        <f t="shared" si="116"/>
        <v>34.671983741699101</v>
      </c>
      <c r="X315" s="3">
        <f>soli3grenz(K315,$A$3,Param!$J$9,Param!$J$10,Param!$J$11)*100</f>
        <v>0</v>
      </c>
      <c r="Y315" s="13">
        <f t="shared" si="103"/>
        <v>3239</v>
      </c>
      <c r="Z315" s="3">
        <f t="shared" si="117"/>
        <v>10.61967213114754</v>
      </c>
      <c r="AA315" s="13">
        <f t="shared" si="104"/>
        <v>34.671983741699101</v>
      </c>
      <c r="AB315" s="13">
        <f t="shared" si="105"/>
        <v>-1864</v>
      </c>
      <c r="AC315" s="13">
        <f t="shared" si="106"/>
        <v>-6.111475409836066</v>
      </c>
      <c r="AD315" s="13">
        <f t="shared" si="107"/>
        <v>4.2719580948019171</v>
      </c>
      <c r="AE315" s="3">
        <f t="shared" si="108"/>
        <v>4.2719580948019171</v>
      </c>
      <c r="AF315" s="13">
        <f t="shared" si="120"/>
        <v>1864</v>
      </c>
      <c r="AG315" s="13">
        <f t="shared" si="118"/>
        <v>6.111475409836066</v>
      </c>
      <c r="AH315" s="13">
        <f t="shared" si="121"/>
        <v>6.111475409836066</v>
      </c>
    </row>
    <row r="316" spans="1:34" x14ac:dyDescent="0.2">
      <c r="A316" s="8">
        <f t="shared" si="119"/>
        <v>30600</v>
      </c>
      <c r="B316" s="9">
        <f t="shared" si="99"/>
        <v>30.6</v>
      </c>
      <c r="C316" s="13">
        <f>tarifest3(A316,$A$3,Param!$B$5,Param!$C$5,Param!$D$5,Param!$E$5,Param!$B$6,Param!$C$6,Param!$D$6,Param!$E$6)</f>
        <v>5133</v>
      </c>
      <c r="D316" s="3">
        <f t="shared" si="109"/>
        <v>16.774509803921571</v>
      </c>
      <c r="E316" s="3">
        <f>tarifest3grenz(A316,$A$3,Param!$B$5,Param!$C$5,Param!$D$5,Param!$E$5,Param!$B$6,Param!$C$6,Param!$D$6,Param!$E$6)*100</f>
        <v>30.441312571559422</v>
      </c>
      <c r="F316" s="13">
        <f>soli3(C316,$A$3,Param!$J$4,Param!$J$5,Param!$J$6)</f>
        <v>0</v>
      </c>
      <c r="G316" s="3">
        <f>soli3grenz(C316,$A$3,Param!$J$4,Param!$J$5,Param!$J$6)*100</f>
        <v>0</v>
      </c>
      <c r="H316" s="13">
        <f t="shared" si="100"/>
        <v>5133</v>
      </c>
      <c r="I316" s="3">
        <f t="shared" si="98"/>
        <v>16.774509803921571</v>
      </c>
      <c r="J316" s="13">
        <f t="shared" si="101"/>
        <v>30.441312571559422</v>
      </c>
      <c r="K316" s="13">
        <f>tarifest3(A316,$A$3,Param!$B$10,Param!$C$10,Param!$D$10,Param!$E$10,Param!$B$11,Param!$C$11,Param!$D$11,Param!$E$11)</f>
        <v>8504</v>
      </c>
      <c r="L316" s="3">
        <f t="shared" si="110"/>
        <v>27.790849673202615</v>
      </c>
      <c r="M316" s="3">
        <f>tarifest3grenz(A316,$A$3,Param!$B$10,Param!$C$10,Param!$D$10,Param!$E$10,Param!$B$11,Param!$C$11,Param!$D$11,Param!$E$11)*100</f>
        <v>34.713270666361346</v>
      </c>
      <c r="N316" s="3">
        <f t="shared" si="111"/>
        <v>-5896</v>
      </c>
      <c r="O316" s="3">
        <f t="shared" si="112"/>
        <v>-19.267973856209149</v>
      </c>
      <c r="P316" s="13">
        <f t="shared" si="102"/>
        <v>21420</v>
      </c>
      <c r="Q316" s="13">
        <f t="shared" si="113"/>
        <v>0</v>
      </c>
      <c r="R316" s="13">
        <f>tarifest3(A316-$K$3,$A$3,Param!$B$10,Param!$C$10,Param!$D$10,Param!$E$10,Param!$B$11,Param!$C$11,Param!$D$11,Param!$E$11)</f>
        <v>2236</v>
      </c>
      <c r="S316" s="3">
        <f t="shared" si="114"/>
        <v>7.3071895424836608</v>
      </c>
      <c r="T316" s="3">
        <f>IF(A316&lt;$K$3,$K$2,tarifest3grenz(A316-$K$3,$A$3,Param!$B$10,Param!$C$10,Param!$D$10,Param!$E$10,Param!$B$11,Param!$C$11,Param!$D$11,Param!$E$11))*100</f>
        <v>26.219724524845432</v>
      </c>
      <c r="U316" s="3">
        <f>MAX(K316-tarifest3($K$3,$A$3,Param!$B$10,Param!$C$10,Param!$D$10,Param!$E$10,Param!$B$11,Param!$C$11,Param!$D$11,Param!$E$11),0)</f>
        <v>3274</v>
      </c>
      <c r="V316" s="3">
        <f t="shared" si="115"/>
        <v>10.699346405228759</v>
      </c>
      <c r="W316" s="3">
        <f t="shared" si="116"/>
        <v>34.713270666361346</v>
      </c>
      <c r="X316" s="3">
        <f>soli3grenz(K316,$A$3,Param!$J$9,Param!$J$10,Param!$J$11)*100</f>
        <v>0</v>
      </c>
      <c r="Y316" s="13">
        <f t="shared" si="103"/>
        <v>3274</v>
      </c>
      <c r="Z316" s="3">
        <f t="shared" si="117"/>
        <v>10.699346405228759</v>
      </c>
      <c r="AA316" s="13">
        <f t="shared" si="104"/>
        <v>34.713270666361346</v>
      </c>
      <c r="AB316" s="13">
        <f t="shared" si="105"/>
        <v>-1859</v>
      </c>
      <c r="AC316" s="13">
        <f t="shared" si="106"/>
        <v>-6.075163398692812</v>
      </c>
      <c r="AD316" s="13">
        <f t="shared" si="107"/>
        <v>4.2719580948019242</v>
      </c>
      <c r="AE316" s="3">
        <f t="shared" si="108"/>
        <v>4.2719580948019242</v>
      </c>
      <c r="AF316" s="13">
        <f t="shared" si="120"/>
        <v>1859</v>
      </c>
      <c r="AG316" s="13">
        <f t="shared" si="118"/>
        <v>6.075163398692812</v>
      </c>
      <c r="AH316" s="13">
        <f t="shared" si="121"/>
        <v>6.075163398692812</v>
      </c>
    </row>
    <row r="317" spans="1:34" x14ac:dyDescent="0.2">
      <c r="A317" s="8">
        <f t="shared" si="119"/>
        <v>30700</v>
      </c>
      <c r="B317" s="9">
        <f t="shared" si="99"/>
        <v>30.7</v>
      </c>
      <c r="C317" s="13">
        <f>tarifest3(A317,$A$3,Param!$B$5,Param!$C$5,Param!$D$5,Param!$E$5,Param!$B$6,Param!$C$6,Param!$D$6,Param!$E$6)</f>
        <v>5163</v>
      </c>
      <c r="D317" s="3">
        <f t="shared" si="109"/>
        <v>16.817589576547231</v>
      </c>
      <c r="E317" s="3">
        <f>tarifest3grenz(A317,$A$3,Param!$B$5,Param!$C$5,Param!$D$5,Param!$E$5,Param!$B$6,Param!$C$6,Param!$D$6,Param!$E$6)*100</f>
        <v>30.482599496221663</v>
      </c>
      <c r="F317" s="13">
        <f>soli3(C317,$A$3,Param!$J$4,Param!$J$5,Param!$J$6)</f>
        <v>0</v>
      </c>
      <c r="G317" s="3">
        <f>soli3grenz(C317,$A$3,Param!$J$4,Param!$J$5,Param!$J$6)*100</f>
        <v>0</v>
      </c>
      <c r="H317" s="13">
        <f t="shared" si="100"/>
        <v>5163</v>
      </c>
      <c r="I317" s="3">
        <f t="shared" ref="I317:I380" si="122">IF($A317=0,0,H317/$A317*100)</f>
        <v>16.817589576547231</v>
      </c>
      <c r="J317" s="13">
        <f t="shared" si="101"/>
        <v>30.482599496221663</v>
      </c>
      <c r="K317" s="13">
        <f>tarifest3(A317,$A$3,Param!$B$10,Param!$C$10,Param!$D$10,Param!$E$10,Param!$B$11,Param!$C$11,Param!$D$11,Param!$E$11)</f>
        <v>8539</v>
      </c>
      <c r="L317" s="3">
        <f t="shared" si="110"/>
        <v>27.814332247557005</v>
      </c>
      <c r="M317" s="3">
        <f>tarifest3grenz(A317,$A$3,Param!$B$10,Param!$C$10,Param!$D$10,Param!$E$10,Param!$B$11,Param!$C$11,Param!$D$11,Param!$E$11)*100</f>
        <v>34.754557591023591</v>
      </c>
      <c r="N317" s="3">
        <f t="shared" si="111"/>
        <v>-5861</v>
      </c>
      <c r="O317" s="3">
        <f t="shared" si="112"/>
        <v>-19.091205211726383</v>
      </c>
      <c r="P317" s="13">
        <f t="shared" si="102"/>
        <v>21490</v>
      </c>
      <c r="Q317" s="13">
        <f t="shared" si="113"/>
        <v>0</v>
      </c>
      <c r="R317" s="13">
        <f>tarifest3(A317-$K$3,$A$3,Param!$B$10,Param!$C$10,Param!$D$10,Param!$E$10,Param!$B$11,Param!$C$11,Param!$D$11,Param!$E$11)</f>
        <v>2262</v>
      </c>
      <c r="S317" s="3">
        <f t="shared" si="114"/>
        <v>7.3680781758957661</v>
      </c>
      <c r="T317" s="3">
        <f>IF(A317&lt;$K$3,$K$2,tarifest3grenz(A317-$K$3,$A$3,Param!$B$10,Param!$C$10,Param!$D$10,Param!$E$10,Param!$B$11,Param!$C$11,Param!$D$11,Param!$E$11))*100</f>
        <v>26.26101144950767</v>
      </c>
      <c r="U317" s="3">
        <f>MAX(K317-tarifest3($K$3,$A$3,Param!$B$10,Param!$C$10,Param!$D$10,Param!$E$10,Param!$B$11,Param!$C$11,Param!$D$11,Param!$E$11),0)</f>
        <v>3309</v>
      </c>
      <c r="V317" s="3">
        <f t="shared" si="115"/>
        <v>10.778501628664495</v>
      </c>
      <c r="W317" s="3">
        <f t="shared" si="116"/>
        <v>34.754557591023591</v>
      </c>
      <c r="X317" s="3">
        <f>soli3grenz(K317,$A$3,Param!$J$9,Param!$J$10,Param!$J$11)*100</f>
        <v>0</v>
      </c>
      <c r="Y317" s="13">
        <f t="shared" si="103"/>
        <v>3309</v>
      </c>
      <c r="Z317" s="3">
        <f t="shared" si="117"/>
        <v>10.778501628664495</v>
      </c>
      <c r="AA317" s="13">
        <f t="shared" si="104"/>
        <v>34.754557591023591</v>
      </c>
      <c r="AB317" s="13">
        <f t="shared" si="105"/>
        <v>-1854</v>
      </c>
      <c r="AC317" s="13">
        <f t="shared" si="106"/>
        <v>-6.0390879478827362</v>
      </c>
      <c r="AD317" s="13">
        <f t="shared" si="107"/>
        <v>4.2719580948019278</v>
      </c>
      <c r="AE317" s="3">
        <f t="shared" si="108"/>
        <v>4.2719580948019278</v>
      </c>
      <c r="AF317" s="13">
        <f t="shared" si="120"/>
        <v>1854</v>
      </c>
      <c r="AG317" s="13">
        <f t="shared" si="118"/>
        <v>6.0390879478827362</v>
      </c>
      <c r="AH317" s="13">
        <f t="shared" si="121"/>
        <v>6.0390879478827362</v>
      </c>
    </row>
    <row r="318" spans="1:34" x14ac:dyDescent="0.2">
      <c r="A318" s="8">
        <f t="shared" si="119"/>
        <v>30800</v>
      </c>
      <c r="B318" s="9">
        <f t="shared" si="99"/>
        <v>30.8</v>
      </c>
      <c r="C318" s="13">
        <f>tarifest3(A318,$A$3,Param!$B$5,Param!$C$5,Param!$D$5,Param!$E$5,Param!$B$6,Param!$C$6,Param!$D$6,Param!$E$6)</f>
        <v>5194</v>
      </c>
      <c r="D318" s="3">
        <f t="shared" si="109"/>
        <v>16.863636363636363</v>
      </c>
      <c r="E318" s="3">
        <f>tarifest3grenz(A318,$A$3,Param!$B$5,Param!$C$5,Param!$D$5,Param!$E$5,Param!$B$6,Param!$C$6,Param!$D$6,Param!$E$6)*100</f>
        <v>30.523886420883901</v>
      </c>
      <c r="F318" s="13">
        <f>soli3(C318,$A$3,Param!$J$4,Param!$J$5,Param!$J$6)</f>
        <v>0</v>
      </c>
      <c r="G318" s="3">
        <f>soli3grenz(C318,$A$3,Param!$J$4,Param!$J$5,Param!$J$6)*100</f>
        <v>0</v>
      </c>
      <c r="H318" s="13">
        <f t="shared" si="100"/>
        <v>5194</v>
      </c>
      <c r="I318" s="3">
        <f t="shared" si="122"/>
        <v>16.863636363636363</v>
      </c>
      <c r="J318" s="13">
        <f t="shared" si="101"/>
        <v>30.523886420883901</v>
      </c>
      <c r="K318" s="13">
        <f>tarifest3(A318,$A$3,Param!$B$10,Param!$C$10,Param!$D$10,Param!$E$10,Param!$B$11,Param!$C$11,Param!$D$11,Param!$E$11)</f>
        <v>8573</v>
      </c>
      <c r="L318" s="3">
        <f t="shared" si="110"/>
        <v>27.834415584415584</v>
      </c>
      <c r="M318" s="3">
        <f>tarifest3grenz(A318,$A$3,Param!$B$10,Param!$C$10,Param!$D$10,Param!$E$10,Param!$B$11,Param!$C$11,Param!$D$11,Param!$E$11)*100</f>
        <v>34.795844515685829</v>
      </c>
      <c r="N318" s="3">
        <f t="shared" si="111"/>
        <v>-5827</v>
      </c>
      <c r="O318" s="3">
        <f t="shared" si="112"/>
        <v>-18.918831168831169</v>
      </c>
      <c r="P318" s="13">
        <f t="shared" si="102"/>
        <v>21560</v>
      </c>
      <c r="Q318" s="13">
        <f t="shared" si="113"/>
        <v>0</v>
      </c>
      <c r="R318" s="13">
        <f>tarifest3(A318-$K$3,$A$3,Param!$B$10,Param!$C$10,Param!$D$10,Param!$E$10,Param!$B$11,Param!$C$11,Param!$D$11,Param!$E$11)</f>
        <v>2289</v>
      </c>
      <c r="S318" s="3">
        <f t="shared" si="114"/>
        <v>7.4318181818181825</v>
      </c>
      <c r="T318" s="3">
        <f>IF(A318&lt;$K$3,$K$2,tarifest3grenz(A318-$K$3,$A$3,Param!$B$10,Param!$C$10,Param!$D$10,Param!$E$10,Param!$B$11,Param!$C$11,Param!$D$11,Param!$E$11))*100</f>
        <v>26.302298374169908</v>
      </c>
      <c r="U318" s="3">
        <f>MAX(K318-tarifest3($K$3,$A$3,Param!$B$10,Param!$C$10,Param!$D$10,Param!$E$10,Param!$B$11,Param!$C$11,Param!$D$11,Param!$E$11),0)</f>
        <v>3343</v>
      </c>
      <c r="V318" s="3">
        <f t="shared" si="115"/>
        <v>10.853896103896103</v>
      </c>
      <c r="W318" s="3">
        <f t="shared" si="116"/>
        <v>34.795844515685829</v>
      </c>
      <c r="X318" s="3">
        <f>soli3grenz(K318,$A$3,Param!$J$9,Param!$J$10,Param!$J$11)*100</f>
        <v>0</v>
      </c>
      <c r="Y318" s="13">
        <f t="shared" si="103"/>
        <v>3343</v>
      </c>
      <c r="Z318" s="3">
        <f t="shared" si="117"/>
        <v>10.853896103896103</v>
      </c>
      <c r="AA318" s="13">
        <f t="shared" si="104"/>
        <v>34.795844515685829</v>
      </c>
      <c r="AB318" s="13">
        <f t="shared" si="105"/>
        <v>-1851</v>
      </c>
      <c r="AC318" s="13">
        <f t="shared" si="106"/>
        <v>-6.0097402597402603</v>
      </c>
      <c r="AD318" s="13">
        <f t="shared" si="107"/>
        <v>4.2719580948019278</v>
      </c>
      <c r="AE318" s="3">
        <f t="shared" si="108"/>
        <v>4.2719580948019278</v>
      </c>
      <c r="AF318" s="13">
        <f t="shared" si="120"/>
        <v>1851</v>
      </c>
      <c r="AG318" s="13">
        <f t="shared" si="118"/>
        <v>6.0097402597402603</v>
      </c>
      <c r="AH318" s="13">
        <f t="shared" si="121"/>
        <v>6.0097402597402603</v>
      </c>
    </row>
    <row r="319" spans="1:34" x14ac:dyDescent="0.2">
      <c r="A319" s="8">
        <f t="shared" si="119"/>
        <v>30900</v>
      </c>
      <c r="B319" s="9">
        <f t="shared" si="99"/>
        <v>30.9</v>
      </c>
      <c r="C319" s="13">
        <f>tarifest3(A319,$A$3,Param!$B$5,Param!$C$5,Param!$D$5,Param!$E$5,Param!$B$6,Param!$C$6,Param!$D$6,Param!$E$6)</f>
        <v>5225</v>
      </c>
      <c r="D319" s="3">
        <f t="shared" si="109"/>
        <v>16.909385113268609</v>
      </c>
      <c r="E319" s="3">
        <f>tarifest3grenz(A319,$A$3,Param!$B$5,Param!$C$5,Param!$D$5,Param!$E$5,Param!$B$6,Param!$C$6,Param!$D$6,Param!$E$6)*100</f>
        <v>30.565173345546143</v>
      </c>
      <c r="F319" s="13">
        <f>soli3(C319,$A$3,Param!$J$4,Param!$J$5,Param!$J$6)</f>
        <v>0</v>
      </c>
      <c r="G319" s="3">
        <f>soli3grenz(C319,$A$3,Param!$J$4,Param!$J$5,Param!$J$6)*100</f>
        <v>0</v>
      </c>
      <c r="H319" s="13">
        <f t="shared" si="100"/>
        <v>5225</v>
      </c>
      <c r="I319" s="3">
        <f t="shared" si="122"/>
        <v>16.909385113268609</v>
      </c>
      <c r="J319" s="13">
        <f t="shared" si="101"/>
        <v>30.565173345546143</v>
      </c>
      <c r="K319" s="13">
        <f>tarifest3(A319,$A$3,Param!$B$10,Param!$C$10,Param!$D$10,Param!$E$10,Param!$B$11,Param!$C$11,Param!$D$11,Param!$E$11)</f>
        <v>8608</v>
      </c>
      <c r="L319" s="3">
        <f t="shared" si="110"/>
        <v>27.857605177993527</v>
      </c>
      <c r="M319" s="3">
        <f>tarifest3grenz(A319,$A$3,Param!$B$10,Param!$C$10,Param!$D$10,Param!$E$10,Param!$B$11,Param!$C$11,Param!$D$11,Param!$E$11)*100</f>
        <v>34.837131440348067</v>
      </c>
      <c r="N319" s="3">
        <f t="shared" si="111"/>
        <v>-5792</v>
      </c>
      <c r="O319" s="3">
        <f t="shared" si="112"/>
        <v>-18.744336569579286</v>
      </c>
      <c r="P319" s="13">
        <f t="shared" si="102"/>
        <v>21630</v>
      </c>
      <c r="Q319" s="13">
        <f t="shared" si="113"/>
        <v>0</v>
      </c>
      <c r="R319" s="13">
        <f>tarifest3(A319-$K$3,$A$3,Param!$B$10,Param!$C$10,Param!$D$10,Param!$E$10,Param!$B$11,Param!$C$11,Param!$D$11,Param!$E$11)</f>
        <v>2315</v>
      </c>
      <c r="S319" s="3">
        <f t="shared" si="114"/>
        <v>7.4919093851132681</v>
      </c>
      <c r="T319" s="3">
        <f>IF(A319&lt;$K$3,$K$2,tarifest3grenz(A319-$K$3,$A$3,Param!$B$10,Param!$C$10,Param!$D$10,Param!$E$10,Param!$B$11,Param!$C$11,Param!$D$11,Param!$E$11))*100</f>
        <v>26.343585298832149</v>
      </c>
      <c r="U319" s="3">
        <f>MAX(K319-tarifest3($K$3,$A$3,Param!$B$10,Param!$C$10,Param!$D$10,Param!$E$10,Param!$B$11,Param!$C$11,Param!$D$11,Param!$E$11),0)</f>
        <v>3378</v>
      </c>
      <c r="V319" s="3">
        <f t="shared" si="115"/>
        <v>10.932038834951456</v>
      </c>
      <c r="W319" s="3">
        <f t="shared" si="116"/>
        <v>34.837131440348067</v>
      </c>
      <c r="X319" s="3">
        <f>soli3grenz(K319,$A$3,Param!$J$9,Param!$J$10,Param!$J$11)*100</f>
        <v>0</v>
      </c>
      <c r="Y319" s="13">
        <f t="shared" si="103"/>
        <v>3378</v>
      </c>
      <c r="Z319" s="3">
        <f t="shared" si="117"/>
        <v>10.932038834951456</v>
      </c>
      <c r="AA319" s="13">
        <f t="shared" si="104"/>
        <v>34.837131440348067</v>
      </c>
      <c r="AB319" s="13">
        <f t="shared" si="105"/>
        <v>-1847</v>
      </c>
      <c r="AC319" s="13">
        <f t="shared" si="106"/>
        <v>-5.9773462783171531</v>
      </c>
      <c r="AD319" s="13">
        <f t="shared" si="107"/>
        <v>4.2719580948019242</v>
      </c>
      <c r="AE319" s="3">
        <f t="shared" si="108"/>
        <v>4.2719580948019242</v>
      </c>
      <c r="AF319" s="13">
        <f t="shared" si="120"/>
        <v>1847</v>
      </c>
      <c r="AG319" s="13">
        <f t="shared" si="118"/>
        <v>5.9773462783171531</v>
      </c>
      <c r="AH319" s="13">
        <f t="shared" si="121"/>
        <v>5.9773462783171531</v>
      </c>
    </row>
    <row r="320" spans="1:34" x14ac:dyDescent="0.2">
      <c r="A320" s="8">
        <f t="shared" si="119"/>
        <v>31000</v>
      </c>
      <c r="B320" s="9">
        <f t="shared" si="99"/>
        <v>31</v>
      </c>
      <c r="C320" s="13">
        <f>tarifest3(A320,$A$3,Param!$B$5,Param!$C$5,Param!$D$5,Param!$E$5,Param!$B$6,Param!$C$6,Param!$D$6,Param!$E$6)</f>
        <v>5255</v>
      </c>
      <c r="D320" s="3">
        <f t="shared" si="109"/>
        <v>16.951612903225808</v>
      </c>
      <c r="E320" s="3">
        <f>tarifest3grenz(A320,$A$3,Param!$B$5,Param!$C$5,Param!$D$5,Param!$E$5,Param!$B$6,Param!$C$6,Param!$D$6,Param!$E$6)*100</f>
        <v>30.60646027020838</v>
      </c>
      <c r="F320" s="13">
        <f>soli3(C320,$A$3,Param!$J$4,Param!$J$5,Param!$J$6)</f>
        <v>0</v>
      </c>
      <c r="G320" s="3">
        <f>soli3grenz(C320,$A$3,Param!$J$4,Param!$J$5,Param!$J$6)*100</f>
        <v>0</v>
      </c>
      <c r="H320" s="13">
        <f t="shared" si="100"/>
        <v>5255</v>
      </c>
      <c r="I320" s="3">
        <f t="shared" si="122"/>
        <v>16.951612903225808</v>
      </c>
      <c r="J320" s="13">
        <f t="shared" si="101"/>
        <v>30.60646027020838</v>
      </c>
      <c r="K320" s="13">
        <f>tarifest3(A320,$A$3,Param!$B$10,Param!$C$10,Param!$D$10,Param!$E$10,Param!$B$11,Param!$C$11,Param!$D$11,Param!$E$11)</f>
        <v>8643</v>
      </c>
      <c r="L320" s="3">
        <f t="shared" si="110"/>
        <v>27.880645161290325</v>
      </c>
      <c r="M320" s="3">
        <f>tarifest3grenz(A320,$A$3,Param!$B$10,Param!$C$10,Param!$D$10,Param!$E$10,Param!$B$11,Param!$C$11,Param!$D$11,Param!$E$11)*100</f>
        <v>34.878418365010297</v>
      </c>
      <c r="N320" s="3">
        <f t="shared" si="111"/>
        <v>-5757</v>
      </c>
      <c r="O320" s="3">
        <f t="shared" si="112"/>
        <v>-18.570967741935483</v>
      </c>
      <c r="P320" s="13">
        <f t="shared" si="102"/>
        <v>21700</v>
      </c>
      <c r="Q320" s="13">
        <f t="shared" si="113"/>
        <v>0</v>
      </c>
      <c r="R320" s="13">
        <f>tarifest3(A320-$K$3,$A$3,Param!$B$10,Param!$C$10,Param!$D$10,Param!$E$10,Param!$B$11,Param!$C$11,Param!$D$11,Param!$E$11)</f>
        <v>2341</v>
      </c>
      <c r="S320" s="3">
        <f t="shared" si="114"/>
        <v>7.5516129032258057</v>
      </c>
      <c r="T320" s="3">
        <f>IF(A320&lt;$K$3,$K$2,tarifest3grenz(A320-$K$3,$A$3,Param!$B$10,Param!$C$10,Param!$D$10,Param!$E$10,Param!$B$11,Param!$C$11,Param!$D$11,Param!$E$11))*100</f>
        <v>26.384872223494387</v>
      </c>
      <c r="U320" s="3">
        <f>MAX(K320-tarifest3($K$3,$A$3,Param!$B$10,Param!$C$10,Param!$D$10,Param!$E$10,Param!$B$11,Param!$C$11,Param!$D$11,Param!$E$11),0)</f>
        <v>3413</v>
      </c>
      <c r="V320" s="3">
        <f t="shared" si="115"/>
        <v>11.009677419354839</v>
      </c>
      <c r="W320" s="3">
        <f t="shared" si="116"/>
        <v>34.878418365010297</v>
      </c>
      <c r="X320" s="3">
        <f>soli3grenz(K320,$A$3,Param!$J$9,Param!$J$10,Param!$J$11)*100</f>
        <v>0</v>
      </c>
      <c r="Y320" s="13">
        <f t="shared" si="103"/>
        <v>3413</v>
      </c>
      <c r="Z320" s="3">
        <f t="shared" si="117"/>
        <v>11.009677419354839</v>
      </c>
      <c r="AA320" s="13">
        <f t="shared" si="104"/>
        <v>34.878418365010297</v>
      </c>
      <c r="AB320" s="13">
        <f t="shared" si="105"/>
        <v>-1842</v>
      </c>
      <c r="AC320" s="13">
        <f t="shared" si="106"/>
        <v>-5.941935483870969</v>
      </c>
      <c r="AD320" s="13">
        <f t="shared" si="107"/>
        <v>4.2719580948019171</v>
      </c>
      <c r="AE320" s="3">
        <f t="shared" si="108"/>
        <v>4.2719580948019171</v>
      </c>
      <c r="AF320" s="13">
        <f t="shared" si="120"/>
        <v>1842</v>
      </c>
      <c r="AG320" s="13">
        <f t="shared" si="118"/>
        <v>5.941935483870969</v>
      </c>
      <c r="AH320" s="13">
        <f t="shared" si="121"/>
        <v>5.941935483870969</v>
      </c>
    </row>
    <row r="321" spans="1:34" x14ac:dyDescent="0.2">
      <c r="A321" s="8">
        <f t="shared" si="119"/>
        <v>31100</v>
      </c>
      <c r="B321" s="9">
        <f t="shared" si="99"/>
        <v>31.1</v>
      </c>
      <c r="C321" s="13">
        <f>tarifest3(A321,$A$3,Param!$B$5,Param!$C$5,Param!$D$5,Param!$E$5,Param!$B$6,Param!$C$6,Param!$D$6,Param!$E$6)</f>
        <v>5286</v>
      </c>
      <c r="D321" s="3">
        <f t="shared" si="109"/>
        <v>16.996784565916396</v>
      </c>
      <c r="E321" s="3">
        <f>tarifest3grenz(A321,$A$3,Param!$B$5,Param!$C$5,Param!$D$5,Param!$E$5,Param!$B$6,Param!$C$6,Param!$D$6,Param!$E$6)*100</f>
        <v>30.647747194870622</v>
      </c>
      <c r="F321" s="13">
        <f>soli3(C321,$A$3,Param!$J$4,Param!$J$5,Param!$J$6)</f>
        <v>0</v>
      </c>
      <c r="G321" s="3">
        <f>soli3grenz(C321,$A$3,Param!$J$4,Param!$J$5,Param!$J$6)*100</f>
        <v>0</v>
      </c>
      <c r="H321" s="13">
        <f t="shared" si="100"/>
        <v>5286</v>
      </c>
      <c r="I321" s="3">
        <f t="shared" si="122"/>
        <v>16.996784565916396</v>
      </c>
      <c r="J321" s="13">
        <f t="shared" si="101"/>
        <v>30.647747194870622</v>
      </c>
      <c r="K321" s="13">
        <f>tarifest3(A321,$A$3,Param!$B$10,Param!$C$10,Param!$D$10,Param!$E$10,Param!$B$11,Param!$C$11,Param!$D$11,Param!$E$11)</f>
        <v>8678</v>
      </c>
      <c r="L321" s="3">
        <f t="shared" si="110"/>
        <v>27.90353697749196</v>
      </c>
      <c r="M321" s="3">
        <f>tarifest3grenz(A321,$A$3,Param!$B$10,Param!$C$10,Param!$D$10,Param!$E$10,Param!$B$11,Param!$C$11,Param!$D$11,Param!$E$11)*100</f>
        <v>34.919705289672542</v>
      </c>
      <c r="N321" s="3">
        <f t="shared" si="111"/>
        <v>-5722</v>
      </c>
      <c r="O321" s="3">
        <f t="shared" si="112"/>
        <v>-18.39871382636656</v>
      </c>
      <c r="P321" s="13">
        <f t="shared" si="102"/>
        <v>21770</v>
      </c>
      <c r="Q321" s="13">
        <f t="shared" si="113"/>
        <v>0</v>
      </c>
      <c r="R321" s="13">
        <f>tarifest3(A321-$K$3,$A$3,Param!$B$10,Param!$C$10,Param!$D$10,Param!$E$10,Param!$B$11,Param!$C$11,Param!$D$11,Param!$E$11)</f>
        <v>2368</v>
      </c>
      <c r="S321" s="3">
        <f t="shared" si="114"/>
        <v>7.614147909967846</v>
      </c>
      <c r="T321" s="3">
        <f>IF(A321&lt;$K$3,$K$2,tarifest3grenz(A321-$K$3,$A$3,Param!$B$10,Param!$C$10,Param!$D$10,Param!$E$10,Param!$B$11,Param!$C$11,Param!$D$11,Param!$E$11))*100</f>
        <v>26.426159148156632</v>
      </c>
      <c r="U321" s="3">
        <f>MAX(K321-tarifest3($K$3,$A$3,Param!$B$10,Param!$C$10,Param!$D$10,Param!$E$10,Param!$B$11,Param!$C$11,Param!$D$11,Param!$E$11),0)</f>
        <v>3448</v>
      </c>
      <c r="V321" s="3">
        <f t="shared" si="115"/>
        <v>11.086816720257236</v>
      </c>
      <c r="W321" s="3">
        <f t="shared" si="116"/>
        <v>34.919705289672542</v>
      </c>
      <c r="X321" s="3">
        <f>soli3grenz(K321,$A$3,Param!$J$9,Param!$J$10,Param!$J$11)*100</f>
        <v>0</v>
      </c>
      <c r="Y321" s="13">
        <f t="shared" si="103"/>
        <v>3448</v>
      </c>
      <c r="Z321" s="3">
        <f t="shared" si="117"/>
        <v>11.086816720257236</v>
      </c>
      <c r="AA321" s="13">
        <f t="shared" si="104"/>
        <v>34.919705289672542</v>
      </c>
      <c r="AB321" s="13">
        <f t="shared" si="105"/>
        <v>-1838</v>
      </c>
      <c r="AC321" s="13">
        <f t="shared" si="106"/>
        <v>-5.9099678456591604</v>
      </c>
      <c r="AD321" s="13">
        <f t="shared" si="107"/>
        <v>4.2719580948019207</v>
      </c>
      <c r="AE321" s="3">
        <f t="shared" si="108"/>
        <v>4.2719580948019207</v>
      </c>
      <c r="AF321" s="13">
        <f t="shared" si="120"/>
        <v>1838</v>
      </c>
      <c r="AG321" s="13">
        <f t="shared" si="118"/>
        <v>5.9099678456591604</v>
      </c>
      <c r="AH321" s="13">
        <f t="shared" si="121"/>
        <v>5.9099678456591604</v>
      </c>
    </row>
    <row r="322" spans="1:34" x14ac:dyDescent="0.2">
      <c r="A322" s="8">
        <f t="shared" si="119"/>
        <v>31200</v>
      </c>
      <c r="B322" s="9">
        <f t="shared" si="99"/>
        <v>31.2</v>
      </c>
      <c r="C322" s="13">
        <f>tarifest3(A322,$A$3,Param!$B$5,Param!$C$5,Param!$D$5,Param!$E$5,Param!$B$6,Param!$C$6,Param!$D$6,Param!$E$6)</f>
        <v>5316</v>
      </c>
      <c r="D322" s="3">
        <f t="shared" si="109"/>
        <v>17.03846153846154</v>
      </c>
      <c r="E322" s="3">
        <f>tarifest3grenz(A322,$A$3,Param!$B$5,Param!$C$5,Param!$D$5,Param!$E$5,Param!$B$6,Param!$C$6,Param!$D$6,Param!$E$6)*100</f>
        <v>30.68903411953286</v>
      </c>
      <c r="F322" s="13">
        <f>soli3(C322,$A$3,Param!$J$4,Param!$J$5,Param!$J$6)</f>
        <v>0</v>
      </c>
      <c r="G322" s="3">
        <f>soli3grenz(C322,$A$3,Param!$J$4,Param!$J$5,Param!$J$6)*100</f>
        <v>0</v>
      </c>
      <c r="H322" s="13">
        <f t="shared" si="100"/>
        <v>5316</v>
      </c>
      <c r="I322" s="3">
        <f t="shared" si="122"/>
        <v>17.03846153846154</v>
      </c>
      <c r="J322" s="13">
        <f t="shared" si="101"/>
        <v>30.68903411953286</v>
      </c>
      <c r="K322" s="13">
        <f>tarifest3(A322,$A$3,Param!$B$10,Param!$C$10,Param!$D$10,Param!$E$10,Param!$B$11,Param!$C$11,Param!$D$11,Param!$E$11)</f>
        <v>8713</v>
      </c>
      <c r="L322" s="3">
        <f t="shared" si="110"/>
        <v>27.926282051282055</v>
      </c>
      <c r="M322" s="3">
        <f>tarifest3grenz(A322,$A$3,Param!$B$10,Param!$C$10,Param!$D$10,Param!$E$10,Param!$B$11,Param!$C$11,Param!$D$11,Param!$E$11)*100</f>
        <v>34.960992214334787</v>
      </c>
      <c r="N322" s="3">
        <f t="shared" si="111"/>
        <v>-5687</v>
      </c>
      <c r="O322" s="3">
        <f t="shared" si="112"/>
        <v>-18.227564102564102</v>
      </c>
      <c r="P322" s="13">
        <f t="shared" si="102"/>
        <v>21840</v>
      </c>
      <c r="Q322" s="13">
        <f t="shared" si="113"/>
        <v>0</v>
      </c>
      <c r="R322" s="13">
        <f>tarifest3(A322-$K$3,$A$3,Param!$B$10,Param!$C$10,Param!$D$10,Param!$E$10,Param!$B$11,Param!$C$11,Param!$D$11,Param!$E$11)</f>
        <v>2394</v>
      </c>
      <c r="S322" s="3">
        <f t="shared" si="114"/>
        <v>7.6730769230769225</v>
      </c>
      <c r="T322" s="3">
        <f>IF(A322&lt;$K$3,$K$2,tarifest3grenz(A322-$K$3,$A$3,Param!$B$10,Param!$C$10,Param!$D$10,Param!$E$10,Param!$B$11,Param!$C$11,Param!$D$11,Param!$E$11))*100</f>
        <v>26.467446072818873</v>
      </c>
      <c r="U322" s="3">
        <f>MAX(K322-tarifest3($K$3,$A$3,Param!$B$10,Param!$C$10,Param!$D$10,Param!$E$10,Param!$B$11,Param!$C$11,Param!$D$11,Param!$E$11),0)</f>
        <v>3483</v>
      </c>
      <c r="V322" s="3">
        <f t="shared" si="115"/>
        <v>11.163461538461538</v>
      </c>
      <c r="W322" s="3">
        <f t="shared" si="116"/>
        <v>34.960992214334787</v>
      </c>
      <c r="X322" s="3">
        <f>soli3grenz(K322,$A$3,Param!$J$9,Param!$J$10,Param!$J$11)*100</f>
        <v>0</v>
      </c>
      <c r="Y322" s="13">
        <f t="shared" si="103"/>
        <v>3483</v>
      </c>
      <c r="Z322" s="3">
        <f t="shared" si="117"/>
        <v>11.163461538461538</v>
      </c>
      <c r="AA322" s="13">
        <f t="shared" si="104"/>
        <v>34.960992214334787</v>
      </c>
      <c r="AB322" s="13">
        <f t="shared" si="105"/>
        <v>-1833</v>
      </c>
      <c r="AC322" s="13">
        <f t="shared" si="106"/>
        <v>-5.8750000000000018</v>
      </c>
      <c r="AD322" s="13">
        <f t="shared" si="107"/>
        <v>4.2719580948019278</v>
      </c>
      <c r="AE322" s="3">
        <f t="shared" si="108"/>
        <v>4.2719580948019278</v>
      </c>
      <c r="AF322" s="13">
        <f t="shared" si="120"/>
        <v>1833</v>
      </c>
      <c r="AG322" s="13">
        <f t="shared" si="118"/>
        <v>5.8750000000000018</v>
      </c>
      <c r="AH322" s="13">
        <f t="shared" si="121"/>
        <v>5.8750000000000018</v>
      </c>
    </row>
    <row r="323" spans="1:34" x14ac:dyDescent="0.2">
      <c r="A323" s="8">
        <f t="shared" si="119"/>
        <v>31300</v>
      </c>
      <c r="B323" s="9">
        <f t="shared" si="99"/>
        <v>31.3</v>
      </c>
      <c r="C323" s="13">
        <f>tarifest3(A323,$A$3,Param!$B$5,Param!$C$5,Param!$D$5,Param!$E$5,Param!$B$6,Param!$C$6,Param!$D$6,Param!$E$6)</f>
        <v>5347</v>
      </c>
      <c r="D323" s="3">
        <f t="shared" si="109"/>
        <v>17.083067092651756</v>
      </c>
      <c r="E323" s="3">
        <f>tarifest3grenz(A323,$A$3,Param!$B$5,Param!$C$5,Param!$D$5,Param!$E$5,Param!$B$6,Param!$C$6,Param!$D$6,Param!$E$6)*100</f>
        <v>30.730321044195097</v>
      </c>
      <c r="F323" s="13">
        <f>soli3(C323,$A$3,Param!$J$4,Param!$J$5,Param!$J$6)</f>
        <v>0</v>
      </c>
      <c r="G323" s="3">
        <f>soli3grenz(C323,$A$3,Param!$J$4,Param!$J$5,Param!$J$6)*100</f>
        <v>0</v>
      </c>
      <c r="H323" s="13">
        <f t="shared" si="100"/>
        <v>5347</v>
      </c>
      <c r="I323" s="3">
        <f t="shared" si="122"/>
        <v>17.083067092651756</v>
      </c>
      <c r="J323" s="13">
        <f t="shared" si="101"/>
        <v>30.730321044195097</v>
      </c>
      <c r="K323" s="13">
        <f>tarifest3(A323,$A$3,Param!$B$10,Param!$C$10,Param!$D$10,Param!$E$10,Param!$B$11,Param!$C$11,Param!$D$11,Param!$E$11)</f>
        <v>8748</v>
      </c>
      <c r="L323" s="3">
        <f t="shared" si="110"/>
        <v>27.948881789137381</v>
      </c>
      <c r="M323" s="3">
        <f>tarifest3grenz(A323,$A$3,Param!$B$10,Param!$C$10,Param!$D$10,Param!$E$10,Param!$B$11,Param!$C$11,Param!$D$11,Param!$E$11)*100</f>
        <v>35.002279138997025</v>
      </c>
      <c r="N323" s="3">
        <f t="shared" si="111"/>
        <v>-5652</v>
      </c>
      <c r="O323" s="3">
        <f t="shared" si="112"/>
        <v>-18.057507987220447</v>
      </c>
      <c r="P323" s="13">
        <f t="shared" si="102"/>
        <v>21910</v>
      </c>
      <c r="Q323" s="13">
        <f t="shared" si="113"/>
        <v>0</v>
      </c>
      <c r="R323" s="13">
        <f>tarifest3(A323-$K$3,$A$3,Param!$B$10,Param!$C$10,Param!$D$10,Param!$E$10,Param!$B$11,Param!$C$11,Param!$D$11,Param!$E$11)</f>
        <v>2421</v>
      </c>
      <c r="S323" s="3">
        <f t="shared" si="114"/>
        <v>7.7348242811501597</v>
      </c>
      <c r="T323" s="3">
        <f>IF(A323&lt;$K$3,$K$2,tarifest3grenz(A323-$K$3,$A$3,Param!$B$10,Param!$C$10,Param!$D$10,Param!$E$10,Param!$B$11,Param!$C$11,Param!$D$11,Param!$E$11))*100</f>
        <v>26.508732997481104</v>
      </c>
      <c r="U323" s="3">
        <f>MAX(K323-tarifest3($K$3,$A$3,Param!$B$10,Param!$C$10,Param!$D$10,Param!$E$10,Param!$B$11,Param!$C$11,Param!$D$11,Param!$E$11),0)</f>
        <v>3518</v>
      </c>
      <c r="V323" s="3">
        <f t="shared" si="115"/>
        <v>11.23961661341853</v>
      </c>
      <c r="W323" s="3">
        <f t="shared" si="116"/>
        <v>35.002279138997025</v>
      </c>
      <c r="X323" s="3">
        <f>soli3grenz(K323,$A$3,Param!$J$9,Param!$J$10,Param!$J$11)*100</f>
        <v>0</v>
      </c>
      <c r="Y323" s="13">
        <f t="shared" si="103"/>
        <v>3518</v>
      </c>
      <c r="Z323" s="3">
        <f t="shared" si="117"/>
        <v>11.23961661341853</v>
      </c>
      <c r="AA323" s="13">
        <f t="shared" si="104"/>
        <v>35.002279138997025</v>
      </c>
      <c r="AB323" s="13">
        <f t="shared" si="105"/>
        <v>-1829</v>
      </c>
      <c r="AC323" s="13">
        <f t="shared" si="106"/>
        <v>-5.8434504792332262</v>
      </c>
      <c r="AD323" s="13">
        <f t="shared" si="107"/>
        <v>4.2719580948019278</v>
      </c>
      <c r="AE323" s="3">
        <f t="shared" si="108"/>
        <v>4.2719580948019278</v>
      </c>
      <c r="AF323" s="13">
        <f t="shared" si="120"/>
        <v>1829</v>
      </c>
      <c r="AG323" s="13">
        <f t="shared" si="118"/>
        <v>5.8434504792332262</v>
      </c>
      <c r="AH323" s="13">
        <f t="shared" si="121"/>
        <v>5.8434504792332262</v>
      </c>
    </row>
    <row r="324" spans="1:34" x14ac:dyDescent="0.2">
      <c r="A324" s="8">
        <f t="shared" si="119"/>
        <v>31400</v>
      </c>
      <c r="B324" s="9">
        <f t="shared" si="99"/>
        <v>31.4</v>
      </c>
      <c r="C324" s="13">
        <f>tarifest3(A324,$A$3,Param!$B$5,Param!$C$5,Param!$D$5,Param!$E$5,Param!$B$6,Param!$C$6,Param!$D$6,Param!$E$6)</f>
        <v>5378</v>
      </c>
      <c r="D324" s="3">
        <f t="shared" si="109"/>
        <v>17.127388535031848</v>
      </c>
      <c r="E324" s="3">
        <f>tarifest3grenz(A324,$A$3,Param!$B$5,Param!$C$5,Param!$D$5,Param!$E$5,Param!$B$6,Param!$C$6,Param!$D$6,Param!$E$6)*100</f>
        <v>30.771607968857339</v>
      </c>
      <c r="F324" s="13">
        <f>soli3(C324,$A$3,Param!$J$4,Param!$J$5,Param!$J$6)</f>
        <v>0</v>
      </c>
      <c r="G324" s="3">
        <f>soli3grenz(C324,$A$3,Param!$J$4,Param!$J$5,Param!$J$6)*100</f>
        <v>0</v>
      </c>
      <c r="H324" s="13">
        <f t="shared" si="100"/>
        <v>5378</v>
      </c>
      <c r="I324" s="3">
        <f t="shared" si="122"/>
        <v>17.127388535031848</v>
      </c>
      <c r="J324" s="13">
        <f t="shared" si="101"/>
        <v>30.771607968857339</v>
      </c>
      <c r="K324" s="13">
        <f>tarifest3(A324,$A$3,Param!$B$10,Param!$C$10,Param!$D$10,Param!$E$10,Param!$B$11,Param!$C$11,Param!$D$11,Param!$E$11)</f>
        <v>8783</v>
      </c>
      <c r="L324" s="3">
        <f t="shared" si="110"/>
        <v>27.971337579617835</v>
      </c>
      <c r="M324" s="3">
        <f>tarifest3grenz(A324,$A$3,Param!$B$10,Param!$C$10,Param!$D$10,Param!$E$10,Param!$B$11,Param!$C$11,Param!$D$11,Param!$E$11)*100</f>
        <v>35.043566063659263</v>
      </c>
      <c r="N324" s="3">
        <f t="shared" si="111"/>
        <v>-5617</v>
      </c>
      <c r="O324" s="3">
        <f t="shared" si="112"/>
        <v>-17.888535031847134</v>
      </c>
      <c r="P324" s="13">
        <f t="shared" si="102"/>
        <v>21980</v>
      </c>
      <c r="Q324" s="13">
        <f t="shared" si="113"/>
        <v>0</v>
      </c>
      <c r="R324" s="13">
        <f>tarifest3(A324-$K$3,$A$3,Param!$B$10,Param!$C$10,Param!$D$10,Param!$E$10,Param!$B$11,Param!$C$11,Param!$D$11,Param!$E$11)</f>
        <v>2447</v>
      </c>
      <c r="S324" s="3">
        <f t="shared" si="114"/>
        <v>7.7929936305732488</v>
      </c>
      <c r="T324" s="3">
        <f>IF(A324&lt;$K$3,$K$2,tarifest3grenz(A324-$K$3,$A$3,Param!$B$10,Param!$C$10,Param!$D$10,Param!$E$10,Param!$B$11,Param!$C$11,Param!$D$11,Param!$E$11))*100</f>
        <v>26.550019922143349</v>
      </c>
      <c r="U324" s="3">
        <f>MAX(K324-tarifest3($K$3,$A$3,Param!$B$10,Param!$C$10,Param!$D$10,Param!$E$10,Param!$B$11,Param!$C$11,Param!$D$11,Param!$E$11),0)</f>
        <v>3553</v>
      </c>
      <c r="V324" s="3">
        <f t="shared" si="115"/>
        <v>11.315286624203821</v>
      </c>
      <c r="W324" s="3">
        <f t="shared" si="116"/>
        <v>35.043566063659263</v>
      </c>
      <c r="X324" s="3">
        <f>soli3grenz(K324,$A$3,Param!$J$9,Param!$J$10,Param!$J$11)*100</f>
        <v>0</v>
      </c>
      <c r="Y324" s="13">
        <f t="shared" si="103"/>
        <v>3553</v>
      </c>
      <c r="Z324" s="3">
        <f t="shared" si="117"/>
        <v>11.315286624203821</v>
      </c>
      <c r="AA324" s="13">
        <f t="shared" si="104"/>
        <v>35.043566063659263</v>
      </c>
      <c r="AB324" s="13">
        <f t="shared" si="105"/>
        <v>-1825</v>
      </c>
      <c r="AC324" s="13">
        <f t="shared" si="106"/>
        <v>-5.8121019108280265</v>
      </c>
      <c r="AD324" s="13">
        <f t="shared" si="107"/>
        <v>4.2719580948019242</v>
      </c>
      <c r="AE324" s="3">
        <f t="shared" si="108"/>
        <v>4.2719580948019242</v>
      </c>
      <c r="AF324" s="13">
        <f t="shared" si="120"/>
        <v>1825</v>
      </c>
      <c r="AG324" s="13">
        <f t="shared" si="118"/>
        <v>5.8121019108280265</v>
      </c>
      <c r="AH324" s="13">
        <f t="shared" si="121"/>
        <v>5.8121019108280265</v>
      </c>
    </row>
    <row r="325" spans="1:34" x14ac:dyDescent="0.2">
      <c r="A325" s="8">
        <f t="shared" si="119"/>
        <v>31500</v>
      </c>
      <c r="B325" s="9">
        <f t="shared" si="99"/>
        <v>31.5</v>
      </c>
      <c r="C325" s="13">
        <f>tarifest3(A325,$A$3,Param!$B$5,Param!$C$5,Param!$D$5,Param!$E$5,Param!$B$6,Param!$C$6,Param!$D$6,Param!$E$6)</f>
        <v>5409</v>
      </c>
      <c r="D325" s="3">
        <f t="shared" si="109"/>
        <v>17.171428571428571</v>
      </c>
      <c r="E325" s="3">
        <f>tarifest3grenz(A325,$A$3,Param!$B$5,Param!$C$5,Param!$D$5,Param!$E$5,Param!$B$6,Param!$C$6,Param!$D$6,Param!$E$6)*100</f>
        <v>30.812894893519577</v>
      </c>
      <c r="F325" s="13">
        <f>soli3(C325,$A$3,Param!$J$4,Param!$J$5,Param!$J$6)</f>
        <v>0</v>
      </c>
      <c r="G325" s="3">
        <f>soli3grenz(C325,$A$3,Param!$J$4,Param!$J$5,Param!$J$6)*100</f>
        <v>0</v>
      </c>
      <c r="H325" s="13">
        <f t="shared" si="100"/>
        <v>5409</v>
      </c>
      <c r="I325" s="3">
        <f t="shared" si="122"/>
        <v>17.171428571428571</v>
      </c>
      <c r="J325" s="13">
        <f t="shared" si="101"/>
        <v>30.812894893519577</v>
      </c>
      <c r="K325" s="13">
        <f>tarifest3(A325,$A$3,Param!$B$10,Param!$C$10,Param!$D$10,Param!$E$10,Param!$B$11,Param!$C$11,Param!$D$11,Param!$E$11)</f>
        <v>8818</v>
      </c>
      <c r="L325" s="3">
        <f t="shared" si="110"/>
        <v>27.993650793650794</v>
      </c>
      <c r="M325" s="3">
        <f>tarifest3grenz(A325,$A$3,Param!$B$10,Param!$C$10,Param!$D$10,Param!$E$10,Param!$B$11,Param!$C$11,Param!$D$11,Param!$E$11)*100</f>
        <v>35.084852988321501</v>
      </c>
      <c r="N325" s="3">
        <f t="shared" si="111"/>
        <v>-5582</v>
      </c>
      <c r="O325" s="3">
        <f t="shared" si="112"/>
        <v>-17.720634920634922</v>
      </c>
      <c r="P325" s="13">
        <f t="shared" si="102"/>
        <v>22050</v>
      </c>
      <c r="Q325" s="13">
        <f t="shared" si="113"/>
        <v>0</v>
      </c>
      <c r="R325" s="13">
        <f>tarifest3(A325-$K$3,$A$3,Param!$B$10,Param!$C$10,Param!$D$10,Param!$E$10,Param!$B$11,Param!$C$11,Param!$D$11,Param!$E$11)</f>
        <v>2474</v>
      </c>
      <c r="S325" s="3">
        <f t="shared" si="114"/>
        <v>7.8539682539682536</v>
      </c>
      <c r="T325" s="3">
        <f>IF(A325&lt;$K$3,$K$2,tarifest3grenz(A325-$K$3,$A$3,Param!$B$10,Param!$C$10,Param!$D$10,Param!$E$10,Param!$B$11,Param!$C$11,Param!$D$11,Param!$E$11))*100</f>
        <v>26.591306846805583</v>
      </c>
      <c r="U325" s="3">
        <f>MAX(K325-tarifest3($K$3,$A$3,Param!$B$10,Param!$C$10,Param!$D$10,Param!$E$10,Param!$B$11,Param!$C$11,Param!$D$11,Param!$E$11),0)</f>
        <v>3588</v>
      </c>
      <c r="V325" s="3">
        <f t="shared" si="115"/>
        <v>11.390476190476191</v>
      </c>
      <c r="W325" s="3">
        <f t="shared" si="116"/>
        <v>35.084852988321501</v>
      </c>
      <c r="X325" s="3">
        <f>soli3grenz(K325,$A$3,Param!$J$9,Param!$J$10,Param!$J$11)*100</f>
        <v>0</v>
      </c>
      <c r="Y325" s="13">
        <f t="shared" si="103"/>
        <v>3588</v>
      </c>
      <c r="Z325" s="3">
        <f t="shared" si="117"/>
        <v>11.390476190476191</v>
      </c>
      <c r="AA325" s="13">
        <f t="shared" si="104"/>
        <v>35.084852988321501</v>
      </c>
      <c r="AB325" s="13">
        <f t="shared" si="105"/>
        <v>-1821</v>
      </c>
      <c r="AC325" s="13">
        <f t="shared" si="106"/>
        <v>-5.78095238095238</v>
      </c>
      <c r="AD325" s="13">
        <f t="shared" si="107"/>
        <v>4.2719580948019242</v>
      </c>
      <c r="AE325" s="3">
        <f t="shared" si="108"/>
        <v>4.2719580948019242</v>
      </c>
      <c r="AF325" s="13">
        <f t="shared" si="120"/>
        <v>1821</v>
      </c>
      <c r="AG325" s="13">
        <f t="shared" si="118"/>
        <v>5.78095238095238</v>
      </c>
      <c r="AH325" s="13">
        <f t="shared" si="121"/>
        <v>5.78095238095238</v>
      </c>
    </row>
    <row r="326" spans="1:34" x14ac:dyDescent="0.2">
      <c r="A326" s="8">
        <f t="shared" si="119"/>
        <v>31600</v>
      </c>
      <c r="B326" s="9">
        <f t="shared" si="99"/>
        <v>31.6</v>
      </c>
      <c r="C326" s="13">
        <f>tarifest3(A326,$A$3,Param!$B$5,Param!$C$5,Param!$D$5,Param!$E$5,Param!$B$6,Param!$C$6,Param!$D$6,Param!$E$6)</f>
        <v>5440</v>
      </c>
      <c r="D326" s="3">
        <f t="shared" si="109"/>
        <v>17.215189873417721</v>
      </c>
      <c r="E326" s="3">
        <f>tarifest3grenz(A326,$A$3,Param!$B$5,Param!$C$5,Param!$D$5,Param!$E$5,Param!$B$6,Param!$C$6,Param!$D$6,Param!$E$6)*100</f>
        <v>30.854181818181818</v>
      </c>
      <c r="F326" s="13">
        <f>soli3(C326,$A$3,Param!$J$4,Param!$J$5,Param!$J$6)</f>
        <v>0</v>
      </c>
      <c r="G326" s="3">
        <f>soli3grenz(C326,$A$3,Param!$J$4,Param!$J$5,Param!$J$6)*100</f>
        <v>0</v>
      </c>
      <c r="H326" s="13">
        <f t="shared" si="100"/>
        <v>5440</v>
      </c>
      <c r="I326" s="3">
        <f t="shared" si="122"/>
        <v>17.215189873417721</v>
      </c>
      <c r="J326" s="13">
        <f t="shared" si="101"/>
        <v>30.854181818181818</v>
      </c>
      <c r="K326" s="13">
        <f>tarifest3(A326,$A$3,Param!$B$10,Param!$C$10,Param!$D$10,Param!$E$10,Param!$B$11,Param!$C$11,Param!$D$11,Param!$E$11)</f>
        <v>8853</v>
      </c>
      <c r="L326" s="3">
        <f t="shared" si="110"/>
        <v>28.01582278481013</v>
      </c>
      <c r="M326" s="3">
        <f>tarifest3grenz(A326,$A$3,Param!$B$10,Param!$C$10,Param!$D$10,Param!$E$10,Param!$B$11,Param!$C$11,Param!$D$11,Param!$E$11)*100</f>
        <v>35.126139912983746</v>
      </c>
      <c r="N326" s="3">
        <f t="shared" si="111"/>
        <v>-5547</v>
      </c>
      <c r="O326" s="3">
        <f t="shared" si="112"/>
        <v>-17.553797468354428</v>
      </c>
      <c r="P326" s="13">
        <f t="shared" si="102"/>
        <v>22120</v>
      </c>
      <c r="Q326" s="13">
        <f t="shared" si="113"/>
        <v>0</v>
      </c>
      <c r="R326" s="13">
        <f>tarifest3(A326-$K$3,$A$3,Param!$B$10,Param!$C$10,Param!$D$10,Param!$E$10,Param!$B$11,Param!$C$11,Param!$D$11,Param!$E$11)</f>
        <v>2501</v>
      </c>
      <c r="S326" s="3">
        <f t="shared" si="114"/>
        <v>7.9145569620253164</v>
      </c>
      <c r="T326" s="3">
        <f>IF(A326&lt;$K$3,$K$2,tarifest3grenz(A326-$K$3,$A$3,Param!$B$10,Param!$C$10,Param!$D$10,Param!$E$10,Param!$B$11,Param!$C$11,Param!$D$11,Param!$E$11))*100</f>
        <v>26.632593771467828</v>
      </c>
      <c r="U326" s="3">
        <f>MAX(K326-tarifest3($K$3,$A$3,Param!$B$10,Param!$C$10,Param!$D$10,Param!$E$10,Param!$B$11,Param!$C$11,Param!$D$11,Param!$E$11),0)</f>
        <v>3623</v>
      </c>
      <c r="V326" s="3">
        <f t="shared" si="115"/>
        <v>11.465189873417723</v>
      </c>
      <c r="W326" s="3">
        <f t="shared" si="116"/>
        <v>35.126139912983746</v>
      </c>
      <c r="X326" s="3">
        <f>soli3grenz(K326,$A$3,Param!$J$9,Param!$J$10,Param!$J$11)*100</f>
        <v>0</v>
      </c>
      <c r="Y326" s="13">
        <f t="shared" si="103"/>
        <v>3623</v>
      </c>
      <c r="Z326" s="3">
        <f t="shared" si="117"/>
        <v>11.465189873417723</v>
      </c>
      <c r="AA326" s="13">
        <f t="shared" si="104"/>
        <v>35.126139912983746</v>
      </c>
      <c r="AB326" s="13">
        <f t="shared" si="105"/>
        <v>-1817</v>
      </c>
      <c r="AC326" s="13">
        <f t="shared" si="106"/>
        <v>-5.7499999999999982</v>
      </c>
      <c r="AD326" s="13">
        <f t="shared" si="107"/>
        <v>4.2719580948019278</v>
      </c>
      <c r="AE326" s="3">
        <f t="shared" si="108"/>
        <v>4.2719580948019278</v>
      </c>
      <c r="AF326" s="13">
        <f t="shared" si="120"/>
        <v>1817</v>
      </c>
      <c r="AG326" s="13">
        <f t="shared" si="118"/>
        <v>5.7499999999999982</v>
      </c>
      <c r="AH326" s="13">
        <f t="shared" si="121"/>
        <v>5.7499999999999982</v>
      </c>
    </row>
    <row r="327" spans="1:34" x14ac:dyDescent="0.2">
      <c r="A327" s="8">
        <f t="shared" si="119"/>
        <v>31700</v>
      </c>
      <c r="B327" s="9">
        <f t="shared" si="99"/>
        <v>31.7</v>
      </c>
      <c r="C327" s="13">
        <f>tarifest3(A327,$A$3,Param!$B$5,Param!$C$5,Param!$D$5,Param!$E$5,Param!$B$6,Param!$C$6,Param!$D$6,Param!$E$6)</f>
        <v>5470</v>
      </c>
      <c r="D327" s="3">
        <f t="shared" si="109"/>
        <v>17.255520504731862</v>
      </c>
      <c r="E327" s="3">
        <f>tarifest3grenz(A327,$A$3,Param!$B$5,Param!$C$5,Param!$D$5,Param!$E$5,Param!$B$6,Param!$C$6,Param!$D$6,Param!$E$6)*100</f>
        <v>30.895468742844056</v>
      </c>
      <c r="F327" s="13">
        <f>soli3(C327,$A$3,Param!$J$4,Param!$J$5,Param!$J$6)</f>
        <v>0</v>
      </c>
      <c r="G327" s="3">
        <f>soli3grenz(C327,$A$3,Param!$J$4,Param!$J$5,Param!$J$6)*100</f>
        <v>0</v>
      </c>
      <c r="H327" s="13">
        <f t="shared" si="100"/>
        <v>5470</v>
      </c>
      <c r="I327" s="3">
        <f t="shared" si="122"/>
        <v>17.255520504731862</v>
      </c>
      <c r="J327" s="13">
        <f t="shared" si="101"/>
        <v>30.895468742844056</v>
      </c>
      <c r="K327" s="13">
        <f>tarifest3(A327,$A$3,Param!$B$10,Param!$C$10,Param!$D$10,Param!$E$10,Param!$B$11,Param!$C$11,Param!$D$11,Param!$E$11)</f>
        <v>8888</v>
      </c>
      <c r="L327" s="3">
        <f t="shared" si="110"/>
        <v>28.037854889589902</v>
      </c>
      <c r="M327" s="3">
        <f>tarifest3grenz(A327,$A$3,Param!$B$10,Param!$C$10,Param!$D$10,Param!$E$10,Param!$B$11,Param!$C$11,Param!$D$11,Param!$E$11)*100</f>
        <v>35.167426837645984</v>
      </c>
      <c r="N327" s="3">
        <f t="shared" si="111"/>
        <v>-5512</v>
      </c>
      <c r="O327" s="3">
        <f t="shared" si="112"/>
        <v>-17.388012618296532</v>
      </c>
      <c r="P327" s="13">
        <f t="shared" si="102"/>
        <v>22190</v>
      </c>
      <c r="Q327" s="13">
        <f t="shared" si="113"/>
        <v>0</v>
      </c>
      <c r="R327" s="13">
        <f>tarifest3(A327-$K$3,$A$3,Param!$B$10,Param!$C$10,Param!$D$10,Param!$E$10,Param!$B$11,Param!$C$11,Param!$D$11,Param!$E$11)</f>
        <v>2527</v>
      </c>
      <c r="S327" s="3">
        <f t="shared" si="114"/>
        <v>7.9716088328075712</v>
      </c>
      <c r="T327" s="3">
        <f>IF(A327&lt;$K$3,$K$2,tarifest3grenz(A327-$K$3,$A$3,Param!$B$10,Param!$C$10,Param!$D$10,Param!$E$10,Param!$B$11,Param!$C$11,Param!$D$11,Param!$E$11))*100</f>
        <v>26.67388069613007</v>
      </c>
      <c r="U327" s="3">
        <f>MAX(K327-tarifest3($K$3,$A$3,Param!$B$10,Param!$C$10,Param!$D$10,Param!$E$10,Param!$B$11,Param!$C$11,Param!$D$11,Param!$E$11),0)</f>
        <v>3658</v>
      </c>
      <c r="V327" s="3">
        <f t="shared" si="115"/>
        <v>11.539432176656153</v>
      </c>
      <c r="W327" s="3">
        <f t="shared" si="116"/>
        <v>35.167426837645984</v>
      </c>
      <c r="X327" s="3">
        <f>soli3grenz(K327,$A$3,Param!$J$9,Param!$J$10,Param!$J$11)*100</f>
        <v>0</v>
      </c>
      <c r="Y327" s="13">
        <f t="shared" si="103"/>
        <v>3658</v>
      </c>
      <c r="Z327" s="3">
        <f t="shared" si="117"/>
        <v>11.539432176656153</v>
      </c>
      <c r="AA327" s="13">
        <f t="shared" si="104"/>
        <v>35.167426837645984</v>
      </c>
      <c r="AB327" s="13">
        <f t="shared" si="105"/>
        <v>-1812</v>
      </c>
      <c r="AC327" s="13">
        <f t="shared" si="106"/>
        <v>-5.7160883280757098</v>
      </c>
      <c r="AD327" s="13">
        <f t="shared" si="107"/>
        <v>4.2719580948019278</v>
      </c>
      <c r="AE327" s="3">
        <f t="shared" si="108"/>
        <v>4.2719580948019278</v>
      </c>
      <c r="AF327" s="13">
        <f t="shared" si="120"/>
        <v>1812</v>
      </c>
      <c r="AG327" s="13">
        <f t="shared" si="118"/>
        <v>5.7160883280757098</v>
      </c>
      <c r="AH327" s="13">
        <f t="shared" si="121"/>
        <v>5.7160883280757098</v>
      </c>
    </row>
    <row r="328" spans="1:34" x14ac:dyDescent="0.2">
      <c r="A328" s="8">
        <f t="shared" si="119"/>
        <v>31800</v>
      </c>
      <c r="B328" s="9">
        <f t="shared" si="99"/>
        <v>31.8</v>
      </c>
      <c r="C328" s="13">
        <f>tarifest3(A328,$A$3,Param!$B$5,Param!$C$5,Param!$D$5,Param!$E$5,Param!$B$6,Param!$C$6,Param!$D$6,Param!$E$6)</f>
        <v>5501</v>
      </c>
      <c r="D328" s="3">
        <f t="shared" si="109"/>
        <v>17.29874213836478</v>
      </c>
      <c r="E328" s="3">
        <f>tarifest3grenz(A328,$A$3,Param!$B$5,Param!$C$5,Param!$D$5,Param!$E$5,Param!$B$6,Param!$C$6,Param!$D$6,Param!$E$6)*100</f>
        <v>30.936755667506294</v>
      </c>
      <c r="F328" s="13">
        <f>soli3(C328,$A$3,Param!$J$4,Param!$J$5,Param!$J$6)</f>
        <v>0</v>
      </c>
      <c r="G328" s="3">
        <f>soli3grenz(C328,$A$3,Param!$J$4,Param!$J$5,Param!$J$6)*100</f>
        <v>0</v>
      </c>
      <c r="H328" s="13">
        <f t="shared" si="100"/>
        <v>5501</v>
      </c>
      <c r="I328" s="3">
        <f t="shared" si="122"/>
        <v>17.29874213836478</v>
      </c>
      <c r="J328" s="13">
        <f t="shared" si="101"/>
        <v>30.936755667506294</v>
      </c>
      <c r="K328" s="13">
        <f>tarifest3(A328,$A$3,Param!$B$10,Param!$C$10,Param!$D$10,Param!$E$10,Param!$B$11,Param!$C$11,Param!$D$11,Param!$E$11)</f>
        <v>8923</v>
      </c>
      <c r="L328" s="3">
        <f t="shared" si="110"/>
        <v>28.059748427672954</v>
      </c>
      <c r="M328" s="3">
        <f>tarifest3grenz(A328,$A$3,Param!$B$10,Param!$C$10,Param!$D$10,Param!$E$10,Param!$B$11,Param!$C$11,Param!$D$11,Param!$E$11)*100</f>
        <v>35.208713762308221</v>
      </c>
      <c r="N328" s="3">
        <f t="shared" si="111"/>
        <v>-5477</v>
      </c>
      <c r="O328" s="3">
        <f t="shared" si="112"/>
        <v>-17.223270440251572</v>
      </c>
      <c r="P328" s="13">
        <f t="shared" si="102"/>
        <v>22260</v>
      </c>
      <c r="Q328" s="13">
        <f t="shared" si="113"/>
        <v>0</v>
      </c>
      <c r="R328" s="13">
        <f>tarifest3(A328-$K$3,$A$3,Param!$B$10,Param!$C$10,Param!$D$10,Param!$E$10,Param!$B$11,Param!$C$11,Param!$D$11,Param!$E$11)</f>
        <v>2554</v>
      </c>
      <c r="S328" s="3">
        <f t="shared" si="114"/>
        <v>8.0314465408805038</v>
      </c>
      <c r="T328" s="3">
        <f>IF(A328&lt;$K$3,$K$2,tarifest3grenz(A328-$K$3,$A$3,Param!$B$10,Param!$C$10,Param!$D$10,Param!$E$10,Param!$B$11,Param!$C$11,Param!$D$11,Param!$E$11))*100</f>
        <v>26.715167620792307</v>
      </c>
      <c r="U328" s="3">
        <f>MAX(K328-tarifest3($K$3,$A$3,Param!$B$10,Param!$C$10,Param!$D$10,Param!$E$10,Param!$B$11,Param!$C$11,Param!$D$11,Param!$E$11),0)</f>
        <v>3693</v>
      </c>
      <c r="V328" s="3">
        <f t="shared" si="115"/>
        <v>11.613207547169811</v>
      </c>
      <c r="W328" s="3">
        <f t="shared" si="116"/>
        <v>35.208713762308221</v>
      </c>
      <c r="X328" s="3">
        <f>soli3grenz(K328,$A$3,Param!$J$9,Param!$J$10,Param!$J$11)*100</f>
        <v>0</v>
      </c>
      <c r="Y328" s="13">
        <f t="shared" si="103"/>
        <v>3693</v>
      </c>
      <c r="Z328" s="3">
        <f t="shared" si="117"/>
        <v>11.613207547169811</v>
      </c>
      <c r="AA328" s="13">
        <f t="shared" si="104"/>
        <v>35.208713762308221</v>
      </c>
      <c r="AB328" s="13">
        <f t="shared" si="105"/>
        <v>-1808</v>
      </c>
      <c r="AC328" s="13">
        <f t="shared" si="106"/>
        <v>-5.6855345911949691</v>
      </c>
      <c r="AD328" s="13">
        <f t="shared" si="107"/>
        <v>4.2719580948019278</v>
      </c>
      <c r="AE328" s="3">
        <f t="shared" si="108"/>
        <v>4.2719580948019278</v>
      </c>
      <c r="AF328" s="13">
        <f t="shared" si="120"/>
        <v>1808</v>
      </c>
      <c r="AG328" s="13">
        <f t="shared" si="118"/>
        <v>5.6855345911949691</v>
      </c>
      <c r="AH328" s="13">
        <f t="shared" si="121"/>
        <v>5.6855345911949691</v>
      </c>
    </row>
    <row r="329" spans="1:34" x14ac:dyDescent="0.2">
      <c r="A329" s="8">
        <f t="shared" si="119"/>
        <v>31900</v>
      </c>
      <c r="B329" s="9">
        <f t="shared" si="99"/>
        <v>31.9</v>
      </c>
      <c r="C329" s="13">
        <f>tarifest3(A329,$A$3,Param!$B$5,Param!$C$5,Param!$D$5,Param!$E$5,Param!$B$6,Param!$C$6,Param!$D$6,Param!$E$6)</f>
        <v>5532</v>
      </c>
      <c r="D329" s="3">
        <f t="shared" si="109"/>
        <v>17.341692789968651</v>
      </c>
      <c r="E329" s="3">
        <f>tarifest3grenz(A329,$A$3,Param!$B$5,Param!$C$5,Param!$D$5,Param!$E$5,Param!$B$6,Param!$C$6,Param!$D$6,Param!$E$6)*100</f>
        <v>30.978042592168535</v>
      </c>
      <c r="F329" s="13">
        <f>soli3(C329,$A$3,Param!$J$4,Param!$J$5,Param!$J$6)</f>
        <v>0</v>
      </c>
      <c r="G329" s="3">
        <f>soli3grenz(C329,$A$3,Param!$J$4,Param!$J$5,Param!$J$6)*100</f>
        <v>0</v>
      </c>
      <c r="H329" s="13">
        <f t="shared" si="100"/>
        <v>5532</v>
      </c>
      <c r="I329" s="3">
        <f t="shared" si="122"/>
        <v>17.341692789968651</v>
      </c>
      <c r="J329" s="13">
        <f t="shared" si="101"/>
        <v>30.978042592168535</v>
      </c>
      <c r="K329" s="13">
        <f>tarifest3(A329,$A$3,Param!$B$10,Param!$C$10,Param!$D$10,Param!$E$10,Param!$B$11,Param!$C$11,Param!$D$11,Param!$E$11)</f>
        <v>8959</v>
      </c>
      <c r="L329" s="3">
        <f t="shared" si="110"/>
        <v>28.084639498432601</v>
      </c>
      <c r="M329" s="3">
        <f>tarifest3grenz(A329,$A$3,Param!$B$10,Param!$C$10,Param!$D$10,Param!$E$10,Param!$B$11,Param!$C$11,Param!$D$11,Param!$E$11)*100</f>
        <v>35.250000686970459</v>
      </c>
      <c r="N329" s="3">
        <f t="shared" si="111"/>
        <v>-5441</v>
      </c>
      <c r="O329" s="3">
        <f t="shared" si="112"/>
        <v>-17.056426332288403</v>
      </c>
      <c r="P329" s="13">
        <f t="shared" si="102"/>
        <v>22330</v>
      </c>
      <c r="Q329" s="13">
        <f t="shared" si="113"/>
        <v>0</v>
      </c>
      <c r="R329" s="13">
        <f>tarifest3(A329-$K$3,$A$3,Param!$B$10,Param!$C$10,Param!$D$10,Param!$E$10,Param!$B$11,Param!$C$11,Param!$D$11,Param!$E$11)</f>
        <v>2581</v>
      </c>
      <c r="S329" s="3">
        <f t="shared" si="114"/>
        <v>8.0909090909090899</v>
      </c>
      <c r="T329" s="3">
        <f>IF(A329&lt;$K$3,$K$2,tarifest3grenz(A329-$K$3,$A$3,Param!$B$10,Param!$C$10,Param!$D$10,Param!$E$10,Param!$B$11,Param!$C$11,Param!$D$11,Param!$E$11))*100</f>
        <v>26.756454545454545</v>
      </c>
      <c r="U329" s="3">
        <f>MAX(K329-tarifest3($K$3,$A$3,Param!$B$10,Param!$C$10,Param!$D$10,Param!$E$10,Param!$B$11,Param!$C$11,Param!$D$11,Param!$E$11),0)</f>
        <v>3729</v>
      </c>
      <c r="V329" s="3">
        <f t="shared" si="115"/>
        <v>11.689655172413794</v>
      </c>
      <c r="W329" s="3">
        <f t="shared" si="116"/>
        <v>35.250000686970459</v>
      </c>
      <c r="X329" s="3">
        <f>soli3grenz(K329,$A$3,Param!$J$9,Param!$J$10,Param!$J$11)*100</f>
        <v>0</v>
      </c>
      <c r="Y329" s="13">
        <f t="shared" si="103"/>
        <v>3729</v>
      </c>
      <c r="Z329" s="3">
        <f t="shared" si="117"/>
        <v>11.689655172413794</v>
      </c>
      <c r="AA329" s="13">
        <f t="shared" si="104"/>
        <v>35.250000686970459</v>
      </c>
      <c r="AB329" s="13">
        <f t="shared" si="105"/>
        <v>-1803</v>
      </c>
      <c r="AC329" s="13">
        <f t="shared" si="106"/>
        <v>-5.652037617554857</v>
      </c>
      <c r="AD329" s="13">
        <f t="shared" si="107"/>
        <v>4.2719580948019242</v>
      </c>
      <c r="AE329" s="3">
        <f t="shared" si="108"/>
        <v>4.2719580948019242</v>
      </c>
      <c r="AF329" s="13">
        <f t="shared" si="120"/>
        <v>1803</v>
      </c>
      <c r="AG329" s="13">
        <f t="shared" si="118"/>
        <v>5.652037617554857</v>
      </c>
      <c r="AH329" s="13">
        <f t="shared" si="121"/>
        <v>5.652037617554857</v>
      </c>
    </row>
    <row r="330" spans="1:34" x14ac:dyDescent="0.2">
      <c r="A330" s="8">
        <f t="shared" si="119"/>
        <v>32000</v>
      </c>
      <c r="B330" s="9">
        <f t="shared" ref="B330:B393" si="123">+A330/1000</f>
        <v>32</v>
      </c>
      <c r="C330" s="13">
        <f>tarifest3(A330,$A$3,Param!$B$5,Param!$C$5,Param!$D$5,Param!$E$5,Param!$B$6,Param!$C$6,Param!$D$6,Param!$E$6)</f>
        <v>5563</v>
      </c>
      <c r="D330" s="3">
        <f t="shared" si="109"/>
        <v>17.384374999999999</v>
      </c>
      <c r="E330" s="3">
        <f>tarifest3grenz(A330,$A$3,Param!$B$5,Param!$C$5,Param!$D$5,Param!$E$5,Param!$B$6,Param!$C$6,Param!$D$6,Param!$E$6)*100</f>
        <v>31.019329516830773</v>
      </c>
      <c r="F330" s="13">
        <f>soli3(C330,$A$3,Param!$J$4,Param!$J$5,Param!$J$6)</f>
        <v>0</v>
      </c>
      <c r="G330" s="3">
        <f>soli3grenz(C330,$A$3,Param!$J$4,Param!$J$5,Param!$J$6)*100</f>
        <v>0</v>
      </c>
      <c r="H330" s="13">
        <f t="shared" ref="H330:H393" si="124">+C330+F330</f>
        <v>5563</v>
      </c>
      <c r="I330" s="3">
        <f t="shared" si="122"/>
        <v>17.384374999999999</v>
      </c>
      <c r="J330" s="13">
        <f t="shared" ref="J330:J393" si="125">+E330*(1+G330/100)</f>
        <v>31.019329516830773</v>
      </c>
      <c r="K330" s="13">
        <f>tarifest3(A330,$A$3,Param!$B$10,Param!$C$10,Param!$D$10,Param!$E$10,Param!$B$11,Param!$C$11,Param!$D$11,Param!$E$11)</f>
        <v>8994</v>
      </c>
      <c r="L330" s="3">
        <f t="shared" si="110"/>
        <v>28.106249999999999</v>
      </c>
      <c r="M330" s="3">
        <f>tarifest3grenz(A330,$A$3,Param!$B$10,Param!$C$10,Param!$D$10,Param!$E$10,Param!$B$11,Param!$C$11,Param!$D$11,Param!$E$11)*100</f>
        <v>35.291287611632697</v>
      </c>
      <c r="N330" s="3">
        <f t="shared" si="111"/>
        <v>-5406</v>
      </c>
      <c r="O330" s="3">
        <f t="shared" si="112"/>
        <v>-16.893750000000001</v>
      </c>
      <c r="P330" s="13">
        <f t="shared" ref="P330:P393" si="126">+A330*$K$2</f>
        <v>22400</v>
      </c>
      <c r="Q330" s="13">
        <f t="shared" si="113"/>
        <v>0</v>
      </c>
      <c r="R330" s="13">
        <f>tarifest3(A330-$K$3,$A$3,Param!$B$10,Param!$C$10,Param!$D$10,Param!$E$10,Param!$B$11,Param!$C$11,Param!$D$11,Param!$E$11)</f>
        <v>2607</v>
      </c>
      <c r="S330" s="3">
        <f t="shared" si="114"/>
        <v>8.1468750000000014</v>
      </c>
      <c r="T330" s="3">
        <f>IF(A330&lt;$K$3,$K$2,tarifest3grenz(A330-$K$3,$A$3,Param!$B$10,Param!$C$10,Param!$D$10,Param!$E$10,Param!$B$11,Param!$C$11,Param!$D$11,Param!$E$11))*100</f>
        <v>26.797741470116787</v>
      </c>
      <c r="U330" s="3">
        <f>MAX(K330-tarifest3($K$3,$A$3,Param!$B$10,Param!$C$10,Param!$D$10,Param!$E$10,Param!$B$11,Param!$C$11,Param!$D$11,Param!$E$11),0)</f>
        <v>3764</v>
      </c>
      <c r="V330" s="3">
        <f t="shared" si="115"/>
        <v>11.762499999999999</v>
      </c>
      <c r="W330" s="3">
        <f t="shared" si="116"/>
        <v>35.291287611632697</v>
      </c>
      <c r="X330" s="3">
        <f>soli3grenz(K330,$A$3,Param!$J$9,Param!$J$10,Param!$J$11)*100</f>
        <v>0</v>
      </c>
      <c r="Y330" s="13">
        <f t="shared" ref="Y330:Y393" si="127">IF($Y$4=0,N330,IF($Y$4=1,Q330+R330,IF($Y$4=2,Q330+U330)))</f>
        <v>3764</v>
      </c>
      <c r="Z330" s="3">
        <f t="shared" si="117"/>
        <v>11.762499999999999</v>
      </c>
      <c r="AA330" s="13">
        <f t="shared" ref="AA330:AA393" si="128">IF($Y$4=0,M330,IF($Y$4=1,T330,IF($Y$4=2,W330)))</f>
        <v>35.291287611632697</v>
      </c>
      <c r="AB330" s="13">
        <f t="shared" ref="AB330:AB393" si="129">+Y330-H330</f>
        <v>-1799</v>
      </c>
      <c r="AC330" s="13">
        <f t="shared" ref="AC330:AC393" si="130">+Z330-I330</f>
        <v>-5.6218749999999993</v>
      </c>
      <c r="AD330" s="13">
        <f t="shared" ref="AD330:AD393" si="131">+AA330-J330</f>
        <v>4.2719580948019242</v>
      </c>
      <c r="AE330" s="3">
        <f t="shared" ref="AE330:AE393" si="132">+M330-E330</f>
        <v>4.2719580948019242</v>
      </c>
      <c r="AF330" s="13">
        <f t="shared" si="120"/>
        <v>1799</v>
      </c>
      <c r="AG330" s="13">
        <f t="shared" si="118"/>
        <v>5.6218749999999993</v>
      </c>
      <c r="AH330" s="13">
        <f t="shared" si="121"/>
        <v>5.6218749999999993</v>
      </c>
    </row>
    <row r="331" spans="1:34" x14ac:dyDescent="0.2">
      <c r="A331" s="8">
        <f t="shared" si="119"/>
        <v>32100</v>
      </c>
      <c r="B331" s="9">
        <f t="shared" si="123"/>
        <v>32.1</v>
      </c>
      <c r="C331" s="13">
        <f>tarifest3(A331,$A$3,Param!$B$5,Param!$C$5,Param!$D$5,Param!$E$5,Param!$B$6,Param!$C$6,Param!$D$6,Param!$E$6)</f>
        <v>5594</v>
      </c>
      <c r="D331" s="3">
        <f t="shared" ref="D331:D394" si="133">IF($A331=0,0,C331/$A331*100)</f>
        <v>17.426791277258566</v>
      </c>
      <c r="E331" s="3">
        <f>tarifest3grenz(A331,$A$3,Param!$B$5,Param!$C$5,Param!$D$5,Param!$E$5,Param!$B$6,Param!$C$6,Param!$D$6,Param!$E$6)*100</f>
        <v>31.060616441493018</v>
      </c>
      <c r="F331" s="13">
        <f>soli3(C331,$A$3,Param!$J$4,Param!$J$5,Param!$J$6)</f>
        <v>0</v>
      </c>
      <c r="G331" s="3">
        <f>soli3grenz(C331,$A$3,Param!$J$4,Param!$J$5,Param!$J$6)*100</f>
        <v>0</v>
      </c>
      <c r="H331" s="13">
        <f t="shared" si="124"/>
        <v>5594</v>
      </c>
      <c r="I331" s="3">
        <f t="shared" si="122"/>
        <v>17.426791277258566</v>
      </c>
      <c r="J331" s="13">
        <f t="shared" si="125"/>
        <v>31.060616441493018</v>
      </c>
      <c r="K331" s="13">
        <f>tarifest3(A331,$A$3,Param!$B$10,Param!$C$10,Param!$D$10,Param!$E$10,Param!$B$11,Param!$C$11,Param!$D$11,Param!$E$11)</f>
        <v>9029</v>
      </c>
      <c r="L331" s="3">
        <f t="shared" ref="L331:L394" si="134">IF($A331=0,0,K331/$A331*100)</f>
        <v>28.127725856697822</v>
      </c>
      <c r="M331" s="3">
        <f>tarifest3grenz(A331,$A$3,Param!$B$10,Param!$C$10,Param!$D$10,Param!$E$10,Param!$B$11,Param!$C$11,Param!$D$11,Param!$E$11)*100</f>
        <v>35.332574536294942</v>
      </c>
      <c r="N331" s="3">
        <f t="shared" ref="N331:N394" si="135">+K331-$K$1</f>
        <v>-5371</v>
      </c>
      <c r="O331" s="3">
        <f t="shared" ref="O331:O394" si="136">IF($A331=0,0,N331/$A331*100)</f>
        <v>-16.732087227414329</v>
      </c>
      <c r="P331" s="13">
        <f t="shared" si="126"/>
        <v>22470</v>
      </c>
      <c r="Q331" s="13">
        <f t="shared" ref="Q331:Q394" si="137">MIN(P331-$K$1,0)</f>
        <v>0</v>
      </c>
      <c r="R331" s="13">
        <f>tarifest3(A331-$K$3,$A$3,Param!$B$10,Param!$C$10,Param!$D$10,Param!$E$10,Param!$B$11,Param!$C$11,Param!$D$11,Param!$E$11)</f>
        <v>2634</v>
      </c>
      <c r="S331" s="3">
        <f t="shared" ref="S331:S394" si="138">IF($A331=0,0,(Q331+R331)/$A331*100)</f>
        <v>8.2056074766355138</v>
      </c>
      <c r="T331" s="3">
        <f>IF(A331&lt;$K$3,$K$2,tarifest3grenz(A331-$K$3,$A$3,Param!$B$10,Param!$C$10,Param!$D$10,Param!$E$10,Param!$B$11,Param!$C$11,Param!$D$11,Param!$E$11))*100</f>
        <v>26.839028394779024</v>
      </c>
      <c r="U331" s="3">
        <f>MAX(K331-tarifest3($K$3,$A$3,Param!$B$10,Param!$C$10,Param!$D$10,Param!$E$10,Param!$B$11,Param!$C$11,Param!$D$11,Param!$E$11),0)</f>
        <v>3799</v>
      </c>
      <c r="V331" s="3">
        <f t="shared" ref="V331:V394" si="139">IF($A331=0,0,(Q331+U331)/$A331*100)</f>
        <v>11.834890965732086</v>
      </c>
      <c r="W331" s="3">
        <f t="shared" ref="W331:W394" si="140">IF(A331&lt;$K$3,$K$2*100,M331)</f>
        <v>35.332574536294942</v>
      </c>
      <c r="X331" s="3">
        <f>soli3grenz(K331,$A$3,Param!$J$9,Param!$J$10,Param!$J$11)*100</f>
        <v>0</v>
      </c>
      <c r="Y331" s="13">
        <f t="shared" si="127"/>
        <v>3799</v>
      </c>
      <c r="Z331" s="3">
        <f t="shared" ref="Z331:Z394" si="141">IF($A331=0,0,Y331/$A331*100)</f>
        <v>11.834890965732086</v>
      </c>
      <c r="AA331" s="13">
        <f t="shared" si="128"/>
        <v>35.332574536294942</v>
      </c>
      <c r="AB331" s="13">
        <f t="shared" si="129"/>
        <v>-1795</v>
      </c>
      <c r="AC331" s="13">
        <f t="shared" si="130"/>
        <v>-5.59190031152648</v>
      </c>
      <c r="AD331" s="13">
        <f t="shared" si="131"/>
        <v>4.2719580948019242</v>
      </c>
      <c r="AE331" s="3">
        <f t="shared" si="132"/>
        <v>4.2719580948019242</v>
      </c>
      <c r="AF331" s="13">
        <f t="shared" si="120"/>
        <v>1795</v>
      </c>
      <c r="AG331" s="13">
        <f t="shared" ref="AG331:AG394" si="142">-AC331</f>
        <v>5.59190031152648</v>
      </c>
      <c r="AH331" s="13">
        <f t="shared" si="121"/>
        <v>5.59190031152648</v>
      </c>
    </row>
    <row r="332" spans="1:34" x14ac:dyDescent="0.2">
      <c r="A332" s="8">
        <f t="shared" ref="A332:A395" si="143">+A331+100</f>
        <v>32200</v>
      </c>
      <c r="B332" s="9">
        <f t="shared" si="123"/>
        <v>32.200000000000003</v>
      </c>
      <c r="C332" s="13">
        <f>tarifest3(A332,$A$3,Param!$B$5,Param!$C$5,Param!$D$5,Param!$E$5,Param!$B$6,Param!$C$6,Param!$D$6,Param!$E$6)</f>
        <v>5625</v>
      </c>
      <c r="D332" s="3">
        <f t="shared" si="133"/>
        <v>17.468944099378884</v>
      </c>
      <c r="E332" s="3">
        <f>tarifest3grenz(A332,$A$3,Param!$B$5,Param!$C$5,Param!$D$5,Param!$E$5,Param!$B$6,Param!$C$6,Param!$D$6,Param!$E$6)*100</f>
        <v>31.101903366155259</v>
      </c>
      <c r="F332" s="13">
        <f>soli3(C332,$A$3,Param!$J$4,Param!$J$5,Param!$J$6)</f>
        <v>0</v>
      </c>
      <c r="G332" s="3">
        <f>soli3grenz(C332,$A$3,Param!$J$4,Param!$J$5,Param!$J$6)*100</f>
        <v>0</v>
      </c>
      <c r="H332" s="13">
        <f t="shared" si="124"/>
        <v>5625</v>
      </c>
      <c r="I332" s="3">
        <f t="shared" si="122"/>
        <v>17.468944099378884</v>
      </c>
      <c r="J332" s="13">
        <f t="shared" si="125"/>
        <v>31.101903366155259</v>
      </c>
      <c r="K332" s="13">
        <f>tarifest3(A332,$A$3,Param!$B$10,Param!$C$10,Param!$D$10,Param!$E$10,Param!$B$11,Param!$C$11,Param!$D$11,Param!$E$11)</f>
        <v>9065</v>
      </c>
      <c r="L332" s="3">
        <f t="shared" si="134"/>
        <v>28.152173913043477</v>
      </c>
      <c r="M332" s="3">
        <f>tarifest3grenz(A332,$A$3,Param!$B$10,Param!$C$10,Param!$D$10,Param!$E$10,Param!$B$11,Param!$C$11,Param!$D$11,Param!$E$11)*100</f>
        <v>35.37386146095718</v>
      </c>
      <c r="N332" s="3">
        <f t="shared" si="135"/>
        <v>-5335</v>
      </c>
      <c r="O332" s="3">
        <f t="shared" si="136"/>
        <v>-16.56832298136646</v>
      </c>
      <c r="P332" s="13">
        <f t="shared" si="126"/>
        <v>22540</v>
      </c>
      <c r="Q332" s="13">
        <f t="shared" si="137"/>
        <v>0</v>
      </c>
      <c r="R332" s="13">
        <f>tarifest3(A332-$K$3,$A$3,Param!$B$10,Param!$C$10,Param!$D$10,Param!$E$10,Param!$B$11,Param!$C$11,Param!$D$11,Param!$E$11)</f>
        <v>2661</v>
      </c>
      <c r="S332" s="3">
        <f t="shared" si="138"/>
        <v>8.2639751552795033</v>
      </c>
      <c r="T332" s="3">
        <f>IF(A332&lt;$K$3,$K$2,tarifest3grenz(A332-$K$3,$A$3,Param!$B$10,Param!$C$10,Param!$D$10,Param!$E$10,Param!$B$11,Param!$C$11,Param!$D$11,Param!$E$11))*100</f>
        <v>26.880315319441266</v>
      </c>
      <c r="U332" s="3">
        <f>MAX(K332-tarifest3($K$3,$A$3,Param!$B$10,Param!$C$10,Param!$D$10,Param!$E$10,Param!$B$11,Param!$C$11,Param!$D$11,Param!$E$11),0)</f>
        <v>3835</v>
      </c>
      <c r="V332" s="3">
        <f t="shared" si="139"/>
        <v>11.909937888198757</v>
      </c>
      <c r="W332" s="3">
        <f t="shared" si="140"/>
        <v>35.37386146095718</v>
      </c>
      <c r="X332" s="3">
        <f>soli3grenz(K332,$A$3,Param!$J$9,Param!$J$10,Param!$J$11)*100</f>
        <v>0</v>
      </c>
      <c r="Y332" s="13">
        <f t="shared" si="127"/>
        <v>3835</v>
      </c>
      <c r="Z332" s="3">
        <f t="shared" si="141"/>
        <v>11.909937888198757</v>
      </c>
      <c r="AA332" s="13">
        <f t="shared" si="128"/>
        <v>35.37386146095718</v>
      </c>
      <c r="AB332" s="13">
        <f t="shared" si="129"/>
        <v>-1790</v>
      </c>
      <c r="AC332" s="13">
        <f t="shared" si="130"/>
        <v>-5.5590062111801277</v>
      </c>
      <c r="AD332" s="13">
        <f t="shared" si="131"/>
        <v>4.2719580948019207</v>
      </c>
      <c r="AE332" s="3">
        <f t="shared" si="132"/>
        <v>4.2719580948019207</v>
      </c>
      <c r="AF332" s="13">
        <f t="shared" si="120"/>
        <v>1790</v>
      </c>
      <c r="AG332" s="13">
        <f t="shared" si="142"/>
        <v>5.5590062111801277</v>
      </c>
      <c r="AH332" s="13">
        <f t="shared" si="121"/>
        <v>5.5590062111801277</v>
      </c>
    </row>
    <row r="333" spans="1:34" x14ac:dyDescent="0.2">
      <c r="A333" s="8">
        <f t="shared" si="143"/>
        <v>32300</v>
      </c>
      <c r="B333" s="9">
        <f t="shared" si="123"/>
        <v>32.299999999999997</v>
      </c>
      <c r="C333" s="13">
        <f>tarifest3(A333,$A$3,Param!$B$5,Param!$C$5,Param!$D$5,Param!$E$5,Param!$B$6,Param!$C$6,Param!$D$6,Param!$E$6)</f>
        <v>5657</v>
      </c>
      <c r="D333" s="3">
        <f t="shared" si="133"/>
        <v>17.513931888544892</v>
      </c>
      <c r="E333" s="3">
        <f>tarifest3grenz(A333,$A$3,Param!$B$5,Param!$C$5,Param!$D$5,Param!$E$5,Param!$B$6,Param!$C$6,Param!$D$6,Param!$E$6)*100</f>
        <v>31.14319029081749</v>
      </c>
      <c r="F333" s="13">
        <f>soli3(C333,$A$3,Param!$J$4,Param!$J$5,Param!$J$6)</f>
        <v>0</v>
      </c>
      <c r="G333" s="3">
        <f>soli3grenz(C333,$A$3,Param!$J$4,Param!$J$5,Param!$J$6)*100</f>
        <v>0</v>
      </c>
      <c r="H333" s="13">
        <f t="shared" si="124"/>
        <v>5657</v>
      </c>
      <c r="I333" s="3">
        <f t="shared" si="122"/>
        <v>17.513931888544892</v>
      </c>
      <c r="J333" s="13">
        <f t="shared" si="125"/>
        <v>31.14319029081749</v>
      </c>
      <c r="K333" s="13">
        <f>tarifest3(A333,$A$3,Param!$B$10,Param!$C$10,Param!$D$10,Param!$E$10,Param!$B$11,Param!$C$11,Param!$D$11,Param!$E$11)</f>
        <v>9100</v>
      </c>
      <c r="L333" s="3">
        <f t="shared" si="134"/>
        <v>28.173374613003094</v>
      </c>
      <c r="M333" s="3">
        <f>tarifest3grenz(A333,$A$3,Param!$B$10,Param!$C$10,Param!$D$10,Param!$E$10,Param!$B$11,Param!$C$11,Param!$D$11,Param!$E$11)*100</f>
        <v>35.415148385619418</v>
      </c>
      <c r="N333" s="3">
        <f t="shared" si="135"/>
        <v>-5300</v>
      </c>
      <c r="O333" s="3">
        <f t="shared" si="136"/>
        <v>-16.408668730650156</v>
      </c>
      <c r="P333" s="13">
        <f t="shared" si="126"/>
        <v>22610</v>
      </c>
      <c r="Q333" s="13">
        <f t="shared" si="137"/>
        <v>0</v>
      </c>
      <c r="R333" s="13">
        <f>tarifest3(A333-$K$3,$A$3,Param!$B$10,Param!$C$10,Param!$D$10,Param!$E$10,Param!$B$11,Param!$C$11,Param!$D$11,Param!$E$11)</f>
        <v>2688</v>
      </c>
      <c r="S333" s="3">
        <f t="shared" si="138"/>
        <v>8.321981424148607</v>
      </c>
      <c r="T333" s="3">
        <f>IF(A333&lt;$K$3,$K$2,tarifest3grenz(A333-$K$3,$A$3,Param!$B$10,Param!$C$10,Param!$D$10,Param!$E$10,Param!$B$11,Param!$C$11,Param!$D$11,Param!$E$11))*100</f>
        <v>26.921602244103504</v>
      </c>
      <c r="U333" s="3">
        <f>MAX(K333-tarifest3($K$3,$A$3,Param!$B$10,Param!$C$10,Param!$D$10,Param!$E$10,Param!$B$11,Param!$C$11,Param!$D$11,Param!$E$11),0)</f>
        <v>3870</v>
      </c>
      <c r="V333" s="3">
        <f t="shared" si="139"/>
        <v>11.981424148606813</v>
      </c>
      <c r="W333" s="3">
        <f t="shared" si="140"/>
        <v>35.415148385619418</v>
      </c>
      <c r="X333" s="3">
        <f>soli3grenz(K333,$A$3,Param!$J$9,Param!$J$10,Param!$J$11)*100</f>
        <v>0</v>
      </c>
      <c r="Y333" s="13">
        <f t="shared" si="127"/>
        <v>3870</v>
      </c>
      <c r="Z333" s="3">
        <f t="shared" si="141"/>
        <v>11.981424148606813</v>
      </c>
      <c r="AA333" s="13">
        <f t="shared" si="128"/>
        <v>35.415148385619418</v>
      </c>
      <c r="AB333" s="13">
        <f t="shared" si="129"/>
        <v>-1787</v>
      </c>
      <c r="AC333" s="13">
        <f t="shared" si="130"/>
        <v>-5.5325077399380795</v>
      </c>
      <c r="AD333" s="13">
        <f t="shared" si="131"/>
        <v>4.2719580948019278</v>
      </c>
      <c r="AE333" s="3">
        <f t="shared" si="132"/>
        <v>4.2719580948019278</v>
      </c>
      <c r="AF333" s="13">
        <f t="shared" si="120"/>
        <v>1787</v>
      </c>
      <c r="AG333" s="13">
        <f t="shared" si="142"/>
        <v>5.5325077399380795</v>
      </c>
      <c r="AH333" s="13">
        <f t="shared" si="121"/>
        <v>5.5325077399380795</v>
      </c>
    </row>
    <row r="334" spans="1:34" x14ac:dyDescent="0.2">
      <c r="A334" s="8">
        <f t="shared" si="143"/>
        <v>32400</v>
      </c>
      <c r="B334" s="9">
        <f t="shared" si="123"/>
        <v>32.4</v>
      </c>
      <c r="C334" s="13">
        <f>tarifest3(A334,$A$3,Param!$B$5,Param!$C$5,Param!$D$5,Param!$E$5,Param!$B$6,Param!$C$6,Param!$D$6,Param!$E$6)</f>
        <v>5688</v>
      </c>
      <c r="D334" s="3">
        <f t="shared" si="133"/>
        <v>17.555555555555554</v>
      </c>
      <c r="E334" s="3">
        <f>tarifest3grenz(A334,$A$3,Param!$B$5,Param!$C$5,Param!$D$5,Param!$E$5,Param!$B$6,Param!$C$6,Param!$D$6,Param!$E$6)*100</f>
        <v>31.184477215479735</v>
      </c>
      <c r="F334" s="13">
        <f>soli3(C334,$A$3,Param!$J$4,Param!$J$5,Param!$J$6)</f>
        <v>0</v>
      </c>
      <c r="G334" s="3">
        <f>soli3grenz(C334,$A$3,Param!$J$4,Param!$J$5,Param!$J$6)*100</f>
        <v>0</v>
      </c>
      <c r="H334" s="13">
        <f t="shared" si="124"/>
        <v>5688</v>
      </c>
      <c r="I334" s="3">
        <f t="shared" si="122"/>
        <v>17.555555555555554</v>
      </c>
      <c r="J334" s="13">
        <f t="shared" si="125"/>
        <v>31.184477215479735</v>
      </c>
      <c r="K334" s="13">
        <f>tarifest3(A334,$A$3,Param!$B$10,Param!$C$10,Param!$D$10,Param!$E$10,Param!$B$11,Param!$C$11,Param!$D$11,Param!$E$11)</f>
        <v>9135</v>
      </c>
      <c r="L334" s="3">
        <f t="shared" si="134"/>
        <v>28.194444444444443</v>
      </c>
      <c r="M334" s="3">
        <f>tarifest3grenz(A334,$A$3,Param!$B$10,Param!$C$10,Param!$D$10,Param!$E$10,Param!$B$11,Param!$C$11,Param!$D$11,Param!$E$11)*100</f>
        <v>35.456435310281655</v>
      </c>
      <c r="N334" s="3">
        <f t="shared" si="135"/>
        <v>-5265</v>
      </c>
      <c r="O334" s="3">
        <f t="shared" si="136"/>
        <v>-16.25</v>
      </c>
      <c r="P334" s="13">
        <f t="shared" si="126"/>
        <v>22680</v>
      </c>
      <c r="Q334" s="13">
        <f t="shared" si="137"/>
        <v>0</v>
      </c>
      <c r="R334" s="13">
        <f>tarifest3(A334-$K$3,$A$3,Param!$B$10,Param!$C$10,Param!$D$10,Param!$E$10,Param!$B$11,Param!$C$11,Param!$D$11,Param!$E$11)</f>
        <v>2715</v>
      </c>
      <c r="S334" s="3">
        <f t="shared" si="138"/>
        <v>8.3796296296296298</v>
      </c>
      <c r="T334" s="3">
        <f>IF(A334&lt;$K$3,$K$2,tarifest3grenz(A334-$K$3,$A$3,Param!$B$10,Param!$C$10,Param!$D$10,Param!$E$10,Param!$B$11,Param!$C$11,Param!$D$11,Param!$E$11))*100</f>
        <v>26.962889168765741</v>
      </c>
      <c r="U334" s="3">
        <f>MAX(K334-tarifest3($K$3,$A$3,Param!$B$10,Param!$C$10,Param!$D$10,Param!$E$10,Param!$B$11,Param!$C$11,Param!$D$11,Param!$E$11),0)</f>
        <v>3905</v>
      </c>
      <c r="V334" s="3">
        <f t="shared" si="139"/>
        <v>12.05246913580247</v>
      </c>
      <c r="W334" s="3">
        <f t="shared" si="140"/>
        <v>35.456435310281655</v>
      </c>
      <c r="X334" s="3">
        <f>soli3grenz(K334,$A$3,Param!$J$9,Param!$J$10,Param!$J$11)*100</f>
        <v>0</v>
      </c>
      <c r="Y334" s="13">
        <f t="shared" si="127"/>
        <v>3905</v>
      </c>
      <c r="Z334" s="3">
        <f t="shared" si="141"/>
        <v>12.05246913580247</v>
      </c>
      <c r="AA334" s="13">
        <f t="shared" si="128"/>
        <v>35.456435310281655</v>
      </c>
      <c r="AB334" s="13">
        <f t="shared" si="129"/>
        <v>-1783</v>
      </c>
      <c r="AC334" s="13">
        <f t="shared" si="130"/>
        <v>-5.5030864197530835</v>
      </c>
      <c r="AD334" s="13">
        <f t="shared" si="131"/>
        <v>4.2719580948019207</v>
      </c>
      <c r="AE334" s="3">
        <f t="shared" si="132"/>
        <v>4.2719580948019207</v>
      </c>
      <c r="AF334" s="13">
        <f t="shared" si="120"/>
        <v>1783</v>
      </c>
      <c r="AG334" s="13">
        <f t="shared" si="142"/>
        <v>5.5030864197530835</v>
      </c>
      <c r="AH334" s="13">
        <f t="shared" si="121"/>
        <v>5.5030864197530835</v>
      </c>
    </row>
    <row r="335" spans="1:34" x14ac:dyDescent="0.2">
      <c r="A335" s="8">
        <f t="shared" si="143"/>
        <v>32500</v>
      </c>
      <c r="B335" s="9">
        <f t="shared" si="123"/>
        <v>32.5</v>
      </c>
      <c r="C335" s="13">
        <f>tarifest3(A335,$A$3,Param!$B$5,Param!$C$5,Param!$D$5,Param!$E$5,Param!$B$6,Param!$C$6,Param!$D$6,Param!$E$6)</f>
        <v>5719</v>
      </c>
      <c r="D335" s="3">
        <f t="shared" si="133"/>
        <v>17.596923076923076</v>
      </c>
      <c r="E335" s="3">
        <f>tarifest3grenz(A335,$A$3,Param!$B$5,Param!$C$5,Param!$D$5,Param!$E$5,Param!$B$6,Param!$C$6,Param!$D$6,Param!$E$6)*100</f>
        <v>31.225764140141969</v>
      </c>
      <c r="F335" s="13">
        <f>soli3(C335,$A$3,Param!$J$4,Param!$J$5,Param!$J$6)</f>
        <v>0</v>
      </c>
      <c r="G335" s="3">
        <f>soli3grenz(C335,$A$3,Param!$J$4,Param!$J$5,Param!$J$6)*100</f>
        <v>0</v>
      </c>
      <c r="H335" s="13">
        <f t="shared" si="124"/>
        <v>5719</v>
      </c>
      <c r="I335" s="3">
        <f t="shared" si="122"/>
        <v>17.596923076923076</v>
      </c>
      <c r="J335" s="13">
        <f t="shared" si="125"/>
        <v>31.225764140141969</v>
      </c>
      <c r="K335" s="13">
        <f>tarifest3(A335,$A$3,Param!$B$10,Param!$C$10,Param!$D$10,Param!$E$10,Param!$B$11,Param!$C$11,Param!$D$11,Param!$E$11)</f>
        <v>9171</v>
      </c>
      <c r="L335" s="3">
        <f t="shared" si="134"/>
        <v>28.218461538461536</v>
      </c>
      <c r="M335" s="3">
        <f>tarifest3grenz(A335,$A$3,Param!$B$10,Param!$C$10,Param!$D$10,Param!$E$10,Param!$B$11,Param!$C$11,Param!$D$11,Param!$E$11)*100</f>
        <v>35.497722234943893</v>
      </c>
      <c r="N335" s="3">
        <f t="shared" si="135"/>
        <v>-5229</v>
      </c>
      <c r="O335" s="3">
        <f t="shared" si="136"/>
        <v>-16.08923076923077</v>
      </c>
      <c r="P335" s="13">
        <f t="shared" si="126"/>
        <v>22750</v>
      </c>
      <c r="Q335" s="13">
        <f t="shared" si="137"/>
        <v>0</v>
      </c>
      <c r="R335" s="13">
        <f>tarifest3(A335-$K$3,$A$3,Param!$B$10,Param!$C$10,Param!$D$10,Param!$E$10,Param!$B$11,Param!$C$11,Param!$D$11,Param!$E$11)</f>
        <v>2742</v>
      </c>
      <c r="S335" s="3">
        <f t="shared" si="138"/>
        <v>8.4369230769230761</v>
      </c>
      <c r="T335" s="3">
        <f>IF(A335&lt;$K$3,$K$2,tarifest3grenz(A335-$K$3,$A$3,Param!$B$10,Param!$C$10,Param!$D$10,Param!$E$10,Param!$B$11,Param!$C$11,Param!$D$11,Param!$E$11))*100</f>
        <v>27.004176093427983</v>
      </c>
      <c r="U335" s="3">
        <f>MAX(K335-tarifest3($K$3,$A$3,Param!$B$10,Param!$C$10,Param!$D$10,Param!$E$10,Param!$B$11,Param!$C$11,Param!$D$11,Param!$E$11),0)</f>
        <v>3941</v>
      </c>
      <c r="V335" s="3">
        <f t="shared" si="139"/>
        <v>12.126153846153846</v>
      </c>
      <c r="W335" s="3">
        <f t="shared" si="140"/>
        <v>35.497722234943893</v>
      </c>
      <c r="X335" s="3">
        <f>soli3grenz(K335,$A$3,Param!$J$9,Param!$J$10,Param!$J$11)*100</f>
        <v>0</v>
      </c>
      <c r="Y335" s="13">
        <f t="shared" si="127"/>
        <v>3941</v>
      </c>
      <c r="Z335" s="3">
        <f t="shared" si="141"/>
        <v>12.126153846153846</v>
      </c>
      <c r="AA335" s="13">
        <f t="shared" si="128"/>
        <v>35.497722234943893</v>
      </c>
      <c r="AB335" s="13">
        <f t="shared" si="129"/>
        <v>-1778</v>
      </c>
      <c r="AC335" s="13">
        <f t="shared" si="130"/>
        <v>-5.4707692307692302</v>
      </c>
      <c r="AD335" s="13">
        <f t="shared" si="131"/>
        <v>4.2719580948019242</v>
      </c>
      <c r="AE335" s="3">
        <f t="shared" si="132"/>
        <v>4.2719580948019242</v>
      </c>
      <c r="AF335" s="13">
        <f t="shared" si="120"/>
        <v>1778</v>
      </c>
      <c r="AG335" s="13">
        <f t="shared" si="142"/>
        <v>5.4707692307692302</v>
      </c>
      <c r="AH335" s="13">
        <f t="shared" si="121"/>
        <v>5.4707692307692302</v>
      </c>
    </row>
    <row r="336" spans="1:34" x14ac:dyDescent="0.2">
      <c r="A336" s="8">
        <f t="shared" si="143"/>
        <v>32600</v>
      </c>
      <c r="B336" s="9">
        <f t="shared" si="123"/>
        <v>32.6</v>
      </c>
      <c r="C336" s="13">
        <f>tarifest3(A336,$A$3,Param!$B$5,Param!$C$5,Param!$D$5,Param!$E$5,Param!$B$6,Param!$C$6,Param!$D$6,Param!$E$6)</f>
        <v>5750</v>
      </c>
      <c r="D336" s="3">
        <f t="shared" si="133"/>
        <v>17.638036809815951</v>
      </c>
      <c r="E336" s="3">
        <f>tarifest3grenz(A336,$A$3,Param!$B$5,Param!$C$5,Param!$D$5,Param!$E$5,Param!$B$6,Param!$C$6,Param!$D$6,Param!$E$6)*100</f>
        <v>31.267051064804214</v>
      </c>
      <c r="F336" s="13">
        <f>soli3(C336,$A$3,Param!$J$4,Param!$J$5,Param!$J$6)</f>
        <v>0</v>
      </c>
      <c r="G336" s="3">
        <f>soli3grenz(C336,$A$3,Param!$J$4,Param!$J$5,Param!$J$6)*100</f>
        <v>0</v>
      </c>
      <c r="H336" s="13">
        <f t="shared" si="124"/>
        <v>5750</v>
      </c>
      <c r="I336" s="3">
        <f t="shared" si="122"/>
        <v>17.638036809815951</v>
      </c>
      <c r="J336" s="13">
        <f t="shared" si="125"/>
        <v>31.267051064804214</v>
      </c>
      <c r="K336" s="13">
        <f>tarifest3(A336,$A$3,Param!$B$10,Param!$C$10,Param!$D$10,Param!$E$10,Param!$B$11,Param!$C$11,Param!$D$11,Param!$E$11)</f>
        <v>9206</v>
      </c>
      <c r="L336" s="3">
        <f t="shared" si="134"/>
        <v>28.239263803680981</v>
      </c>
      <c r="M336" s="3">
        <f>tarifest3grenz(A336,$A$3,Param!$B$10,Param!$C$10,Param!$D$10,Param!$E$10,Param!$B$11,Param!$C$11,Param!$D$11,Param!$E$11)*100</f>
        <v>35.539009159606131</v>
      </c>
      <c r="N336" s="3">
        <f t="shared" si="135"/>
        <v>-5194</v>
      </c>
      <c r="O336" s="3">
        <f t="shared" si="136"/>
        <v>-15.932515337423315</v>
      </c>
      <c r="P336" s="13">
        <f t="shared" si="126"/>
        <v>22820</v>
      </c>
      <c r="Q336" s="13">
        <f t="shared" si="137"/>
        <v>0</v>
      </c>
      <c r="R336" s="13">
        <f>tarifest3(A336-$K$3,$A$3,Param!$B$10,Param!$C$10,Param!$D$10,Param!$E$10,Param!$B$11,Param!$C$11,Param!$D$11,Param!$E$11)</f>
        <v>2769</v>
      </c>
      <c r="S336" s="3">
        <f t="shared" si="138"/>
        <v>8.4938650306748471</v>
      </c>
      <c r="T336" s="3">
        <f>IF(A336&lt;$K$3,$K$2,tarifest3grenz(A336-$K$3,$A$3,Param!$B$10,Param!$C$10,Param!$D$10,Param!$E$10,Param!$B$11,Param!$C$11,Param!$D$11,Param!$E$11))*100</f>
        <v>27.045463018090221</v>
      </c>
      <c r="U336" s="3">
        <f>MAX(K336-tarifest3($K$3,$A$3,Param!$B$10,Param!$C$10,Param!$D$10,Param!$E$10,Param!$B$11,Param!$C$11,Param!$D$11,Param!$E$11),0)</f>
        <v>3976</v>
      </c>
      <c r="V336" s="3">
        <f t="shared" si="139"/>
        <v>12.196319018404909</v>
      </c>
      <c r="W336" s="3">
        <f t="shared" si="140"/>
        <v>35.539009159606131</v>
      </c>
      <c r="X336" s="3">
        <f>soli3grenz(K336,$A$3,Param!$J$9,Param!$J$10,Param!$J$11)*100</f>
        <v>0</v>
      </c>
      <c r="Y336" s="13">
        <f t="shared" si="127"/>
        <v>3976</v>
      </c>
      <c r="Z336" s="3">
        <f t="shared" si="141"/>
        <v>12.196319018404909</v>
      </c>
      <c r="AA336" s="13">
        <f t="shared" si="128"/>
        <v>35.539009159606131</v>
      </c>
      <c r="AB336" s="13">
        <f t="shared" si="129"/>
        <v>-1774</v>
      </c>
      <c r="AC336" s="13">
        <f t="shared" si="130"/>
        <v>-5.4417177914110422</v>
      </c>
      <c r="AD336" s="13">
        <f t="shared" si="131"/>
        <v>4.2719580948019171</v>
      </c>
      <c r="AE336" s="3">
        <f t="shared" si="132"/>
        <v>4.2719580948019171</v>
      </c>
      <c r="AF336" s="13">
        <f t="shared" si="120"/>
        <v>1774</v>
      </c>
      <c r="AG336" s="13">
        <f t="shared" si="142"/>
        <v>5.4417177914110422</v>
      </c>
      <c r="AH336" s="13">
        <f t="shared" si="121"/>
        <v>5.4417177914110422</v>
      </c>
    </row>
    <row r="337" spans="1:34" x14ac:dyDescent="0.2">
      <c r="A337" s="8">
        <f t="shared" si="143"/>
        <v>32700</v>
      </c>
      <c r="B337" s="9">
        <f t="shared" si="123"/>
        <v>32.700000000000003</v>
      </c>
      <c r="C337" s="13">
        <f>tarifest3(A337,$A$3,Param!$B$5,Param!$C$5,Param!$D$5,Param!$E$5,Param!$B$6,Param!$C$6,Param!$D$6,Param!$E$6)</f>
        <v>5781</v>
      </c>
      <c r="D337" s="3">
        <f t="shared" si="133"/>
        <v>17.678899082568808</v>
      </c>
      <c r="E337" s="3">
        <f>tarifest3grenz(A337,$A$3,Param!$B$5,Param!$C$5,Param!$D$5,Param!$E$5,Param!$B$6,Param!$C$6,Param!$D$6,Param!$E$6)*100</f>
        <v>31.308337989466455</v>
      </c>
      <c r="F337" s="13">
        <f>soli3(C337,$A$3,Param!$J$4,Param!$J$5,Param!$J$6)</f>
        <v>0</v>
      </c>
      <c r="G337" s="3">
        <f>soli3grenz(C337,$A$3,Param!$J$4,Param!$J$5,Param!$J$6)*100</f>
        <v>0</v>
      </c>
      <c r="H337" s="13">
        <f t="shared" si="124"/>
        <v>5781</v>
      </c>
      <c r="I337" s="3">
        <f t="shared" si="122"/>
        <v>17.678899082568808</v>
      </c>
      <c r="J337" s="13">
        <f t="shared" si="125"/>
        <v>31.308337989466455</v>
      </c>
      <c r="K337" s="13">
        <f>tarifest3(A337,$A$3,Param!$B$10,Param!$C$10,Param!$D$10,Param!$E$10,Param!$B$11,Param!$C$11,Param!$D$11,Param!$E$11)</f>
        <v>9242</v>
      </c>
      <c r="L337" s="3">
        <f t="shared" si="134"/>
        <v>28.262996941896024</v>
      </c>
      <c r="M337" s="3">
        <f>tarifest3grenz(A337,$A$3,Param!$B$10,Param!$C$10,Param!$D$10,Param!$E$10,Param!$B$11,Param!$C$11,Param!$D$11,Param!$E$11)*100</f>
        <v>35.580296084268376</v>
      </c>
      <c r="N337" s="3">
        <f t="shared" si="135"/>
        <v>-5158</v>
      </c>
      <c r="O337" s="3">
        <f t="shared" si="136"/>
        <v>-15.773700305810397</v>
      </c>
      <c r="P337" s="13">
        <f t="shared" si="126"/>
        <v>22890</v>
      </c>
      <c r="Q337" s="13">
        <f t="shared" si="137"/>
        <v>0</v>
      </c>
      <c r="R337" s="13">
        <f>tarifest3(A337-$K$3,$A$3,Param!$B$10,Param!$C$10,Param!$D$10,Param!$E$10,Param!$B$11,Param!$C$11,Param!$D$11,Param!$E$11)</f>
        <v>2796</v>
      </c>
      <c r="S337" s="3">
        <f t="shared" si="138"/>
        <v>8.5504587155963296</v>
      </c>
      <c r="T337" s="3">
        <f>IF(A337&lt;$K$3,$K$2,tarifest3grenz(A337-$K$3,$A$3,Param!$B$10,Param!$C$10,Param!$D$10,Param!$E$10,Param!$B$11,Param!$C$11,Param!$D$11,Param!$E$11))*100</f>
        <v>27.086749942752462</v>
      </c>
      <c r="U337" s="3">
        <f>MAX(K337-tarifest3($K$3,$A$3,Param!$B$10,Param!$C$10,Param!$D$10,Param!$E$10,Param!$B$11,Param!$C$11,Param!$D$11,Param!$E$11),0)</f>
        <v>4012</v>
      </c>
      <c r="V337" s="3">
        <f t="shared" si="139"/>
        <v>12.269113149847096</v>
      </c>
      <c r="W337" s="3">
        <f t="shared" si="140"/>
        <v>35.580296084268376</v>
      </c>
      <c r="X337" s="3">
        <f>soli3grenz(K337,$A$3,Param!$J$9,Param!$J$10,Param!$J$11)*100</f>
        <v>0</v>
      </c>
      <c r="Y337" s="13">
        <f t="shared" si="127"/>
        <v>4012</v>
      </c>
      <c r="Z337" s="3">
        <f t="shared" si="141"/>
        <v>12.269113149847096</v>
      </c>
      <c r="AA337" s="13">
        <f t="shared" si="128"/>
        <v>35.580296084268376</v>
      </c>
      <c r="AB337" s="13">
        <f t="shared" si="129"/>
        <v>-1769</v>
      </c>
      <c r="AC337" s="13">
        <f t="shared" si="130"/>
        <v>-5.4097859327217126</v>
      </c>
      <c r="AD337" s="13">
        <f t="shared" si="131"/>
        <v>4.2719580948019207</v>
      </c>
      <c r="AE337" s="3">
        <f t="shared" si="132"/>
        <v>4.2719580948019207</v>
      </c>
      <c r="AF337" s="13">
        <f t="shared" si="120"/>
        <v>1769</v>
      </c>
      <c r="AG337" s="13">
        <f t="shared" si="142"/>
        <v>5.4097859327217126</v>
      </c>
      <c r="AH337" s="13">
        <f t="shared" si="121"/>
        <v>5.4097859327217126</v>
      </c>
    </row>
    <row r="338" spans="1:34" x14ac:dyDescent="0.2">
      <c r="A338" s="8">
        <f t="shared" si="143"/>
        <v>32800</v>
      </c>
      <c r="B338" s="9">
        <f t="shared" si="123"/>
        <v>32.799999999999997</v>
      </c>
      <c r="C338" s="13">
        <f>tarifest3(A338,$A$3,Param!$B$5,Param!$C$5,Param!$D$5,Param!$E$5,Param!$B$6,Param!$C$6,Param!$D$6,Param!$E$6)</f>
        <v>5813</v>
      </c>
      <c r="D338" s="3">
        <f t="shared" si="133"/>
        <v>17.722560975609756</v>
      </c>
      <c r="E338" s="3">
        <f>tarifest3grenz(A338,$A$3,Param!$B$5,Param!$C$5,Param!$D$5,Param!$E$5,Param!$B$6,Param!$C$6,Param!$D$6,Param!$E$6)*100</f>
        <v>31.349624914128686</v>
      </c>
      <c r="F338" s="13">
        <f>soli3(C338,$A$3,Param!$J$4,Param!$J$5,Param!$J$6)</f>
        <v>0</v>
      </c>
      <c r="G338" s="3">
        <f>soli3grenz(C338,$A$3,Param!$J$4,Param!$J$5,Param!$J$6)*100</f>
        <v>0</v>
      </c>
      <c r="H338" s="13">
        <f t="shared" si="124"/>
        <v>5813</v>
      </c>
      <c r="I338" s="3">
        <f t="shared" si="122"/>
        <v>17.722560975609756</v>
      </c>
      <c r="J338" s="13">
        <f t="shared" si="125"/>
        <v>31.349624914128686</v>
      </c>
      <c r="K338" s="13">
        <f>tarifest3(A338,$A$3,Param!$B$10,Param!$C$10,Param!$D$10,Param!$E$10,Param!$B$11,Param!$C$11,Param!$D$11,Param!$E$11)</f>
        <v>9277</v>
      </c>
      <c r="L338" s="3">
        <f t="shared" si="134"/>
        <v>28.283536585365855</v>
      </c>
      <c r="M338" s="3">
        <f>tarifest3grenz(A338,$A$3,Param!$B$10,Param!$C$10,Param!$D$10,Param!$E$10,Param!$B$11,Param!$C$11,Param!$D$11,Param!$E$11)*100</f>
        <v>35.621583008930614</v>
      </c>
      <c r="N338" s="3">
        <f t="shared" si="135"/>
        <v>-5123</v>
      </c>
      <c r="O338" s="3">
        <f t="shared" si="136"/>
        <v>-15.61890243902439</v>
      </c>
      <c r="P338" s="13">
        <f t="shared" si="126"/>
        <v>22960</v>
      </c>
      <c r="Q338" s="13">
        <f t="shared" si="137"/>
        <v>0</v>
      </c>
      <c r="R338" s="13">
        <f>tarifest3(A338-$K$3,$A$3,Param!$B$10,Param!$C$10,Param!$D$10,Param!$E$10,Param!$B$11,Param!$C$11,Param!$D$11,Param!$E$11)</f>
        <v>2823</v>
      </c>
      <c r="S338" s="3">
        <f t="shared" si="138"/>
        <v>8.6067073170731696</v>
      </c>
      <c r="T338" s="3">
        <f>IF(A338&lt;$K$3,$K$2,tarifest3grenz(A338-$K$3,$A$3,Param!$B$10,Param!$C$10,Param!$D$10,Param!$E$10,Param!$B$11,Param!$C$11,Param!$D$11,Param!$E$11))*100</f>
        <v>27.1280368674147</v>
      </c>
      <c r="U338" s="3">
        <f>MAX(K338-tarifest3($K$3,$A$3,Param!$B$10,Param!$C$10,Param!$D$10,Param!$E$10,Param!$B$11,Param!$C$11,Param!$D$11,Param!$E$11),0)</f>
        <v>4047</v>
      </c>
      <c r="V338" s="3">
        <f t="shared" si="139"/>
        <v>12.338414634146341</v>
      </c>
      <c r="W338" s="3">
        <f t="shared" si="140"/>
        <v>35.621583008930614</v>
      </c>
      <c r="X338" s="3">
        <f>soli3grenz(K338,$A$3,Param!$J$9,Param!$J$10,Param!$J$11)*100</f>
        <v>0</v>
      </c>
      <c r="Y338" s="13">
        <f t="shared" si="127"/>
        <v>4047</v>
      </c>
      <c r="Z338" s="3">
        <f t="shared" si="141"/>
        <v>12.338414634146341</v>
      </c>
      <c r="AA338" s="13">
        <f t="shared" si="128"/>
        <v>35.621583008930614</v>
      </c>
      <c r="AB338" s="13">
        <f t="shared" si="129"/>
        <v>-1766</v>
      </c>
      <c r="AC338" s="13">
        <f t="shared" si="130"/>
        <v>-5.3841463414634152</v>
      </c>
      <c r="AD338" s="13">
        <f t="shared" si="131"/>
        <v>4.2719580948019278</v>
      </c>
      <c r="AE338" s="3">
        <f t="shared" si="132"/>
        <v>4.2719580948019278</v>
      </c>
      <c r="AF338" s="13">
        <f t="shared" si="120"/>
        <v>1766</v>
      </c>
      <c r="AG338" s="13">
        <f t="shared" si="142"/>
        <v>5.3841463414634152</v>
      </c>
      <c r="AH338" s="13">
        <f t="shared" si="121"/>
        <v>5.3841463414634152</v>
      </c>
    </row>
    <row r="339" spans="1:34" x14ac:dyDescent="0.2">
      <c r="A339" s="8">
        <f t="shared" si="143"/>
        <v>32900</v>
      </c>
      <c r="B339" s="9">
        <f t="shared" si="123"/>
        <v>32.9</v>
      </c>
      <c r="C339" s="13">
        <f>tarifest3(A339,$A$3,Param!$B$5,Param!$C$5,Param!$D$5,Param!$E$5,Param!$B$6,Param!$C$6,Param!$D$6,Param!$E$6)</f>
        <v>5844</v>
      </c>
      <c r="D339" s="3">
        <f t="shared" si="133"/>
        <v>17.762917933130698</v>
      </c>
      <c r="E339" s="3">
        <f>tarifest3grenz(A339,$A$3,Param!$B$5,Param!$C$5,Param!$D$5,Param!$E$5,Param!$B$6,Param!$C$6,Param!$D$6,Param!$E$6)*100</f>
        <v>31.390911838790934</v>
      </c>
      <c r="F339" s="13">
        <f>soli3(C339,$A$3,Param!$J$4,Param!$J$5,Param!$J$6)</f>
        <v>0</v>
      </c>
      <c r="G339" s="3">
        <f>soli3grenz(C339,$A$3,Param!$J$4,Param!$J$5,Param!$J$6)*100</f>
        <v>0</v>
      </c>
      <c r="H339" s="13">
        <f t="shared" si="124"/>
        <v>5844</v>
      </c>
      <c r="I339" s="3">
        <f t="shared" si="122"/>
        <v>17.762917933130698</v>
      </c>
      <c r="J339" s="13">
        <f t="shared" si="125"/>
        <v>31.390911838790934</v>
      </c>
      <c r="K339" s="13">
        <f>tarifest3(A339,$A$3,Param!$B$10,Param!$C$10,Param!$D$10,Param!$E$10,Param!$B$11,Param!$C$11,Param!$D$11,Param!$E$11)</f>
        <v>9313</v>
      </c>
      <c r="L339" s="3">
        <f t="shared" si="134"/>
        <v>28.306990881458965</v>
      </c>
      <c r="M339" s="3">
        <f>tarifest3grenz(A339,$A$3,Param!$B$10,Param!$C$10,Param!$D$10,Param!$E$10,Param!$B$11,Param!$C$11,Param!$D$11,Param!$E$11)*100</f>
        <v>35.662869933592859</v>
      </c>
      <c r="N339" s="3">
        <f t="shared" si="135"/>
        <v>-5087</v>
      </c>
      <c r="O339" s="3">
        <f t="shared" si="136"/>
        <v>-15.462006079027354</v>
      </c>
      <c r="P339" s="13">
        <f t="shared" si="126"/>
        <v>23030</v>
      </c>
      <c r="Q339" s="13">
        <f t="shared" si="137"/>
        <v>0</v>
      </c>
      <c r="R339" s="13">
        <f>tarifest3(A339-$K$3,$A$3,Param!$B$10,Param!$C$10,Param!$D$10,Param!$E$10,Param!$B$11,Param!$C$11,Param!$D$11,Param!$E$11)</f>
        <v>2850</v>
      </c>
      <c r="S339" s="3">
        <f t="shared" si="138"/>
        <v>8.6626139817629184</v>
      </c>
      <c r="T339" s="3">
        <f>IF(A339&lt;$K$3,$K$2,tarifest3grenz(A339-$K$3,$A$3,Param!$B$10,Param!$C$10,Param!$D$10,Param!$E$10,Param!$B$11,Param!$C$11,Param!$D$11,Param!$E$11))*100</f>
        <v>27.169323792076938</v>
      </c>
      <c r="U339" s="3">
        <f>MAX(K339-tarifest3($K$3,$A$3,Param!$B$10,Param!$C$10,Param!$D$10,Param!$E$10,Param!$B$11,Param!$C$11,Param!$D$11,Param!$E$11),0)</f>
        <v>4083</v>
      </c>
      <c r="V339" s="3">
        <f t="shared" si="139"/>
        <v>12.410334346504559</v>
      </c>
      <c r="W339" s="3">
        <f t="shared" si="140"/>
        <v>35.662869933592859</v>
      </c>
      <c r="X339" s="3">
        <f>soli3grenz(K339,$A$3,Param!$J$9,Param!$J$10,Param!$J$11)*100</f>
        <v>0</v>
      </c>
      <c r="Y339" s="13">
        <f t="shared" si="127"/>
        <v>4083</v>
      </c>
      <c r="Z339" s="3">
        <f t="shared" si="141"/>
        <v>12.410334346504559</v>
      </c>
      <c r="AA339" s="13">
        <f t="shared" si="128"/>
        <v>35.662869933592859</v>
      </c>
      <c r="AB339" s="13">
        <f t="shared" si="129"/>
        <v>-1761</v>
      </c>
      <c r="AC339" s="13">
        <f t="shared" si="130"/>
        <v>-5.3525835866261389</v>
      </c>
      <c r="AD339" s="13">
        <f t="shared" si="131"/>
        <v>4.2719580948019242</v>
      </c>
      <c r="AE339" s="3">
        <f t="shared" si="132"/>
        <v>4.2719580948019242</v>
      </c>
      <c r="AF339" s="13">
        <f t="shared" si="120"/>
        <v>1761</v>
      </c>
      <c r="AG339" s="13">
        <f t="shared" si="142"/>
        <v>5.3525835866261389</v>
      </c>
      <c r="AH339" s="13">
        <f t="shared" si="121"/>
        <v>5.3525835866261389</v>
      </c>
    </row>
    <row r="340" spans="1:34" x14ac:dyDescent="0.2">
      <c r="A340" s="8">
        <f t="shared" si="143"/>
        <v>33000</v>
      </c>
      <c r="B340" s="9">
        <f t="shared" si="123"/>
        <v>33</v>
      </c>
      <c r="C340" s="13">
        <f>tarifest3(A340,$A$3,Param!$B$5,Param!$C$5,Param!$D$5,Param!$E$5,Param!$B$6,Param!$C$6,Param!$D$6,Param!$E$6)</f>
        <v>5876</v>
      </c>
      <c r="D340" s="3">
        <f t="shared" si="133"/>
        <v>17.806060606060605</v>
      </c>
      <c r="E340" s="3">
        <f>tarifest3grenz(A340,$A$3,Param!$B$5,Param!$C$5,Param!$D$5,Param!$E$5,Param!$B$6,Param!$C$6,Param!$D$6,Param!$E$6)*100</f>
        <v>31.432198763453172</v>
      </c>
      <c r="F340" s="13">
        <f>soli3(C340,$A$3,Param!$J$4,Param!$J$5,Param!$J$6)</f>
        <v>0</v>
      </c>
      <c r="G340" s="3">
        <f>soli3grenz(C340,$A$3,Param!$J$4,Param!$J$5,Param!$J$6)*100</f>
        <v>0</v>
      </c>
      <c r="H340" s="13">
        <f t="shared" si="124"/>
        <v>5876</v>
      </c>
      <c r="I340" s="3">
        <f t="shared" si="122"/>
        <v>17.806060606060605</v>
      </c>
      <c r="J340" s="13">
        <f t="shared" si="125"/>
        <v>31.432198763453172</v>
      </c>
      <c r="K340" s="13">
        <f>tarifest3(A340,$A$3,Param!$B$10,Param!$C$10,Param!$D$10,Param!$E$10,Param!$B$11,Param!$C$11,Param!$D$11,Param!$E$11)</f>
        <v>9349</v>
      </c>
      <c r="L340" s="3">
        <f t="shared" si="134"/>
        <v>28.330303030303028</v>
      </c>
      <c r="M340" s="3">
        <f>tarifest3grenz(A340,$A$3,Param!$B$10,Param!$C$10,Param!$D$10,Param!$E$10,Param!$B$11,Param!$C$11,Param!$D$11,Param!$E$11)*100</f>
        <v>35.704156858255089</v>
      </c>
      <c r="N340" s="3">
        <f t="shared" si="135"/>
        <v>-5051</v>
      </c>
      <c r="O340" s="3">
        <f t="shared" si="136"/>
        <v>-15.306060606060607</v>
      </c>
      <c r="P340" s="13">
        <f t="shared" si="126"/>
        <v>23100</v>
      </c>
      <c r="Q340" s="13">
        <f t="shared" si="137"/>
        <v>0</v>
      </c>
      <c r="R340" s="13">
        <f>tarifest3(A340-$K$3,$A$3,Param!$B$10,Param!$C$10,Param!$D$10,Param!$E$10,Param!$B$11,Param!$C$11,Param!$D$11,Param!$E$11)</f>
        <v>2877</v>
      </c>
      <c r="S340" s="3">
        <f t="shared" si="138"/>
        <v>8.7181818181818187</v>
      </c>
      <c r="T340" s="3">
        <f>IF(A340&lt;$K$3,$K$2,tarifest3grenz(A340-$K$3,$A$3,Param!$B$10,Param!$C$10,Param!$D$10,Param!$E$10,Param!$B$11,Param!$C$11,Param!$D$11,Param!$E$11))*100</f>
        <v>27.210610716739183</v>
      </c>
      <c r="U340" s="3">
        <f>MAX(K340-tarifest3($K$3,$A$3,Param!$B$10,Param!$C$10,Param!$D$10,Param!$E$10,Param!$B$11,Param!$C$11,Param!$D$11,Param!$E$11),0)</f>
        <v>4119</v>
      </c>
      <c r="V340" s="3">
        <f t="shared" si="139"/>
        <v>12.481818181818181</v>
      </c>
      <c r="W340" s="3">
        <f t="shared" si="140"/>
        <v>35.704156858255089</v>
      </c>
      <c r="X340" s="3">
        <f>soli3grenz(K340,$A$3,Param!$J$9,Param!$J$10,Param!$J$11)*100</f>
        <v>0</v>
      </c>
      <c r="Y340" s="13">
        <f t="shared" si="127"/>
        <v>4119</v>
      </c>
      <c r="Z340" s="3">
        <f t="shared" si="141"/>
        <v>12.481818181818181</v>
      </c>
      <c r="AA340" s="13">
        <f t="shared" si="128"/>
        <v>35.704156858255089</v>
      </c>
      <c r="AB340" s="13">
        <f t="shared" si="129"/>
        <v>-1757</v>
      </c>
      <c r="AC340" s="13">
        <f t="shared" si="130"/>
        <v>-5.3242424242424242</v>
      </c>
      <c r="AD340" s="13">
        <f t="shared" si="131"/>
        <v>4.2719580948019171</v>
      </c>
      <c r="AE340" s="3">
        <f t="shared" si="132"/>
        <v>4.2719580948019171</v>
      </c>
      <c r="AF340" s="13">
        <f t="shared" si="120"/>
        <v>1757</v>
      </c>
      <c r="AG340" s="13">
        <f t="shared" si="142"/>
        <v>5.3242424242424242</v>
      </c>
      <c r="AH340" s="13">
        <f t="shared" si="121"/>
        <v>5.3242424242424242</v>
      </c>
    </row>
    <row r="341" spans="1:34" x14ac:dyDescent="0.2">
      <c r="A341" s="8">
        <f t="shared" si="143"/>
        <v>33100</v>
      </c>
      <c r="B341" s="9">
        <f t="shared" si="123"/>
        <v>33.1</v>
      </c>
      <c r="C341" s="13">
        <f>tarifest3(A341,$A$3,Param!$B$5,Param!$C$5,Param!$D$5,Param!$E$5,Param!$B$6,Param!$C$6,Param!$D$6,Param!$E$6)</f>
        <v>5907</v>
      </c>
      <c r="D341" s="3">
        <f t="shared" si="133"/>
        <v>17.845921450151057</v>
      </c>
      <c r="E341" s="3">
        <f>tarifest3grenz(A341,$A$3,Param!$B$5,Param!$C$5,Param!$D$5,Param!$E$5,Param!$B$6,Param!$C$6,Param!$D$6,Param!$E$6)*100</f>
        <v>31.47348568811541</v>
      </c>
      <c r="F341" s="13">
        <f>soli3(C341,$A$3,Param!$J$4,Param!$J$5,Param!$J$6)</f>
        <v>0</v>
      </c>
      <c r="G341" s="3">
        <f>soli3grenz(C341,$A$3,Param!$J$4,Param!$J$5,Param!$J$6)*100</f>
        <v>0</v>
      </c>
      <c r="H341" s="13">
        <f t="shared" si="124"/>
        <v>5907</v>
      </c>
      <c r="I341" s="3">
        <f t="shared" si="122"/>
        <v>17.845921450151057</v>
      </c>
      <c r="J341" s="13">
        <f t="shared" si="125"/>
        <v>31.47348568811541</v>
      </c>
      <c r="K341" s="13">
        <f>tarifest3(A341,$A$3,Param!$B$10,Param!$C$10,Param!$D$10,Param!$E$10,Param!$B$11,Param!$C$11,Param!$D$11,Param!$E$11)</f>
        <v>9385</v>
      </c>
      <c r="L341" s="3">
        <f t="shared" si="134"/>
        <v>28.353474320241688</v>
      </c>
      <c r="M341" s="3">
        <f>tarifest3grenz(A341,$A$3,Param!$B$10,Param!$C$10,Param!$D$10,Param!$E$10,Param!$B$11,Param!$C$11,Param!$D$11,Param!$E$11)*100</f>
        <v>35.745443782917334</v>
      </c>
      <c r="N341" s="3">
        <f t="shared" si="135"/>
        <v>-5015</v>
      </c>
      <c r="O341" s="3">
        <f t="shared" si="136"/>
        <v>-15.15105740181269</v>
      </c>
      <c r="P341" s="13">
        <f t="shared" si="126"/>
        <v>23170</v>
      </c>
      <c r="Q341" s="13">
        <f t="shared" si="137"/>
        <v>0</v>
      </c>
      <c r="R341" s="13">
        <f>tarifest3(A341-$K$3,$A$3,Param!$B$10,Param!$C$10,Param!$D$10,Param!$E$10,Param!$B$11,Param!$C$11,Param!$D$11,Param!$E$11)</f>
        <v>2905</v>
      </c>
      <c r="S341" s="3">
        <f t="shared" si="138"/>
        <v>8.7764350453172195</v>
      </c>
      <c r="T341" s="3">
        <f>IF(A341&lt;$K$3,$K$2,tarifest3grenz(A341-$K$3,$A$3,Param!$B$10,Param!$C$10,Param!$D$10,Param!$E$10,Param!$B$11,Param!$C$11,Param!$D$11,Param!$E$11))*100</f>
        <v>27.251897641401417</v>
      </c>
      <c r="U341" s="3">
        <f>MAX(K341-tarifest3($K$3,$A$3,Param!$B$10,Param!$C$10,Param!$D$10,Param!$E$10,Param!$B$11,Param!$C$11,Param!$D$11,Param!$E$11),0)</f>
        <v>4155</v>
      </c>
      <c r="V341" s="3">
        <f t="shared" si="139"/>
        <v>12.552870090634441</v>
      </c>
      <c r="W341" s="3">
        <f t="shared" si="140"/>
        <v>35.745443782917334</v>
      </c>
      <c r="X341" s="3">
        <f>soli3grenz(K341,$A$3,Param!$J$9,Param!$J$10,Param!$J$11)*100</f>
        <v>0</v>
      </c>
      <c r="Y341" s="13">
        <f t="shared" si="127"/>
        <v>4155</v>
      </c>
      <c r="Z341" s="3">
        <f t="shared" si="141"/>
        <v>12.552870090634441</v>
      </c>
      <c r="AA341" s="13">
        <f t="shared" si="128"/>
        <v>35.745443782917334</v>
      </c>
      <c r="AB341" s="13">
        <f t="shared" si="129"/>
        <v>-1752</v>
      </c>
      <c r="AC341" s="13">
        <f t="shared" si="130"/>
        <v>-5.2930513595166158</v>
      </c>
      <c r="AD341" s="13">
        <f t="shared" si="131"/>
        <v>4.2719580948019242</v>
      </c>
      <c r="AE341" s="3">
        <f t="shared" si="132"/>
        <v>4.2719580948019242</v>
      </c>
      <c r="AF341" s="13">
        <f t="shared" si="120"/>
        <v>1752</v>
      </c>
      <c r="AG341" s="13">
        <f t="shared" si="142"/>
        <v>5.2930513595166158</v>
      </c>
      <c r="AH341" s="13">
        <f t="shared" si="121"/>
        <v>5.2930513595166158</v>
      </c>
    </row>
    <row r="342" spans="1:34" x14ac:dyDescent="0.2">
      <c r="A342" s="8">
        <f t="shared" si="143"/>
        <v>33200</v>
      </c>
      <c r="B342" s="9">
        <f t="shared" si="123"/>
        <v>33.200000000000003</v>
      </c>
      <c r="C342" s="13">
        <f>tarifest3(A342,$A$3,Param!$B$5,Param!$C$5,Param!$D$5,Param!$E$5,Param!$B$6,Param!$C$6,Param!$D$6,Param!$E$6)</f>
        <v>5938</v>
      </c>
      <c r="D342" s="3">
        <f t="shared" si="133"/>
        <v>17.885542168674696</v>
      </c>
      <c r="E342" s="3">
        <f>tarifest3grenz(A342,$A$3,Param!$B$5,Param!$C$5,Param!$D$5,Param!$E$5,Param!$B$6,Param!$C$6,Param!$D$6,Param!$E$6)*100</f>
        <v>31.514772612777652</v>
      </c>
      <c r="F342" s="13">
        <f>soli3(C342,$A$3,Param!$J$4,Param!$J$5,Param!$J$6)</f>
        <v>0</v>
      </c>
      <c r="G342" s="3">
        <f>soli3grenz(C342,$A$3,Param!$J$4,Param!$J$5,Param!$J$6)*100</f>
        <v>0</v>
      </c>
      <c r="H342" s="13">
        <f t="shared" si="124"/>
        <v>5938</v>
      </c>
      <c r="I342" s="3">
        <f t="shared" si="122"/>
        <v>17.885542168674696</v>
      </c>
      <c r="J342" s="13">
        <f t="shared" si="125"/>
        <v>31.514772612777652</v>
      </c>
      <c r="K342" s="13">
        <f>tarifest3(A342,$A$3,Param!$B$10,Param!$C$10,Param!$D$10,Param!$E$10,Param!$B$11,Param!$C$11,Param!$D$11,Param!$E$11)</f>
        <v>9420</v>
      </c>
      <c r="L342" s="3">
        <f t="shared" si="134"/>
        <v>28.373493975903614</v>
      </c>
      <c r="M342" s="3">
        <f>tarifest3grenz(A342,$A$3,Param!$B$10,Param!$C$10,Param!$D$10,Param!$E$10,Param!$B$11,Param!$C$11,Param!$D$11,Param!$E$11)*100</f>
        <v>35.786730707579572</v>
      </c>
      <c r="N342" s="3">
        <f t="shared" si="135"/>
        <v>-4980</v>
      </c>
      <c r="O342" s="3">
        <f t="shared" si="136"/>
        <v>-15</v>
      </c>
      <c r="P342" s="13">
        <f t="shared" si="126"/>
        <v>23240</v>
      </c>
      <c r="Q342" s="13">
        <f t="shared" si="137"/>
        <v>0</v>
      </c>
      <c r="R342" s="13">
        <f>tarifest3(A342-$K$3,$A$3,Param!$B$10,Param!$C$10,Param!$D$10,Param!$E$10,Param!$B$11,Param!$C$11,Param!$D$11,Param!$E$11)</f>
        <v>2932</v>
      </c>
      <c r="S342" s="3">
        <f t="shared" si="138"/>
        <v>8.831325301204819</v>
      </c>
      <c r="T342" s="3">
        <f>IF(A342&lt;$K$3,$K$2,tarifest3grenz(A342-$K$3,$A$3,Param!$B$10,Param!$C$10,Param!$D$10,Param!$E$10,Param!$B$11,Param!$C$11,Param!$D$11,Param!$E$11))*100</f>
        <v>27.293184566063662</v>
      </c>
      <c r="U342" s="3">
        <f>MAX(K342-tarifest3($K$3,$A$3,Param!$B$10,Param!$C$10,Param!$D$10,Param!$E$10,Param!$B$11,Param!$C$11,Param!$D$11,Param!$E$11),0)</f>
        <v>4190</v>
      </c>
      <c r="V342" s="3">
        <f t="shared" si="139"/>
        <v>12.620481927710845</v>
      </c>
      <c r="W342" s="3">
        <f t="shared" si="140"/>
        <v>35.786730707579572</v>
      </c>
      <c r="X342" s="3">
        <f>soli3grenz(K342,$A$3,Param!$J$9,Param!$J$10,Param!$J$11)*100</f>
        <v>0</v>
      </c>
      <c r="Y342" s="13">
        <f t="shared" si="127"/>
        <v>4190</v>
      </c>
      <c r="Z342" s="3">
        <f t="shared" si="141"/>
        <v>12.620481927710845</v>
      </c>
      <c r="AA342" s="13">
        <f t="shared" si="128"/>
        <v>35.786730707579572</v>
      </c>
      <c r="AB342" s="13">
        <f t="shared" si="129"/>
        <v>-1748</v>
      </c>
      <c r="AC342" s="13">
        <f t="shared" si="130"/>
        <v>-5.2650602409638516</v>
      </c>
      <c r="AD342" s="13">
        <f t="shared" si="131"/>
        <v>4.2719580948019207</v>
      </c>
      <c r="AE342" s="3">
        <f t="shared" si="132"/>
        <v>4.2719580948019207</v>
      </c>
      <c r="AF342" s="13">
        <f t="shared" si="120"/>
        <v>1748</v>
      </c>
      <c r="AG342" s="13">
        <f t="shared" si="142"/>
        <v>5.2650602409638516</v>
      </c>
      <c r="AH342" s="13">
        <f t="shared" si="121"/>
        <v>5.2650602409638516</v>
      </c>
    </row>
    <row r="343" spans="1:34" x14ac:dyDescent="0.2">
      <c r="A343" s="8">
        <f t="shared" si="143"/>
        <v>33300</v>
      </c>
      <c r="B343" s="9">
        <f t="shared" si="123"/>
        <v>33.299999999999997</v>
      </c>
      <c r="C343" s="13">
        <f>tarifest3(A343,$A$3,Param!$B$5,Param!$C$5,Param!$D$5,Param!$E$5,Param!$B$6,Param!$C$6,Param!$D$6,Param!$E$6)</f>
        <v>5970</v>
      </c>
      <c r="D343" s="3">
        <f t="shared" si="133"/>
        <v>17.927927927927929</v>
      </c>
      <c r="E343" s="3">
        <f>tarifest3grenz(A343,$A$3,Param!$B$5,Param!$C$5,Param!$D$5,Param!$E$5,Param!$B$6,Param!$C$6,Param!$D$6,Param!$E$6)*100</f>
        <v>31.556059537439886</v>
      </c>
      <c r="F343" s="13">
        <f>soli3(C343,$A$3,Param!$J$4,Param!$J$5,Param!$J$6)</f>
        <v>0</v>
      </c>
      <c r="G343" s="3">
        <f>soli3grenz(C343,$A$3,Param!$J$4,Param!$J$5,Param!$J$6)*100</f>
        <v>0</v>
      </c>
      <c r="H343" s="13">
        <f t="shared" si="124"/>
        <v>5970</v>
      </c>
      <c r="I343" s="3">
        <f t="shared" si="122"/>
        <v>17.927927927927929</v>
      </c>
      <c r="J343" s="13">
        <f t="shared" si="125"/>
        <v>31.556059537439886</v>
      </c>
      <c r="K343" s="13">
        <f>tarifest3(A343,$A$3,Param!$B$10,Param!$C$10,Param!$D$10,Param!$E$10,Param!$B$11,Param!$C$11,Param!$D$11,Param!$E$11)</f>
        <v>9456</v>
      </c>
      <c r="L343" s="3">
        <f t="shared" si="134"/>
        <v>28.396396396396394</v>
      </c>
      <c r="M343" s="3">
        <f>tarifest3grenz(A343,$A$3,Param!$B$10,Param!$C$10,Param!$D$10,Param!$E$10,Param!$B$11,Param!$C$11,Param!$D$11,Param!$E$11)*100</f>
        <v>35.828017632241817</v>
      </c>
      <c r="N343" s="3">
        <f t="shared" si="135"/>
        <v>-4944</v>
      </c>
      <c r="O343" s="3">
        <f t="shared" si="136"/>
        <v>-14.846846846846848</v>
      </c>
      <c r="P343" s="13">
        <f t="shared" si="126"/>
        <v>23310</v>
      </c>
      <c r="Q343" s="13">
        <f t="shared" si="137"/>
        <v>0</v>
      </c>
      <c r="R343" s="13">
        <f>tarifest3(A343-$K$3,$A$3,Param!$B$10,Param!$C$10,Param!$D$10,Param!$E$10,Param!$B$11,Param!$C$11,Param!$D$11,Param!$E$11)</f>
        <v>2959</v>
      </c>
      <c r="S343" s="3">
        <f t="shared" si="138"/>
        <v>8.8858858858858856</v>
      </c>
      <c r="T343" s="3">
        <f>IF(A343&lt;$K$3,$K$2,tarifest3grenz(A343-$K$3,$A$3,Param!$B$10,Param!$C$10,Param!$D$10,Param!$E$10,Param!$B$11,Param!$C$11,Param!$D$11,Param!$E$11))*100</f>
        <v>27.334471490725896</v>
      </c>
      <c r="U343" s="3">
        <f>MAX(K343-tarifest3($K$3,$A$3,Param!$B$10,Param!$C$10,Param!$D$10,Param!$E$10,Param!$B$11,Param!$C$11,Param!$D$11,Param!$E$11),0)</f>
        <v>4226</v>
      </c>
      <c r="V343" s="3">
        <f t="shared" si="139"/>
        <v>12.69069069069069</v>
      </c>
      <c r="W343" s="3">
        <f t="shared" si="140"/>
        <v>35.828017632241817</v>
      </c>
      <c r="X343" s="3">
        <f>soli3grenz(K343,$A$3,Param!$J$9,Param!$J$10,Param!$J$11)*100</f>
        <v>0</v>
      </c>
      <c r="Y343" s="13">
        <f t="shared" si="127"/>
        <v>4226</v>
      </c>
      <c r="Z343" s="3">
        <f t="shared" si="141"/>
        <v>12.69069069069069</v>
      </c>
      <c r="AA343" s="13">
        <f t="shared" si="128"/>
        <v>35.828017632241817</v>
      </c>
      <c r="AB343" s="13">
        <f t="shared" si="129"/>
        <v>-1744</v>
      </c>
      <c r="AC343" s="13">
        <f t="shared" si="130"/>
        <v>-5.2372372372372382</v>
      </c>
      <c r="AD343" s="13">
        <f t="shared" si="131"/>
        <v>4.2719580948019313</v>
      </c>
      <c r="AE343" s="3">
        <f t="shared" si="132"/>
        <v>4.2719580948019313</v>
      </c>
      <c r="AF343" s="13">
        <f t="shared" si="120"/>
        <v>1744</v>
      </c>
      <c r="AG343" s="13">
        <f t="shared" si="142"/>
        <v>5.2372372372372382</v>
      </c>
      <c r="AH343" s="13">
        <f t="shared" si="121"/>
        <v>5.2372372372372382</v>
      </c>
    </row>
    <row r="344" spans="1:34" x14ac:dyDescent="0.2">
      <c r="A344" s="8">
        <f t="shared" si="143"/>
        <v>33400</v>
      </c>
      <c r="B344" s="9">
        <f t="shared" si="123"/>
        <v>33.4</v>
      </c>
      <c r="C344" s="13">
        <f>tarifest3(A344,$A$3,Param!$B$5,Param!$C$5,Param!$D$5,Param!$E$5,Param!$B$6,Param!$C$6,Param!$D$6,Param!$E$6)</f>
        <v>6002</v>
      </c>
      <c r="D344" s="3">
        <f t="shared" si="133"/>
        <v>17.970059880239521</v>
      </c>
      <c r="E344" s="3">
        <f>tarifest3grenz(A344,$A$3,Param!$B$5,Param!$C$5,Param!$D$5,Param!$E$5,Param!$B$6,Param!$C$6,Param!$D$6,Param!$E$6)*100</f>
        <v>31.597346462102127</v>
      </c>
      <c r="F344" s="13">
        <f>soli3(C344,$A$3,Param!$J$4,Param!$J$5,Param!$J$6)</f>
        <v>0</v>
      </c>
      <c r="G344" s="3">
        <f>soli3grenz(C344,$A$3,Param!$J$4,Param!$J$5,Param!$J$6)*100</f>
        <v>0</v>
      </c>
      <c r="H344" s="13">
        <f t="shared" si="124"/>
        <v>6002</v>
      </c>
      <c r="I344" s="3">
        <f t="shared" si="122"/>
        <v>17.970059880239521</v>
      </c>
      <c r="J344" s="13">
        <f t="shared" si="125"/>
        <v>31.597346462102127</v>
      </c>
      <c r="K344" s="13">
        <f>tarifest3(A344,$A$3,Param!$B$10,Param!$C$10,Param!$D$10,Param!$E$10,Param!$B$11,Param!$C$11,Param!$D$11,Param!$E$11)</f>
        <v>9492</v>
      </c>
      <c r="L344" s="3">
        <f t="shared" si="134"/>
        <v>28.419161676646709</v>
      </c>
      <c r="M344" s="3">
        <f>tarifest3grenz(A344,$A$3,Param!$B$10,Param!$C$10,Param!$D$10,Param!$E$10,Param!$B$11,Param!$C$11,Param!$D$11,Param!$E$11)*100</f>
        <v>35.869304556904055</v>
      </c>
      <c r="N344" s="3">
        <f t="shared" si="135"/>
        <v>-4908</v>
      </c>
      <c r="O344" s="3">
        <f t="shared" si="136"/>
        <v>-14.694610778443115</v>
      </c>
      <c r="P344" s="13">
        <f t="shared" si="126"/>
        <v>23380</v>
      </c>
      <c r="Q344" s="13">
        <f t="shared" si="137"/>
        <v>0</v>
      </c>
      <c r="R344" s="13">
        <f>tarifest3(A344-$K$3,$A$3,Param!$B$10,Param!$C$10,Param!$D$10,Param!$E$10,Param!$B$11,Param!$C$11,Param!$D$11,Param!$E$11)</f>
        <v>2987</v>
      </c>
      <c r="S344" s="3">
        <f t="shared" si="138"/>
        <v>8.9431137724550904</v>
      </c>
      <c r="T344" s="3">
        <f>IF(A344&lt;$K$3,$K$2,tarifest3grenz(A344-$K$3,$A$3,Param!$B$10,Param!$C$10,Param!$D$10,Param!$E$10,Param!$B$11,Param!$C$11,Param!$D$11,Param!$E$11))*100</f>
        <v>27.375758415388134</v>
      </c>
      <c r="U344" s="3">
        <f>MAX(K344-tarifest3($K$3,$A$3,Param!$B$10,Param!$C$10,Param!$D$10,Param!$E$10,Param!$B$11,Param!$C$11,Param!$D$11,Param!$E$11),0)</f>
        <v>4262</v>
      </c>
      <c r="V344" s="3">
        <f t="shared" si="139"/>
        <v>12.760479041916167</v>
      </c>
      <c r="W344" s="3">
        <f t="shared" si="140"/>
        <v>35.869304556904055</v>
      </c>
      <c r="X344" s="3">
        <f>soli3grenz(K344,$A$3,Param!$J$9,Param!$J$10,Param!$J$11)*100</f>
        <v>0</v>
      </c>
      <c r="Y344" s="13">
        <f t="shared" si="127"/>
        <v>4262</v>
      </c>
      <c r="Z344" s="3">
        <f t="shared" si="141"/>
        <v>12.760479041916167</v>
      </c>
      <c r="AA344" s="13">
        <f t="shared" si="128"/>
        <v>35.869304556904055</v>
      </c>
      <c r="AB344" s="13">
        <f t="shared" si="129"/>
        <v>-1740</v>
      </c>
      <c r="AC344" s="13">
        <f t="shared" si="130"/>
        <v>-5.2095808383233546</v>
      </c>
      <c r="AD344" s="13">
        <f t="shared" si="131"/>
        <v>4.2719580948019278</v>
      </c>
      <c r="AE344" s="3">
        <f t="shared" si="132"/>
        <v>4.2719580948019278</v>
      </c>
      <c r="AF344" s="13">
        <f t="shared" si="120"/>
        <v>1740</v>
      </c>
      <c r="AG344" s="13">
        <f t="shared" si="142"/>
        <v>5.2095808383233546</v>
      </c>
      <c r="AH344" s="13">
        <f t="shared" si="121"/>
        <v>5.2095808383233546</v>
      </c>
    </row>
    <row r="345" spans="1:34" x14ac:dyDescent="0.2">
      <c r="A345" s="8">
        <f t="shared" si="143"/>
        <v>33500</v>
      </c>
      <c r="B345" s="9">
        <f t="shared" si="123"/>
        <v>33.5</v>
      </c>
      <c r="C345" s="13">
        <f>tarifest3(A345,$A$3,Param!$B$5,Param!$C$5,Param!$D$5,Param!$E$5,Param!$B$6,Param!$C$6,Param!$D$6,Param!$E$6)</f>
        <v>6033</v>
      </c>
      <c r="D345" s="3">
        <f t="shared" si="133"/>
        <v>18.008955223880598</v>
      </c>
      <c r="E345" s="3">
        <f>tarifest3grenz(A345,$A$3,Param!$B$5,Param!$C$5,Param!$D$5,Param!$E$5,Param!$B$6,Param!$C$6,Param!$D$6,Param!$E$6)*100</f>
        <v>31.638633386764369</v>
      </c>
      <c r="F345" s="13">
        <f>soli3(C345,$A$3,Param!$J$4,Param!$J$5,Param!$J$6)</f>
        <v>0</v>
      </c>
      <c r="G345" s="3">
        <f>soli3grenz(C345,$A$3,Param!$J$4,Param!$J$5,Param!$J$6)*100</f>
        <v>0</v>
      </c>
      <c r="H345" s="13">
        <f t="shared" si="124"/>
        <v>6033</v>
      </c>
      <c r="I345" s="3">
        <f t="shared" si="122"/>
        <v>18.008955223880598</v>
      </c>
      <c r="J345" s="13">
        <f t="shared" si="125"/>
        <v>31.638633386764369</v>
      </c>
      <c r="K345" s="13">
        <f>tarifest3(A345,$A$3,Param!$B$10,Param!$C$10,Param!$D$10,Param!$E$10,Param!$B$11,Param!$C$11,Param!$D$11,Param!$E$11)</f>
        <v>9528</v>
      </c>
      <c r="L345" s="3">
        <f t="shared" si="134"/>
        <v>28.441791044776121</v>
      </c>
      <c r="M345" s="3">
        <f>tarifest3grenz(A345,$A$3,Param!$B$10,Param!$C$10,Param!$D$10,Param!$E$10,Param!$B$11,Param!$C$11,Param!$D$11,Param!$E$11)*100</f>
        <v>35.910591481566293</v>
      </c>
      <c r="N345" s="3">
        <f t="shared" si="135"/>
        <v>-4872</v>
      </c>
      <c r="O345" s="3">
        <f t="shared" si="136"/>
        <v>-14.543283582089552</v>
      </c>
      <c r="P345" s="13">
        <f t="shared" si="126"/>
        <v>23450</v>
      </c>
      <c r="Q345" s="13">
        <f t="shared" si="137"/>
        <v>0</v>
      </c>
      <c r="R345" s="13">
        <f>tarifest3(A345-$K$3,$A$3,Param!$B$10,Param!$C$10,Param!$D$10,Param!$E$10,Param!$B$11,Param!$C$11,Param!$D$11,Param!$E$11)</f>
        <v>3014</v>
      </c>
      <c r="S345" s="3">
        <f t="shared" si="138"/>
        <v>8.9970149253731346</v>
      </c>
      <c r="T345" s="3">
        <f>IF(A345&lt;$K$3,$K$2,tarifest3grenz(A345-$K$3,$A$3,Param!$B$10,Param!$C$10,Param!$D$10,Param!$E$10,Param!$B$11,Param!$C$11,Param!$D$11,Param!$E$11))*100</f>
        <v>27.417045340050379</v>
      </c>
      <c r="U345" s="3">
        <f>MAX(K345-tarifest3($K$3,$A$3,Param!$B$10,Param!$C$10,Param!$D$10,Param!$E$10,Param!$B$11,Param!$C$11,Param!$D$11,Param!$E$11),0)</f>
        <v>4298</v>
      </c>
      <c r="V345" s="3">
        <f t="shared" si="139"/>
        <v>12.829850746268656</v>
      </c>
      <c r="W345" s="3">
        <f t="shared" si="140"/>
        <v>35.910591481566293</v>
      </c>
      <c r="X345" s="3">
        <f>soli3grenz(K345,$A$3,Param!$J$9,Param!$J$10,Param!$J$11)*100</f>
        <v>0</v>
      </c>
      <c r="Y345" s="13">
        <f t="shared" si="127"/>
        <v>4298</v>
      </c>
      <c r="Z345" s="3">
        <f t="shared" si="141"/>
        <v>12.829850746268656</v>
      </c>
      <c r="AA345" s="13">
        <f t="shared" si="128"/>
        <v>35.910591481566293</v>
      </c>
      <c r="AB345" s="13">
        <f t="shared" si="129"/>
        <v>-1735</v>
      </c>
      <c r="AC345" s="13">
        <f t="shared" si="130"/>
        <v>-5.1791044776119417</v>
      </c>
      <c r="AD345" s="13">
        <f t="shared" si="131"/>
        <v>4.2719580948019242</v>
      </c>
      <c r="AE345" s="3">
        <f t="shared" si="132"/>
        <v>4.2719580948019242</v>
      </c>
      <c r="AF345" s="13">
        <f t="shared" si="120"/>
        <v>1735</v>
      </c>
      <c r="AG345" s="13">
        <f t="shared" si="142"/>
        <v>5.1791044776119417</v>
      </c>
      <c r="AH345" s="13">
        <f t="shared" si="121"/>
        <v>5.1791044776119417</v>
      </c>
    </row>
    <row r="346" spans="1:34" x14ac:dyDescent="0.2">
      <c r="A346" s="8">
        <f t="shared" si="143"/>
        <v>33600</v>
      </c>
      <c r="B346" s="9">
        <f t="shared" si="123"/>
        <v>33.6</v>
      </c>
      <c r="C346" s="13">
        <f>tarifest3(A346,$A$3,Param!$B$5,Param!$C$5,Param!$D$5,Param!$E$5,Param!$B$6,Param!$C$6,Param!$D$6,Param!$E$6)</f>
        <v>6065</v>
      </c>
      <c r="D346" s="3">
        <f t="shared" si="133"/>
        <v>18.050595238095237</v>
      </c>
      <c r="E346" s="3">
        <f>tarifest3grenz(A346,$A$3,Param!$B$5,Param!$C$5,Param!$D$5,Param!$E$5,Param!$B$6,Param!$C$6,Param!$D$6,Param!$E$6)*100</f>
        <v>31.679920311426606</v>
      </c>
      <c r="F346" s="13">
        <f>soli3(C346,$A$3,Param!$J$4,Param!$J$5,Param!$J$6)</f>
        <v>0</v>
      </c>
      <c r="G346" s="3">
        <f>soli3grenz(C346,$A$3,Param!$J$4,Param!$J$5,Param!$J$6)*100</f>
        <v>0</v>
      </c>
      <c r="H346" s="13">
        <f t="shared" si="124"/>
        <v>6065</v>
      </c>
      <c r="I346" s="3">
        <f t="shared" si="122"/>
        <v>18.050595238095237</v>
      </c>
      <c r="J346" s="13">
        <f t="shared" si="125"/>
        <v>31.679920311426606</v>
      </c>
      <c r="K346" s="13">
        <f>tarifest3(A346,$A$3,Param!$B$10,Param!$C$10,Param!$D$10,Param!$E$10,Param!$B$11,Param!$C$11,Param!$D$11,Param!$E$11)</f>
        <v>9564</v>
      </c>
      <c r="L346" s="3">
        <f t="shared" si="134"/>
        <v>28.464285714285715</v>
      </c>
      <c r="M346" s="3">
        <f>tarifest3grenz(A346,$A$3,Param!$B$10,Param!$C$10,Param!$D$10,Param!$E$10,Param!$B$11,Param!$C$11,Param!$D$11,Param!$E$11)*100</f>
        <v>35.951878406228531</v>
      </c>
      <c r="N346" s="3">
        <f t="shared" si="135"/>
        <v>-4836</v>
      </c>
      <c r="O346" s="3">
        <f t="shared" si="136"/>
        <v>-14.392857142857144</v>
      </c>
      <c r="P346" s="13">
        <f t="shared" si="126"/>
        <v>23520</v>
      </c>
      <c r="Q346" s="13">
        <f t="shared" si="137"/>
        <v>0</v>
      </c>
      <c r="R346" s="13">
        <f>tarifest3(A346-$K$3,$A$3,Param!$B$10,Param!$C$10,Param!$D$10,Param!$E$10,Param!$B$11,Param!$C$11,Param!$D$11,Param!$E$11)</f>
        <v>3041</v>
      </c>
      <c r="S346" s="3">
        <f t="shared" si="138"/>
        <v>9.0505952380952372</v>
      </c>
      <c r="T346" s="3">
        <f>IF(A346&lt;$K$3,$K$2,tarifest3grenz(A346-$K$3,$A$3,Param!$B$10,Param!$C$10,Param!$D$10,Param!$E$10,Param!$B$11,Param!$C$11,Param!$D$11,Param!$E$11))*100</f>
        <v>27.458332264712617</v>
      </c>
      <c r="U346" s="3">
        <f>MAX(K346-tarifest3($K$3,$A$3,Param!$B$10,Param!$C$10,Param!$D$10,Param!$E$10,Param!$B$11,Param!$C$11,Param!$D$11,Param!$E$11),0)</f>
        <v>4334</v>
      </c>
      <c r="V346" s="3">
        <f t="shared" si="139"/>
        <v>12.898809523809524</v>
      </c>
      <c r="W346" s="3">
        <f t="shared" si="140"/>
        <v>35.951878406228531</v>
      </c>
      <c r="X346" s="3">
        <f>soli3grenz(K346,$A$3,Param!$J$9,Param!$J$10,Param!$J$11)*100</f>
        <v>0</v>
      </c>
      <c r="Y346" s="13">
        <f t="shared" si="127"/>
        <v>4334</v>
      </c>
      <c r="Z346" s="3">
        <f t="shared" si="141"/>
        <v>12.898809523809524</v>
      </c>
      <c r="AA346" s="13">
        <f t="shared" si="128"/>
        <v>35.951878406228531</v>
      </c>
      <c r="AB346" s="13">
        <f t="shared" si="129"/>
        <v>-1731</v>
      </c>
      <c r="AC346" s="13">
        <f t="shared" si="130"/>
        <v>-5.1517857142857135</v>
      </c>
      <c r="AD346" s="13">
        <f t="shared" si="131"/>
        <v>4.2719580948019242</v>
      </c>
      <c r="AE346" s="3">
        <f t="shared" si="132"/>
        <v>4.2719580948019242</v>
      </c>
      <c r="AF346" s="13">
        <f t="shared" si="120"/>
        <v>1731</v>
      </c>
      <c r="AG346" s="13">
        <f t="shared" si="142"/>
        <v>5.1517857142857135</v>
      </c>
      <c r="AH346" s="13">
        <f t="shared" si="121"/>
        <v>5.1517857142857135</v>
      </c>
    </row>
    <row r="347" spans="1:34" x14ac:dyDescent="0.2">
      <c r="A347" s="8">
        <f t="shared" si="143"/>
        <v>33700</v>
      </c>
      <c r="B347" s="9">
        <f t="shared" si="123"/>
        <v>33.700000000000003</v>
      </c>
      <c r="C347" s="13">
        <f>tarifest3(A347,$A$3,Param!$B$5,Param!$C$5,Param!$D$5,Param!$E$5,Param!$B$6,Param!$C$6,Param!$D$6,Param!$E$6)</f>
        <v>6097</v>
      </c>
      <c r="D347" s="3">
        <f t="shared" si="133"/>
        <v>18.091988130563799</v>
      </c>
      <c r="E347" s="3">
        <f>tarifest3grenz(A347,$A$3,Param!$B$5,Param!$C$5,Param!$D$5,Param!$E$5,Param!$B$6,Param!$C$6,Param!$D$6,Param!$E$6)*100</f>
        <v>31.721207236088851</v>
      </c>
      <c r="F347" s="13">
        <f>soli3(C347,$A$3,Param!$J$4,Param!$J$5,Param!$J$6)</f>
        <v>0</v>
      </c>
      <c r="G347" s="3">
        <f>soli3grenz(C347,$A$3,Param!$J$4,Param!$J$5,Param!$J$6)*100</f>
        <v>0</v>
      </c>
      <c r="H347" s="13">
        <f t="shared" si="124"/>
        <v>6097</v>
      </c>
      <c r="I347" s="3">
        <f t="shared" si="122"/>
        <v>18.091988130563799</v>
      </c>
      <c r="J347" s="13">
        <f t="shared" si="125"/>
        <v>31.721207236088851</v>
      </c>
      <c r="K347" s="13">
        <f>tarifest3(A347,$A$3,Param!$B$10,Param!$C$10,Param!$D$10,Param!$E$10,Param!$B$11,Param!$C$11,Param!$D$11,Param!$E$11)</f>
        <v>9600</v>
      </c>
      <c r="L347" s="3">
        <f t="shared" si="134"/>
        <v>28.486646884272997</v>
      </c>
      <c r="M347" s="3">
        <f>tarifest3grenz(A347,$A$3,Param!$B$10,Param!$C$10,Param!$D$10,Param!$E$10,Param!$B$11,Param!$C$11,Param!$D$11,Param!$E$11)*100</f>
        <v>35.993165330890768</v>
      </c>
      <c r="N347" s="3">
        <f t="shared" si="135"/>
        <v>-4800</v>
      </c>
      <c r="O347" s="3">
        <f t="shared" si="136"/>
        <v>-14.243323442136498</v>
      </c>
      <c r="P347" s="13">
        <f t="shared" si="126"/>
        <v>23590</v>
      </c>
      <c r="Q347" s="13">
        <f t="shared" si="137"/>
        <v>0</v>
      </c>
      <c r="R347" s="13">
        <f>tarifest3(A347-$K$3,$A$3,Param!$B$10,Param!$C$10,Param!$D$10,Param!$E$10,Param!$B$11,Param!$C$11,Param!$D$11,Param!$E$11)</f>
        <v>3069</v>
      </c>
      <c r="S347" s="3">
        <f t="shared" si="138"/>
        <v>9.1068249258160225</v>
      </c>
      <c r="T347" s="3">
        <f>IF(A347&lt;$K$3,$K$2,tarifest3grenz(A347-$K$3,$A$3,Param!$B$10,Param!$C$10,Param!$D$10,Param!$E$10,Param!$B$11,Param!$C$11,Param!$D$11,Param!$E$11))*100</f>
        <v>27.499619189374858</v>
      </c>
      <c r="U347" s="3">
        <f>MAX(K347-tarifest3($K$3,$A$3,Param!$B$10,Param!$C$10,Param!$D$10,Param!$E$10,Param!$B$11,Param!$C$11,Param!$D$11,Param!$E$11),0)</f>
        <v>4370</v>
      </c>
      <c r="V347" s="3">
        <f t="shared" si="139"/>
        <v>12.967359050445104</v>
      </c>
      <c r="W347" s="3">
        <f t="shared" si="140"/>
        <v>35.993165330890768</v>
      </c>
      <c r="X347" s="3">
        <f>soli3grenz(K347,$A$3,Param!$J$9,Param!$J$10,Param!$J$11)*100</f>
        <v>0</v>
      </c>
      <c r="Y347" s="13">
        <f t="shared" si="127"/>
        <v>4370</v>
      </c>
      <c r="Z347" s="3">
        <f t="shared" si="141"/>
        <v>12.967359050445104</v>
      </c>
      <c r="AA347" s="13">
        <f t="shared" si="128"/>
        <v>35.993165330890768</v>
      </c>
      <c r="AB347" s="13">
        <f t="shared" si="129"/>
        <v>-1727</v>
      </c>
      <c r="AC347" s="13">
        <f t="shared" si="130"/>
        <v>-5.1246290801186944</v>
      </c>
      <c r="AD347" s="13">
        <f t="shared" si="131"/>
        <v>4.2719580948019171</v>
      </c>
      <c r="AE347" s="3">
        <f t="shared" si="132"/>
        <v>4.2719580948019171</v>
      </c>
      <c r="AF347" s="13">
        <f t="shared" si="120"/>
        <v>1727</v>
      </c>
      <c r="AG347" s="13">
        <f t="shared" si="142"/>
        <v>5.1246290801186944</v>
      </c>
      <c r="AH347" s="13">
        <f t="shared" si="121"/>
        <v>5.1246290801186944</v>
      </c>
    </row>
    <row r="348" spans="1:34" x14ac:dyDescent="0.2">
      <c r="A348" s="8">
        <f t="shared" si="143"/>
        <v>33800</v>
      </c>
      <c r="B348" s="9">
        <f t="shared" si="123"/>
        <v>33.799999999999997</v>
      </c>
      <c r="C348" s="13">
        <f>tarifest3(A348,$A$3,Param!$B$5,Param!$C$5,Param!$D$5,Param!$E$5,Param!$B$6,Param!$C$6,Param!$D$6,Param!$E$6)</f>
        <v>6128</v>
      </c>
      <c r="D348" s="3">
        <f t="shared" si="133"/>
        <v>18.130177514792901</v>
      </c>
      <c r="E348" s="3">
        <f>tarifest3grenz(A348,$A$3,Param!$B$5,Param!$C$5,Param!$D$5,Param!$E$5,Param!$B$6,Param!$C$6,Param!$D$6,Param!$E$6)*100</f>
        <v>31.762494160751086</v>
      </c>
      <c r="F348" s="13">
        <f>soli3(C348,$A$3,Param!$J$4,Param!$J$5,Param!$J$6)</f>
        <v>0</v>
      </c>
      <c r="G348" s="3">
        <f>soli3grenz(C348,$A$3,Param!$J$4,Param!$J$5,Param!$J$6)*100</f>
        <v>0</v>
      </c>
      <c r="H348" s="13">
        <f t="shared" si="124"/>
        <v>6128</v>
      </c>
      <c r="I348" s="3">
        <f t="shared" si="122"/>
        <v>18.130177514792901</v>
      </c>
      <c r="J348" s="13">
        <f t="shared" si="125"/>
        <v>31.762494160751086</v>
      </c>
      <c r="K348" s="13">
        <f>tarifest3(A348,$A$3,Param!$B$10,Param!$C$10,Param!$D$10,Param!$E$10,Param!$B$11,Param!$C$11,Param!$D$11,Param!$E$11)</f>
        <v>9636</v>
      </c>
      <c r="L348" s="3">
        <f t="shared" si="134"/>
        <v>28.508875739644967</v>
      </c>
      <c r="M348" s="3">
        <f>tarifest3grenz(A348,$A$3,Param!$B$10,Param!$C$10,Param!$D$10,Param!$E$10,Param!$B$11,Param!$C$11,Param!$D$11,Param!$E$11)*100</f>
        <v>36.034452255553013</v>
      </c>
      <c r="N348" s="3">
        <f t="shared" si="135"/>
        <v>-4764</v>
      </c>
      <c r="O348" s="3">
        <f t="shared" si="136"/>
        <v>-14.094674556213018</v>
      </c>
      <c r="P348" s="13">
        <f t="shared" si="126"/>
        <v>23660</v>
      </c>
      <c r="Q348" s="13">
        <f t="shared" si="137"/>
        <v>0</v>
      </c>
      <c r="R348" s="13">
        <f>tarifest3(A348-$K$3,$A$3,Param!$B$10,Param!$C$10,Param!$D$10,Param!$E$10,Param!$B$11,Param!$C$11,Param!$D$11,Param!$E$11)</f>
        <v>3096</v>
      </c>
      <c r="S348" s="3">
        <f t="shared" si="138"/>
        <v>9.1597633136094672</v>
      </c>
      <c r="T348" s="3">
        <f>IF(A348&lt;$K$3,$K$2,tarifest3grenz(A348-$K$3,$A$3,Param!$B$10,Param!$C$10,Param!$D$10,Param!$E$10,Param!$B$11,Param!$C$11,Param!$D$11,Param!$E$11))*100</f>
        <v>27.540906114037099</v>
      </c>
      <c r="U348" s="3">
        <f>MAX(K348-tarifest3($K$3,$A$3,Param!$B$10,Param!$C$10,Param!$D$10,Param!$E$10,Param!$B$11,Param!$C$11,Param!$D$11,Param!$E$11),0)</f>
        <v>4406</v>
      </c>
      <c r="V348" s="3">
        <f t="shared" si="139"/>
        <v>13.035502958579881</v>
      </c>
      <c r="W348" s="3">
        <f t="shared" si="140"/>
        <v>36.034452255553013</v>
      </c>
      <c r="X348" s="3">
        <f>soli3grenz(K348,$A$3,Param!$J$9,Param!$J$10,Param!$J$11)*100</f>
        <v>0</v>
      </c>
      <c r="Y348" s="13">
        <f t="shared" si="127"/>
        <v>4406</v>
      </c>
      <c r="Z348" s="3">
        <f t="shared" si="141"/>
        <v>13.035502958579881</v>
      </c>
      <c r="AA348" s="13">
        <f t="shared" si="128"/>
        <v>36.034452255553013</v>
      </c>
      <c r="AB348" s="13">
        <f t="shared" si="129"/>
        <v>-1722</v>
      </c>
      <c r="AC348" s="13">
        <f t="shared" si="130"/>
        <v>-5.09467455621302</v>
      </c>
      <c r="AD348" s="13">
        <f t="shared" si="131"/>
        <v>4.2719580948019278</v>
      </c>
      <c r="AE348" s="3">
        <f t="shared" si="132"/>
        <v>4.2719580948019278</v>
      </c>
      <c r="AF348" s="13">
        <f t="shared" si="120"/>
        <v>1722</v>
      </c>
      <c r="AG348" s="13">
        <f t="shared" si="142"/>
        <v>5.09467455621302</v>
      </c>
      <c r="AH348" s="13">
        <f t="shared" si="121"/>
        <v>5.09467455621302</v>
      </c>
    </row>
    <row r="349" spans="1:34" x14ac:dyDescent="0.2">
      <c r="A349" s="8">
        <f t="shared" si="143"/>
        <v>33900</v>
      </c>
      <c r="B349" s="9">
        <f t="shared" si="123"/>
        <v>33.9</v>
      </c>
      <c r="C349" s="13">
        <f>tarifest3(A349,$A$3,Param!$B$5,Param!$C$5,Param!$D$5,Param!$E$5,Param!$B$6,Param!$C$6,Param!$D$6,Param!$E$6)</f>
        <v>6160</v>
      </c>
      <c r="D349" s="3">
        <f t="shared" si="133"/>
        <v>18.171091445427727</v>
      </c>
      <c r="E349" s="3">
        <f>tarifest3grenz(A349,$A$3,Param!$B$5,Param!$C$5,Param!$D$5,Param!$E$5,Param!$B$6,Param!$C$6,Param!$D$6,Param!$E$6)*100</f>
        <v>31.80378108541333</v>
      </c>
      <c r="F349" s="13">
        <f>soli3(C349,$A$3,Param!$J$4,Param!$J$5,Param!$J$6)</f>
        <v>0</v>
      </c>
      <c r="G349" s="3">
        <f>soli3grenz(C349,$A$3,Param!$J$4,Param!$J$5,Param!$J$6)*100</f>
        <v>0</v>
      </c>
      <c r="H349" s="13">
        <f t="shared" si="124"/>
        <v>6160</v>
      </c>
      <c r="I349" s="3">
        <f t="shared" si="122"/>
        <v>18.171091445427727</v>
      </c>
      <c r="J349" s="13">
        <f t="shared" si="125"/>
        <v>31.80378108541333</v>
      </c>
      <c r="K349" s="13">
        <f>tarifest3(A349,$A$3,Param!$B$10,Param!$C$10,Param!$D$10,Param!$E$10,Param!$B$11,Param!$C$11,Param!$D$11,Param!$E$11)</f>
        <v>9672</v>
      </c>
      <c r="L349" s="3">
        <f t="shared" si="134"/>
        <v>28.530973451327434</v>
      </c>
      <c r="M349" s="3">
        <f>tarifest3grenz(A349,$A$3,Param!$B$10,Param!$C$10,Param!$D$10,Param!$E$10,Param!$B$11,Param!$C$11,Param!$D$11,Param!$E$11)*100</f>
        <v>36.075739180215251</v>
      </c>
      <c r="N349" s="3">
        <f t="shared" si="135"/>
        <v>-4728</v>
      </c>
      <c r="O349" s="3">
        <f t="shared" si="136"/>
        <v>-13.946902654867257</v>
      </c>
      <c r="P349" s="13">
        <f t="shared" si="126"/>
        <v>23730</v>
      </c>
      <c r="Q349" s="13">
        <f t="shared" si="137"/>
        <v>0</v>
      </c>
      <c r="R349" s="13">
        <f>tarifest3(A349-$K$3,$A$3,Param!$B$10,Param!$C$10,Param!$D$10,Param!$E$10,Param!$B$11,Param!$C$11,Param!$D$11,Param!$E$11)</f>
        <v>3124</v>
      </c>
      <c r="S349" s="3">
        <f t="shared" si="138"/>
        <v>9.2153392330383479</v>
      </c>
      <c r="T349" s="3">
        <f>IF(A349&lt;$K$3,$K$2,tarifest3grenz(A349-$K$3,$A$3,Param!$B$10,Param!$C$10,Param!$D$10,Param!$E$10,Param!$B$11,Param!$C$11,Param!$D$11,Param!$E$11))*100</f>
        <v>27.58219303869933</v>
      </c>
      <c r="U349" s="3">
        <f>MAX(K349-tarifest3($K$3,$A$3,Param!$B$10,Param!$C$10,Param!$D$10,Param!$E$10,Param!$B$11,Param!$C$11,Param!$D$11,Param!$E$11),0)</f>
        <v>4442</v>
      </c>
      <c r="V349" s="3">
        <f t="shared" si="139"/>
        <v>13.103244837758114</v>
      </c>
      <c r="W349" s="3">
        <f t="shared" si="140"/>
        <v>36.075739180215251</v>
      </c>
      <c r="X349" s="3">
        <f>soli3grenz(K349,$A$3,Param!$J$9,Param!$J$10,Param!$J$11)*100</f>
        <v>0</v>
      </c>
      <c r="Y349" s="13">
        <f t="shared" si="127"/>
        <v>4442</v>
      </c>
      <c r="Z349" s="3">
        <f t="shared" si="141"/>
        <v>13.103244837758114</v>
      </c>
      <c r="AA349" s="13">
        <f t="shared" si="128"/>
        <v>36.075739180215251</v>
      </c>
      <c r="AB349" s="13">
        <f t="shared" si="129"/>
        <v>-1718</v>
      </c>
      <c r="AC349" s="13">
        <f t="shared" si="130"/>
        <v>-5.0678466076696136</v>
      </c>
      <c r="AD349" s="13">
        <f t="shared" si="131"/>
        <v>4.2719580948019207</v>
      </c>
      <c r="AE349" s="3">
        <f t="shared" si="132"/>
        <v>4.2719580948019207</v>
      </c>
      <c r="AF349" s="13">
        <f t="shared" si="120"/>
        <v>1718</v>
      </c>
      <c r="AG349" s="13">
        <f t="shared" si="142"/>
        <v>5.0678466076696136</v>
      </c>
      <c r="AH349" s="13">
        <f t="shared" si="121"/>
        <v>5.0678466076696136</v>
      </c>
    </row>
    <row r="350" spans="1:34" x14ac:dyDescent="0.2">
      <c r="A350" s="8">
        <f t="shared" si="143"/>
        <v>34000</v>
      </c>
      <c r="B350" s="9">
        <f t="shared" si="123"/>
        <v>34</v>
      </c>
      <c r="C350" s="13">
        <f>tarifest3(A350,$A$3,Param!$B$5,Param!$C$5,Param!$D$5,Param!$E$5,Param!$B$6,Param!$C$6,Param!$D$6,Param!$E$6)</f>
        <v>6192</v>
      </c>
      <c r="D350" s="3">
        <f t="shared" si="133"/>
        <v>18.211764705882352</v>
      </c>
      <c r="E350" s="3">
        <f>tarifest3grenz(A350,$A$3,Param!$B$5,Param!$C$5,Param!$D$5,Param!$E$5,Param!$B$6,Param!$C$6,Param!$D$6,Param!$E$6)*100</f>
        <v>31.845068010075568</v>
      </c>
      <c r="F350" s="13">
        <f>soli3(C350,$A$3,Param!$J$4,Param!$J$5,Param!$J$6)</f>
        <v>0</v>
      </c>
      <c r="G350" s="3">
        <f>soli3grenz(C350,$A$3,Param!$J$4,Param!$J$5,Param!$J$6)*100</f>
        <v>0</v>
      </c>
      <c r="H350" s="13">
        <f t="shared" si="124"/>
        <v>6192</v>
      </c>
      <c r="I350" s="3">
        <f t="shared" si="122"/>
        <v>18.211764705882352</v>
      </c>
      <c r="J350" s="13">
        <f t="shared" si="125"/>
        <v>31.845068010075568</v>
      </c>
      <c r="K350" s="13">
        <f>tarifest3(A350,$A$3,Param!$B$10,Param!$C$10,Param!$D$10,Param!$E$10,Param!$B$11,Param!$C$11,Param!$D$11,Param!$E$11)</f>
        <v>9708</v>
      </c>
      <c r="L350" s="3">
        <f t="shared" si="134"/>
        <v>28.552941176470586</v>
      </c>
      <c r="M350" s="3">
        <f>tarifest3grenz(A350,$A$3,Param!$B$10,Param!$C$10,Param!$D$10,Param!$E$10,Param!$B$11,Param!$C$11,Param!$D$11,Param!$E$11)*100</f>
        <v>36.117026104877489</v>
      </c>
      <c r="N350" s="3">
        <f t="shared" si="135"/>
        <v>-4692</v>
      </c>
      <c r="O350" s="3">
        <f t="shared" si="136"/>
        <v>-13.8</v>
      </c>
      <c r="P350" s="13">
        <f t="shared" si="126"/>
        <v>23800</v>
      </c>
      <c r="Q350" s="13">
        <f t="shared" si="137"/>
        <v>0</v>
      </c>
      <c r="R350" s="13">
        <f>tarifest3(A350-$K$3,$A$3,Param!$B$10,Param!$C$10,Param!$D$10,Param!$E$10,Param!$B$11,Param!$C$11,Param!$D$11,Param!$E$11)</f>
        <v>3152</v>
      </c>
      <c r="S350" s="3">
        <f t="shared" si="138"/>
        <v>9.2705882352941185</v>
      </c>
      <c r="T350" s="3">
        <f>IF(A350&lt;$K$3,$K$2,tarifest3grenz(A350-$K$3,$A$3,Param!$B$10,Param!$C$10,Param!$D$10,Param!$E$10,Param!$B$11,Param!$C$11,Param!$D$11,Param!$E$11))*100</f>
        <v>27.623479963361575</v>
      </c>
      <c r="U350" s="3">
        <f>MAX(K350-tarifest3($K$3,$A$3,Param!$B$10,Param!$C$10,Param!$D$10,Param!$E$10,Param!$B$11,Param!$C$11,Param!$D$11,Param!$E$11),0)</f>
        <v>4478</v>
      </c>
      <c r="V350" s="3">
        <f t="shared" si="139"/>
        <v>13.170588235294117</v>
      </c>
      <c r="W350" s="3">
        <f t="shared" si="140"/>
        <v>36.117026104877489</v>
      </c>
      <c r="X350" s="3">
        <f>soli3grenz(K350,$A$3,Param!$J$9,Param!$J$10,Param!$J$11)*100</f>
        <v>0</v>
      </c>
      <c r="Y350" s="13">
        <f t="shared" si="127"/>
        <v>4478</v>
      </c>
      <c r="Z350" s="3">
        <f t="shared" si="141"/>
        <v>13.170588235294117</v>
      </c>
      <c r="AA350" s="13">
        <f t="shared" si="128"/>
        <v>36.117026104877489</v>
      </c>
      <c r="AB350" s="13">
        <f t="shared" si="129"/>
        <v>-1714</v>
      </c>
      <c r="AC350" s="13">
        <f t="shared" si="130"/>
        <v>-5.0411764705882351</v>
      </c>
      <c r="AD350" s="13">
        <f t="shared" si="131"/>
        <v>4.2719580948019207</v>
      </c>
      <c r="AE350" s="3">
        <f t="shared" si="132"/>
        <v>4.2719580948019207</v>
      </c>
      <c r="AF350" s="13">
        <f t="shared" si="120"/>
        <v>1714</v>
      </c>
      <c r="AG350" s="13">
        <f t="shared" si="142"/>
        <v>5.0411764705882351</v>
      </c>
      <c r="AH350" s="13">
        <f t="shared" si="121"/>
        <v>5.0411764705882351</v>
      </c>
    </row>
    <row r="351" spans="1:34" x14ac:dyDescent="0.2">
      <c r="A351" s="8">
        <f t="shared" si="143"/>
        <v>34100</v>
      </c>
      <c r="B351" s="9">
        <f t="shared" si="123"/>
        <v>34.1</v>
      </c>
      <c r="C351" s="13">
        <f>tarifest3(A351,$A$3,Param!$B$5,Param!$C$5,Param!$D$5,Param!$E$5,Param!$B$6,Param!$C$6,Param!$D$6,Param!$E$6)</f>
        <v>6224</v>
      </c>
      <c r="D351" s="3">
        <f t="shared" si="133"/>
        <v>18.252199413489738</v>
      </c>
      <c r="E351" s="3">
        <f>tarifest3grenz(A351,$A$3,Param!$B$5,Param!$C$5,Param!$D$5,Param!$E$5,Param!$B$6,Param!$C$6,Param!$D$6,Param!$E$6)*100</f>
        <v>31.886354934737803</v>
      </c>
      <c r="F351" s="13">
        <f>soli3(C351,$A$3,Param!$J$4,Param!$J$5,Param!$J$6)</f>
        <v>0</v>
      </c>
      <c r="G351" s="3">
        <f>soli3grenz(C351,$A$3,Param!$J$4,Param!$J$5,Param!$J$6)*100</f>
        <v>0</v>
      </c>
      <c r="H351" s="13">
        <f t="shared" si="124"/>
        <v>6224</v>
      </c>
      <c r="I351" s="3">
        <f t="shared" si="122"/>
        <v>18.252199413489738</v>
      </c>
      <c r="J351" s="13">
        <f t="shared" si="125"/>
        <v>31.886354934737803</v>
      </c>
      <c r="K351" s="13">
        <f>tarifest3(A351,$A$3,Param!$B$10,Param!$C$10,Param!$D$10,Param!$E$10,Param!$B$11,Param!$C$11,Param!$D$11,Param!$E$11)</f>
        <v>9744</v>
      </c>
      <c r="L351" s="3">
        <f t="shared" si="134"/>
        <v>28.574780058651029</v>
      </c>
      <c r="M351" s="3">
        <f>tarifest3grenz(A351,$A$3,Param!$B$10,Param!$C$10,Param!$D$10,Param!$E$10,Param!$B$11,Param!$C$11,Param!$D$11,Param!$E$11)*100</f>
        <v>36.158313029539727</v>
      </c>
      <c r="N351" s="3">
        <f t="shared" si="135"/>
        <v>-4656</v>
      </c>
      <c r="O351" s="3">
        <f t="shared" si="136"/>
        <v>-13.653958944281525</v>
      </c>
      <c r="P351" s="13">
        <f t="shared" si="126"/>
        <v>23870</v>
      </c>
      <c r="Q351" s="13">
        <f t="shared" si="137"/>
        <v>0</v>
      </c>
      <c r="R351" s="13">
        <f>tarifest3(A351-$K$3,$A$3,Param!$B$10,Param!$C$10,Param!$D$10,Param!$E$10,Param!$B$11,Param!$C$11,Param!$D$11,Param!$E$11)</f>
        <v>3179</v>
      </c>
      <c r="S351" s="3">
        <f t="shared" si="138"/>
        <v>9.32258064516129</v>
      </c>
      <c r="T351" s="3">
        <f>IF(A351&lt;$K$3,$K$2,tarifest3grenz(A351-$K$3,$A$3,Param!$B$10,Param!$C$10,Param!$D$10,Param!$E$10,Param!$B$11,Param!$C$11,Param!$D$11,Param!$E$11))*100</f>
        <v>27.664766888023813</v>
      </c>
      <c r="U351" s="3">
        <f>MAX(K351-tarifest3($K$3,$A$3,Param!$B$10,Param!$C$10,Param!$D$10,Param!$E$10,Param!$B$11,Param!$C$11,Param!$D$11,Param!$E$11),0)</f>
        <v>4514</v>
      </c>
      <c r="V351" s="3">
        <f t="shared" si="139"/>
        <v>13.237536656891496</v>
      </c>
      <c r="W351" s="3">
        <f t="shared" si="140"/>
        <v>36.158313029539727</v>
      </c>
      <c r="X351" s="3">
        <f>soli3grenz(K351,$A$3,Param!$J$9,Param!$J$10,Param!$J$11)*100</f>
        <v>0</v>
      </c>
      <c r="Y351" s="13">
        <f t="shared" si="127"/>
        <v>4514</v>
      </c>
      <c r="Z351" s="3">
        <f t="shared" si="141"/>
        <v>13.237536656891496</v>
      </c>
      <c r="AA351" s="13">
        <f t="shared" si="128"/>
        <v>36.158313029539727</v>
      </c>
      <c r="AB351" s="13">
        <f t="shared" si="129"/>
        <v>-1710</v>
      </c>
      <c r="AC351" s="13">
        <f t="shared" si="130"/>
        <v>-5.0146627565982413</v>
      </c>
      <c r="AD351" s="13">
        <f t="shared" si="131"/>
        <v>4.2719580948019242</v>
      </c>
      <c r="AE351" s="3">
        <f t="shared" si="132"/>
        <v>4.2719580948019242</v>
      </c>
      <c r="AF351" s="13">
        <f t="shared" si="120"/>
        <v>1710</v>
      </c>
      <c r="AG351" s="13">
        <f t="shared" si="142"/>
        <v>5.0146627565982413</v>
      </c>
      <c r="AH351" s="13">
        <f t="shared" si="121"/>
        <v>5.0146627565982413</v>
      </c>
    </row>
    <row r="352" spans="1:34" x14ac:dyDescent="0.2">
      <c r="A352" s="8">
        <f t="shared" si="143"/>
        <v>34200</v>
      </c>
      <c r="B352" s="9">
        <f t="shared" si="123"/>
        <v>34.200000000000003</v>
      </c>
      <c r="C352" s="13">
        <f>tarifest3(A352,$A$3,Param!$B$5,Param!$C$5,Param!$D$5,Param!$E$5,Param!$B$6,Param!$C$6,Param!$D$6,Param!$E$6)</f>
        <v>6256</v>
      </c>
      <c r="D352" s="3">
        <f t="shared" si="133"/>
        <v>18.292397660818711</v>
      </c>
      <c r="E352" s="3">
        <f>tarifest3grenz(A352,$A$3,Param!$B$5,Param!$C$5,Param!$D$5,Param!$E$5,Param!$B$6,Param!$C$6,Param!$D$6,Param!$E$6)*100</f>
        <v>31.927641859400048</v>
      </c>
      <c r="F352" s="13">
        <f>soli3(C352,$A$3,Param!$J$4,Param!$J$5,Param!$J$6)</f>
        <v>0</v>
      </c>
      <c r="G352" s="3">
        <f>soli3grenz(C352,$A$3,Param!$J$4,Param!$J$5,Param!$J$6)*100</f>
        <v>0</v>
      </c>
      <c r="H352" s="13">
        <f t="shared" si="124"/>
        <v>6256</v>
      </c>
      <c r="I352" s="3">
        <f t="shared" si="122"/>
        <v>18.292397660818711</v>
      </c>
      <c r="J352" s="13">
        <f t="shared" si="125"/>
        <v>31.927641859400048</v>
      </c>
      <c r="K352" s="13">
        <f>tarifest3(A352,$A$3,Param!$B$10,Param!$C$10,Param!$D$10,Param!$E$10,Param!$B$11,Param!$C$11,Param!$D$11,Param!$E$11)</f>
        <v>9780</v>
      </c>
      <c r="L352" s="3">
        <f t="shared" si="134"/>
        <v>28.596491228070175</v>
      </c>
      <c r="M352" s="3">
        <f>tarifest3grenz(A352,$A$3,Param!$B$10,Param!$C$10,Param!$D$10,Param!$E$10,Param!$B$11,Param!$C$11,Param!$D$11,Param!$E$11)*100</f>
        <v>36.199599954201965</v>
      </c>
      <c r="N352" s="3">
        <f t="shared" si="135"/>
        <v>-4620</v>
      </c>
      <c r="O352" s="3">
        <f t="shared" si="136"/>
        <v>-13.508771929824562</v>
      </c>
      <c r="P352" s="13">
        <f t="shared" si="126"/>
        <v>23940</v>
      </c>
      <c r="Q352" s="13">
        <f t="shared" si="137"/>
        <v>0</v>
      </c>
      <c r="R352" s="13">
        <f>tarifest3(A352-$K$3,$A$3,Param!$B$10,Param!$C$10,Param!$D$10,Param!$E$10,Param!$B$11,Param!$C$11,Param!$D$11,Param!$E$11)</f>
        <v>3207</v>
      </c>
      <c r="S352" s="3">
        <f t="shared" si="138"/>
        <v>9.3771929824561404</v>
      </c>
      <c r="T352" s="3">
        <f>IF(A352&lt;$K$3,$K$2,tarifest3grenz(A352-$K$3,$A$3,Param!$B$10,Param!$C$10,Param!$D$10,Param!$E$10,Param!$B$11,Param!$C$11,Param!$D$11,Param!$E$11))*100</f>
        <v>27.706053812686054</v>
      </c>
      <c r="U352" s="3">
        <f>MAX(K352-tarifest3($K$3,$A$3,Param!$B$10,Param!$C$10,Param!$D$10,Param!$E$10,Param!$B$11,Param!$C$11,Param!$D$11,Param!$E$11),0)</f>
        <v>4550</v>
      </c>
      <c r="V352" s="3">
        <f t="shared" si="139"/>
        <v>13.304093567251464</v>
      </c>
      <c r="W352" s="3">
        <f t="shared" si="140"/>
        <v>36.199599954201965</v>
      </c>
      <c r="X352" s="3">
        <f>soli3grenz(K352,$A$3,Param!$J$9,Param!$J$10,Param!$J$11)*100</f>
        <v>0</v>
      </c>
      <c r="Y352" s="13">
        <f t="shared" si="127"/>
        <v>4550</v>
      </c>
      <c r="Z352" s="3">
        <f t="shared" si="141"/>
        <v>13.304093567251464</v>
      </c>
      <c r="AA352" s="13">
        <f t="shared" si="128"/>
        <v>36.199599954201965</v>
      </c>
      <c r="AB352" s="13">
        <f t="shared" si="129"/>
        <v>-1706</v>
      </c>
      <c r="AC352" s="13">
        <f t="shared" si="130"/>
        <v>-4.9883040935672476</v>
      </c>
      <c r="AD352" s="13">
        <f t="shared" si="131"/>
        <v>4.2719580948019171</v>
      </c>
      <c r="AE352" s="3">
        <f t="shared" si="132"/>
        <v>4.2719580948019171</v>
      </c>
      <c r="AF352" s="13">
        <f t="shared" si="120"/>
        <v>1706</v>
      </c>
      <c r="AG352" s="13">
        <f t="shared" si="142"/>
        <v>4.9883040935672476</v>
      </c>
      <c r="AH352" s="13">
        <f t="shared" si="121"/>
        <v>4.9883040935672476</v>
      </c>
    </row>
    <row r="353" spans="1:34" x14ac:dyDescent="0.2">
      <c r="A353" s="8">
        <f t="shared" si="143"/>
        <v>34300</v>
      </c>
      <c r="B353" s="9">
        <f t="shared" si="123"/>
        <v>34.299999999999997</v>
      </c>
      <c r="C353" s="13">
        <f>tarifest3(A353,$A$3,Param!$B$5,Param!$C$5,Param!$D$5,Param!$E$5,Param!$B$6,Param!$C$6,Param!$D$6,Param!$E$6)</f>
        <v>6288</v>
      </c>
      <c r="D353" s="3">
        <f t="shared" si="133"/>
        <v>18.332361516034986</v>
      </c>
      <c r="E353" s="3">
        <f>tarifest3grenz(A353,$A$3,Param!$B$5,Param!$C$5,Param!$D$5,Param!$E$5,Param!$B$6,Param!$C$6,Param!$D$6,Param!$E$6)*100</f>
        <v>31.968928784062285</v>
      </c>
      <c r="F353" s="13">
        <f>soli3(C353,$A$3,Param!$J$4,Param!$J$5,Param!$J$6)</f>
        <v>0</v>
      </c>
      <c r="G353" s="3">
        <f>soli3grenz(C353,$A$3,Param!$J$4,Param!$J$5,Param!$J$6)*100</f>
        <v>0</v>
      </c>
      <c r="H353" s="13">
        <f t="shared" si="124"/>
        <v>6288</v>
      </c>
      <c r="I353" s="3">
        <f t="shared" si="122"/>
        <v>18.332361516034986</v>
      </c>
      <c r="J353" s="13">
        <f t="shared" si="125"/>
        <v>31.968928784062285</v>
      </c>
      <c r="K353" s="13">
        <f>tarifest3(A353,$A$3,Param!$B$10,Param!$C$10,Param!$D$10,Param!$E$10,Param!$B$11,Param!$C$11,Param!$D$11,Param!$E$11)</f>
        <v>9816</v>
      </c>
      <c r="L353" s="3">
        <f t="shared" si="134"/>
        <v>28.618075801749271</v>
      </c>
      <c r="M353" s="3">
        <f>tarifest3grenz(A353,$A$3,Param!$B$10,Param!$C$10,Param!$D$10,Param!$E$10,Param!$B$11,Param!$C$11,Param!$D$11,Param!$E$11)*100</f>
        <v>36.240886878864217</v>
      </c>
      <c r="N353" s="3">
        <f t="shared" si="135"/>
        <v>-4584</v>
      </c>
      <c r="O353" s="3">
        <f t="shared" si="136"/>
        <v>-13.364431486880465</v>
      </c>
      <c r="P353" s="13">
        <f t="shared" si="126"/>
        <v>24010</v>
      </c>
      <c r="Q353" s="13">
        <f t="shared" si="137"/>
        <v>0</v>
      </c>
      <c r="R353" s="13">
        <f>tarifest3(A353-$K$3,$A$3,Param!$B$10,Param!$C$10,Param!$D$10,Param!$E$10,Param!$B$11,Param!$C$11,Param!$D$11,Param!$E$11)</f>
        <v>3235</v>
      </c>
      <c r="S353" s="3">
        <f t="shared" si="138"/>
        <v>9.4314868804664727</v>
      </c>
      <c r="T353" s="3">
        <f>IF(A353&lt;$K$3,$K$2,tarifest3grenz(A353-$K$3,$A$3,Param!$B$10,Param!$C$10,Param!$D$10,Param!$E$10,Param!$B$11,Param!$C$11,Param!$D$11,Param!$E$11))*100</f>
        <v>27.747340737348296</v>
      </c>
      <c r="U353" s="3">
        <f>MAX(K353-tarifest3($K$3,$A$3,Param!$B$10,Param!$C$10,Param!$D$10,Param!$E$10,Param!$B$11,Param!$C$11,Param!$D$11,Param!$E$11),0)</f>
        <v>4586</v>
      </c>
      <c r="V353" s="3">
        <f t="shared" si="139"/>
        <v>13.370262390670554</v>
      </c>
      <c r="W353" s="3">
        <f t="shared" si="140"/>
        <v>36.240886878864217</v>
      </c>
      <c r="X353" s="3">
        <f>soli3grenz(K353,$A$3,Param!$J$9,Param!$J$10,Param!$J$11)*100</f>
        <v>0</v>
      </c>
      <c r="Y353" s="13">
        <f t="shared" si="127"/>
        <v>4586</v>
      </c>
      <c r="Z353" s="3">
        <f t="shared" si="141"/>
        <v>13.370262390670554</v>
      </c>
      <c r="AA353" s="13">
        <f t="shared" si="128"/>
        <v>36.240886878864217</v>
      </c>
      <c r="AB353" s="13">
        <f t="shared" si="129"/>
        <v>-1702</v>
      </c>
      <c r="AC353" s="13">
        <f t="shared" si="130"/>
        <v>-4.962099125364432</v>
      </c>
      <c r="AD353" s="13">
        <f t="shared" si="131"/>
        <v>4.2719580948019313</v>
      </c>
      <c r="AE353" s="3">
        <f t="shared" si="132"/>
        <v>4.2719580948019313</v>
      </c>
      <c r="AF353" s="13">
        <f t="shared" si="120"/>
        <v>1702</v>
      </c>
      <c r="AG353" s="13">
        <f t="shared" si="142"/>
        <v>4.962099125364432</v>
      </c>
      <c r="AH353" s="13">
        <f t="shared" si="121"/>
        <v>4.962099125364432</v>
      </c>
    </row>
    <row r="354" spans="1:34" x14ac:dyDescent="0.2">
      <c r="A354" s="8">
        <f t="shared" si="143"/>
        <v>34400</v>
      </c>
      <c r="B354" s="9">
        <f t="shared" si="123"/>
        <v>34.4</v>
      </c>
      <c r="C354" s="13">
        <f>tarifest3(A354,$A$3,Param!$B$5,Param!$C$5,Param!$D$5,Param!$E$5,Param!$B$6,Param!$C$6,Param!$D$6,Param!$E$6)</f>
        <v>6320</v>
      </c>
      <c r="D354" s="3">
        <f t="shared" si="133"/>
        <v>18.372093023255815</v>
      </c>
      <c r="E354" s="3">
        <f>tarifest3grenz(A354,$A$3,Param!$B$5,Param!$C$5,Param!$D$5,Param!$E$5,Param!$B$6,Param!$C$6,Param!$D$6,Param!$E$6)*100</f>
        <v>32.010215708724523</v>
      </c>
      <c r="F354" s="13">
        <f>soli3(C354,$A$3,Param!$J$4,Param!$J$5,Param!$J$6)</f>
        <v>0</v>
      </c>
      <c r="G354" s="3">
        <f>soli3grenz(C354,$A$3,Param!$J$4,Param!$J$5,Param!$J$6)*100</f>
        <v>0</v>
      </c>
      <c r="H354" s="13">
        <f t="shared" si="124"/>
        <v>6320</v>
      </c>
      <c r="I354" s="3">
        <f t="shared" si="122"/>
        <v>18.372093023255815</v>
      </c>
      <c r="J354" s="13">
        <f t="shared" si="125"/>
        <v>32.010215708724523</v>
      </c>
      <c r="K354" s="13">
        <f>tarifest3(A354,$A$3,Param!$B$10,Param!$C$10,Param!$D$10,Param!$E$10,Param!$B$11,Param!$C$11,Param!$D$11,Param!$E$11)</f>
        <v>9853</v>
      </c>
      <c r="L354" s="3">
        <f t="shared" si="134"/>
        <v>28.642441860465119</v>
      </c>
      <c r="M354" s="3">
        <f>tarifest3grenz(A354,$A$3,Param!$B$10,Param!$C$10,Param!$D$10,Param!$E$10,Param!$B$11,Param!$C$11,Param!$D$11,Param!$E$11)*100</f>
        <v>36.282173803526447</v>
      </c>
      <c r="N354" s="3">
        <f t="shared" si="135"/>
        <v>-4547</v>
      </c>
      <c r="O354" s="3">
        <f t="shared" si="136"/>
        <v>-13.218023255813954</v>
      </c>
      <c r="P354" s="13">
        <f t="shared" si="126"/>
        <v>24080</v>
      </c>
      <c r="Q354" s="13">
        <f t="shared" si="137"/>
        <v>0</v>
      </c>
      <c r="R354" s="13">
        <f>tarifest3(A354-$K$3,$A$3,Param!$B$10,Param!$C$10,Param!$D$10,Param!$E$10,Param!$B$11,Param!$C$11,Param!$D$11,Param!$E$11)</f>
        <v>3262</v>
      </c>
      <c r="S354" s="3">
        <f t="shared" si="138"/>
        <v>9.4825581395348841</v>
      </c>
      <c r="T354" s="3">
        <f>IF(A354&lt;$K$3,$K$2,tarifest3grenz(A354-$K$3,$A$3,Param!$B$10,Param!$C$10,Param!$D$10,Param!$E$10,Param!$B$11,Param!$C$11,Param!$D$11,Param!$E$11))*100</f>
        <v>27.788627662010533</v>
      </c>
      <c r="U354" s="3">
        <f>MAX(K354-tarifest3($K$3,$A$3,Param!$B$10,Param!$C$10,Param!$D$10,Param!$E$10,Param!$B$11,Param!$C$11,Param!$D$11,Param!$E$11),0)</f>
        <v>4623</v>
      </c>
      <c r="V354" s="3">
        <f t="shared" si="139"/>
        <v>13.438953488372093</v>
      </c>
      <c r="W354" s="3">
        <f t="shared" si="140"/>
        <v>36.282173803526447</v>
      </c>
      <c r="X354" s="3">
        <f>soli3grenz(K354,$A$3,Param!$J$9,Param!$J$10,Param!$J$11)*100</f>
        <v>0</v>
      </c>
      <c r="Y354" s="13">
        <f t="shared" si="127"/>
        <v>4623</v>
      </c>
      <c r="Z354" s="3">
        <f t="shared" si="141"/>
        <v>13.438953488372093</v>
      </c>
      <c r="AA354" s="13">
        <f t="shared" si="128"/>
        <v>36.282173803526447</v>
      </c>
      <c r="AB354" s="13">
        <f t="shared" si="129"/>
        <v>-1697</v>
      </c>
      <c r="AC354" s="13">
        <f t="shared" si="130"/>
        <v>-4.9331395348837219</v>
      </c>
      <c r="AD354" s="13">
        <f t="shared" si="131"/>
        <v>4.2719580948019242</v>
      </c>
      <c r="AE354" s="3">
        <f t="shared" si="132"/>
        <v>4.2719580948019242</v>
      </c>
      <c r="AF354" s="13">
        <f t="shared" si="120"/>
        <v>1697</v>
      </c>
      <c r="AG354" s="13">
        <f t="shared" si="142"/>
        <v>4.9331395348837219</v>
      </c>
      <c r="AH354" s="13">
        <f t="shared" si="121"/>
        <v>4.9331395348837219</v>
      </c>
    </row>
    <row r="355" spans="1:34" x14ac:dyDescent="0.2">
      <c r="A355" s="8">
        <f t="shared" si="143"/>
        <v>34500</v>
      </c>
      <c r="B355" s="9">
        <f t="shared" si="123"/>
        <v>34.5</v>
      </c>
      <c r="C355" s="13">
        <f>tarifest3(A355,$A$3,Param!$B$5,Param!$C$5,Param!$D$5,Param!$E$5,Param!$B$6,Param!$C$6,Param!$D$6,Param!$E$6)</f>
        <v>6352</v>
      </c>
      <c r="D355" s="3">
        <f t="shared" si="133"/>
        <v>18.411594202898552</v>
      </c>
      <c r="E355" s="3">
        <f>tarifest3grenz(A355,$A$3,Param!$B$5,Param!$C$5,Param!$D$5,Param!$E$5,Param!$B$6,Param!$C$6,Param!$D$6,Param!$E$6)*100</f>
        <v>32.051502633386761</v>
      </c>
      <c r="F355" s="13">
        <f>soli3(C355,$A$3,Param!$J$4,Param!$J$5,Param!$J$6)</f>
        <v>0</v>
      </c>
      <c r="G355" s="3">
        <f>soli3grenz(C355,$A$3,Param!$J$4,Param!$J$5,Param!$J$6)*100</f>
        <v>0</v>
      </c>
      <c r="H355" s="13">
        <f t="shared" si="124"/>
        <v>6352</v>
      </c>
      <c r="I355" s="3">
        <f t="shared" si="122"/>
        <v>18.411594202898552</v>
      </c>
      <c r="J355" s="13">
        <f t="shared" si="125"/>
        <v>32.051502633386761</v>
      </c>
      <c r="K355" s="13">
        <f>tarifest3(A355,$A$3,Param!$B$10,Param!$C$10,Param!$D$10,Param!$E$10,Param!$B$11,Param!$C$11,Param!$D$11,Param!$E$11)</f>
        <v>9889</v>
      </c>
      <c r="L355" s="3">
        <f t="shared" si="134"/>
        <v>28.66376811594203</v>
      </c>
      <c r="M355" s="3">
        <f>tarifest3grenz(A355,$A$3,Param!$B$10,Param!$C$10,Param!$D$10,Param!$E$10,Param!$B$11,Param!$C$11,Param!$D$11,Param!$E$11)*100</f>
        <v>36.323460728188692</v>
      </c>
      <c r="N355" s="3">
        <f t="shared" si="135"/>
        <v>-4511</v>
      </c>
      <c r="O355" s="3">
        <f t="shared" si="136"/>
        <v>-13.075362318840581</v>
      </c>
      <c r="P355" s="13">
        <f t="shared" si="126"/>
        <v>24150</v>
      </c>
      <c r="Q355" s="13">
        <f t="shared" si="137"/>
        <v>0</v>
      </c>
      <c r="R355" s="13">
        <f>tarifest3(A355-$K$3,$A$3,Param!$B$10,Param!$C$10,Param!$D$10,Param!$E$10,Param!$B$11,Param!$C$11,Param!$D$11,Param!$E$11)</f>
        <v>3290</v>
      </c>
      <c r="S355" s="3">
        <f t="shared" si="138"/>
        <v>9.5362318840579707</v>
      </c>
      <c r="T355" s="3">
        <f>IF(A355&lt;$K$3,$K$2,tarifest3grenz(A355-$K$3,$A$3,Param!$B$10,Param!$C$10,Param!$D$10,Param!$E$10,Param!$B$11,Param!$C$11,Param!$D$11,Param!$E$11))*100</f>
        <v>27.829914586672771</v>
      </c>
      <c r="U355" s="3">
        <f>MAX(K355-tarifest3($K$3,$A$3,Param!$B$10,Param!$C$10,Param!$D$10,Param!$E$10,Param!$B$11,Param!$C$11,Param!$D$11,Param!$E$11),0)</f>
        <v>4659</v>
      </c>
      <c r="V355" s="3">
        <f t="shared" si="139"/>
        <v>13.504347826086956</v>
      </c>
      <c r="W355" s="3">
        <f t="shared" si="140"/>
        <v>36.323460728188692</v>
      </c>
      <c r="X355" s="3">
        <f>soli3grenz(K355,$A$3,Param!$J$9,Param!$J$10,Param!$J$11)*100</f>
        <v>0</v>
      </c>
      <c r="Y355" s="13">
        <f t="shared" si="127"/>
        <v>4659</v>
      </c>
      <c r="Z355" s="3">
        <f t="shared" si="141"/>
        <v>13.504347826086956</v>
      </c>
      <c r="AA355" s="13">
        <f t="shared" si="128"/>
        <v>36.323460728188692</v>
      </c>
      <c r="AB355" s="13">
        <f t="shared" si="129"/>
        <v>-1693</v>
      </c>
      <c r="AC355" s="13">
        <f t="shared" si="130"/>
        <v>-4.9072463768115959</v>
      </c>
      <c r="AD355" s="13">
        <f t="shared" si="131"/>
        <v>4.2719580948019313</v>
      </c>
      <c r="AE355" s="3">
        <f t="shared" si="132"/>
        <v>4.2719580948019313</v>
      </c>
      <c r="AF355" s="13">
        <f t="shared" si="120"/>
        <v>1693</v>
      </c>
      <c r="AG355" s="13">
        <f t="shared" si="142"/>
        <v>4.9072463768115959</v>
      </c>
      <c r="AH355" s="13">
        <f t="shared" si="121"/>
        <v>4.9072463768115959</v>
      </c>
    </row>
    <row r="356" spans="1:34" x14ac:dyDescent="0.2">
      <c r="A356" s="8">
        <f t="shared" si="143"/>
        <v>34600</v>
      </c>
      <c r="B356" s="9">
        <f t="shared" si="123"/>
        <v>34.6</v>
      </c>
      <c r="C356" s="13">
        <f>tarifest3(A356,$A$3,Param!$B$5,Param!$C$5,Param!$D$5,Param!$E$5,Param!$B$6,Param!$C$6,Param!$D$6,Param!$E$6)</f>
        <v>6384</v>
      </c>
      <c r="D356" s="3">
        <f t="shared" si="133"/>
        <v>18.450867052023121</v>
      </c>
      <c r="E356" s="3">
        <f>tarifest3grenz(A356,$A$3,Param!$B$5,Param!$C$5,Param!$D$5,Param!$E$5,Param!$B$6,Param!$C$6,Param!$D$6,Param!$E$6)*100</f>
        <v>32.092789558048999</v>
      </c>
      <c r="F356" s="13">
        <f>soli3(C356,$A$3,Param!$J$4,Param!$J$5,Param!$J$6)</f>
        <v>0</v>
      </c>
      <c r="G356" s="3">
        <f>soli3grenz(C356,$A$3,Param!$J$4,Param!$J$5,Param!$J$6)*100</f>
        <v>0</v>
      </c>
      <c r="H356" s="13">
        <f t="shared" si="124"/>
        <v>6384</v>
      </c>
      <c r="I356" s="3">
        <f t="shared" si="122"/>
        <v>18.450867052023121</v>
      </c>
      <c r="J356" s="13">
        <f t="shared" si="125"/>
        <v>32.092789558048999</v>
      </c>
      <c r="K356" s="13">
        <f>tarifest3(A356,$A$3,Param!$B$10,Param!$C$10,Param!$D$10,Param!$E$10,Param!$B$11,Param!$C$11,Param!$D$11,Param!$E$11)</f>
        <v>9925</v>
      </c>
      <c r="L356" s="3">
        <f t="shared" si="134"/>
        <v>28.684971098265894</v>
      </c>
      <c r="M356" s="3">
        <f>tarifest3grenz(A356,$A$3,Param!$B$10,Param!$C$10,Param!$D$10,Param!$E$10,Param!$B$11,Param!$C$11,Param!$D$11,Param!$E$11)*100</f>
        <v>36.364747652850923</v>
      </c>
      <c r="N356" s="3">
        <f t="shared" si="135"/>
        <v>-4475</v>
      </c>
      <c r="O356" s="3">
        <f t="shared" si="136"/>
        <v>-12.933526011560694</v>
      </c>
      <c r="P356" s="13">
        <f t="shared" si="126"/>
        <v>24220</v>
      </c>
      <c r="Q356" s="13">
        <f t="shared" si="137"/>
        <v>0</v>
      </c>
      <c r="R356" s="13">
        <f>tarifest3(A356-$K$3,$A$3,Param!$B$10,Param!$C$10,Param!$D$10,Param!$E$10,Param!$B$11,Param!$C$11,Param!$D$11,Param!$E$11)</f>
        <v>3318</v>
      </c>
      <c r="S356" s="3">
        <f t="shared" si="138"/>
        <v>9.5895953757225421</v>
      </c>
      <c r="T356" s="3">
        <f>IF(A356&lt;$K$3,$K$2,tarifest3grenz(A356-$K$3,$A$3,Param!$B$10,Param!$C$10,Param!$D$10,Param!$E$10,Param!$B$11,Param!$C$11,Param!$D$11,Param!$E$11))*100</f>
        <v>27.871201511335013</v>
      </c>
      <c r="U356" s="3">
        <f>MAX(K356-tarifest3($K$3,$A$3,Param!$B$10,Param!$C$10,Param!$D$10,Param!$E$10,Param!$B$11,Param!$C$11,Param!$D$11,Param!$E$11),0)</f>
        <v>4695</v>
      </c>
      <c r="V356" s="3">
        <f t="shared" si="139"/>
        <v>13.569364161849713</v>
      </c>
      <c r="W356" s="3">
        <f t="shared" si="140"/>
        <v>36.364747652850923</v>
      </c>
      <c r="X356" s="3">
        <f>soli3grenz(K356,$A$3,Param!$J$9,Param!$J$10,Param!$J$11)*100</f>
        <v>0</v>
      </c>
      <c r="Y356" s="13">
        <f t="shared" si="127"/>
        <v>4695</v>
      </c>
      <c r="Z356" s="3">
        <f t="shared" si="141"/>
        <v>13.569364161849713</v>
      </c>
      <c r="AA356" s="13">
        <f t="shared" si="128"/>
        <v>36.364747652850923</v>
      </c>
      <c r="AB356" s="13">
        <f t="shared" si="129"/>
        <v>-1689</v>
      </c>
      <c r="AC356" s="13">
        <f t="shared" si="130"/>
        <v>-4.8815028901734081</v>
      </c>
      <c r="AD356" s="13">
        <f t="shared" si="131"/>
        <v>4.2719580948019242</v>
      </c>
      <c r="AE356" s="3">
        <f t="shared" si="132"/>
        <v>4.2719580948019242</v>
      </c>
      <c r="AF356" s="13">
        <f t="shared" si="120"/>
        <v>1689</v>
      </c>
      <c r="AG356" s="13">
        <f t="shared" si="142"/>
        <v>4.8815028901734081</v>
      </c>
      <c r="AH356" s="13">
        <f t="shared" si="121"/>
        <v>4.8815028901734081</v>
      </c>
    </row>
    <row r="357" spans="1:34" x14ac:dyDescent="0.2">
      <c r="A357" s="8">
        <f t="shared" si="143"/>
        <v>34700</v>
      </c>
      <c r="B357" s="9">
        <f t="shared" si="123"/>
        <v>34.700000000000003</v>
      </c>
      <c r="C357" s="13">
        <f>tarifest3(A357,$A$3,Param!$B$5,Param!$C$5,Param!$D$5,Param!$E$5,Param!$B$6,Param!$C$6,Param!$D$6,Param!$E$6)</f>
        <v>6416</v>
      </c>
      <c r="D357" s="3">
        <f t="shared" si="133"/>
        <v>18.489913544668589</v>
      </c>
      <c r="E357" s="3">
        <f>tarifest3grenz(A357,$A$3,Param!$B$5,Param!$C$5,Param!$D$5,Param!$E$5,Param!$B$6,Param!$C$6,Param!$D$6,Param!$E$6)*100</f>
        <v>32.134076482711244</v>
      </c>
      <c r="F357" s="13">
        <f>soli3(C357,$A$3,Param!$J$4,Param!$J$5,Param!$J$6)</f>
        <v>0</v>
      </c>
      <c r="G357" s="3">
        <f>soli3grenz(C357,$A$3,Param!$J$4,Param!$J$5,Param!$J$6)*100</f>
        <v>0</v>
      </c>
      <c r="H357" s="13">
        <f t="shared" si="124"/>
        <v>6416</v>
      </c>
      <c r="I357" s="3">
        <f t="shared" si="122"/>
        <v>18.489913544668589</v>
      </c>
      <c r="J357" s="13">
        <f t="shared" si="125"/>
        <v>32.134076482711244</v>
      </c>
      <c r="K357" s="13">
        <f>tarifest3(A357,$A$3,Param!$B$10,Param!$C$10,Param!$D$10,Param!$E$10,Param!$B$11,Param!$C$11,Param!$D$11,Param!$E$11)</f>
        <v>9962</v>
      </c>
      <c r="L357" s="3">
        <f t="shared" si="134"/>
        <v>28.708933717579249</v>
      </c>
      <c r="M357" s="3">
        <f>tarifest3grenz(A357,$A$3,Param!$B$10,Param!$C$10,Param!$D$10,Param!$E$10,Param!$B$11,Param!$C$11,Param!$D$11,Param!$E$11)*100</f>
        <v>36.406034577513161</v>
      </c>
      <c r="N357" s="3">
        <f t="shared" si="135"/>
        <v>-4438</v>
      </c>
      <c r="O357" s="3">
        <f t="shared" si="136"/>
        <v>-12.789625360230547</v>
      </c>
      <c r="P357" s="13">
        <f t="shared" si="126"/>
        <v>24290</v>
      </c>
      <c r="Q357" s="13">
        <f t="shared" si="137"/>
        <v>0</v>
      </c>
      <c r="R357" s="13">
        <f>tarifest3(A357-$K$3,$A$3,Param!$B$10,Param!$C$10,Param!$D$10,Param!$E$10,Param!$B$11,Param!$C$11,Param!$D$11,Param!$E$11)</f>
        <v>3346</v>
      </c>
      <c r="S357" s="3">
        <f t="shared" si="138"/>
        <v>9.6426512968299711</v>
      </c>
      <c r="T357" s="3">
        <f>IF(A357&lt;$K$3,$K$2,tarifest3grenz(A357-$K$3,$A$3,Param!$B$10,Param!$C$10,Param!$D$10,Param!$E$10,Param!$B$11,Param!$C$11,Param!$D$11,Param!$E$11))*100</f>
        <v>27.91248843599725</v>
      </c>
      <c r="U357" s="3">
        <f>MAX(K357-tarifest3($K$3,$A$3,Param!$B$10,Param!$C$10,Param!$D$10,Param!$E$10,Param!$B$11,Param!$C$11,Param!$D$11,Param!$E$11),0)</f>
        <v>4732</v>
      </c>
      <c r="V357" s="3">
        <f t="shared" si="139"/>
        <v>13.636887608069165</v>
      </c>
      <c r="W357" s="3">
        <f t="shared" si="140"/>
        <v>36.406034577513161</v>
      </c>
      <c r="X357" s="3">
        <f>soli3grenz(K357,$A$3,Param!$J$9,Param!$J$10,Param!$J$11)*100</f>
        <v>0</v>
      </c>
      <c r="Y357" s="13">
        <f t="shared" si="127"/>
        <v>4732</v>
      </c>
      <c r="Z357" s="3">
        <f t="shared" si="141"/>
        <v>13.636887608069165</v>
      </c>
      <c r="AA357" s="13">
        <f t="shared" si="128"/>
        <v>36.406034577513161</v>
      </c>
      <c r="AB357" s="13">
        <f t="shared" si="129"/>
        <v>-1684</v>
      </c>
      <c r="AC357" s="13">
        <f t="shared" si="130"/>
        <v>-4.8530259365994244</v>
      </c>
      <c r="AD357" s="13">
        <f t="shared" si="131"/>
        <v>4.2719580948019171</v>
      </c>
      <c r="AE357" s="3">
        <f t="shared" si="132"/>
        <v>4.2719580948019171</v>
      </c>
      <c r="AF357" s="13">
        <f t="shared" si="120"/>
        <v>1684</v>
      </c>
      <c r="AG357" s="13">
        <f t="shared" si="142"/>
        <v>4.8530259365994244</v>
      </c>
      <c r="AH357" s="13">
        <f t="shared" si="121"/>
        <v>4.8530259365994244</v>
      </c>
    </row>
    <row r="358" spans="1:34" x14ac:dyDescent="0.2">
      <c r="A358" s="8">
        <f t="shared" si="143"/>
        <v>34800</v>
      </c>
      <c r="B358" s="9">
        <f t="shared" si="123"/>
        <v>34.799999999999997</v>
      </c>
      <c r="C358" s="13">
        <f>tarifest3(A358,$A$3,Param!$B$5,Param!$C$5,Param!$D$5,Param!$E$5,Param!$B$6,Param!$C$6,Param!$D$6,Param!$E$6)</f>
        <v>6448</v>
      </c>
      <c r="D358" s="3">
        <f t="shared" si="133"/>
        <v>18.528735632183906</v>
      </c>
      <c r="E358" s="3">
        <f>tarifest3grenz(A358,$A$3,Param!$B$5,Param!$C$5,Param!$D$5,Param!$E$5,Param!$B$6,Param!$C$6,Param!$D$6,Param!$E$6)*100</f>
        <v>32.175363407373489</v>
      </c>
      <c r="F358" s="13">
        <f>soli3(C358,$A$3,Param!$J$4,Param!$J$5,Param!$J$6)</f>
        <v>0</v>
      </c>
      <c r="G358" s="3">
        <f>soli3grenz(C358,$A$3,Param!$J$4,Param!$J$5,Param!$J$6)*100</f>
        <v>0</v>
      </c>
      <c r="H358" s="13">
        <f t="shared" si="124"/>
        <v>6448</v>
      </c>
      <c r="I358" s="3">
        <f t="shared" si="122"/>
        <v>18.528735632183906</v>
      </c>
      <c r="J358" s="13">
        <f t="shared" si="125"/>
        <v>32.175363407373489</v>
      </c>
      <c r="K358" s="13">
        <f>tarifest3(A358,$A$3,Param!$B$10,Param!$C$10,Param!$D$10,Param!$E$10,Param!$B$11,Param!$C$11,Param!$D$11,Param!$E$11)</f>
        <v>9998</v>
      </c>
      <c r="L358" s="3">
        <f t="shared" si="134"/>
        <v>28.729885057471265</v>
      </c>
      <c r="M358" s="3">
        <f>tarifest3grenz(A358,$A$3,Param!$B$10,Param!$C$10,Param!$D$10,Param!$E$10,Param!$B$11,Param!$C$11,Param!$D$11,Param!$E$11)*100</f>
        <v>36.447321502175413</v>
      </c>
      <c r="N358" s="3">
        <f t="shared" si="135"/>
        <v>-4402</v>
      </c>
      <c r="O358" s="3">
        <f t="shared" si="136"/>
        <v>-12.649425287356323</v>
      </c>
      <c r="P358" s="13">
        <f t="shared" si="126"/>
        <v>24360</v>
      </c>
      <c r="Q358" s="13">
        <f t="shared" si="137"/>
        <v>0</v>
      </c>
      <c r="R358" s="13">
        <f>tarifest3(A358-$K$3,$A$3,Param!$B$10,Param!$C$10,Param!$D$10,Param!$E$10,Param!$B$11,Param!$C$11,Param!$D$11,Param!$E$11)</f>
        <v>3374</v>
      </c>
      <c r="S358" s="3">
        <f t="shared" si="138"/>
        <v>9.6954022988505741</v>
      </c>
      <c r="T358" s="3">
        <f>IF(A358&lt;$K$3,$K$2,tarifest3grenz(A358-$K$3,$A$3,Param!$B$10,Param!$C$10,Param!$D$10,Param!$E$10,Param!$B$11,Param!$C$11,Param!$D$11,Param!$E$11))*100</f>
        <v>27.953775360659495</v>
      </c>
      <c r="U358" s="3">
        <f>MAX(K358-tarifest3($K$3,$A$3,Param!$B$10,Param!$C$10,Param!$D$10,Param!$E$10,Param!$B$11,Param!$C$11,Param!$D$11,Param!$E$11),0)</f>
        <v>4768</v>
      </c>
      <c r="V358" s="3">
        <f t="shared" si="139"/>
        <v>13.701149425287356</v>
      </c>
      <c r="W358" s="3">
        <f t="shared" si="140"/>
        <v>36.447321502175413</v>
      </c>
      <c r="X358" s="3">
        <f>soli3grenz(K358,$A$3,Param!$J$9,Param!$J$10,Param!$J$11)*100</f>
        <v>0</v>
      </c>
      <c r="Y358" s="13">
        <f t="shared" si="127"/>
        <v>4768</v>
      </c>
      <c r="Z358" s="3">
        <f t="shared" si="141"/>
        <v>13.701149425287356</v>
      </c>
      <c r="AA358" s="13">
        <f t="shared" si="128"/>
        <v>36.447321502175413</v>
      </c>
      <c r="AB358" s="13">
        <f t="shared" si="129"/>
        <v>-1680</v>
      </c>
      <c r="AC358" s="13">
        <f t="shared" si="130"/>
        <v>-4.8275862068965498</v>
      </c>
      <c r="AD358" s="13">
        <f t="shared" si="131"/>
        <v>4.2719580948019242</v>
      </c>
      <c r="AE358" s="3">
        <f t="shared" si="132"/>
        <v>4.2719580948019242</v>
      </c>
      <c r="AF358" s="13">
        <f t="shared" si="120"/>
        <v>1680</v>
      </c>
      <c r="AG358" s="13">
        <f t="shared" si="142"/>
        <v>4.8275862068965498</v>
      </c>
      <c r="AH358" s="13">
        <f t="shared" si="121"/>
        <v>4.8275862068965498</v>
      </c>
    </row>
    <row r="359" spans="1:34" x14ac:dyDescent="0.2">
      <c r="A359" s="8">
        <f t="shared" si="143"/>
        <v>34900</v>
      </c>
      <c r="B359" s="9">
        <f t="shared" si="123"/>
        <v>34.9</v>
      </c>
      <c r="C359" s="13">
        <f>tarifest3(A359,$A$3,Param!$B$5,Param!$C$5,Param!$D$5,Param!$E$5,Param!$B$6,Param!$C$6,Param!$D$6,Param!$E$6)</f>
        <v>6480</v>
      </c>
      <c r="D359" s="3">
        <f t="shared" si="133"/>
        <v>18.567335243553011</v>
      </c>
      <c r="E359" s="3">
        <f>tarifest3grenz(A359,$A$3,Param!$B$5,Param!$C$5,Param!$D$5,Param!$E$5,Param!$B$6,Param!$C$6,Param!$D$6,Param!$E$6)*100</f>
        <v>32.216650332035726</v>
      </c>
      <c r="F359" s="13">
        <f>soli3(C359,$A$3,Param!$J$4,Param!$J$5,Param!$J$6)</f>
        <v>0</v>
      </c>
      <c r="G359" s="3">
        <f>soli3grenz(C359,$A$3,Param!$J$4,Param!$J$5,Param!$J$6)*100</f>
        <v>0</v>
      </c>
      <c r="H359" s="13">
        <f t="shared" si="124"/>
        <v>6480</v>
      </c>
      <c r="I359" s="3">
        <f t="shared" si="122"/>
        <v>18.567335243553011</v>
      </c>
      <c r="J359" s="13">
        <f t="shared" si="125"/>
        <v>32.216650332035726</v>
      </c>
      <c r="K359" s="13">
        <f>tarifest3(A359,$A$3,Param!$B$10,Param!$C$10,Param!$D$10,Param!$E$10,Param!$B$11,Param!$C$11,Param!$D$11,Param!$E$11)</f>
        <v>10035</v>
      </c>
      <c r="L359" s="3">
        <f t="shared" si="134"/>
        <v>28.753581661891118</v>
      </c>
      <c r="M359" s="3">
        <f>tarifest3grenz(A359,$A$3,Param!$B$10,Param!$C$10,Param!$D$10,Param!$E$10,Param!$B$11,Param!$C$11,Param!$D$11,Param!$E$11)*100</f>
        <v>36.488608426837644</v>
      </c>
      <c r="N359" s="3">
        <f t="shared" si="135"/>
        <v>-4365</v>
      </c>
      <c r="O359" s="3">
        <f t="shared" si="136"/>
        <v>-12.507163323782237</v>
      </c>
      <c r="P359" s="13">
        <f t="shared" si="126"/>
        <v>24430</v>
      </c>
      <c r="Q359" s="13">
        <f t="shared" si="137"/>
        <v>0</v>
      </c>
      <c r="R359" s="13">
        <f>tarifest3(A359-$K$3,$A$3,Param!$B$10,Param!$C$10,Param!$D$10,Param!$E$10,Param!$B$11,Param!$C$11,Param!$D$11,Param!$E$11)</f>
        <v>3402</v>
      </c>
      <c r="S359" s="3">
        <f t="shared" si="138"/>
        <v>9.74785100286533</v>
      </c>
      <c r="T359" s="3">
        <f>IF(A359&lt;$K$3,$K$2,tarifest3grenz(A359-$K$3,$A$3,Param!$B$10,Param!$C$10,Param!$D$10,Param!$E$10,Param!$B$11,Param!$C$11,Param!$D$11,Param!$E$11))*100</f>
        <v>27.99506228532173</v>
      </c>
      <c r="U359" s="3">
        <f>MAX(K359-tarifest3($K$3,$A$3,Param!$B$10,Param!$C$10,Param!$D$10,Param!$E$10,Param!$B$11,Param!$C$11,Param!$D$11,Param!$E$11),0)</f>
        <v>4805</v>
      </c>
      <c r="V359" s="3">
        <f t="shared" si="139"/>
        <v>13.767908309455587</v>
      </c>
      <c r="W359" s="3">
        <f t="shared" si="140"/>
        <v>36.488608426837644</v>
      </c>
      <c r="X359" s="3">
        <f>soli3grenz(K359,$A$3,Param!$J$9,Param!$J$10,Param!$J$11)*100</f>
        <v>0</v>
      </c>
      <c r="Y359" s="13">
        <f t="shared" si="127"/>
        <v>4805</v>
      </c>
      <c r="Z359" s="3">
        <f t="shared" si="141"/>
        <v>13.767908309455587</v>
      </c>
      <c r="AA359" s="13">
        <f t="shared" si="128"/>
        <v>36.488608426837644</v>
      </c>
      <c r="AB359" s="13">
        <f t="shared" si="129"/>
        <v>-1675</v>
      </c>
      <c r="AC359" s="13">
        <f t="shared" si="130"/>
        <v>-4.7994269340974238</v>
      </c>
      <c r="AD359" s="13">
        <f t="shared" si="131"/>
        <v>4.2719580948019171</v>
      </c>
      <c r="AE359" s="3">
        <f t="shared" si="132"/>
        <v>4.2719580948019171</v>
      </c>
      <c r="AF359" s="13">
        <f t="shared" si="120"/>
        <v>1675</v>
      </c>
      <c r="AG359" s="13">
        <f t="shared" si="142"/>
        <v>4.7994269340974238</v>
      </c>
      <c r="AH359" s="13">
        <f t="shared" si="121"/>
        <v>4.7994269340974238</v>
      </c>
    </row>
    <row r="360" spans="1:34" x14ac:dyDescent="0.2">
      <c r="A360" s="8">
        <f t="shared" si="143"/>
        <v>35000</v>
      </c>
      <c r="B360" s="9">
        <f t="shared" si="123"/>
        <v>35</v>
      </c>
      <c r="C360" s="13">
        <f>tarifest3(A360,$A$3,Param!$B$5,Param!$C$5,Param!$D$5,Param!$E$5,Param!$B$6,Param!$C$6,Param!$D$6,Param!$E$6)</f>
        <v>6512</v>
      </c>
      <c r="D360" s="3">
        <f t="shared" si="133"/>
        <v>18.605714285714285</v>
      </c>
      <c r="E360" s="3">
        <f>tarifest3grenz(A360,$A$3,Param!$B$5,Param!$C$5,Param!$D$5,Param!$E$5,Param!$B$6,Param!$C$6,Param!$D$6,Param!$E$6)*100</f>
        <v>32.257937256697957</v>
      </c>
      <c r="F360" s="13">
        <f>soli3(C360,$A$3,Param!$J$4,Param!$J$5,Param!$J$6)</f>
        <v>0</v>
      </c>
      <c r="G360" s="3">
        <f>soli3grenz(C360,$A$3,Param!$J$4,Param!$J$5,Param!$J$6)*100</f>
        <v>0</v>
      </c>
      <c r="H360" s="13">
        <f t="shared" si="124"/>
        <v>6512</v>
      </c>
      <c r="I360" s="3">
        <f t="shared" si="122"/>
        <v>18.605714285714285</v>
      </c>
      <c r="J360" s="13">
        <f t="shared" si="125"/>
        <v>32.257937256697957</v>
      </c>
      <c r="K360" s="13">
        <f>tarifest3(A360,$A$3,Param!$B$10,Param!$C$10,Param!$D$10,Param!$E$10,Param!$B$11,Param!$C$11,Param!$D$11,Param!$E$11)</f>
        <v>10071</v>
      </c>
      <c r="L360" s="3">
        <f t="shared" si="134"/>
        <v>28.774285714285714</v>
      </c>
      <c r="M360" s="3">
        <f>tarifest3grenz(A360,$A$3,Param!$B$10,Param!$C$10,Param!$D$10,Param!$E$10,Param!$B$11,Param!$C$11,Param!$D$11,Param!$E$11)*100</f>
        <v>36.529895351499889</v>
      </c>
      <c r="N360" s="3">
        <f t="shared" si="135"/>
        <v>-4329</v>
      </c>
      <c r="O360" s="3">
        <f t="shared" si="136"/>
        <v>-12.368571428571428</v>
      </c>
      <c r="P360" s="13">
        <f t="shared" si="126"/>
        <v>24500</v>
      </c>
      <c r="Q360" s="13">
        <f t="shared" si="137"/>
        <v>0</v>
      </c>
      <c r="R360" s="13">
        <f>tarifest3(A360-$K$3,$A$3,Param!$B$10,Param!$C$10,Param!$D$10,Param!$E$10,Param!$B$11,Param!$C$11,Param!$D$11,Param!$E$11)</f>
        <v>3430</v>
      </c>
      <c r="S360" s="3">
        <f t="shared" si="138"/>
        <v>9.8000000000000007</v>
      </c>
      <c r="T360" s="3">
        <f>IF(A360&lt;$K$3,$K$2,tarifest3grenz(A360-$K$3,$A$3,Param!$B$10,Param!$C$10,Param!$D$10,Param!$E$10,Param!$B$11,Param!$C$11,Param!$D$11,Param!$E$11))*100</f>
        <v>28.036349209983968</v>
      </c>
      <c r="U360" s="3">
        <f>MAX(K360-tarifest3($K$3,$A$3,Param!$B$10,Param!$C$10,Param!$D$10,Param!$E$10,Param!$B$11,Param!$C$11,Param!$D$11,Param!$E$11),0)</f>
        <v>4841</v>
      </c>
      <c r="V360" s="3">
        <f t="shared" si="139"/>
        <v>13.831428571428573</v>
      </c>
      <c r="W360" s="3">
        <f t="shared" si="140"/>
        <v>36.529895351499889</v>
      </c>
      <c r="X360" s="3">
        <f>soli3grenz(K360,$A$3,Param!$J$9,Param!$J$10,Param!$J$11)*100</f>
        <v>0</v>
      </c>
      <c r="Y360" s="13">
        <f t="shared" si="127"/>
        <v>4841</v>
      </c>
      <c r="Z360" s="3">
        <f t="shared" si="141"/>
        <v>13.831428571428573</v>
      </c>
      <c r="AA360" s="13">
        <f t="shared" si="128"/>
        <v>36.529895351499889</v>
      </c>
      <c r="AB360" s="13">
        <f t="shared" si="129"/>
        <v>-1671</v>
      </c>
      <c r="AC360" s="13">
        <f t="shared" si="130"/>
        <v>-4.7742857142857122</v>
      </c>
      <c r="AD360" s="13">
        <f t="shared" si="131"/>
        <v>4.2719580948019313</v>
      </c>
      <c r="AE360" s="3">
        <f t="shared" si="132"/>
        <v>4.2719580948019313</v>
      </c>
      <c r="AF360" s="13">
        <f t="shared" si="120"/>
        <v>1671</v>
      </c>
      <c r="AG360" s="13">
        <f t="shared" si="142"/>
        <v>4.7742857142857122</v>
      </c>
      <c r="AH360" s="13">
        <f t="shared" si="121"/>
        <v>4.7742857142857122</v>
      </c>
    </row>
    <row r="361" spans="1:34" x14ac:dyDescent="0.2">
      <c r="A361" s="8">
        <f t="shared" si="143"/>
        <v>35100</v>
      </c>
      <c r="B361" s="9">
        <f t="shared" si="123"/>
        <v>35.1</v>
      </c>
      <c r="C361" s="13">
        <f>tarifest3(A361,$A$3,Param!$B$5,Param!$C$5,Param!$D$5,Param!$E$5,Param!$B$6,Param!$C$6,Param!$D$6,Param!$E$6)</f>
        <v>6545</v>
      </c>
      <c r="D361" s="3">
        <f t="shared" si="133"/>
        <v>18.646723646723647</v>
      </c>
      <c r="E361" s="3">
        <f>tarifest3grenz(A361,$A$3,Param!$B$5,Param!$C$5,Param!$D$5,Param!$E$5,Param!$B$6,Param!$C$6,Param!$D$6,Param!$E$6)*100</f>
        <v>32.299224181360195</v>
      </c>
      <c r="F361" s="13">
        <f>soli3(C361,$A$3,Param!$J$4,Param!$J$5,Param!$J$6)</f>
        <v>0</v>
      </c>
      <c r="G361" s="3">
        <f>soli3grenz(C361,$A$3,Param!$J$4,Param!$J$5,Param!$J$6)*100</f>
        <v>0</v>
      </c>
      <c r="H361" s="13">
        <f t="shared" si="124"/>
        <v>6545</v>
      </c>
      <c r="I361" s="3">
        <f t="shared" si="122"/>
        <v>18.646723646723647</v>
      </c>
      <c r="J361" s="13">
        <f t="shared" si="125"/>
        <v>32.299224181360195</v>
      </c>
      <c r="K361" s="13">
        <f>tarifest3(A361,$A$3,Param!$B$10,Param!$C$10,Param!$D$10,Param!$E$10,Param!$B$11,Param!$C$11,Param!$D$11,Param!$E$11)</f>
        <v>10108</v>
      </c>
      <c r="L361" s="3">
        <f t="shared" si="134"/>
        <v>28.7977207977208</v>
      </c>
      <c r="M361" s="3">
        <f>tarifest3grenz(A361,$A$3,Param!$B$10,Param!$C$10,Param!$D$10,Param!$E$10,Param!$B$11,Param!$C$11,Param!$D$11,Param!$E$11)*100</f>
        <v>36.571182276162126</v>
      </c>
      <c r="N361" s="3">
        <f t="shared" si="135"/>
        <v>-4292</v>
      </c>
      <c r="O361" s="3">
        <f t="shared" si="136"/>
        <v>-12.227920227920228</v>
      </c>
      <c r="P361" s="13">
        <f t="shared" si="126"/>
        <v>24570</v>
      </c>
      <c r="Q361" s="13">
        <f t="shared" si="137"/>
        <v>0</v>
      </c>
      <c r="R361" s="13">
        <f>tarifest3(A361-$K$3,$A$3,Param!$B$10,Param!$C$10,Param!$D$10,Param!$E$10,Param!$B$11,Param!$C$11,Param!$D$11,Param!$E$11)</f>
        <v>3458</v>
      </c>
      <c r="S361" s="3">
        <f t="shared" si="138"/>
        <v>9.8518518518518512</v>
      </c>
      <c r="T361" s="3">
        <f>IF(A361&lt;$K$3,$K$2,tarifest3grenz(A361-$K$3,$A$3,Param!$B$10,Param!$C$10,Param!$D$10,Param!$E$10,Param!$B$11,Param!$C$11,Param!$D$11,Param!$E$11))*100</f>
        <v>28.077636134646212</v>
      </c>
      <c r="U361" s="3">
        <f>MAX(K361-tarifest3($K$3,$A$3,Param!$B$10,Param!$C$10,Param!$D$10,Param!$E$10,Param!$B$11,Param!$C$11,Param!$D$11,Param!$E$11),0)</f>
        <v>4878</v>
      </c>
      <c r="V361" s="3">
        <f t="shared" si="139"/>
        <v>13.897435897435898</v>
      </c>
      <c r="W361" s="3">
        <f t="shared" si="140"/>
        <v>36.571182276162126</v>
      </c>
      <c r="X361" s="3">
        <f>soli3grenz(K361,$A$3,Param!$J$9,Param!$J$10,Param!$J$11)*100</f>
        <v>0</v>
      </c>
      <c r="Y361" s="13">
        <f t="shared" si="127"/>
        <v>4878</v>
      </c>
      <c r="Z361" s="3">
        <f t="shared" si="141"/>
        <v>13.897435897435898</v>
      </c>
      <c r="AA361" s="13">
        <f t="shared" si="128"/>
        <v>36.571182276162126</v>
      </c>
      <c r="AB361" s="13">
        <f t="shared" si="129"/>
        <v>-1667</v>
      </c>
      <c r="AC361" s="13">
        <f t="shared" si="130"/>
        <v>-4.749287749287749</v>
      </c>
      <c r="AD361" s="13">
        <f t="shared" si="131"/>
        <v>4.2719580948019313</v>
      </c>
      <c r="AE361" s="3">
        <f t="shared" si="132"/>
        <v>4.2719580948019313</v>
      </c>
      <c r="AF361" s="13">
        <f t="shared" si="120"/>
        <v>1667</v>
      </c>
      <c r="AG361" s="13">
        <f t="shared" si="142"/>
        <v>4.749287749287749</v>
      </c>
      <c r="AH361" s="13">
        <f t="shared" si="121"/>
        <v>4.749287749287749</v>
      </c>
    </row>
    <row r="362" spans="1:34" x14ac:dyDescent="0.2">
      <c r="A362" s="8">
        <f t="shared" si="143"/>
        <v>35200</v>
      </c>
      <c r="B362" s="9">
        <f t="shared" si="123"/>
        <v>35.200000000000003</v>
      </c>
      <c r="C362" s="13">
        <f>tarifest3(A362,$A$3,Param!$B$5,Param!$C$5,Param!$D$5,Param!$E$5,Param!$B$6,Param!$C$6,Param!$D$6,Param!$E$6)</f>
        <v>6577</v>
      </c>
      <c r="D362" s="3">
        <f t="shared" si="133"/>
        <v>18.684659090909093</v>
      </c>
      <c r="E362" s="3">
        <f>tarifest3grenz(A362,$A$3,Param!$B$5,Param!$C$5,Param!$D$5,Param!$E$5,Param!$B$6,Param!$C$6,Param!$D$6,Param!$E$6)*100</f>
        <v>32.34051110602244</v>
      </c>
      <c r="F362" s="13">
        <f>soli3(C362,$A$3,Param!$J$4,Param!$J$5,Param!$J$6)</f>
        <v>0</v>
      </c>
      <c r="G362" s="3">
        <f>soli3grenz(C362,$A$3,Param!$J$4,Param!$J$5,Param!$J$6)*100</f>
        <v>0</v>
      </c>
      <c r="H362" s="13">
        <f t="shared" si="124"/>
        <v>6577</v>
      </c>
      <c r="I362" s="3">
        <f t="shared" si="122"/>
        <v>18.684659090909093</v>
      </c>
      <c r="J362" s="13">
        <f t="shared" si="125"/>
        <v>32.34051110602244</v>
      </c>
      <c r="K362" s="13">
        <f>tarifest3(A362,$A$3,Param!$B$10,Param!$C$10,Param!$D$10,Param!$E$10,Param!$B$11,Param!$C$11,Param!$D$11,Param!$E$11)</f>
        <v>10144</v>
      </c>
      <c r="L362" s="3">
        <f t="shared" si="134"/>
        <v>28.81818181818182</v>
      </c>
      <c r="M362" s="3">
        <f>tarifest3grenz(A362,$A$3,Param!$B$10,Param!$C$10,Param!$D$10,Param!$E$10,Param!$B$11,Param!$C$11,Param!$D$11,Param!$E$11)*100</f>
        <v>36.612469200824357</v>
      </c>
      <c r="N362" s="3">
        <f t="shared" si="135"/>
        <v>-4256</v>
      </c>
      <c r="O362" s="3">
        <f t="shared" si="136"/>
        <v>-12.090909090909092</v>
      </c>
      <c r="P362" s="13">
        <f t="shared" si="126"/>
        <v>24640</v>
      </c>
      <c r="Q362" s="13">
        <f t="shared" si="137"/>
        <v>0</v>
      </c>
      <c r="R362" s="13">
        <f>tarifest3(A362-$K$3,$A$3,Param!$B$10,Param!$C$10,Param!$D$10,Param!$E$10,Param!$B$11,Param!$C$11,Param!$D$11,Param!$E$11)</f>
        <v>3486</v>
      </c>
      <c r="S362" s="3">
        <f t="shared" si="138"/>
        <v>9.9034090909090899</v>
      </c>
      <c r="T362" s="3">
        <f>IF(A362&lt;$K$3,$K$2,tarifest3grenz(A362-$K$3,$A$3,Param!$B$10,Param!$C$10,Param!$D$10,Param!$E$10,Param!$B$11,Param!$C$11,Param!$D$11,Param!$E$11))*100</f>
        <v>28.118923059308447</v>
      </c>
      <c r="U362" s="3">
        <f>MAX(K362-tarifest3($K$3,$A$3,Param!$B$10,Param!$C$10,Param!$D$10,Param!$E$10,Param!$B$11,Param!$C$11,Param!$D$11,Param!$E$11),0)</f>
        <v>4914</v>
      </c>
      <c r="V362" s="3">
        <f t="shared" si="139"/>
        <v>13.960227272727272</v>
      </c>
      <c r="W362" s="3">
        <f t="shared" si="140"/>
        <v>36.612469200824357</v>
      </c>
      <c r="X362" s="3">
        <f>soli3grenz(K362,$A$3,Param!$J$9,Param!$J$10,Param!$J$11)*100</f>
        <v>0</v>
      </c>
      <c r="Y362" s="13">
        <f t="shared" si="127"/>
        <v>4914</v>
      </c>
      <c r="Z362" s="3">
        <f t="shared" si="141"/>
        <v>13.960227272727272</v>
      </c>
      <c r="AA362" s="13">
        <f t="shared" si="128"/>
        <v>36.612469200824357</v>
      </c>
      <c r="AB362" s="13">
        <f t="shared" si="129"/>
        <v>-1663</v>
      </c>
      <c r="AC362" s="13">
        <f t="shared" si="130"/>
        <v>-4.7244318181818219</v>
      </c>
      <c r="AD362" s="13">
        <f t="shared" si="131"/>
        <v>4.2719580948019171</v>
      </c>
      <c r="AE362" s="3">
        <f t="shared" si="132"/>
        <v>4.2719580948019171</v>
      </c>
      <c r="AF362" s="13">
        <f t="shared" si="120"/>
        <v>1663</v>
      </c>
      <c r="AG362" s="13">
        <f t="shared" si="142"/>
        <v>4.7244318181818219</v>
      </c>
      <c r="AH362" s="13">
        <f t="shared" si="121"/>
        <v>4.7244318181818219</v>
      </c>
    </row>
    <row r="363" spans="1:34" x14ac:dyDescent="0.2">
      <c r="A363" s="8">
        <f t="shared" si="143"/>
        <v>35300</v>
      </c>
      <c r="B363" s="9">
        <f t="shared" si="123"/>
        <v>35.299999999999997</v>
      </c>
      <c r="C363" s="13">
        <f>tarifest3(A363,$A$3,Param!$B$5,Param!$C$5,Param!$D$5,Param!$E$5,Param!$B$6,Param!$C$6,Param!$D$6,Param!$E$6)</f>
        <v>6609</v>
      </c>
      <c r="D363" s="3">
        <f t="shared" si="133"/>
        <v>18.722379603399432</v>
      </c>
      <c r="E363" s="3">
        <f>tarifest3grenz(A363,$A$3,Param!$B$5,Param!$C$5,Param!$D$5,Param!$E$5,Param!$B$6,Param!$C$6,Param!$D$6,Param!$E$6)*100</f>
        <v>32.381798030684685</v>
      </c>
      <c r="F363" s="13">
        <f>soli3(C363,$A$3,Param!$J$4,Param!$J$5,Param!$J$6)</f>
        <v>0</v>
      </c>
      <c r="G363" s="3">
        <f>soli3grenz(C363,$A$3,Param!$J$4,Param!$J$5,Param!$J$6)*100</f>
        <v>0</v>
      </c>
      <c r="H363" s="13">
        <f t="shared" si="124"/>
        <v>6609</v>
      </c>
      <c r="I363" s="3">
        <f t="shared" si="122"/>
        <v>18.722379603399432</v>
      </c>
      <c r="J363" s="13">
        <f t="shared" si="125"/>
        <v>32.381798030684685</v>
      </c>
      <c r="K363" s="13">
        <f>tarifest3(A363,$A$3,Param!$B$10,Param!$C$10,Param!$D$10,Param!$E$10,Param!$B$11,Param!$C$11,Param!$D$11,Param!$E$11)</f>
        <v>10181</v>
      </c>
      <c r="L363" s="3">
        <f t="shared" si="134"/>
        <v>28.841359773371106</v>
      </c>
      <c r="M363" s="3">
        <f>tarifest3grenz(A363,$A$3,Param!$B$10,Param!$C$10,Param!$D$10,Param!$E$10,Param!$B$11,Param!$C$11,Param!$D$11,Param!$E$11)*100</f>
        <v>36.653756125486602</v>
      </c>
      <c r="N363" s="3">
        <f t="shared" si="135"/>
        <v>-4219</v>
      </c>
      <c r="O363" s="3">
        <f t="shared" si="136"/>
        <v>-11.951841359773372</v>
      </c>
      <c r="P363" s="13">
        <f t="shared" si="126"/>
        <v>24710</v>
      </c>
      <c r="Q363" s="13">
        <f t="shared" si="137"/>
        <v>0</v>
      </c>
      <c r="R363" s="13">
        <f>tarifest3(A363-$K$3,$A$3,Param!$B$10,Param!$C$10,Param!$D$10,Param!$E$10,Param!$B$11,Param!$C$11,Param!$D$11,Param!$E$11)</f>
        <v>3514</v>
      </c>
      <c r="S363" s="3">
        <f t="shared" si="138"/>
        <v>9.954674220963172</v>
      </c>
      <c r="T363" s="3">
        <f>IF(A363&lt;$K$3,$K$2,tarifest3grenz(A363-$K$3,$A$3,Param!$B$10,Param!$C$10,Param!$D$10,Param!$E$10,Param!$B$11,Param!$C$11,Param!$D$11,Param!$E$11))*100</f>
        <v>28.160209983970692</v>
      </c>
      <c r="U363" s="3">
        <f>MAX(K363-tarifest3($K$3,$A$3,Param!$B$10,Param!$C$10,Param!$D$10,Param!$E$10,Param!$B$11,Param!$C$11,Param!$D$11,Param!$E$11),0)</f>
        <v>4951</v>
      </c>
      <c r="V363" s="3">
        <f t="shared" si="139"/>
        <v>14.025495750708213</v>
      </c>
      <c r="W363" s="3">
        <f t="shared" si="140"/>
        <v>36.653756125486602</v>
      </c>
      <c r="X363" s="3">
        <f>soli3grenz(K363,$A$3,Param!$J$9,Param!$J$10,Param!$J$11)*100</f>
        <v>0</v>
      </c>
      <c r="Y363" s="13">
        <f t="shared" si="127"/>
        <v>4951</v>
      </c>
      <c r="Z363" s="3">
        <f t="shared" si="141"/>
        <v>14.025495750708213</v>
      </c>
      <c r="AA363" s="13">
        <f t="shared" si="128"/>
        <v>36.653756125486602</v>
      </c>
      <c r="AB363" s="13">
        <f t="shared" si="129"/>
        <v>-1658</v>
      </c>
      <c r="AC363" s="13">
        <f t="shared" si="130"/>
        <v>-4.6968838526912187</v>
      </c>
      <c r="AD363" s="13">
        <f t="shared" si="131"/>
        <v>4.2719580948019171</v>
      </c>
      <c r="AE363" s="3">
        <f t="shared" si="132"/>
        <v>4.2719580948019171</v>
      </c>
      <c r="AF363" s="13">
        <f t="shared" si="120"/>
        <v>1658</v>
      </c>
      <c r="AG363" s="13">
        <f t="shared" si="142"/>
        <v>4.6968838526912187</v>
      </c>
      <c r="AH363" s="13">
        <f t="shared" si="121"/>
        <v>4.6968838526912187</v>
      </c>
    </row>
    <row r="364" spans="1:34" x14ac:dyDescent="0.2">
      <c r="A364" s="8">
        <f t="shared" si="143"/>
        <v>35400</v>
      </c>
      <c r="B364" s="9">
        <f t="shared" si="123"/>
        <v>35.4</v>
      </c>
      <c r="C364" s="13">
        <f>tarifest3(A364,$A$3,Param!$B$5,Param!$C$5,Param!$D$5,Param!$E$5,Param!$B$6,Param!$C$6,Param!$D$6,Param!$E$6)</f>
        <v>6642</v>
      </c>
      <c r="D364" s="3">
        <f t="shared" si="133"/>
        <v>18.762711864406782</v>
      </c>
      <c r="E364" s="3">
        <f>tarifest3grenz(A364,$A$3,Param!$B$5,Param!$C$5,Param!$D$5,Param!$E$5,Param!$B$6,Param!$C$6,Param!$D$6,Param!$E$6)*100</f>
        <v>32.423084955346923</v>
      </c>
      <c r="F364" s="13">
        <f>soli3(C364,$A$3,Param!$J$4,Param!$J$5,Param!$J$6)</f>
        <v>0</v>
      </c>
      <c r="G364" s="3">
        <f>soli3grenz(C364,$A$3,Param!$J$4,Param!$J$5,Param!$J$6)*100</f>
        <v>0</v>
      </c>
      <c r="H364" s="13">
        <f t="shared" si="124"/>
        <v>6642</v>
      </c>
      <c r="I364" s="3">
        <f t="shared" si="122"/>
        <v>18.762711864406782</v>
      </c>
      <c r="J364" s="13">
        <f t="shared" si="125"/>
        <v>32.423084955346923</v>
      </c>
      <c r="K364" s="13">
        <f>tarifest3(A364,$A$3,Param!$B$10,Param!$C$10,Param!$D$10,Param!$E$10,Param!$B$11,Param!$C$11,Param!$D$11,Param!$E$11)</f>
        <v>10218</v>
      </c>
      <c r="L364" s="3">
        <f t="shared" si="134"/>
        <v>28.864406779661017</v>
      </c>
      <c r="M364" s="3">
        <f>tarifest3grenz(A364,$A$3,Param!$B$10,Param!$C$10,Param!$D$10,Param!$E$10,Param!$B$11,Param!$C$11,Param!$D$11,Param!$E$11)*100</f>
        <v>36.69504305014884</v>
      </c>
      <c r="N364" s="3">
        <f t="shared" si="135"/>
        <v>-4182</v>
      </c>
      <c r="O364" s="3">
        <f t="shared" si="136"/>
        <v>-11.813559322033898</v>
      </c>
      <c r="P364" s="13">
        <f t="shared" si="126"/>
        <v>24780</v>
      </c>
      <c r="Q364" s="13">
        <f t="shared" si="137"/>
        <v>0</v>
      </c>
      <c r="R364" s="13">
        <f>tarifest3(A364-$K$3,$A$3,Param!$B$10,Param!$C$10,Param!$D$10,Param!$E$10,Param!$B$11,Param!$C$11,Param!$D$11,Param!$E$11)</f>
        <v>3542</v>
      </c>
      <c r="S364" s="3">
        <f t="shared" si="138"/>
        <v>10.005649717514125</v>
      </c>
      <c r="T364" s="3">
        <f>IF(A364&lt;$K$3,$K$2,tarifest3grenz(A364-$K$3,$A$3,Param!$B$10,Param!$C$10,Param!$D$10,Param!$E$10,Param!$B$11,Param!$C$11,Param!$D$11,Param!$E$11))*100</f>
        <v>28.201496908632929</v>
      </c>
      <c r="U364" s="3">
        <f>MAX(K364-tarifest3($K$3,$A$3,Param!$B$10,Param!$C$10,Param!$D$10,Param!$E$10,Param!$B$11,Param!$C$11,Param!$D$11,Param!$E$11),0)</f>
        <v>4988</v>
      </c>
      <c r="V364" s="3">
        <f t="shared" si="139"/>
        <v>14.09039548022599</v>
      </c>
      <c r="W364" s="3">
        <f t="shared" si="140"/>
        <v>36.69504305014884</v>
      </c>
      <c r="X364" s="3">
        <f>soli3grenz(K364,$A$3,Param!$J$9,Param!$J$10,Param!$J$11)*100</f>
        <v>0</v>
      </c>
      <c r="Y364" s="13">
        <f t="shared" si="127"/>
        <v>4988</v>
      </c>
      <c r="Z364" s="3">
        <f t="shared" si="141"/>
        <v>14.09039548022599</v>
      </c>
      <c r="AA364" s="13">
        <f t="shared" si="128"/>
        <v>36.69504305014884</v>
      </c>
      <c r="AB364" s="13">
        <f t="shared" si="129"/>
        <v>-1654</v>
      </c>
      <c r="AC364" s="13">
        <f t="shared" si="130"/>
        <v>-4.6723163841807924</v>
      </c>
      <c r="AD364" s="13">
        <f t="shared" si="131"/>
        <v>4.2719580948019171</v>
      </c>
      <c r="AE364" s="3">
        <f t="shared" si="132"/>
        <v>4.2719580948019171</v>
      </c>
      <c r="AF364" s="13">
        <f t="shared" si="120"/>
        <v>1654</v>
      </c>
      <c r="AG364" s="13">
        <f t="shared" si="142"/>
        <v>4.6723163841807924</v>
      </c>
      <c r="AH364" s="13">
        <f t="shared" si="121"/>
        <v>4.6723163841807924</v>
      </c>
    </row>
    <row r="365" spans="1:34" x14ac:dyDescent="0.2">
      <c r="A365" s="8">
        <f t="shared" si="143"/>
        <v>35500</v>
      </c>
      <c r="B365" s="9">
        <f t="shared" si="123"/>
        <v>35.5</v>
      </c>
      <c r="C365" s="13">
        <f>tarifest3(A365,$A$3,Param!$B$5,Param!$C$5,Param!$D$5,Param!$E$5,Param!$B$6,Param!$C$6,Param!$D$6,Param!$E$6)</f>
        <v>6674</v>
      </c>
      <c r="D365" s="3">
        <f t="shared" si="133"/>
        <v>18.8</v>
      </c>
      <c r="E365" s="3">
        <f>tarifest3grenz(A365,$A$3,Param!$B$5,Param!$C$5,Param!$D$5,Param!$E$5,Param!$B$6,Param!$C$6,Param!$D$6,Param!$E$6)*100</f>
        <v>32.464371880009161</v>
      </c>
      <c r="F365" s="13">
        <f>soli3(C365,$A$3,Param!$J$4,Param!$J$5,Param!$J$6)</f>
        <v>0</v>
      </c>
      <c r="G365" s="3">
        <f>soli3grenz(C365,$A$3,Param!$J$4,Param!$J$5,Param!$J$6)*100</f>
        <v>0</v>
      </c>
      <c r="H365" s="13">
        <f t="shared" si="124"/>
        <v>6674</v>
      </c>
      <c r="I365" s="3">
        <f t="shared" si="122"/>
        <v>18.8</v>
      </c>
      <c r="J365" s="13">
        <f t="shared" si="125"/>
        <v>32.464371880009161</v>
      </c>
      <c r="K365" s="13">
        <f>tarifest3(A365,$A$3,Param!$B$10,Param!$C$10,Param!$D$10,Param!$E$10,Param!$B$11,Param!$C$11,Param!$D$11,Param!$E$11)</f>
        <v>10254</v>
      </c>
      <c r="L365" s="3">
        <f t="shared" si="134"/>
        <v>28.884507042253521</v>
      </c>
      <c r="M365" s="3">
        <f>tarifest3grenz(A365,$A$3,Param!$B$10,Param!$C$10,Param!$D$10,Param!$E$10,Param!$B$11,Param!$C$11,Param!$D$11,Param!$E$11)*100</f>
        <v>36.736329974811085</v>
      </c>
      <c r="N365" s="3">
        <f t="shared" si="135"/>
        <v>-4146</v>
      </c>
      <c r="O365" s="3">
        <f t="shared" si="136"/>
        <v>-11.678873239436619</v>
      </c>
      <c r="P365" s="13">
        <f t="shared" si="126"/>
        <v>24850</v>
      </c>
      <c r="Q365" s="13">
        <f t="shared" si="137"/>
        <v>0</v>
      </c>
      <c r="R365" s="13">
        <f>tarifest3(A365-$K$3,$A$3,Param!$B$10,Param!$C$10,Param!$D$10,Param!$E$10,Param!$B$11,Param!$C$11,Param!$D$11,Param!$E$11)</f>
        <v>3571</v>
      </c>
      <c r="S365" s="3">
        <f t="shared" si="138"/>
        <v>10.059154929577465</v>
      </c>
      <c r="T365" s="3">
        <f>IF(A365&lt;$K$3,$K$2,tarifest3grenz(A365-$K$3,$A$3,Param!$B$10,Param!$C$10,Param!$D$10,Param!$E$10,Param!$B$11,Param!$C$11,Param!$D$11,Param!$E$11))*100</f>
        <v>28.242783833295164</v>
      </c>
      <c r="U365" s="3">
        <f>MAX(K365-tarifest3($K$3,$A$3,Param!$B$10,Param!$C$10,Param!$D$10,Param!$E$10,Param!$B$11,Param!$C$11,Param!$D$11,Param!$E$11),0)</f>
        <v>5024</v>
      </c>
      <c r="V365" s="3">
        <f t="shared" si="139"/>
        <v>14.152112676056339</v>
      </c>
      <c r="W365" s="3">
        <f t="shared" si="140"/>
        <v>36.736329974811085</v>
      </c>
      <c r="X365" s="3">
        <f>soli3grenz(K365,$A$3,Param!$J$9,Param!$J$10,Param!$J$11)*100</f>
        <v>0</v>
      </c>
      <c r="Y365" s="13">
        <f t="shared" si="127"/>
        <v>5024</v>
      </c>
      <c r="Z365" s="3">
        <f t="shared" si="141"/>
        <v>14.152112676056339</v>
      </c>
      <c r="AA365" s="13">
        <f t="shared" si="128"/>
        <v>36.736329974811085</v>
      </c>
      <c r="AB365" s="13">
        <f t="shared" si="129"/>
        <v>-1650</v>
      </c>
      <c r="AC365" s="13">
        <f t="shared" si="130"/>
        <v>-4.647887323943662</v>
      </c>
      <c r="AD365" s="13">
        <f t="shared" si="131"/>
        <v>4.2719580948019242</v>
      </c>
      <c r="AE365" s="3">
        <f t="shared" si="132"/>
        <v>4.2719580948019242</v>
      </c>
      <c r="AF365" s="13">
        <f t="shared" si="120"/>
        <v>1650</v>
      </c>
      <c r="AG365" s="13">
        <f t="shared" si="142"/>
        <v>4.647887323943662</v>
      </c>
      <c r="AH365" s="13">
        <f t="shared" si="121"/>
        <v>4.647887323943662</v>
      </c>
    </row>
    <row r="366" spans="1:34" x14ac:dyDescent="0.2">
      <c r="A366" s="8">
        <f t="shared" si="143"/>
        <v>35600</v>
      </c>
      <c r="B366" s="9">
        <f t="shared" si="123"/>
        <v>35.6</v>
      </c>
      <c r="C366" s="13">
        <f>tarifest3(A366,$A$3,Param!$B$5,Param!$C$5,Param!$D$5,Param!$E$5,Param!$B$6,Param!$C$6,Param!$D$6,Param!$E$6)</f>
        <v>6707</v>
      </c>
      <c r="D366" s="3">
        <f t="shared" si="133"/>
        <v>18.839887640449437</v>
      </c>
      <c r="E366" s="3">
        <f>tarifest3grenz(A366,$A$3,Param!$B$5,Param!$C$5,Param!$D$5,Param!$E$5,Param!$B$6,Param!$C$6,Param!$D$6,Param!$E$6)*100</f>
        <v>32.505658804671398</v>
      </c>
      <c r="F366" s="13">
        <f>soli3(C366,$A$3,Param!$J$4,Param!$J$5,Param!$J$6)</f>
        <v>0</v>
      </c>
      <c r="G366" s="3">
        <f>soli3grenz(C366,$A$3,Param!$J$4,Param!$J$5,Param!$J$6)*100</f>
        <v>0</v>
      </c>
      <c r="H366" s="13">
        <f t="shared" si="124"/>
        <v>6707</v>
      </c>
      <c r="I366" s="3">
        <f t="shared" si="122"/>
        <v>18.839887640449437</v>
      </c>
      <c r="J366" s="13">
        <f t="shared" si="125"/>
        <v>32.505658804671398</v>
      </c>
      <c r="K366" s="13">
        <f>tarifest3(A366,$A$3,Param!$B$10,Param!$C$10,Param!$D$10,Param!$E$10,Param!$B$11,Param!$C$11,Param!$D$11,Param!$E$11)</f>
        <v>10291</v>
      </c>
      <c r="L366" s="3">
        <f t="shared" si="134"/>
        <v>28.907303370786519</v>
      </c>
      <c r="M366" s="3">
        <f>tarifest3grenz(A366,$A$3,Param!$B$10,Param!$C$10,Param!$D$10,Param!$E$10,Param!$B$11,Param!$C$11,Param!$D$11,Param!$E$11)*100</f>
        <v>36.777616899473323</v>
      </c>
      <c r="N366" s="3">
        <f t="shared" si="135"/>
        <v>-4109</v>
      </c>
      <c r="O366" s="3">
        <f t="shared" si="136"/>
        <v>-11.542134831460674</v>
      </c>
      <c r="P366" s="13">
        <f t="shared" si="126"/>
        <v>24920</v>
      </c>
      <c r="Q366" s="13">
        <f t="shared" si="137"/>
        <v>0</v>
      </c>
      <c r="R366" s="13">
        <f>tarifest3(A366-$K$3,$A$3,Param!$B$10,Param!$C$10,Param!$D$10,Param!$E$10,Param!$B$11,Param!$C$11,Param!$D$11,Param!$E$11)</f>
        <v>3599</v>
      </c>
      <c r="S366" s="3">
        <f t="shared" si="138"/>
        <v>10.109550561797754</v>
      </c>
      <c r="T366" s="3">
        <f>IF(A366&lt;$K$3,$K$2,tarifest3grenz(A366-$K$3,$A$3,Param!$B$10,Param!$C$10,Param!$D$10,Param!$E$10,Param!$B$11,Param!$C$11,Param!$D$11,Param!$E$11))*100</f>
        <v>28.284070757957409</v>
      </c>
      <c r="U366" s="3">
        <f>MAX(K366-tarifest3($K$3,$A$3,Param!$B$10,Param!$C$10,Param!$D$10,Param!$E$10,Param!$B$11,Param!$C$11,Param!$D$11,Param!$E$11),0)</f>
        <v>5061</v>
      </c>
      <c r="V366" s="3">
        <f t="shared" si="139"/>
        <v>14.216292134831459</v>
      </c>
      <c r="W366" s="3">
        <f t="shared" si="140"/>
        <v>36.777616899473323</v>
      </c>
      <c r="X366" s="3">
        <f>soli3grenz(K366,$A$3,Param!$J$9,Param!$J$10,Param!$J$11)*100</f>
        <v>0</v>
      </c>
      <c r="Y366" s="13">
        <f t="shared" si="127"/>
        <v>5061</v>
      </c>
      <c r="Z366" s="3">
        <f t="shared" si="141"/>
        <v>14.216292134831459</v>
      </c>
      <c r="AA366" s="13">
        <f t="shared" si="128"/>
        <v>36.777616899473323</v>
      </c>
      <c r="AB366" s="13">
        <f t="shared" si="129"/>
        <v>-1646</v>
      </c>
      <c r="AC366" s="13">
        <f t="shared" si="130"/>
        <v>-4.6235955056179776</v>
      </c>
      <c r="AD366" s="13">
        <f t="shared" si="131"/>
        <v>4.2719580948019242</v>
      </c>
      <c r="AE366" s="3">
        <f t="shared" si="132"/>
        <v>4.2719580948019242</v>
      </c>
      <c r="AF366" s="13">
        <f t="shared" si="120"/>
        <v>1646</v>
      </c>
      <c r="AG366" s="13">
        <f t="shared" si="142"/>
        <v>4.6235955056179776</v>
      </c>
      <c r="AH366" s="13">
        <f t="shared" si="121"/>
        <v>4.6235955056179776</v>
      </c>
    </row>
    <row r="367" spans="1:34" x14ac:dyDescent="0.2">
      <c r="A367" s="8">
        <f t="shared" si="143"/>
        <v>35700</v>
      </c>
      <c r="B367" s="9">
        <f t="shared" si="123"/>
        <v>35.700000000000003</v>
      </c>
      <c r="C367" s="13">
        <f>tarifest3(A367,$A$3,Param!$B$5,Param!$C$5,Param!$D$5,Param!$E$5,Param!$B$6,Param!$C$6,Param!$D$6,Param!$E$6)</f>
        <v>6739</v>
      </c>
      <c r="D367" s="3">
        <f t="shared" si="133"/>
        <v>18.876750700280112</v>
      </c>
      <c r="E367" s="3">
        <f>tarifest3grenz(A367,$A$3,Param!$B$5,Param!$C$5,Param!$D$5,Param!$E$5,Param!$B$6,Param!$C$6,Param!$D$6,Param!$E$6)*100</f>
        <v>32.546945729333636</v>
      </c>
      <c r="F367" s="13">
        <f>soli3(C367,$A$3,Param!$J$4,Param!$J$5,Param!$J$6)</f>
        <v>0</v>
      </c>
      <c r="G367" s="3">
        <f>soli3grenz(C367,$A$3,Param!$J$4,Param!$J$5,Param!$J$6)*100</f>
        <v>0</v>
      </c>
      <c r="H367" s="13">
        <f t="shared" si="124"/>
        <v>6739</v>
      </c>
      <c r="I367" s="3">
        <f t="shared" si="122"/>
        <v>18.876750700280112</v>
      </c>
      <c r="J367" s="13">
        <f t="shared" si="125"/>
        <v>32.546945729333636</v>
      </c>
      <c r="K367" s="13">
        <f>tarifest3(A367,$A$3,Param!$B$10,Param!$C$10,Param!$D$10,Param!$E$10,Param!$B$11,Param!$C$11,Param!$D$11,Param!$E$11)</f>
        <v>10328</v>
      </c>
      <c r="L367" s="3">
        <f t="shared" si="134"/>
        <v>28.929971988795515</v>
      </c>
      <c r="M367" s="3">
        <f>tarifest3grenz(A367,$A$3,Param!$B$10,Param!$C$10,Param!$D$10,Param!$E$10,Param!$B$11,Param!$C$11,Param!$D$11,Param!$E$11)*100</f>
        <v>36.81890382413556</v>
      </c>
      <c r="N367" s="3">
        <f t="shared" si="135"/>
        <v>-4072</v>
      </c>
      <c r="O367" s="3">
        <f t="shared" si="136"/>
        <v>-11.406162464985995</v>
      </c>
      <c r="P367" s="13">
        <f t="shared" si="126"/>
        <v>24990</v>
      </c>
      <c r="Q367" s="13">
        <f t="shared" si="137"/>
        <v>0</v>
      </c>
      <c r="R367" s="13">
        <f>tarifest3(A367-$K$3,$A$3,Param!$B$10,Param!$C$10,Param!$D$10,Param!$E$10,Param!$B$11,Param!$C$11,Param!$D$11,Param!$E$11)</f>
        <v>3627</v>
      </c>
      <c r="S367" s="3">
        <f t="shared" si="138"/>
        <v>10.159663865546218</v>
      </c>
      <c r="T367" s="3">
        <f>IF(A367&lt;$K$3,$K$2,tarifest3grenz(A367-$K$3,$A$3,Param!$B$10,Param!$C$10,Param!$D$10,Param!$E$10,Param!$B$11,Param!$C$11,Param!$D$11,Param!$E$11))*100</f>
        <v>28.325357682619646</v>
      </c>
      <c r="U367" s="3">
        <f>MAX(K367-tarifest3($K$3,$A$3,Param!$B$10,Param!$C$10,Param!$D$10,Param!$E$10,Param!$B$11,Param!$C$11,Param!$D$11,Param!$E$11),0)</f>
        <v>5098</v>
      </c>
      <c r="V367" s="3">
        <f t="shared" si="139"/>
        <v>14.280112044817928</v>
      </c>
      <c r="W367" s="3">
        <f t="shared" si="140"/>
        <v>36.81890382413556</v>
      </c>
      <c r="X367" s="3">
        <f>soli3grenz(K367,$A$3,Param!$J$9,Param!$J$10,Param!$J$11)*100</f>
        <v>0</v>
      </c>
      <c r="Y367" s="13">
        <f t="shared" si="127"/>
        <v>5098</v>
      </c>
      <c r="Z367" s="3">
        <f t="shared" si="141"/>
        <v>14.280112044817928</v>
      </c>
      <c r="AA367" s="13">
        <f t="shared" si="128"/>
        <v>36.81890382413556</v>
      </c>
      <c r="AB367" s="13">
        <f t="shared" si="129"/>
        <v>-1641</v>
      </c>
      <c r="AC367" s="13">
        <f t="shared" si="130"/>
        <v>-4.5966386554621845</v>
      </c>
      <c r="AD367" s="13">
        <f t="shared" si="131"/>
        <v>4.2719580948019242</v>
      </c>
      <c r="AE367" s="3">
        <f t="shared" si="132"/>
        <v>4.2719580948019242</v>
      </c>
      <c r="AF367" s="13">
        <f t="shared" si="120"/>
        <v>1641</v>
      </c>
      <c r="AG367" s="13">
        <f t="shared" si="142"/>
        <v>4.5966386554621845</v>
      </c>
      <c r="AH367" s="13">
        <f t="shared" si="121"/>
        <v>4.5966386554621845</v>
      </c>
    </row>
    <row r="368" spans="1:34" x14ac:dyDescent="0.2">
      <c r="A368" s="8">
        <f t="shared" si="143"/>
        <v>35800</v>
      </c>
      <c r="B368" s="9">
        <f t="shared" si="123"/>
        <v>35.799999999999997</v>
      </c>
      <c r="C368" s="13">
        <f>tarifest3(A368,$A$3,Param!$B$5,Param!$C$5,Param!$D$5,Param!$E$5,Param!$B$6,Param!$C$6,Param!$D$6,Param!$E$6)</f>
        <v>6772</v>
      </c>
      <c r="D368" s="3">
        <f t="shared" si="133"/>
        <v>18.916201117318433</v>
      </c>
      <c r="E368" s="3">
        <f>tarifest3grenz(A368,$A$3,Param!$B$5,Param!$C$5,Param!$D$5,Param!$E$5,Param!$B$6,Param!$C$6,Param!$D$6,Param!$E$6)*100</f>
        <v>32.588232653995881</v>
      </c>
      <c r="F368" s="13">
        <f>soli3(C368,$A$3,Param!$J$4,Param!$J$5,Param!$J$6)</f>
        <v>0</v>
      </c>
      <c r="G368" s="3">
        <f>soli3grenz(C368,$A$3,Param!$J$4,Param!$J$5,Param!$J$6)*100</f>
        <v>0</v>
      </c>
      <c r="H368" s="13">
        <f t="shared" si="124"/>
        <v>6772</v>
      </c>
      <c r="I368" s="3">
        <f t="shared" si="122"/>
        <v>18.916201117318433</v>
      </c>
      <c r="J368" s="13">
        <f t="shared" si="125"/>
        <v>32.588232653995881</v>
      </c>
      <c r="K368" s="13">
        <f>tarifest3(A368,$A$3,Param!$B$10,Param!$C$10,Param!$D$10,Param!$E$10,Param!$B$11,Param!$C$11,Param!$D$11,Param!$E$11)</f>
        <v>10365</v>
      </c>
      <c r="L368" s="3">
        <f t="shared" si="134"/>
        <v>28.952513966480449</v>
      </c>
      <c r="M368" s="3">
        <f>tarifest3grenz(A368,$A$3,Param!$B$10,Param!$C$10,Param!$D$10,Param!$E$10,Param!$B$11,Param!$C$11,Param!$D$11,Param!$E$11)*100</f>
        <v>36.860190748797805</v>
      </c>
      <c r="N368" s="3">
        <f t="shared" si="135"/>
        <v>-4035</v>
      </c>
      <c r="O368" s="3">
        <f t="shared" si="136"/>
        <v>-11.270949720670391</v>
      </c>
      <c r="P368" s="13">
        <f t="shared" si="126"/>
        <v>25060</v>
      </c>
      <c r="Q368" s="13">
        <f t="shared" si="137"/>
        <v>0</v>
      </c>
      <c r="R368" s="13">
        <f>tarifest3(A368-$K$3,$A$3,Param!$B$10,Param!$C$10,Param!$D$10,Param!$E$10,Param!$B$11,Param!$C$11,Param!$D$11,Param!$E$11)</f>
        <v>3655</v>
      </c>
      <c r="S368" s="3">
        <f t="shared" si="138"/>
        <v>10.20949720670391</v>
      </c>
      <c r="T368" s="3">
        <f>IF(A368&lt;$K$3,$K$2,tarifest3grenz(A368-$K$3,$A$3,Param!$B$10,Param!$C$10,Param!$D$10,Param!$E$10,Param!$B$11,Param!$C$11,Param!$D$11,Param!$E$11))*100</f>
        <v>28.366644607281888</v>
      </c>
      <c r="U368" s="3">
        <f>MAX(K368-tarifest3($K$3,$A$3,Param!$B$10,Param!$C$10,Param!$D$10,Param!$E$10,Param!$B$11,Param!$C$11,Param!$D$11,Param!$E$11),0)</f>
        <v>5135</v>
      </c>
      <c r="V368" s="3">
        <f t="shared" si="139"/>
        <v>14.343575418994414</v>
      </c>
      <c r="W368" s="3">
        <f t="shared" si="140"/>
        <v>36.860190748797805</v>
      </c>
      <c r="X368" s="3">
        <f>soli3grenz(K368,$A$3,Param!$J$9,Param!$J$10,Param!$J$11)*100</f>
        <v>0</v>
      </c>
      <c r="Y368" s="13">
        <f t="shared" si="127"/>
        <v>5135</v>
      </c>
      <c r="Z368" s="3">
        <f t="shared" si="141"/>
        <v>14.343575418994414</v>
      </c>
      <c r="AA368" s="13">
        <f t="shared" si="128"/>
        <v>36.860190748797805</v>
      </c>
      <c r="AB368" s="13">
        <f t="shared" si="129"/>
        <v>-1637</v>
      </c>
      <c r="AC368" s="13">
        <f t="shared" si="130"/>
        <v>-4.5726256983240194</v>
      </c>
      <c r="AD368" s="13">
        <f t="shared" si="131"/>
        <v>4.2719580948019242</v>
      </c>
      <c r="AE368" s="3">
        <f t="shared" si="132"/>
        <v>4.2719580948019242</v>
      </c>
      <c r="AF368" s="13">
        <f t="shared" si="120"/>
        <v>1637</v>
      </c>
      <c r="AG368" s="13">
        <f t="shared" si="142"/>
        <v>4.5726256983240194</v>
      </c>
      <c r="AH368" s="13">
        <f t="shared" si="121"/>
        <v>4.5726256983240194</v>
      </c>
    </row>
    <row r="369" spans="1:34" x14ac:dyDescent="0.2">
      <c r="A369" s="8">
        <f t="shared" si="143"/>
        <v>35900</v>
      </c>
      <c r="B369" s="9">
        <f t="shared" si="123"/>
        <v>35.9</v>
      </c>
      <c r="C369" s="13">
        <f>tarifest3(A369,$A$3,Param!$B$5,Param!$C$5,Param!$D$5,Param!$E$5,Param!$B$6,Param!$C$6,Param!$D$6,Param!$E$6)</f>
        <v>6804</v>
      </c>
      <c r="D369" s="3">
        <f t="shared" si="133"/>
        <v>18.952646239554319</v>
      </c>
      <c r="E369" s="3">
        <f>tarifest3grenz(A369,$A$3,Param!$B$5,Param!$C$5,Param!$D$5,Param!$E$5,Param!$B$6,Param!$C$6,Param!$D$6,Param!$E$6)*100</f>
        <v>32.629519578658119</v>
      </c>
      <c r="F369" s="13">
        <f>soli3(C369,$A$3,Param!$J$4,Param!$J$5,Param!$J$6)</f>
        <v>0</v>
      </c>
      <c r="G369" s="3">
        <f>soli3grenz(C369,$A$3,Param!$J$4,Param!$J$5,Param!$J$6)*100</f>
        <v>0</v>
      </c>
      <c r="H369" s="13">
        <f t="shared" si="124"/>
        <v>6804</v>
      </c>
      <c r="I369" s="3">
        <f t="shared" si="122"/>
        <v>18.952646239554319</v>
      </c>
      <c r="J369" s="13">
        <f t="shared" si="125"/>
        <v>32.629519578658119</v>
      </c>
      <c r="K369" s="13">
        <f>tarifest3(A369,$A$3,Param!$B$10,Param!$C$10,Param!$D$10,Param!$E$10,Param!$B$11,Param!$C$11,Param!$D$11,Param!$E$11)</f>
        <v>10402</v>
      </c>
      <c r="L369" s="3">
        <f t="shared" si="134"/>
        <v>28.974930362116989</v>
      </c>
      <c r="M369" s="3">
        <f>tarifest3grenz(A369,$A$3,Param!$B$10,Param!$C$10,Param!$D$10,Param!$E$10,Param!$B$11,Param!$C$11,Param!$D$11,Param!$E$11)*100</f>
        <v>36.901477673460043</v>
      </c>
      <c r="N369" s="3">
        <f t="shared" si="135"/>
        <v>-3998</v>
      </c>
      <c r="O369" s="3">
        <f t="shared" si="136"/>
        <v>-11.136490250696379</v>
      </c>
      <c r="P369" s="13">
        <f t="shared" si="126"/>
        <v>25130</v>
      </c>
      <c r="Q369" s="13">
        <f t="shared" si="137"/>
        <v>0</v>
      </c>
      <c r="R369" s="13">
        <f>tarifest3(A369-$K$3,$A$3,Param!$B$10,Param!$C$10,Param!$D$10,Param!$E$10,Param!$B$11,Param!$C$11,Param!$D$11,Param!$E$11)</f>
        <v>3684</v>
      </c>
      <c r="S369" s="3">
        <f t="shared" si="138"/>
        <v>10.26183844011142</v>
      </c>
      <c r="T369" s="3">
        <f>IF(A369&lt;$K$3,$K$2,tarifest3grenz(A369-$K$3,$A$3,Param!$B$10,Param!$C$10,Param!$D$10,Param!$E$10,Param!$B$11,Param!$C$11,Param!$D$11,Param!$E$11))*100</f>
        <v>28.407931531944126</v>
      </c>
      <c r="U369" s="3">
        <f>MAX(K369-tarifest3($K$3,$A$3,Param!$B$10,Param!$C$10,Param!$D$10,Param!$E$10,Param!$B$11,Param!$C$11,Param!$D$11,Param!$E$11),0)</f>
        <v>5172</v>
      </c>
      <c r="V369" s="3">
        <f t="shared" si="139"/>
        <v>14.406685236768801</v>
      </c>
      <c r="W369" s="3">
        <f t="shared" si="140"/>
        <v>36.901477673460043</v>
      </c>
      <c r="X369" s="3">
        <f>soli3grenz(K369,$A$3,Param!$J$9,Param!$J$10,Param!$J$11)*100</f>
        <v>0</v>
      </c>
      <c r="Y369" s="13">
        <f t="shared" si="127"/>
        <v>5172</v>
      </c>
      <c r="Z369" s="3">
        <f t="shared" si="141"/>
        <v>14.406685236768801</v>
      </c>
      <c r="AA369" s="13">
        <f t="shared" si="128"/>
        <v>36.901477673460043</v>
      </c>
      <c r="AB369" s="13">
        <f t="shared" si="129"/>
        <v>-1632</v>
      </c>
      <c r="AC369" s="13">
        <f t="shared" si="130"/>
        <v>-4.5459610027855177</v>
      </c>
      <c r="AD369" s="13">
        <f t="shared" si="131"/>
        <v>4.2719580948019242</v>
      </c>
      <c r="AE369" s="3">
        <f t="shared" si="132"/>
        <v>4.2719580948019242</v>
      </c>
      <c r="AF369" s="13">
        <f t="shared" si="120"/>
        <v>1632</v>
      </c>
      <c r="AG369" s="13">
        <f t="shared" si="142"/>
        <v>4.5459610027855177</v>
      </c>
      <c r="AH369" s="13">
        <f t="shared" si="121"/>
        <v>4.5459610027855177</v>
      </c>
    </row>
    <row r="370" spans="1:34" x14ac:dyDescent="0.2">
      <c r="A370" s="8">
        <f t="shared" si="143"/>
        <v>36000</v>
      </c>
      <c r="B370" s="9">
        <f t="shared" si="123"/>
        <v>36</v>
      </c>
      <c r="C370" s="13">
        <f>tarifest3(A370,$A$3,Param!$B$5,Param!$C$5,Param!$D$5,Param!$E$5,Param!$B$6,Param!$C$6,Param!$D$6,Param!$E$6)</f>
        <v>6837</v>
      </c>
      <c r="D370" s="3">
        <f t="shared" si="133"/>
        <v>18.991666666666667</v>
      </c>
      <c r="E370" s="3">
        <f>tarifest3grenz(A370,$A$3,Param!$B$5,Param!$C$5,Param!$D$5,Param!$E$5,Param!$B$6,Param!$C$6,Param!$D$6,Param!$E$6)*100</f>
        <v>32.670806503320357</v>
      </c>
      <c r="F370" s="13">
        <f>soli3(C370,$A$3,Param!$J$4,Param!$J$5,Param!$J$6)</f>
        <v>0</v>
      </c>
      <c r="G370" s="3">
        <f>soli3grenz(C370,$A$3,Param!$J$4,Param!$J$5,Param!$J$6)*100</f>
        <v>0</v>
      </c>
      <c r="H370" s="13">
        <f t="shared" si="124"/>
        <v>6837</v>
      </c>
      <c r="I370" s="3">
        <f t="shared" si="122"/>
        <v>18.991666666666667</v>
      </c>
      <c r="J370" s="13">
        <f t="shared" si="125"/>
        <v>32.670806503320357</v>
      </c>
      <c r="K370" s="13">
        <f>tarifest3(A370,$A$3,Param!$B$10,Param!$C$10,Param!$D$10,Param!$E$10,Param!$B$11,Param!$C$11,Param!$D$11,Param!$E$11)</f>
        <v>10439</v>
      </c>
      <c r="L370" s="3">
        <f t="shared" si="134"/>
        <v>28.997222222222224</v>
      </c>
      <c r="M370" s="3">
        <f>tarifest3grenz(A370,$A$3,Param!$B$10,Param!$C$10,Param!$D$10,Param!$E$10,Param!$B$11,Param!$C$11,Param!$D$11,Param!$E$11)*100</f>
        <v>36.942764598122281</v>
      </c>
      <c r="N370" s="3">
        <f t="shared" si="135"/>
        <v>-3961</v>
      </c>
      <c r="O370" s="3">
        <f t="shared" si="136"/>
        <v>-11.002777777777778</v>
      </c>
      <c r="P370" s="13">
        <f t="shared" si="126"/>
        <v>25200</v>
      </c>
      <c r="Q370" s="13">
        <f t="shared" si="137"/>
        <v>0</v>
      </c>
      <c r="R370" s="13">
        <f>tarifest3(A370-$K$3,$A$3,Param!$B$10,Param!$C$10,Param!$D$10,Param!$E$10,Param!$B$11,Param!$C$11,Param!$D$11,Param!$E$11)</f>
        <v>3712</v>
      </c>
      <c r="S370" s="3">
        <f t="shared" si="138"/>
        <v>10.311111111111112</v>
      </c>
      <c r="T370" s="3">
        <f>IF(A370&lt;$K$3,$K$2,tarifest3grenz(A370-$K$3,$A$3,Param!$B$10,Param!$C$10,Param!$D$10,Param!$E$10,Param!$B$11,Param!$C$11,Param!$D$11,Param!$E$11))*100</f>
        <v>28.449218456606367</v>
      </c>
      <c r="U370" s="3">
        <f>MAX(K370-tarifest3($K$3,$A$3,Param!$B$10,Param!$C$10,Param!$D$10,Param!$E$10,Param!$B$11,Param!$C$11,Param!$D$11,Param!$E$11),0)</f>
        <v>5209</v>
      </c>
      <c r="V370" s="3">
        <f t="shared" si="139"/>
        <v>14.469444444444443</v>
      </c>
      <c r="W370" s="3">
        <f t="shared" si="140"/>
        <v>36.942764598122281</v>
      </c>
      <c r="X370" s="3">
        <f>soli3grenz(K370,$A$3,Param!$J$9,Param!$J$10,Param!$J$11)*100</f>
        <v>0</v>
      </c>
      <c r="Y370" s="13">
        <f t="shared" si="127"/>
        <v>5209</v>
      </c>
      <c r="Z370" s="3">
        <f t="shared" si="141"/>
        <v>14.469444444444443</v>
      </c>
      <c r="AA370" s="13">
        <f t="shared" si="128"/>
        <v>36.942764598122281</v>
      </c>
      <c r="AB370" s="13">
        <f t="shared" si="129"/>
        <v>-1628</v>
      </c>
      <c r="AC370" s="13">
        <f t="shared" si="130"/>
        <v>-4.5222222222222239</v>
      </c>
      <c r="AD370" s="13">
        <f t="shared" si="131"/>
        <v>4.2719580948019242</v>
      </c>
      <c r="AE370" s="3">
        <f t="shared" si="132"/>
        <v>4.2719580948019242</v>
      </c>
      <c r="AF370" s="13">
        <f t="shared" si="120"/>
        <v>1628</v>
      </c>
      <c r="AG370" s="13">
        <f t="shared" si="142"/>
        <v>4.5222222222222239</v>
      </c>
      <c r="AH370" s="13">
        <f t="shared" si="121"/>
        <v>4.5222222222222239</v>
      </c>
    </row>
    <row r="371" spans="1:34" x14ac:dyDescent="0.2">
      <c r="A371" s="8">
        <f t="shared" si="143"/>
        <v>36100</v>
      </c>
      <c r="B371" s="9">
        <f t="shared" si="123"/>
        <v>36.1</v>
      </c>
      <c r="C371" s="13">
        <f>tarifest3(A371,$A$3,Param!$B$5,Param!$C$5,Param!$D$5,Param!$E$5,Param!$B$6,Param!$C$6,Param!$D$6,Param!$E$6)</f>
        <v>6870</v>
      </c>
      <c r="D371" s="3">
        <f t="shared" si="133"/>
        <v>19.030470914127424</v>
      </c>
      <c r="E371" s="3">
        <f>tarifest3grenz(A371,$A$3,Param!$B$5,Param!$C$5,Param!$D$5,Param!$E$5,Param!$B$6,Param!$C$6,Param!$D$6,Param!$E$6)*100</f>
        <v>32.712093427982595</v>
      </c>
      <c r="F371" s="13">
        <f>soli3(C371,$A$3,Param!$J$4,Param!$J$5,Param!$J$6)</f>
        <v>0</v>
      </c>
      <c r="G371" s="3">
        <f>soli3grenz(C371,$A$3,Param!$J$4,Param!$J$5,Param!$J$6)*100</f>
        <v>0</v>
      </c>
      <c r="H371" s="13">
        <f t="shared" si="124"/>
        <v>6870</v>
      </c>
      <c r="I371" s="3">
        <f t="shared" si="122"/>
        <v>19.030470914127424</v>
      </c>
      <c r="J371" s="13">
        <f t="shared" si="125"/>
        <v>32.712093427982595</v>
      </c>
      <c r="K371" s="13">
        <f>tarifest3(A371,$A$3,Param!$B$10,Param!$C$10,Param!$D$10,Param!$E$10,Param!$B$11,Param!$C$11,Param!$D$11,Param!$E$11)</f>
        <v>10475</v>
      </c>
      <c r="L371" s="3">
        <f t="shared" si="134"/>
        <v>29.016620498614959</v>
      </c>
      <c r="M371" s="3">
        <f>tarifest3grenz(A371,$A$3,Param!$B$10,Param!$C$10,Param!$D$10,Param!$E$10,Param!$B$11,Param!$C$11,Param!$D$11,Param!$E$11)*100</f>
        <v>36.984051522784526</v>
      </c>
      <c r="N371" s="3">
        <f t="shared" si="135"/>
        <v>-3925</v>
      </c>
      <c r="O371" s="3">
        <f t="shared" si="136"/>
        <v>-10.872576177285319</v>
      </c>
      <c r="P371" s="13">
        <f t="shared" si="126"/>
        <v>25270</v>
      </c>
      <c r="Q371" s="13">
        <f t="shared" si="137"/>
        <v>0</v>
      </c>
      <c r="R371" s="13">
        <f>tarifest3(A371-$K$3,$A$3,Param!$B$10,Param!$C$10,Param!$D$10,Param!$E$10,Param!$B$11,Param!$C$11,Param!$D$11,Param!$E$11)</f>
        <v>3741</v>
      </c>
      <c r="S371" s="3">
        <f t="shared" si="138"/>
        <v>10.362880886426593</v>
      </c>
      <c r="T371" s="3">
        <f>IF(A371&lt;$K$3,$K$2,tarifest3grenz(A371-$K$3,$A$3,Param!$B$10,Param!$C$10,Param!$D$10,Param!$E$10,Param!$B$11,Param!$C$11,Param!$D$11,Param!$E$11))*100</f>
        <v>28.490505381268605</v>
      </c>
      <c r="U371" s="3">
        <f>MAX(K371-tarifest3($K$3,$A$3,Param!$B$10,Param!$C$10,Param!$D$10,Param!$E$10,Param!$B$11,Param!$C$11,Param!$D$11,Param!$E$11),0)</f>
        <v>5245</v>
      </c>
      <c r="V371" s="3">
        <f t="shared" si="139"/>
        <v>14.529085872576179</v>
      </c>
      <c r="W371" s="3">
        <f t="shared" si="140"/>
        <v>36.984051522784526</v>
      </c>
      <c r="X371" s="3">
        <f>soli3grenz(K371,$A$3,Param!$J$9,Param!$J$10,Param!$J$11)*100</f>
        <v>0</v>
      </c>
      <c r="Y371" s="13">
        <f t="shared" si="127"/>
        <v>5245</v>
      </c>
      <c r="Z371" s="3">
        <f t="shared" si="141"/>
        <v>14.529085872576179</v>
      </c>
      <c r="AA371" s="13">
        <f t="shared" si="128"/>
        <v>36.984051522784526</v>
      </c>
      <c r="AB371" s="13">
        <f t="shared" si="129"/>
        <v>-1625</v>
      </c>
      <c r="AC371" s="13">
        <f t="shared" si="130"/>
        <v>-4.5013850415512451</v>
      </c>
      <c r="AD371" s="13">
        <f t="shared" si="131"/>
        <v>4.2719580948019313</v>
      </c>
      <c r="AE371" s="3">
        <f t="shared" si="132"/>
        <v>4.2719580948019313</v>
      </c>
      <c r="AF371" s="13">
        <f t="shared" si="120"/>
        <v>1625</v>
      </c>
      <c r="AG371" s="13">
        <f t="shared" si="142"/>
        <v>4.5013850415512451</v>
      </c>
      <c r="AH371" s="13">
        <f t="shared" si="121"/>
        <v>4.5013850415512451</v>
      </c>
    </row>
    <row r="372" spans="1:34" x14ac:dyDescent="0.2">
      <c r="A372" s="8">
        <f t="shared" si="143"/>
        <v>36200</v>
      </c>
      <c r="B372" s="9">
        <f t="shared" si="123"/>
        <v>36.200000000000003</v>
      </c>
      <c r="C372" s="13">
        <f>tarifest3(A372,$A$3,Param!$B$5,Param!$C$5,Param!$D$5,Param!$E$5,Param!$B$6,Param!$C$6,Param!$D$6,Param!$E$6)</f>
        <v>6902</v>
      </c>
      <c r="D372" s="3">
        <f t="shared" si="133"/>
        <v>19.066298342541437</v>
      </c>
      <c r="E372" s="3">
        <f>tarifest3grenz(A372,$A$3,Param!$B$5,Param!$C$5,Param!$D$5,Param!$E$5,Param!$B$6,Param!$C$6,Param!$D$6,Param!$E$6)*100</f>
        <v>32.753380352644832</v>
      </c>
      <c r="F372" s="13">
        <f>soli3(C372,$A$3,Param!$J$4,Param!$J$5,Param!$J$6)</f>
        <v>0</v>
      </c>
      <c r="G372" s="3">
        <f>soli3grenz(C372,$A$3,Param!$J$4,Param!$J$5,Param!$J$6)*100</f>
        <v>0</v>
      </c>
      <c r="H372" s="13">
        <f t="shared" si="124"/>
        <v>6902</v>
      </c>
      <c r="I372" s="3">
        <f t="shared" si="122"/>
        <v>19.066298342541437</v>
      </c>
      <c r="J372" s="13">
        <f t="shared" si="125"/>
        <v>32.753380352644832</v>
      </c>
      <c r="K372" s="13">
        <f>tarifest3(A372,$A$3,Param!$B$10,Param!$C$10,Param!$D$10,Param!$E$10,Param!$B$11,Param!$C$11,Param!$D$11,Param!$E$11)</f>
        <v>10512</v>
      </c>
      <c r="L372" s="3">
        <f t="shared" si="134"/>
        <v>29.038674033149171</v>
      </c>
      <c r="M372" s="3">
        <f>tarifest3grenz(A372,$A$3,Param!$B$10,Param!$C$10,Param!$D$10,Param!$E$10,Param!$B$11,Param!$C$11,Param!$D$11,Param!$E$11)*100</f>
        <v>37.025338447446757</v>
      </c>
      <c r="N372" s="3">
        <f t="shared" si="135"/>
        <v>-3888</v>
      </c>
      <c r="O372" s="3">
        <f t="shared" si="136"/>
        <v>-10.740331491712707</v>
      </c>
      <c r="P372" s="13">
        <f t="shared" si="126"/>
        <v>25340</v>
      </c>
      <c r="Q372" s="13">
        <f t="shared" si="137"/>
        <v>0</v>
      </c>
      <c r="R372" s="13">
        <f>tarifest3(A372-$K$3,$A$3,Param!$B$10,Param!$C$10,Param!$D$10,Param!$E$10,Param!$B$11,Param!$C$11,Param!$D$11,Param!$E$11)</f>
        <v>3769</v>
      </c>
      <c r="S372" s="3">
        <f t="shared" si="138"/>
        <v>10.411602209944752</v>
      </c>
      <c r="T372" s="3">
        <f>IF(A372&lt;$K$3,$K$2,tarifest3grenz(A372-$K$3,$A$3,Param!$B$10,Param!$C$10,Param!$D$10,Param!$E$10,Param!$B$11,Param!$C$11,Param!$D$11,Param!$E$11))*100</f>
        <v>28.531792305930843</v>
      </c>
      <c r="U372" s="3">
        <f>MAX(K372-tarifest3($K$3,$A$3,Param!$B$10,Param!$C$10,Param!$D$10,Param!$E$10,Param!$B$11,Param!$C$11,Param!$D$11,Param!$E$11),0)</f>
        <v>5282</v>
      </c>
      <c r="V372" s="3">
        <f t="shared" si="139"/>
        <v>14.591160220994476</v>
      </c>
      <c r="W372" s="3">
        <f t="shared" si="140"/>
        <v>37.025338447446757</v>
      </c>
      <c r="X372" s="3">
        <f>soli3grenz(K372,$A$3,Param!$J$9,Param!$J$10,Param!$J$11)*100</f>
        <v>0</v>
      </c>
      <c r="Y372" s="13">
        <f t="shared" si="127"/>
        <v>5282</v>
      </c>
      <c r="Z372" s="3">
        <f t="shared" si="141"/>
        <v>14.591160220994476</v>
      </c>
      <c r="AA372" s="13">
        <f t="shared" si="128"/>
        <v>37.025338447446757</v>
      </c>
      <c r="AB372" s="13">
        <f t="shared" si="129"/>
        <v>-1620</v>
      </c>
      <c r="AC372" s="13">
        <f t="shared" si="130"/>
        <v>-4.4751381215469603</v>
      </c>
      <c r="AD372" s="13">
        <f t="shared" si="131"/>
        <v>4.2719580948019242</v>
      </c>
      <c r="AE372" s="3">
        <f t="shared" si="132"/>
        <v>4.2719580948019242</v>
      </c>
      <c r="AF372" s="13">
        <f t="shared" ref="AF372:AF435" si="144">-AB372</f>
        <v>1620</v>
      </c>
      <c r="AG372" s="13">
        <f t="shared" si="142"/>
        <v>4.4751381215469603</v>
      </c>
      <c r="AH372" s="13">
        <f t="shared" ref="AH372:AH435" si="145">-AC372</f>
        <v>4.4751381215469603</v>
      </c>
    </row>
    <row r="373" spans="1:34" x14ac:dyDescent="0.2">
      <c r="A373" s="8">
        <f t="shared" si="143"/>
        <v>36300</v>
      </c>
      <c r="B373" s="9">
        <f t="shared" si="123"/>
        <v>36.299999999999997</v>
      </c>
      <c r="C373" s="13">
        <f>tarifest3(A373,$A$3,Param!$B$5,Param!$C$5,Param!$D$5,Param!$E$5,Param!$B$6,Param!$C$6,Param!$D$6,Param!$E$6)</f>
        <v>6935</v>
      </c>
      <c r="D373" s="3">
        <f t="shared" si="133"/>
        <v>19.104683195592287</v>
      </c>
      <c r="E373" s="3">
        <f>tarifest3grenz(A373,$A$3,Param!$B$5,Param!$C$5,Param!$D$5,Param!$E$5,Param!$B$6,Param!$C$6,Param!$D$6,Param!$E$6)*100</f>
        <v>32.794667277307077</v>
      </c>
      <c r="F373" s="13">
        <f>soli3(C373,$A$3,Param!$J$4,Param!$J$5,Param!$J$6)</f>
        <v>0</v>
      </c>
      <c r="G373" s="3">
        <f>soli3grenz(C373,$A$3,Param!$J$4,Param!$J$5,Param!$J$6)*100</f>
        <v>0</v>
      </c>
      <c r="H373" s="13">
        <f t="shared" si="124"/>
        <v>6935</v>
      </c>
      <c r="I373" s="3">
        <f t="shared" si="122"/>
        <v>19.104683195592287</v>
      </c>
      <c r="J373" s="13">
        <f t="shared" si="125"/>
        <v>32.794667277307077</v>
      </c>
      <c r="K373" s="13">
        <f>tarifest3(A373,$A$3,Param!$B$10,Param!$C$10,Param!$D$10,Param!$E$10,Param!$B$11,Param!$C$11,Param!$D$11,Param!$E$11)</f>
        <v>10550</v>
      </c>
      <c r="L373" s="3">
        <f t="shared" si="134"/>
        <v>29.0633608815427</v>
      </c>
      <c r="M373" s="3">
        <f>tarifest3grenz(A373,$A$3,Param!$B$10,Param!$C$10,Param!$D$10,Param!$E$10,Param!$B$11,Param!$C$11,Param!$D$11,Param!$E$11)*100</f>
        <v>37.066625372109002</v>
      </c>
      <c r="N373" s="3">
        <f t="shared" si="135"/>
        <v>-3850</v>
      </c>
      <c r="O373" s="3">
        <f t="shared" si="136"/>
        <v>-10.606060606060606</v>
      </c>
      <c r="P373" s="13">
        <f t="shared" si="126"/>
        <v>25410</v>
      </c>
      <c r="Q373" s="13">
        <f t="shared" si="137"/>
        <v>0</v>
      </c>
      <c r="R373" s="13">
        <f>tarifest3(A373-$K$3,$A$3,Param!$B$10,Param!$C$10,Param!$D$10,Param!$E$10,Param!$B$11,Param!$C$11,Param!$D$11,Param!$E$11)</f>
        <v>3798</v>
      </c>
      <c r="S373" s="3">
        <f t="shared" si="138"/>
        <v>10.462809917355372</v>
      </c>
      <c r="T373" s="3">
        <f>IF(A373&lt;$K$3,$K$2,tarifest3grenz(A373-$K$3,$A$3,Param!$B$10,Param!$C$10,Param!$D$10,Param!$E$10,Param!$B$11,Param!$C$11,Param!$D$11,Param!$E$11))*100</f>
        <v>28.573079230593084</v>
      </c>
      <c r="U373" s="3">
        <f>MAX(K373-tarifest3($K$3,$A$3,Param!$B$10,Param!$C$10,Param!$D$10,Param!$E$10,Param!$B$11,Param!$C$11,Param!$D$11,Param!$E$11),0)</f>
        <v>5320</v>
      </c>
      <c r="V373" s="3">
        <f t="shared" si="139"/>
        <v>14.655647382920108</v>
      </c>
      <c r="W373" s="3">
        <f t="shared" si="140"/>
        <v>37.066625372109002</v>
      </c>
      <c r="X373" s="3">
        <f>soli3grenz(K373,$A$3,Param!$J$9,Param!$J$10,Param!$J$11)*100</f>
        <v>0</v>
      </c>
      <c r="Y373" s="13">
        <f t="shared" si="127"/>
        <v>5320</v>
      </c>
      <c r="Z373" s="3">
        <f t="shared" si="141"/>
        <v>14.655647382920108</v>
      </c>
      <c r="AA373" s="13">
        <f t="shared" si="128"/>
        <v>37.066625372109002</v>
      </c>
      <c r="AB373" s="13">
        <f t="shared" si="129"/>
        <v>-1615</v>
      </c>
      <c r="AC373" s="13">
        <f t="shared" si="130"/>
        <v>-4.4490358126721787</v>
      </c>
      <c r="AD373" s="13">
        <f t="shared" si="131"/>
        <v>4.2719580948019242</v>
      </c>
      <c r="AE373" s="3">
        <f t="shared" si="132"/>
        <v>4.2719580948019242</v>
      </c>
      <c r="AF373" s="13">
        <f t="shared" si="144"/>
        <v>1615</v>
      </c>
      <c r="AG373" s="13">
        <f t="shared" si="142"/>
        <v>4.4490358126721787</v>
      </c>
      <c r="AH373" s="13">
        <f t="shared" si="145"/>
        <v>4.4490358126721787</v>
      </c>
    </row>
    <row r="374" spans="1:34" x14ac:dyDescent="0.2">
      <c r="A374" s="8">
        <f t="shared" si="143"/>
        <v>36400</v>
      </c>
      <c r="B374" s="9">
        <f t="shared" si="123"/>
        <v>36.4</v>
      </c>
      <c r="C374" s="13">
        <f>tarifest3(A374,$A$3,Param!$B$5,Param!$C$5,Param!$D$5,Param!$E$5,Param!$B$6,Param!$C$6,Param!$D$6,Param!$E$6)</f>
        <v>6968</v>
      </c>
      <c r="D374" s="3">
        <f t="shared" si="133"/>
        <v>19.142857142857142</v>
      </c>
      <c r="E374" s="3">
        <f>tarifest3grenz(A374,$A$3,Param!$B$5,Param!$C$5,Param!$D$5,Param!$E$5,Param!$B$6,Param!$C$6,Param!$D$6,Param!$E$6)*100</f>
        <v>32.835954201969315</v>
      </c>
      <c r="F374" s="13">
        <f>soli3(C374,$A$3,Param!$J$4,Param!$J$5,Param!$J$6)</f>
        <v>0</v>
      </c>
      <c r="G374" s="3">
        <f>soli3grenz(C374,$A$3,Param!$J$4,Param!$J$5,Param!$J$6)*100</f>
        <v>0</v>
      </c>
      <c r="H374" s="13">
        <f t="shared" si="124"/>
        <v>6968</v>
      </c>
      <c r="I374" s="3">
        <f t="shared" si="122"/>
        <v>19.142857142857142</v>
      </c>
      <c r="J374" s="13">
        <f t="shared" si="125"/>
        <v>32.835954201969315</v>
      </c>
      <c r="K374" s="13">
        <f>tarifest3(A374,$A$3,Param!$B$10,Param!$C$10,Param!$D$10,Param!$E$10,Param!$B$11,Param!$C$11,Param!$D$11,Param!$E$11)</f>
        <v>10587</v>
      </c>
      <c r="L374" s="3">
        <f t="shared" si="134"/>
        <v>29.085164835164832</v>
      </c>
      <c r="M374" s="3">
        <f>tarifest3grenz(A374,$A$3,Param!$B$10,Param!$C$10,Param!$D$10,Param!$E$10,Param!$B$11,Param!$C$11,Param!$D$11,Param!$E$11)*100</f>
        <v>37.107912296771239</v>
      </c>
      <c r="N374" s="3">
        <f t="shared" si="135"/>
        <v>-3813</v>
      </c>
      <c r="O374" s="3">
        <f t="shared" si="136"/>
        <v>-10.475274725274724</v>
      </c>
      <c r="P374" s="13">
        <f t="shared" si="126"/>
        <v>25480</v>
      </c>
      <c r="Q374" s="13">
        <f t="shared" si="137"/>
        <v>0</v>
      </c>
      <c r="R374" s="13">
        <f>tarifest3(A374-$K$3,$A$3,Param!$B$10,Param!$C$10,Param!$D$10,Param!$E$10,Param!$B$11,Param!$C$11,Param!$D$11,Param!$E$11)</f>
        <v>3826</v>
      </c>
      <c r="S374" s="3">
        <f t="shared" si="138"/>
        <v>10.510989010989011</v>
      </c>
      <c r="T374" s="3">
        <f>IF(A374&lt;$K$3,$K$2,tarifest3grenz(A374-$K$3,$A$3,Param!$B$10,Param!$C$10,Param!$D$10,Param!$E$10,Param!$B$11,Param!$C$11,Param!$D$11,Param!$E$11))*100</f>
        <v>28.614366155255329</v>
      </c>
      <c r="U374" s="3">
        <f>MAX(K374-tarifest3($K$3,$A$3,Param!$B$10,Param!$C$10,Param!$D$10,Param!$E$10,Param!$B$11,Param!$C$11,Param!$D$11,Param!$E$11),0)</f>
        <v>5357</v>
      </c>
      <c r="V374" s="3">
        <f t="shared" si="139"/>
        <v>14.717032967032967</v>
      </c>
      <c r="W374" s="3">
        <f t="shared" si="140"/>
        <v>37.107912296771239</v>
      </c>
      <c r="X374" s="3">
        <f>soli3grenz(K374,$A$3,Param!$J$9,Param!$J$10,Param!$J$11)*100</f>
        <v>0</v>
      </c>
      <c r="Y374" s="13">
        <f t="shared" si="127"/>
        <v>5357</v>
      </c>
      <c r="Z374" s="3">
        <f t="shared" si="141"/>
        <v>14.717032967032967</v>
      </c>
      <c r="AA374" s="13">
        <f t="shared" si="128"/>
        <v>37.107912296771239</v>
      </c>
      <c r="AB374" s="13">
        <f t="shared" si="129"/>
        <v>-1611</v>
      </c>
      <c r="AC374" s="13">
        <f t="shared" si="130"/>
        <v>-4.4258241758241752</v>
      </c>
      <c r="AD374" s="13">
        <f t="shared" si="131"/>
        <v>4.2719580948019242</v>
      </c>
      <c r="AE374" s="3">
        <f t="shared" si="132"/>
        <v>4.2719580948019242</v>
      </c>
      <c r="AF374" s="13">
        <f t="shared" si="144"/>
        <v>1611</v>
      </c>
      <c r="AG374" s="13">
        <f t="shared" si="142"/>
        <v>4.4258241758241752</v>
      </c>
      <c r="AH374" s="13">
        <f t="shared" si="145"/>
        <v>4.4258241758241752</v>
      </c>
    </row>
    <row r="375" spans="1:34" x14ac:dyDescent="0.2">
      <c r="A375" s="8">
        <f t="shared" si="143"/>
        <v>36500</v>
      </c>
      <c r="B375" s="9">
        <f t="shared" si="123"/>
        <v>36.5</v>
      </c>
      <c r="C375" s="13">
        <f>tarifest3(A375,$A$3,Param!$B$5,Param!$C$5,Param!$D$5,Param!$E$5,Param!$B$6,Param!$C$6,Param!$D$6,Param!$E$6)</f>
        <v>7001</v>
      </c>
      <c r="D375" s="3">
        <f t="shared" si="133"/>
        <v>19.18082191780822</v>
      </c>
      <c r="E375" s="3">
        <f>tarifest3grenz(A375,$A$3,Param!$B$5,Param!$C$5,Param!$D$5,Param!$E$5,Param!$B$6,Param!$C$6,Param!$D$6,Param!$E$6)*100</f>
        <v>32.877241126631553</v>
      </c>
      <c r="F375" s="13">
        <f>soli3(C375,$A$3,Param!$J$4,Param!$J$5,Param!$J$6)</f>
        <v>0</v>
      </c>
      <c r="G375" s="3">
        <f>soli3grenz(C375,$A$3,Param!$J$4,Param!$J$5,Param!$J$6)*100</f>
        <v>0</v>
      </c>
      <c r="H375" s="13">
        <f t="shared" si="124"/>
        <v>7001</v>
      </c>
      <c r="I375" s="3">
        <f t="shared" si="122"/>
        <v>19.18082191780822</v>
      </c>
      <c r="J375" s="13">
        <f t="shared" si="125"/>
        <v>32.877241126631553</v>
      </c>
      <c r="K375" s="13">
        <f>tarifest3(A375,$A$3,Param!$B$10,Param!$C$10,Param!$D$10,Param!$E$10,Param!$B$11,Param!$C$11,Param!$D$11,Param!$E$11)</f>
        <v>10624</v>
      </c>
      <c r="L375" s="3">
        <f t="shared" si="134"/>
        <v>29.106849315068494</v>
      </c>
      <c r="M375" s="3">
        <f>tarifest3grenz(A375,$A$3,Param!$B$10,Param!$C$10,Param!$D$10,Param!$E$10,Param!$B$11,Param!$C$11,Param!$D$11,Param!$E$11)*100</f>
        <v>37.149199221433477</v>
      </c>
      <c r="N375" s="3">
        <f t="shared" si="135"/>
        <v>-3776</v>
      </c>
      <c r="O375" s="3">
        <f t="shared" si="136"/>
        <v>-10.345205479452055</v>
      </c>
      <c r="P375" s="13">
        <f t="shared" si="126"/>
        <v>25550</v>
      </c>
      <c r="Q375" s="13">
        <f t="shared" si="137"/>
        <v>0</v>
      </c>
      <c r="R375" s="13">
        <f>tarifest3(A375-$K$3,$A$3,Param!$B$10,Param!$C$10,Param!$D$10,Param!$E$10,Param!$B$11,Param!$C$11,Param!$D$11,Param!$E$11)</f>
        <v>3855</v>
      </c>
      <c r="S375" s="3">
        <f t="shared" si="138"/>
        <v>10.561643835616438</v>
      </c>
      <c r="T375" s="3">
        <f>IF(A375&lt;$K$3,$K$2,tarifest3grenz(A375-$K$3,$A$3,Param!$B$10,Param!$C$10,Param!$D$10,Param!$E$10,Param!$B$11,Param!$C$11,Param!$D$11,Param!$E$11))*100</f>
        <v>28.655653079917563</v>
      </c>
      <c r="U375" s="3">
        <f>MAX(K375-tarifest3($K$3,$A$3,Param!$B$10,Param!$C$10,Param!$D$10,Param!$E$10,Param!$B$11,Param!$C$11,Param!$D$11,Param!$E$11),0)</f>
        <v>5394</v>
      </c>
      <c r="V375" s="3">
        <f t="shared" si="139"/>
        <v>14.778082191780822</v>
      </c>
      <c r="W375" s="3">
        <f t="shared" si="140"/>
        <v>37.149199221433477</v>
      </c>
      <c r="X375" s="3">
        <f>soli3grenz(K375,$A$3,Param!$J$9,Param!$J$10,Param!$J$11)*100</f>
        <v>0</v>
      </c>
      <c r="Y375" s="13">
        <f t="shared" si="127"/>
        <v>5394</v>
      </c>
      <c r="Z375" s="3">
        <f t="shared" si="141"/>
        <v>14.778082191780822</v>
      </c>
      <c r="AA375" s="13">
        <f t="shared" si="128"/>
        <v>37.149199221433477</v>
      </c>
      <c r="AB375" s="13">
        <f t="shared" si="129"/>
        <v>-1607</v>
      </c>
      <c r="AC375" s="13">
        <f t="shared" si="130"/>
        <v>-4.4027397260273986</v>
      </c>
      <c r="AD375" s="13">
        <f t="shared" si="131"/>
        <v>4.2719580948019242</v>
      </c>
      <c r="AE375" s="3">
        <f t="shared" si="132"/>
        <v>4.2719580948019242</v>
      </c>
      <c r="AF375" s="13">
        <f t="shared" si="144"/>
        <v>1607</v>
      </c>
      <c r="AG375" s="13">
        <f t="shared" si="142"/>
        <v>4.4027397260273986</v>
      </c>
      <c r="AH375" s="13">
        <f t="shared" si="145"/>
        <v>4.4027397260273986</v>
      </c>
    </row>
    <row r="376" spans="1:34" x14ac:dyDescent="0.2">
      <c r="A376" s="8">
        <f t="shared" si="143"/>
        <v>36600</v>
      </c>
      <c r="B376" s="9">
        <f t="shared" si="123"/>
        <v>36.6</v>
      </c>
      <c r="C376" s="13">
        <f>tarifest3(A376,$A$3,Param!$B$5,Param!$C$5,Param!$D$5,Param!$E$5,Param!$B$6,Param!$C$6,Param!$D$6,Param!$E$6)</f>
        <v>7034</v>
      </c>
      <c r="D376" s="3">
        <f t="shared" si="133"/>
        <v>19.218579234972676</v>
      </c>
      <c r="E376" s="3">
        <f>tarifest3grenz(A376,$A$3,Param!$B$5,Param!$C$5,Param!$D$5,Param!$E$5,Param!$B$6,Param!$C$6,Param!$D$6,Param!$E$6)*100</f>
        <v>32.918528051293798</v>
      </c>
      <c r="F376" s="13">
        <f>soli3(C376,$A$3,Param!$J$4,Param!$J$5,Param!$J$6)</f>
        <v>0</v>
      </c>
      <c r="G376" s="3">
        <f>soli3grenz(C376,$A$3,Param!$J$4,Param!$J$5,Param!$J$6)*100</f>
        <v>0</v>
      </c>
      <c r="H376" s="13">
        <f t="shared" si="124"/>
        <v>7034</v>
      </c>
      <c r="I376" s="3">
        <f t="shared" si="122"/>
        <v>19.218579234972676</v>
      </c>
      <c r="J376" s="13">
        <f t="shared" si="125"/>
        <v>32.918528051293798</v>
      </c>
      <c r="K376" s="13">
        <f>tarifest3(A376,$A$3,Param!$B$10,Param!$C$10,Param!$D$10,Param!$E$10,Param!$B$11,Param!$C$11,Param!$D$11,Param!$E$11)</f>
        <v>10661</v>
      </c>
      <c r="L376" s="3">
        <f t="shared" si="134"/>
        <v>29.12841530054645</v>
      </c>
      <c r="M376" s="3">
        <f>tarifest3grenz(A376,$A$3,Param!$B$10,Param!$C$10,Param!$D$10,Param!$E$10,Param!$B$11,Param!$C$11,Param!$D$11,Param!$E$11)*100</f>
        <v>37.190486146095722</v>
      </c>
      <c r="N376" s="3">
        <f t="shared" si="135"/>
        <v>-3739</v>
      </c>
      <c r="O376" s="3">
        <f t="shared" si="136"/>
        <v>-10.215846994535518</v>
      </c>
      <c r="P376" s="13">
        <f t="shared" si="126"/>
        <v>25620</v>
      </c>
      <c r="Q376" s="13">
        <f t="shared" si="137"/>
        <v>0</v>
      </c>
      <c r="R376" s="13">
        <f>tarifest3(A376-$K$3,$A$3,Param!$B$10,Param!$C$10,Param!$D$10,Param!$E$10,Param!$B$11,Param!$C$11,Param!$D$11,Param!$E$11)</f>
        <v>3884</v>
      </c>
      <c r="S376" s="3">
        <f t="shared" si="138"/>
        <v>10.612021857923496</v>
      </c>
      <c r="T376" s="3">
        <f>IF(A376&lt;$K$3,$K$2,tarifest3grenz(A376-$K$3,$A$3,Param!$B$10,Param!$C$10,Param!$D$10,Param!$E$10,Param!$B$11,Param!$C$11,Param!$D$11,Param!$E$11))*100</f>
        <v>28.696940004579801</v>
      </c>
      <c r="U376" s="3">
        <f>MAX(K376-tarifest3($K$3,$A$3,Param!$B$10,Param!$C$10,Param!$D$10,Param!$E$10,Param!$B$11,Param!$C$11,Param!$D$11,Param!$E$11),0)</f>
        <v>5431</v>
      </c>
      <c r="V376" s="3">
        <f t="shared" si="139"/>
        <v>14.838797814207648</v>
      </c>
      <c r="W376" s="3">
        <f t="shared" si="140"/>
        <v>37.190486146095722</v>
      </c>
      <c r="X376" s="3">
        <f>soli3grenz(K376,$A$3,Param!$J$9,Param!$J$10,Param!$J$11)*100</f>
        <v>0</v>
      </c>
      <c r="Y376" s="13">
        <f t="shared" si="127"/>
        <v>5431</v>
      </c>
      <c r="Z376" s="3">
        <f t="shared" si="141"/>
        <v>14.838797814207648</v>
      </c>
      <c r="AA376" s="13">
        <f t="shared" si="128"/>
        <v>37.190486146095722</v>
      </c>
      <c r="AB376" s="13">
        <f t="shared" si="129"/>
        <v>-1603</v>
      </c>
      <c r="AC376" s="13">
        <f t="shared" si="130"/>
        <v>-4.3797814207650276</v>
      </c>
      <c r="AD376" s="13">
        <f t="shared" si="131"/>
        <v>4.2719580948019242</v>
      </c>
      <c r="AE376" s="3">
        <f t="shared" si="132"/>
        <v>4.2719580948019242</v>
      </c>
      <c r="AF376" s="13">
        <f t="shared" si="144"/>
        <v>1603</v>
      </c>
      <c r="AG376" s="13">
        <f t="shared" si="142"/>
        <v>4.3797814207650276</v>
      </c>
      <c r="AH376" s="13">
        <f t="shared" si="145"/>
        <v>4.3797814207650276</v>
      </c>
    </row>
    <row r="377" spans="1:34" x14ac:dyDescent="0.2">
      <c r="A377" s="8">
        <f t="shared" si="143"/>
        <v>36700</v>
      </c>
      <c r="B377" s="9">
        <f t="shared" si="123"/>
        <v>36.700000000000003</v>
      </c>
      <c r="C377" s="13">
        <f>tarifest3(A377,$A$3,Param!$B$5,Param!$C$5,Param!$D$5,Param!$E$5,Param!$B$6,Param!$C$6,Param!$D$6,Param!$E$6)</f>
        <v>7067</v>
      </c>
      <c r="D377" s="3">
        <f t="shared" si="133"/>
        <v>19.256130790190738</v>
      </c>
      <c r="E377" s="3">
        <f>tarifest3grenz(A377,$A$3,Param!$B$5,Param!$C$5,Param!$D$5,Param!$E$5,Param!$B$6,Param!$C$6,Param!$D$6,Param!$E$6)*100</f>
        <v>32.959814975956029</v>
      </c>
      <c r="F377" s="13">
        <f>soli3(C377,$A$3,Param!$J$4,Param!$J$5,Param!$J$6)</f>
        <v>0</v>
      </c>
      <c r="G377" s="3">
        <f>soli3grenz(C377,$A$3,Param!$J$4,Param!$J$5,Param!$J$6)*100</f>
        <v>0</v>
      </c>
      <c r="H377" s="13">
        <f t="shared" si="124"/>
        <v>7067</v>
      </c>
      <c r="I377" s="3">
        <f t="shared" si="122"/>
        <v>19.256130790190738</v>
      </c>
      <c r="J377" s="13">
        <f t="shared" si="125"/>
        <v>32.959814975956029</v>
      </c>
      <c r="K377" s="13">
        <f>tarifest3(A377,$A$3,Param!$B$10,Param!$C$10,Param!$D$10,Param!$E$10,Param!$B$11,Param!$C$11,Param!$D$11,Param!$E$11)</f>
        <v>10698</v>
      </c>
      <c r="L377" s="3">
        <f t="shared" si="134"/>
        <v>29.149863760217983</v>
      </c>
      <c r="M377" s="3">
        <f>tarifest3grenz(A377,$A$3,Param!$B$10,Param!$C$10,Param!$D$10,Param!$E$10,Param!$B$11,Param!$C$11,Param!$D$11,Param!$E$11)*100</f>
        <v>37.231773070757953</v>
      </c>
      <c r="N377" s="3">
        <f t="shared" si="135"/>
        <v>-3702</v>
      </c>
      <c r="O377" s="3">
        <f t="shared" si="136"/>
        <v>-10.087193460490465</v>
      </c>
      <c r="P377" s="13">
        <f t="shared" si="126"/>
        <v>25690</v>
      </c>
      <c r="Q377" s="13">
        <f t="shared" si="137"/>
        <v>0</v>
      </c>
      <c r="R377" s="13">
        <f>tarifest3(A377-$K$3,$A$3,Param!$B$10,Param!$C$10,Param!$D$10,Param!$E$10,Param!$B$11,Param!$C$11,Param!$D$11,Param!$E$11)</f>
        <v>3912</v>
      </c>
      <c r="S377" s="3">
        <f t="shared" si="138"/>
        <v>10.659400544959128</v>
      </c>
      <c r="T377" s="3">
        <f>IF(A377&lt;$K$3,$K$2,tarifest3grenz(A377-$K$3,$A$3,Param!$B$10,Param!$C$10,Param!$D$10,Param!$E$10,Param!$B$11,Param!$C$11,Param!$D$11,Param!$E$11))*100</f>
        <v>28.738226929242039</v>
      </c>
      <c r="U377" s="3">
        <f>MAX(K377-tarifest3($K$3,$A$3,Param!$B$10,Param!$C$10,Param!$D$10,Param!$E$10,Param!$B$11,Param!$C$11,Param!$D$11,Param!$E$11),0)</f>
        <v>5468</v>
      </c>
      <c r="V377" s="3">
        <f t="shared" si="139"/>
        <v>14.899182561307903</v>
      </c>
      <c r="W377" s="3">
        <f t="shared" si="140"/>
        <v>37.231773070757953</v>
      </c>
      <c r="X377" s="3">
        <f>soli3grenz(K377,$A$3,Param!$J$9,Param!$J$10,Param!$J$11)*100</f>
        <v>0</v>
      </c>
      <c r="Y377" s="13">
        <f t="shared" si="127"/>
        <v>5468</v>
      </c>
      <c r="Z377" s="3">
        <f t="shared" si="141"/>
        <v>14.899182561307903</v>
      </c>
      <c r="AA377" s="13">
        <f t="shared" si="128"/>
        <v>37.231773070757953</v>
      </c>
      <c r="AB377" s="13">
        <f t="shared" si="129"/>
        <v>-1599</v>
      </c>
      <c r="AC377" s="13">
        <f t="shared" si="130"/>
        <v>-4.3569482288828354</v>
      </c>
      <c r="AD377" s="13">
        <f t="shared" si="131"/>
        <v>4.2719580948019242</v>
      </c>
      <c r="AE377" s="3">
        <f t="shared" si="132"/>
        <v>4.2719580948019242</v>
      </c>
      <c r="AF377" s="13">
        <f t="shared" si="144"/>
        <v>1599</v>
      </c>
      <c r="AG377" s="13">
        <f t="shared" si="142"/>
        <v>4.3569482288828354</v>
      </c>
      <c r="AH377" s="13">
        <f t="shared" si="145"/>
        <v>4.3569482288828354</v>
      </c>
    </row>
    <row r="378" spans="1:34" x14ac:dyDescent="0.2">
      <c r="A378" s="8">
        <f t="shared" si="143"/>
        <v>36800</v>
      </c>
      <c r="B378" s="9">
        <f t="shared" si="123"/>
        <v>36.799999999999997</v>
      </c>
      <c r="C378" s="13">
        <f>tarifest3(A378,$A$3,Param!$B$5,Param!$C$5,Param!$D$5,Param!$E$5,Param!$B$6,Param!$C$6,Param!$D$6,Param!$E$6)</f>
        <v>7100</v>
      </c>
      <c r="D378" s="3">
        <f t="shared" si="133"/>
        <v>19.293478260869566</v>
      </c>
      <c r="E378" s="3">
        <f>tarifest3grenz(A378,$A$3,Param!$B$5,Param!$C$5,Param!$D$5,Param!$E$5,Param!$B$6,Param!$C$6,Param!$D$6,Param!$E$6)*100</f>
        <v>33.001101900618274</v>
      </c>
      <c r="F378" s="13">
        <f>soli3(C378,$A$3,Param!$J$4,Param!$J$5,Param!$J$6)</f>
        <v>0</v>
      </c>
      <c r="G378" s="3">
        <f>soli3grenz(C378,$A$3,Param!$J$4,Param!$J$5,Param!$J$6)*100</f>
        <v>0</v>
      </c>
      <c r="H378" s="13">
        <f t="shared" si="124"/>
        <v>7100</v>
      </c>
      <c r="I378" s="3">
        <f t="shared" si="122"/>
        <v>19.293478260869566</v>
      </c>
      <c r="J378" s="13">
        <f t="shared" si="125"/>
        <v>33.001101900618274</v>
      </c>
      <c r="K378" s="13">
        <f>tarifest3(A378,$A$3,Param!$B$10,Param!$C$10,Param!$D$10,Param!$E$10,Param!$B$11,Param!$C$11,Param!$D$11,Param!$E$11)</f>
        <v>10735</v>
      </c>
      <c r="L378" s="3">
        <f t="shared" si="134"/>
        <v>29.171195652173914</v>
      </c>
      <c r="M378" s="3">
        <f>tarifest3grenz(A378,$A$3,Param!$B$10,Param!$C$10,Param!$D$10,Param!$E$10,Param!$B$11,Param!$C$11,Param!$D$11,Param!$E$11)*100</f>
        <v>37.273059995420198</v>
      </c>
      <c r="N378" s="3">
        <f t="shared" si="135"/>
        <v>-3665</v>
      </c>
      <c r="O378" s="3">
        <f t="shared" si="136"/>
        <v>-9.9592391304347831</v>
      </c>
      <c r="P378" s="13">
        <f t="shared" si="126"/>
        <v>25760</v>
      </c>
      <c r="Q378" s="13">
        <f t="shared" si="137"/>
        <v>0</v>
      </c>
      <c r="R378" s="13">
        <f>tarifest3(A378-$K$3,$A$3,Param!$B$10,Param!$C$10,Param!$D$10,Param!$E$10,Param!$B$11,Param!$C$11,Param!$D$11,Param!$E$11)</f>
        <v>3941</v>
      </c>
      <c r="S378" s="3">
        <f t="shared" si="138"/>
        <v>10.709239130434781</v>
      </c>
      <c r="T378" s="3">
        <f>IF(A378&lt;$K$3,$K$2,tarifest3grenz(A378-$K$3,$A$3,Param!$B$10,Param!$C$10,Param!$D$10,Param!$E$10,Param!$B$11,Param!$C$11,Param!$D$11,Param!$E$11))*100</f>
        <v>28.77951385390428</v>
      </c>
      <c r="U378" s="3">
        <f>MAX(K378-tarifest3($K$3,$A$3,Param!$B$10,Param!$C$10,Param!$D$10,Param!$E$10,Param!$B$11,Param!$C$11,Param!$D$11,Param!$E$11),0)</f>
        <v>5505</v>
      </c>
      <c r="V378" s="3">
        <f t="shared" si="139"/>
        <v>14.959239130434781</v>
      </c>
      <c r="W378" s="3">
        <f t="shared" si="140"/>
        <v>37.273059995420198</v>
      </c>
      <c r="X378" s="3">
        <f>soli3grenz(K378,$A$3,Param!$J$9,Param!$J$10,Param!$J$11)*100</f>
        <v>0</v>
      </c>
      <c r="Y378" s="13">
        <f t="shared" si="127"/>
        <v>5505</v>
      </c>
      <c r="Z378" s="3">
        <f t="shared" si="141"/>
        <v>14.959239130434781</v>
      </c>
      <c r="AA378" s="13">
        <f t="shared" si="128"/>
        <v>37.273059995420198</v>
      </c>
      <c r="AB378" s="13">
        <f t="shared" si="129"/>
        <v>-1595</v>
      </c>
      <c r="AC378" s="13">
        <f t="shared" si="130"/>
        <v>-4.3342391304347849</v>
      </c>
      <c r="AD378" s="13">
        <f t="shared" si="131"/>
        <v>4.2719580948019242</v>
      </c>
      <c r="AE378" s="3">
        <f t="shared" si="132"/>
        <v>4.2719580948019242</v>
      </c>
      <c r="AF378" s="13">
        <f t="shared" si="144"/>
        <v>1595</v>
      </c>
      <c r="AG378" s="13">
        <f t="shared" si="142"/>
        <v>4.3342391304347849</v>
      </c>
      <c r="AH378" s="13">
        <f t="shared" si="145"/>
        <v>4.3342391304347849</v>
      </c>
    </row>
    <row r="379" spans="1:34" x14ac:dyDescent="0.2">
      <c r="A379" s="8">
        <f t="shared" si="143"/>
        <v>36900</v>
      </c>
      <c r="B379" s="9">
        <f t="shared" si="123"/>
        <v>36.9</v>
      </c>
      <c r="C379" s="13">
        <f>tarifest3(A379,$A$3,Param!$B$5,Param!$C$5,Param!$D$5,Param!$E$5,Param!$B$6,Param!$C$6,Param!$D$6,Param!$E$6)</f>
        <v>7133</v>
      </c>
      <c r="D379" s="3">
        <f t="shared" si="133"/>
        <v>19.330623306233065</v>
      </c>
      <c r="E379" s="3">
        <f>tarifest3grenz(A379,$A$3,Param!$B$5,Param!$C$5,Param!$D$5,Param!$E$5,Param!$B$6,Param!$C$6,Param!$D$6,Param!$E$6)*100</f>
        <v>33.042388825280511</v>
      </c>
      <c r="F379" s="13">
        <f>soli3(C379,$A$3,Param!$J$4,Param!$J$5,Param!$J$6)</f>
        <v>0</v>
      </c>
      <c r="G379" s="3">
        <f>soli3grenz(C379,$A$3,Param!$J$4,Param!$J$5,Param!$J$6)*100</f>
        <v>0</v>
      </c>
      <c r="H379" s="13">
        <f t="shared" si="124"/>
        <v>7133</v>
      </c>
      <c r="I379" s="3">
        <f t="shared" si="122"/>
        <v>19.330623306233065</v>
      </c>
      <c r="J379" s="13">
        <f t="shared" si="125"/>
        <v>33.042388825280511</v>
      </c>
      <c r="K379" s="13">
        <f>tarifest3(A379,$A$3,Param!$B$10,Param!$C$10,Param!$D$10,Param!$E$10,Param!$B$11,Param!$C$11,Param!$D$11,Param!$E$11)</f>
        <v>10773</v>
      </c>
      <c r="L379" s="3">
        <f t="shared" si="134"/>
        <v>29.195121951219509</v>
      </c>
      <c r="M379" s="3">
        <f>tarifest3grenz(A379,$A$3,Param!$B$10,Param!$C$10,Param!$D$10,Param!$E$10,Param!$B$11,Param!$C$11,Param!$D$11,Param!$E$11)*100</f>
        <v>37.314346920082436</v>
      </c>
      <c r="N379" s="3">
        <f t="shared" si="135"/>
        <v>-3627</v>
      </c>
      <c r="O379" s="3">
        <f t="shared" si="136"/>
        <v>-9.8292682926829276</v>
      </c>
      <c r="P379" s="13">
        <f t="shared" si="126"/>
        <v>25830</v>
      </c>
      <c r="Q379" s="13">
        <f t="shared" si="137"/>
        <v>0</v>
      </c>
      <c r="R379" s="13">
        <f>tarifest3(A379-$K$3,$A$3,Param!$B$10,Param!$C$10,Param!$D$10,Param!$E$10,Param!$B$11,Param!$C$11,Param!$D$11,Param!$E$11)</f>
        <v>3970</v>
      </c>
      <c r="S379" s="3">
        <f t="shared" si="138"/>
        <v>10.75880758807588</v>
      </c>
      <c r="T379" s="3">
        <f>IF(A379&lt;$K$3,$K$2,tarifest3grenz(A379-$K$3,$A$3,Param!$B$10,Param!$C$10,Param!$D$10,Param!$E$10,Param!$B$11,Param!$C$11,Param!$D$11,Param!$E$11))*100</f>
        <v>28.820800778566525</v>
      </c>
      <c r="U379" s="3">
        <f>MAX(K379-tarifest3($K$3,$A$3,Param!$B$10,Param!$C$10,Param!$D$10,Param!$E$10,Param!$B$11,Param!$C$11,Param!$D$11,Param!$E$11),0)</f>
        <v>5543</v>
      </c>
      <c r="V379" s="3">
        <f t="shared" si="139"/>
        <v>15.021680216802169</v>
      </c>
      <c r="W379" s="3">
        <f t="shared" si="140"/>
        <v>37.314346920082436</v>
      </c>
      <c r="X379" s="3">
        <f>soli3grenz(K379,$A$3,Param!$J$9,Param!$J$10,Param!$J$11)*100</f>
        <v>0</v>
      </c>
      <c r="Y379" s="13">
        <f t="shared" si="127"/>
        <v>5543</v>
      </c>
      <c r="Z379" s="3">
        <f t="shared" si="141"/>
        <v>15.021680216802169</v>
      </c>
      <c r="AA379" s="13">
        <f t="shared" si="128"/>
        <v>37.314346920082436</v>
      </c>
      <c r="AB379" s="13">
        <f t="shared" si="129"/>
        <v>-1590</v>
      </c>
      <c r="AC379" s="13">
        <f t="shared" si="130"/>
        <v>-4.3089430894308958</v>
      </c>
      <c r="AD379" s="13">
        <f t="shared" si="131"/>
        <v>4.2719580948019242</v>
      </c>
      <c r="AE379" s="3">
        <f t="shared" si="132"/>
        <v>4.2719580948019242</v>
      </c>
      <c r="AF379" s="13">
        <f t="shared" si="144"/>
        <v>1590</v>
      </c>
      <c r="AG379" s="13">
        <f t="shared" si="142"/>
        <v>4.3089430894308958</v>
      </c>
      <c r="AH379" s="13">
        <f t="shared" si="145"/>
        <v>4.3089430894308958</v>
      </c>
    </row>
    <row r="380" spans="1:34" x14ac:dyDescent="0.2">
      <c r="A380" s="8">
        <f t="shared" si="143"/>
        <v>37000</v>
      </c>
      <c r="B380" s="9">
        <f t="shared" si="123"/>
        <v>37</v>
      </c>
      <c r="C380" s="13">
        <f>tarifest3(A380,$A$3,Param!$B$5,Param!$C$5,Param!$D$5,Param!$E$5,Param!$B$6,Param!$C$6,Param!$D$6,Param!$E$6)</f>
        <v>7166</v>
      </c>
      <c r="D380" s="3">
        <f t="shared" si="133"/>
        <v>19.367567567567569</v>
      </c>
      <c r="E380" s="3">
        <f>tarifest3grenz(A380,$A$3,Param!$B$5,Param!$C$5,Param!$D$5,Param!$E$5,Param!$B$6,Param!$C$6,Param!$D$6,Param!$E$6)*100</f>
        <v>33.083675749942749</v>
      </c>
      <c r="F380" s="13">
        <f>soli3(C380,$A$3,Param!$J$4,Param!$J$5,Param!$J$6)</f>
        <v>0</v>
      </c>
      <c r="G380" s="3">
        <f>soli3grenz(C380,$A$3,Param!$J$4,Param!$J$5,Param!$J$6)*100</f>
        <v>0</v>
      </c>
      <c r="H380" s="13">
        <f t="shared" si="124"/>
        <v>7166</v>
      </c>
      <c r="I380" s="3">
        <f t="shared" si="122"/>
        <v>19.367567567567569</v>
      </c>
      <c r="J380" s="13">
        <f t="shared" si="125"/>
        <v>33.083675749942749</v>
      </c>
      <c r="K380" s="13">
        <f>tarifest3(A380,$A$3,Param!$B$10,Param!$C$10,Param!$D$10,Param!$E$10,Param!$B$11,Param!$C$11,Param!$D$11,Param!$E$11)</f>
        <v>10810</v>
      </c>
      <c r="L380" s="3">
        <f t="shared" si="134"/>
        <v>29.216216216216218</v>
      </c>
      <c r="M380" s="3">
        <f>tarifest3grenz(A380,$A$3,Param!$B$10,Param!$C$10,Param!$D$10,Param!$E$10,Param!$B$11,Param!$C$11,Param!$D$11,Param!$E$11)*100</f>
        <v>37.355633844744681</v>
      </c>
      <c r="N380" s="3">
        <f t="shared" si="135"/>
        <v>-3590</v>
      </c>
      <c r="O380" s="3">
        <f t="shared" si="136"/>
        <v>-9.7027027027027017</v>
      </c>
      <c r="P380" s="13">
        <f t="shared" si="126"/>
        <v>25900</v>
      </c>
      <c r="Q380" s="13">
        <f t="shared" si="137"/>
        <v>0</v>
      </c>
      <c r="R380" s="13">
        <f>tarifest3(A380-$K$3,$A$3,Param!$B$10,Param!$C$10,Param!$D$10,Param!$E$10,Param!$B$11,Param!$C$11,Param!$D$11,Param!$E$11)</f>
        <v>3999</v>
      </c>
      <c r="S380" s="3">
        <f t="shared" si="138"/>
        <v>10.808108108108108</v>
      </c>
      <c r="T380" s="3">
        <f>IF(A380&lt;$K$3,$K$2,tarifest3grenz(A380-$K$3,$A$3,Param!$B$10,Param!$C$10,Param!$D$10,Param!$E$10,Param!$B$11,Param!$C$11,Param!$D$11,Param!$E$11))*100</f>
        <v>28.862087703228763</v>
      </c>
      <c r="U380" s="3">
        <f>MAX(K380-tarifest3($K$3,$A$3,Param!$B$10,Param!$C$10,Param!$D$10,Param!$E$10,Param!$B$11,Param!$C$11,Param!$D$11,Param!$E$11),0)</f>
        <v>5580</v>
      </c>
      <c r="V380" s="3">
        <f t="shared" si="139"/>
        <v>15.081081081081079</v>
      </c>
      <c r="W380" s="3">
        <f t="shared" si="140"/>
        <v>37.355633844744681</v>
      </c>
      <c r="X380" s="3">
        <f>soli3grenz(K380,$A$3,Param!$J$9,Param!$J$10,Param!$J$11)*100</f>
        <v>0</v>
      </c>
      <c r="Y380" s="13">
        <f t="shared" si="127"/>
        <v>5580</v>
      </c>
      <c r="Z380" s="3">
        <f t="shared" si="141"/>
        <v>15.081081081081079</v>
      </c>
      <c r="AA380" s="13">
        <f t="shared" si="128"/>
        <v>37.355633844744681</v>
      </c>
      <c r="AB380" s="13">
        <f t="shared" si="129"/>
        <v>-1586</v>
      </c>
      <c r="AC380" s="13">
        <f t="shared" si="130"/>
        <v>-4.2864864864864902</v>
      </c>
      <c r="AD380" s="13">
        <f t="shared" si="131"/>
        <v>4.2719580948019313</v>
      </c>
      <c r="AE380" s="3">
        <f t="shared" si="132"/>
        <v>4.2719580948019313</v>
      </c>
      <c r="AF380" s="13">
        <f t="shared" si="144"/>
        <v>1586</v>
      </c>
      <c r="AG380" s="13">
        <f t="shared" si="142"/>
        <v>4.2864864864864902</v>
      </c>
      <c r="AH380" s="13">
        <f t="shared" si="145"/>
        <v>4.2864864864864902</v>
      </c>
    </row>
    <row r="381" spans="1:34" x14ac:dyDescent="0.2">
      <c r="A381" s="8">
        <f t="shared" si="143"/>
        <v>37100</v>
      </c>
      <c r="B381" s="9">
        <f t="shared" si="123"/>
        <v>37.1</v>
      </c>
      <c r="C381" s="13">
        <f>tarifest3(A381,$A$3,Param!$B$5,Param!$C$5,Param!$D$5,Param!$E$5,Param!$B$6,Param!$C$6,Param!$D$6,Param!$E$6)</f>
        <v>7199</v>
      </c>
      <c r="D381" s="3">
        <f t="shared" si="133"/>
        <v>19.404312668463611</v>
      </c>
      <c r="E381" s="3">
        <f>tarifest3grenz(A381,$A$3,Param!$B$5,Param!$C$5,Param!$D$5,Param!$E$5,Param!$B$6,Param!$C$6,Param!$D$6,Param!$E$6)*100</f>
        <v>33.124962674604994</v>
      </c>
      <c r="F381" s="13">
        <f>soli3(C381,$A$3,Param!$J$4,Param!$J$5,Param!$J$6)</f>
        <v>0</v>
      </c>
      <c r="G381" s="3">
        <f>soli3grenz(C381,$A$3,Param!$J$4,Param!$J$5,Param!$J$6)*100</f>
        <v>0</v>
      </c>
      <c r="H381" s="13">
        <f t="shared" si="124"/>
        <v>7199</v>
      </c>
      <c r="I381" s="3">
        <f t="shared" ref="I381:I444" si="146">IF($A381=0,0,H381/$A381*100)</f>
        <v>19.404312668463611</v>
      </c>
      <c r="J381" s="13">
        <f t="shared" si="125"/>
        <v>33.124962674604994</v>
      </c>
      <c r="K381" s="13">
        <f>tarifest3(A381,$A$3,Param!$B$10,Param!$C$10,Param!$D$10,Param!$E$10,Param!$B$11,Param!$C$11,Param!$D$11,Param!$E$11)</f>
        <v>10847</v>
      </c>
      <c r="L381" s="3">
        <f t="shared" si="134"/>
        <v>29.237196765498652</v>
      </c>
      <c r="M381" s="3">
        <f>tarifest3grenz(A381,$A$3,Param!$B$10,Param!$C$10,Param!$D$10,Param!$E$10,Param!$B$11,Param!$C$11,Param!$D$11,Param!$E$11)*100</f>
        <v>37.396920769406918</v>
      </c>
      <c r="N381" s="3">
        <f t="shared" si="135"/>
        <v>-3553</v>
      </c>
      <c r="O381" s="3">
        <f t="shared" si="136"/>
        <v>-9.5768194070080863</v>
      </c>
      <c r="P381" s="13">
        <f t="shared" si="126"/>
        <v>25970</v>
      </c>
      <c r="Q381" s="13">
        <f t="shared" si="137"/>
        <v>0</v>
      </c>
      <c r="R381" s="13">
        <f>tarifest3(A381-$K$3,$A$3,Param!$B$10,Param!$C$10,Param!$D$10,Param!$E$10,Param!$B$11,Param!$C$11,Param!$D$11,Param!$E$11)</f>
        <v>4028</v>
      </c>
      <c r="S381" s="3">
        <f t="shared" si="138"/>
        <v>10.857142857142858</v>
      </c>
      <c r="T381" s="3">
        <f>IF(A381&lt;$K$3,$K$2,tarifest3grenz(A381-$K$3,$A$3,Param!$B$10,Param!$C$10,Param!$D$10,Param!$E$10,Param!$B$11,Param!$C$11,Param!$D$11,Param!$E$11))*100</f>
        <v>28.903374627890997</v>
      </c>
      <c r="U381" s="3">
        <f>MAX(K381-tarifest3($K$3,$A$3,Param!$B$10,Param!$C$10,Param!$D$10,Param!$E$10,Param!$B$11,Param!$C$11,Param!$D$11,Param!$E$11),0)</f>
        <v>5617</v>
      </c>
      <c r="V381" s="3">
        <f t="shared" si="139"/>
        <v>15.140161725067387</v>
      </c>
      <c r="W381" s="3">
        <f t="shared" si="140"/>
        <v>37.396920769406918</v>
      </c>
      <c r="X381" s="3">
        <f>soli3grenz(K381,$A$3,Param!$J$9,Param!$J$10,Param!$J$11)*100</f>
        <v>0</v>
      </c>
      <c r="Y381" s="13">
        <f t="shared" si="127"/>
        <v>5617</v>
      </c>
      <c r="Z381" s="3">
        <f t="shared" si="141"/>
        <v>15.140161725067387</v>
      </c>
      <c r="AA381" s="13">
        <f t="shared" si="128"/>
        <v>37.396920769406918</v>
      </c>
      <c r="AB381" s="13">
        <f t="shared" si="129"/>
        <v>-1582</v>
      </c>
      <c r="AC381" s="13">
        <f t="shared" si="130"/>
        <v>-4.2641509433962241</v>
      </c>
      <c r="AD381" s="13">
        <f t="shared" si="131"/>
        <v>4.2719580948019242</v>
      </c>
      <c r="AE381" s="3">
        <f t="shared" si="132"/>
        <v>4.2719580948019242</v>
      </c>
      <c r="AF381" s="13">
        <f t="shared" si="144"/>
        <v>1582</v>
      </c>
      <c r="AG381" s="13">
        <f t="shared" si="142"/>
        <v>4.2641509433962241</v>
      </c>
      <c r="AH381" s="13">
        <f t="shared" si="145"/>
        <v>4.2641509433962241</v>
      </c>
    </row>
    <row r="382" spans="1:34" x14ac:dyDescent="0.2">
      <c r="A382" s="8">
        <f t="shared" si="143"/>
        <v>37200</v>
      </c>
      <c r="B382" s="9">
        <f t="shared" si="123"/>
        <v>37.200000000000003</v>
      </c>
      <c r="C382" s="13">
        <f>tarifest3(A382,$A$3,Param!$B$5,Param!$C$5,Param!$D$5,Param!$E$5,Param!$B$6,Param!$C$6,Param!$D$6,Param!$E$6)</f>
        <v>7232</v>
      </c>
      <c r="D382" s="3">
        <f t="shared" si="133"/>
        <v>19.440860215053764</v>
      </c>
      <c r="E382" s="3">
        <f>tarifest3grenz(A382,$A$3,Param!$B$5,Param!$C$5,Param!$D$5,Param!$E$5,Param!$B$6,Param!$C$6,Param!$D$6,Param!$E$6)*100</f>
        <v>33.166249599267225</v>
      </c>
      <c r="F382" s="13">
        <f>soli3(C382,$A$3,Param!$J$4,Param!$J$5,Param!$J$6)</f>
        <v>0</v>
      </c>
      <c r="G382" s="3">
        <f>soli3grenz(C382,$A$3,Param!$J$4,Param!$J$5,Param!$J$6)*100</f>
        <v>0</v>
      </c>
      <c r="H382" s="13">
        <f t="shared" si="124"/>
        <v>7232</v>
      </c>
      <c r="I382" s="3">
        <f t="shared" si="146"/>
        <v>19.440860215053764</v>
      </c>
      <c r="J382" s="13">
        <f t="shared" si="125"/>
        <v>33.166249599267225</v>
      </c>
      <c r="K382" s="13">
        <f>tarifest3(A382,$A$3,Param!$B$10,Param!$C$10,Param!$D$10,Param!$E$10,Param!$B$11,Param!$C$11,Param!$D$11,Param!$E$11)</f>
        <v>10885</v>
      </c>
      <c r="L382" s="3">
        <f t="shared" si="134"/>
        <v>29.260752688172044</v>
      </c>
      <c r="M382" s="3">
        <f>tarifest3grenz(A382,$A$3,Param!$B$10,Param!$C$10,Param!$D$10,Param!$E$10,Param!$B$11,Param!$C$11,Param!$D$11,Param!$E$11)*100</f>
        <v>37.438207694069156</v>
      </c>
      <c r="N382" s="3">
        <f t="shared" si="135"/>
        <v>-3515</v>
      </c>
      <c r="O382" s="3">
        <f t="shared" si="136"/>
        <v>-9.448924731182796</v>
      </c>
      <c r="P382" s="13">
        <f t="shared" si="126"/>
        <v>26040</v>
      </c>
      <c r="Q382" s="13">
        <f t="shared" si="137"/>
        <v>0</v>
      </c>
      <c r="R382" s="13">
        <f>tarifest3(A382-$K$3,$A$3,Param!$B$10,Param!$C$10,Param!$D$10,Param!$E$10,Param!$B$11,Param!$C$11,Param!$D$11,Param!$E$11)</f>
        <v>4057</v>
      </c>
      <c r="S382" s="3">
        <f t="shared" si="138"/>
        <v>10.905913978494624</v>
      </c>
      <c r="T382" s="3">
        <f>IF(A382&lt;$K$3,$K$2,tarifest3grenz(A382-$K$3,$A$3,Param!$B$10,Param!$C$10,Param!$D$10,Param!$E$10,Param!$B$11,Param!$C$11,Param!$D$11,Param!$E$11))*100</f>
        <v>28.944661552553242</v>
      </c>
      <c r="U382" s="3">
        <f>MAX(K382-tarifest3($K$3,$A$3,Param!$B$10,Param!$C$10,Param!$D$10,Param!$E$10,Param!$B$11,Param!$C$11,Param!$D$11,Param!$E$11),0)</f>
        <v>5655</v>
      </c>
      <c r="V382" s="3">
        <f t="shared" si="139"/>
        <v>15.201612903225806</v>
      </c>
      <c r="W382" s="3">
        <f t="shared" si="140"/>
        <v>37.438207694069156</v>
      </c>
      <c r="X382" s="3">
        <f>soli3grenz(K382,$A$3,Param!$J$9,Param!$J$10,Param!$J$11)*100</f>
        <v>0</v>
      </c>
      <c r="Y382" s="13">
        <f t="shared" si="127"/>
        <v>5655</v>
      </c>
      <c r="Z382" s="3">
        <f t="shared" si="141"/>
        <v>15.201612903225806</v>
      </c>
      <c r="AA382" s="13">
        <f t="shared" si="128"/>
        <v>37.438207694069156</v>
      </c>
      <c r="AB382" s="13">
        <f t="shared" si="129"/>
        <v>-1577</v>
      </c>
      <c r="AC382" s="13">
        <f t="shared" si="130"/>
        <v>-4.2392473118279579</v>
      </c>
      <c r="AD382" s="13">
        <f t="shared" si="131"/>
        <v>4.2719580948019313</v>
      </c>
      <c r="AE382" s="3">
        <f t="shared" si="132"/>
        <v>4.2719580948019313</v>
      </c>
      <c r="AF382" s="13">
        <f t="shared" si="144"/>
        <v>1577</v>
      </c>
      <c r="AG382" s="13">
        <f t="shared" si="142"/>
        <v>4.2392473118279579</v>
      </c>
      <c r="AH382" s="13">
        <f t="shared" si="145"/>
        <v>4.2392473118279579</v>
      </c>
    </row>
    <row r="383" spans="1:34" x14ac:dyDescent="0.2">
      <c r="A383" s="8">
        <f t="shared" si="143"/>
        <v>37300</v>
      </c>
      <c r="B383" s="9">
        <f t="shared" si="123"/>
        <v>37.299999999999997</v>
      </c>
      <c r="C383" s="13">
        <f>tarifest3(A383,$A$3,Param!$B$5,Param!$C$5,Param!$D$5,Param!$E$5,Param!$B$6,Param!$C$6,Param!$D$6,Param!$E$6)</f>
        <v>7265</v>
      </c>
      <c r="D383" s="3">
        <f t="shared" si="133"/>
        <v>19.47721179624665</v>
      </c>
      <c r="E383" s="3">
        <f>tarifest3grenz(A383,$A$3,Param!$B$5,Param!$C$5,Param!$D$5,Param!$E$5,Param!$B$6,Param!$C$6,Param!$D$6,Param!$E$6)*100</f>
        <v>33.20753652392947</v>
      </c>
      <c r="F383" s="13">
        <f>soli3(C383,$A$3,Param!$J$4,Param!$J$5,Param!$J$6)</f>
        <v>0</v>
      </c>
      <c r="G383" s="3">
        <f>soli3grenz(C383,$A$3,Param!$J$4,Param!$J$5,Param!$J$6)*100</f>
        <v>0</v>
      </c>
      <c r="H383" s="13">
        <f t="shared" si="124"/>
        <v>7265</v>
      </c>
      <c r="I383" s="3">
        <f t="shared" si="146"/>
        <v>19.47721179624665</v>
      </c>
      <c r="J383" s="13">
        <f t="shared" si="125"/>
        <v>33.20753652392947</v>
      </c>
      <c r="K383" s="13">
        <f>tarifest3(A383,$A$3,Param!$B$10,Param!$C$10,Param!$D$10,Param!$E$10,Param!$B$11,Param!$C$11,Param!$D$11,Param!$E$11)</f>
        <v>10922</v>
      </c>
      <c r="L383" s="3">
        <f t="shared" si="134"/>
        <v>29.281501340482574</v>
      </c>
      <c r="M383" s="3">
        <f>tarifest3grenz(A383,$A$3,Param!$B$10,Param!$C$10,Param!$D$10,Param!$E$10,Param!$B$11,Param!$C$11,Param!$D$11,Param!$E$11)*100</f>
        <v>37.479494618731394</v>
      </c>
      <c r="N383" s="3">
        <f t="shared" si="135"/>
        <v>-3478</v>
      </c>
      <c r="O383" s="3">
        <f t="shared" si="136"/>
        <v>-9.3243967828418235</v>
      </c>
      <c r="P383" s="13">
        <f t="shared" si="126"/>
        <v>26110</v>
      </c>
      <c r="Q383" s="13">
        <f t="shared" si="137"/>
        <v>0</v>
      </c>
      <c r="R383" s="13">
        <f>tarifest3(A383-$K$3,$A$3,Param!$B$10,Param!$C$10,Param!$D$10,Param!$E$10,Param!$B$11,Param!$C$11,Param!$D$11,Param!$E$11)</f>
        <v>4086</v>
      </c>
      <c r="S383" s="3">
        <f t="shared" si="138"/>
        <v>10.954423592493297</v>
      </c>
      <c r="T383" s="3">
        <f>IF(A383&lt;$K$3,$K$2,tarifest3grenz(A383-$K$3,$A$3,Param!$B$10,Param!$C$10,Param!$D$10,Param!$E$10,Param!$B$11,Param!$C$11,Param!$D$11,Param!$E$11))*100</f>
        <v>28.98594847721548</v>
      </c>
      <c r="U383" s="3">
        <f>MAX(K383-tarifest3($K$3,$A$3,Param!$B$10,Param!$C$10,Param!$D$10,Param!$E$10,Param!$B$11,Param!$C$11,Param!$D$11,Param!$E$11),0)</f>
        <v>5692</v>
      </c>
      <c r="V383" s="3">
        <f t="shared" si="139"/>
        <v>15.260053619302949</v>
      </c>
      <c r="W383" s="3">
        <f t="shared" si="140"/>
        <v>37.479494618731394</v>
      </c>
      <c r="X383" s="3">
        <f>soli3grenz(K383,$A$3,Param!$J$9,Param!$J$10,Param!$J$11)*100</f>
        <v>0</v>
      </c>
      <c r="Y383" s="13">
        <f t="shared" si="127"/>
        <v>5692</v>
      </c>
      <c r="Z383" s="3">
        <f t="shared" si="141"/>
        <v>15.260053619302949</v>
      </c>
      <c r="AA383" s="13">
        <f t="shared" si="128"/>
        <v>37.479494618731394</v>
      </c>
      <c r="AB383" s="13">
        <f t="shared" si="129"/>
        <v>-1573</v>
      </c>
      <c r="AC383" s="13">
        <f t="shared" si="130"/>
        <v>-4.2171581769437001</v>
      </c>
      <c r="AD383" s="13">
        <f t="shared" si="131"/>
        <v>4.2719580948019242</v>
      </c>
      <c r="AE383" s="3">
        <f t="shared" si="132"/>
        <v>4.2719580948019242</v>
      </c>
      <c r="AF383" s="13">
        <f t="shared" si="144"/>
        <v>1573</v>
      </c>
      <c r="AG383" s="13">
        <f t="shared" si="142"/>
        <v>4.2171581769437001</v>
      </c>
      <c r="AH383" s="13">
        <f t="shared" si="145"/>
        <v>4.2171581769437001</v>
      </c>
    </row>
    <row r="384" spans="1:34" x14ac:dyDescent="0.2">
      <c r="A384" s="8">
        <f t="shared" si="143"/>
        <v>37400</v>
      </c>
      <c r="B384" s="9">
        <f t="shared" si="123"/>
        <v>37.4</v>
      </c>
      <c r="C384" s="13">
        <f>tarifest3(A384,$A$3,Param!$B$5,Param!$C$5,Param!$D$5,Param!$E$5,Param!$B$6,Param!$C$6,Param!$D$6,Param!$E$6)</f>
        <v>7299</v>
      </c>
      <c r="D384" s="3">
        <f t="shared" si="133"/>
        <v>19.516042780748663</v>
      </c>
      <c r="E384" s="3">
        <f>tarifest3grenz(A384,$A$3,Param!$B$5,Param!$C$5,Param!$D$5,Param!$E$5,Param!$B$6,Param!$C$6,Param!$D$6,Param!$E$6)*100</f>
        <v>33.248823448591715</v>
      </c>
      <c r="F384" s="13">
        <f>soli3(C384,$A$3,Param!$J$4,Param!$J$5,Param!$J$6)</f>
        <v>0</v>
      </c>
      <c r="G384" s="3">
        <f>soli3grenz(C384,$A$3,Param!$J$4,Param!$J$5,Param!$J$6)*100</f>
        <v>0</v>
      </c>
      <c r="H384" s="13">
        <f t="shared" si="124"/>
        <v>7299</v>
      </c>
      <c r="I384" s="3">
        <f t="shared" si="146"/>
        <v>19.516042780748663</v>
      </c>
      <c r="J384" s="13">
        <f t="shared" si="125"/>
        <v>33.248823448591715</v>
      </c>
      <c r="K384" s="13">
        <f>tarifest3(A384,$A$3,Param!$B$10,Param!$C$10,Param!$D$10,Param!$E$10,Param!$B$11,Param!$C$11,Param!$D$11,Param!$E$11)</f>
        <v>10960</v>
      </c>
      <c r="L384" s="3">
        <f t="shared" si="134"/>
        <v>29.304812834224599</v>
      </c>
      <c r="M384" s="3">
        <f>tarifest3grenz(A384,$A$3,Param!$B$10,Param!$C$10,Param!$D$10,Param!$E$10,Param!$B$11,Param!$C$11,Param!$D$11,Param!$E$11)*100</f>
        <v>37.520781543393632</v>
      </c>
      <c r="N384" s="3">
        <f t="shared" si="135"/>
        <v>-3440</v>
      </c>
      <c r="O384" s="3">
        <f t="shared" si="136"/>
        <v>-9.1978609625668444</v>
      </c>
      <c r="P384" s="13">
        <f t="shared" si="126"/>
        <v>26180</v>
      </c>
      <c r="Q384" s="13">
        <f t="shared" si="137"/>
        <v>0</v>
      </c>
      <c r="R384" s="13">
        <f>tarifest3(A384-$K$3,$A$3,Param!$B$10,Param!$C$10,Param!$D$10,Param!$E$10,Param!$B$11,Param!$C$11,Param!$D$11,Param!$E$11)</f>
        <v>4115</v>
      </c>
      <c r="S384" s="3">
        <f t="shared" si="138"/>
        <v>11.002673796791445</v>
      </c>
      <c r="T384" s="3">
        <f>IF(A384&lt;$K$3,$K$2,tarifest3grenz(A384-$K$3,$A$3,Param!$B$10,Param!$C$10,Param!$D$10,Param!$E$10,Param!$B$11,Param!$C$11,Param!$D$11,Param!$E$11))*100</f>
        <v>29.027235401877721</v>
      </c>
      <c r="U384" s="3">
        <f>MAX(K384-tarifest3($K$3,$A$3,Param!$B$10,Param!$C$10,Param!$D$10,Param!$E$10,Param!$B$11,Param!$C$11,Param!$D$11,Param!$E$11),0)</f>
        <v>5730</v>
      </c>
      <c r="V384" s="3">
        <f t="shared" si="139"/>
        <v>15.320855614973262</v>
      </c>
      <c r="W384" s="3">
        <f t="shared" si="140"/>
        <v>37.520781543393632</v>
      </c>
      <c r="X384" s="3">
        <f>soli3grenz(K384,$A$3,Param!$J$9,Param!$J$10,Param!$J$11)*100</f>
        <v>0</v>
      </c>
      <c r="Y384" s="13">
        <f t="shared" si="127"/>
        <v>5730</v>
      </c>
      <c r="Z384" s="3">
        <f t="shared" si="141"/>
        <v>15.320855614973262</v>
      </c>
      <c r="AA384" s="13">
        <f t="shared" si="128"/>
        <v>37.520781543393632</v>
      </c>
      <c r="AB384" s="13">
        <f t="shared" si="129"/>
        <v>-1569</v>
      </c>
      <c r="AC384" s="13">
        <f t="shared" si="130"/>
        <v>-4.1951871657754012</v>
      </c>
      <c r="AD384" s="13">
        <f t="shared" si="131"/>
        <v>4.2719580948019171</v>
      </c>
      <c r="AE384" s="3">
        <f t="shared" si="132"/>
        <v>4.2719580948019171</v>
      </c>
      <c r="AF384" s="13">
        <f t="shared" si="144"/>
        <v>1569</v>
      </c>
      <c r="AG384" s="13">
        <f t="shared" si="142"/>
        <v>4.1951871657754012</v>
      </c>
      <c r="AH384" s="13">
        <f t="shared" si="145"/>
        <v>4.1951871657754012</v>
      </c>
    </row>
    <row r="385" spans="1:34" x14ac:dyDescent="0.2">
      <c r="A385" s="8">
        <f t="shared" si="143"/>
        <v>37500</v>
      </c>
      <c r="B385" s="9">
        <f t="shared" si="123"/>
        <v>37.5</v>
      </c>
      <c r="C385" s="13">
        <f>tarifest3(A385,$A$3,Param!$B$5,Param!$C$5,Param!$D$5,Param!$E$5,Param!$B$6,Param!$C$6,Param!$D$6,Param!$E$6)</f>
        <v>7332</v>
      </c>
      <c r="D385" s="3">
        <f t="shared" si="133"/>
        <v>19.552</v>
      </c>
      <c r="E385" s="3">
        <f>tarifest3grenz(A385,$A$3,Param!$B$5,Param!$C$5,Param!$D$5,Param!$E$5,Param!$B$6,Param!$C$6,Param!$D$6,Param!$E$6)*100</f>
        <v>33.290110373253953</v>
      </c>
      <c r="F385" s="13">
        <f>soli3(C385,$A$3,Param!$J$4,Param!$J$5,Param!$J$6)</f>
        <v>0</v>
      </c>
      <c r="G385" s="3">
        <f>soli3grenz(C385,$A$3,Param!$J$4,Param!$J$5,Param!$J$6)*100</f>
        <v>0</v>
      </c>
      <c r="H385" s="13">
        <f t="shared" si="124"/>
        <v>7332</v>
      </c>
      <c r="I385" s="3">
        <f t="shared" si="146"/>
        <v>19.552</v>
      </c>
      <c r="J385" s="13">
        <f t="shared" si="125"/>
        <v>33.290110373253953</v>
      </c>
      <c r="K385" s="13">
        <f>tarifest3(A385,$A$3,Param!$B$10,Param!$C$10,Param!$D$10,Param!$E$10,Param!$B$11,Param!$C$11,Param!$D$11,Param!$E$11)</f>
        <v>10997</v>
      </c>
      <c r="L385" s="3">
        <f t="shared" si="134"/>
        <v>29.325333333333329</v>
      </c>
      <c r="M385" s="3">
        <f>tarifest3grenz(A385,$A$3,Param!$B$10,Param!$C$10,Param!$D$10,Param!$E$10,Param!$B$11,Param!$C$11,Param!$D$11,Param!$E$11)*100</f>
        <v>37.56206846805587</v>
      </c>
      <c r="N385" s="3">
        <f t="shared" si="135"/>
        <v>-3403</v>
      </c>
      <c r="O385" s="3">
        <f t="shared" si="136"/>
        <v>-9.0746666666666673</v>
      </c>
      <c r="P385" s="13">
        <f t="shared" si="126"/>
        <v>26250</v>
      </c>
      <c r="Q385" s="13">
        <f t="shared" si="137"/>
        <v>0</v>
      </c>
      <c r="R385" s="13">
        <f>tarifest3(A385-$K$3,$A$3,Param!$B$10,Param!$C$10,Param!$D$10,Param!$E$10,Param!$B$11,Param!$C$11,Param!$D$11,Param!$E$11)</f>
        <v>4144</v>
      </c>
      <c r="S385" s="3">
        <f t="shared" si="138"/>
        <v>11.050666666666666</v>
      </c>
      <c r="T385" s="3">
        <f>IF(A385&lt;$K$3,$K$2,tarifest3grenz(A385-$K$3,$A$3,Param!$B$10,Param!$C$10,Param!$D$10,Param!$E$10,Param!$B$11,Param!$C$11,Param!$D$11,Param!$E$11))*100</f>
        <v>29.068522326539959</v>
      </c>
      <c r="U385" s="3">
        <f>MAX(K385-tarifest3($K$3,$A$3,Param!$B$10,Param!$C$10,Param!$D$10,Param!$E$10,Param!$B$11,Param!$C$11,Param!$D$11,Param!$E$11),0)</f>
        <v>5767</v>
      </c>
      <c r="V385" s="3">
        <f t="shared" si="139"/>
        <v>15.378666666666666</v>
      </c>
      <c r="W385" s="3">
        <f t="shared" si="140"/>
        <v>37.56206846805587</v>
      </c>
      <c r="X385" s="3">
        <f>soli3grenz(K385,$A$3,Param!$J$9,Param!$J$10,Param!$J$11)*100</f>
        <v>0</v>
      </c>
      <c r="Y385" s="13">
        <f t="shared" si="127"/>
        <v>5767</v>
      </c>
      <c r="Z385" s="3">
        <f t="shared" si="141"/>
        <v>15.378666666666666</v>
      </c>
      <c r="AA385" s="13">
        <f t="shared" si="128"/>
        <v>37.56206846805587</v>
      </c>
      <c r="AB385" s="13">
        <f t="shared" si="129"/>
        <v>-1565</v>
      </c>
      <c r="AC385" s="13">
        <f t="shared" si="130"/>
        <v>-4.1733333333333338</v>
      </c>
      <c r="AD385" s="13">
        <f t="shared" si="131"/>
        <v>4.2719580948019171</v>
      </c>
      <c r="AE385" s="3">
        <f t="shared" si="132"/>
        <v>4.2719580948019171</v>
      </c>
      <c r="AF385" s="13">
        <f t="shared" si="144"/>
        <v>1565</v>
      </c>
      <c r="AG385" s="13">
        <f t="shared" si="142"/>
        <v>4.1733333333333338</v>
      </c>
      <c r="AH385" s="13">
        <f t="shared" si="145"/>
        <v>4.1733333333333338</v>
      </c>
    </row>
    <row r="386" spans="1:34" x14ac:dyDescent="0.2">
      <c r="A386" s="8">
        <f t="shared" si="143"/>
        <v>37600</v>
      </c>
      <c r="B386" s="9">
        <f t="shared" si="123"/>
        <v>37.6</v>
      </c>
      <c r="C386" s="13">
        <f>tarifest3(A386,$A$3,Param!$B$5,Param!$C$5,Param!$D$5,Param!$E$5,Param!$B$6,Param!$C$6,Param!$D$6,Param!$E$6)</f>
        <v>7365</v>
      </c>
      <c r="D386" s="3">
        <f t="shared" si="133"/>
        <v>19.587765957446809</v>
      </c>
      <c r="E386" s="3">
        <f>tarifest3grenz(A386,$A$3,Param!$B$5,Param!$C$5,Param!$D$5,Param!$E$5,Param!$B$6,Param!$C$6,Param!$D$6,Param!$E$6)*100</f>
        <v>33.33139729791619</v>
      </c>
      <c r="F386" s="13">
        <f>soli3(C386,$A$3,Param!$J$4,Param!$J$5,Param!$J$6)</f>
        <v>0</v>
      </c>
      <c r="G386" s="3">
        <f>soli3grenz(C386,$A$3,Param!$J$4,Param!$J$5,Param!$J$6)*100</f>
        <v>0</v>
      </c>
      <c r="H386" s="13">
        <f t="shared" si="124"/>
        <v>7365</v>
      </c>
      <c r="I386" s="3">
        <f t="shared" si="146"/>
        <v>19.587765957446809</v>
      </c>
      <c r="J386" s="13">
        <f t="shared" si="125"/>
        <v>33.33139729791619</v>
      </c>
      <c r="K386" s="13">
        <f>tarifest3(A386,$A$3,Param!$B$10,Param!$C$10,Param!$D$10,Param!$E$10,Param!$B$11,Param!$C$11,Param!$D$11,Param!$E$11)</f>
        <v>11035</v>
      </c>
      <c r="L386" s="3">
        <f t="shared" si="134"/>
        <v>29.348404255319149</v>
      </c>
      <c r="M386" s="3">
        <f>tarifest3grenz(A386,$A$3,Param!$B$10,Param!$C$10,Param!$D$10,Param!$E$10,Param!$B$11,Param!$C$11,Param!$D$11,Param!$E$11)*100</f>
        <v>37.603355392718115</v>
      </c>
      <c r="N386" s="3">
        <f t="shared" si="135"/>
        <v>-3365</v>
      </c>
      <c r="O386" s="3">
        <f t="shared" si="136"/>
        <v>-8.9494680851063819</v>
      </c>
      <c r="P386" s="13">
        <f t="shared" si="126"/>
        <v>26320</v>
      </c>
      <c r="Q386" s="13">
        <f t="shared" si="137"/>
        <v>0</v>
      </c>
      <c r="R386" s="13">
        <f>tarifest3(A386-$K$3,$A$3,Param!$B$10,Param!$C$10,Param!$D$10,Param!$E$10,Param!$B$11,Param!$C$11,Param!$D$11,Param!$E$11)</f>
        <v>4173</v>
      </c>
      <c r="S386" s="3">
        <f t="shared" si="138"/>
        <v>11.098404255319148</v>
      </c>
      <c r="T386" s="3">
        <f>IF(A386&lt;$K$3,$K$2,tarifest3grenz(A386-$K$3,$A$3,Param!$B$10,Param!$C$10,Param!$D$10,Param!$E$10,Param!$B$11,Param!$C$11,Param!$D$11,Param!$E$11))*100</f>
        <v>29.109809251202197</v>
      </c>
      <c r="U386" s="3">
        <f>MAX(K386-tarifest3($K$3,$A$3,Param!$B$10,Param!$C$10,Param!$D$10,Param!$E$10,Param!$B$11,Param!$C$11,Param!$D$11,Param!$E$11),0)</f>
        <v>5805</v>
      </c>
      <c r="V386" s="3">
        <f t="shared" si="139"/>
        <v>15.438829787234043</v>
      </c>
      <c r="W386" s="3">
        <f t="shared" si="140"/>
        <v>37.603355392718115</v>
      </c>
      <c r="X386" s="3">
        <f>soli3grenz(K386,$A$3,Param!$J$9,Param!$J$10,Param!$J$11)*100</f>
        <v>0</v>
      </c>
      <c r="Y386" s="13">
        <f t="shared" si="127"/>
        <v>5805</v>
      </c>
      <c r="Z386" s="3">
        <f t="shared" si="141"/>
        <v>15.438829787234043</v>
      </c>
      <c r="AA386" s="13">
        <f t="shared" si="128"/>
        <v>37.603355392718115</v>
      </c>
      <c r="AB386" s="13">
        <f t="shared" si="129"/>
        <v>-1560</v>
      </c>
      <c r="AC386" s="13">
        <f t="shared" si="130"/>
        <v>-4.1489361702127656</v>
      </c>
      <c r="AD386" s="13">
        <f t="shared" si="131"/>
        <v>4.2719580948019242</v>
      </c>
      <c r="AE386" s="3">
        <f t="shared" si="132"/>
        <v>4.2719580948019242</v>
      </c>
      <c r="AF386" s="13">
        <f t="shared" si="144"/>
        <v>1560</v>
      </c>
      <c r="AG386" s="13">
        <f t="shared" si="142"/>
        <v>4.1489361702127656</v>
      </c>
      <c r="AH386" s="13">
        <f t="shared" si="145"/>
        <v>4.1489361702127656</v>
      </c>
    </row>
    <row r="387" spans="1:34" x14ac:dyDescent="0.2">
      <c r="A387" s="8">
        <f t="shared" si="143"/>
        <v>37700</v>
      </c>
      <c r="B387" s="9">
        <f t="shared" si="123"/>
        <v>37.700000000000003</v>
      </c>
      <c r="C387" s="13">
        <f>tarifest3(A387,$A$3,Param!$B$5,Param!$C$5,Param!$D$5,Param!$E$5,Param!$B$6,Param!$C$6,Param!$D$6,Param!$E$6)</f>
        <v>7398</v>
      </c>
      <c r="D387" s="3">
        <f t="shared" si="133"/>
        <v>19.623342175066313</v>
      </c>
      <c r="E387" s="3">
        <f>tarifest3grenz(A387,$A$3,Param!$B$5,Param!$C$5,Param!$D$5,Param!$E$5,Param!$B$6,Param!$C$6,Param!$D$6,Param!$E$6)*100</f>
        <v>33.372684222578428</v>
      </c>
      <c r="F387" s="13">
        <f>soli3(C387,$A$3,Param!$J$4,Param!$J$5,Param!$J$6)</f>
        <v>0</v>
      </c>
      <c r="G387" s="3">
        <f>soli3grenz(C387,$A$3,Param!$J$4,Param!$J$5,Param!$J$6)*100</f>
        <v>0</v>
      </c>
      <c r="H387" s="13">
        <f t="shared" si="124"/>
        <v>7398</v>
      </c>
      <c r="I387" s="3">
        <f t="shared" si="146"/>
        <v>19.623342175066313</v>
      </c>
      <c r="J387" s="13">
        <f t="shared" si="125"/>
        <v>33.372684222578428</v>
      </c>
      <c r="K387" s="13">
        <f>tarifest3(A387,$A$3,Param!$B$10,Param!$C$10,Param!$D$10,Param!$E$10,Param!$B$11,Param!$C$11,Param!$D$11,Param!$E$11)</f>
        <v>11073</v>
      </c>
      <c r="L387" s="3">
        <f t="shared" si="134"/>
        <v>29.371352785145888</v>
      </c>
      <c r="M387" s="3">
        <f>tarifest3grenz(A387,$A$3,Param!$B$10,Param!$C$10,Param!$D$10,Param!$E$10,Param!$B$11,Param!$C$11,Param!$D$11,Param!$E$11)*100</f>
        <v>37.644642317380352</v>
      </c>
      <c r="N387" s="3">
        <f t="shared" si="135"/>
        <v>-3327</v>
      </c>
      <c r="O387" s="3">
        <f t="shared" si="136"/>
        <v>-8.8249336870026518</v>
      </c>
      <c r="P387" s="13">
        <f t="shared" si="126"/>
        <v>26390</v>
      </c>
      <c r="Q387" s="13">
        <f t="shared" si="137"/>
        <v>0</v>
      </c>
      <c r="R387" s="13">
        <f>tarifest3(A387-$K$3,$A$3,Param!$B$10,Param!$C$10,Param!$D$10,Param!$E$10,Param!$B$11,Param!$C$11,Param!$D$11,Param!$E$11)</f>
        <v>4202</v>
      </c>
      <c r="S387" s="3">
        <f t="shared" si="138"/>
        <v>11.145888594164456</v>
      </c>
      <c r="T387" s="3">
        <f>IF(A387&lt;$K$3,$K$2,tarifest3grenz(A387-$K$3,$A$3,Param!$B$10,Param!$C$10,Param!$D$10,Param!$E$10,Param!$B$11,Param!$C$11,Param!$D$11,Param!$E$11))*100</f>
        <v>29.151096175864438</v>
      </c>
      <c r="U387" s="3">
        <f>MAX(K387-tarifest3($K$3,$A$3,Param!$B$10,Param!$C$10,Param!$D$10,Param!$E$10,Param!$B$11,Param!$C$11,Param!$D$11,Param!$E$11),0)</f>
        <v>5843</v>
      </c>
      <c r="V387" s="3">
        <f t="shared" si="139"/>
        <v>15.498673740053052</v>
      </c>
      <c r="W387" s="3">
        <f t="shared" si="140"/>
        <v>37.644642317380352</v>
      </c>
      <c r="X387" s="3">
        <f>soli3grenz(K387,$A$3,Param!$J$9,Param!$J$10,Param!$J$11)*100</f>
        <v>0</v>
      </c>
      <c r="Y387" s="13">
        <f t="shared" si="127"/>
        <v>5843</v>
      </c>
      <c r="Z387" s="3">
        <f t="shared" si="141"/>
        <v>15.498673740053052</v>
      </c>
      <c r="AA387" s="13">
        <f t="shared" si="128"/>
        <v>37.644642317380352</v>
      </c>
      <c r="AB387" s="13">
        <f t="shared" si="129"/>
        <v>-1555</v>
      </c>
      <c r="AC387" s="13">
        <f t="shared" si="130"/>
        <v>-4.1246684350132607</v>
      </c>
      <c r="AD387" s="13">
        <f t="shared" si="131"/>
        <v>4.2719580948019242</v>
      </c>
      <c r="AE387" s="3">
        <f t="shared" si="132"/>
        <v>4.2719580948019242</v>
      </c>
      <c r="AF387" s="13">
        <f t="shared" si="144"/>
        <v>1555</v>
      </c>
      <c r="AG387" s="13">
        <f t="shared" si="142"/>
        <v>4.1246684350132607</v>
      </c>
      <c r="AH387" s="13">
        <f t="shared" si="145"/>
        <v>4.1246684350132607</v>
      </c>
    </row>
    <row r="388" spans="1:34" x14ac:dyDescent="0.2">
      <c r="A388" s="8">
        <f t="shared" si="143"/>
        <v>37800</v>
      </c>
      <c r="B388" s="9">
        <f t="shared" si="123"/>
        <v>37.799999999999997</v>
      </c>
      <c r="C388" s="13">
        <f>tarifest3(A388,$A$3,Param!$B$5,Param!$C$5,Param!$D$5,Param!$E$5,Param!$B$6,Param!$C$6,Param!$D$6,Param!$E$6)</f>
        <v>7432</v>
      </c>
      <c r="D388" s="3">
        <f t="shared" si="133"/>
        <v>19.661375661375661</v>
      </c>
      <c r="E388" s="3">
        <f>tarifest3grenz(A388,$A$3,Param!$B$5,Param!$C$5,Param!$D$5,Param!$E$5,Param!$B$6,Param!$C$6,Param!$D$6,Param!$E$6)*100</f>
        <v>33.413971147240666</v>
      </c>
      <c r="F388" s="13">
        <f>soli3(C388,$A$3,Param!$J$4,Param!$J$5,Param!$J$6)</f>
        <v>0</v>
      </c>
      <c r="G388" s="3">
        <f>soli3grenz(C388,$A$3,Param!$J$4,Param!$J$5,Param!$J$6)*100</f>
        <v>0</v>
      </c>
      <c r="H388" s="13">
        <f t="shared" si="124"/>
        <v>7432</v>
      </c>
      <c r="I388" s="3">
        <f t="shared" si="146"/>
        <v>19.661375661375661</v>
      </c>
      <c r="J388" s="13">
        <f t="shared" si="125"/>
        <v>33.413971147240666</v>
      </c>
      <c r="K388" s="13">
        <f>tarifest3(A388,$A$3,Param!$B$10,Param!$C$10,Param!$D$10,Param!$E$10,Param!$B$11,Param!$C$11,Param!$D$11,Param!$E$11)</f>
        <v>11110</v>
      </c>
      <c r="L388" s="3">
        <f t="shared" si="134"/>
        <v>29.391534391534393</v>
      </c>
      <c r="M388" s="3">
        <f>tarifest3grenz(A388,$A$3,Param!$B$10,Param!$C$10,Param!$D$10,Param!$E$10,Param!$B$11,Param!$C$11,Param!$D$11,Param!$E$11)*100</f>
        <v>37.68592924204259</v>
      </c>
      <c r="N388" s="3">
        <f t="shared" si="135"/>
        <v>-3290</v>
      </c>
      <c r="O388" s="3">
        <f t="shared" si="136"/>
        <v>-8.7037037037037042</v>
      </c>
      <c r="P388" s="13">
        <f t="shared" si="126"/>
        <v>26460</v>
      </c>
      <c r="Q388" s="13">
        <f t="shared" si="137"/>
        <v>0</v>
      </c>
      <c r="R388" s="13">
        <f>tarifest3(A388-$K$3,$A$3,Param!$B$10,Param!$C$10,Param!$D$10,Param!$E$10,Param!$B$11,Param!$C$11,Param!$D$11,Param!$E$11)</f>
        <v>4231</v>
      </c>
      <c r="S388" s="3">
        <f t="shared" si="138"/>
        <v>11.193121693121693</v>
      </c>
      <c r="T388" s="3">
        <f>IF(A388&lt;$K$3,$K$2,tarifest3grenz(A388-$K$3,$A$3,Param!$B$10,Param!$C$10,Param!$D$10,Param!$E$10,Param!$B$11,Param!$C$11,Param!$D$11,Param!$E$11))*100</f>
        <v>29.192383100526676</v>
      </c>
      <c r="U388" s="3">
        <f>MAX(K388-tarifest3($K$3,$A$3,Param!$B$10,Param!$C$10,Param!$D$10,Param!$E$10,Param!$B$11,Param!$C$11,Param!$D$11,Param!$E$11),0)</f>
        <v>5880</v>
      </c>
      <c r="V388" s="3">
        <f t="shared" si="139"/>
        <v>15.555555555555555</v>
      </c>
      <c r="W388" s="3">
        <f t="shared" si="140"/>
        <v>37.68592924204259</v>
      </c>
      <c r="X388" s="3">
        <f>soli3grenz(K388,$A$3,Param!$J$9,Param!$J$10,Param!$J$11)*100</f>
        <v>0</v>
      </c>
      <c r="Y388" s="13">
        <f t="shared" si="127"/>
        <v>5880</v>
      </c>
      <c r="Z388" s="3">
        <f t="shared" si="141"/>
        <v>15.555555555555555</v>
      </c>
      <c r="AA388" s="13">
        <f t="shared" si="128"/>
        <v>37.68592924204259</v>
      </c>
      <c r="AB388" s="13">
        <f t="shared" si="129"/>
        <v>-1552</v>
      </c>
      <c r="AC388" s="13">
        <f t="shared" si="130"/>
        <v>-4.105820105820106</v>
      </c>
      <c r="AD388" s="13">
        <f t="shared" si="131"/>
        <v>4.2719580948019242</v>
      </c>
      <c r="AE388" s="3">
        <f t="shared" si="132"/>
        <v>4.2719580948019242</v>
      </c>
      <c r="AF388" s="13">
        <f t="shared" si="144"/>
        <v>1552</v>
      </c>
      <c r="AG388" s="13">
        <f t="shared" si="142"/>
        <v>4.105820105820106</v>
      </c>
      <c r="AH388" s="13">
        <f t="shared" si="145"/>
        <v>4.105820105820106</v>
      </c>
    </row>
    <row r="389" spans="1:34" x14ac:dyDescent="0.2">
      <c r="A389" s="8">
        <f t="shared" si="143"/>
        <v>37900</v>
      </c>
      <c r="B389" s="9">
        <f t="shared" si="123"/>
        <v>37.9</v>
      </c>
      <c r="C389" s="13">
        <f>tarifest3(A389,$A$3,Param!$B$5,Param!$C$5,Param!$D$5,Param!$E$5,Param!$B$6,Param!$C$6,Param!$D$6,Param!$E$6)</f>
        <v>7465</v>
      </c>
      <c r="D389" s="3">
        <f t="shared" si="133"/>
        <v>19.696569920844329</v>
      </c>
      <c r="E389" s="3">
        <f>tarifest3grenz(A389,$A$3,Param!$B$5,Param!$C$5,Param!$D$5,Param!$E$5,Param!$B$6,Param!$C$6,Param!$D$6,Param!$E$6)*100</f>
        <v>33.455258071902911</v>
      </c>
      <c r="F389" s="13">
        <f>soli3(C389,$A$3,Param!$J$4,Param!$J$5,Param!$J$6)</f>
        <v>0</v>
      </c>
      <c r="G389" s="3">
        <f>soli3grenz(C389,$A$3,Param!$J$4,Param!$J$5,Param!$J$6)*100</f>
        <v>0</v>
      </c>
      <c r="H389" s="13">
        <f t="shared" si="124"/>
        <v>7465</v>
      </c>
      <c r="I389" s="3">
        <f t="shared" si="146"/>
        <v>19.696569920844329</v>
      </c>
      <c r="J389" s="13">
        <f t="shared" si="125"/>
        <v>33.455258071902911</v>
      </c>
      <c r="K389" s="13">
        <f>tarifest3(A389,$A$3,Param!$B$10,Param!$C$10,Param!$D$10,Param!$E$10,Param!$B$11,Param!$C$11,Param!$D$11,Param!$E$11)</f>
        <v>11148</v>
      </c>
      <c r="L389" s="3">
        <f t="shared" si="134"/>
        <v>29.414248021108179</v>
      </c>
      <c r="M389" s="3">
        <f>tarifest3grenz(A389,$A$3,Param!$B$10,Param!$C$10,Param!$D$10,Param!$E$10,Param!$B$11,Param!$C$11,Param!$D$11,Param!$E$11)*100</f>
        <v>37.727216166704828</v>
      </c>
      <c r="N389" s="3">
        <f t="shared" si="135"/>
        <v>-3252</v>
      </c>
      <c r="O389" s="3">
        <f t="shared" si="136"/>
        <v>-8.5804749340369391</v>
      </c>
      <c r="P389" s="13">
        <f t="shared" si="126"/>
        <v>26530</v>
      </c>
      <c r="Q389" s="13">
        <f t="shared" si="137"/>
        <v>0</v>
      </c>
      <c r="R389" s="13">
        <f>tarifest3(A389-$K$3,$A$3,Param!$B$10,Param!$C$10,Param!$D$10,Param!$E$10,Param!$B$11,Param!$C$11,Param!$D$11,Param!$E$11)</f>
        <v>4260</v>
      </c>
      <c r="S389" s="3">
        <f t="shared" si="138"/>
        <v>11.240105540897098</v>
      </c>
      <c r="T389" s="3">
        <f>IF(A389&lt;$K$3,$K$2,tarifest3grenz(A389-$K$3,$A$3,Param!$B$10,Param!$C$10,Param!$D$10,Param!$E$10,Param!$B$11,Param!$C$11,Param!$D$11,Param!$E$11))*100</f>
        <v>29.233670025188918</v>
      </c>
      <c r="U389" s="3">
        <f>MAX(K389-tarifest3($K$3,$A$3,Param!$B$10,Param!$C$10,Param!$D$10,Param!$E$10,Param!$B$11,Param!$C$11,Param!$D$11,Param!$E$11),0)</f>
        <v>5918</v>
      </c>
      <c r="V389" s="3">
        <f t="shared" si="139"/>
        <v>15.614775725593669</v>
      </c>
      <c r="W389" s="3">
        <f t="shared" si="140"/>
        <v>37.727216166704828</v>
      </c>
      <c r="X389" s="3">
        <f>soli3grenz(K389,$A$3,Param!$J$9,Param!$J$10,Param!$J$11)*100</f>
        <v>0</v>
      </c>
      <c r="Y389" s="13">
        <f t="shared" si="127"/>
        <v>5918</v>
      </c>
      <c r="Z389" s="3">
        <f t="shared" si="141"/>
        <v>15.614775725593669</v>
      </c>
      <c r="AA389" s="13">
        <f t="shared" si="128"/>
        <v>37.727216166704828</v>
      </c>
      <c r="AB389" s="13">
        <f t="shared" si="129"/>
        <v>-1547</v>
      </c>
      <c r="AC389" s="13">
        <f t="shared" si="130"/>
        <v>-4.0817941952506605</v>
      </c>
      <c r="AD389" s="13">
        <f t="shared" si="131"/>
        <v>4.2719580948019171</v>
      </c>
      <c r="AE389" s="3">
        <f t="shared" si="132"/>
        <v>4.2719580948019171</v>
      </c>
      <c r="AF389" s="13">
        <f t="shared" si="144"/>
        <v>1547</v>
      </c>
      <c r="AG389" s="13">
        <f t="shared" si="142"/>
        <v>4.0817941952506605</v>
      </c>
      <c r="AH389" s="13">
        <f t="shared" si="145"/>
        <v>4.0817941952506605</v>
      </c>
    </row>
    <row r="390" spans="1:34" x14ac:dyDescent="0.2">
      <c r="A390" s="8">
        <f t="shared" si="143"/>
        <v>38000</v>
      </c>
      <c r="B390" s="9">
        <f t="shared" si="123"/>
        <v>38</v>
      </c>
      <c r="C390" s="13">
        <f>tarifest3(A390,$A$3,Param!$B$5,Param!$C$5,Param!$D$5,Param!$E$5,Param!$B$6,Param!$C$6,Param!$D$6,Param!$E$6)</f>
        <v>7499</v>
      </c>
      <c r="D390" s="3">
        <f t="shared" si="133"/>
        <v>19.734210526315792</v>
      </c>
      <c r="E390" s="3">
        <f>tarifest3grenz(A390,$A$3,Param!$B$5,Param!$C$5,Param!$D$5,Param!$E$5,Param!$B$6,Param!$C$6,Param!$D$6,Param!$E$6)*100</f>
        <v>33.496544996565142</v>
      </c>
      <c r="F390" s="13">
        <f>soli3(C390,$A$3,Param!$J$4,Param!$J$5,Param!$J$6)</f>
        <v>0</v>
      </c>
      <c r="G390" s="3">
        <f>soli3grenz(C390,$A$3,Param!$J$4,Param!$J$5,Param!$J$6)*100</f>
        <v>0</v>
      </c>
      <c r="H390" s="13">
        <f t="shared" si="124"/>
        <v>7499</v>
      </c>
      <c r="I390" s="3">
        <f t="shared" si="146"/>
        <v>19.734210526315792</v>
      </c>
      <c r="J390" s="13">
        <f t="shared" si="125"/>
        <v>33.496544996565142</v>
      </c>
      <c r="K390" s="13">
        <f>tarifest3(A390,$A$3,Param!$B$10,Param!$C$10,Param!$D$10,Param!$E$10,Param!$B$11,Param!$C$11,Param!$D$11,Param!$E$11)</f>
        <v>11186</v>
      </c>
      <c r="L390" s="3">
        <f t="shared" si="134"/>
        <v>29.436842105263157</v>
      </c>
      <c r="M390" s="3">
        <f>tarifest3grenz(A390,$A$3,Param!$B$10,Param!$C$10,Param!$D$10,Param!$E$10,Param!$B$11,Param!$C$11,Param!$D$11,Param!$E$11)*100</f>
        <v>37.768503091367066</v>
      </c>
      <c r="N390" s="3">
        <f t="shared" si="135"/>
        <v>-3214</v>
      </c>
      <c r="O390" s="3">
        <f t="shared" si="136"/>
        <v>-8.4578947368421051</v>
      </c>
      <c r="P390" s="13">
        <f t="shared" si="126"/>
        <v>26600</v>
      </c>
      <c r="Q390" s="13">
        <f t="shared" si="137"/>
        <v>0</v>
      </c>
      <c r="R390" s="13">
        <f>tarifest3(A390-$K$3,$A$3,Param!$B$10,Param!$C$10,Param!$D$10,Param!$E$10,Param!$B$11,Param!$C$11,Param!$D$11,Param!$E$11)</f>
        <v>4290</v>
      </c>
      <c r="S390" s="3">
        <f t="shared" si="138"/>
        <v>11.289473684210527</v>
      </c>
      <c r="T390" s="3">
        <f>IF(A390&lt;$K$3,$K$2,tarifest3grenz(A390-$K$3,$A$3,Param!$B$10,Param!$C$10,Param!$D$10,Param!$E$10,Param!$B$11,Param!$C$11,Param!$D$11,Param!$E$11))*100</f>
        <v>29.274956949851155</v>
      </c>
      <c r="U390" s="3">
        <f>MAX(K390-tarifest3($K$3,$A$3,Param!$B$10,Param!$C$10,Param!$D$10,Param!$E$10,Param!$B$11,Param!$C$11,Param!$D$11,Param!$E$11),0)</f>
        <v>5956</v>
      </c>
      <c r="V390" s="3">
        <f t="shared" si="139"/>
        <v>15.673684210526314</v>
      </c>
      <c r="W390" s="3">
        <f t="shared" si="140"/>
        <v>37.768503091367066</v>
      </c>
      <c r="X390" s="3">
        <f>soli3grenz(K390,$A$3,Param!$J$9,Param!$J$10,Param!$J$11)*100</f>
        <v>0</v>
      </c>
      <c r="Y390" s="13">
        <f t="shared" si="127"/>
        <v>5956</v>
      </c>
      <c r="Z390" s="3">
        <f t="shared" si="141"/>
        <v>15.673684210526314</v>
      </c>
      <c r="AA390" s="13">
        <f t="shared" si="128"/>
        <v>37.768503091367066</v>
      </c>
      <c r="AB390" s="13">
        <f t="shared" si="129"/>
        <v>-1543</v>
      </c>
      <c r="AC390" s="13">
        <f t="shared" si="130"/>
        <v>-4.0605263157894775</v>
      </c>
      <c r="AD390" s="13">
        <f t="shared" si="131"/>
        <v>4.2719580948019242</v>
      </c>
      <c r="AE390" s="3">
        <f t="shared" si="132"/>
        <v>4.2719580948019242</v>
      </c>
      <c r="AF390" s="13">
        <f t="shared" si="144"/>
        <v>1543</v>
      </c>
      <c r="AG390" s="13">
        <f t="shared" si="142"/>
        <v>4.0605263157894775</v>
      </c>
      <c r="AH390" s="13">
        <f t="shared" si="145"/>
        <v>4.0605263157894775</v>
      </c>
    </row>
    <row r="391" spans="1:34" x14ac:dyDescent="0.2">
      <c r="A391" s="8">
        <f t="shared" si="143"/>
        <v>38100</v>
      </c>
      <c r="B391" s="9">
        <f t="shared" si="123"/>
        <v>38.1</v>
      </c>
      <c r="C391" s="13">
        <f>tarifest3(A391,$A$3,Param!$B$5,Param!$C$5,Param!$D$5,Param!$E$5,Param!$B$6,Param!$C$6,Param!$D$6,Param!$E$6)</f>
        <v>7532</v>
      </c>
      <c r="D391" s="3">
        <f t="shared" si="133"/>
        <v>19.769028871391075</v>
      </c>
      <c r="E391" s="3">
        <f>tarifest3grenz(A391,$A$3,Param!$B$5,Param!$C$5,Param!$D$5,Param!$E$5,Param!$B$6,Param!$C$6,Param!$D$6,Param!$E$6)*100</f>
        <v>33.537831921227394</v>
      </c>
      <c r="F391" s="13">
        <f>soli3(C391,$A$3,Param!$J$4,Param!$J$5,Param!$J$6)</f>
        <v>0</v>
      </c>
      <c r="G391" s="3">
        <f>soli3grenz(C391,$A$3,Param!$J$4,Param!$J$5,Param!$J$6)*100</f>
        <v>0</v>
      </c>
      <c r="H391" s="13">
        <f t="shared" si="124"/>
        <v>7532</v>
      </c>
      <c r="I391" s="3">
        <f t="shared" si="146"/>
        <v>19.769028871391075</v>
      </c>
      <c r="J391" s="13">
        <f t="shared" si="125"/>
        <v>33.537831921227394</v>
      </c>
      <c r="K391" s="13">
        <f>tarifest3(A391,$A$3,Param!$B$10,Param!$C$10,Param!$D$10,Param!$E$10,Param!$B$11,Param!$C$11,Param!$D$11,Param!$E$11)</f>
        <v>11223</v>
      </c>
      <c r="L391" s="3">
        <f t="shared" si="134"/>
        <v>29.45669291338583</v>
      </c>
      <c r="M391" s="3">
        <f>tarifest3grenz(A391,$A$3,Param!$B$10,Param!$C$10,Param!$D$10,Param!$E$10,Param!$B$11,Param!$C$11,Param!$D$11,Param!$E$11)*100</f>
        <v>37.809790016029311</v>
      </c>
      <c r="N391" s="3">
        <f t="shared" si="135"/>
        <v>-3177</v>
      </c>
      <c r="O391" s="3">
        <f t="shared" si="136"/>
        <v>-8.3385826771653537</v>
      </c>
      <c r="P391" s="13">
        <f t="shared" si="126"/>
        <v>26670</v>
      </c>
      <c r="Q391" s="13">
        <f t="shared" si="137"/>
        <v>0</v>
      </c>
      <c r="R391" s="13">
        <f>tarifest3(A391-$K$3,$A$3,Param!$B$10,Param!$C$10,Param!$D$10,Param!$E$10,Param!$B$11,Param!$C$11,Param!$D$11,Param!$E$11)</f>
        <v>4319</v>
      </c>
      <c r="S391" s="3">
        <f t="shared" si="138"/>
        <v>11.335958005249344</v>
      </c>
      <c r="T391" s="3">
        <f>IF(A391&lt;$K$3,$K$2,tarifest3grenz(A391-$K$3,$A$3,Param!$B$10,Param!$C$10,Param!$D$10,Param!$E$10,Param!$B$11,Param!$C$11,Param!$D$11,Param!$E$11))*100</f>
        <v>29.316243874513393</v>
      </c>
      <c r="U391" s="3">
        <f>MAX(K391-tarifest3($K$3,$A$3,Param!$B$10,Param!$C$10,Param!$D$10,Param!$E$10,Param!$B$11,Param!$C$11,Param!$D$11,Param!$E$11),0)</f>
        <v>5993</v>
      </c>
      <c r="V391" s="3">
        <f t="shared" si="139"/>
        <v>15.72965879265092</v>
      </c>
      <c r="W391" s="3">
        <f t="shared" si="140"/>
        <v>37.809790016029311</v>
      </c>
      <c r="X391" s="3">
        <f>soli3grenz(K391,$A$3,Param!$J$9,Param!$J$10,Param!$J$11)*100</f>
        <v>0</v>
      </c>
      <c r="Y391" s="13">
        <f t="shared" si="127"/>
        <v>5993</v>
      </c>
      <c r="Z391" s="3">
        <f t="shared" si="141"/>
        <v>15.72965879265092</v>
      </c>
      <c r="AA391" s="13">
        <f t="shared" si="128"/>
        <v>37.809790016029311</v>
      </c>
      <c r="AB391" s="13">
        <f t="shared" si="129"/>
        <v>-1539</v>
      </c>
      <c r="AC391" s="13">
        <f t="shared" si="130"/>
        <v>-4.0393700787401556</v>
      </c>
      <c r="AD391" s="13">
        <f t="shared" si="131"/>
        <v>4.2719580948019171</v>
      </c>
      <c r="AE391" s="3">
        <f t="shared" si="132"/>
        <v>4.2719580948019171</v>
      </c>
      <c r="AF391" s="13">
        <f t="shared" si="144"/>
        <v>1539</v>
      </c>
      <c r="AG391" s="13">
        <f t="shared" si="142"/>
        <v>4.0393700787401556</v>
      </c>
      <c r="AH391" s="13">
        <f t="shared" si="145"/>
        <v>4.0393700787401556</v>
      </c>
    </row>
    <row r="392" spans="1:34" x14ac:dyDescent="0.2">
      <c r="A392" s="8">
        <f t="shared" si="143"/>
        <v>38200</v>
      </c>
      <c r="B392" s="9">
        <f t="shared" si="123"/>
        <v>38.200000000000003</v>
      </c>
      <c r="C392" s="13">
        <f>tarifest3(A392,$A$3,Param!$B$5,Param!$C$5,Param!$D$5,Param!$E$5,Param!$B$6,Param!$C$6,Param!$D$6,Param!$E$6)</f>
        <v>7566</v>
      </c>
      <c r="D392" s="3">
        <f t="shared" si="133"/>
        <v>19.806282722513089</v>
      </c>
      <c r="E392" s="3">
        <f>tarifest3grenz(A392,$A$3,Param!$B$5,Param!$C$5,Param!$D$5,Param!$E$5,Param!$B$6,Param!$C$6,Param!$D$6,Param!$E$6)*100</f>
        <v>33.579118845889624</v>
      </c>
      <c r="F392" s="13">
        <f>soli3(C392,$A$3,Param!$J$4,Param!$J$5,Param!$J$6)</f>
        <v>0</v>
      </c>
      <c r="G392" s="3">
        <f>soli3grenz(C392,$A$3,Param!$J$4,Param!$J$5,Param!$J$6)*100</f>
        <v>0</v>
      </c>
      <c r="H392" s="13">
        <f t="shared" si="124"/>
        <v>7566</v>
      </c>
      <c r="I392" s="3">
        <f t="shared" si="146"/>
        <v>19.806282722513089</v>
      </c>
      <c r="J392" s="13">
        <f t="shared" si="125"/>
        <v>33.579118845889624</v>
      </c>
      <c r="K392" s="13">
        <f>tarifest3(A392,$A$3,Param!$B$10,Param!$C$10,Param!$D$10,Param!$E$10,Param!$B$11,Param!$C$11,Param!$D$11,Param!$E$11)</f>
        <v>11261</v>
      </c>
      <c r="L392" s="3">
        <f t="shared" si="134"/>
        <v>29.479057591623036</v>
      </c>
      <c r="M392" s="3">
        <f>tarifest3grenz(A392,$A$3,Param!$B$10,Param!$C$10,Param!$D$10,Param!$E$10,Param!$B$11,Param!$C$11,Param!$D$11,Param!$E$11)*100</f>
        <v>37.851076940691549</v>
      </c>
      <c r="N392" s="3">
        <f t="shared" si="135"/>
        <v>-3139</v>
      </c>
      <c r="O392" s="3">
        <f t="shared" si="136"/>
        <v>-8.2172774869109944</v>
      </c>
      <c r="P392" s="13">
        <f t="shared" si="126"/>
        <v>26740</v>
      </c>
      <c r="Q392" s="13">
        <f t="shared" si="137"/>
        <v>0</v>
      </c>
      <c r="R392" s="13">
        <f>tarifest3(A392-$K$3,$A$3,Param!$B$10,Param!$C$10,Param!$D$10,Param!$E$10,Param!$B$11,Param!$C$11,Param!$D$11,Param!$E$11)</f>
        <v>4348</v>
      </c>
      <c r="S392" s="3">
        <f t="shared" si="138"/>
        <v>11.38219895287958</v>
      </c>
      <c r="T392" s="3">
        <f>IF(A392&lt;$K$3,$K$2,tarifest3grenz(A392-$K$3,$A$3,Param!$B$10,Param!$C$10,Param!$D$10,Param!$E$10,Param!$B$11,Param!$C$11,Param!$D$11,Param!$E$11))*100</f>
        <v>29.357530799175635</v>
      </c>
      <c r="U392" s="3">
        <f>MAX(K392-tarifest3($K$3,$A$3,Param!$B$10,Param!$C$10,Param!$D$10,Param!$E$10,Param!$B$11,Param!$C$11,Param!$D$11,Param!$E$11),0)</f>
        <v>6031</v>
      </c>
      <c r="V392" s="3">
        <f t="shared" si="139"/>
        <v>15.787958115183246</v>
      </c>
      <c r="W392" s="3">
        <f t="shared" si="140"/>
        <v>37.851076940691549</v>
      </c>
      <c r="X392" s="3">
        <f>soli3grenz(K392,$A$3,Param!$J$9,Param!$J$10,Param!$J$11)*100</f>
        <v>0</v>
      </c>
      <c r="Y392" s="13">
        <f t="shared" si="127"/>
        <v>6031</v>
      </c>
      <c r="Z392" s="3">
        <f t="shared" si="141"/>
        <v>15.787958115183246</v>
      </c>
      <c r="AA392" s="13">
        <f t="shared" si="128"/>
        <v>37.851076940691549</v>
      </c>
      <c r="AB392" s="13">
        <f t="shared" si="129"/>
        <v>-1535</v>
      </c>
      <c r="AC392" s="13">
        <f t="shared" si="130"/>
        <v>-4.0183246073298431</v>
      </c>
      <c r="AD392" s="13">
        <f t="shared" si="131"/>
        <v>4.2719580948019242</v>
      </c>
      <c r="AE392" s="3">
        <f t="shared" si="132"/>
        <v>4.2719580948019242</v>
      </c>
      <c r="AF392" s="13">
        <f t="shared" si="144"/>
        <v>1535</v>
      </c>
      <c r="AG392" s="13">
        <f t="shared" si="142"/>
        <v>4.0183246073298431</v>
      </c>
      <c r="AH392" s="13">
        <f t="shared" si="145"/>
        <v>4.0183246073298431</v>
      </c>
    </row>
    <row r="393" spans="1:34" x14ac:dyDescent="0.2">
      <c r="A393" s="8">
        <f t="shared" si="143"/>
        <v>38300</v>
      </c>
      <c r="B393" s="9">
        <f t="shared" si="123"/>
        <v>38.299999999999997</v>
      </c>
      <c r="C393" s="13">
        <f>tarifest3(A393,$A$3,Param!$B$5,Param!$C$5,Param!$D$5,Param!$E$5,Param!$B$6,Param!$C$6,Param!$D$6,Param!$E$6)</f>
        <v>7599</v>
      </c>
      <c r="D393" s="3">
        <f t="shared" si="133"/>
        <v>19.840731070496084</v>
      </c>
      <c r="E393" s="3">
        <f>tarifest3grenz(A393,$A$3,Param!$B$5,Param!$C$5,Param!$D$5,Param!$E$5,Param!$B$6,Param!$C$6,Param!$D$6,Param!$E$6)*100</f>
        <v>33.620405770551862</v>
      </c>
      <c r="F393" s="13">
        <f>soli3(C393,$A$3,Param!$J$4,Param!$J$5,Param!$J$6)</f>
        <v>0</v>
      </c>
      <c r="G393" s="3">
        <f>soli3grenz(C393,$A$3,Param!$J$4,Param!$J$5,Param!$J$6)*100</f>
        <v>0</v>
      </c>
      <c r="H393" s="13">
        <f t="shared" si="124"/>
        <v>7599</v>
      </c>
      <c r="I393" s="3">
        <f t="shared" si="146"/>
        <v>19.840731070496084</v>
      </c>
      <c r="J393" s="13">
        <f t="shared" si="125"/>
        <v>33.620405770551862</v>
      </c>
      <c r="K393" s="13">
        <f>tarifest3(A393,$A$3,Param!$B$10,Param!$C$10,Param!$D$10,Param!$E$10,Param!$B$11,Param!$C$11,Param!$D$11,Param!$E$11)</f>
        <v>11299</v>
      </c>
      <c r="L393" s="3">
        <f t="shared" si="134"/>
        <v>29.501305483028723</v>
      </c>
      <c r="M393" s="3">
        <f>tarifest3grenz(A393,$A$3,Param!$B$10,Param!$C$10,Param!$D$10,Param!$E$10,Param!$B$11,Param!$C$11,Param!$D$11,Param!$E$11)*100</f>
        <v>37.892363865353786</v>
      </c>
      <c r="N393" s="3">
        <f t="shared" si="135"/>
        <v>-3101</v>
      </c>
      <c r="O393" s="3">
        <f t="shared" si="136"/>
        <v>-8.096605744125327</v>
      </c>
      <c r="P393" s="13">
        <f t="shared" si="126"/>
        <v>26810</v>
      </c>
      <c r="Q393" s="13">
        <f t="shared" si="137"/>
        <v>0</v>
      </c>
      <c r="R393" s="13">
        <f>tarifest3(A393-$K$3,$A$3,Param!$B$10,Param!$C$10,Param!$D$10,Param!$E$10,Param!$B$11,Param!$C$11,Param!$D$11,Param!$E$11)</f>
        <v>4378</v>
      </c>
      <c r="S393" s="3">
        <f t="shared" si="138"/>
        <v>11.430809399477807</v>
      </c>
      <c r="T393" s="3">
        <f>IF(A393&lt;$K$3,$K$2,tarifest3grenz(A393-$K$3,$A$3,Param!$B$10,Param!$C$10,Param!$D$10,Param!$E$10,Param!$B$11,Param!$C$11,Param!$D$11,Param!$E$11))*100</f>
        <v>29.398817723837873</v>
      </c>
      <c r="U393" s="3">
        <f>MAX(K393-tarifest3($K$3,$A$3,Param!$B$10,Param!$C$10,Param!$D$10,Param!$E$10,Param!$B$11,Param!$C$11,Param!$D$11,Param!$E$11),0)</f>
        <v>6069</v>
      </c>
      <c r="V393" s="3">
        <f t="shared" si="139"/>
        <v>15.845953002610965</v>
      </c>
      <c r="W393" s="3">
        <f t="shared" si="140"/>
        <v>37.892363865353786</v>
      </c>
      <c r="X393" s="3">
        <f>soli3grenz(K393,$A$3,Param!$J$9,Param!$J$10,Param!$J$11)*100</f>
        <v>0</v>
      </c>
      <c r="Y393" s="13">
        <f t="shared" si="127"/>
        <v>6069</v>
      </c>
      <c r="Z393" s="3">
        <f t="shared" si="141"/>
        <v>15.845953002610965</v>
      </c>
      <c r="AA393" s="13">
        <f t="shared" si="128"/>
        <v>37.892363865353786</v>
      </c>
      <c r="AB393" s="13">
        <f t="shared" si="129"/>
        <v>-1530</v>
      </c>
      <c r="AC393" s="13">
        <f t="shared" si="130"/>
        <v>-3.9947780678851181</v>
      </c>
      <c r="AD393" s="13">
        <f t="shared" si="131"/>
        <v>4.2719580948019242</v>
      </c>
      <c r="AE393" s="3">
        <f t="shared" si="132"/>
        <v>4.2719580948019242</v>
      </c>
      <c r="AF393" s="13">
        <f t="shared" si="144"/>
        <v>1530</v>
      </c>
      <c r="AG393" s="13">
        <f t="shared" si="142"/>
        <v>3.9947780678851181</v>
      </c>
      <c r="AH393" s="13">
        <f t="shared" si="145"/>
        <v>3.9947780678851181</v>
      </c>
    </row>
    <row r="394" spans="1:34" x14ac:dyDescent="0.2">
      <c r="A394" s="8">
        <f t="shared" si="143"/>
        <v>38400</v>
      </c>
      <c r="B394" s="9">
        <f t="shared" ref="B394:B457" si="147">+A394/1000</f>
        <v>38.4</v>
      </c>
      <c r="C394" s="13">
        <f>tarifest3(A394,$A$3,Param!$B$5,Param!$C$5,Param!$D$5,Param!$E$5,Param!$B$6,Param!$C$6,Param!$D$6,Param!$E$6)</f>
        <v>7633</v>
      </c>
      <c r="D394" s="3">
        <f t="shared" si="133"/>
        <v>19.877604166666664</v>
      </c>
      <c r="E394" s="3">
        <f>tarifest3grenz(A394,$A$3,Param!$B$5,Param!$C$5,Param!$D$5,Param!$E$5,Param!$B$6,Param!$C$6,Param!$D$6,Param!$E$6)*100</f>
        <v>33.661692695214107</v>
      </c>
      <c r="F394" s="13">
        <f>soli3(C394,$A$3,Param!$J$4,Param!$J$5,Param!$J$6)</f>
        <v>0</v>
      </c>
      <c r="G394" s="3">
        <f>soli3grenz(C394,$A$3,Param!$J$4,Param!$J$5,Param!$J$6)*100</f>
        <v>0</v>
      </c>
      <c r="H394" s="13">
        <f t="shared" ref="H394:H457" si="148">+C394+F394</f>
        <v>7633</v>
      </c>
      <c r="I394" s="3">
        <f t="shared" si="146"/>
        <v>19.877604166666664</v>
      </c>
      <c r="J394" s="13">
        <f t="shared" ref="J394:J457" si="149">+E394*(1+G394/100)</f>
        <v>33.661692695214107</v>
      </c>
      <c r="K394" s="13">
        <f>tarifest3(A394,$A$3,Param!$B$10,Param!$C$10,Param!$D$10,Param!$E$10,Param!$B$11,Param!$C$11,Param!$D$11,Param!$E$11)</f>
        <v>11337</v>
      </c>
      <c r="L394" s="3">
        <f t="shared" si="134"/>
        <v>29.5234375</v>
      </c>
      <c r="M394" s="3">
        <f>tarifest3grenz(A394,$A$3,Param!$B$10,Param!$C$10,Param!$D$10,Param!$E$10,Param!$B$11,Param!$C$11,Param!$D$11,Param!$E$11)*100</f>
        <v>37.933650790016024</v>
      </c>
      <c r="N394" s="3">
        <f t="shared" si="135"/>
        <v>-3063</v>
      </c>
      <c r="O394" s="3">
        <f t="shared" si="136"/>
        <v>-7.9765625000000009</v>
      </c>
      <c r="P394" s="13">
        <f t="shared" ref="P394:P457" si="150">+A394*$K$2</f>
        <v>26880</v>
      </c>
      <c r="Q394" s="13">
        <f t="shared" si="137"/>
        <v>0</v>
      </c>
      <c r="R394" s="13">
        <f>tarifest3(A394-$K$3,$A$3,Param!$B$10,Param!$C$10,Param!$D$10,Param!$E$10,Param!$B$11,Param!$C$11,Param!$D$11,Param!$E$11)</f>
        <v>4407</v>
      </c>
      <c r="S394" s="3">
        <f t="shared" si="138"/>
        <v>11.4765625</v>
      </c>
      <c r="T394" s="3">
        <f>IF(A394&lt;$K$3,$K$2,tarifest3grenz(A394-$K$3,$A$3,Param!$B$10,Param!$C$10,Param!$D$10,Param!$E$10,Param!$B$11,Param!$C$11,Param!$D$11,Param!$E$11))*100</f>
        <v>29.440104648500114</v>
      </c>
      <c r="U394" s="3">
        <f>MAX(K394-tarifest3($K$3,$A$3,Param!$B$10,Param!$C$10,Param!$D$10,Param!$E$10,Param!$B$11,Param!$C$11,Param!$D$11,Param!$E$11),0)</f>
        <v>6107</v>
      </c>
      <c r="V394" s="3">
        <f t="shared" si="139"/>
        <v>15.903645833333332</v>
      </c>
      <c r="W394" s="3">
        <f t="shared" si="140"/>
        <v>37.933650790016024</v>
      </c>
      <c r="X394" s="3">
        <f>soli3grenz(K394,$A$3,Param!$J$9,Param!$J$10,Param!$J$11)*100</f>
        <v>0</v>
      </c>
      <c r="Y394" s="13">
        <f t="shared" ref="Y394:Y457" si="151">IF($Y$4=0,N394,IF($Y$4=1,Q394+R394,IF($Y$4=2,Q394+U394)))</f>
        <v>6107</v>
      </c>
      <c r="Z394" s="3">
        <f t="shared" si="141"/>
        <v>15.903645833333332</v>
      </c>
      <c r="AA394" s="13">
        <f t="shared" ref="AA394:AA457" si="152">IF($Y$4=0,M394,IF($Y$4=1,T394,IF($Y$4=2,W394)))</f>
        <v>37.933650790016024</v>
      </c>
      <c r="AB394" s="13">
        <f t="shared" ref="AB394:AB457" si="153">+Y394-H394</f>
        <v>-1526</v>
      </c>
      <c r="AC394" s="13">
        <f t="shared" ref="AC394:AC457" si="154">+Z394-I394</f>
        <v>-3.9739583333333321</v>
      </c>
      <c r="AD394" s="13">
        <f t="shared" ref="AD394:AD457" si="155">+AA394-J394</f>
        <v>4.2719580948019171</v>
      </c>
      <c r="AE394" s="3">
        <f t="shared" ref="AE394:AE457" si="156">+M394-E394</f>
        <v>4.2719580948019171</v>
      </c>
      <c r="AF394" s="13">
        <f t="shared" si="144"/>
        <v>1526</v>
      </c>
      <c r="AG394" s="13">
        <f t="shared" si="142"/>
        <v>3.9739583333333321</v>
      </c>
      <c r="AH394" s="13">
        <f t="shared" si="145"/>
        <v>3.9739583333333321</v>
      </c>
    </row>
    <row r="395" spans="1:34" x14ac:dyDescent="0.2">
      <c r="A395" s="8">
        <f t="shared" si="143"/>
        <v>38500</v>
      </c>
      <c r="B395" s="9">
        <f t="shared" si="147"/>
        <v>38.5</v>
      </c>
      <c r="C395" s="13">
        <f>tarifest3(A395,$A$3,Param!$B$5,Param!$C$5,Param!$D$5,Param!$E$5,Param!$B$6,Param!$C$6,Param!$D$6,Param!$E$6)</f>
        <v>7667</v>
      </c>
      <c r="D395" s="3">
        <f t="shared" ref="D395:D458" si="157">IF($A395=0,0,C395/$A395*100)</f>
        <v>19.914285714285715</v>
      </c>
      <c r="E395" s="3">
        <f>tarifest3grenz(A395,$A$3,Param!$B$5,Param!$C$5,Param!$D$5,Param!$E$5,Param!$B$6,Param!$C$6,Param!$D$6,Param!$E$6)*100</f>
        <v>33.702979619876345</v>
      </c>
      <c r="F395" s="13">
        <f>soli3(C395,$A$3,Param!$J$4,Param!$J$5,Param!$J$6)</f>
        <v>0</v>
      </c>
      <c r="G395" s="3">
        <f>soli3grenz(C395,$A$3,Param!$J$4,Param!$J$5,Param!$J$6)*100</f>
        <v>0</v>
      </c>
      <c r="H395" s="13">
        <f t="shared" si="148"/>
        <v>7667</v>
      </c>
      <c r="I395" s="3">
        <f t="shared" si="146"/>
        <v>19.914285714285715</v>
      </c>
      <c r="J395" s="13">
        <f t="shared" si="149"/>
        <v>33.702979619876345</v>
      </c>
      <c r="K395" s="13">
        <f>tarifest3(A395,$A$3,Param!$B$10,Param!$C$10,Param!$D$10,Param!$E$10,Param!$B$11,Param!$C$11,Param!$D$11,Param!$E$11)</f>
        <v>11375</v>
      </c>
      <c r="L395" s="3">
        <f t="shared" ref="L395:L458" si="158">IF($A395=0,0,K395/$A395*100)</f>
        <v>29.545454545454547</v>
      </c>
      <c r="M395" s="3">
        <f>tarifest3grenz(A395,$A$3,Param!$B$10,Param!$C$10,Param!$D$10,Param!$E$10,Param!$B$11,Param!$C$11,Param!$D$11,Param!$E$11)*100</f>
        <v>37.974937714678269</v>
      </c>
      <c r="N395" s="3">
        <f t="shared" ref="N395:N458" si="159">+K395-$K$1</f>
        <v>-3025</v>
      </c>
      <c r="O395" s="3">
        <f t="shared" ref="O395:O458" si="160">IF($A395=0,0,N395/$A395*100)</f>
        <v>-7.8571428571428568</v>
      </c>
      <c r="P395" s="13">
        <f t="shared" si="150"/>
        <v>26950</v>
      </c>
      <c r="Q395" s="13">
        <f t="shared" ref="Q395:Q458" si="161">MIN(P395-$K$1,0)</f>
        <v>0</v>
      </c>
      <c r="R395" s="13">
        <f>tarifest3(A395-$K$3,$A$3,Param!$B$10,Param!$C$10,Param!$D$10,Param!$E$10,Param!$B$11,Param!$C$11,Param!$D$11,Param!$E$11)</f>
        <v>4436</v>
      </c>
      <c r="S395" s="3">
        <f t="shared" ref="S395:S458" si="162">IF($A395=0,0,(Q395+R395)/$A395*100)</f>
        <v>11.522077922077923</v>
      </c>
      <c r="T395" s="3">
        <f>IF(A395&lt;$K$3,$K$2,tarifest3grenz(A395-$K$3,$A$3,Param!$B$10,Param!$C$10,Param!$D$10,Param!$E$10,Param!$B$11,Param!$C$11,Param!$D$11,Param!$E$11))*100</f>
        <v>29.481391573162352</v>
      </c>
      <c r="U395" s="3">
        <f>MAX(K395-tarifest3($K$3,$A$3,Param!$B$10,Param!$C$10,Param!$D$10,Param!$E$10,Param!$B$11,Param!$C$11,Param!$D$11,Param!$E$11),0)</f>
        <v>6145</v>
      </c>
      <c r="V395" s="3">
        <f t="shared" ref="V395:V458" si="163">IF($A395=0,0,(Q395+U395)/$A395*100)</f>
        <v>15.961038961038962</v>
      </c>
      <c r="W395" s="3">
        <f t="shared" ref="W395:W458" si="164">IF(A395&lt;$K$3,$K$2*100,M395)</f>
        <v>37.974937714678269</v>
      </c>
      <c r="X395" s="3">
        <f>soli3grenz(K395,$A$3,Param!$J$9,Param!$J$10,Param!$J$11)*100</f>
        <v>0</v>
      </c>
      <c r="Y395" s="13">
        <f t="shared" si="151"/>
        <v>6145</v>
      </c>
      <c r="Z395" s="3">
        <f t="shared" ref="Z395:Z458" si="165">IF($A395=0,0,Y395/$A395*100)</f>
        <v>15.961038961038962</v>
      </c>
      <c r="AA395" s="13">
        <f t="shared" si="152"/>
        <v>37.974937714678269</v>
      </c>
      <c r="AB395" s="13">
        <f t="shared" si="153"/>
        <v>-1522</v>
      </c>
      <c r="AC395" s="13">
        <f t="shared" si="154"/>
        <v>-3.9532467532467521</v>
      </c>
      <c r="AD395" s="13">
        <f t="shared" si="155"/>
        <v>4.2719580948019242</v>
      </c>
      <c r="AE395" s="3">
        <f t="shared" si="156"/>
        <v>4.2719580948019242</v>
      </c>
      <c r="AF395" s="13">
        <f t="shared" si="144"/>
        <v>1522</v>
      </c>
      <c r="AG395" s="13">
        <f t="shared" ref="AG395:AG458" si="166">-AC395</f>
        <v>3.9532467532467521</v>
      </c>
      <c r="AH395" s="13">
        <f t="shared" si="145"/>
        <v>3.9532467532467521</v>
      </c>
    </row>
    <row r="396" spans="1:34" x14ac:dyDescent="0.2">
      <c r="A396" s="8">
        <f t="shared" ref="A396:A459" si="167">+A395+100</f>
        <v>38600</v>
      </c>
      <c r="B396" s="9">
        <f t="shared" si="147"/>
        <v>38.6</v>
      </c>
      <c r="C396" s="13">
        <f>tarifest3(A396,$A$3,Param!$B$5,Param!$C$5,Param!$D$5,Param!$E$5,Param!$B$6,Param!$C$6,Param!$D$6,Param!$E$6)</f>
        <v>7700</v>
      </c>
      <c r="D396" s="3">
        <f t="shared" si="157"/>
        <v>19.948186528497409</v>
      </c>
      <c r="E396" s="3">
        <f>tarifest3grenz(A396,$A$3,Param!$B$5,Param!$C$5,Param!$D$5,Param!$E$5,Param!$B$6,Param!$C$6,Param!$D$6,Param!$E$6)*100</f>
        <v>33.74426654453859</v>
      </c>
      <c r="F396" s="13">
        <f>soli3(C396,$A$3,Param!$J$4,Param!$J$5,Param!$J$6)</f>
        <v>0</v>
      </c>
      <c r="G396" s="3">
        <f>soli3grenz(C396,$A$3,Param!$J$4,Param!$J$5,Param!$J$6)*100</f>
        <v>0</v>
      </c>
      <c r="H396" s="13">
        <f t="shared" si="148"/>
        <v>7700</v>
      </c>
      <c r="I396" s="3">
        <f t="shared" si="146"/>
        <v>19.948186528497409</v>
      </c>
      <c r="J396" s="13">
        <f t="shared" si="149"/>
        <v>33.74426654453859</v>
      </c>
      <c r="K396" s="13">
        <f>tarifest3(A396,$A$3,Param!$B$10,Param!$C$10,Param!$D$10,Param!$E$10,Param!$B$11,Param!$C$11,Param!$D$11,Param!$E$11)</f>
        <v>11413</v>
      </c>
      <c r="L396" s="3">
        <f t="shared" si="158"/>
        <v>29.567357512953368</v>
      </c>
      <c r="M396" s="3">
        <f>tarifest3grenz(A396,$A$3,Param!$B$10,Param!$C$10,Param!$D$10,Param!$E$10,Param!$B$11,Param!$C$11,Param!$D$11,Param!$E$11)*100</f>
        <v>38.016224639340507</v>
      </c>
      <c r="N396" s="3">
        <f t="shared" si="159"/>
        <v>-2987</v>
      </c>
      <c r="O396" s="3">
        <f t="shared" si="160"/>
        <v>-7.7383419689119171</v>
      </c>
      <c r="P396" s="13">
        <f t="shared" si="150"/>
        <v>27020</v>
      </c>
      <c r="Q396" s="13">
        <f t="shared" si="161"/>
        <v>0</v>
      </c>
      <c r="R396" s="13">
        <f>tarifest3(A396-$K$3,$A$3,Param!$B$10,Param!$C$10,Param!$D$10,Param!$E$10,Param!$B$11,Param!$C$11,Param!$D$11,Param!$E$11)</f>
        <v>4466</v>
      </c>
      <c r="S396" s="3">
        <f t="shared" si="162"/>
        <v>11.569948186528498</v>
      </c>
      <c r="T396" s="3">
        <f>IF(A396&lt;$K$3,$K$2,tarifest3grenz(A396-$K$3,$A$3,Param!$B$10,Param!$C$10,Param!$D$10,Param!$E$10,Param!$B$11,Param!$C$11,Param!$D$11,Param!$E$11))*100</f>
        <v>29.52267849782459</v>
      </c>
      <c r="U396" s="3">
        <f>MAX(K396-tarifest3($K$3,$A$3,Param!$B$10,Param!$C$10,Param!$D$10,Param!$E$10,Param!$B$11,Param!$C$11,Param!$D$11,Param!$E$11),0)</f>
        <v>6183</v>
      </c>
      <c r="V396" s="3">
        <f t="shared" si="163"/>
        <v>16.018134715025905</v>
      </c>
      <c r="W396" s="3">
        <f t="shared" si="164"/>
        <v>38.016224639340507</v>
      </c>
      <c r="X396" s="3">
        <f>soli3grenz(K396,$A$3,Param!$J$9,Param!$J$10,Param!$J$11)*100</f>
        <v>0</v>
      </c>
      <c r="Y396" s="13">
        <f t="shared" si="151"/>
        <v>6183</v>
      </c>
      <c r="Z396" s="3">
        <f t="shared" si="165"/>
        <v>16.018134715025905</v>
      </c>
      <c r="AA396" s="13">
        <f t="shared" si="152"/>
        <v>38.016224639340507</v>
      </c>
      <c r="AB396" s="13">
        <f t="shared" si="153"/>
        <v>-1517</v>
      </c>
      <c r="AC396" s="13">
        <f t="shared" si="154"/>
        <v>-3.9300518134715041</v>
      </c>
      <c r="AD396" s="13">
        <f t="shared" si="155"/>
        <v>4.2719580948019171</v>
      </c>
      <c r="AE396" s="3">
        <f t="shared" si="156"/>
        <v>4.2719580948019171</v>
      </c>
      <c r="AF396" s="13">
        <f t="shared" si="144"/>
        <v>1517</v>
      </c>
      <c r="AG396" s="13">
        <f t="shared" si="166"/>
        <v>3.9300518134715041</v>
      </c>
      <c r="AH396" s="13">
        <f t="shared" si="145"/>
        <v>3.9300518134715041</v>
      </c>
    </row>
    <row r="397" spans="1:34" x14ac:dyDescent="0.2">
      <c r="A397" s="8">
        <f t="shared" si="167"/>
        <v>38700</v>
      </c>
      <c r="B397" s="9">
        <f t="shared" si="147"/>
        <v>38.700000000000003</v>
      </c>
      <c r="C397" s="13">
        <f>tarifest3(A397,$A$3,Param!$B$5,Param!$C$5,Param!$D$5,Param!$E$5,Param!$B$6,Param!$C$6,Param!$D$6,Param!$E$6)</f>
        <v>7734</v>
      </c>
      <c r="D397" s="3">
        <f t="shared" si="157"/>
        <v>19.984496124031008</v>
      </c>
      <c r="E397" s="3">
        <f>tarifest3grenz(A397,$A$3,Param!$B$5,Param!$C$5,Param!$D$5,Param!$E$5,Param!$B$6,Param!$C$6,Param!$D$6,Param!$E$6)*100</f>
        <v>33.785553469200821</v>
      </c>
      <c r="F397" s="13">
        <f>soli3(C397,$A$3,Param!$J$4,Param!$J$5,Param!$J$6)</f>
        <v>0</v>
      </c>
      <c r="G397" s="3">
        <f>soli3grenz(C397,$A$3,Param!$J$4,Param!$J$5,Param!$J$6)*100</f>
        <v>0</v>
      </c>
      <c r="H397" s="13">
        <f t="shared" si="148"/>
        <v>7734</v>
      </c>
      <c r="I397" s="3">
        <f t="shared" si="146"/>
        <v>19.984496124031008</v>
      </c>
      <c r="J397" s="13">
        <f t="shared" si="149"/>
        <v>33.785553469200821</v>
      </c>
      <c r="K397" s="13">
        <f>tarifest3(A397,$A$3,Param!$B$10,Param!$C$10,Param!$D$10,Param!$E$10,Param!$B$11,Param!$C$11,Param!$D$11,Param!$E$11)</f>
        <v>11451</v>
      </c>
      <c r="L397" s="3">
        <f t="shared" si="158"/>
        <v>29.589147286821703</v>
      </c>
      <c r="M397" s="3">
        <f>tarifest3grenz(A397,$A$3,Param!$B$10,Param!$C$10,Param!$D$10,Param!$E$10,Param!$B$11,Param!$C$11,Param!$D$11,Param!$E$11)*100</f>
        <v>38.057511564002752</v>
      </c>
      <c r="N397" s="3">
        <f t="shared" si="159"/>
        <v>-2949</v>
      </c>
      <c r="O397" s="3">
        <f t="shared" si="160"/>
        <v>-7.620155038759691</v>
      </c>
      <c r="P397" s="13">
        <f t="shared" si="150"/>
        <v>27090</v>
      </c>
      <c r="Q397" s="13">
        <f t="shared" si="161"/>
        <v>0</v>
      </c>
      <c r="R397" s="13">
        <f>tarifest3(A397-$K$3,$A$3,Param!$B$10,Param!$C$10,Param!$D$10,Param!$E$10,Param!$B$11,Param!$C$11,Param!$D$11,Param!$E$11)</f>
        <v>4495</v>
      </c>
      <c r="S397" s="3">
        <f t="shared" si="162"/>
        <v>11.61498708010336</v>
      </c>
      <c r="T397" s="3">
        <f>IF(A397&lt;$K$3,$K$2,tarifest3grenz(A397-$K$3,$A$3,Param!$B$10,Param!$C$10,Param!$D$10,Param!$E$10,Param!$B$11,Param!$C$11,Param!$D$11,Param!$E$11))*100</f>
        <v>29.563965422486838</v>
      </c>
      <c r="U397" s="3">
        <f>MAX(K397-tarifest3($K$3,$A$3,Param!$B$10,Param!$C$10,Param!$D$10,Param!$E$10,Param!$B$11,Param!$C$11,Param!$D$11,Param!$E$11),0)</f>
        <v>6221</v>
      </c>
      <c r="V397" s="3">
        <f t="shared" si="163"/>
        <v>16.074935400516797</v>
      </c>
      <c r="W397" s="3">
        <f t="shared" si="164"/>
        <v>38.057511564002752</v>
      </c>
      <c r="X397" s="3">
        <f>soli3grenz(K397,$A$3,Param!$J$9,Param!$J$10,Param!$J$11)*100</f>
        <v>0</v>
      </c>
      <c r="Y397" s="13">
        <f t="shared" si="151"/>
        <v>6221</v>
      </c>
      <c r="Z397" s="3">
        <f t="shared" si="165"/>
        <v>16.074935400516797</v>
      </c>
      <c r="AA397" s="13">
        <f t="shared" si="152"/>
        <v>38.057511564002752</v>
      </c>
      <c r="AB397" s="13">
        <f t="shared" si="153"/>
        <v>-1513</v>
      </c>
      <c r="AC397" s="13">
        <f t="shared" si="154"/>
        <v>-3.9095607235142111</v>
      </c>
      <c r="AD397" s="13">
        <f t="shared" si="155"/>
        <v>4.2719580948019313</v>
      </c>
      <c r="AE397" s="3">
        <f t="shared" si="156"/>
        <v>4.2719580948019313</v>
      </c>
      <c r="AF397" s="13">
        <f t="shared" si="144"/>
        <v>1513</v>
      </c>
      <c r="AG397" s="13">
        <f t="shared" si="166"/>
        <v>3.9095607235142111</v>
      </c>
      <c r="AH397" s="13">
        <f t="shared" si="145"/>
        <v>3.9095607235142111</v>
      </c>
    </row>
    <row r="398" spans="1:34" x14ac:dyDescent="0.2">
      <c r="A398" s="8">
        <f t="shared" si="167"/>
        <v>38800</v>
      </c>
      <c r="B398" s="9">
        <f t="shared" si="147"/>
        <v>38.799999999999997</v>
      </c>
      <c r="C398" s="13">
        <f>tarifest3(A398,$A$3,Param!$B$5,Param!$C$5,Param!$D$5,Param!$E$5,Param!$B$6,Param!$C$6,Param!$D$6,Param!$E$6)</f>
        <v>7768</v>
      </c>
      <c r="D398" s="3">
        <f t="shared" si="157"/>
        <v>20.020618556701031</v>
      </c>
      <c r="E398" s="3">
        <f>tarifest3grenz(A398,$A$3,Param!$B$5,Param!$C$5,Param!$D$5,Param!$E$5,Param!$B$6,Param!$C$6,Param!$D$6,Param!$E$6)*100</f>
        <v>33.826840393863058</v>
      </c>
      <c r="F398" s="13">
        <f>soli3(C398,$A$3,Param!$J$4,Param!$J$5,Param!$J$6)</f>
        <v>0</v>
      </c>
      <c r="G398" s="3">
        <f>soli3grenz(C398,$A$3,Param!$J$4,Param!$J$5,Param!$J$6)*100</f>
        <v>0</v>
      </c>
      <c r="H398" s="13">
        <f t="shared" si="148"/>
        <v>7768</v>
      </c>
      <c r="I398" s="3">
        <f t="shared" si="146"/>
        <v>20.020618556701031</v>
      </c>
      <c r="J398" s="13">
        <f t="shared" si="149"/>
        <v>33.826840393863058</v>
      </c>
      <c r="K398" s="13">
        <f>tarifest3(A398,$A$3,Param!$B$10,Param!$C$10,Param!$D$10,Param!$E$10,Param!$B$11,Param!$C$11,Param!$D$11,Param!$E$11)</f>
        <v>11489</v>
      </c>
      <c r="L398" s="3">
        <f t="shared" si="158"/>
        <v>29.610824742268044</v>
      </c>
      <c r="M398" s="3">
        <f>tarifest3grenz(A398,$A$3,Param!$B$10,Param!$C$10,Param!$D$10,Param!$E$10,Param!$B$11,Param!$C$11,Param!$D$11,Param!$E$11)*100</f>
        <v>38.09879848866499</v>
      </c>
      <c r="N398" s="3">
        <f t="shared" si="159"/>
        <v>-2911</v>
      </c>
      <c r="O398" s="3">
        <f t="shared" si="160"/>
        <v>-7.5025773195876289</v>
      </c>
      <c r="P398" s="13">
        <f t="shared" si="150"/>
        <v>27160</v>
      </c>
      <c r="Q398" s="13">
        <f t="shared" si="161"/>
        <v>0</v>
      </c>
      <c r="R398" s="13">
        <f>tarifest3(A398-$K$3,$A$3,Param!$B$10,Param!$C$10,Param!$D$10,Param!$E$10,Param!$B$11,Param!$C$11,Param!$D$11,Param!$E$11)</f>
        <v>4525</v>
      </c>
      <c r="S398" s="3">
        <f t="shared" si="162"/>
        <v>11.662371134020619</v>
      </c>
      <c r="T398" s="3">
        <f>IF(A398&lt;$K$3,$K$2,tarifest3grenz(A398-$K$3,$A$3,Param!$B$10,Param!$C$10,Param!$D$10,Param!$E$10,Param!$B$11,Param!$C$11,Param!$D$11,Param!$E$11))*100</f>
        <v>29.605252347149069</v>
      </c>
      <c r="U398" s="3">
        <f>MAX(K398-tarifest3($K$3,$A$3,Param!$B$10,Param!$C$10,Param!$D$10,Param!$E$10,Param!$B$11,Param!$C$11,Param!$D$11,Param!$E$11),0)</f>
        <v>6259</v>
      </c>
      <c r="V398" s="3">
        <f t="shared" si="163"/>
        <v>16.131443298969074</v>
      </c>
      <c r="W398" s="3">
        <f t="shared" si="164"/>
        <v>38.09879848866499</v>
      </c>
      <c r="X398" s="3">
        <f>soli3grenz(K398,$A$3,Param!$J$9,Param!$J$10,Param!$J$11)*100</f>
        <v>0</v>
      </c>
      <c r="Y398" s="13">
        <f t="shared" si="151"/>
        <v>6259</v>
      </c>
      <c r="Z398" s="3">
        <f t="shared" si="165"/>
        <v>16.131443298969074</v>
      </c>
      <c r="AA398" s="13">
        <f t="shared" si="152"/>
        <v>38.09879848866499</v>
      </c>
      <c r="AB398" s="13">
        <f t="shared" si="153"/>
        <v>-1509</v>
      </c>
      <c r="AC398" s="13">
        <f t="shared" si="154"/>
        <v>-3.8891752577319565</v>
      </c>
      <c r="AD398" s="13">
        <f t="shared" si="155"/>
        <v>4.2719580948019313</v>
      </c>
      <c r="AE398" s="3">
        <f t="shared" si="156"/>
        <v>4.2719580948019313</v>
      </c>
      <c r="AF398" s="13">
        <f t="shared" si="144"/>
        <v>1509</v>
      </c>
      <c r="AG398" s="13">
        <f t="shared" si="166"/>
        <v>3.8891752577319565</v>
      </c>
      <c r="AH398" s="13">
        <f t="shared" si="145"/>
        <v>3.8891752577319565</v>
      </c>
    </row>
    <row r="399" spans="1:34" x14ac:dyDescent="0.2">
      <c r="A399" s="8">
        <f t="shared" si="167"/>
        <v>38900</v>
      </c>
      <c r="B399" s="9">
        <f t="shared" si="147"/>
        <v>38.9</v>
      </c>
      <c r="C399" s="13">
        <f>tarifest3(A399,$A$3,Param!$B$5,Param!$C$5,Param!$D$5,Param!$E$5,Param!$B$6,Param!$C$6,Param!$D$6,Param!$E$6)</f>
        <v>7802</v>
      </c>
      <c r="D399" s="3">
        <f t="shared" si="157"/>
        <v>20.056555269922878</v>
      </c>
      <c r="E399" s="3">
        <f>tarifest3grenz(A399,$A$3,Param!$B$5,Param!$C$5,Param!$D$5,Param!$E$5,Param!$B$6,Param!$C$6,Param!$D$6,Param!$E$6)*100</f>
        <v>33.868127318525303</v>
      </c>
      <c r="F399" s="13">
        <f>soli3(C399,$A$3,Param!$J$4,Param!$J$5,Param!$J$6)</f>
        <v>0</v>
      </c>
      <c r="G399" s="3">
        <f>soli3grenz(C399,$A$3,Param!$J$4,Param!$J$5,Param!$J$6)*100</f>
        <v>0</v>
      </c>
      <c r="H399" s="13">
        <f t="shared" si="148"/>
        <v>7802</v>
      </c>
      <c r="I399" s="3">
        <f t="shared" si="146"/>
        <v>20.056555269922878</v>
      </c>
      <c r="J399" s="13">
        <f t="shared" si="149"/>
        <v>33.868127318525303</v>
      </c>
      <c r="K399" s="13">
        <f>tarifest3(A399,$A$3,Param!$B$10,Param!$C$10,Param!$D$10,Param!$E$10,Param!$B$11,Param!$C$11,Param!$D$11,Param!$E$11)</f>
        <v>11527</v>
      </c>
      <c r="L399" s="3">
        <f t="shared" si="158"/>
        <v>29.632390745501286</v>
      </c>
      <c r="M399" s="3">
        <f>tarifest3grenz(A399,$A$3,Param!$B$10,Param!$C$10,Param!$D$10,Param!$E$10,Param!$B$11,Param!$C$11,Param!$D$11,Param!$E$11)*100</f>
        <v>38.14008541332722</v>
      </c>
      <c r="N399" s="3">
        <f t="shared" si="159"/>
        <v>-2873</v>
      </c>
      <c r="O399" s="3">
        <f t="shared" si="160"/>
        <v>-7.3856041131105403</v>
      </c>
      <c r="P399" s="13">
        <f t="shared" si="150"/>
        <v>27230</v>
      </c>
      <c r="Q399" s="13">
        <f t="shared" si="161"/>
        <v>0</v>
      </c>
      <c r="R399" s="13">
        <f>tarifest3(A399-$K$3,$A$3,Param!$B$10,Param!$C$10,Param!$D$10,Param!$E$10,Param!$B$11,Param!$C$11,Param!$D$11,Param!$E$11)</f>
        <v>4555</v>
      </c>
      <c r="S399" s="3">
        <f t="shared" si="162"/>
        <v>11.709511568123393</v>
      </c>
      <c r="T399" s="3">
        <f>IF(A399&lt;$K$3,$K$2,tarifest3grenz(A399-$K$3,$A$3,Param!$B$10,Param!$C$10,Param!$D$10,Param!$E$10,Param!$B$11,Param!$C$11,Param!$D$11,Param!$E$11))*100</f>
        <v>29.646539271811314</v>
      </c>
      <c r="U399" s="3">
        <f>MAX(K399-tarifest3($K$3,$A$3,Param!$B$10,Param!$C$10,Param!$D$10,Param!$E$10,Param!$B$11,Param!$C$11,Param!$D$11,Param!$E$11),0)</f>
        <v>6297</v>
      </c>
      <c r="V399" s="3">
        <f t="shared" si="163"/>
        <v>16.187660668380463</v>
      </c>
      <c r="W399" s="3">
        <f t="shared" si="164"/>
        <v>38.14008541332722</v>
      </c>
      <c r="X399" s="3">
        <f>soli3grenz(K399,$A$3,Param!$J$9,Param!$J$10,Param!$J$11)*100</f>
        <v>0</v>
      </c>
      <c r="Y399" s="13">
        <f t="shared" si="151"/>
        <v>6297</v>
      </c>
      <c r="Z399" s="3">
        <f t="shared" si="165"/>
        <v>16.187660668380463</v>
      </c>
      <c r="AA399" s="13">
        <f t="shared" si="152"/>
        <v>38.14008541332722</v>
      </c>
      <c r="AB399" s="13">
        <f t="shared" si="153"/>
        <v>-1505</v>
      </c>
      <c r="AC399" s="13">
        <f t="shared" si="154"/>
        <v>-3.868894601542415</v>
      </c>
      <c r="AD399" s="13">
        <f t="shared" si="155"/>
        <v>4.2719580948019171</v>
      </c>
      <c r="AE399" s="3">
        <f t="shared" si="156"/>
        <v>4.2719580948019171</v>
      </c>
      <c r="AF399" s="13">
        <f t="shared" si="144"/>
        <v>1505</v>
      </c>
      <c r="AG399" s="13">
        <f t="shared" si="166"/>
        <v>3.868894601542415</v>
      </c>
      <c r="AH399" s="13">
        <f t="shared" si="145"/>
        <v>3.868894601542415</v>
      </c>
    </row>
    <row r="400" spans="1:34" x14ac:dyDescent="0.2">
      <c r="A400" s="8">
        <f t="shared" si="167"/>
        <v>39000</v>
      </c>
      <c r="B400" s="9">
        <f t="shared" si="147"/>
        <v>39</v>
      </c>
      <c r="C400" s="13">
        <f>tarifest3(A400,$A$3,Param!$B$5,Param!$C$5,Param!$D$5,Param!$E$5,Param!$B$6,Param!$C$6,Param!$D$6,Param!$E$6)</f>
        <v>7836</v>
      </c>
      <c r="D400" s="3">
        <f t="shared" si="157"/>
        <v>20.092307692307692</v>
      </c>
      <c r="E400" s="3">
        <f>tarifest3grenz(A400,$A$3,Param!$B$5,Param!$C$5,Param!$D$5,Param!$E$5,Param!$B$6,Param!$C$6,Param!$D$6,Param!$E$6)*100</f>
        <v>33.909414243187541</v>
      </c>
      <c r="F400" s="13">
        <f>soli3(C400,$A$3,Param!$J$4,Param!$J$5,Param!$J$6)</f>
        <v>0</v>
      </c>
      <c r="G400" s="3">
        <f>soli3grenz(C400,$A$3,Param!$J$4,Param!$J$5,Param!$J$6)*100</f>
        <v>0</v>
      </c>
      <c r="H400" s="13">
        <f t="shared" si="148"/>
        <v>7836</v>
      </c>
      <c r="I400" s="3">
        <f t="shared" si="146"/>
        <v>20.092307692307692</v>
      </c>
      <c r="J400" s="13">
        <f t="shared" si="149"/>
        <v>33.909414243187541</v>
      </c>
      <c r="K400" s="13">
        <f>tarifest3(A400,$A$3,Param!$B$10,Param!$C$10,Param!$D$10,Param!$E$10,Param!$B$11,Param!$C$11,Param!$D$11,Param!$E$11)</f>
        <v>11565</v>
      </c>
      <c r="L400" s="3">
        <f t="shared" si="158"/>
        <v>29.653846153846153</v>
      </c>
      <c r="M400" s="3">
        <f>tarifest3grenz(A400,$A$3,Param!$B$10,Param!$C$10,Param!$D$10,Param!$E$10,Param!$B$11,Param!$C$11,Param!$D$11,Param!$E$11)*100</f>
        <v>38.181372337989465</v>
      </c>
      <c r="N400" s="3">
        <f t="shared" si="159"/>
        <v>-2835</v>
      </c>
      <c r="O400" s="3">
        <f t="shared" si="160"/>
        <v>-7.2692307692307692</v>
      </c>
      <c r="P400" s="13">
        <f t="shared" si="150"/>
        <v>27300</v>
      </c>
      <c r="Q400" s="13">
        <f t="shared" si="161"/>
        <v>0</v>
      </c>
      <c r="R400" s="13">
        <f>tarifest3(A400-$K$3,$A$3,Param!$B$10,Param!$C$10,Param!$D$10,Param!$E$10,Param!$B$11,Param!$C$11,Param!$D$11,Param!$E$11)</f>
        <v>4584</v>
      </c>
      <c r="S400" s="3">
        <f t="shared" si="162"/>
        <v>11.753846153846153</v>
      </c>
      <c r="T400" s="3">
        <f>IF(A400&lt;$K$3,$K$2,tarifest3grenz(A400-$K$3,$A$3,Param!$B$10,Param!$C$10,Param!$D$10,Param!$E$10,Param!$B$11,Param!$C$11,Param!$D$11,Param!$E$11))*100</f>
        <v>29.687826196473555</v>
      </c>
      <c r="U400" s="3">
        <f>MAX(K400-tarifest3($K$3,$A$3,Param!$B$10,Param!$C$10,Param!$D$10,Param!$E$10,Param!$B$11,Param!$C$11,Param!$D$11,Param!$E$11),0)</f>
        <v>6335</v>
      </c>
      <c r="V400" s="3">
        <f t="shared" si="163"/>
        <v>16.243589743589741</v>
      </c>
      <c r="W400" s="3">
        <f t="shared" si="164"/>
        <v>38.181372337989465</v>
      </c>
      <c r="X400" s="3">
        <f>soli3grenz(K400,$A$3,Param!$J$9,Param!$J$10,Param!$J$11)*100</f>
        <v>0</v>
      </c>
      <c r="Y400" s="13">
        <f t="shared" si="151"/>
        <v>6335</v>
      </c>
      <c r="Z400" s="3">
        <f t="shared" si="165"/>
        <v>16.243589743589741</v>
      </c>
      <c r="AA400" s="13">
        <f t="shared" si="152"/>
        <v>38.181372337989465</v>
      </c>
      <c r="AB400" s="13">
        <f t="shared" si="153"/>
        <v>-1501</v>
      </c>
      <c r="AC400" s="13">
        <f t="shared" si="154"/>
        <v>-3.848717948717951</v>
      </c>
      <c r="AD400" s="13">
        <f t="shared" si="155"/>
        <v>4.2719580948019242</v>
      </c>
      <c r="AE400" s="3">
        <f t="shared" si="156"/>
        <v>4.2719580948019242</v>
      </c>
      <c r="AF400" s="13">
        <f t="shared" si="144"/>
        <v>1501</v>
      </c>
      <c r="AG400" s="13">
        <f t="shared" si="166"/>
        <v>3.848717948717951</v>
      </c>
      <c r="AH400" s="13">
        <f t="shared" si="145"/>
        <v>3.848717948717951</v>
      </c>
    </row>
    <row r="401" spans="1:34" x14ac:dyDescent="0.2">
      <c r="A401" s="8">
        <f t="shared" si="167"/>
        <v>39100</v>
      </c>
      <c r="B401" s="9">
        <f t="shared" si="147"/>
        <v>39.1</v>
      </c>
      <c r="C401" s="13">
        <f>tarifest3(A401,$A$3,Param!$B$5,Param!$C$5,Param!$D$5,Param!$E$5,Param!$B$6,Param!$C$6,Param!$D$6,Param!$E$6)</f>
        <v>7870</v>
      </c>
      <c r="D401" s="3">
        <f t="shared" si="157"/>
        <v>20.127877237851663</v>
      </c>
      <c r="E401" s="3">
        <f>tarifest3grenz(A401,$A$3,Param!$B$5,Param!$C$5,Param!$D$5,Param!$E$5,Param!$B$6,Param!$C$6,Param!$D$6,Param!$E$6)*100</f>
        <v>33.950701167849786</v>
      </c>
      <c r="F401" s="13">
        <f>soli3(C401,$A$3,Param!$J$4,Param!$J$5,Param!$J$6)</f>
        <v>0</v>
      </c>
      <c r="G401" s="3">
        <f>soli3grenz(C401,$A$3,Param!$J$4,Param!$J$5,Param!$J$6)*100</f>
        <v>0</v>
      </c>
      <c r="H401" s="13">
        <f t="shared" si="148"/>
        <v>7870</v>
      </c>
      <c r="I401" s="3">
        <f t="shared" si="146"/>
        <v>20.127877237851663</v>
      </c>
      <c r="J401" s="13">
        <f t="shared" si="149"/>
        <v>33.950701167849786</v>
      </c>
      <c r="K401" s="13">
        <f>tarifest3(A401,$A$3,Param!$B$10,Param!$C$10,Param!$D$10,Param!$E$10,Param!$B$11,Param!$C$11,Param!$D$11,Param!$E$11)</f>
        <v>11604</v>
      </c>
      <c r="L401" s="3">
        <f t="shared" si="158"/>
        <v>29.677749360613809</v>
      </c>
      <c r="M401" s="3">
        <f>tarifest3grenz(A401,$A$3,Param!$B$10,Param!$C$10,Param!$D$10,Param!$E$10,Param!$B$11,Param!$C$11,Param!$D$11,Param!$E$11)*100</f>
        <v>38.222659262651703</v>
      </c>
      <c r="N401" s="3">
        <f t="shared" si="159"/>
        <v>-2796</v>
      </c>
      <c r="O401" s="3">
        <f t="shared" si="160"/>
        <v>-7.1508951406649617</v>
      </c>
      <c r="P401" s="13">
        <f t="shared" si="150"/>
        <v>27370</v>
      </c>
      <c r="Q401" s="13">
        <f t="shared" si="161"/>
        <v>0</v>
      </c>
      <c r="R401" s="13">
        <f>tarifest3(A401-$K$3,$A$3,Param!$B$10,Param!$C$10,Param!$D$10,Param!$E$10,Param!$B$11,Param!$C$11,Param!$D$11,Param!$E$11)</f>
        <v>4614</v>
      </c>
      <c r="S401" s="3">
        <f t="shared" si="162"/>
        <v>11.800511508951407</v>
      </c>
      <c r="T401" s="3">
        <f>IF(A401&lt;$K$3,$K$2,tarifest3grenz(A401-$K$3,$A$3,Param!$B$10,Param!$C$10,Param!$D$10,Param!$E$10,Param!$B$11,Param!$C$11,Param!$D$11,Param!$E$11))*100</f>
        <v>29.729113121135793</v>
      </c>
      <c r="U401" s="3">
        <f>MAX(K401-tarifest3($K$3,$A$3,Param!$B$10,Param!$C$10,Param!$D$10,Param!$E$10,Param!$B$11,Param!$C$11,Param!$D$11,Param!$E$11),0)</f>
        <v>6374</v>
      </c>
      <c r="V401" s="3">
        <f t="shared" si="163"/>
        <v>16.301790281329922</v>
      </c>
      <c r="W401" s="3">
        <f t="shared" si="164"/>
        <v>38.222659262651703</v>
      </c>
      <c r="X401" s="3">
        <f>soli3grenz(K401,$A$3,Param!$J$9,Param!$J$10,Param!$J$11)*100</f>
        <v>0</v>
      </c>
      <c r="Y401" s="13">
        <f t="shared" si="151"/>
        <v>6374</v>
      </c>
      <c r="Z401" s="3">
        <f t="shared" si="165"/>
        <v>16.301790281329922</v>
      </c>
      <c r="AA401" s="13">
        <f t="shared" si="152"/>
        <v>38.222659262651703</v>
      </c>
      <c r="AB401" s="13">
        <f t="shared" si="153"/>
        <v>-1496</v>
      </c>
      <c r="AC401" s="13">
        <f t="shared" si="154"/>
        <v>-3.8260869565217419</v>
      </c>
      <c r="AD401" s="13">
        <f t="shared" si="155"/>
        <v>4.2719580948019171</v>
      </c>
      <c r="AE401" s="3">
        <f t="shared" si="156"/>
        <v>4.2719580948019171</v>
      </c>
      <c r="AF401" s="13">
        <f t="shared" si="144"/>
        <v>1496</v>
      </c>
      <c r="AG401" s="13">
        <f t="shared" si="166"/>
        <v>3.8260869565217419</v>
      </c>
      <c r="AH401" s="13">
        <f t="shared" si="145"/>
        <v>3.8260869565217419</v>
      </c>
    </row>
    <row r="402" spans="1:34" x14ac:dyDescent="0.2">
      <c r="A402" s="8">
        <f t="shared" si="167"/>
        <v>39200</v>
      </c>
      <c r="B402" s="9">
        <f t="shared" si="147"/>
        <v>39.200000000000003</v>
      </c>
      <c r="C402" s="13">
        <f>tarifest3(A402,$A$3,Param!$B$5,Param!$C$5,Param!$D$5,Param!$E$5,Param!$B$6,Param!$C$6,Param!$D$6,Param!$E$6)</f>
        <v>7904</v>
      </c>
      <c r="D402" s="3">
        <f t="shared" si="157"/>
        <v>20.163265306122451</v>
      </c>
      <c r="E402" s="3">
        <f>tarifest3grenz(A402,$A$3,Param!$B$5,Param!$C$5,Param!$D$5,Param!$E$5,Param!$B$6,Param!$C$6,Param!$D$6,Param!$E$6)*100</f>
        <v>33.991988092512024</v>
      </c>
      <c r="F402" s="13">
        <f>soli3(C402,$A$3,Param!$J$4,Param!$J$5,Param!$J$6)</f>
        <v>0</v>
      </c>
      <c r="G402" s="3">
        <f>soli3grenz(C402,$A$3,Param!$J$4,Param!$J$5,Param!$J$6)*100</f>
        <v>0</v>
      </c>
      <c r="H402" s="13">
        <f t="shared" si="148"/>
        <v>7904</v>
      </c>
      <c r="I402" s="3">
        <f t="shared" si="146"/>
        <v>20.163265306122451</v>
      </c>
      <c r="J402" s="13">
        <f t="shared" si="149"/>
        <v>33.991988092512024</v>
      </c>
      <c r="K402" s="13">
        <f>tarifest3(A402,$A$3,Param!$B$10,Param!$C$10,Param!$D$10,Param!$E$10,Param!$B$11,Param!$C$11,Param!$D$11,Param!$E$11)</f>
        <v>11642</v>
      </c>
      <c r="L402" s="3">
        <f t="shared" si="158"/>
        <v>29.698979591836732</v>
      </c>
      <c r="M402" s="3">
        <f>tarifest3grenz(A402,$A$3,Param!$B$10,Param!$C$10,Param!$D$10,Param!$E$10,Param!$B$11,Param!$C$11,Param!$D$11,Param!$E$11)*100</f>
        <v>38.263946187313948</v>
      </c>
      <c r="N402" s="3">
        <f t="shared" si="159"/>
        <v>-2758</v>
      </c>
      <c r="O402" s="3">
        <f t="shared" si="160"/>
        <v>-7.0357142857142856</v>
      </c>
      <c r="P402" s="13">
        <f t="shared" si="150"/>
        <v>27440</v>
      </c>
      <c r="Q402" s="13">
        <f t="shared" si="161"/>
        <v>0</v>
      </c>
      <c r="R402" s="13">
        <f>tarifest3(A402-$K$3,$A$3,Param!$B$10,Param!$C$10,Param!$D$10,Param!$E$10,Param!$B$11,Param!$C$11,Param!$D$11,Param!$E$11)</f>
        <v>4644</v>
      </c>
      <c r="S402" s="3">
        <f t="shared" si="162"/>
        <v>11.846938775510205</v>
      </c>
      <c r="T402" s="3">
        <f>IF(A402&lt;$K$3,$K$2,tarifest3grenz(A402-$K$3,$A$3,Param!$B$10,Param!$C$10,Param!$D$10,Param!$E$10,Param!$B$11,Param!$C$11,Param!$D$11,Param!$E$11))*100</f>
        <v>29.770400045798034</v>
      </c>
      <c r="U402" s="3">
        <f>MAX(K402-tarifest3($K$3,$A$3,Param!$B$10,Param!$C$10,Param!$D$10,Param!$E$10,Param!$B$11,Param!$C$11,Param!$D$11,Param!$E$11),0)</f>
        <v>6412</v>
      </c>
      <c r="V402" s="3">
        <f t="shared" si="163"/>
        <v>16.357142857142858</v>
      </c>
      <c r="W402" s="3">
        <f t="shared" si="164"/>
        <v>38.263946187313948</v>
      </c>
      <c r="X402" s="3">
        <f>soli3grenz(K402,$A$3,Param!$J$9,Param!$J$10,Param!$J$11)*100</f>
        <v>0</v>
      </c>
      <c r="Y402" s="13">
        <f t="shared" si="151"/>
        <v>6412</v>
      </c>
      <c r="Z402" s="3">
        <f t="shared" si="165"/>
        <v>16.357142857142858</v>
      </c>
      <c r="AA402" s="13">
        <f t="shared" si="152"/>
        <v>38.263946187313948</v>
      </c>
      <c r="AB402" s="13">
        <f t="shared" si="153"/>
        <v>-1492</v>
      </c>
      <c r="AC402" s="13">
        <f t="shared" si="154"/>
        <v>-3.8061224489795933</v>
      </c>
      <c r="AD402" s="13">
        <f t="shared" si="155"/>
        <v>4.2719580948019242</v>
      </c>
      <c r="AE402" s="3">
        <f t="shared" si="156"/>
        <v>4.2719580948019242</v>
      </c>
      <c r="AF402" s="13">
        <f t="shared" si="144"/>
        <v>1492</v>
      </c>
      <c r="AG402" s="13">
        <f t="shared" si="166"/>
        <v>3.8061224489795933</v>
      </c>
      <c r="AH402" s="13">
        <f t="shared" si="145"/>
        <v>3.8061224489795933</v>
      </c>
    </row>
    <row r="403" spans="1:34" x14ac:dyDescent="0.2">
      <c r="A403" s="8">
        <f t="shared" si="167"/>
        <v>39300</v>
      </c>
      <c r="B403" s="9">
        <f t="shared" si="147"/>
        <v>39.299999999999997</v>
      </c>
      <c r="C403" s="13">
        <f>tarifest3(A403,$A$3,Param!$B$5,Param!$C$5,Param!$D$5,Param!$E$5,Param!$B$6,Param!$C$6,Param!$D$6,Param!$E$6)</f>
        <v>7938</v>
      </c>
      <c r="D403" s="3">
        <f t="shared" si="157"/>
        <v>20.198473282442748</v>
      </c>
      <c r="E403" s="3">
        <f>tarifest3grenz(A403,$A$3,Param!$B$5,Param!$C$5,Param!$D$5,Param!$E$5,Param!$B$6,Param!$C$6,Param!$D$6,Param!$E$6)*100</f>
        <v>34.033275017174262</v>
      </c>
      <c r="F403" s="13">
        <f>soli3(C403,$A$3,Param!$J$4,Param!$J$5,Param!$J$6)</f>
        <v>0</v>
      </c>
      <c r="G403" s="3">
        <f>soli3grenz(C403,$A$3,Param!$J$4,Param!$J$5,Param!$J$6)*100</f>
        <v>0</v>
      </c>
      <c r="H403" s="13">
        <f t="shared" si="148"/>
        <v>7938</v>
      </c>
      <c r="I403" s="3">
        <f t="shared" si="146"/>
        <v>20.198473282442748</v>
      </c>
      <c r="J403" s="13">
        <f t="shared" si="149"/>
        <v>34.033275017174262</v>
      </c>
      <c r="K403" s="13">
        <f>tarifest3(A403,$A$3,Param!$B$10,Param!$C$10,Param!$D$10,Param!$E$10,Param!$B$11,Param!$C$11,Param!$D$11,Param!$E$11)</f>
        <v>11680</v>
      </c>
      <c r="L403" s="3">
        <f t="shared" si="158"/>
        <v>29.720101781170484</v>
      </c>
      <c r="M403" s="3">
        <f>tarifest3grenz(A403,$A$3,Param!$B$10,Param!$C$10,Param!$D$10,Param!$E$10,Param!$B$11,Param!$C$11,Param!$D$11,Param!$E$11)*100</f>
        <v>38.305233111976186</v>
      </c>
      <c r="N403" s="3">
        <f t="shared" si="159"/>
        <v>-2720</v>
      </c>
      <c r="O403" s="3">
        <f t="shared" si="160"/>
        <v>-6.9211195928753177</v>
      </c>
      <c r="P403" s="13">
        <f t="shared" si="150"/>
        <v>27510</v>
      </c>
      <c r="Q403" s="13">
        <f t="shared" si="161"/>
        <v>0</v>
      </c>
      <c r="R403" s="13">
        <f>tarifest3(A403-$K$3,$A$3,Param!$B$10,Param!$C$10,Param!$D$10,Param!$E$10,Param!$B$11,Param!$C$11,Param!$D$11,Param!$E$11)</f>
        <v>4674</v>
      </c>
      <c r="S403" s="3">
        <f t="shared" si="162"/>
        <v>11.893129770992367</v>
      </c>
      <c r="T403" s="3">
        <f>IF(A403&lt;$K$3,$K$2,tarifest3grenz(A403-$K$3,$A$3,Param!$B$10,Param!$C$10,Param!$D$10,Param!$E$10,Param!$B$11,Param!$C$11,Param!$D$11,Param!$E$11))*100</f>
        <v>29.811686970460265</v>
      </c>
      <c r="U403" s="3">
        <f>MAX(K403-tarifest3($K$3,$A$3,Param!$B$10,Param!$C$10,Param!$D$10,Param!$E$10,Param!$B$11,Param!$C$11,Param!$D$11,Param!$E$11),0)</f>
        <v>6450</v>
      </c>
      <c r="V403" s="3">
        <f t="shared" si="163"/>
        <v>16.412213740458014</v>
      </c>
      <c r="W403" s="3">
        <f t="shared" si="164"/>
        <v>38.305233111976186</v>
      </c>
      <c r="X403" s="3">
        <f>soli3grenz(K403,$A$3,Param!$J$9,Param!$J$10,Param!$J$11)*100</f>
        <v>0</v>
      </c>
      <c r="Y403" s="13">
        <f t="shared" si="151"/>
        <v>6450</v>
      </c>
      <c r="Z403" s="3">
        <f t="shared" si="165"/>
        <v>16.412213740458014</v>
      </c>
      <c r="AA403" s="13">
        <f t="shared" si="152"/>
        <v>38.305233111976186</v>
      </c>
      <c r="AB403" s="13">
        <f t="shared" si="153"/>
        <v>-1488</v>
      </c>
      <c r="AC403" s="13">
        <f t="shared" si="154"/>
        <v>-3.7862595419847338</v>
      </c>
      <c r="AD403" s="13">
        <f t="shared" si="155"/>
        <v>4.2719580948019242</v>
      </c>
      <c r="AE403" s="3">
        <f t="shared" si="156"/>
        <v>4.2719580948019242</v>
      </c>
      <c r="AF403" s="13">
        <f t="shared" si="144"/>
        <v>1488</v>
      </c>
      <c r="AG403" s="13">
        <f t="shared" si="166"/>
        <v>3.7862595419847338</v>
      </c>
      <c r="AH403" s="13">
        <f t="shared" si="145"/>
        <v>3.7862595419847338</v>
      </c>
    </row>
    <row r="404" spans="1:34" x14ac:dyDescent="0.2">
      <c r="A404" s="8">
        <f t="shared" si="167"/>
        <v>39400</v>
      </c>
      <c r="B404" s="9">
        <f t="shared" si="147"/>
        <v>39.4</v>
      </c>
      <c r="C404" s="13">
        <f>tarifest3(A404,$A$3,Param!$B$5,Param!$C$5,Param!$D$5,Param!$E$5,Param!$B$6,Param!$C$6,Param!$D$6,Param!$E$6)</f>
        <v>7972</v>
      </c>
      <c r="D404" s="3">
        <f t="shared" si="157"/>
        <v>20.233502538071065</v>
      </c>
      <c r="E404" s="3">
        <f>tarifest3grenz(A404,$A$3,Param!$B$5,Param!$C$5,Param!$D$5,Param!$E$5,Param!$B$6,Param!$C$6,Param!$D$6,Param!$E$6)*100</f>
        <v>34.0745619418365</v>
      </c>
      <c r="F404" s="13">
        <f>soli3(C404,$A$3,Param!$J$4,Param!$J$5,Param!$J$6)</f>
        <v>0</v>
      </c>
      <c r="G404" s="3">
        <f>soli3grenz(C404,$A$3,Param!$J$4,Param!$J$5,Param!$J$6)*100</f>
        <v>0</v>
      </c>
      <c r="H404" s="13">
        <f t="shared" si="148"/>
        <v>7972</v>
      </c>
      <c r="I404" s="3">
        <f t="shared" si="146"/>
        <v>20.233502538071065</v>
      </c>
      <c r="J404" s="13">
        <f t="shared" si="149"/>
        <v>34.0745619418365</v>
      </c>
      <c r="K404" s="13">
        <f>tarifest3(A404,$A$3,Param!$B$10,Param!$C$10,Param!$D$10,Param!$E$10,Param!$B$11,Param!$C$11,Param!$D$11,Param!$E$11)</f>
        <v>11718</v>
      </c>
      <c r="L404" s="3">
        <f t="shared" si="158"/>
        <v>29.741116751269036</v>
      </c>
      <c r="M404" s="3">
        <f>tarifest3grenz(A404,$A$3,Param!$B$10,Param!$C$10,Param!$D$10,Param!$E$10,Param!$B$11,Param!$C$11,Param!$D$11,Param!$E$11)*100</f>
        <v>38.346520036638424</v>
      </c>
      <c r="N404" s="3">
        <f t="shared" si="159"/>
        <v>-2682</v>
      </c>
      <c r="O404" s="3">
        <f t="shared" si="160"/>
        <v>-6.8071065989847721</v>
      </c>
      <c r="P404" s="13">
        <f t="shared" si="150"/>
        <v>27580</v>
      </c>
      <c r="Q404" s="13">
        <f t="shared" si="161"/>
        <v>0</v>
      </c>
      <c r="R404" s="13">
        <f>tarifest3(A404-$K$3,$A$3,Param!$B$10,Param!$C$10,Param!$D$10,Param!$E$10,Param!$B$11,Param!$C$11,Param!$D$11,Param!$E$11)</f>
        <v>4703</v>
      </c>
      <c r="S404" s="3">
        <f t="shared" si="162"/>
        <v>11.936548223350254</v>
      </c>
      <c r="T404" s="3">
        <f>IF(A404&lt;$K$3,$K$2,tarifest3grenz(A404-$K$3,$A$3,Param!$B$10,Param!$C$10,Param!$D$10,Param!$E$10,Param!$B$11,Param!$C$11,Param!$D$11,Param!$E$11))*100</f>
        <v>29.85297389512251</v>
      </c>
      <c r="U404" s="3">
        <f>MAX(K404-tarifest3($K$3,$A$3,Param!$B$10,Param!$C$10,Param!$D$10,Param!$E$10,Param!$B$11,Param!$C$11,Param!$D$11,Param!$E$11),0)</f>
        <v>6488</v>
      </c>
      <c r="V404" s="3">
        <f t="shared" si="163"/>
        <v>16.467005076142133</v>
      </c>
      <c r="W404" s="3">
        <f t="shared" si="164"/>
        <v>38.346520036638424</v>
      </c>
      <c r="X404" s="3">
        <f>soli3grenz(K404,$A$3,Param!$J$9,Param!$J$10,Param!$J$11)*100</f>
        <v>0</v>
      </c>
      <c r="Y404" s="13">
        <f t="shared" si="151"/>
        <v>6488</v>
      </c>
      <c r="Z404" s="3">
        <f t="shared" si="165"/>
        <v>16.467005076142133</v>
      </c>
      <c r="AA404" s="13">
        <f t="shared" si="152"/>
        <v>38.346520036638424</v>
      </c>
      <c r="AB404" s="13">
        <f t="shared" si="153"/>
        <v>-1484</v>
      </c>
      <c r="AC404" s="13">
        <f t="shared" si="154"/>
        <v>-3.7664974619289318</v>
      </c>
      <c r="AD404" s="13">
        <f t="shared" si="155"/>
        <v>4.2719580948019242</v>
      </c>
      <c r="AE404" s="3">
        <f t="shared" si="156"/>
        <v>4.2719580948019242</v>
      </c>
      <c r="AF404" s="13">
        <f t="shared" si="144"/>
        <v>1484</v>
      </c>
      <c r="AG404" s="13">
        <f t="shared" si="166"/>
        <v>3.7664974619289318</v>
      </c>
      <c r="AH404" s="13">
        <f t="shared" si="145"/>
        <v>3.7664974619289318</v>
      </c>
    </row>
    <row r="405" spans="1:34" x14ac:dyDescent="0.2">
      <c r="A405" s="8">
        <f t="shared" si="167"/>
        <v>39500</v>
      </c>
      <c r="B405" s="9">
        <f t="shared" si="147"/>
        <v>39.5</v>
      </c>
      <c r="C405" s="13">
        <f>tarifest3(A405,$A$3,Param!$B$5,Param!$C$5,Param!$D$5,Param!$E$5,Param!$B$6,Param!$C$6,Param!$D$6,Param!$E$6)</f>
        <v>8006</v>
      </c>
      <c r="D405" s="3">
        <f t="shared" si="157"/>
        <v>20.268354430379748</v>
      </c>
      <c r="E405" s="3">
        <f>tarifest3grenz(A405,$A$3,Param!$B$5,Param!$C$5,Param!$D$5,Param!$E$5,Param!$B$6,Param!$C$6,Param!$D$6,Param!$E$6)*100</f>
        <v>34.115848866498737</v>
      </c>
      <c r="F405" s="13">
        <f>soli3(C405,$A$3,Param!$J$4,Param!$J$5,Param!$J$6)</f>
        <v>0</v>
      </c>
      <c r="G405" s="3">
        <f>soli3grenz(C405,$A$3,Param!$J$4,Param!$J$5,Param!$J$6)*100</f>
        <v>0</v>
      </c>
      <c r="H405" s="13">
        <f t="shared" si="148"/>
        <v>8006</v>
      </c>
      <c r="I405" s="3">
        <f t="shared" si="146"/>
        <v>20.268354430379748</v>
      </c>
      <c r="J405" s="13">
        <f t="shared" si="149"/>
        <v>34.115848866498737</v>
      </c>
      <c r="K405" s="13">
        <f>tarifest3(A405,$A$3,Param!$B$10,Param!$C$10,Param!$D$10,Param!$E$10,Param!$B$11,Param!$C$11,Param!$D$11,Param!$E$11)</f>
        <v>11757</v>
      </c>
      <c r="L405" s="3">
        <f t="shared" si="158"/>
        <v>29.764556962025317</v>
      </c>
      <c r="M405" s="3">
        <f>tarifest3grenz(A405,$A$3,Param!$B$10,Param!$C$10,Param!$D$10,Param!$E$10,Param!$B$11,Param!$C$11,Param!$D$11,Param!$E$11)*100</f>
        <v>38.387806961300669</v>
      </c>
      <c r="N405" s="3">
        <f t="shared" si="159"/>
        <v>-2643</v>
      </c>
      <c r="O405" s="3">
        <f t="shared" si="160"/>
        <v>-6.6911392405063292</v>
      </c>
      <c r="P405" s="13">
        <f t="shared" si="150"/>
        <v>27650</v>
      </c>
      <c r="Q405" s="13">
        <f t="shared" si="161"/>
        <v>0</v>
      </c>
      <c r="R405" s="13">
        <f>tarifest3(A405-$K$3,$A$3,Param!$B$10,Param!$C$10,Param!$D$10,Param!$E$10,Param!$B$11,Param!$C$11,Param!$D$11,Param!$E$11)</f>
        <v>4733</v>
      </c>
      <c r="S405" s="3">
        <f t="shared" si="162"/>
        <v>11.982278481012658</v>
      </c>
      <c r="T405" s="3">
        <f>IF(A405&lt;$K$3,$K$2,tarifest3grenz(A405-$K$3,$A$3,Param!$B$10,Param!$C$10,Param!$D$10,Param!$E$10,Param!$B$11,Param!$C$11,Param!$D$11,Param!$E$11))*100</f>
        <v>29.894260819784751</v>
      </c>
      <c r="U405" s="3">
        <f>MAX(K405-tarifest3($K$3,$A$3,Param!$B$10,Param!$C$10,Param!$D$10,Param!$E$10,Param!$B$11,Param!$C$11,Param!$D$11,Param!$E$11),0)</f>
        <v>6527</v>
      </c>
      <c r="V405" s="3">
        <f t="shared" si="163"/>
        <v>16.52405063291139</v>
      </c>
      <c r="W405" s="3">
        <f t="shared" si="164"/>
        <v>38.387806961300669</v>
      </c>
      <c r="X405" s="3">
        <f>soli3grenz(K405,$A$3,Param!$J$9,Param!$J$10,Param!$J$11)*100</f>
        <v>0</v>
      </c>
      <c r="Y405" s="13">
        <f t="shared" si="151"/>
        <v>6527</v>
      </c>
      <c r="Z405" s="3">
        <f t="shared" si="165"/>
        <v>16.52405063291139</v>
      </c>
      <c r="AA405" s="13">
        <f t="shared" si="152"/>
        <v>38.387806961300669</v>
      </c>
      <c r="AB405" s="13">
        <f t="shared" si="153"/>
        <v>-1479</v>
      </c>
      <c r="AC405" s="13">
        <f t="shared" si="154"/>
        <v>-3.7443037974683584</v>
      </c>
      <c r="AD405" s="13">
        <f t="shared" si="155"/>
        <v>4.2719580948019313</v>
      </c>
      <c r="AE405" s="3">
        <f t="shared" si="156"/>
        <v>4.2719580948019313</v>
      </c>
      <c r="AF405" s="13">
        <f t="shared" si="144"/>
        <v>1479</v>
      </c>
      <c r="AG405" s="13">
        <f t="shared" si="166"/>
        <v>3.7443037974683584</v>
      </c>
      <c r="AH405" s="13">
        <f t="shared" si="145"/>
        <v>3.7443037974683584</v>
      </c>
    </row>
    <row r="406" spans="1:34" x14ac:dyDescent="0.2">
      <c r="A406" s="8">
        <f t="shared" si="167"/>
        <v>39600</v>
      </c>
      <c r="B406" s="9">
        <f t="shared" si="147"/>
        <v>39.6</v>
      </c>
      <c r="C406" s="13">
        <f>tarifest3(A406,$A$3,Param!$B$5,Param!$C$5,Param!$D$5,Param!$E$5,Param!$B$6,Param!$C$6,Param!$D$6,Param!$E$6)</f>
        <v>8040</v>
      </c>
      <c r="D406" s="3">
        <f t="shared" si="157"/>
        <v>20.303030303030305</v>
      </c>
      <c r="E406" s="3">
        <f>tarifest3grenz(A406,$A$3,Param!$B$5,Param!$C$5,Param!$D$5,Param!$E$5,Param!$B$6,Param!$C$6,Param!$D$6,Param!$E$6)*100</f>
        <v>34.157135791160982</v>
      </c>
      <c r="F406" s="13">
        <f>soli3(C406,$A$3,Param!$J$4,Param!$J$5,Param!$J$6)</f>
        <v>0</v>
      </c>
      <c r="G406" s="3">
        <f>soli3grenz(C406,$A$3,Param!$J$4,Param!$J$5,Param!$J$6)*100</f>
        <v>0</v>
      </c>
      <c r="H406" s="13">
        <f t="shared" si="148"/>
        <v>8040</v>
      </c>
      <c r="I406" s="3">
        <f t="shared" si="146"/>
        <v>20.303030303030305</v>
      </c>
      <c r="J406" s="13">
        <f t="shared" si="149"/>
        <v>34.157135791160982</v>
      </c>
      <c r="K406" s="13">
        <f>tarifest3(A406,$A$3,Param!$B$10,Param!$C$10,Param!$D$10,Param!$E$10,Param!$B$11,Param!$C$11,Param!$D$11,Param!$E$11)</f>
        <v>11795</v>
      </c>
      <c r="L406" s="3">
        <f t="shared" si="158"/>
        <v>29.785353535353536</v>
      </c>
      <c r="M406" s="3">
        <f>tarifest3grenz(A406,$A$3,Param!$B$10,Param!$C$10,Param!$D$10,Param!$E$10,Param!$B$11,Param!$C$11,Param!$D$11,Param!$E$11)*100</f>
        <v>38.429093885962899</v>
      </c>
      <c r="N406" s="3">
        <f t="shared" si="159"/>
        <v>-2605</v>
      </c>
      <c r="O406" s="3">
        <f t="shared" si="160"/>
        <v>-6.5782828282828278</v>
      </c>
      <c r="P406" s="13">
        <f t="shared" si="150"/>
        <v>27720</v>
      </c>
      <c r="Q406" s="13">
        <f t="shared" si="161"/>
        <v>0</v>
      </c>
      <c r="R406" s="13">
        <f>tarifest3(A406-$K$3,$A$3,Param!$B$10,Param!$C$10,Param!$D$10,Param!$E$10,Param!$B$11,Param!$C$11,Param!$D$11,Param!$E$11)</f>
        <v>4763</v>
      </c>
      <c r="S406" s="3">
        <f t="shared" si="162"/>
        <v>12.027777777777777</v>
      </c>
      <c r="T406" s="3">
        <f>IF(A406&lt;$K$3,$K$2,tarifest3grenz(A406-$K$3,$A$3,Param!$B$10,Param!$C$10,Param!$D$10,Param!$E$10,Param!$B$11,Param!$C$11,Param!$D$11,Param!$E$11))*100</f>
        <v>29.935547744446989</v>
      </c>
      <c r="U406" s="3">
        <f>MAX(K406-tarifest3($K$3,$A$3,Param!$B$10,Param!$C$10,Param!$D$10,Param!$E$10,Param!$B$11,Param!$C$11,Param!$D$11,Param!$E$11),0)</f>
        <v>6565</v>
      </c>
      <c r="V406" s="3">
        <f t="shared" si="163"/>
        <v>16.578282828282827</v>
      </c>
      <c r="W406" s="3">
        <f t="shared" si="164"/>
        <v>38.429093885962899</v>
      </c>
      <c r="X406" s="3">
        <f>soli3grenz(K406,$A$3,Param!$J$9,Param!$J$10,Param!$J$11)*100</f>
        <v>0</v>
      </c>
      <c r="Y406" s="13">
        <f t="shared" si="151"/>
        <v>6565</v>
      </c>
      <c r="Z406" s="3">
        <f t="shared" si="165"/>
        <v>16.578282828282827</v>
      </c>
      <c r="AA406" s="13">
        <f t="shared" si="152"/>
        <v>38.429093885962899</v>
      </c>
      <c r="AB406" s="13">
        <f t="shared" si="153"/>
        <v>-1475</v>
      </c>
      <c r="AC406" s="13">
        <f t="shared" si="154"/>
        <v>-3.7247474747474776</v>
      </c>
      <c r="AD406" s="13">
        <f t="shared" si="155"/>
        <v>4.2719580948019171</v>
      </c>
      <c r="AE406" s="3">
        <f t="shared" si="156"/>
        <v>4.2719580948019171</v>
      </c>
      <c r="AF406" s="13">
        <f t="shared" si="144"/>
        <v>1475</v>
      </c>
      <c r="AG406" s="13">
        <f t="shared" si="166"/>
        <v>3.7247474747474776</v>
      </c>
      <c r="AH406" s="13">
        <f t="shared" si="145"/>
        <v>3.7247474747474776</v>
      </c>
    </row>
    <row r="407" spans="1:34" x14ac:dyDescent="0.2">
      <c r="A407" s="8">
        <f t="shared" si="167"/>
        <v>39700</v>
      </c>
      <c r="B407" s="9">
        <f t="shared" si="147"/>
        <v>39.700000000000003</v>
      </c>
      <c r="C407" s="13">
        <f>tarifest3(A407,$A$3,Param!$B$5,Param!$C$5,Param!$D$5,Param!$E$5,Param!$B$6,Param!$C$6,Param!$D$6,Param!$E$6)</f>
        <v>8074</v>
      </c>
      <c r="D407" s="3">
        <f t="shared" si="157"/>
        <v>20.337531486146094</v>
      </c>
      <c r="E407" s="3">
        <f>tarifest3grenz(A407,$A$3,Param!$B$5,Param!$C$5,Param!$D$5,Param!$E$5,Param!$B$6,Param!$C$6,Param!$D$6,Param!$E$6)*100</f>
        <v>34.19842271582322</v>
      </c>
      <c r="F407" s="13">
        <f>soli3(C407,$A$3,Param!$J$4,Param!$J$5,Param!$J$6)</f>
        <v>0</v>
      </c>
      <c r="G407" s="3">
        <f>soli3grenz(C407,$A$3,Param!$J$4,Param!$J$5,Param!$J$6)*100</f>
        <v>0</v>
      </c>
      <c r="H407" s="13">
        <f t="shared" si="148"/>
        <v>8074</v>
      </c>
      <c r="I407" s="3">
        <f t="shared" si="146"/>
        <v>20.337531486146094</v>
      </c>
      <c r="J407" s="13">
        <f t="shared" si="149"/>
        <v>34.19842271582322</v>
      </c>
      <c r="K407" s="13">
        <f>tarifest3(A407,$A$3,Param!$B$10,Param!$C$10,Param!$D$10,Param!$E$10,Param!$B$11,Param!$C$11,Param!$D$11,Param!$E$11)</f>
        <v>11834</v>
      </c>
      <c r="L407" s="3">
        <f t="shared" si="158"/>
        <v>29.808564231738032</v>
      </c>
      <c r="M407" s="3">
        <f>tarifest3grenz(A407,$A$3,Param!$B$10,Param!$C$10,Param!$D$10,Param!$E$10,Param!$B$11,Param!$C$11,Param!$D$11,Param!$E$11)*100</f>
        <v>38.470380810625144</v>
      </c>
      <c r="N407" s="3">
        <f t="shared" si="159"/>
        <v>-2566</v>
      </c>
      <c r="O407" s="3">
        <f t="shared" si="160"/>
        <v>-6.4634760705289676</v>
      </c>
      <c r="P407" s="13">
        <f t="shared" si="150"/>
        <v>27790</v>
      </c>
      <c r="Q407" s="13">
        <f t="shared" si="161"/>
        <v>0</v>
      </c>
      <c r="R407" s="13">
        <f>tarifest3(A407-$K$3,$A$3,Param!$B$10,Param!$C$10,Param!$D$10,Param!$E$10,Param!$B$11,Param!$C$11,Param!$D$11,Param!$E$11)</f>
        <v>4793</v>
      </c>
      <c r="S407" s="3">
        <f t="shared" si="162"/>
        <v>12.073047858942065</v>
      </c>
      <c r="T407" s="3">
        <f>IF(A407&lt;$K$3,$K$2,tarifest3grenz(A407-$K$3,$A$3,Param!$B$10,Param!$C$10,Param!$D$10,Param!$E$10,Param!$B$11,Param!$C$11,Param!$D$11,Param!$E$11))*100</f>
        <v>29.97683466910923</v>
      </c>
      <c r="U407" s="3">
        <f>MAX(K407-tarifest3($K$3,$A$3,Param!$B$10,Param!$C$10,Param!$D$10,Param!$E$10,Param!$B$11,Param!$C$11,Param!$D$11,Param!$E$11),0)</f>
        <v>6604</v>
      </c>
      <c r="V407" s="3">
        <f t="shared" si="163"/>
        <v>16.634760705289672</v>
      </c>
      <c r="W407" s="3">
        <f t="shared" si="164"/>
        <v>38.470380810625144</v>
      </c>
      <c r="X407" s="3">
        <f>soli3grenz(K407,$A$3,Param!$J$9,Param!$J$10,Param!$J$11)*100</f>
        <v>0</v>
      </c>
      <c r="Y407" s="13">
        <f t="shared" si="151"/>
        <v>6604</v>
      </c>
      <c r="Z407" s="3">
        <f t="shared" si="165"/>
        <v>16.634760705289672</v>
      </c>
      <c r="AA407" s="13">
        <f t="shared" si="152"/>
        <v>38.470380810625144</v>
      </c>
      <c r="AB407" s="13">
        <f t="shared" si="153"/>
        <v>-1470</v>
      </c>
      <c r="AC407" s="13">
        <f t="shared" si="154"/>
        <v>-3.7027707808564223</v>
      </c>
      <c r="AD407" s="13">
        <f t="shared" si="155"/>
        <v>4.2719580948019242</v>
      </c>
      <c r="AE407" s="3">
        <f t="shared" si="156"/>
        <v>4.2719580948019242</v>
      </c>
      <c r="AF407" s="13">
        <f t="shared" si="144"/>
        <v>1470</v>
      </c>
      <c r="AG407" s="13">
        <f t="shared" si="166"/>
        <v>3.7027707808564223</v>
      </c>
      <c r="AH407" s="13">
        <f t="shared" si="145"/>
        <v>3.7027707808564223</v>
      </c>
    </row>
    <row r="408" spans="1:34" x14ac:dyDescent="0.2">
      <c r="A408" s="8">
        <f t="shared" si="167"/>
        <v>39800</v>
      </c>
      <c r="B408" s="9">
        <f t="shared" si="147"/>
        <v>39.799999999999997</v>
      </c>
      <c r="C408" s="13">
        <f>tarifest3(A408,$A$3,Param!$B$5,Param!$C$5,Param!$D$5,Param!$E$5,Param!$B$6,Param!$C$6,Param!$D$6,Param!$E$6)</f>
        <v>8108</v>
      </c>
      <c r="D408" s="3">
        <f t="shared" si="157"/>
        <v>20.371859296482413</v>
      </c>
      <c r="E408" s="3">
        <f>tarifest3grenz(A408,$A$3,Param!$B$5,Param!$C$5,Param!$D$5,Param!$E$5,Param!$B$6,Param!$C$6,Param!$D$6,Param!$E$6)*100</f>
        <v>34.239709640485458</v>
      </c>
      <c r="F408" s="13">
        <f>soli3(C408,$A$3,Param!$J$4,Param!$J$5,Param!$J$6)</f>
        <v>0</v>
      </c>
      <c r="G408" s="3">
        <f>soli3grenz(C408,$A$3,Param!$J$4,Param!$J$5,Param!$J$6)*100</f>
        <v>0</v>
      </c>
      <c r="H408" s="13">
        <f t="shared" si="148"/>
        <v>8108</v>
      </c>
      <c r="I408" s="3">
        <f t="shared" si="146"/>
        <v>20.371859296482413</v>
      </c>
      <c r="J408" s="13">
        <f t="shared" si="149"/>
        <v>34.239709640485458</v>
      </c>
      <c r="K408" s="13">
        <f>tarifest3(A408,$A$3,Param!$B$10,Param!$C$10,Param!$D$10,Param!$E$10,Param!$B$11,Param!$C$11,Param!$D$11,Param!$E$11)</f>
        <v>11872</v>
      </c>
      <c r="L408" s="3">
        <f t="shared" si="158"/>
        <v>29.829145728643212</v>
      </c>
      <c r="M408" s="3">
        <f>tarifest3grenz(A408,$A$3,Param!$B$10,Param!$C$10,Param!$D$10,Param!$E$10,Param!$B$11,Param!$C$11,Param!$D$11,Param!$E$11)*100</f>
        <v>38.511667735287382</v>
      </c>
      <c r="N408" s="3">
        <f t="shared" si="159"/>
        <v>-2528</v>
      </c>
      <c r="O408" s="3">
        <f t="shared" si="160"/>
        <v>-6.3517587939698483</v>
      </c>
      <c r="P408" s="13">
        <f t="shared" si="150"/>
        <v>27860</v>
      </c>
      <c r="Q408" s="13">
        <f t="shared" si="161"/>
        <v>0</v>
      </c>
      <c r="R408" s="13">
        <f>tarifest3(A408-$K$3,$A$3,Param!$B$10,Param!$C$10,Param!$D$10,Param!$E$10,Param!$B$11,Param!$C$11,Param!$D$11,Param!$E$11)</f>
        <v>4823</v>
      </c>
      <c r="S408" s="3">
        <f t="shared" si="162"/>
        <v>12.118090452261306</v>
      </c>
      <c r="T408" s="3">
        <f>IF(A408&lt;$K$3,$K$2,tarifest3grenz(A408-$K$3,$A$3,Param!$B$10,Param!$C$10,Param!$D$10,Param!$E$10,Param!$B$11,Param!$C$11,Param!$D$11,Param!$E$11))*100</f>
        <v>30.018121593771468</v>
      </c>
      <c r="U408" s="3">
        <f>MAX(K408-tarifest3($K$3,$A$3,Param!$B$10,Param!$C$10,Param!$D$10,Param!$E$10,Param!$B$11,Param!$C$11,Param!$D$11,Param!$E$11),0)</f>
        <v>6642</v>
      </c>
      <c r="V408" s="3">
        <f t="shared" si="163"/>
        <v>16.688442211055275</v>
      </c>
      <c r="W408" s="3">
        <f t="shared" si="164"/>
        <v>38.511667735287382</v>
      </c>
      <c r="X408" s="3">
        <f>soli3grenz(K408,$A$3,Param!$J$9,Param!$J$10,Param!$J$11)*100</f>
        <v>0</v>
      </c>
      <c r="Y408" s="13">
        <f t="shared" si="151"/>
        <v>6642</v>
      </c>
      <c r="Z408" s="3">
        <f t="shared" si="165"/>
        <v>16.688442211055275</v>
      </c>
      <c r="AA408" s="13">
        <f t="shared" si="152"/>
        <v>38.511667735287382</v>
      </c>
      <c r="AB408" s="13">
        <f t="shared" si="153"/>
        <v>-1466</v>
      </c>
      <c r="AC408" s="13">
        <f t="shared" si="154"/>
        <v>-3.6834170854271377</v>
      </c>
      <c r="AD408" s="13">
        <f t="shared" si="155"/>
        <v>4.2719580948019242</v>
      </c>
      <c r="AE408" s="3">
        <f t="shared" si="156"/>
        <v>4.2719580948019242</v>
      </c>
      <c r="AF408" s="13">
        <f t="shared" si="144"/>
        <v>1466</v>
      </c>
      <c r="AG408" s="13">
        <f t="shared" si="166"/>
        <v>3.6834170854271377</v>
      </c>
      <c r="AH408" s="13">
        <f t="shared" si="145"/>
        <v>3.6834170854271377</v>
      </c>
    </row>
    <row r="409" spans="1:34" x14ac:dyDescent="0.2">
      <c r="A409" s="8">
        <f t="shared" si="167"/>
        <v>39900</v>
      </c>
      <c r="B409" s="9">
        <f t="shared" si="147"/>
        <v>39.9</v>
      </c>
      <c r="C409" s="13">
        <f>tarifest3(A409,$A$3,Param!$B$5,Param!$C$5,Param!$D$5,Param!$E$5,Param!$B$6,Param!$C$6,Param!$D$6,Param!$E$6)</f>
        <v>8143</v>
      </c>
      <c r="D409" s="3">
        <f t="shared" si="157"/>
        <v>20.408521303258144</v>
      </c>
      <c r="E409" s="3">
        <f>tarifest3grenz(A409,$A$3,Param!$B$5,Param!$C$5,Param!$D$5,Param!$E$5,Param!$B$6,Param!$C$6,Param!$D$6,Param!$E$6)*100</f>
        <v>34.280996565147696</v>
      </c>
      <c r="F409" s="13">
        <f>soli3(C409,$A$3,Param!$J$4,Param!$J$5,Param!$J$6)</f>
        <v>0</v>
      </c>
      <c r="G409" s="3">
        <f>soli3grenz(C409,$A$3,Param!$J$4,Param!$J$5,Param!$J$6)*100</f>
        <v>0</v>
      </c>
      <c r="H409" s="13">
        <f t="shared" si="148"/>
        <v>8143</v>
      </c>
      <c r="I409" s="3">
        <f t="shared" si="146"/>
        <v>20.408521303258144</v>
      </c>
      <c r="J409" s="13">
        <f t="shared" si="149"/>
        <v>34.280996565147696</v>
      </c>
      <c r="K409" s="13">
        <f>tarifest3(A409,$A$3,Param!$B$10,Param!$C$10,Param!$D$10,Param!$E$10,Param!$B$11,Param!$C$11,Param!$D$11,Param!$E$11)</f>
        <v>11911</v>
      </c>
      <c r="L409" s="3">
        <f t="shared" si="158"/>
        <v>29.852130325814535</v>
      </c>
      <c r="M409" s="3">
        <f>tarifest3grenz(A409,$A$3,Param!$B$10,Param!$C$10,Param!$D$10,Param!$E$10,Param!$B$11,Param!$C$11,Param!$D$11,Param!$E$11)*100</f>
        <v>38.55295465994962</v>
      </c>
      <c r="N409" s="3">
        <f t="shared" si="159"/>
        <v>-2489</v>
      </c>
      <c r="O409" s="3">
        <f t="shared" si="160"/>
        <v>-6.2380952380952381</v>
      </c>
      <c r="P409" s="13">
        <f t="shared" si="150"/>
        <v>27930</v>
      </c>
      <c r="Q409" s="13">
        <f t="shared" si="161"/>
        <v>0</v>
      </c>
      <c r="R409" s="13">
        <f>tarifest3(A409-$K$3,$A$3,Param!$B$10,Param!$C$10,Param!$D$10,Param!$E$10,Param!$B$11,Param!$C$11,Param!$D$11,Param!$E$11)</f>
        <v>4853</v>
      </c>
      <c r="S409" s="3">
        <f t="shared" si="162"/>
        <v>12.162907268170427</v>
      </c>
      <c r="T409" s="3">
        <f>IF(A409&lt;$K$3,$K$2,tarifest3grenz(A409-$K$3,$A$3,Param!$B$10,Param!$C$10,Param!$D$10,Param!$E$10,Param!$B$11,Param!$C$11,Param!$D$11,Param!$E$11))*100</f>
        <v>30.059408518433706</v>
      </c>
      <c r="U409" s="3">
        <f>MAX(K409-tarifest3($K$3,$A$3,Param!$B$10,Param!$C$10,Param!$D$10,Param!$E$10,Param!$B$11,Param!$C$11,Param!$D$11,Param!$E$11),0)</f>
        <v>6681</v>
      </c>
      <c r="V409" s="3">
        <f t="shared" si="163"/>
        <v>16.744360902255639</v>
      </c>
      <c r="W409" s="3">
        <f t="shared" si="164"/>
        <v>38.55295465994962</v>
      </c>
      <c r="X409" s="3">
        <f>soli3grenz(K409,$A$3,Param!$J$9,Param!$J$10,Param!$J$11)*100</f>
        <v>0</v>
      </c>
      <c r="Y409" s="13">
        <f t="shared" si="151"/>
        <v>6681</v>
      </c>
      <c r="Z409" s="3">
        <f t="shared" si="165"/>
        <v>16.744360902255639</v>
      </c>
      <c r="AA409" s="13">
        <f t="shared" si="152"/>
        <v>38.55295465994962</v>
      </c>
      <c r="AB409" s="13">
        <f t="shared" si="153"/>
        <v>-1462</v>
      </c>
      <c r="AC409" s="13">
        <f t="shared" si="154"/>
        <v>-3.6641604010025048</v>
      </c>
      <c r="AD409" s="13">
        <f t="shared" si="155"/>
        <v>4.2719580948019242</v>
      </c>
      <c r="AE409" s="3">
        <f t="shared" si="156"/>
        <v>4.2719580948019242</v>
      </c>
      <c r="AF409" s="13">
        <f t="shared" si="144"/>
        <v>1462</v>
      </c>
      <c r="AG409" s="13">
        <f t="shared" si="166"/>
        <v>3.6641604010025048</v>
      </c>
      <c r="AH409" s="13">
        <f t="shared" si="145"/>
        <v>3.6641604010025048</v>
      </c>
    </row>
    <row r="410" spans="1:34" x14ac:dyDescent="0.2">
      <c r="A410" s="8">
        <f t="shared" si="167"/>
        <v>40000</v>
      </c>
      <c r="B410" s="9">
        <f t="shared" si="147"/>
        <v>40</v>
      </c>
      <c r="C410" s="13">
        <f>tarifest3(A410,$A$3,Param!$B$5,Param!$C$5,Param!$D$5,Param!$E$5,Param!$B$6,Param!$C$6,Param!$D$6,Param!$E$6)</f>
        <v>8177</v>
      </c>
      <c r="D410" s="3">
        <f t="shared" si="157"/>
        <v>20.442499999999999</v>
      </c>
      <c r="E410" s="3">
        <f>tarifest3grenz(A410,$A$3,Param!$B$5,Param!$C$5,Param!$D$5,Param!$E$5,Param!$B$6,Param!$C$6,Param!$D$6,Param!$E$6)*100</f>
        <v>34.322283489809941</v>
      </c>
      <c r="F410" s="13">
        <f>soli3(C410,$A$3,Param!$J$4,Param!$J$5,Param!$J$6)</f>
        <v>0</v>
      </c>
      <c r="G410" s="3">
        <f>soli3grenz(C410,$A$3,Param!$J$4,Param!$J$5,Param!$J$6)*100</f>
        <v>0</v>
      </c>
      <c r="H410" s="13">
        <f t="shared" si="148"/>
        <v>8177</v>
      </c>
      <c r="I410" s="3">
        <f t="shared" si="146"/>
        <v>20.442499999999999</v>
      </c>
      <c r="J410" s="13">
        <f t="shared" si="149"/>
        <v>34.322283489809941</v>
      </c>
      <c r="K410" s="13">
        <f>tarifest3(A410,$A$3,Param!$B$10,Param!$C$10,Param!$D$10,Param!$E$10,Param!$B$11,Param!$C$11,Param!$D$11,Param!$E$11)</f>
        <v>11949</v>
      </c>
      <c r="L410" s="3">
        <f t="shared" si="158"/>
        <v>29.872500000000002</v>
      </c>
      <c r="M410" s="3">
        <f>tarifest3grenz(A410,$A$3,Param!$B$10,Param!$C$10,Param!$D$10,Param!$E$10,Param!$B$11,Param!$C$11,Param!$D$11,Param!$E$11)*100</f>
        <v>38.594241584611865</v>
      </c>
      <c r="N410" s="3">
        <f t="shared" si="159"/>
        <v>-2451</v>
      </c>
      <c r="O410" s="3">
        <f t="shared" si="160"/>
        <v>-6.1275000000000004</v>
      </c>
      <c r="P410" s="13">
        <f t="shared" si="150"/>
        <v>28000</v>
      </c>
      <c r="Q410" s="13">
        <f t="shared" si="161"/>
        <v>0</v>
      </c>
      <c r="R410" s="13">
        <f>tarifest3(A410-$K$3,$A$3,Param!$B$10,Param!$C$10,Param!$D$10,Param!$E$10,Param!$B$11,Param!$C$11,Param!$D$11,Param!$E$11)</f>
        <v>4883</v>
      </c>
      <c r="S410" s="3">
        <f t="shared" si="162"/>
        <v>12.2075</v>
      </c>
      <c r="T410" s="3">
        <f>IF(A410&lt;$K$3,$K$2,tarifest3grenz(A410-$K$3,$A$3,Param!$B$10,Param!$C$10,Param!$D$10,Param!$E$10,Param!$B$11,Param!$C$11,Param!$D$11,Param!$E$11))*100</f>
        <v>30.100695443095947</v>
      </c>
      <c r="U410" s="3">
        <f>MAX(K410-tarifest3($K$3,$A$3,Param!$B$10,Param!$C$10,Param!$D$10,Param!$E$10,Param!$B$11,Param!$C$11,Param!$D$11,Param!$E$11),0)</f>
        <v>6719</v>
      </c>
      <c r="V410" s="3">
        <f t="shared" si="163"/>
        <v>16.797500000000003</v>
      </c>
      <c r="W410" s="3">
        <f t="shared" si="164"/>
        <v>38.594241584611865</v>
      </c>
      <c r="X410" s="3">
        <f>soli3grenz(K410,$A$3,Param!$J$9,Param!$J$10,Param!$J$11)*100</f>
        <v>0</v>
      </c>
      <c r="Y410" s="13">
        <f t="shared" si="151"/>
        <v>6719</v>
      </c>
      <c r="Z410" s="3">
        <f t="shared" si="165"/>
        <v>16.797500000000003</v>
      </c>
      <c r="AA410" s="13">
        <f t="shared" si="152"/>
        <v>38.594241584611865</v>
      </c>
      <c r="AB410" s="13">
        <f t="shared" si="153"/>
        <v>-1458</v>
      </c>
      <c r="AC410" s="13">
        <f t="shared" si="154"/>
        <v>-3.644999999999996</v>
      </c>
      <c r="AD410" s="13">
        <f t="shared" si="155"/>
        <v>4.2719580948019242</v>
      </c>
      <c r="AE410" s="3">
        <f t="shared" si="156"/>
        <v>4.2719580948019242</v>
      </c>
      <c r="AF410" s="13">
        <f t="shared" si="144"/>
        <v>1458</v>
      </c>
      <c r="AG410" s="13">
        <f t="shared" si="166"/>
        <v>3.644999999999996</v>
      </c>
      <c r="AH410" s="13">
        <f t="shared" si="145"/>
        <v>3.644999999999996</v>
      </c>
    </row>
    <row r="411" spans="1:34" x14ac:dyDescent="0.2">
      <c r="A411" s="8">
        <f t="shared" si="167"/>
        <v>40100</v>
      </c>
      <c r="B411" s="9">
        <f t="shared" si="147"/>
        <v>40.1</v>
      </c>
      <c r="C411" s="13">
        <f>tarifest3(A411,$A$3,Param!$B$5,Param!$C$5,Param!$D$5,Param!$E$5,Param!$B$6,Param!$C$6,Param!$D$6,Param!$E$6)</f>
        <v>8211</v>
      </c>
      <c r="D411" s="3">
        <f t="shared" si="157"/>
        <v>20.476309226932667</v>
      </c>
      <c r="E411" s="3">
        <f>tarifest3grenz(A411,$A$3,Param!$B$5,Param!$C$5,Param!$D$5,Param!$E$5,Param!$B$6,Param!$C$6,Param!$D$6,Param!$E$6)*100</f>
        <v>34.363570414472179</v>
      </c>
      <c r="F411" s="13">
        <f>soli3(C411,$A$3,Param!$J$4,Param!$J$5,Param!$J$6)</f>
        <v>0</v>
      </c>
      <c r="G411" s="3">
        <f>soli3grenz(C411,$A$3,Param!$J$4,Param!$J$5,Param!$J$6)*100</f>
        <v>0</v>
      </c>
      <c r="H411" s="13">
        <f t="shared" si="148"/>
        <v>8211</v>
      </c>
      <c r="I411" s="3">
        <f t="shared" si="146"/>
        <v>20.476309226932667</v>
      </c>
      <c r="J411" s="13">
        <f t="shared" si="149"/>
        <v>34.363570414472179</v>
      </c>
      <c r="K411" s="13">
        <f>tarifest3(A411,$A$3,Param!$B$10,Param!$C$10,Param!$D$10,Param!$E$10,Param!$B$11,Param!$C$11,Param!$D$11,Param!$E$11)</f>
        <v>11988</v>
      </c>
      <c r="L411" s="3">
        <f t="shared" si="158"/>
        <v>29.895261845386536</v>
      </c>
      <c r="M411" s="3">
        <f>tarifest3grenz(A411,$A$3,Param!$B$10,Param!$C$10,Param!$D$10,Param!$E$10,Param!$B$11,Param!$C$11,Param!$D$11,Param!$E$11)*100</f>
        <v>38.635528509274096</v>
      </c>
      <c r="N411" s="3">
        <f t="shared" si="159"/>
        <v>-2412</v>
      </c>
      <c r="O411" s="3">
        <f t="shared" si="160"/>
        <v>-6.0149625935162092</v>
      </c>
      <c r="P411" s="13">
        <f t="shared" si="150"/>
        <v>28070</v>
      </c>
      <c r="Q411" s="13">
        <f t="shared" si="161"/>
        <v>0</v>
      </c>
      <c r="R411" s="13">
        <f>tarifest3(A411-$K$3,$A$3,Param!$B$10,Param!$C$10,Param!$D$10,Param!$E$10,Param!$B$11,Param!$C$11,Param!$D$11,Param!$E$11)</f>
        <v>4913</v>
      </c>
      <c r="S411" s="3">
        <f t="shared" si="162"/>
        <v>12.251870324189525</v>
      </c>
      <c r="T411" s="3">
        <f>IF(A411&lt;$K$3,$K$2,tarifest3grenz(A411-$K$3,$A$3,Param!$B$10,Param!$C$10,Param!$D$10,Param!$E$10,Param!$B$11,Param!$C$11,Param!$D$11,Param!$E$11))*100</f>
        <v>30.141982367758185</v>
      </c>
      <c r="U411" s="3">
        <f>MAX(K411-tarifest3($K$3,$A$3,Param!$B$10,Param!$C$10,Param!$D$10,Param!$E$10,Param!$B$11,Param!$C$11,Param!$D$11,Param!$E$11),0)</f>
        <v>6758</v>
      </c>
      <c r="V411" s="3">
        <f t="shared" si="163"/>
        <v>16.852867830423939</v>
      </c>
      <c r="W411" s="3">
        <f t="shared" si="164"/>
        <v>38.635528509274096</v>
      </c>
      <c r="X411" s="3">
        <f>soli3grenz(K411,$A$3,Param!$J$9,Param!$J$10,Param!$J$11)*100</f>
        <v>0</v>
      </c>
      <c r="Y411" s="13">
        <f t="shared" si="151"/>
        <v>6758</v>
      </c>
      <c r="Z411" s="3">
        <f t="shared" si="165"/>
        <v>16.852867830423939</v>
      </c>
      <c r="AA411" s="13">
        <f t="shared" si="152"/>
        <v>38.635528509274096</v>
      </c>
      <c r="AB411" s="13">
        <f t="shared" si="153"/>
        <v>-1453</v>
      </c>
      <c r="AC411" s="13">
        <f t="shared" si="154"/>
        <v>-3.6234413965087278</v>
      </c>
      <c r="AD411" s="13">
        <f t="shared" si="155"/>
        <v>4.2719580948019171</v>
      </c>
      <c r="AE411" s="3">
        <f t="shared" si="156"/>
        <v>4.2719580948019171</v>
      </c>
      <c r="AF411" s="13">
        <f t="shared" si="144"/>
        <v>1453</v>
      </c>
      <c r="AG411" s="13">
        <f t="shared" si="166"/>
        <v>3.6234413965087278</v>
      </c>
      <c r="AH411" s="13">
        <f t="shared" si="145"/>
        <v>3.6234413965087278</v>
      </c>
    </row>
    <row r="412" spans="1:34" x14ac:dyDescent="0.2">
      <c r="A412" s="8">
        <f t="shared" si="167"/>
        <v>40200</v>
      </c>
      <c r="B412" s="9">
        <f t="shared" si="147"/>
        <v>40.200000000000003</v>
      </c>
      <c r="C412" s="13">
        <f>tarifest3(A412,$A$3,Param!$B$5,Param!$C$5,Param!$D$5,Param!$E$5,Param!$B$6,Param!$C$6,Param!$D$6,Param!$E$6)</f>
        <v>8246</v>
      </c>
      <c r="D412" s="3">
        <f t="shared" si="157"/>
        <v>20.512437810945276</v>
      </c>
      <c r="E412" s="3">
        <f>tarifest3grenz(A412,$A$3,Param!$B$5,Param!$C$5,Param!$D$5,Param!$E$5,Param!$B$6,Param!$C$6,Param!$D$6,Param!$E$6)*100</f>
        <v>34.404857339134416</v>
      </c>
      <c r="F412" s="13">
        <f>soli3(C412,$A$3,Param!$J$4,Param!$J$5,Param!$J$6)</f>
        <v>0</v>
      </c>
      <c r="G412" s="3">
        <f>soli3grenz(C412,$A$3,Param!$J$4,Param!$J$5,Param!$J$6)*100</f>
        <v>0</v>
      </c>
      <c r="H412" s="13">
        <f t="shared" si="148"/>
        <v>8246</v>
      </c>
      <c r="I412" s="3">
        <f t="shared" si="146"/>
        <v>20.512437810945276</v>
      </c>
      <c r="J412" s="13">
        <f t="shared" si="149"/>
        <v>34.404857339134416</v>
      </c>
      <c r="K412" s="13">
        <f>tarifest3(A412,$A$3,Param!$B$10,Param!$C$10,Param!$D$10,Param!$E$10,Param!$B$11,Param!$C$11,Param!$D$11,Param!$E$11)</f>
        <v>12027</v>
      </c>
      <c r="L412" s="3">
        <f t="shared" si="158"/>
        <v>29.917910447761191</v>
      </c>
      <c r="M412" s="3">
        <f>tarifest3grenz(A412,$A$3,Param!$B$10,Param!$C$10,Param!$D$10,Param!$E$10,Param!$B$11,Param!$C$11,Param!$D$11,Param!$E$11)*100</f>
        <v>38.676815433936341</v>
      </c>
      <c r="N412" s="3">
        <f t="shared" si="159"/>
        <v>-2373</v>
      </c>
      <c r="O412" s="3">
        <f t="shared" si="160"/>
        <v>-5.9029850746268657</v>
      </c>
      <c r="P412" s="13">
        <f t="shared" si="150"/>
        <v>28140</v>
      </c>
      <c r="Q412" s="13">
        <f t="shared" si="161"/>
        <v>0</v>
      </c>
      <c r="R412" s="13">
        <f>tarifest3(A412-$K$3,$A$3,Param!$B$10,Param!$C$10,Param!$D$10,Param!$E$10,Param!$B$11,Param!$C$11,Param!$D$11,Param!$E$11)</f>
        <v>4944</v>
      </c>
      <c r="S412" s="3">
        <f t="shared" si="162"/>
        <v>12.298507462686567</v>
      </c>
      <c r="T412" s="3">
        <f>IF(A412&lt;$K$3,$K$2,tarifest3grenz(A412-$K$3,$A$3,Param!$B$10,Param!$C$10,Param!$D$10,Param!$E$10,Param!$B$11,Param!$C$11,Param!$D$11,Param!$E$11))*100</f>
        <v>30.183269292420427</v>
      </c>
      <c r="U412" s="3">
        <f>MAX(K412-tarifest3($K$3,$A$3,Param!$B$10,Param!$C$10,Param!$D$10,Param!$E$10,Param!$B$11,Param!$C$11,Param!$D$11,Param!$E$11),0)</f>
        <v>6797</v>
      </c>
      <c r="V412" s="3">
        <f t="shared" si="163"/>
        <v>16.907960199004975</v>
      </c>
      <c r="W412" s="3">
        <f t="shared" si="164"/>
        <v>38.676815433936341</v>
      </c>
      <c r="X412" s="3">
        <f>soli3grenz(K412,$A$3,Param!$J$9,Param!$J$10,Param!$J$11)*100</f>
        <v>0</v>
      </c>
      <c r="Y412" s="13">
        <f t="shared" si="151"/>
        <v>6797</v>
      </c>
      <c r="Z412" s="3">
        <f t="shared" si="165"/>
        <v>16.907960199004975</v>
      </c>
      <c r="AA412" s="13">
        <f t="shared" si="152"/>
        <v>38.676815433936341</v>
      </c>
      <c r="AB412" s="13">
        <f t="shared" si="153"/>
        <v>-1449</v>
      </c>
      <c r="AC412" s="13">
        <f t="shared" si="154"/>
        <v>-3.6044776119403004</v>
      </c>
      <c r="AD412" s="13">
        <f t="shared" si="155"/>
        <v>4.2719580948019242</v>
      </c>
      <c r="AE412" s="3">
        <f t="shared" si="156"/>
        <v>4.2719580948019242</v>
      </c>
      <c r="AF412" s="13">
        <f t="shared" si="144"/>
        <v>1449</v>
      </c>
      <c r="AG412" s="13">
        <f t="shared" si="166"/>
        <v>3.6044776119403004</v>
      </c>
      <c r="AH412" s="13">
        <f t="shared" si="145"/>
        <v>3.6044776119403004</v>
      </c>
    </row>
    <row r="413" spans="1:34" x14ac:dyDescent="0.2">
      <c r="A413" s="8">
        <f t="shared" si="167"/>
        <v>40300</v>
      </c>
      <c r="B413" s="9">
        <f t="shared" si="147"/>
        <v>40.299999999999997</v>
      </c>
      <c r="C413" s="13">
        <f>tarifest3(A413,$A$3,Param!$B$5,Param!$C$5,Param!$D$5,Param!$E$5,Param!$B$6,Param!$C$6,Param!$D$6,Param!$E$6)</f>
        <v>8280</v>
      </c>
      <c r="D413" s="3">
        <f t="shared" si="157"/>
        <v>20.545905707196031</v>
      </c>
      <c r="E413" s="3">
        <f>tarifest3grenz(A413,$A$3,Param!$B$5,Param!$C$5,Param!$D$5,Param!$E$5,Param!$B$6,Param!$C$6,Param!$D$6,Param!$E$6)*100</f>
        <v>34.446144263796654</v>
      </c>
      <c r="F413" s="13">
        <f>soli3(C413,$A$3,Param!$J$4,Param!$J$5,Param!$J$6)</f>
        <v>0</v>
      </c>
      <c r="G413" s="3">
        <f>soli3grenz(C413,$A$3,Param!$J$4,Param!$J$5,Param!$J$6)*100</f>
        <v>0</v>
      </c>
      <c r="H413" s="13">
        <f t="shared" si="148"/>
        <v>8280</v>
      </c>
      <c r="I413" s="3">
        <f t="shared" si="146"/>
        <v>20.545905707196031</v>
      </c>
      <c r="J413" s="13">
        <f t="shared" si="149"/>
        <v>34.446144263796654</v>
      </c>
      <c r="K413" s="13">
        <f>tarifest3(A413,$A$3,Param!$B$10,Param!$C$10,Param!$D$10,Param!$E$10,Param!$B$11,Param!$C$11,Param!$D$11,Param!$E$11)</f>
        <v>12065</v>
      </c>
      <c r="L413" s="3">
        <f t="shared" si="158"/>
        <v>29.937965260545909</v>
      </c>
      <c r="M413" s="3">
        <f>tarifest3grenz(A413,$A$3,Param!$B$10,Param!$C$10,Param!$D$10,Param!$E$10,Param!$B$11,Param!$C$11,Param!$D$11,Param!$E$11)*100</f>
        <v>38.718102358598586</v>
      </c>
      <c r="N413" s="3">
        <f t="shared" si="159"/>
        <v>-2335</v>
      </c>
      <c r="O413" s="3">
        <f t="shared" si="160"/>
        <v>-5.7940446650124073</v>
      </c>
      <c r="P413" s="13">
        <f t="shared" si="150"/>
        <v>28210</v>
      </c>
      <c r="Q413" s="13">
        <f t="shared" si="161"/>
        <v>0</v>
      </c>
      <c r="R413" s="13">
        <f>tarifest3(A413-$K$3,$A$3,Param!$B$10,Param!$C$10,Param!$D$10,Param!$E$10,Param!$B$11,Param!$C$11,Param!$D$11,Param!$E$11)</f>
        <v>4974</v>
      </c>
      <c r="S413" s="3">
        <f t="shared" si="162"/>
        <v>12.3424317617866</v>
      </c>
      <c r="T413" s="3">
        <f>IF(A413&lt;$K$3,$K$2,tarifest3grenz(A413-$K$3,$A$3,Param!$B$10,Param!$C$10,Param!$D$10,Param!$E$10,Param!$B$11,Param!$C$11,Param!$D$11,Param!$E$11))*100</f>
        <v>30.224556217082664</v>
      </c>
      <c r="U413" s="3">
        <f>MAX(K413-tarifest3($K$3,$A$3,Param!$B$10,Param!$C$10,Param!$D$10,Param!$E$10,Param!$B$11,Param!$C$11,Param!$D$11,Param!$E$11),0)</f>
        <v>6835</v>
      </c>
      <c r="V413" s="3">
        <f t="shared" si="163"/>
        <v>16.960297766749381</v>
      </c>
      <c r="W413" s="3">
        <f t="shared" si="164"/>
        <v>38.718102358598586</v>
      </c>
      <c r="X413" s="3">
        <f>soli3grenz(K413,$A$3,Param!$J$9,Param!$J$10,Param!$J$11)*100</f>
        <v>0</v>
      </c>
      <c r="Y413" s="13">
        <f t="shared" si="151"/>
        <v>6835</v>
      </c>
      <c r="Z413" s="3">
        <f t="shared" si="165"/>
        <v>16.960297766749381</v>
      </c>
      <c r="AA413" s="13">
        <f t="shared" si="152"/>
        <v>38.718102358598586</v>
      </c>
      <c r="AB413" s="13">
        <f t="shared" si="153"/>
        <v>-1445</v>
      </c>
      <c r="AC413" s="13">
        <f t="shared" si="154"/>
        <v>-3.5856079404466499</v>
      </c>
      <c r="AD413" s="13">
        <f t="shared" si="155"/>
        <v>4.2719580948019313</v>
      </c>
      <c r="AE413" s="3">
        <f t="shared" si="156"/>
        <v>4.2719580948019313</v>
      </c>
      <c r="AF413" s="13">
        <f t="shared" si="144"/>
        <v>1445</v>
      </c>
      <c r="AG413" s="13">
        <f t="shared" si="166"/>
        <v>3.5856079404466499</v>
      </c>
      <c r="AH413" s="13">
        <f t="shared" si="145"/>
        <v>3.5856079404466499</v>
      </c>
    </row>
    <row r="414" spans="1:34" x14ac:dyDescent="0.2">
      <c r="A414" s="8">
        <f t="shared" si="167"/>
        <v>40400</v>
      </c>
      <c r="B414" s="9">
        <f t="shared" si="147"/>
        <v>40.4</v>
      </c>
      <c r="C414" s="13">
        <f>tarifest3(A414,$A$3,Param!$B$5,Param!$C$5,Param!$D$5,Param!$E$5,Param!$B$6,Param!$C$6,Param!$D$6,Param!$E$6)</f>
        <v>8315</v>
      </c>
      <c r="D414" s="3">
        <f t="shared" si="157"/>
        <v>20.581683168316829</v>
      </c>
      <c r="E414" s="3">
        <f>tarifest3grenz(A414,$A$3,Param!$B$5,Param!$C$5,Param!$D$5,Param!$E$5,Param!$B$6,Param!$C$6,Param!$D$6,Param!$E$6)*100</f>
        <v>34.487431188458892</v>
      </c>
      <c r="F414" s="13">
        <f>soli3(C414,$A$3,Param!$J$4,Param!$J$5,Param!$J$6)</f>
        <v>0</v>
      </c>
      <c r="G414" s="3">
        <f>soli3grenz(C414,$A$3,Param!$J$4,Param!$J$5,Param!$J$6)*100</f>
        <v>0</v>
      </c>
      <c r="H414" s="13">
        <f t="shared" si="148"/>
        <v>8315</v>
      </c>
      <c r="I414" s="3">
        <f t="shared" si="146"/>
        <v>20.581683168316829</v>
      </c>
      <c r="J414" s="13">
        <f t="shared" si="149"/>
        <v>34.487431188458892</v>
      </c>
      <c r="K414" s="13">
        <f>tarifest3(A414,$A$3,Param!$B$10,Param!$C$10,Param!$D$10,Param!$E$10,Param!$B$11,Param!$C$11,Param!$D$11,Param!$E$11)</f>
        <v>12104</v>
      </c>
      <c r="L414" s="3">
        <f t="shared" si="158"/>
        <v>29.96039603960396</v>
      </c>
      <c r="M414" s="3">
        <f>tarifest3grenz(A414,$A$3,Param!$B$10,Param!$C$10,Param!$D$10,Param!$E$10,Param!$B$11,Param!$C$11,Param!$D$11,Param!$E$11)*100</f>
        <v>38.759389283260816</v>
      </c>
      <c r="N414" s="3">
        <f t="shared" si="159"/>
        <v>-2296</v>
      </c>
      <c r="O414" s="3">
        <f t="shared" si="160"/>
        <v>-5.6831683168316838</v>
      </c>
      <c r="P414" s="13">
        <f t="shared" si="150"/>
        <v>28280</v>
      </c>
      <c r="Q414" s="13">
        <f t="shared" si="161"/>
        <v>0</v>
      </c>
      <c r="R414" s="13">
        <f>tarifest3(A414-$K$3,$A$3,Param!$B$10,Param!$C$10,Param!$D$10,Param!$E$10,Param!$B$11,Param!$C$11,Param!$D$11,Param!$E$11)</f>
        <v>5004</v>
      </c>
      <c r="S414" s="3">
        <f t="shared" si="162"/>
        <v>12.386138613861386</v>
      </c>
      <c r="T414" s="3">
        <f>IF(A414&lt;$K$3,$K$2,tarifest3grenz(A414-$K$3,$A$3,Param!$B$10,Param!$C$10,Param!$D$10,Param!$E$10,Param!$B$11,Param!$C$11,Param!$D$11,Param!$E$11))*100</f>
        <v>30.265843141744902</v>
      </c>
      <c r="U414" s="3">
        <f>MAX(K414-tarifest3($K$3,$A$3,Param!$B$10,Param!$C$10,Param!$D$10,Param!$E$10,Param!$B$11,Param!$C$11,Param!$D$11,Param!$E$11),0)</f>
        <v>6874</v>
      </c>
      <c r="V414" s="3">
        <f t="shared" si="163"/>
        <v>17.014851485148515</v>
      </c>
      <c r="W414" s="3">
        <f t="shared" si="164"/>
        <v>38.759389283260816</v>
      </c>
      <c r="X414" s="3">
        <f>soli3grenz(K414,$A$3,Param!$J$9,Param!$J$10,Param!$J$11)*100</f>
        <v>0</v>
      </c>
      <c r="Y414" s="13">
        <f t="shared" si="151"/>
        <v>6874</v>
      </c>
      <c r="Z414" s="3">
        <f t="shared" si="165"/>
        <v>17.014851485148515</v>
      </c>
      <c r="AA414" s="13">
        <f t="shared" si="152"/>
        <v>38.759389283260816</v>
      </c>
      <c r="AB414" s="13">
        <f t="shared" si="153"/>
        <v>-1441</v>
      </c>
      <c r="AC414" s="13">
        <f t="shared" si="154"/>
        <v>-3.5668316831683136</v>
      </c>
      <c r="AD414" s="13">
        <f t="shared" si="155"/>
        <v>4.2719580948019242</v>
      </c>
      <c r="AE414" s="3">
        <f t="shared" si="156"/>
        <v>4.2719580948019242</v>
      </c>
      <c r="AF414" s="13">
        <f t="shared" si="144"/>
        <v>1441</v>
      </c>
      <c r="AG414" s="13">
        <f t="shared" si="166"/>
        <v>3.5668316831683136</v>
      </c>
      <c r="AH414" s="13">
        <f t="shared" si="145"/>
        <v>3.5668316831683136</v>
      </c>
    </row>
    <row r="415" spans="1:34" x14ac:dyDescent="0.2">
      <c r="A415" s="8">
        <f t="shared" si="167"/>
        <v>40500</v>
      </c>
      <c r="B415" s="9">
        <f t="shared" si="147"/>
        <v>40.5</v>
      </c>
      <c r="C415" s="13">
        <f>tarifest3(A415,$A$3,Param!$B$5,Param!$C$5,Param!$D$5,Param!$E$5,Param!$B$6,Param!$C$6,Param!$D$6,Param!$E$6)</f>
        <v>8349</v>
      </c>
      <c r="D415" s="3">
        <f t="shared" si="157"/>
        <v>20.614814814814814</v>
      </c>
      <c r="E415" s="3">
        <f>tarifest3grenz(A415,$A$3,Param!$B$5,Param!$C$5,Param!$D$5,Param!$E$5,Param!$B$6,Param!$C$6,Param!$D$6,Param!$E$6)*100</f>
        <v>34.528718113121137</v>
      </c>
      <c r="F415" s="13">
        <f>soli3(C415,$A$3,Param!$J$4,Param!$J$5,Param!$J$6)</f>
        <v>0</v>
      </c>
      <c r="G415" s="3">
        <f>soli3grenz(C415,$A$3,Param!$J$4,Param!$J$5,Param!$J$6)*100</f>
        <v>0</v>
      </c>
      <c r="H415" s="13">
        <f t="shared" si="148"/>
        <v>8349</v>
      </c>
      <c r="I415" s="3">
        <f t="shared" si="146"/>
        <v>20.614814814814814</v>
      </c>
      <c r="J415" s="13">
        <f t="shared" si="149"/>
        <v>34.528718113121137</v>
      </c>
      <c r="K415" s="13">
        <f>tarifest3(A415,$A$3,Param!$B$10,Param!$C$10,Param!$D$10,Param!$E$10,Param!$B$11,Param!$C$11,Param!$D$11,Param!$E$11)</f>
        <v>12143</v>
      </c>
      <c r="L415" s="3">
        <f t="shared" si="158"/>
        <v>29.982716049382717</v>
      </c>
      <c r="M415" s="3">
        <f>tarifest3grenz(A415,$A$3,Param!$B$10,Param!$C$10,Param!$D$10,Param!$E$10,Param!$B$11,Param!$C$11,Param!$D$11,Param!$E$11)*100</f>
        <v>38.800676207923061</v>
      </c>
      <c r="N415" s="3">
        <f t="shared" si="159"/>
        <v>-2257</v>
      </c>
      <c r="O415" s="3">
        <f t="shared" si="160"/>
        <v>-5.5728395061728397</v>
      </c>
      <c r="P415" s="13">
        <f t="shared" si="150"/>
        <v>28350</v>
      </c>
      <c r="Q415" s="13">
        <f t="shared" si="161"/>
        <v>0</v>
      </c>
      <c r="R415" s="13">
        <f>tarifest3(A415-$K$3,$A$3,Param!$B$10,Param!$C$10,Param!$D$10,Param!$E$10,Param!$B$11,Param!$C$11,Param!$D$11,Param!$E$11)</f>
        <v>5034</v>
      </c>
      <c r="S415" s="3">
        <f t="shared" si="162"/>
        <v>12.429629629629629</v>
      </c>
      <c r="T415" s="3">
        <f>IF(A415&lt;$K$3,$K$2,tarifest3grenz(A415-$K$3,$A$3,Param!$B$10,Param!$C$10,Param!$D$10,Param!$E$10,Param!$B$11,Param!$C$11,Param!$D$11,Param!$E$11))*100</f>
        <v>30.307130066407144</v>
      </c>
      <c r="U415" s="3">
        <f>MAX(K415-tarifest3($K$3,$A$3,Param!$B$10,Param!$C$10,Param!$D$10,Param!$E$10,Param!$B$11,Param!$C$11,Param!$D$11,Param!$E$11),0)</f>
        <v>6913</v>
      </c>
      <c r="V415" s="3">
        <f t="shared" si="163"/>
        <v>17.069135802469134</v>
      </c>
      <c r="W415" s="3">
        <f t="shared" si="164"/>
        <v>38.800676207923061</v>
      </c>
      <c r="X415" s="3">
        <f>soli3grenz(K415,$A$3,Param!$J$9,Param!$J$10,Param!$J$11)*100</f>
        <v>0</v>
      </c>
      <c r="Y415" s="13">
        <f t="shared" si="151"/>
        <v>6913</v>
      </c>
      <c r="Z415" s="3">
        <f t="shared" si="165"/>
        <v>17.069135802469134</v>
      </c>
      <c r="AA415" s="13">
        <f t="shared" si="152"/>
        <v>38.800676207923061</v>
      </c>
      <c r="AB415" s="13">
        <f t="shared" si="153"/>
        <v>-1436</v>
      </c>
      <c r="AC415" s="13">
        <f t="shared" si="154"/>
        <v>-3.5456790123456798</v>
      </c>
      <c r="AD415" s="13">
        <f t="shared" si="155"/>
        <v>4.2719580948019242</v>
      </c>
      <c r="AE415" s="3">
        <f t="shared" si="156"/>
        <v>4.2719580948019242</v>
      </c>
      <c r="AF415" s="13">
        <f t="shared" si="144"/>
        <v>1436</v>
      </c>
      <c r="AG415" s="13">
        <f t="shared" si="166"/>
        <v>3.5456790123456798</v>
      </c>
      <c r="AH415" s="13">
        <f t="shared" si="145"/>
        <v>3.5456790123456798</v>
      </c>
    </row>
    <row r="416" spans="1:34" x14ac:dyDescent="0.2">
      <c r="A416" s="8">
        <f t="shared" si="167"/>
        <v>40600</v>
      </c>
      <c r="B416" s="9">
        <f t="shared" si="147"/>
        <v>40.6</v>
      </c>
      <c r="C416" s="13">
        <f>tarifest3(A416,$A$3,Param!$B$5,Param!$C$5,Param!$D$5,Param!$E$5,Param!$B$6,Param!$C$6,Param!$D$6,Param!$E$6)</f>
        <v>8384</v>
      </c>
      <c r="D416" s="3">
        <f t="shared" si="157"/>
        <v>20.650246305418719</v>
      </c>
      <c r="E416" s="3">
        <f>tarifest3grenz(A416,$A$3,Param!$B$5,Param!$C$5,Param!$D$5,Param!$E$5,Param!$B$6,Param!$C$6,Param!$D$6,Param!$E$6)*100</f>
        <v>34.570005037783375</v>
      </c>
      <c r="F416" s="13">
        <f>soli3(C416,$A$3,Param!$J$4,Param!$J$5,Param!$J$6)</f>
        <v>0</v>
      </c>
      <c r="G416" s="3">
        <f>soli3grenz(C416,$A$3,Param!$J$4,Param!$J$5,Param!$J$6)*100</f>
        <v>0</v>
      </c>
      <c r="H416" s="13">
        <f t="shared" si="148"/>
        <v>8384</v>
      </c>
      <c r="I416" s="3">
        <f t="shared" si="146"/>
        <v>20.650246305418719</v>
      </c>
      <c r="J416" s="13">
        <f t="shared" si="149"/>
        <v>34.570005037783375</v>
      </c>
      <c r="K416" s="13">
        <f>tarifest3(A416,$A$3,Param!$B$10,Param!$C$10,Param!$D$10,Param!$E$10,Param!$B$11,Param!$C$11,Param!$D$11,Param!$E$11)</f>
        <v>12182</v>
      </c>
      <c r="L416" s="3">
        <f t="shared" si="158"/>
        <v>30.004926108374384</v>
      </c>
      <c r="M416" s="3">
        <f>tarifest3grenz(A416,$A$3,Param!$B$10,Param!$C$10,Param!$D$10,Param!$E$10,Param!$B$11,Param!$C$11,Param!$D$11,Param!$E$11)*100</f>
        <v>38.841963132585292</v>
      </c>
      <c r="N416" s="3">
        <f t="shared" si="159"/>
        <v>-2218</v>
      </c>
      <c r="O416" s="3">
        <f t="shared" si="160"/>
        <v>-5.4630541871921174</v>
      </c>
      <c r="P416" s="13">
        <f t="shared" si="150"/>
        <v>28420</v>
      </c>
      <c r="Q416" s="13">
        <f t="shared" si="161"/>
        <v>0</v>
      </c>
      <c r="R416" s="13">
        <f>tarifest3(A416-$K$3,$A$3,Param!$B$10,Param!$C$10,Param!$D$10,Param!$E$10,Param!$B$11,Param!$C$11,Param!$D$11,Param!$E$11)</f>
        <v>5065</v>
      </c>
      <c r="S416" s="3">
        <f t="shared" si="162"/>
        <v>12.475369458128078</v>
      </c>
      <c r="T416" s="3">
        <f>IF(A416&lt;$K$3,$K$2,tarifest3grenz(A416-$K$3,$A$3,Param!$B$10,Param!$C$10,Param!$D$10,Param!$E$10,Param!$B$11,Param!$C$11,Param!$D$11,Param!$E$11))*100</f>
        <v>30.348416991069382</v>
      </c>
      <c r="U416" s="3">
        <f>MAX(K416-tarifest3($K$3,$A$3,Param!$B$10,Param!$C$10,Param!$D$10,Param!$E$10,Param!$B$11,Param!$C$11,Param!$D$11,Param!$E$11),0)</f>
        <v>6952</v>
      </c>
      <c r="V416" s="3">
        <f t="shared" si="163"/>
        <v>17.123152709359609</v>
      </c>
      <c r="W416" s="3">
        <f t="shared" si="164"/>
        <v>38.841963132585292</v>
      </c>
      <c r="X416" s="3">
        <f>soli3grenz(K416,$A$3,Param!$J$9,Param!$J$10,Param!$J$11)*100</f>
        <v>0</v>
      </c>
      <c r="Y416" s="13">
        <f t="shared" si="151"/>
        <v>6952</v>
      </c>
      <c r="Z416" s="3">
        <f t="shared" si="165"/>
        <v>17.123152709359609</v>
      </c>
      <c r="AA416" s="13">
        <f t="shared" si="152"/>
        <v>38.841963132585292</v>
      </c>
      <c r="AB416" s="13">
        <f t="shared" si="153"/>
        <v>-1432</v>
      </c>
      <c r="AC416" s="13">
        <f t="shared" si="154"/>
        <v>-3.5270935960591103</v>
      </c>
      <c r="AD416" s="13">
        <f t="shared" si="155"/>
        <v>4.2719580948019171</v>
      </c>
      <c r="AE416" s="3">
        <f t="shared" si="156"/>
        <v>4.2719580948019171</v>
      </c>
      <c r="AF416" s="13">
        <f t="shared" si="144"/>
        <v>1432</v>
      </c>
      <c r="AG416" s="13">
        <f t="shared" si="166"/>
        <v>3.5270935960591103</v>
      </c>
      <c r="AH416" s="13">
        <f t="shared" si="145"/>
        <v>3.5270935960591103</v>
      </c>
    </row>
    <row r="417" spans="1:34" x14ac:dyDescent="0.2">
      <c r="A417" s="8">
        <f t="shared" si="167"/>
        <v>40700</v>
      </c>
      <c r="B417" s="9">
        <f t="shared" si="147"/>
        <v>40.700000000000003</v>
      </c>
      <c r="C417" s="13">
        <f>tarifest3(A417,$A$3,Param!$B$5,Param!$C$5,Param!$D$5,Param!$E$5,Param!$B$6,Param!$C$6,Param!$D$6,Param!$E$6)</f>
        <v>8418</v>
      </c>
      <c r="D417" s="3">
        <f t="shared" si="157"/>
        <v>20.683046683046683</v>
      </c>
      <c r="E417" s="3">
        <f>tarifest3grenz(A417,$A$3,Param!$B$5,Param!$C$5,Param!$D$5,Param!$E$5,Param!$B$6,Param!$C$6,Param!$D$6,Param!$E$6)*100</f>
        <v>34.611291962445613</v>
      </c>
      <c r="F417" s="13">
        <f>soli3(C417,$A$3,Param!$J$4,Param!$J$5,Param!$J$6)</f>
        <v>0</v>
      </c>
      <c r="G417" s="3">
        <f>soli3grenz(C417,$A$3,Param!$J$4,Param!$J$5,Param!$J$6)*100</f>
        <v>0</v>
      </c>
      <c r="H417" s="13">
        <f t="shared" si="148"/>
        <v>8418</v>
      </c>
      <c r="I417" s="3">
        <f t="shared" si="146"/>
        <v>20.683046683046683</v>
      </c>
      <c r="J417" s="13">
        <f t="shared" si="149"/>
        <v>34.611291962445613</v>
      </c>
      <c r="K417" s="13">
        <f>tarifest3(A417,$A$3,Param!$B$10,Param!$C$10,Param!$D$10,Param!$E$10,Param!$B$11,Param!$C$11,Param!$D$11,Param!$E$11)</f>
        <v>12220</v>
      </c>
      <c r="L417" s="3">
        <f t="shared" si="158"/>
        <v>30.024570024570025</v>
      </c>
      <c r="M417" s="3">
        <f>tarifest3grenz(A417,$A$3,Param!$B$10,Param!$C$10,Param!$D$10,Param!$E$10,Param!$B$11,Param!$C$11,Param!$D$11,Param!$E$11)*100</f>
        <v>38.883250057247537</v>
      </c>
      <c r="N417" s="3">
        <f t="shared" si="159"/>
        <v>-2180</v>
      </c>
      <c r="O417" s="3">
        <f t="shared" si="160"/>
        <v>-5.3562653562653564</v>
      </c>
      <c r="P417" s="13">
        <f t="shared" si="150"/>
        <v>28490</v>
      </c>
      <c r="Q417" s="13">
        <f t="shared" si="161"/>
        <v>0</v>
      </c>
      <c r="R417" s="13">
        <f>tarifest3(A417-$K$3,$A$3,Param!$B$10,Param!$C$10,Param!$D$10,Param!$E$10,Param!$B$11,Param!$C$11,Param!$D$11,Param!$E$11)</f>
        <v>5095</v>
      </c>
      <c r="S417" s="3">
        <f t="shared" si="162"/>
        <v>12.518427518427519</v>
      </c>
      <c r="T417" s="3">
        <f>IF(A417&lt;$K$3,$K$2,tarifest3grenz(A417-$K$3,$A$3,Param!$B$10,Param!$C$10,Param!$D$10,Param!$E$10,Param!$B$11,Param!$C$11,Param!$D$11,Param!$E$11))*100</f>
        <v>30.389703915731626</v>
      </c>
      <c r="U417" s="3">
        <f>MAX(K417-tarifest3($K$3,$A$3,Param!$B$10,Param!$C$10,Param!$D$10,Param!$E$10,Param!$B$11,Param!$C$11,Param!$D$11,Param!$E$11),0)</f>
        <v>6990</v>
      </c>
      <c r="V417" s="3">
        <f t="shared" si="163"/>
        <v>17.174447174447174</v>
      </c>
      <c r="W417" s="3">
        <f t="shared" si="164"/>
        <v>38.883250057247537</v>
      </c>
      <c r="X417" s="3">
        <f>soli3grenz(K417,$A$3,Param!$J$9,Param!$J$10,Param!$J$11)*100</f>
        <v>0</v>
      </c>
      <c r="Y417" s="13">
        <f t="shared" si="151"/>
        <v>6990</v>
      </c>
      <c r="Z417" s="3">
        <f t="shared" si="165"/>
        <v>17.174447174447174</v>
      </c>
      <c r="AA417" s="13">
        <f t="shared" si="152"/>
        <v>38.883250057247537</v>
      </c>
      <c r="AB417" s="13">
        <f t="shared" si="153"/>
        <v>-1428</v>
      </c>
      <c r="AC417" s="13">
        <f t="shared" si="154"/>
        <v>-3.5085995085995094</v>
      </c>
      <c r="AD417" s="13">
        <f t="shared" si="155"/>
        <v>4.2719580948019242</v>
      </c>
      <c r="AE417" s="3">
        <f t="shared" si="156"/>
        <v>4.2719580948019242</v>
      </c>
      <c r="AF417" s="13">
        <f t="shared" si="144"/>
        <v>1428</v>
      </c>
      <c r="AG417" s="13">
        <f t="shared" si="166"/>
        <v>3.5085995085995094</v>
      </c>
      <c r="AH417" s="13">
        <f t="shared" si="145"/>
        <v>3.5085995085995094</v>
      </c>
    </row>
    <row r="418" spans="1:34" x14ac:dyDescent="0.2">
      <c r="A418" s="8">
        <f t="shared" si="167"/>
        <v>40800</v>
      </c>
      <c r="B418" s="9">
        <f t="shared" si="147"/>
        <v>40.799999999999997</v>
      </c>
      <c r="C418" s="13">
        <f>tarifest3(A418,$A$3,Param!$B$5,Param!$C$5,Param!$D$5,Param!$E$5,Param!$B$6,Param!$C$6,Param!$D$6,Param!$E$6)</f>
        <v>8453</v>
      </c>
      <c r="D418" s="3">
        <f t="shared" si="157"/>
        <v>20.718137254901961</v>
      </c>
      <c r="E418" s="3">
        <f>tarifest3grenz(A418,$A$3,Param!$B$5,Param!$C$5,Param!$D$5,Param!$E$5,Param!$B$6,Param!$C$6,Param!$D$6,Param!$E$6)*100</f>
        <v>34.652578887107857</v>
      </c>
      <c r="F418" s="13">
        <f>soli3(C418,$A$3,Param!$J$4,Param!$J$5,Param!$J$6)</f>
        <v>0</v>
      </c>
      <c r="G418" s="3">
        <f>soli3grenz(C418,$A$3,Param!$J$4,Param!$J$5,Param!$J$6)*100</f>
        <v>0</v>
      </c>
      <c r="H418" s="13">
        <f t="shared" si="148"/>
        <v>8453</v>
      </c>
      <c r="I418" s="3">
        <f t="shared" si="146"/>
        <v>20.718137254901961</v>
      </c>
      <c r="J418" s="13">
        <f t="shared" si="149"/>
        <v>34.652578887107857</v>
      </c>
      <c r="K418" s="13">
        <f>tarifest3(A418,$A$3,Param!$B$10,Param!$C$10,Param!$D$10,Param!$E$10,Param!$B$11,Param!$C$11,Param!$D$11,Param!$E$11)</f>
        <v>12259</v>
      </c>
      <c r="L418" s="3">
        <f t="shared" si="158"/>
        <v>30.046568627450981</v>
      </c>
      <c r="M418" s="3">
        <f>tarifest3grenz(A418,$A$3,Param!$B$10,Param!$C$10,Param!$D$10,Param!$E$10,Param!$B$11,Param!$C$11,Param!$D$11,Param!$E$11)*100</f>
        <v>38.924536981909782</v>
      </c>
      <c r="N418" s="3">
        <f t="shared" si="159"/>
        <v>-2141</v>
      </c>
      <c r="O418" s="3">
        <f t="shared" si="160"/>
        <v>-5.2475490196078427</v>
      </c>
      <c r="P418" s="13">
        <f t="shared" si="150"/>
        <v>28560</v>
      </c>
      <c r="Q418" s="13">
        <f t="shared" si="161"/>
        <v>0</v>
      </c>
      <c r="R418" s="13">
        <f>tarifest3(A418-$K$3,$A$3,Param!$B$10,Param!$C$10,Param!$D$10,Param!$E$10,Param!$B$11,Param!$C$11,Param!$D$11,Param!$E$11)</f>
        <v>5125</v>
      </c>
      <c r="S418" s="3">
        <f t="shared" si="162"/>
        <v>12.561274509803921</v>
      </c>
      <c r="T418" s="3">
        <f>IF(A418&lt;$K$3,$K$2,tarifest3grenz(A418-$K$3,$A$3,Param!$B$10,Param!$C$10,Param!$D$10,Param!$E$10,Param!$B$11,Param!$C$11,Param!$D$11,Param!$E$11))*100</f>
        <v>30.430990840393861</v>
      </c>
      <c r="U418" s="3">
        <f>MAX(K418-tarifest3($K$3,$A$3,Param!$B$10,Param!$C$10,Param!$D$10,Param!$E$10,Param!$B$11,Param!$C$11,Param!$D$11,Param!$E$11),0)</f>
        <v>7029</v>
      </c>
      <c r="V418" s="3">
        <f t="shared" si="163"/>
        <v>17.227941176470587</v>
      </c>
      <c r="W418" s="3">
        <f t="shared" si="164"/>
        <v>38.924536981909782</v>
      </c>
      <c r="X418" s="3">
        <f>soli3grenz(K418,$A$3,Param!$J$9,Param!$J$10,Param!$J$11)*100</f>
        <v>0</v>
      </c>
      <c r="Y418" s="13">
        <f t="shared" si="151"/>
        <v>7029</v>
      </c>
      <c r="Z418" s="3">
        <f t="shared" si="165"/>
        <v>17.227941176470587</v>
      </c>
      <c r="AA418" s="13">
        <f t="shared" si="152"/>
        <v>38.924536981909782</v>
      </c>
      <c r="AB418" s="13">
        <f t="shared" si="153"/>
        <v>-1424</v>
      </c>
      <c r="AC418" s="13">
        <f t="shared" si="154"/>
        <v>-3.4901960784313744</v>
      </c>
      <c r="AD418" s="13">
        <f t="shared" si="155"/>
        <v>4.2719580948019242</v>
      </c>
      <c r="AE418" s="3">
        <f t="shared" si="156"/>
        <v>4.2719580948019242</v>
      </c>
      <c r="AF418" s="13">
        <f t="shared" si="144"/>
        <v>1424</v>
      </c>
      <c r="AG418" s="13">
        <f t="shared" si="166"/>
        <v>3.4901960784313744</v>
      </c>
      <c r="AH418" s="13">
        <f t="shared" si="145"/>
        <v>3.4901960784313744</v>
      </c>
    </row>
    <row r="419" spans="1:34" x14ac:dyDescent="0.2">
      <c r="A419" s="8">
        <f t="shared" si="167"/>
        <v>40900</v>
      </c>
      <c r="B419" s="9">
        <f t="shared" si="147"/>
        <v>40.9</v>
      </c>
      <c r="C419" s="13">
        <f>tarifest3(A419,$A$3,Param!$B$5,Param!$C$5,Param!$D$5,Param!$E$5,Param!$B$6,Param!$C$6,Param!$D$6,Param!$E$6)</f>
        <v>8487</v>
      </c>
      <c r="D419" s="3">
        <f t="shared" si="157"/>
        <v>20.750611246943766</v>
      </c>
      <c r="E419" s="3">
        <f>tarifest3grenz(A419,$A$3,Param!$B$5,Param!$C$5,Param!$D$5,Param!$E$5,Param!$B$6,Param!$C$6,Param!$D$6,Param!$E$6)*100</f>
        <v>34.693865811770088</v>
      </c>
      <c r="F419" s="13">
        <f>soli3(C419,$A$3,Param!$J$4,Param!$J$5,Param!$J$6)</f>
        <v>0</v>
      </c>
      <c r="G419" s="3">
        <f>soli3grenz(C419,$A$3,Param!$J$4,Param!$J$5,Param!$J$6)*100</f>
        <v>0</v>
      </c>
      <c r="H419" s="13">
        <f t="shared" si="148"/>
        <v>8487</v>
      </c>
      <c r="I419" s="3">
        <f t="shared" si="146"/>
        <v>20.750611246943766</v>
      </c>
      <c r="J419" s="13">
        <f t="shared" si="149"/>
        <v>34.693865811770088</v>
      </c>
      <c r="K419" s="13">
        <f>tarifest3(A419,$A$3,Param!$B$10,Param!$C$10,Param!$D$10,Param!$E$10,Param!$B$11,Param!$C$11,Param!$D$11,Param!$E$11)</f>
        <v>12298</v>
      </c>
      <c r="L419" s="3">
        <f t="shared" si="158"/>
        <v>30.068459657701712</v>
      </c>
      <c r="M419" s="3">
        <f>tarifest3grenz(A419,$A$3,Param!$B$10,Param!$C$10,Param!$D$10,Param!$E$10,Param!$B$11,Param!$C$11,Param!$D$11,Param!$E$11)*100</f>
        <v>38.965823906572012</v>
      </c>
      <c r="N419" s="3">
        <f t="shared" si="159"/>
        <v>-2102</v>
      </c>
      <c r="O419" s="3">
        <f t="shared" si="160"/>
        <v>-5.1393643031784837</v>
      </c>
      <c r="P419" s="13">
        <f t="shared" si="150"/>
        <v>28630</v>
      </c>
      <c r="Q419" s="13">
        <f t="shared" si="161"/>
        <v>0</v>
      </c>
      <c r="R419" s="13">
        <f>tarifest3(A419-$K$3,$A$3,Param!$B$10,Param!$C$10,Param!$D$10,Param!$E$10,Param!$B$11,Param!$C$11,Param!$D$11,Param!$E$11)</f>
        <v>5156</v>
      </c>
      <c r="S419" s="3">
        <f t="shared" si="162"/>
        <v>12.606356968215159</v>
      </c>
      <c r="T419" s="3">
        <f>IF(A419&lt;$K$3,$K$2,tarifest3grenz(A419-$K$3,$A$3,Param!$B$10,Param!$C$10,Param!$D$10,Param!$E$10,Param!$B$11,Param!$C$11,Param!$D$11,Param!$E$11))*100</f>
        <v>30.472277765056099</v>
      </c>
      <c r="U419" s="3">
        <f>MAX(K419-tarifest3($K$3,$A$3,Param!$B$10,Param!$C$10,Param!$D$10,Param!$E$10,Param!$B$11,Param!$C$11,Param!$D$11,Param!$E$11),0)</f>
        <v>7068</v>
      </c>
      <c r="V419" s="3">
        <f t="shared" si="163"/>
        <v>17.281173594132028</v>
      </c>
      <c r="W419" s="3">
        <f t="shared" si="164"/>
        <v>38.965823906572012</v>
      </c>
      <c r="X419" s="3">
        <f>soli3grenz(K419,$A$3,Param!$J$9,Param!$J$10,Param!$J$11)*100</f>
        <v>0</v>
      </c>
      <c r="Y419" s="13">
        <f t="shared" si="151"/>
        <v>7068</v>
      </c>
      <c r="Z419" s="3">
        <f t="shared" si="165"/>
        <v>17.281173594132028</v>
      </c>
      <c r="AA419" s="13">
        <f t="shared" si="152"/>
        <v>38.965823906572012</v>
      </c>
      <c r="AB419" s="13">
        <f t="shared" si="153"/>
        <v>-1419</v>
      </c>
      <c r="AC419" s="13">
        <f t="shared" si="154"/>
        <v>-3.4694376528117381</v>
      </c>
      <c r="AD419" s="13">
        <f t="shared" si="155"/>
        <v>4.2719580948019242</v>
      </c>
      <c r="AE419" s="3">
        <f t="shared" si="156"/>
        <v>4.2719580948019242</v>
      </c>
      <c r="AF419" s="13">
        <f t="shared" si="144"/>
        <v>1419</v>
      </c>
      <c r="AG419" s="13">
        <f t="shared" si="166"/>
        <v>3.4694376528117381</v>
      </c>
      <c r="AH419" s="13">
        <f t="shared" si="145"/>
        <v>3.4694376528117381</v>
      </c>
    </row>
    <row r="420" spans="1:34" x14ac:dyDescent="0.2">
      <c r="A420" s="8">
        <f t="shared" si="167"/>
        <v>41000</v>
      </c>
      <c r="B420" s="9">
        <f t="shared" si="147"/>
        <v>41</v>
      </c>
      <c r="C420" s="13">
        <f>tarifest3(A420,$A$3,Param!$B$5,Param!$C$5,Param!$D$5,Param!$E$5,Param!$B$6,Param!$C$6,Param!$D$6,Param!$E$6)</f>
        <v>8522</v>
      </c>
      <c r="D420" s="3">
        <f t="shared" si="157"/>
        <v>20.785365853658536</v>
      </c>
      <c r="E420" s="3">
        <f>tarifest3grenz(A420,$A$3,Param!$B$5,Param!$C$5,Param!$D$5,Param!$E$5,Param!$B$6,Param!$C$6,Param!$D$6,Param!$E$6)*100</f>
        <v>34.735152736432333</v>
      </c>
      <c r="F420" s="13">
        <f>soli3(C420,$A$3,Param!$J$4,Param!$J$5,Param!$J$6)</f>
        <v>0</v>
      </c>
      <c r="G420" s="3">
        <f>soli3grenz(C420,$A$3,Param!$J$4,Param!$J$5,Param!$J$6)*100</f>
        <v>0</v>
      </c>
      <c r="H420" s="13">
        <f t="shared" si="148"/>
        <v>8522</v>
      </c>
      <c r="I420" s="3">
        <f t="shared" si="146"/>
        <v>20.785365853658536</v>
      </c>
      <c r="J420" s="13">
        <f t="shared" si="149"/>
        <v>34.735152736432333</v>
      </c>
      <c r="K420" s="13">
        <f>tarifest3(A420,$A$3,Param!$B$10,Param!$C$10,Param!$D$10,Param!$E$10,Param!$B$11,Param!$C$11,Param!$D$11,Param!$E$11)</f>
        <v>12337</v>
      </c>
      <c r="L420" s="3">
        <f t="shared" si="158"/>
        <v>30.090243902439024</v>
      </c>
      <c r="M420" s="3">
        <f>tarifest3grenz(A420,$A$3,Param!$B$10,Param!$C$10,Param!$D$10,Param!$E$10,Param!$B$11,Param!$C$11,Param!$D$11,Param!$E$11)*100</f>
        <v>39.007110831234257</v>
      </c>
      <c r="N420" s="3">
        <f t="shared" si="159"/>
        <v>-2063</v>
      </c>
      <c r="O420" s="3">
        <f t="shared" si="160"/>
        <v>-5.0317073170731712</v>
      </c>
      <c r="P420" s="13">
        <f t="shared" si="150"/>
        <v>28699.999999999996</v>
      </c>
      <c r="Q420" s="13">
        <f t="shared" si="161"/>
        <v>0</v>
      </c>
      <c r="R420" s="13">
        <f>tarifest3(A420-$K$3,$A$3,Param!$B$10,Param!$C$10,Param!$D$10,Param!$E$10,Param!$B$11,Param!$C$11,Param!$D$11,Param!$E$11)</f>
        <v>5186</v>
      </c>
      <c r="S420" s="3">
        <f t="shared" si="162"/>
        <v>12.648780487804878</v>
      </c>
      <c r="T420" s="3">
        <f>IF(A420&lt;$K$3,$K$2,tarifest3grenz(A420-$K$3,$A$3,Param!$B$10,Param!$C$10,Param!$D$10,Param!$E$10,Param!$B$11,Param!$C$11,Param!$D$11,Param!$E$11))*100</f>
        <v>30.513564689718343</v>
      </c>
      <c r="U420" s="3">
        <f>MAX(K420-tarifest3($K$3,$A$3,Param!$B$10,Param!$C$10,Param!$D$10,Param!$E$10,Param!$B$11,Param!$C$11,Param!$D$11,Param!$E$11),0)</f>
        <v>7107</v>
      </c>
      <c r="V420" s="3">
        <f t="shared" si="163"/>
        <v>17.334146341463413</v>
      </c>
      <c r="W420" s="3">
        <f t="shared" si="164"/>
        <v>39.007110831234257</v>
      </c>
      <c r="X420" s="3">
        <f>soli3grenz(K420,$A$3,Param!$J$9,Param!$J$10,Param!$J$11)*100</f>
        <v>0</v>
      </c>
      <c r="Y420" s="13">
        <f t="shared" si="151"/>
        <v>7107</v>
      </c>
      <c r="Z420" s="3">
        <f t="shared" si="165"/>
        <v>17.334146341463413</v>
      </c>
      <c r="AA420" s="13">
        <f t="shared" si="152"/>
        <v>39.007110831234257</v>
      </c>
      <c r="AB420" s="13">
        <f t="shared" si="153"/>
        <v>-1415</v>
      </c>
      <c r="AC420" s="13">
        <f t="shared" si="154"/>
        <v>-3.4512195121951237</v>
      </c>
      <c r="AD420" s="13">
        <f t="shared" si="155"/>
        <v>4.2719580948019242</v>
      </c>
      <c r="AE420" s="3">
        <f t="shared" si="156"/>
        <v>4.2719580948019242</v>
      </c>
      <c r="AF420" s="13">
        <f t="shared" si="144"/>
        <v>1415</v>
      </c>
      <c r="AG420" s="13">
        <f t="shared" si="166"/>
        <v>3.4512195121951237</v>
      </c>
      <c r="AH420" s="13">
        <f t="shared" si="145"/>
        <v>3.4512195121951237</v>
      </c>
    </row>
    <row r="421" spans="1:34" x14ac:dyDescent="0.2">
      <c r="A421" s="8">
        <f t="shared" si="167"/>
        <v>41100</v>
      </c>
      <c r="B421" s="9">
        <f t="shared" si="147"/>
        <v>41.1</v>
      </c>
      <c r="C421" s="13">
        <f>tarifest3(A421,$A$3,Param!$B$5,Param!$C$5,Param!$D$5,Param!$E$5,Param!$B$6,Param!$C$6,Param!$D$6,Param!$E$6)</f>
        <v>8557</v>
      </c>
      <c r="D421" s="3">
        <f t="shared" si="157"/>
        <v>20.819951338199512</v>
      </c>
      <c r="E421" s="3">
        <f>tarifest3grenz(A421,$A$3,Param!$B$5,Param!$C$5,Param!$D$5,Param!$E$5,Param!$B$6,Param!$C$6,Param!$D$6,Param!$E$6)*100</f>
        <v>34.776439661094571</v>
      </c>
      <c r="F421" s="13">
        <f>soli3(C421,$A$3,Param!$J$4,Param!$J$5,Param!$J$6)</f>
        <v>0</v>
      </c>
      <c r="G421" s="3">
        <f>soli3grenz(C421,$A$3,Param!$J$4,Param!$J$5,Param!$J$6)*100</f>
        <v>0</v>
      </c>
      <c r="H421" s="13">
        <f t="shared" si="148"/>
        <v>8557</v>
      </c>
      <c r="I421" s="3">
        <f t="shared" si="146"/>
        <v>20.819951338199512</v>
      </c>
      <c r="J421" s="13">
        <f t="shared" si="149"/>
        <v>34.776439661094571</v>
      </c>
      <c r="K421" s="13">
        <f>tarifest3(A421,$A$3,Param!$B$10,Param!$C$10,Param!$D$10,Param!$E$10,Param!$B$11,Param!$C$11,Param!$D$11,Param!$E$11)</f>
        <v>12376</v>
      </c>
      <c r="L421" s="3">
        <f t="shared" si="158"/>
        <v>30.111922141119223</v>
      </c>
      <c r="M421" s="3">
        <f>tarifest3grenz(A421,$A$3,Param!$B$10,Param!$C$10,Param!$D$10,Param!$E$10,Param!$B$11,Param!$C$11,Param!$D$11,Param!$E$11)*100</f>
        <v>39.048397755896495</v>
      </c>
      <c r="N421" s="3">
        <f t="shared" si="159"/>
        <v>-2024</v>
      </c>
      <c r="O421" s="3">
        <f t="shared" si="160"/>
        <v>-4.9245742092457423</v>
      </c>
      <c r="P421" s="13">
        <f t="shared" si="150"/>
        <v>28769.999999999996</v>
      </c>
      <c r="Q421" s="13">
        <f t="shared" si="161"/>
        <v>0</v>
      </c>
      <c r="R421" s="13">
        <f>tarifest3(A421-$K$3,$A$3,Param!$B$10,Param!$C$10,Param!$D$10,Param!$E$10,Param!$B$11,Param!$C$11,Param!$D$11,Param!$E$11)</f>
        <v>5217</v>
      </c>
      <c r="S421" s="3">
        <f t="shared" si="162"/>
        <v>12.693430656934307</v>
      </c>
      <c r="T421" s="3">
        <f>IF(A421&lt;$K$3,$K$2,tarifest3grenz(A421-$K$3,$A$3,Param!$B$10,Param!$C$10,Param!$D$10,Param!$E$10,Param!$B$11,Param!$C$11,Param!$D$11,Param!$E$11))*100</f>
        <v>30.554851614380578</v>
      </c>
      <c r="U421" s="3">
        <f>MAX(K421-tarifest3($K$3,$A$3,Param!$B$10,Param!$C$10,Param!$D$10,Param!$E$10,Param!$B$11,Param!$C$11,Param!$D$11,Param!$E$11),0)</f>
        <v>7146</v>
      </c>
      <c r="V421" s="3">
        <f t="shared" si="163"/>
        <v>17.386861313868611</v>
      </c>
      <c r="W421" s="3">
        <f t="shared" si="164"/>
        <v>39.048397755896495</v>
      </c>
      <c r="X421" s="3">
        <f>soli3grenz(K421,$A$3,Param!$J$9,Param!$J$10,Param!$J$11)*100</f>
        <v>0</v>
      </c>
      <c r="Y421" s="13">
        <f t="shared" si="151"/>
        <v>7146</v>
      </c>
      <c r="Z421" s="3">
        <f t="shared" si="165"/>
        <v>17.386861313868611</v>
      </c>
      <c r="AA421" s="13">
        <f t="shared" si="152"/>
        <v>39.048397755896495</v>
      </c>
      <c r="AB421" s="13">
        <f t="shared" si="153"/>
        <v>-1411</v>
      </c>
      <c r="AC421" s="13">
        <f t="shared" si="154"/>
        <v>-3.4330900243309017</v>
      </c>
      <c r="AD421" s="13">
        <f t="shared" si="155"/>
        <v>4.2719580948019242</v>
      </c>
      <c r="AE421" s="3">
        <f t="shared" si="156"/>
        <v>4.2719580948019242</v>
      </c>
      <c r="AF421" s="13">
        <f t="shared" si="144"/>
        <v>1411</v>
      </c>
      <c r="AG421" s="13">
        <f t="shared" si="166"/>
        <v>3.4330900243309017</v>
      </c>
      <c r="AH421" s="13">
        <f t="shared" si="145"/>
        <v>3.4330900243309017</v>
      </c>
    </row>
    <row r="422" spans="1:34" x14ac:dyDescent="0.2">
      <c r="A422" s="8">
        <f t="shared" si="167"/>
        <v>41200</v>
      </c>
      <c r="B422" s="9">
        <f t="shared" si="147"/>
        <v>41.2</v>
      </c>
      <c r="C422" s="13">
        <f>tarifest3(A422,$A$3,Param!$B$5,Param!$C$5,Param!$D$5,Param!$E$5,Param!$B$6,Param!$C$6,Param!$D$6,Param!$E$6)</f>
        <v>8592</v>
      </c>
      <c r="D422" s="3">
        <f t="shared" si="157"/>
        <v>20.854368932038835</v>
      </c>
      <c r="E422" s="3">
        <f>tarifest3grenz(A422,$A$3,Param!$B$5,Param!$C$5,Param!$D$5,Param!$E$5,Param!$B$6,Param!$C$6,Param!$D$6,Param!$E$6)*100</f>
        <v>34.817726585756816</v>
      </c>
      <c r="F422" s="13">
        <f>soli3(C422,$A$3,Param!$J$4,Param!$J$5,Param!$J$6)</f>
        <v>0</v>
      </c>
      <c r="G422" s="3">
        <f>soli3grenz(C422,$A$3,Param!$J$4,Param!$J$5,Param!$J$6)*100</f>
        <v>0</v>
      </c>
      <c r="H422" s="13">
        <f t="shared" si="148"/>
        <v>8592</v>
      </c>
      <c r="I422" s="3">
        <f t="shared" si="146"/>
        <v>20.854368932038835</v>
      </c>
      <c r="J422" s="13">
        <f t="shared" si="149"/>
        <v>34.817726585756816</v>
      </c>
      <c r="K422" s="13">
        <f>tarifest3(A422,$A$3,Param!$B$10,Param!$C$10,Param!$D$10,Param!$E$10,Param!$B$11,Param!$C$11,Param!$D$11,Param!$E$11)</f>
        <v>12415</v>
      </c>
      <c r="L422" s="3">
        <f t="shared" si="158"/>
        <v>30.133495145631066</v>
      </c>
      <c r="M422" s="3">
        <f>tarifest3grenz(A422,$A$3,Param!$B$10,Param!$C$10,Param!$D$10,Param!$E$10,Param!$B$11,Param!$C$11,Param!$D$11,Param!$E$11)*100</f>
        <v>39.08968468055874</v>
      </c>
      <c r="N422" s="3">
        <f t="shared" si="159"/>
        <v>-1985</v>
      </c>
      <c r="O422" s="3">
        <f t="shared" si="160"/>
        <v>-4.8179611650485432</v>
      </c>
      <c r="P422" s="13">
        <f t="shared" si="150"/>
        <v>28839.999999999996</v>
      </c>
      <c r="Q422" s="13">
        <f t="shared" si="161"/>
        <v>0</v>
      </c>
      <c r="R422" s="13">
        <f>tarifest3(A422-$K$3,$A$3,Param!$B$10,Param!$C$10,Param!$D$10,Param!$E$10,Param!$B$11,Param!$C$11,Param!$D$11,Param!$E$11)</f>
        <v>5247</v>
      </c>
      <c r="S422" s="3">
        <f t="shared" si="162"/>
        <v>12.735436893203882</v>
      </c>
      <c r="T422" s="3">
        <f>IF(A422&lt;$K$3,$K$2,tarifest3grenz(A422-$K$3,$A$3,Param!$B$10,Param!$C$10,Param!$D$10,Param!$E$10,Param!$B$11,Param!$C$11,Param!$D$11,Param!$E$11))*100</f>
        <v>30.596138539042823</v>
      </c>
      <c r="U422" s="3">
        <f>MAX(K422-tarifest3($K$3,$A$3,Param!$B$10,Param!$C$10,Param!$D$10,Param!$E$10,Param!$B$11,Param!$C$11,Param!$D$11,Param!$E$11),0)</f>
        <v>7185</v>
      </c>
      <c r="V422" s="3">
        <f t="shared" si="163"/>
        <v>17.439320388349515</v>
      </c>
      <c r="W422" s="3">
        <f t="shared" si="164"/>
        <v>39.08968468055874</v>
      </c>
      <c r="X422" s="3">
        <f>soli3grenz(K422,$A$3,Param!$J$9,Param!$J$10,Param!$J$11)*100</f>
        <v>0</v>
      </c>
      <c r="Y422" s="13">
        <f t="shared" si="151"/>
        <v>7185</v>
      </c>
      <c r="Z422" s="3">
        <f t="shared" si="165"/>
        <v>17.439320388349515</v>
      </c>
      <c r="AA422" s="13">
        <f t="shared" si="152"/>
        <v>39.08968468055874</v>
      </c>
      <c r="AB422" s="13">
        <f t="shared" si="153"/>
        <v>-1407</v>
      </c>
      <c r="AC422" s="13">
        <f t="shared" si="154"/>
        <v>-3.4150485436893199</v>
      </c>
      <c r="AD422" s="13">
        <f t="shared" si="155"/>
        <v>4.2719580948019242</v>
      </c>
      <c r="AE422" s="3">
        <f t="shared" si="156"/>
        <v>4.2719580948019242</v>
      </c>
      <c r="AF422" s="13">
        <f t="shared" si="144"/>
        <v>1407</v>
      </c>
      <c r="AG422" s="13">
        <f t="shared" si="166"/>
        <v>3.4150485436893199</v>
      </c>
      <c r="AH422" s="13">
        <f t="shared" si="145"/>
        <v>3.4150485436893199</v>
      </c>
    </row>
    <row r="423" spans="1:34" x14ac:dyDescent="0.2">
      <c r="A423" s="8">
        <f t="shared" si="167"/>
        <v>41300</v>
      </c>
      <c r="B423" s="9">
        <f t="shared" si="147"/>
        <v>41.3</v>
      </c>
      <c r="C423" s="13">
        <f>tarifest3(A423,$A$3,Param!$B$5,Param!$C$5,Param!$D$5,Param!$E$5,Param!$B$6,Param!$C$6,Param!$D$6,Param!$E$6)</f>
        <v>8627</v>
      </c>
      <c r="D423" s="3">
        <f t="shared" si="157"/>
        <v>20.888619854721551</v>
      </c>
      <c r="E423" s="3">
        <f>tarifest3grenz(A423,$A$3,Param!$B$5,Param!$C$5,Param!$D$5,Param!$E$5,Param!$B$6,Param!$C$6,Param!$D$6,Param!$E$6)*100</f>
        <v>34.859013510419054</v>
      </c>
      <c r="F423" s="13">
        <f>soli3(C423,$A$3,Param!$J$4,Param!$J$5,Param!$J$6)</f>
        <v>0</v>
      </c>
      <c r="G423" s="3">
        <f>soli3grenz(C423,$A$3,Param!$J$4,Param!$J$5,Param!$J$6)*100</f>
        <v>0</v>
      </c>
      <c r="H423" s="13">
        <f t="shared" si="148"/>
        <v>8627</v>
      </c>
      <c r="I423" s="3">
        <f t="shared" si="146"/>
        <v>20.888619854721551</v>
      </c>
      <c r="J423" s="13">
        <f t="shared" si="149"/>
        <v>34.859013510419054</v>
      </c>
      <c r="K423" s="13">
        <f>tarifest3(A423,$A$3,Param!$B$10,Param!$C$10,Param!$D$10,Param!$E$10,Param!$B$11,Param!$C$11,Param!$D$11,Param!$E$11)</f>
        <v>12454</v>
      </c>
      <c r="L423" s="3">
        <f t="shared" si="158"/>
        <v>30.154963680387407</v>
      </c>
      <c r="M423" s="3">
        <f>tarifest3grenz(A423,$A$3,Param!$B$10,Param!$C$10,Param!$D$10,Param!$E$10,Param!$B$11,Param!$C$11,Param!$D$11,Param!$E$11)*100</f>
        <v>39.130971605220978</v>
      </c>
      <c r="N423" s="3">
        <f t="shared" si="159"/>
        <v>-1946</v>
      </c>
      <c r="O423" s="3">
        <f t="shared" si="160"/>
        <v>-4.7118644067796609</v>
      </c>
      <c r="P423" s="13">
        <f t="shared" si="150"/>
        <v>28909.999999999996</v>
      </c>
      <c r="Q423" s="13">
        <f t="shared" si="161"/>
        <v>0</v>
      </c>
      <c r="R423" s="13">
        <f>tarifest3(A423-$K$3,$A$3,Param!$B$10,Param!$C$10,Param!$D$10,Param!$E$10,Param!$B$11,Param!$C$11,Param!$D$11,Param!$E$11)</f>
        <v>5278</v>
      </c>
      <c r="S423" s="3">
        <f t="shared" si="162"/>
        <v>12.779661016949154</v>
      </c>
      <c r="T423" s="3">
        <f>IF(A423&lt;$K$3,$K$2,tarifest3grenz(A423-$K$3,$A$3,Param!$B$10,Param!$C$10,Param!$D$10,Param!$E$10,Param!$B$11,Param!$C$11,Param!$D$11,Param!$E$11))*100</f>
        <v>30.63742546370506</v>
      </c>
      <c r="U423" s="3">
        <f>MAX(K423-tarifest3($K$3,$A$3,Param!$B$10,Param!$C$10,Param!$D$10,Param!$E$10,Param!$B$11,Param!$C$11,Param!$D$11,Param!$E$11),0)</f>
        <v>7224</v>
      </c>
      <c r="V423" s="3">
        <f t="shared" si="163"/>
        <v>17.491525423728813</v>
      </c>
      <c r="W423" s="3">
        <f t="shared" si="164"/>
        <v>39.130971605220978</v>
      </c>
      <c r="X423" s="3">
        <f>soli3grenz(K423,$A$3,Param!$J$9,Param!$J$10,Param!$J$11)*100</f>
        <v>0</v>
      </c>
      <c r="Y423" s="13">
        <f t="shared" si="151"/>
        <v>7224</v>
      </c>
      <c r="Z423" s="3">
        <f t="shared" si="165"/>
        <v>17.491525423728813</v>
      </c>
      <c r="AA423" s="13">
        <f t="shared" si="152"/>
        <v>39.130971605220978</v>
      </c>
      <c r="AB423" s="13">
        <f t="shared" si="153"/>
        <v>-1403</v>
      </c>
      <c r="AC423" s="13">
        <f t="shared" si="154"/>
        <v>-3.3970944309927376</v>
      </c>
      <c r="AD423" s="13">
        <f t="shared" si="155"/>
        <v>4.2719580948019242</v>
      </c>
      <c r="AE423" s="3">
        <f t="shared" si="156"/>
        <v>4.2719580948019242</v>
      </c>
      <c r="AF423" s="13">
        <f t="shared" si="144"/>
        <v>1403</v>
      </c>
      <c r="AG423" s="13">
        <f t="shared" si="166"/>
        <v>3.3970944309927376</v>
      </c>
      <c r="AH423" s="13">
        <f t="shared" si="145"/>
        <v>3.3970944309927376</v>
      </c>
    </row>
    <row r="424" spans="1:34" x14ac:dyDescent="0.2">
      <c r="A424" s="8">
        <f t="shared" si="167"/>
        <v>41400</v>
      </c>
      <c r="B424" s="9">
        <f t="shared" si="147"/>
        <v>41.4</v>
      </c>
      <c r="C424" s="13">
        <f>tarifest3(A424,$A$3,Param!$B$5,Param!$C$5,Param!$D$5,Param!$E$5,Param!$B$6,Param!$C$6,Param!$D$6,Param!$E$6)</f>
        <v>8661</v>
      </c>
      <c r="D424" s="3">
        <f t="shared" si="157"/>
        <v>20.920289855072465</v>
      </c>
      <c r="E424" s="3">
        <f>tarifest3grenz(A424,$A$3,Param!$B$5,Param!$C$5,Param!$D$5,Param!$E$5,Param!$B$6,Param!$C$6,Param!$D$6,Param!$E$6)*100</f>
        <v>34.900300435081292</v>
      </c>
      <c r="F424" s="13">
        <f>soli3(C424,$A$3,Param!$J$4,Param!$J$5,Param!$J$6)</f>
        <v>0</v>
      </c>
      <c r="G424" s="3">
        <f>soli3grenz(C424,$A$3,Param!$J$4,Param!$J$5,Param!$J$6)*100</f>
        <v>0</v>
      </c>
      <c r="H424" s="13">
        <f t="shared" si="148"/>
        <v>8661</v>
      </c>
      <c r="I424" s="3">
        <f t="shared" si="146"/>
        <v>20.920289855072465</v>
      </c>
      <c r="J424" s="13">
        <f t="shared" si="149"/>
        <v>34.900300435081292</v>
      </c>
      <c r="K424" s="13">
        <f>tarifest3(A424,$A$3,Param!$B$10,Param!$C$10,Param!$D$10,Param!$E$10,Param!$B$11,Param!$C$11,Param!$D$11,Param!$E$11)</f>
        <v>12494</v>
      </c>
      <c r="L424" s="3">
        <f t="shared" si="158"/>
        <v>30.178743961352655</v>
      </c>
      <c r="M424" s="3">
        <f>tarifest3grenz(A424,$A$3,Param!$B$10,Param!$C$10,Param!$D$10,Param!$E$10,Param!$B$11,Param!$C$11,Param!$D$11,Param!$E$11)*100</f>
        <v>39.172258529883216</v>
      </c>
      <c r="N424" s="3">
        <f t="shared" si="159"/>
        <v>-1906</v>
      </c>
      <c r="O424" s="3">
        <f t="shared" si="160"/>
        <v>-4.6038647342995169</v>
      </c>
      <c r="P424" s="13">
        <f t="shared" si="150"/>
        <v>28979.999999999996</v>
      </c>
      <c r="Q424" s="13">
        <f t="shared" si="161"/>
        <v>0</v>
      </c>
      <c r="R424" s="13">
        <f>tarifest3(A424-$K$3,$A$3,Param!$B$10,Param!$C$10,Param!$D$10,Param!$E$10,Param!$B$11,Param!$C$11,Param!$D$11,Param!$E$11)</f>
        <v>5309</v>
      </c>
      <c r="S424" s="3">
        <f t="shared" si="162"/>
        <v>12.82367149758454</v>
      </c>
      <c r="T424" s="3">
        <f>IF(A424&lt;$K$3,$K$2,tarifest3grenz(A424-$K$3,$A$3,Param!$B$10,Param!$C$10,Param!$D$10,Param!$E$10,Param!$B$11,Param!$C$11,Param!$D$11,Param!$E$11))*100</f>
        <v>30.678712388367295</v>
      </c>
      <c r="U424" s="3">
        <f>MAX(K424-tarifest3($K$3,$A$3,Param!$B$10,Param!$C$10,Param!$D$10,Param!$E$10,Param!$B$11,Param!$C$11,Param!$D$11,Param!$E$11),0)</f>
        <v>7264</v>
      </c>
      <c r="V424" s="3">
        <f t="shared" si="163"/>
        <v>17.545893719806763</v>
      </c>
      <c r="W424" s="3">
        <f t="shared" si="164"/>
        <v>39.172258529883216</v>
      </c>
      <c r="X424" s="3">
        <f>soli3grenz(K424,$A$3,Param!$J$9,Param!$J$10,Param!$J$11)*100</f>
        <v>0</v>
      </c>
      <c r="Y424" s="13">
        <f t="shared" si="151"/>
        <v>7264</v>
      </c>
      <c r="Z424" s="3">
        <f t="shared" si="165"/>
        <v>17.545893719806763</v>
      </c>
      <c r="AA424" s="13">
        <f t="shared" si="152"/>
        <v>39.172258529883216</v>
      </c>
      <c r="AB424" s="13">
        <f t="shared" si="153"/>
        <v>-1397</v>
      </c>
      <c r="AC424" s="13">
        <f t="shared" si="154"/>
        <v>-3.3743961352657017</v>
      </c>
      <c r="AD424" s="13">
        <f t="shared" si="155"/>
        <v>4.2719580948019242</v>
      </c>
      <c r="AE424" s="3">
        <f t="shared" si="156"/>
        <v>4.2719580948019242</v>
      </c>
      <c r="AF424" s="13">
        <f t="shared" si="144"/>
        <v>1397</v>
      </c>
      <c r="AG424" s="13">
        <f t="shared" si="166"/>
        <v>3.3743961352657017</v>
      </c>
      <c r="AH424" s="13">
        <f t="shared" si="145"/>
        <v>3.3743961352657017</v>
      </c>
    </row>
    <row r="425" spans="1:34" x14ac:dyDescent="0.2">
      <c r="A425" s="8">
        <f t="shared" si="167"/>
        <v>41500</v>
      </c>
      <c r="B425" s="9">
        <f t="shared" si="147"/>
        <v>41.5</v>
      </c>
      <c r="C425" s="13">
        <f>tarifest3(A425,$A$3,Param!$B$5,Param!$C$5,Param!$D$5,Param!$E$5,Param!$B$6,Param!$C$6,Param!$D$6,Param!$E$6)</f>
        <v>8696</v>
      </c>
      <c r="D425" s="3">
        <f t="shared" si="157"/>
        <v>20.954216867469881</v>
      </c>
      <c r="E425" s="3">
        <f>tarifest3grenz(A425,$A$3,Param!$B$5,Param!$C$5,Param!$D$5,Param!$E$5,Param!$B$6,Param!$C$6,Param!$D$6,Param!$E$6)*100</f>
        <v>34.941587359743529</v>
      </c>
      <c r="F425" s="13">
        <f>soli3(C425,$A$3,Param!$J$4,Param!$J$5,Param!$J$6)</f>
        <v>0</v>
      </c>
      <c r="G425" s="3">
        <f>soli3grenz(C425,$A$3,Param!$J$4,Param!$J$5,Param!$J$6)*100</f>
        <v>0</v>
      </c>
      <c r="H425" s="13">
        <f t="shared" si="148"/>
        <v>8696</v>
      </c>
      <c r="I425" s="3">
        <f t="shared" si="146"/>
        <v>20.954216867469881</v>
      </c>
      <c r="J425" s="13">
        <f t="shared" si="149"/>
        <v>34.941587359743529</v>
      </c>
      <c r="K425" s="13">
        <f>tarifest3(A425,$A$3,Param!$B$10,Param!$C$10,Param!$D$10,Param!$E$10,Param!$B$11,Param!$C$11,Param!$D$11,Param!$E$11)</f>
        <v>12533</v>
      </c>
      <c r="L425" s="3">
        <f t="shared" si="158"/>
        <v>30.2</v>
      </c>
      <c r="M425" s="3">
        <f>tarifest3grenz(A425,$A$3,Param!$B$10,Param!$C$10,Param!$D$10,Param!$E$10,Param!$B$11,Param!$C$11,Param!$D$11,Param!$E$11)*100</f>
        <v>39.213545454545454</v>
      </c>
      <c r="N425" s="3">
        <f t="shared" si="159"/>
        <v>-1867</v>
      </c>
      <c r="O425" s="3">
        <f t="shared" si="160"/>
        <v>-4.4987951807228912</v>
      </c>
      <c r="P425" s="13">
        <f t="shared" si="150"/>
        <v>29049.999999999996</v>
      </c>
      <c r="Q425" s="13">
        <f t="shared" si="161"/>
        <v>0</v>
      </c>
      <c r="R425" s="13">
        <f>tarifest3(A425-$K$3,$A$3,Param!$B$10,Param!$C$10,Param!$D$10,Param!$E$10,Param!$B$11,Param!$C$11,Param!$D$11,Param!$E$11)</f>
        <v>5339</v>
      </c>
      <c r="S425" s="3">
        <f t="shared" si="162"/>
        <v>12.865060240963855</v>
      </c>
      <c r="T425" s="3">
        <f>IF(A425&lt;$K$3,$K$2,tarifest3grenz(A425-$K$3,$A$3,Param!$B$10,Param!$C$10,Param!$D$10,Param!$E$10,Param!$B$11,Param!$C$11,Param!$D$11,Param!$E$11))*100</f>
        <v>30.71999931302954</v>
      </c>
      <c r="U425" s="3">
        <f>MAX(K425-tarifest3($K$3,$A$3,Param!$B$10,Param!$C$10,Param!$D$10,Param!$E$10,Param!$B$11,Param!$C$11,Param!$D$11,Param!$E$11),0)</f>
        <v>7303</v>
      </c>
      <c r="V425" s="3">
        <f t="shared" si="163"/>
        <v>17.597590361445782</v>
      </c>
      <c r="W425" s="3">
        <f t="shared" si="164"/>
        <v>39.213545454545454</v>
      </c>
      <c r="X425" s="3">
        <f>soli3grenz(K425,$A$3,Param!$J$9,Param!$J$10,Param!$J$11)*100</f>
        <v>0</v>
      </c>
      <c r="Y425" s="13">
        <f t="shared" si="151"/>
        <v>7303</v>
      </c>
      <c r="Z425" s="3">
        <f t="shared" si="165"/>
        <v>17.597590361445782</v>
      </c>
      <c r="AA425" s="13">
        <f t="shared" si="152"/>
        <v>39.213545454545454</v>
      </c>
      <c r="AB425" s="13">
        <f t="shared" si="153"/>
        <v>-1393</v>
      </c>
      <c r="AC425" s="13">
        <f t="shared" si="154"/>
        <v>-3.3566265060240994</v>
      </c>
      <c r="AD425" s="13">
        <f t="shared" si="155"/>
        <v>4.2719580948019242</v>
      </c>
      <c r="AE425" s="3">
        <f t="shared" si="156"/>
        <v>4.2719580948019242</v>
      </c>
      <c r="AF425" s="13">
        <f t="shared" si="144"/>
        <v>1393</v>
      </c>
      <c r="AG425" s="13">
        <f t="shared" si="166"/>
        <v>3.3566265060240994</v>
      </c>
      <c r="AH425" s="13">
        <f t="shared" si="145"/>
        <v>3.3566265060240994</v>
      </c>
    </row>
    <row r="426" spans="1:34" x14ac:dyDescent="0.2">
      <c r="A426" s="8">
        <f t="shared" si="167"/>
        <v>41600</v>
      </c>
      <c r="B426" s="9">
        <f t="shared" si="147"/>
        <v>41.6</v>
      </c>
      <c r="C426" s="13">
        <f>tarifest3(A426,$A$3,Param!$B$5,Param!$C$5,Param!$D$5,Param!$E$5,Param!$B$6,Param!$C$6,Param!$D$6,Param!$E$6)</f>
        <v>8731</v>
      </c>
      <c r="D426" s="3">
        <f t="shared" si="157"/>
        <v>20.98798076923077</v>
      </c>
      <c r="E426" s="3">
        <f>tarifest3grenz(A426,$A$3,Param!$B$5,Param!$C$5,Param!$D$5,Param!$E$5,Param!$B$6,Param!$C$6,Param!$D$6,Param!$E$6)*100</f>
        <v>34.982874284405767</v>
      </c>
      <c r="F426" s="13">
        <f>soli3(C426,$A$3,Param!$J$4,Param!$J$5,Param!$J$6)</f>
        <v>0</v>
      </c>
      <c r="G426" s="3">
        <f>soli3grenz(C426,$A$3,Param!$J$4,Param!$J$5,Param!$J$6)*100</f>
        <v>0</v>
      </c>
      <c r="H426" s="13">
        <f t="shared" si="148"/>
        <v>8731</v>
      </c>
      <c r="I426" s="3">
        <f t="shared" si="146"/>
        <v>20.98798076923077</v>
      </c>
      <c r="J426" s="13">
        <f t="shared" si="149"/>
        <v>34.982874284405767</v>
      </c>
      <c r="K426" s="13">
        <f>tarifest3(A426,$A$3,Param!$B$10,Param!$C$10,Param!$D$10,Param!$E$10,Param!$B$11,Param!$C$11,Param!$D$11,Param!$E$11)</f>
        <v>12572</v>
      </c>
      <c r="L426" s="3">
        <f t="shared" si="158"/>
        <v>30.221153846153847</v>
      </c>
      <c r="M426" s="3">
        <f>tarifest3grenz(A426,$A$3,Param!$B$10,Param!$C$10,Param!$D$10,Param!$E$10,Param!$B$11,Param!$C$11,Param!$D$11,Param!$E$11)*100</f>
        <v>39.254832379207691</v>
      </c>
      <c r="N426" s="3">
        <f t="shared" si="159"/>
        <v>-1828</v>
      </c>
      <c r="O426" s="3">
        <f t="shared" si="160"/>
        <v>-4.3942307692307692</v>
      </c>
      <c r="P426" s="13">
        <f t="shared" si="150"/>
        <v>29119.999999999996</v>
      </c>
      <c r="Q426" s="13">
        <f t="shared" si="161"/>
        <v>0</v>
      </c>
      <c r="R426" s="13">
        <f>tarifest3(A426-$K$3,$A$3,Param!$B$10,Param!$C$10,Param!$D$10,Param!$E$10,Param!$B$11,Param!$C$11,Param!$D$11,Param!$E$11)</f>
        <v>5370</v>
      </c>
      <c r="S426" s="3">
        <f t="shared" si="162"/>
        <v>12.908653846153847</v>
      </c>
      <c r="T426" s="3">
        <f>IF(A426&lt;$K$3,$K$2,tarifest3grenz(A426-$K$3,$A$3,Param!$B$10,Param!$C$10,Param!$D$10,Param!$E$10,Param!$B$11,Param!$C$11,Param!$D$11,Param!$E$11))*100</f>
        <v>30.761286237691781</v>
      </c>
      <c r="U426" s="3">
        <f>MAX(K426-tarifest3($K$3,$A$3,Param!$B$10,Param!$C$10,Param!$D$10,Param!$E$10,Param!$B$11,Param!$C$11,Param!$D$11,Param!$E$11),0)</f>
        <v>7342</v>
      </c>
      <c r="V426" s="3">
        <f t="shared" si="163"/>
        <v>17.64903846153846</v>
      </c>
      <c r="W426" s="3">
        <f t="shared" si="164"/>
        <v>39.254832379207691</v>
      </c>
      <c r="X426" s="3">
        <f>soli3grenz(K426,$A$3,Param!$J$9,Param!$J$10,Param!$J$11)*100</f>
        <v>0</v>
      </c>
      <c r="Y426" s="13">
        <f t="shared" si="151"/>
        <v>7342</v>
      </c>
      <c r="Z426" s="3">
        <f t="shared" si="165"/>
        <v>17.64903846153846</v>
      </c>
      <c r="AA426" s="13">
        <f t="shared" si="152"/>
        <v>39.254832379207691</v>
      </c>
      <c r="AB426" s="13">
        <f t="shared" si="153"/>
        <v>-1389</v>
      </c>
      <c r="AC426" s="13">
        <f t="shared" si="154"/>
        <v>-3.3389423076923102</v>
      </c>
      <c r="AD426" s="13">
        <f t="shared" si="155"/>
        <v>4.2719580948019242</v>
      </c>
      <c r="AE426" s="3">
        <f t="shared" si="156"/>
        <v>4.2719580948019242</v>
      </c>
      <c r="AF426" s="13">
        <f t="shared" si="144"/>
        <v>1389</v>
      </c>
      <c r="AG426" s="13">
        <f t="shared" si="166"/>
        <v>3.3389423076923102</v>
      </c>
      <c r="AH426" s="13">
        <f t="shared" si="145"/>
        <v>3.3389423076923102</v>
      </c>
    </row>
    <row r="427" spans="1:34" x14ac:dyDescent="0.2">
      <c r="A427" s="8">
        <f t="shared" si="167"/>
        <v>41700</v>
      </c>
      <c r="B427" s="9">
        <f t="shared" si="147"/>
        <v>41.7</v>
      </c>
      <c r="C427" s="13">
        <f>tarifest3(A427,$A$3,Param!$B$5,Param!$C$5,Param!$D$5,Param!$E$5,Param!$B$6,Param!$C$6,Param!$D$6,Param!$E$6)</f>
        <v>8766</v>
      </c>
      <c r="D427" s="3">
        <f t="shared" si="157"/>
        <v>21.021582733812949</v>
      </c>
      <c r="E427" s="3">
        <f>tarifest3grenz(A427,$A$3,Param!$B$5,Param!$C$5,Param!$D$5,Param!$E$5,Param!$B$6,Param!$C$6,Param!$D$6,Param!$E$6)*100</f>
        <v>35.024161209068005</v>
      </c>
      <c r="F427" s="13">
        <f>soli3(C427,$A$3,Param!$J$4,Param!$J$5,Param!$J$6)</f>
        <v>0</v>
      </c>
      <c r="G427" s="3">
        <f>soli3grenz(C427,$A$3,Param!$J$4,Param!$J$5,Param!$J$6)*100</f>
        <v>0</v>
      </c>
      <c r="H427" s="13">
        <f t="shared" si="148"/>
        <v>8766</v>
      </c>
      <c r="I427" s="3">
        <f t="shared" si="146"/>
        <v>21.021582733812949</v>
      </c>
      <c r="J427" s="13">
        <f t="shared" si="149"/>
        <v>35.024161209068005</v>
      </c>
      <c r="K427" s="13">
        <f>tarifest3(A427,$A$3,Param!$B$10,Param!$C$10,Param!$D$10,Param!$E$10,Param!$B$11,Param!$C$11,Param!$D$11,Param!$E$11)</f>
        <v>12611</v>
      </c>
      <c r="L427" s="3">
        <f t="shared" si="158"/>
        <v>30.242206235011992</v>
      </c>
      <c r="M427" s="3">
        <f>tarifest3grenz(A427,$A$3,Param!$B$10,Param!$C$10,Param!$D$10,Param!$E$10,Param!$B$11,Param!$C$11,Param!$D$11,Param!$E$11)*100</f>
        <v>39.296119303869929</v>
      </c>
      <c r="N427" s="3">
        <f t="shared" si="159"/>
        <v>-1789</v>
      </c>
      <c r="O427" s="3">
        <f t="shared" si="160"/>
        <v>-4.290167865707434</v>
      </c>
      <c r="P427" s="13">
        <f t="shared" si="150"/>
        <v>29189.999999999996</v>
      </c>
      <c r="Q427" s="13">
        <f t="shared" si="161"/>
        <v>0</v>
      </c>
      <c r="R427" s="13">
        <f>tarifest3(A427-$K$3,$A$3,Param!$B$10,Param!$C$10,Param!$D$10,Param!$E$10,Param!$B$11,Param!$C$11,Param!$D$11,Param!$E$11)</f>
        <v>5401</v>
      </c>
      <c r="S427" s="3">
        <f t="shared" si="162"/>
        <v>12.952038369304555</v>
      </c>
      <c r="T427" s="3">
        <f>IF(A427&lt;$K$3,$K$2,tarifest3grenz(A427-$K$3,$A$3,Param!$B$10,Param!$C$10,Param!$D$10,Param!$E$10,Param!$B$11,Param!$C$11,Param!$D$11,Param!$E$11))*100</f>
        <v>30.802573162354019</v>
      </c>
      <c r="U427" s="3">
        <f>MAX(K427-tarifest3($K$3,$A$3,Param!$B$10,Param!$C$10,Param!$D$10,Param!$E$10,Param!$B$11,Param!$C$11,Param!$D$11,Param!$E$11),0)</f>
        <v>7381</v>
      </c>
      <c r="V427" s="3">
        <f t="shared" si="163"/>
        <v>17.70023980815348</v>
      </c>
      <c r="W427" s="3">
        <f t="shared" si="164"/>
        <v>39.296119303869929</v>
      </c>
      <c r="X427" s="3">
        <f>soli3grenz(K427,$A$3,Param!$J$9,Param!$J$10,Param!$J$11)*100</f>
        <v>0</v>
      </c>
      <c r="Y427" s="13">
        <f t="shared" si="151"/>
        <v>7381</v>
      </c>
      <c r="Z427" s="3">
        <f t="shared" si="165"/>
        <v>17.70023980815348</v>
      </c>
      <c r="AA427" s="13">
        <f t="shared" si="152"/>
        <v>39.296119303869929</v>
      </c>
      <c r="AB427" s="13">
        <f t="shared" si="153"/>
        <v>-1385</v>
      </c>
      <c r="AC427" s="13">
        <f t="shared" si="154"/>
        <v>-3.3213429256594686</v>
      </c>
      <c r="AD427" s="13">
        <f t="shared" si="155"/>
        <v>4.2719580948019242</v>
      </c>
      <c r="AE427" s="3">
        <f t="shared" si="156"/>
        <v>4.2719580948019242</v>
      </c>
      <c r="AF427" s="13">
        <f t="shared" si="144"/>
        <v>1385</v>
      </c>
      <c r="AG427" s="13">
        <f t="shared" si="166"/>
        <v>3.3213429256594686</v>
      </c>
      <c r="AH427" s="13">
        <f t="shared" si="145"/>
        <v>3.3213429256594686</v>
      </c>
    </row>
    <row r="428" spans="1:34" x14ac:dyDescent="0.2">
      <c r="A428" s="8">
        <f t="shared" si="167"/>
        <v>41800</v>
      </c>
      <c r="B428" s="9">
        <f t="shared" si="147"/>
        <v>41.8</v>
      </c>
      <c r="C428" s="13">
        <f>tarifest3(A428,$A$3,Param!$B$5,Param!$C$5,Param!$D$5,Param!$E$5,Param!$B$6,Param!$C$6,Param!$D$6,Param!$E$6)</f>
        <v>8801</v>
      </c>
      <c r="D428" s="3">
        <f t="shared" si="157"/>
        <v>21.055023923444978</v>
      </c>
      <c r="E428" s="3">
        <f>tarifest3grenz(A428,$A$3,Param!$B$5,Param!$C$5,Param!$D$5,Param!$E$5,Param!$B$6,Param!$C$6,Param!$D$6,Param!$E$6)*100</f>
        <v>35.065448133730257</v>
      </c>
      <c r="F428" s="13">
        <f>soli3(C428,$A$3,Param!$J$4,Param!$J$5,Param!$J$6)</f>
        <v>0</v>
      </c>
      <c r="G428" s="3">
        <f>soli3grenz(C428,$A$3,Param!$J$4,Param!$J$5,Param!$J$6)*100</f>
        <v>0</v>
      </c>
      <c r="H428" s="13">
        <f t="shared" si="148"/>
        <v>8801</v>
      </c>
      <c r="I428" s="3">
        <f t="shared" si="146"/>
        <v>21.055023923444978</v>
      </c>
      <c r="J428" s="13">
        <f t="shared" si="149"/>
        <v>35.065448133730257</v>
      </c>
      <c r="K428" s="13">
        <f>tarifest3(A428,$A$3,Param!$B$10,Param!$C$10,Param!$D$10,Param!$E$10,Param!$B$11,Param!$C$11,Param!$D$11,Param!$E$11)</f>
        <v>12651</v>
      </c>
      <c r="L428" s="3">
        <f t="shared" si="158"/>
        <v>30.26555023923445</v>
      </c>
      <c r="M428" s="3">
        <f>tarifest3grenz(A428,$A$3,Param!$B$10,Param!$C$10,Param!$D$10,Param!$E$10,Param!$B$11,Param!$C$11,Param!$D$11,Param!$E$11)*100</f>
        <v>39.337406228532174</v>
      </c>
      <c r="N428" s="3">
        <f t="shared" si="159"/>
        <v>-1749</v>
      </c>
      <c r="O428" s="3">
        <f t="shared" si="160"/>
        <v>-4.1842105263157894</v>
      </c>
      <c r="P428" s="13">
        <f t="shared" si="150"/>
        <v>29259.999999999996</v>
      </c>
      <c r="Q428" s="13">
        <f t="shared" si="161"/>
        <v>0</v>
      </c>
      <c r="R428" s="13">
        <f>tarifest3(A428-$K$3,$A$3,Param!$B$10,Param!$C$10,Param!$D$10,Param!$E$10,Param!$B$11,Param!$C$11,Param!$D$11,Param!$E$11)</f>
        <v>5432</v>
      </c>
      <c r="S428" s="3">
        <f t="shared" si="162"/>
        <v>12.995215311004785</v>
      </c>
      <c r="T428" s="3">
        <f>IF(A428&lt;$K$3,$K$2,tarifest3grenz(A428-$K$3,$A$3,Param!$B$10,Param!$C$10,Param!$D$10,Param!$E$10,Param!$B$11,Param!$C$11,Param!$D$11,Param!$E$11))*100</f>
        <v>30.84386008701626</v>
      </c>
      <c r="U428" s="3">
        <f>MAX(K428-tarifest3($K$3,$A$3,Param!$B$10,Param!$C$10,Param!$D$10,Param!$E$10,Param!$B$11,Param!$C$11,Param!$D$11,Param!$E$11),0)</f>
        <v>7421</v>
      </c>
      <c r="V428" s="3">
        <f t="shared" si="163"/>
        <v>17.753588516746412</v>
      </c>
      <c r="W428" s="3">
        <f t="shared" si="164"/>
        <v>39.337406228532174</v>
      </c>
      <c r="X428" s="3">
        <f>soli3grenz(K428,$A$3,Param!$J$9,Param!$J$10,Param!$J$11)*100</f>
        <v>0</v>
      </c>
      <c r="Y428" s="13">
        <f t="shared" si="151"/>
        <v>7421</v>
      </c>
      <c r="Z428" s="3">
        <f t="shared" si="165"/>
        <v>17.753588516746412</v>
      </c>
      <c r="AA428" s="13">
        <f t="shared" si="152"/>
        <v>39.337406228532174</v>
      </c>
      <c r="AB428" s="13">
        <f t="shared" si="153"/>
        <v>-1380</v>
      </c>
      <c r="AC428" s="13">
        <f t="shared" si="154"/>
        <v>-3.3014354066985661</v>
      </c>
      <c r="AD428" s="13">
        <f t="shared" si="155"/>
        <v>4.2719580948019171</v>
      </c>
      <c r="AE428" s="3">
        <f t="shared" si="156"/>
        <v>4.2719580948019171</v>
      </c>
      <c r="AF428" s="13">
        <f t="shared" si="144"/>
        <v>1380</v>
      </c>
      <c r="AG428" s="13">
        <f t="shared" si="166"/>
        <v>3.3014354066985661</v>
      </c>
      <c r="AH428" s="13">
        <f t="shared" si="145"/>
        <v>3.3014354066985661</v>
      </c>
    </row>
    <row r="429" spans="1:34" x14ac:dyDescent="0.2">
      <c r="A429" s="8">
        <f t="shared" si="167"/>
        <v>41900</v>
      </c>
      <c r="B429" s="9">
        <f t="shared" si="147"/>
        <v>41.9</v>
      </c>
      <c r="C429" s="13">
        <f>tarifest3(A429,$A$3,Param!$B$5,Param!$C$5,Param!$D$5,Param!$E$5,Param!$B$6,Param!$C$6,Param!$D$6,Param!$E$6)</f>
        <v>8837</v>
      </c>
      <c r="D429" s="3">
        <f t="shared" si="157"/>
        <v>21.090692124105011</v>
      </c>
      <c r="E429" s="3">
        <f>tarifest3grenz(A429,$A$3,Param!$B$5,Param!$C$5,Param!$D$5,Param!$E$5,Param!$B$6,Param!$C$6,Param!$D$6,Param!$E$6)*100</f>
        <v>35.106735058392488</v>
      </c>
      <c r="F429" s="13">
        <f>soli3(C429,$A$3,Param!$J$4,Param!$J$5,Param!$J$6)</f>
        <v>0</v>
      </c>
      <c r="G429" s="3">
        <f>soli3grenz(C429,$A$3,Param!$J$4,Param!$J$5,Param!$J$6)*100</f>
        <v>0</v>
      </c>
      <c r="H429" s="13">
        <f t="shared" si="148"/>
        <v>8837</v>
      </c>
      <c r="I429" s="3">
        <f t="shared" si="146"/>
        <v>21.090692124105011</v>
      </c>
      <c r="J429" s="13">
        <f t="shared" si="149"/>
        <v>35.106735058392488</v>
      </c>
      <c r="K429" s="13">
        <f>tarifest3(A429,$A$3,Param!$B$10,Param!$C$10,Param!$D$10,Param!$E$10,Param!$B$11,Param!$C$11,Param!$D$11,Param!$E$11)</f>
        <v>12690</v>
      </c>
      <c r="L429" s="3">
        <f t="shared" si="158"/>
        <v>30.286396181384251</v>
      </c>
      <c r="M429" s="3">
        <f>tarifest3grenz(A429,$A$3,Param!$B$10,Param!$C$10,Param!$D$10,Param!$E$10,Param!$B$11,Param!$C$11,Param!$D$11,Param!$E$11)*100</f>
        <v>39.378693153194412</v>
      </c>
      <c r="N429" s="3">
        <f t="shared" si="159"/>
        <v>-1710</v>
      </c>
      <c r="O429" s="3">
        <f t="shared" si="160"/>
        <v>-4.0811455847255367</v>
      </c>
      <c r="P429" s="13">
        <f t="shared" si="150"/>
        <v>29329.999999999996</v>
      </c>
      <c r="Q429" s="13">
        <f t="shared" si="161"/>
        <v>0</v>
      </c>
      <c r="R429" s="13">
        <f>tarifest3(A429-$K$3,$A$3,Param!$B$10,Param!$C$10,Param!$D$10,Param!$E$10,Param!$B$11,Param!$C$11,Param!$D$11,Param!$E$11)</f>
        <v>5463</v>
      </c>
      <c r="S429" s="3">
        <f t="shared" si="162"/>
        <v>13.038186157517901</v>
      </c>
      <c r="T429" s="3">
        <f>IF(A429&lt;$K$3,$K$2,tarifest3grenz(A429-$K$3,$A$3,Param!$B$10,Param!$C$10,Param!$D$10,Param!$E$10,Param!$B$11,Param!$C$11,Param!$D$11,Param!$E$11))*100</f>
        <v>30.885147011678498</v>
      </c>
      <c r="U429" s="3">
        <f>MAX(K429-tarifest3($K$3,$A$3,Param!$B$10,Param!$C$10,Param!$D$10,Param!$E$10,Param!$B$11,Param!$C$11,Param!$D$11,Param!$E$11),0)</f>
        <v>7460</v>
      </c>
      <c r="V429" s="3">
        <f t="shared" si="163"/>
        <v>17.804295942720763</v>
      </c>
      <c r="W429" s="3">
        <f t="shared" si="164"/>
        <v>39.378693153194412</v>
      </c>
      <c r="X429" s="3">
        <f>soli3grenz(K429,$A$3,Param!$J$9,Param!$J$10,Param!$J$11)*100</f>
        <v>0</v>
      </c>
      <c r="Y429" s="13">
        <f t="shared" si="151"/>
        <v>7460</v>
      </c>
      <c r="Z429" s="3">
        <f t="shared" si="165"/>
        <v>17.804295942720763</v>
      </c>
      <c r="AA429" s="13">
        <f t="shared" si="152"/>
        <v>39.378693153194412</v>
      </c>
      <c r="AB429" s="13">
        <f t="shared" si="153"/>
        <v>-1377</v>
      </c>
      <c r="AC429" s="13">
        <f t="shared" si="154"/>
        <v>-3.2863961813842479</v>
      </c>
      <c r="AD429" s="13">
        <f t="shared" si="155"/>
        <v>4.2719580948019242</v>
      </c>
      <c r="AE429" s="3">
        <f t="shared" si="156"/>
        <v>4.2719580948019242</v>
      </c>
      <c r="AF429" s="13">
        <f t="shared" si="144"/>
        <v>1377</v>
      </c>
      <c r="AG429" s="13">
        <f t="shared" si="166"/>
        <v>3.2863961813842479</v>
      </c>
      <c r="AH429" s="13">
        <f t="shared" si="145"/>
        <v>3.2863961813842479</v>
      </c>
    </row>
    <row r="430" spans="1:34" x14ac:dyDescent="0.2">
      <c r="A430" s="8">
        <f t="shared" si="167"/>
        <v>42000</v>
      </c>
      <c r="B430" s="9">
        <f t="shared" si="147"/>
        <v>42</v>
      </c>
      <c r="C430" s="13">
        <f>tarifest3(A430,$A$3,Param!$B$5,Param!$C$5,Param!$D$5,Param!$E$5,Param!$B$6,Param!$C$6,Param!$D$6,Param!$E$6)</f>
        <v>8872</v>
      </c>
      <c r="D430" s="3">
        <f t="shared" si="157"/>
        <v>21.123809523809523</v>
      </c>
      <c r="E430" s="3">
        <f>tarifest3grenz(A430,$A$3,Param!$B$5,Param!$C$5,Param!$D$5,Param!$E$5,Param!$B$6,Param!$C$6,Param!$D$6,Param!$E$6)*100</f>
        <v>35.148021983054726</v>
      </c>
      <c r="F430" s="13">
        <f>soli3(C430,$A$3,Param!$J$4,Param!$J$5,Param!$J$6)</f>
        <v>0</v>
      </c>
      <c r="G430" s="3">
        <f>soli3grenz(C430,$A$3,Param!$J$4,Param!$J$5,Param!$J$6)*100</f>
        <v>0</v>
      </c>
      <c r="H430" s="13">
        <f t="shared" si="148"/>
        <v>8872</v>
      </c>
      <c r="I430" s="3">
        <f t="shared" si="146"/>
        <v>21.123809523809523</v>
      </c>
      <c r="J430" s="13">
        <f t="shared" si="149"/>
        <v>35.148021983054726</v>
      </c>
      <c r="K430" s="13">
        <f>tarifest3(A430,$A$3,Param!$B$10,Param!$C$10,Param!$D$10,Param!$E$10,Param!$B$11,Param!$C$11,Param!$D$11,Param!$E$11)</f>
        <v>12729</v>
      </c>
      <c r="L430" s="3">
        <f t="shared" si="158"/>
        <v>30.307142857142853</v>
      </c>
      <c r="M430" s="3">
        <f>tarifest3grenz(A430,$A$3,Param!$B$10,Param!$C$10,Param!$D$10,Param!$E$10,Param!$B$11,Param!$C$11,Param!$D$11,Param!$E$11)*100</f>
        <v>39.41998007785665</v>
      </c>
      <c r="N430" s="3">
        <f t="shared" si="159"/>
        <v>-1671</v>
      </c>
      <c r="O430" s="3">
        <f t="shared" si="160"/>
        <v>-3.9785714285714286</v>
      </c>
      <c r="P430" s="13">
        <f t="shared" si="150"/>
        <v>29399.999999999996</v>
      </c>
      <c r="Q430" s="13">
        <f t="shared" si="161"/>
        <v>0</v>
      </c>
      <c r="R430" s="13">
        <f>tarifest3(A430-$K$3,$A$3,Param!$B$10,Param!$C$10,Param!$D$10,Param!$E$10,Param!$B$11,Param!$C$11,Param!$D$11,Param!$E$11)</f>
        <v>5494</v>
      </c>
      <c r="S430" s="3">
        <f t="shared" si="162"/>
        <v>13.080952380952382</v>
      </c>
      <c r="T430" s="3">
        <f>IF(A430&lt;$K$3,$K$2,tarifest3grenz(A430-$K$3,$A$3,Param!$B$10,Param!$C$10,Param!$D$10,Param!$E$10,Param!$B$11,Param!$C$11,Param!$D$11,Param!$E$11))*100</f>
        <v>30.926433936340736</v>
      </c>
      <c r="U430" s="3">
        <f>MAX(K430-tarifest3($K$3,$A$3,Param!$B$10,Param!$C$10,Param!$D$10,Param!$E$10,Param!$B$11,Param!$C$11,Param!$D$11,Param!$E$11),0)</f>
        <v>7499</v>
      </c>
      <c r="V430" s="3">
        <f t="shared" si="163"/>
        <v>17.854761904761904</v>
      </c>
      <c r="W430" s="3">
        <f t="shared" si="164"/>
        <v>39.41998007785665</v>
      </c>
      <c r="X430" s="3">
        <f>soli3grenz(K430,$A$3,Param!$J$9,Param!$J$10,Param!$J$11)*100</f>
        <v>0</v>
      </c>
      <c r="Y430" s="13">
        <f t="shared" si="151"/>
        <v>7499</v>
      </c>
      <c r="Z430" s="3">
        <f t="shared" si="165"/>
        <v>17.854761904761904</v>
      </c>
      <c r="AA430" s="13">
        <f t="shared" si="152"/>
        <v>39.41998007785665</v>
      </c>
      <c r="AB430" s="13">
        <f t="shared" si="153"/>
        <v>-1373</v>
      </c>
      <c r="AC430" s="13">
        <f t="shared" si="154"/>
        <v>-3.269047619047619</v>
      </c>
      <c r="AD430" s="13">
        <f t="shared" si="155"/>
        <v>4.2719580948019242</v>
      </c>
      <c r="AE430" s="3">
        <f t="shared" si="156"/>
        <v>4.2719580948019242</v>
      </c>
      <c r="AF430" s="13">
        <f t="shared" si="144"/>
        <v>1373</v>
      </c>
      <c r="AG430" s="13">
        <f t="shared" si="166"/>
        <v>3.269047619047619</v>
      </c>
      <c r="AH430" s="13">
        <f t="shared" si="145"/>
        <v>3.269047619047619</v>
      </c>
    </row>
    <row r="431" spans="1:34" x14ac:dyDescent="0.2">
      <c r="A431" s="8">
        <f t="shared" si="167"/>
        <v>42100</v>
      </c>
      <c r="B431" s="9">
        <f t="shared" si="147"/>
        <v>42.1</v>
      </c>
      <c r="C431" s="13">
        <f>tarifest3(A431,$A$3,Param!$B$5,Param!$C$5,Param!$D$5,Param!$E$5,Param!$B$6,Param!$C$6,Param!$D$6,Param!$E$6)</f>
        <v>8907</v>
      </c>
      <c r="D431" s="3">
        <f t="shared" si="157"/>
        <v>21.156769596199528</v>
      </c>
      <c r="E431" s="3">
        <f>tarifest3grenz(A431,$A$3,Param!$B$5,Param!$C$5,Param!$D$5,Param!$E$5,Param!$B$6,Param!$C$6,Param!$D$6,Param!$E$6)*100</f>
        <v>35.189308907716963</v>
      </c>
      <c r="F431" s="13">
        <f>soli3(C431,$A$3,Param!$J$4,Param!$J$5,Param!$J$6)</f>
        <v>0</v>
      </c>
      <c r="G431" s="3">
        <f>soli3grenz(C431,$A$3,Param!$J$4,Param!$J$5,Param!$J$6)*100</f>
        <v>0</v>
      </c>
      <c r="H431" s="13">
        <f t="shared" si="148"/>
        <v>8907</v>
      </c>
      <c r="I431" s="3">
        <f t="shared" si="146"/>
        <v>21.156769596199528</v>
      </c>
      <c r="J431" s="13">
        <f t="shared" si="149"/>
        <v>35.189308907716963</v>
      </c>
      <c r="K431" s="13">
        <f>tarifest3(A431,$A$3,Param!$B$10,Param!$C$10,Param!$D$10,Param!$E$10,Param!$B$11,Param!$C$11,Param!$D$11,Param!$E$11)</f>
        <v>12769</v>
      </c>
      <c r="L431" s="3">
        <f t="shared" si="158"/>
        <v>30.330166270783849</v>
      </c>
      <c r="M431" s="3">
        <f>tarifest3grenz(A431,$A$3,Param!$B$10,Param!$C$10,Param!$D$10,Param!$E$10,Param!$B$11,Param!$C$11,Param!$D$11,Param!$E$11)*100</f>
        <v>39.461267002518888</v>
      </c>
      <c r="N431" s="3">
        <f t="shared" si="159"/>
        <v>-1631</v>
      </c>
      <c r="O431" s="3">
        <f t="shared" si="160"/>
        <v>-3.874109263657957</v>
      </c>
      <c r="P431" s="13">
        <f t="shared" si="150"/>
        <v>29469.999999999996</v>
      </c>
      <c r="Q431" s="13">
        <f t="shared" si="161"/>
        <v>0</v>
      </c>
      <c r="R431" s="13">
        <f>tarifest3(A431-$K$3,$A$3,Param!$B$10,Param!$C$10,Param!$D$10,Param!$E$10,Param!$B$11,Param!$C$11,Param!$D$11,Param!$E$11)</f>
        <v>5525</v>
      </c>
      <c r="S431" s="3">
        <f t="shared" si="162"/>
        <v>13.123515439429928</v>
      </c>
      <c r="T431" s="3">
        <f>IF(A431&lt;$K$3,$K$2,tarifest3grenz(A431-$K$3,$A$3,Param!$B$10,Param!$C$10,Param!$D$10,Param!$E$10,Param!$B$11,Param!$C$11,Param!$D$11,Param!$E$11))*100</f>
        <v>30.967720861002977</v>
      </c>
      <c r="U431" s="3">
        <f>MAX(K431-tarifest3($K$3,$A$3,Param!$B$10,Param!$C$10,Param!$D$10,Param!$E$10,Param!$B$11,Param!$C$11,Param!$D$11,Param!$E$11),0)</f>
        <v>7539</v>
      </c>
      <c r="V431" s="3">
        <f t="shared" si="163"/>
        <v>17.907363420427551</v>
      </c>
      <c r="W431" s="3">
        <f t="shared" si="164"/>
        <v>39.461267002518888</v>
      </c>
      <c r="X431" s="3">
        <f>soli3grenz(K431,$A$3,Param!$J$9,Param!$J$10,Param!$J$11)*100</f>
        <v>0</v>
      </c>
      <c r="Y431" s="13">
        <f t="shared" si="151"/>
        <v>7539</v>
      </c>
      <c r="Z431" s="3">
        <f t="shared" si="165"/>
        <v>17.907363420427551</v>
      </c>
      <c r="AA431" s="13">
        <f t="shared" si="152"/>
        <v>39.461267002518888</v>
      </c>
      <c r="AB431" s="13">
        <f t="shared" si="153"/>
        <v>-1368</v>
      </c>
      <c r="AC431" s="13">
        <f t="shared" si="154"/>
        <v>-3.249406175771977</v>
      </c>
      <c r="AD431" s="13">
        <f t="shared" si="155"/>
        <v>4.2719580948019242</v>
      </c>
      <c r="AE431" s="3">
        <f t="shared" si="156"/>
        <v>4.2719580948019242</v>
      </c>
      <c r="AF431" s="13">
        <f t="shared" si="144"/>
        <v>1368</v>
      </c>
      <c r="AG431" s="13">
        <f t="shared" si="166"/>
        <v>3.249406175771977</v>
      </c>
      <c r="AH431" s="13">
        <f t="shared" si="145"/>
        <v>3.249406175771977</v>
      </c>
    </row>
    <row r="432" spans="1:34" x14ac:dyDescent="0.2">
      <c r="A432" s="8">
        <f t="shared" si="167"/>
        <v>42200</v>
      </c>
      <c r="B432" s="9">
        <f t="shared" si="147"/>
        <v>42.2</v>
      </c>
      <c r="C432" s="13">
        <f>tarifest3(A432,$A$3,Param!$B$5,Param!$C$5,Param!$D$5,Param!$E$5,Param!$B$6,Param!$C$6,Param!$D$6,Param!$E$6)</f>
        <v>8942</v>
      </c>
      <c r="D432" s="3">
        <f t="shared" si="157"/>
        <v>21.189573459715643</v>
      </c>
      <c r="E432" s="3">
        <f>tarifest3grenz(A432,$A$3,Param!$B$5,Param!$C$5,Param!$D$5,Param!$E$5,Param!$B$6,Param!$C$6,Param!$D$6,Param!$E$6)*100</f>
        <v>35.230595832379201</v>
      </c>
      <c r="F432" s="13">
        <f>soli3(C432,$A$3,Param!$J$4,Param!$J$5,Param!$J$6)</f>
        <v>0</v>
      </c>
      <c r="G432" s="3">
        <f>soli3grenz(C432,$A$3,Param!$J$4,Param!$J$5,Param!$J$6)*100</f>
        <v>0</v>
      </c>
      <c r="H432" s="13">
        <f t="shared" si="148"/>
        <v>8942</v>
      </c>
      <c r="I432" s="3">
        <f t="shared" si="146"/>
        <v>21.189573459715643</v>
      </c>
      <c r="J432" s="13">
        <f t="shared" si="149"/>
        <v>35.230595832379201</v>
      </c>
      <c r="K432" s="13">
        <f>tarifest3(A432,$A$3,Param!$B$10,Param!$C$10,Param!$D$10,Param!$E$10,Param!$B$11,Param!$C$11,Param!$D$11,Param!$E$11)</f>
        <v>12808</v>
      </c>
      <c r="L432" s="3">
        <f t="shared" si="158"/>
        <v>30.350710900473931</v>
      </c>
      <c r="M432" s="3">
        <f>tarifest3grenz(A432,$A$3,Param!$B$10,Param!$C$10,Param!$D$10,Param!$E$10,Param!$B$11,Param!$C$11,Param!$D$11,Param!$E$11)*100</f>
        <v>39.502553927181133</v>
      </c>
      <c r="N432" s="3">
        <f t="shared" si="159"/>
        <v>-1592</v>
      </c>
      <c r="O432" s="3">
        <f t="shared" si="160"/>
        <v>-3.7725118483412321</v>
      </c>
      <c r="P432" s="13">
        <f t="shared" si="150"/>
        <v>29539.999999999996</v>
      </c>
      <c r="Q432" s="13">
        <f t="shared" si="161"/>
        <v>0</v>
      </c>
      <c r="R432" s="13">
        <f>tarifest3(A432-$K$3,$A$3,Param!$B$10,Param!$C$10,Param!$D$10,Param!$E$10,Param!$B$11,Param!$C$11,Param!$D$11,Param!$E$11)</f>
        <v>5556</v>
      </c>
      <c r="S432" s="3">
        <f t="shared" si="162"/>
        <v>13.165876777251185</v>
      </c>
      <c r="T432" s="3">
        <f>IF(A432&lt;$K$3,$K$2,tarifest3grenz(A432-$K$3,$A$3,Param!$B$10,Param!$C$10,Param!$D$10,Param!$E$10,Param!$B$11,Param!$C$11,Param!$D$11,Param!$E$11))*100</f>
        <v>31.009007785665215</v>
      </c>
      <c r="U432" s="3">
        <f>MAX(K432-tarifest3($K$3,$A$3,Param!$B$10,Param!$C$10,Param!$D$10,Param!$E$10,Param!$B$11,Param!$C$11,Param!$D$11,Param!$E$11),0)</f>
        <v>7578</v>
      </c>
      <c r="V432" s="3">
        <f t="shared" si="163"/>
        <v>17.957345971563981</v>
      </c>
      <c r="W432" s="3">
        <f t="shared" si="164"/>
        <v>39.502553927181133</v>
      </c>
      <c r="X432" s="3">
        <f>soli3grenz(K432,$A$3,Param!$J$9,Param!$J$10,Param!$J$11)*100</f>
        <v>0</v>
      </c>
      <c r="Y432" s="13">
        <f t="shared" si="151"/>
        <v>7578</v>
      </c>
      <c r="Z432" s="3">
        <f t="shared" si="165"/>
        <v>17.957345971563981</v>
      </c>
      <c r="AA432" s="13">
        <f t="shared" si="152"/>
        <v>39.502553927181133</v>
      </c>
      <c r="AB432" s="13">
        <f t="shared" si="153"/>
        <v>-1364</v>
      </c>
      <c r="AC432" s="13">
        <f t="shared" si="154"/>
        <v>-3.2322274881516613</v>
      </c>
      <c r="AD432" s="13">
        <f t="shared" si="155"/>
        <v>4.2719580948019313</v>
      </c>
      <c r="AE432" s="3">
        <f t="shared" si="156"/>
        <v>4.2719580948019313</v>
      </c>
      <c r="AF432" s="13">
        <f t="shared" si="144"/>
        <v>1364</v>
      </c>
      <c r="AG432" s="13">
        <f t="shared" si="166"/>
        <v>3.2322274881516613</v>
      </c>
      <c r="AH432" s="13">
        <f t="shared" si="145"/>
        <v>3.2322274881516613</v>
      </c>
    </row>
    <row r="433" spans="1:34" x14ac:dyDescent="0.2">
      <c r="A433" s="8">
        <f t="shared" si="167"/>
        <v>42300</v>
      </c>
      <c r="B433" s="9">
        <f t="shared" si="147"/>
        <v>42.3</v>
      </c>
      <c r="C433" s="13">
        <f>tarifest3(A433,$A$3,Param!$B$5,Param!$C$5,Param!$D$5,Param!$E$5,Param!$B$6,Param!$C$6,Param!$D$6,Param!$E$6)</f>
        <v>8977</v>
      </c>
      <c r="D433" s="3">
        <f t="shared" si="157"/>
        <v>21.222222222222221</v>
      </c>
      <c r="E433" s="3">
        <f>tarifest3grenz(A433,$A$3,Param!$B$5,Param!$C$5,Param!$D$5,Param!$E$5,Param!$B$6,Param!$C$6,Param!$D$6,Param!$E$6)*100</f>
        <v>35.271882757041453</v>
      </c>
      <c r="F433" s="13">
        <f>soli3(C433,$A$3,Param!$J$4,Param!$J$5,Param!$J$6)</f>
        <v>0</v>
      </c>
      <c r="G433" s="3">
        <f>soli3grenz(C433,$A$3,Param!$J$4,Param!$J$5,Param!$J$6)*100</f>
        <v>0</v>
      </c>
      <c r="H433" s="13">
        <f t="shared" si="148"/>
        <v>8977</v>
      </c>
      <c r="I433" s="3">
        <f t="shared" si="146"/>
        <v>21.222222222222221</v>
      </c>
      <c r="J433" s="13">
        <f t="shared" si="149"/>
        <v>35.271882757041453</v>
      </c>
      <c r="K433" s="13">
        <f>tarifest3(A433,$A$3,Param!$B$10,Param!$C$10,Param!$D$10,Param!$E$10,Param!$B$11,Param!$C$11,Param!$D$11,Param!$E$11)</f>
        <v>12848</v>
      </c>
      <c r="L433" s="3">
        <f t="shared" si="158"/>
        <v>30.373522458628845</v>
      </c>
      <c r="M433" s="3">
        <f>tarifest3grenz(A433,$A$3,Param!$B$10,Param!$C$10,Param!$D$10,Param!$E$10,Param!$B$11,Param!$C$11,Param!$D$11,Param!$E$11)*100</f>
        <v>39.54384085184337</v>
      </c>
      <c r="N433" s="3">
        <f t="shared" si="159"/>
        <v>-1552</v>
      </c>
      <c r="O433" s="3">
        <f t="shared" si="160"/>
        <v>-3.6690307328605205</v>
      </c>
      <c r="P433" s="13">
        <f t="shared" si="150"/>
        <v>29609.999999999996</v>
      </c>
      <c r="Q433" s="13">
        <f t="shared" si="161"/>
        <v>0</v>
      </c>
      <c r="R433" s="13">
        <f>tarifest3(A433-$K$3,$A$3,Param!$B$10,Param!$C$10,Param!$D$10,Param!$E$10,Param!$B$11,Param!$C$11,Param!$D$11,Param!$E$11)</f>
        <v>5587</v>
      </c>
      <c r="S433" s="3">
        <f t="shared" si="162"/>
        <v>13.208037825059101</v>
      </c>
      <c r="T433" s="3">
        <f>IF(A433&lt;$K$3,$K$2,tarifest3grenz(A433-$K$3,$A$3,Param!$B$10,Param!$C$10,Param!$D$10,Param!$E$10,Param!$B$11,Param!$C$11,Param!$D$11,Param!$E$11))*100</f>
        <v>31.05029471032746</v>
      </c>
      <c r="U433" s="3">
        <f>MAX(K433-tarifest3($K$3,$A$3,Param!$B$10,Param!$C$10,Param!$D$10,Param!$E$10,Param!$B$11,Param!$C$11,Param!$D$11,Param!$E$11),0)</f>
        <v>7618</v>
      </c>
      <c r="V433" s="3">
        <f t="shared" si="163"/>
        <v>18.009456264775416</v>
      </c>
      <c r="W433" s="3">
        <f t="shared" si="164"/>
        <v>39.54384085184337</v>
      </c>
      <c r="X433" s="3">
        <f>soli3grenz(K433,$A$3,Param!$J$9,Param!$J$10,Param!$J$11)*100</f>
        <v>0</v>
      </c>
      <c r="Y433" s="13">
        <f t="shared" si="151"/>
        <v>7618</v>
      </c>
      <c r="Z433" s="3">
        <f t="shared" si="165"/>
        <v>18.009456264775416</v>
      </c>
      <c r="AA433" s="13">
        <f t="shared" si="152"/>
        <v>39.54384085184337</v>
      </c>
      <c r="AB433" s="13">
        <f t="shared" si="153"/>
        <v>-1359</v>
      </c>
      <c r="AC433" s="13">
        <f t="shared" si="154"/>
        <v>-3.2127659574468055</v>
      </c>
      <c r="AD433" s="13">
        <f t="shared" si="155"/>
        <v>4.2719580948019171</v>
      </c>
      <c r="AE433" s="3">
        <f t="shared" si="156"/>
        <v>4.2719580948019171</v>
      </c>
      <c r="AF433" s="13">
        <f t="shared" si="144"/>
        <v>1359</v>
      </c>
      <c r="AG433" s="13">
        <f t="shared" si="166"/>
        <v>3.2127659574468055</v>
      </c>
      <c r="AH433" s="13">
        <f t="shared" si="145"/>
        <v>3.2127659574468055</v>
      </c>
    </row>
    <row r="434" spans="1:34" x14ac:dyDescent="0.2">
      <c r="A434" s="8">
        <f t="shared" si="167"/>
        <v>42400</v>
      </c>
      <c r="B434" s="9">
        <f t="shared" si="147"/>
        <v>42.4</v>
      </c>
      <c r="C434" s="13">
        <f>tarifest3(A434,$A$3,Param!$B$5,Param!$C$5,Param!$D$5,Param!$E$5,Param!$B$6,Param!$C$6,Param!$D$6,Param!$E$6)</f>
        <v>9013</v>
      </c>
      <c r="D434" s="3">
        <f t="shared" si="157"/>
        <v>21.257075471698116</v>
      </c>
      <c r="E434" s="3">
        <f>tarifest3grenz(A434,$A$3,Param!$B$5,Param!$C$5,Param!$D$5,Param!$E$5,Param!$B$6,Param!$C$6,Param!$D$6,Param!$E$6)*100</f>
        <v>35.313169681703684</v>
      </c>
      <c r="F434" s="13">
        <f>soli3(C434,$A$3,Param!$J$4,Param!$J$5,Param!$J$6)</f>
        <v>0</v>
      </c>
      <c r="G434" s="3">
        <f>soli3grenz(C434,$A$3,Param!$J$4,Param!$J$5,Param!$J$6)*100</f>
        <v>0</v>
      </c>
      <c r="H434" s="13">
        <f t="shared" si="148"/>
        <v>9013</v>
      </c>
      <c r="I434" s="3">
        <f t="shared" si="146"/>
        <v>21.257075471698116</v>
      </c>
      <c r="J434" s="13">
        <f t="shared" si="149"/>
        <v>35.313169681703684</v>
      </c>
      <c r="K434" s="13">
        <f>tarifest3(A434,$A$3,Param!$B$10,Param!$C$10,Param!$D$10,Param!$E$10,Param!$B$11,Param!$C$11,Param!$D$11,Param!$E$11)</f>
        <v>12887</v>
      </c>
      <c r="L434" s="3">
        <f t="shared" si="158"/>
        <v>30.393867924528301</v>
      </c>
      <c r="M434" s="3">
        <f>tarifest3grenz(A434,$A$3,Param!$B$10,Param!$C$10,Param!$D$10,Param!$E$10,Param!$B$11,Param!$C$11,Param!$D$11,Param!$E$11)*100</f>
        <v>39.585127776505608</v>
      </c>
      <c r="N434" s="3">
        <f t="shared" si="159"/>
        <v>-1513</v>
      </c>
      <c r="O434" s="3">
        <f t="shared" si="160"/>
        <v>-3.5683962264150946</v>
      </c>
      <c r="P434" s="13">
        <f t="shared" si="150"/>
        <v>29679.999999999996</v>
      </c>
      <c r="Q434" s="13">
        <f t="shared" si="161"/>
        <v>0</v>
      </c>
      <c r="R434" s="13">
        <f>tarifest3(A434-$K$3,$A$3,Param!$B$10,Param!$C$10,Param!$D$10,Param!$E$10,Param!$B$11,Param!$C$11,Param!$D$11,Param!$E$11)</f>
        <v>5618</v>
      </c>
      <c r="S434" s="3">
        <f t="shared" si="162"/>
        <v>13.25</v>
      </c>
      <c r="T434" s="3">
        <f>IF(A434&lt;$K$3,$K$2,tarifest3grenz(A434-$K$3,$A$3,Param!$B$10,Param!$C$10,Param!$D$10,Param!$E$10,Param!$B$11,Param!$C$11,Param!$D$11,Param!$E$11))*100</f>
        <v>31.091581634989694</v>
      </c>
      <c r="U434" s="3">
        <f>MAX(K434-tarifest3($K$3,$A$3,Param!$B$10,Param!$C$10,Param!$D$10,Param!$E$10,Param!$B$11,Param!$C$11,Param!$D$11,Param!$E$11),0)</f>
        <v>7657</v>
      </c>
      <c r="V434" s="3">
        <f t="shared" si="163"/>
        <v>18.058962264150942</v>
      </c>
      <c r="W434" s="3">
        <f t="shared" si="164"/>
        <v>39.585127776505608</v>
      </c>
      <c r="X434" s="3">
        <f>soli3grenz(K434,$A$3,Param!$J$9,Param!$J$10,Param!$J$11)*100</f>
        <v>0</v>
      </c>
      <c r="Y434" s="13">
        <f t="shared" si="151"/>
        <v>7657</v>
      </c>
      <c r="Z434" s="3">
        <f t="shared" si="165"/>
        <v>18.058962264150942</v>
      </c>
      <c r="AA434" s="13">
        <f t="shared" si="152"/>
        <v>39.585127776505608</v>
      </c>
      <c r="AB434" s="13">
        <f t="shared" si="153"/>
        <v>-1356</v>
      </c>
      <c r="AC434" s="13">
        <f t="shared" si="154"/>
        <v>-3.1981132075471734</v>
      </c>
      <c r="AD434" s="13">
        <f t="shared" si="155"/>
        <v>4.2719580948019242</v>
      </c>
      <c r="AE434" s="3">
        <f t="shared" si="156"/>
        <v>4.2719580948019242</v>
      </c>
      <c r="AF434" s="13">
        <f t="shared" si="144"/>
        <v>1356</v>
      </c>
      <c r="AG434" s="13">
        <f t="shared" si="166"/>
        <v>3.1981132075471734</v>
      </c>
      <c r="AH434" s="13">
        <f t="shared" si="145"/>
        <v>3.1981132075471734</v>
      </c>
    </row>
    <row r="435" spans="1:34" x14ac:dyDescent="0.2">
      <c r="A435" s="8">
        <f t="shared" si="167"/>
        <v>42500</v>
      </c>
      <c r="B435" s="9">
        <f t="shared" si="147"/>
        <v>42.5</v>
      </c>
      <c r="C435" s="13">
        <f>tarifest3(A435,$A$3,Param!$B$5,Param!$C$5,Param!$D$5,Param!$E$5,Param!$B$6,Param!$C$6,Param!$D$6,Param!$E$6)</f>
        <v>9048</v>
      </c>
      <c r="D435" s="3">
        <f t="shared" si="157"/>
        <v>21.289411764705882</v>
      </c>
      <c r="E435" s="3">
        <f>tarifest3grenz(A435,$A$3,Param!$B$5,Param!$C$5,Param!$D$5,Param!$E$5,Param!$B$6,Param!$C$6,Param!$D$6,Param!$E$6)*100</f>
        <v>35.354456606365929</v>
      </c>
      <c r="F435" s="13">
        <f>soli3(C435,$A$3,Param!$J$4,Param!$J$5,Param!$J$6)</f>
        <v>0</v>
      </c>
      <c r="G435" s="3">
        <f>soli3grenz(C435,$A$3,Param!$J$4,Param!$J$5,Param!$J$6)*100</f>
        <v>0</v>
      </c>
      <c r="H435" s="13">
        <f t="shared" si="148"/>
        <v>9048</v>
      </c>
      <c r="I435" s="3">
        <f t="shared" si="146"/>
        <v>21.289411764705882</v>
      </c>
      <c r="J435" s="13">
        <f t="shared" si="149"/>
        <v>35.354456606365929</v>
      </c>
      <c r="K435" s="13">
        <f>tarifest3(A435,$A$3,Param!$B$10,Param!$C$10,Param!$D$10,Param!$E$10,Param!$B$11,Param!$C$11,Param!$D$11,Param!$E$11)</f>
        <v>12927</v>
      </c>
      <c r="L435" s="3">
        <f t="shared" si="158"/>
        <v>30.416470588235295</v>
      </c>
      <c r="M435" s="3">
        <f>tarifest3grenz(A435,$A$3,Param!$B$10,Param!$C$10,Param!$D$10,Param!$E$10,Param!$B$11,Param!$C$11,Param!$D$11,Param!$E$11)*100</f>
        <v>39.626414701167853</v>
      </c>
      <c r="N435" s="3">
        <f t="shared" si="159"/>
        <v>-1473</v>
      </c>
      <c r="O435" s="3">
        <f t="shared" si="160"/>
        <v>-3.4658823529411764</v>
      </c>
      <c r="P435" s="13">
        <f t="shared" si="150"/>
        <v>29749.999999999996</v>
      </c>
      <c r="Q435" s="13">
        <f t="shared" si="161"/>
        <v>0</v>
      </c>
      <c r="R435" s="13">
        <f>tarifest3(A435-$K$3,$A$3,Param!$B$10,Param!$C$10,Param!$D$10,Param!$E$10,Param!$B$11,Param!$C$11,Param!$D$11,Param!$E$11)</f>
        <v>5649</v>
      </c>
      <c r="S435" s="3">
        <f t="shared" si="162"/>
        <v>13.291764705882352</v>
      </c>
      <c r="T435" s="3">
        <f>IF(A435&lt;$K$3,$K$2,tarifest3grenz(A435-$K$3,$A$3,Param!$B$10,Param!$C$10,Param!$D$10,Param!$E$10,Param!$B$11,Param!$C$11,Param!$D$11,Param!$E$11))*100</f>
        <v>31.132868559651932</v>
      </c>
      <c r="U435" s="3">
        <f>MAX(K435-tarifest3($K$3,$A$3,Param!$B$10,Param!$C$10,Param!$D$10,Param!$E$10,Param!$B$11,Param!$C$11,Param!$D$11,Param!$E$11),0)</f>
        <v>7697</v>
      </c>
      <c r="V435" s="3">
        <f t="shared" si="163"/>
        <v>18.110588235294117</v>
      </c>
      <c r="W435" s="3">
        <f t="shared" si="164"/>
        <v>39.626414701167853</v>
      </c>
      <c r="X435" s="3">
        <f>soli3grenz(K435,$A$3,Param!$J$9,Param!$J$10,Param!$J$11)*100</f>
        <v>0</v>
      </c>
      <c r="Y435" s="13">
        <f t="shared" si="151"/>
        <v>7697</v>
      </c>
      <c r="Z435" s="3">
        <f t="shared" si="165"/>
        <v>18.110588235294117</v>
      </c>
      <c r="AA435" s="13">
        <f t="shared" si="152"/>
        <v>39.626414701167853</v>
      </c>
      <c r="AB435" s="13">
        <f t="shared" si="153"/>
        <v>-1351</v>
      </c>
      <c r="AC435" s="13">
        <f t="shared" si="154"/>
        <v>-3.1788235294117655</v>
      </c>
      <c r="AD435" s="13">
        <f t="shared" si="155"/>
        <v>4.2719580948019242</v>
      </c>
      <c r="AE435" s="3">
        <f t="shared" si="156"/>
        <v>4.2719580948019242</v>
      </c>
      <c r="AF435" s="13">
        <f t="shared" si="144"/>
        <v>1351</v>
      </c>
      <c r="AG435" s="13">
        <f t="shared" si="166"/>
        <v>3.1788235294117655</v>
      </c>
      <c r="AH435" s="13">
        <f t="shared" si="145"/>
        <v>3.1788235294117655</v>
      </c>
    </row>
    <row r="436" spans="1:34" x14ac:dyDescent="0.2">
      <c r="A436" s="8">
        <f t="shared" si="167"/>
        <v>42600</v>
      </c>
      <c r="B436" s="9">
        <f t="shared" si="147"/>
        <v>42.6</v>
      </c>
      <c r="C436" s="13">
        <f>tarifest3(A436,$A$3,Param!$B$5,Param!$C$5,Param!$D$5,Param!$E$5,Param!$B$6,Param!$C$6,Param!$D$6,Param!$E$6)</f>
        <v>9083</v>
      </c>
      <c r="D436" s="3">
        <f t="shared" si="157"/>
        <v>21.321596244131456</v>
      </c>
      <c r="E436" s="3">
        <f>tarifest3grenz(A436,$A$3,Param!$B$5,Param!$C$5,Param!$D$5,Param!$E$5,Param!$B$6,Param!$C$6,Param!$D$6,Param!$E$6)*100</f>
        <v>35.395743531028167</v>
      </c>
      <c r="F436" s="13">
        <f>soli3(C436,$A$3,Param!$J$4,Param!$J$5,Param!$J$6)</f>
        <v>0</v>
      </c>
      <c r="G436" s="3">
        <f>soli3grenz(C436,$A$3,Param!$J$4,Param!$J$5,Param!$J$6)*100</f>
        <v>0</v>
      </c>
      <c r="H436" s="13">
        <f t="shared" si="148"/>
        <v>9083</v>
      </c>
      <c r="I436" s="3">
        <f t="shared" si="146"/>
        <v>21.321596244131456</v>
      </c>
      <c r="J436" s="13">
        <f t="shared" si="149"/>
        <v>35.395743531028167</v>
      </c>
      <c r="K436" s="13">
        <f>tarifest3(A436,$A$3,Param!$B$10,Param!$C$10,Param!$D$10,Param!$E$10,Param!$B$11,Param!$C$11,Param!$D$11,Param!$E$11)</f>
        <v>12967</v>
      </c>
      <c r="L436" s="3">
        <f t="shared" si="158"/>
        <v>30.438967136150236</v>
      </c>
      <c r="M436" s="3">
        <f>tarifest3grenz(A436,$A$3,Param!$B$10,Param!$C$10,Param!$D$10,Param!$E$10,Param!$B$11,Param!$C$11,Param!$D$11,Param!$E$11)*100</f>
        <v>39.667701625830091</v>
      </c>
      <c r="N436" s="3">
        <f t="shared" si="159"/>
        <v>-1433</v>
      </c>
      <c r="O436" s="3">
        <f t="shared" si="160"/>
        <v>-3.363849765258216</v>
      </c>
      <c r="P436" s="13">
        <f t="shared" si="150"/>
        <v>29819.999999999996</v>
      </c>
      <c r="Q436" s="13">
        <f t="shared" si="161"/>
        <v>0</v>
      </c>
      <c r="R436" s="13">
        <f>tarifest3(A436-$K$3,$A$3,Param!$B$10,Param!$C$10,Param!$D$10,Param!$E$10,Param!$B$11,Param!$C$11,Param!$D$11,Param!$E$11)</f>
        <v>5680</v>
      </c>
      <c r="S436" s="3">
        <f t="shared" si="162"/>
        <v>13.333333333333334</v>
      </c>
      <c r="T436" s="3">
        <f>IF(A436&lt;$K$3,$K$2,tarifest3grenz(A436-$K$3,$A$3,Param!$B$10,Param!$C$10,Param!$D$10,Param!$E$10,Param!$B$11,Param!$C$11,Param!$D$11,Param!$E$11))*100</f>
        <v>31.174155484314177</v>
      </c>
      <c r="U436" s="3">
        <f>MAX(K436-tarifest3($K$3,$A$3,Param!$B$10,Param!$C$10,Param!$D$10,Param!$E$10,Param!$B$11,Param!$C$11,Param!$D$11,Param!$E$11),0)</f>
        <v>7737</v>
      </c>
      <c r="V436" s="3">
        <f t="shared" si="163"/>
        <v>18.161971830985916</v>
      </c>
      <c r="W436" s="3">
        <f t="shared" si="164"/>
        <v>39.667701625830091</v>
      </c>
      <c r="X436" s="3">
        <f>soli3grenz(K436,$A$3,Param!$J$9,Param!$J$10,Param!$J$11)*100</f>
        <v>0</v>
      </c>
      <c r="Y436" s="13">
        <f t="shared" si="151"/>
        <v>7737</v>
      </c>
      <c r="Z436" s="3">
        <f t="shared" si="165"/>
        <v>18.161971830985916</v>
      </c>
      <c r="AA436" s="13">
        <f t="shared" si="152"/>
        <v>39.667701625830091</v>
      </c>
      <c r="AB436" s="13">
        <f t="shared" si="153"/>
        <v>-1346</v>
      </c>
      <c r="AC436" s="13">
        <f t="shared" si="154"/>
        <v>-3.15962441314554</v>
      </c>
      <c r="AD436" s="13">
        <f t="shared" si="155"/>
        <v>4.2719580948019242</v>
      </c>
      <c r="AE436" s="3">
        <f t="shared" si="156"/>
        <v>4.2719580948019242</v>
      </c>
      <c r="AF436" s="13">
        <f t="shared" ref="AF436:AF499" si="168">-AB436</f>
        <v>1346</v>
      </c>
      <c r="AG436" s="13">
        <f t="shared" si="166"/>
        <v>3.15962441314554</v>
      </c>
      <c r="AH436" s="13">
        <f t="shared" ref="AH436:AH499" si="169">-AC436</f>
        <v>3.15962441314554</v>
      </c>
    </row>
    <row r="437" spans="1:34" x14ac:dyDescent="0.2">
      <c r="A437" s="8">
        <f t="shared" si="167"/>
        <v>42700</v>
      </c>
      <c r="B437" s="9">
        <f t="shared" si="147"/>
        <v>42.7</v>
      </c>
      <c r="C437" s="13">
        <f>tarifest3(A437,$A$3,Param!$B$5,Param!$C$5,Param!$D$5,Param!$E$5,Param!$B$6,Param!$C$6,Param!$D$6,Param!$E$6)</f>
        <v>9119</v>
      </c>
      <c r="D437" s="3">
        <f t="shared" si="157"/>
        <v>21.355971896955502</v>
      </c>
      <c r="E437" s="3">
        <f>tarifest3grenz(A437,$A$3,Param!$B$5,Param!$C$5,Param!$D$5,Param!$E$5,Param!$B$6,Param!$C$6,Param!$D$6,Param!$E$6)*100</f>
        <v>35.437030455690405</v>
      </c>
      <c r="F437" s="13">
        <f>soli3(C437,$A$3,Param!$J$4,Param!$J$5,Param!$J$6)</f>
        <v>0</v>
      </c>
      <c r="G437" s="3">
        <f>soli3grenz(C437,$A$3,Param!$J$4,Param!$J$5,Param!$J$6)*100</f>
        <v>0</v>
      </c>
      <c r="H437" s="13">
        <f t="shared" si="148"/>
        <v>9119</v>
      </c>
      <c r="I437" s="3">
        <f t="shared" si="146"/>
        <v>21.355971896955502</v>
      </c>
      <c r="J437" s="13">
        <f t="shared" si="149"/>
        <v>35.437030455690405</v>
      </c>
      <c r="K437" s="13">
        <f>tarifest3(A437,$A$3,Param!$B$10,Param!$C$10,Param!$D$10,Param!$E$10,Param!$B$11,Param!$C$11,Param!$D$11,Param!$E$11)</f>
        <v>13006</v>
      </c>
      <c r="L437" s="3">
        <f t="shared" si="158"/>
        <v>30.459016393442624</v>
      </c>
      <c r="M437" s="3">
        <f>tarifest3grenz(A437,$A$3,Param!$B$10,Param!$C$10,Param!$D$10,Param!$E$10,Param!$B$11,Param!$C$11,Param!$D$11,Param!$E$11)*100</f>
        <v>39.708988550492329</v>
      </c>
      <c r="N437" s="3">
        <f t="shared" si="159"/>
        <v>-1394</v>
      </c>
      <c r="O437" s="3">
        <f t="shared" si="160"/>
        <v>-3.2646370023419204</v>
      </c>
      <c r="P437" s="13">
        <f t="shared" si="150"/>
        <v>29889.999999999996</v>
      </c>
      <c r="Q437" s="13">
        <f t="shared" si="161"/>
        <v>0</v>
      </c>
      <c r="R437" s="13">
        <f>tarifest3(A437-$K$3,$A$3,Param!$B$10,Param!$C$10,Param!$D$10,Param!$E$10,Param!$B$11,Param!$C$11,Param!$D$11,Param!$E$11)</f>
        <v>5711</v>
      </c>
      <c r="S437" s="3">
        <f t="shared" si="162"/>
        <v>13.374707259953162</v>
      </c>
      <c r="T437" s="3">
        <f>IF(A437&lt;$K$3,$K$2,tarifest3grenz(A437-$K$3,$A$3,Param!$B$10,Param!$C$10,Param!$D$10,Param!$E$10,Param!$B$11,Param!$C$11,Param!$D$11,Param!$E$11))*100</f>
        <v>31.215442408976411</v>
      </c>
      <c r="U437" s="3">
        <f>MAX(K437-tarifest3($K$3,$A$3,Param!$B$10,Param!$C$10,Param!$D$10,Param!$E$10,Param!$B$11,Param!$C$11,Param!$D$11,Param!$E$11),0)</f>
        <v>7776</v>
      </c>
      <c r="V437" s="3">
        <f t="shared" si="163"/>
        <v>18.210772833723652</v>
      </c>
      <c r="W437" s="3">
        <f t="shared" si="164"/>
        <v>39.708988550492329</v>
      </c>
      <c r="X437" s="3">
        <f>soli3grenz(K437,$A$3,Param!$J$9,Param!$J$10,Param!$J$11)*100</f>
        <v>0</v>
      </c>
      <c r="Y437" s="13">
        <f t="shared" si="151"/>
        <v>7776</v>
      </c>
      <c r="Z437" s="3">
        <f t="shared" si="165"/>
        <v>18.210772833723652</v>
      </c>
      <c r="AA437" s="13">
        <f t="shared" si="152"/>
        <v>39.708988550492329</v>
      </c>
      <c r="AB437" s="13">
        <f t="shared" si="153"/>
        <v>-1343</v>
      </c>
      <c r="AC437" s="13">
        <f t="shared" si="154"/>
        <v>-3.1451990632318498</v>
      </c>
      <c r="AD437" s="13">
        <f t="shared" si="155"/>
        <v>4.2719580948019242</v>
      </c>
      <c r="AE437" s="3">
        <f t="shared" si="156"/>
        <v>4.2719580948019242</v>
      </c>
      <c r="AF437" s="13">
        <f t="shared" si="168"/>
        <v>1343</v>
      </c>
      <c r="AG437" s="13">
        <f t="shared" si="166"/>
        <v>3.1451990632318498</v>
      </c>
      <c r="AH437" s="13">
        <f t="shared" si="169"/>
        <v>3.1451990632318498</v>
      </c>
    </row>
    <row r="438" spans="1:34" x14ac:dyDescent="0.2">
      <c r="A438" s="8">
        <f t="shared" si="167"/>
        <v>42800</v>
      </c>
      <c r="B438" s="9">
        <f t="shared" si="147"/>
        <v>42.8</v>
      </c>
      <c r="C438" s="13">
        <f>tarifest3(A438,$A$3,Param!$B$5,Param!$C$5,Param!$D$5,Param!$E$5,Param!$B$6,Param!$C$6,Param!$D$6,Param!$E$6)</f>
        <v>9154</v>
      </c>
      <c r="D438" s="3">
        <f t="shared" si="157"/>
        <v>21.38785046728972</v>
      </c>
      <c r="E438" s="3">
        <f>tarifest3grenz(A438,$A$3,Param!$B$5,Param!$C$5,Param!$D$5,Param!$E$5,Param!$B$6,Param!$C$6,Param!$D$6,Param!$E$6)*100</f>
        <v>35.478317380352649</v>
      </c>
      <c r="F438" s="13">
        <f>soli3(C438,$A$3,Param!$J$4,Param!$J$5,Param!$J$6)</f>
        <v>0</v>
      </c>
      <c r="G438" s="3">
        <f>soli3grenz(C438,$A$3,Param!$J$4,Param!$J$5,Param!$J$6)*100</f>
        <v>0</v>
      </c>
      <c r="H438" s="13">
        <f t="shared" si="148"/>
        <v>9154</v>
      </c>
      <c r="I438" s="3">
        <f t="shared" si="146"/>
        <v>21.38785046728972</v>
      </c>
      <c r="J438" s="13">
        <f t="shared" si="149"/>
        <v>35.478317380352649</v>
      </c>
      <c r="K438" s="13">
        <f>tarifest3(A438,$A$3,Param!$B$10,Param!$C$10,Param!$D$10,Param!$E$10,Param!$B$11,Param!$C$11,Param!$D$11,Param!$E$11)</f>
        <v>13046</v>
      </c>
      <c r="L438" s="3">
        <f t="shared" si="158"/>
        <v>30.481308411214954</v>
      </c>
      <c r="M438" s="3">
        <f>tarifest3grenz(A438,$A$3,Param!$B$10,Param!$C$10,Param!$D$10,Param!$E$10,Param!$B$11,Param!$C$11,Param!$D$11,Param!$E$11)*100</f>
        <v>39.750275475154567</v>
      </c>
      <c r="N438" s="3">
        <f t="shared" si="159"/>
        <v>-1354</v>
      </c>
      <c r="O438" s="3">
        <f t="shared" si="160"/>
        <v>-3.1635514018691588</v>
      </c>
      <c r="P438" s="13">
        <f t="shared" si="150"/>
        <v>29959.999999999996</v>
      </c>
      <c r="Q438" s="13">
        <f t="shared" si="161"/>
        <v>0</v>
      </c>
      <c r="R438" s="13">
        <f>tarifest3(A438-$K$3,$A$3,Param!$B$10,Param!$C$10,Param!$D$10,Param!$E$10,Param!$B$11,Param!$C$11,Param!$D$11,Param!$E$11)</f>
        <v>5742</v>
      </c>
      <c r="S438" s="3">
        <f t="shared" si="162"/>
        <v>13.415887850467289</v>
      </c>
      <c r="T438" s="3">
        <f>IF(A438&lt;$K$3,$K$2,tarifest3grenz(A438-$K$3,$A$3,Param!$B$10,Param!$C$10,Param!$D$10,Param!$E$10,Param!$B$11,Param!$C$11,Param!$D$11,Param!$E$11))*100</f>
        <v>31.256729333638649</v>
      </c>
      <c r="U438" s="3">
        <f>MAX(K438-tarifest3($K$3,$A$3,Param!$B$10,Param!$C$10,Param!$D$10,Param!$E$10,Param!$B$11,Param!$C$11,Param!$D$11,Param!$E$11),0)</f>
        <v>7816</v>
      </c>
      <c r="V438" s="3">
        <f t="shared" si="163"/>
        <v>18.261682242990656</v>
      </c>
      <c r="W438" s="3">
        <f t="shared" si="164"/>
        <v>39.750275475154567</v>
      </c>
      <c r="X438" s="3">
        <f>soli3grenz(K438,$A$3,Param!$J$9,Param!$J$10,Param!$J$11)*100</f>
        <v>0</v>
      </c>
      <c r="Y438" s="13">
        <f t="shared" si="151"/>
        <v>7816</v>
      </c>
      <c r="Z438" s="3">
        <f t="shared" si="165"/>
        <v>18.261682242990656</v>
      </c>
      <c r="AA438" s="13">
        <f t="shared" si="152"/>
        <v>39.750275475154567</v>
      </c>
      <c r="AB438" s="13">
        <f t="shared" si="153"/>
        <v>-1338</v>
      </c>
      <c r="AC438" s="13">
        <f t="shared" si="154"/>
        <v>-3.1261682242990645</v>
      </c>
      <c r="AD438" s="13">
        <f t="shared" si="155"/>
        <v>4.2719580948019171</v>
      </c>
      <c r="AE438" s="3">
        <f t="shared" si="156"/>
        <v>4.2719580948019171</v>
      </c>
      <c r="AF438" s="13">
        <f t="shared" si="168"/>
        <v>1338</v>
      </c>
      <c r="AG438" s="13">
        <f t="shared" si="166"/>
        <v>3.1261682242990645</v>
      </c>
      <c r="AH438" s="13">
        <f t="shared" si="169"/>
        <v>3.1261682242990645</v>
      </c>
    </row>
    <row r="439" spans="1:34" x14ac:dyDescent="0.2">
      <c r="A439" s="8">
        <f t="shared" si="167"/>
        <v>42900</v>
      </c>
      <c r="B439" s="9">
        <f t="shared" si="147"/>
        <v>42.9</v>
      </c>
      <c r="C439" s="13">
        <f>tarifest3(A439,$A$3,Param!$B$5,Param!$C$5,Param!$D$5,Param!$E$5,Param!$B$6,Param!$C$6,Param!$D$6,Param!$E$6)</f>
        <v>9190</v>
      </c>
      <c r="D439" s="3">
        <f t="shared" si="157"/>
        <v>21.421911421911421</v>
      </c>
      <c r="E439" s="3">
        <f>tarifest3grenz(A439,$A$3,Param!$B$5,Param!$C$5,Param!$D$5,Param!$E$5,Param!$B$6,Param!$C$6,Param!$D$6,Param!$E$6)*100</f>
        <v>35.519604305014887</v>
      </c>
      <c r="F439" s="13">
        <f>soli3(C439,$A$3,Param!$J$4,Param!$J$5,Param!$J$6)</f>
        <v>0</v>
      </c>
      <c r="G439" s="3">
        <f>soli3grenz(C439,$A$3,Param!$J$4,Param!$J$5,Param!$J$6)*100</f>
        <v>0</v>
      </c>
      <c r="H439" s="13">
        <f t="shared" si="148"/>
        <v>9190</v>
      </c>
      <c r="I439" s="3">
        <f t="shared" si="146"/>
        <v>21.421911421911421</v>
      </c>
      <c r="J439" s="13">
        <f t="shared" si="149"/>
        <v>35.519604305014887</v>
      </c>
      <c r="K439" s="13">
        <f>tarifest3(A439,$A$3,Param!$B$10,Param!$C$10,Param!$D$10,Param!$E$10,Param!$B$11,Param!$C$11,Param!$D$11,Param!$E$11)</f>
        <v>13086</v>
      </c>
      <c r="L439" s="3">
        <f t="shared" si="158"/>
        <v>30.503496503496503</v>
      </c>
      <c r="M439" s="3">
        <f>tarifest3grenz(A439,$A$3,Param!$B$10,Param!$C$10,Param!$D$10,Param!$E$10,Param!$B$11,Param!$C$11,Param!$D$11,Param!$E$11)*100</f>
        <v>39.791562399816812</v>
      </c>
      <c r="N439" s="3">
        <f t="shared" si="159"/>
        <v>-1314</v>
      </c>
      <c r="O439" s="3">
        <f t="shared" si="160"/>
        <v>-3.0629370629370629</v>
      </c>
      <c r="P439" s="13">
        <f t="shared" si="150"/>
        <v>30029.999999999996</v>
      </c>
      <c r="Q439" s="13">
        <f t="shared" si="161"/>
        <v>0</v>
      </c>
      <c r="R439" s="13">
        <f>tarifest3(A439-$K$3,$A$3,Param!$B$10,Param!$C$10,Param!$D$10,Param!$E$10,Param!$B$11,Param!$C$11,Param!$D$11,Param!$E$11)</f>
        <v>5774</v>
      </c>
      <c r="S439" s="3">
        <f t="shared" si="162"/>
        <v>13.459207459207459</v>
      </c>
      <c r="T439" s="3">
        <f>IF(A439&lt;$K$3,$K$2,tarifest3grenz(A439-$K$3,$A$3,Param!$B$10,Param!$C$10,Param!$D$10,Param!$E$10,Param!$B$11,Param!$C$11,Param!$D$11,Param!$E$11))*100</f>
        <v>31.298016258300894</v>
      </c>
      <c r="U439" s="3">
        <f>MAX(K439-tarifest3($K$3,$A$3,Param!$B$10,Param!$C$10,Param!$D$10,Param!$E$10,Param!$B$11,Param!$C$11,Param!$D$11,Param!$E$11),0)</f>
        <v>7856</v>
      </c>
      <c r="V439" s="3">
        <f t="shared" si="163"/>
        <v>18.312354312354312</v>
      </c>
      <c r="W439" s="3">
        <f t="shared" si="164"/>
        <v>39.791562399816812</v>
      </c>
      <c r="X439" s="3">
        <f>soli3grenz(K439,$A$3,Param!$J$9,Param!$J$10,Param!$J$11)*100</f>
        <v>0</v>
      </c>
      <c r="Y439" s="13">
        <f t="shared" si="151"/>
        <v>7856</v>
      </c>
      <c r="Z439" s="3">
        <f t="shared" si="165"/>
        <v>18.312354312354312</v>
      </c>
      <c r="AA439" s="13">
        <f t="shared" si="152"/>
        <v>39.791562399816812</v>
      </c>
      <c r="AB439" s="13">
        <f t="shared" si="153"/>
        <v>-1334</v>
      </c>
      <c r="AC439" s="13">
        <f t="shared" si="154"/>
        <v>-3.1095571095571088</v>
      </c>
      <c r="AD439" s="13">
        <f t="shared" si="155"/>
        <v>4.2719580948019242</v>
      </c>
      <c r="AE439" s="3">
        <f t="shared" si="156"/>
        <v>4.2719580948019242</v>
      </c>
      <c r="AF439" s="13">
        <f t="shared" si="168"/>
        <v>1334</v>
      </c>
      <c r="AG439" s="13">
        <f t="shared" si="166"/>
        <v>3.1095571095571088</v>
      </c>
      <c r="AH439" s="13">
        <f t="shared" si="169"/>
        <v>3.1095571095571088</v>
      </c>
    </row>
    <row r="440" spans="1:34" x14ac:dyDescent="0.2">
      <c r="A440" s="8">
        <f t="shared" si="167"/>
        <v>43000</v>
      </c>
      <c r="B440" s="9">
        <f t="shared" si="147"/>
        <v>43</v>
      </c>
      <c r="C440" s="13">
        <f>tarifest3(A440,$A$3,Param!$B$5,Param!$C$5,Param!$D$5,Param!$E$5,Param!$B$6,Param!$C$6,Param!$D$6,Param!$E$6)</f>
        <v>9225</v>
      </c>
      <c r="D440" s="3">
        <f t="shared" si="157"/>
        <v>21.453488372093023</v>
      </c>
      <c r="E440" s="3">
        <f>tarifest3grenz(A440,$A$3,Param!$B$5,Param!$C$5,Param!$D$5,Param!$E$5,Param!$B$6,Param!$C$6,Param!$D$6,Param!$E$6)*100</f>
        <v>35.560891229677125</v>
      </c>
      <c r="F440" s="13">
        <f>soli3(C440,$A$3,Param!$J$4,Param!$J$5,Param!$J$6)</f>
        <v>0</v>
      </c>
      <c r="G440" s="3">
        <f>soli3grenz(C440,$A$3,Param!$J$4,Param!$J$5,Param!$J$6)*100</f>
        <v>0</v>
      </c>
      <c r="H440" s="13">
        <f t="shared" si="148"/>
        <v>9225</v>
      </c>
      <c r="I440" s="3">
        <f t="shared" si="146"/>
        <v>21.453488372093023</v>
      </c>
      <c r="J440" s="13">
        <f t="shared" si="149"/>
        <v>35.560891229677125</v>
      </c>
      <c r="K440" s="13">
        <f>tarifest3(A440,$A$3,Param!$B$10,Param!$C$10,Param!$D$10,Param!$E$10,Param!$B$11,Param!$C$11,Param!$D$11,Param!$E$11)</f>
        <v>13126</v>
      </c>
      <c r="L440" s="3">
        <f t="shared" si="158"/>
        <v>30.525581395348837</v>
      </c>
      <c r="M440" s="3">
        <f>tarifest3grenz(A440,$A$3,Param!$B$10,Param!$C$10,Param!$D$10,Param!$E$10,Param!$B$11,Param!$C$11,Param!$D$11,Param!$E$11)*100</f>
        <v>39.832849324479049</v>
      </c>
      <c r="N440" s="3">
        <f t="shared" si="159"/>
        <v>-1274</v>
      </c>
      <c r="O440" s="3">
        <f t="shared" si="160"/>
        <v>-2.9627906976744183</v>
      </c>
      <c r="P440" s="13">
        <f t="shared" si="150"/>
        <v>30099.999999999996</v>
      </c>
      <c r="Q440" s="13">
        <f t="shared" si="161"/>
        <v>0</v>
      </c>
      <c r="R440" s="13">
        <f>tarifest3(A440-$K$3,$A$3,Param!$B$10,Param!$C$10,Param!$D$10,Param!$E$10,Param!$B$11,Param!$C$11,Param!$D$11,Param!$E$11)</f>
        <v>5805</v>
      </c>
      <c r="S440" s="3">
        <f t="shared" si="162"/>
        <v>13.5</v>
      </c>
      <c r="T440" s="3">
        <f>IF(A440&lt;$K$3,$K$2,tarifest3grenz(A440-$K$3,$A$3,Param!$B$10,Param!$C$10,Param!$D$10,Param!$E$10,Param!$B$11,Param!$C$11,Param!$D$11,Param!$E$11))*100</f>
        <v>31.339303182963128</v>
      </c>
      <c r="U440" s="3">
        <f>MAX(K440-tarifest3($K$3,$A$3,Param!$B$10,Param!$C$10,Param!$D$10,Param!$E$10,Param!$B$11,Param!$C$11,Param!$D$11,Param!$E$11),0)</f>
        <v>7896</v>
      </c>
      <c r="V440" s="3">
        <f t="shared" si="163"/>
        <v>18.36279069767442</v>
      </c>
      <c r="W440" s="3">
        <f t="shared" si="164"/>
        <v>39.832849324479049</v>
      </c>
      <c r="X440" s="3">
        <f>soli3grenz(K440,$A$3,Param!$J$9,Param!$J$10,Param!$J$11)*100</f>
        <v>0</v>
      </c>
      <c r="Y440" s="13">
        <f t="shared" si="151"/>
        <v>7896</v>
      </c>
      <c r="Z440" s="3">
        <f t="shared" si="165"/>
        <v>18.36279069767442</v>
      </c>
      <c r="AA440" s="13">
        <f t="shared" si="152"/>
        <v>39.832849324479049</v>
      </c>
      <c r="AB440" s="13">
        <f t="shared" si="153"/>
        <v>-1329</v>
      </c>
      <c r="AC440" s="13">
        <f t="shared" si="154"/>
        <v>-3.0906976744186032</v>
      </c>
      <c r="AD440" s="13">
        <f t="shared" si="155"/>
        <v>4.2719580948019242</v>
      </c>
      <c r="AE440" s="3">
        <f t="shared" si="156"/>
        <v>4.2719580948019242</v>
      </c>
      <c r="AF440" s="13">
        <f t="shared" si="168"/>
        <v>1329</v>
      </c>
      <c r="AG440" s="13">
        <f t="shared" si="166"/>
        <v>3.0906976744186032</v>
      </c>
      <c r="AH440" s="13">
        <f t="shared" si="169"/>
        <v>3.0906976744186032</v>
      </c>
    </row>
    <row r="441" spans="1:34" x14ac:dyDescent="0.2">
      <c r="A441" s="8">
        <f t="shared" si="167"/>
        <v>43100</v>
      </c>
      <c r="B441" s="9">
        <f t="shared" si="147"/>
        <v>43.1</v>
      </c>
      <c r="C441" s="13">
        <f>tarifest3(A441,$A$3,Param!$B$5,Param!$C$5,Param!$D$5,Param!$E$5,Param!$B$6,Param!$C$6,Param!$D$6,Param!$E$6)</f>
        <v>9261</v>
      </c>
      <c r="D441" s="3">
        <f t="shared" si="157"/>
        <v>21.487238979118327</v>
      </c>
      <c r="E441" s="3">
        <f>tarifest3grenz(A441,$A$3,Param!$B$5,Param!$C$5,Param!$D$5,Param!$E$5,Param!$B$6,Param!$C$6,Param!$D$6,Param!$E$6)*100</f>
        <v>35.602178154339363</v>
      </c>
      <c r="F441" s="13">
        <f>soli3(C441,$A$3,Param!$J$4,Param!$J$5,Param!$J$6)</f>
        <v>0</v>
      </c>
      <c r="G441" s="3">
        <f>soli3grenz(C441,$A$3,Param!$J$4,Param!$J$5,Param!$J$6)*100</f>
        <v>0</v>
      </c>
      <c r="H441" s="13">
        <f t="shared" si="148"/>
        <v>9261</v>
      </c>
      <c r="I441" s="3">
        <f t="shared" si="146"/>
        <v>21.487238979118327</v>
      </c>
      <c r="J441" s="13">
        <f t="shared" si="149"/>
        <v>35.602178154339363</v>
      </c>
      <c r="K441" s="13">
        <f>tarifest3(A441,$A$3,Param!$B$10,Param!$C$10,Param!$D$10,Param!$E$10,Param!$B$11,Param!$C$11,Param!$D$11,Param!$E$11)</f>
        <v>13166</v>
      </c>
      <c r="L441" s="3">
        <f t="shared" si="158"/>
        <v>30.54756380510441</v>
      </c>
      <c r="M441" s="3">
        <f>tarifest3grenz(A441,$A$3,Param!$B$10,Param!$C$10,Param!$D$10,Param!$E$10,Param!$B$11,Param!$C$11,Param!$D$11,Param!$E$11)*100</f>
        <v>39.874136249141287</v>
      </c>
      <c r="N441" s="3">
        <f t="shared" si="159"/>
        <v>-1234</v>
      </c>
      <c r="O441" s="3">
        <f t="shared" si="160"/>
        <v>-2.8631090487238979</v>
      </c>
      <c r="P441" s="13">
        <f t="shared" si="150"/>
        <v>30169.999999999996</v>
      </c>
      <c r="Q441" s="13">
        <f t="shared" si="161"/>
        <v>0</v>
      </c>
      <c r="R441" s="13">
        <f>tarifest3(A441-$K$3,$A$3,Param!$B$10,Param!$C$10,Param!$D$10,Param!$E$10,Param!$B$11,Param!$C$11,Param!$D$11,Param!$E$11)</f>
        <v>5836</v>
      </c>
      <c r="S441" s="3">
        <f t="shared" si="162"/>
        <v>13.540603248259862</v>
      </c>
      <c r="T441" s="3">
        <f>IF(A441&lt;$K$3,$K$2,tarifest3grenz(A441-$K$3,$A$3,Param!$B$10,Param!$C$10,Param!$D$10,Param!$E$10,Param!$B$11,Param!$C$11,Param!$D$11,Param!$E$11))*100</f>
        <v>31.380590107625373</v>
      </c>
      <c r="U441" s="3">
        <f>MAX(K441-tarifest3($K$3,$A$3,Param!$B$10,Param!$C$10,Param!$D$10,Param!$E$10,Param!$B$11,Param!$C$11,Param!$D$11,Param!$E$11),0)</f>
        <v>7936</v>
      </c>
      <c r="V441" s="3">
        <f t="shared" si="163"/>
        <v>18.412993039443158</v>
      </c>
      <c r="W441" s="3">
        <f t="shared" si="164"/>
        <v>39.874136249141287</v>
      </c>
      <c r="X441" s="3">
        <f>soli3grenz(K441,$A$3,Param!$J$9,Param!$J$10,Param!$J$11)*100</f>
        <v>0</v>
      </c>
      <c r="Y441" s="13">
        <f t="shared" si="151"/>
        <v>7936</v>
      </c>
      <c r="Z441" s="3">
        <f t="shared" si="165"/>
        <v>18.412993039443158</v>
      </c>
      <c r="AA441" s="13">
        <f t="shared" si="152"/>
        <v>39.874136249141287</v>
      </c>
      <c r="AB441" s="13">
        <f t="shared" si="153"/>
        <v>-1325</v>
      </c>
      <c r="AC441" s="13">
        <f t="shared" si="154"/>
        <v>-3.0742459396751691</v>
      </c>
      <c r="AD441" s="13">
        <f t="shared" si="155"/>
        <v>4.2719580948019242</v>
      </c>
      <c r="AE441" s="3">
        <f t="shared" si="156"/>
        <v>4.2719580948019242</v>
      </c>
      <c r="AF441" s="13">
        <f t="shared" si="168"/>
        <v>1325</v>
      </c>
      <c r="AG441" s="13">
        <f t="shared" si="166"/>
        <v>3.0742459396751691</v>
      </c>
      <c r="AH441" s="13">
        <f t="shared" si="169"/>
        <v>3.0742459396751691</v>
      </c>
    </row>
    <row r="442" spans="1:34" x14ac:dyDescent="0.2">
      <c r="A442" s="8">
        <f t="shared" si="167"/>
        <v>43200</v>
      </c>
      <c r="B442" s="9">
        <f t="shared" si="147"/>
        <v>43.2</v>
      </c>
      <c r="C442" s="13">
        <f>tarifest3(A442,$A$3,Param!$B$5,Param!$C$5,Param!$D$5,Param!$E$5,Param!$B$6,Param!$C$6,Param!$D$6,Param!$E$6)</f>
        <v>9296</v>
      </c>
      <c r="D442" s="3">
        <f t="shared" si="157"/>
        <v>21.518518518518519</v>
      </c>
      <c r="E442" s="3">
        <f>tarifest3grenz(A442,$A$3,Param!$B$5,Param!$C$5,Param!$D$5,Param!$E$5,Param!$B$6,Param!$C$6,Param!$D$6,Param!$E$6)*100</f>
        <v>35.643465079001601</v>
      </c>
      <c r="F442" s="13">
        <f>soli3(C442,$A$3,Param!$J$4,Param!$J$5,Param!$J$6)</f>
        <v>0</v>
      </c>
      <c r="G442" s="3">
        <f>soli3grenz(C442,$A$3,Param!$J$4,Param!$J$5,Param!$J$6)*100</f>
        <v>0</v>
      </c>
      <c r="H442" s="13">
        <f t="shared" si="148"/>
        <v>9296</v>
      </c>
      <c r="I442" s="3">
        <f t="shared" si="146"/>
        <v>21.518518518518519</v>
      </c>
      <c r="J442" s="13">
        <f t="shared" si="149"/>
        <v>35.643465079001601</v>
      </c>
      <c r="K442" s="13">
        <f>tarifest3(A442,$A$3,Param!$B$10,Param!$C$10,Param!$D$10,Param!$E$10,Param!$B$11,Param!$C$11,Param!$D$11,Param!$E$11)</f>
        <v>13205</v>
      </c>
      <c r="L442" s="3">
        <f t="shared" si="158"/>
        <v>30.56712962962963</v>
      </c>
      <c r="M442" s="3">
        <f>tarifest3grenz(A442,$A$3,Param!$B$10,Param!$C$10,Param!$D$10,Param!$E$10,Param!$B$11,Param!$C$11,Param!$D$11,Param!$E$11)*100</f>
        <v>39.915423173803525</v>
      </c>
      <c r="N442" s="3">
        <f t="shared" si="159"/>
        <v>-1195</v>
      </c>
      <c r="O442" s="3">
        <f t="shared" si="160"/>
        <v>-2.7662037037037037</v>
      </c>
      <c r="P442" s="13">
        <f t="shared" si="150"/>
        <v>30239.999999999996</v>
      </c>
      <c r="Q442" s="13">
        <f t="shared" si="161"/>
        <v>0</v>
      </c>
      <c r="R442" s="13">
        <f>tarifest3(A442-$K$3,$A$3,Param!$B$10,Param!$C$10,Param!$D$10,Param!$E$10,Param!$B$11,Param!$C$11,Param!$D$11,Param!$E$11)</f>
        <v>5868</v>
      </c>
      <c r="S442" s="3">
        <f t="shared" si="162"/>
        <v>13.583333333333334</v>
      </c>
      <c r="T442" s="3">
        <f>IF(A442&lt;$K$3,$K$2,tarifest3grenz(A442-$K$3,$A$3,Param!$B$10,Param!$C$10,Param!$D$10,Param!$E$10,Param!$B$11,Param!$C$11,Param!$D$11,Param!$E$11))*100</f>
        <v>31.421877032287611</v>
      </c>
      <c r="U442" s="3">
        <f>MAX(K442-tarifest3($K$3,$A$3,Param!$B$10,Param!$C$10,Param!$D$10,Param!$E$10,Param!$B$11,Param!$C$11,Param!$D$11,Param!$E$11),0)</f>
        <v>7975</v>
      </c>
      <c r="V442" s="3">
        <f t="shared" si="163"/>
        <v>18.460648148148149</v>
      </c>
      <c r="W442" s="3">
        <f t="shared" si="164"/>
        <v>39.915423173803525</v>
      </c>
      <c r="X442" s="3">
        <f>soli3grenz(K442,$A$3,Param!$J$9,Param!$J$10,Param!$J$11)*100</f>
        <v>0</v>
      </c>
      <c r="Y442" s="13">
        <f t="shared" si="151"/>
        <v>7975</v>
      </c>
      <c r="Z442" s="3">
        <f t="shared" si="165"/>
        <v>18.460648148148149</v>
      </c>
      <c r="AA442" s="13">
        <f t="shared" si="152"/>
        <v>39.915423173803525</v>
      </c>
      <c r="AB442" s="13">
        <f t="shared" si="153"/>
        <v>-1321</v>
      </c>
      <c r="AC442" s="13">
        <f t="shared" si="154"/>
        <v>-3.0578703703703702</v>
      </c>
      <c r="AD442" s="13">
        <f t="shared" si="155"/>
        <v>4.2719580948019242</v>
      </c>
      <c r="AE442" s="3">
        <f t="shared" si="156"/>
        <v>4.2719580948019242</v>
      </c>
      <c r="AF442" s="13">
        <f t="shared" si="168"/>
        <v>1321</v>
      </c>
      <c r="AG442" s="13">
        <f t="shared" si="166"/>
        <v>3.0578703703703702</v>
      </c>
      <c r="AH442" s="13">
        <f t="shared" si="169"/>
        <v>3.0578703703703702</v>
      </c>
    </row>
    <row r="443" spans="1:34" x14ac:dyDescent="0.2">
      <c r="A443" s="8">
        <f t="shared" si="167"/>
        <v>43300</v>
      </c>
      <c r="B443" s="9">
        <f t="shared" si="147"/>
        <v>43.3</v>
      </c>
      <c r="C443" s="13">
        <f>tarifest3(A443,$A$3,Param!$B$5,Param!$C$5,Param!$D$5,Param!$E$5,Param!$B$6,Param!$C$6,Param!$D$6,Param!$E$6)</f>
        <v>9332</v>
      </c>
      <c r="D443" s="3">
        <f t="shared" si="157"/>
        <v>21.551963048498845</v>
      </c>
      <c r="E443" s="3">
        <f>tarifest3grenz(A443,$A$3,Param!$B$5,Param!$C$5,Param!$D$5,Param!$E$5,Param!$B$6,Param!$C$6,Param!$D$6,Param!$E$6)*100</f>
        <v>35.684752003663846</v>
      </c>
      <c r="F443" s="13">
        <f>soli3(C443,$A$3,Param!$J$4,Param!$J$5,Param!$J$6)</f>
        <v>0</v>
      </c>
      <c r="G443" s="3">
        <f>soli3grenz(C443,$A$3,Param!$J$4,Param!$J$5,Param!$J$6)*100</f>
        <v>0</v>
      </c>
      <c r="H443" s="13">
        <f t="shared" si="148"/>
        <v>9332</v>
      </c>
      <c r="I443" s="3">
        <f t="shared" si="146"/>
        <v>21.551963048498845</v>
      </c>
      <c r="J443" s="13">
        <f t="shared" si="149"/>
        <v>35.684752003663846</v>
      </c>
      <c r="K443" s="13">
        <f>tarifest3(A443,$A$3,Param!$B$10,Param!$C$10,Param!$D$10,Param!$E$10,Param!$B$11,Param!$C$11,Param!$D$11,Param!$E$11)</f>
        <v>13245</v>
      </c>
      <c r="L443" s="3">
        <f t="shared" si="158"/>
        <v>30.58891454965358</v>
      </c>
      <c r="M443" s="3">
        <f>tarifest3grenz(A443,$A$3,Param!$B$10,Param!$C$10,Param!$D$10,Param!$E$10,Param!$B$11,Param!$C$11,Param!$D$11,Param!$E$11)*100</f>
        <v>39.956710098465763</v>
      </c>
      <c r="N443" s="3">
        <f t="shared" si="159"/>
        <v>-1155</v>
      </c>
      <c r="O443" s="3">
        <f t="shared" si="160"/>
        <v>-2.6674364896073901</v>
      </c>
      <c r="P443" s="13">
        <f t="shared" si="150"/>
        <v>30309.999999999996</v>
      </c>
      <c r="Q443" s="13">
        <f t="shared" si="161"/>
        <v>0</v>
      </c>
      <c r="R443" s="13">
        <f>tarifest3(A443-$K$3,$A$3,Param!$B$10,Param!$C$10,Param!$D$10,Param!$E$10,Param!$B$11,Param!$C$11,Param!$D$11,Param!$E$11)</f>
        <v>5899</v>
      </c>
      <c r="S443" s="3">
        <f t="shared" si="162"/>
        <v>13.623556581986143</v>
      </c>
      <c r="T443" s="3">
        <f>IF(A443&lt;$K$3,$K$2,tarifest3grenz(A443-$K$3,$A$3,Param!$B$10,Param!$C$10,Param!$D$10,Param!$E$10,Param!$B$11,Param!$C$11,Param!$D$11,Param!$E$11))*100</f>
        <v>31.463163956949852</v>
      </c>
      <c r="U443" s="3">
        <f>MAX(K443-tarifest3($K$3,$A$3,Param!$B$10,Param!$C$10,Param!$D$10,Param!$E$10,Param!$B$11,Param!$C$11,Param!$D$11,Param!$E$11),0)</f>
        <v>8015</v>
      </c>
      <c r="V443" s="3">
        <f t="shared" si="163"/>
        <v>18.510392609699768</v>
      </c>
      <c r="W443" s="3">
        <f t="shared" si="164"/>
        <v>39.956710098465763</v>
      </c>
      <c r="X443" s="3">
        <f>soli3grenz(K443,$A$3,Param!$J$9,Param!$J$10,Param!$J$11)*100</f>
        <v>0</v>
      </c>
      <c r="Y443" s="13">
        <f t="shared" si="151"/>
        <v>8015</v>
      </c>
      <c r="Z443" s="3">
        <f t="shared" si="165"/>
        <v>18.510392609699768</v>
      </c>
      <c r="AA443" s="13">
        <f t="shared" si="152"/>
        <v>39.956710098465763</v>
      </c>
      <c r="AB443" s="13">
        <f t="shared" si="153"/>
        <v>-1317</v>
      </c>
      <c r="AC443" s="13">
        <f t="shared" si="154"/>
        <v>-3.0415704387990772</v>
      </c>
      <c r="AD443" s="13">
        <f t="shared" si="155"/>
        <v>4.2719580948019171</v>
      </c>
      <c r="AE443" s="3">
        <f t="shared" si="156"/>
        <v>4.2719580948019171</v>
      </c>
      <c r="AF443" s="13">
        <f t="shared" si="168"/>
        <v>1317</v>
      </c>
      <c r="AG443" s="13">
        <f t="shared" si="166"/>
        <v>3.0415704387990772</v>
      </c>
      <c r="AH443" s="13">
        <f t="shared" si="169"/>
        <v>3.0415704387990772</v>
      </c>
    </row>
    <row r="444" spans="1:34" x14ac:dyDescent="0.2">
      <c r="A444" s="8">
        <f t="shared" si="167"/>
        <v>43400</v>
      </c>
      <c r="B444" s="9">
        <f t="shared" si="147"/>
        <v>43.4</v>
      </c>
      <c r="C444" s="13">
        <f>tarifest3(A444,$A$3,Param!$B$5,Param!$C$5,Param!$D$5,Param!$E$5,Param!$B$6,Param!$C$6,Param!$D$6,Param!$E$6)</f>
        <v>9368</v>
      </c>
      <c r="D444" s="3">
        <f t="shared" si="157"/>
        <v>21.585253456221199</v>
      </c>
      <c r="E444" s="3">
        <f>tarifest3grenz(A444,$A$3,Param!$B$5,Param!$C$5,Param!$D$5,Param!$E$5,Param!$B$6,Param!$C$6,Param!$D$6,Param!$E$6)*100</f>
        <v>35.726038928326084</v>
      </c>
      <c r="F444" s="13">
        <f>soli3(C444,$A$3,Param!$J$4,Param!$J$5,Param!$J$6)</f>
        <v>0</v>
      </c>
      <c r="G444" s="3">
        <f>soli3grenz(C444,$A$3,Param!$J$4,Param!$J$5,Param!$J$6)*100</f>
        <v>0</v>
      </c>
      <c r="H444" s="13">
        <f t="shared" si="148"/>
        <v>9368</v>
      </c>
      <c r="I444" s="3">
        <f t="shared" si="146"/>
        <v>21.585253456221199</v>
      </c>
      <c r="J444" s="13">
        <f t="shared" si="149"/>
        <v>35.726038928326084</v>
      </c>
      <c r="K444" s="13">
        <f>tarifest3(A444,$A$3,Param!$B$10,Param!$C$10,Param!$D$10,Param!$E$10,Param!$B$11,Param!$C$11,Param!$D$11,Param!$E$11)</f>
        <v>13285</v>
      </c>
      <c r="L444" s="3">
        <f t="shared" si="158"/>
        <v>30.610599078341018</v>
      </c>
      <c r="M444" s="3">
        <f>tarifest3grenz(A444,$A$3,Param!$B$10,Param!$C$10,Param!$D$10,Param!$E$10,Param!$B$11,Param!$C$11,Param!$D$11,Param!$E$11)*100</f>
        <v>39.997997023128008</v>
      </c>
      <c r="N444" s="3">
        <f t="shared" si="159"/>
        <v>-1115</v>
      </c>
      <c r="O444" s="3">
        <f t="shared" si="160"/>
        <v>-2.5691244239631339</v>
      </c>
      <c r="P444" s="13">
        <f t="shared" si="150"/>
        <v>30379.999999999996</v>
      </c>
      <c r="Q444" s="13">
        <f t="shared" si="161"/>
        <v>0</v>
      </c>
      <c r="R444" s="13">
        <f>tarifest3(A444-$K$3,$A$3,Param!$B$10,Param!$C$10,Param!$D$10,Param!$E$10,Param!$B$11,Param!$C$11,Param!$D$11,Param!$E$11)</f>
        <v>5931</v>
      </c>
      <c r="S444" s="3">
        <f t="shared" si="162"/>
        <v>13.665898617511521</v>
      </c>
      <c r="T444" s="3">
        <f>IF(A444&lt;$K$3,$K$2,tarifest3grenz(A444-$K$3,$A$3,Param!$B$10,Param!$C$10,Param!$D$10,Param!$E$10,Param!$B$11,Param!$C$11,Param!$D$11,Param!$E$11))*100</f>
        <v>31.504450881612094</v>
      </c>
      <c r="U444" s="3">
        <f>MAX(K444-tarifest3($K$3,$A$3,Param!$B$10,Param!$C$10,Param!$D$10,Param!$E$10,Param!$B$11,Param!$C$11,Param!$D$11,Param!$E$11),0)</f>
        <v>8055</v>
      </c>
      <c r="V444" s="3">
        <f t="shared" si="163"/>
        <v>18.559907834101384</v>
      </c>
      <c r="W444" s="3">
        <f t="shared" si="164"/>
        <v>39.997997023128008</v>
      </c>
      <c r="X444" s="3">
        <f>soli3grenz(K444,$A$3,Param!$J$9,Param!$J$10,Param!$J$11)*100</f>
        <v>0</v>
      </c>
      <c r="Y444" s="13">
        <f t="shared" si="151"/>
        <v>8055</v>
      </c>
      <c r="Z444" s="3">
        <f t="shared" si="165"/>
        <v>18.559907834101384</v>
      </c>
      <c r="AA444" s="13">
        <f t="shared" si="152"/>
        <v>39.997997023128008</v>
      </c>
      <c r="AB444" s="13">
        <f t="shared" si="153"/>
        <v>-1313</v>
      </c>
      <c r="AC444" s="13">
        <f t="shared" si="154"/>
        <v>-3.0253456221198149</v>
      </c>
      <c r="AD444" s="13">
        <f t="shared" si="155"/>
        <v>4.2719580948019242</v>
      </c>
      <c r="AE444" s="3">
        <f t="shared" si="156"/>
        <v>4.2719580948019242</v>
      </c>
      <c r="AF444" s="13">
        <f t="shared" si="168"/>
        <v>1313</v>
      </c>
      <c r="AG444" s="13">
        <f t="shared" si="166"/>
        <v>3.0253456221198149</v>
      </c>
      <c r="AH444" s="13">
        <f t="shared" si="169"/>
        <v>3.0253456221198149</v>
      </c>
    </row>
    <row r="445" spans="1:34" x14ac:dyDescent="0.2">
      <c r="A445" s="8">
        <f t="shared" si="167"/>
        <v>43500</v>
      </c>
      <c r="B445" s="9">
        <f t="shared" si="147"/>
        <v>43.5</v>
      </c>
      <c r="C445" s="13">
        <f>tarifest3(A445,$A$3,Param!$B$5,Param!$C$5,Param!$D$5,Param!$E$5,Param!$B$6,Param!$C$6,Param!$D$6,Param!$E$6)</f>
        <v>9403</v>
      </c>
      <c r="D445" s="3">
        <f t="shared" si="157"/>
        <v>21.616091954022991</v>
      </c>
      <c r="E445" s="3">
        <f>tarifest3grenz(A445,$A$3,Param!$B$5,Param!$C$5,Param!$D$5,Param!$E$5,Param!$B$6,Param!$C$6,Param!$D$6,Param!$E$6)*100</f>
        <v>35.767325852988321</v>
      </c>
      <c r="F445" s="13">
        <f>soli3(C445,$A$3,Param!$J$4,Param!$J$5,Param!$J$6)</f>
        <v>0</v>
      </c>
      <c r="G445" s="3">
        <f>soli3grenz(C445,$A$3,Param!$J$4,Param!$J$5,Param!$J$6)*100</f>
        <v>0</v>
      </c>
      <c r="H445" s="13">
        <f t="shared" si="148"/>
        <v>9403</v>
      </c>
      <c r="I445" s="3">
        <f t="shared" ref="I445:I508" si="170">IF($A445=0,0,H445/$A445*100)</f>
        <v>21.616091954022991</v>
      </c>
      <c r="J445" s="13">
        <f t="shared" si="149"/>
        <v>35.767325852988321</v>
      </c>
      <c r="K445" s="13">
        <f>tarifest3(A445,$A$3,Param!$B$10,Param!$C$10,Param!$D$10,Param!$E$10,Param!$B$11,Param!$C$11,Param!$D$11,Param!$E$11)</f>
        <v>13325</v>
      </c>
      <c r="L445" s="3">
        <f t="shared" si="158"/>
        <v>30.632183908045977</v>
      </c>
      <c r="M445" s="3">
        <f>tarifest3grenz(A445,$A$3,Param!$B$10,Param!$C$10,Param!$D$10,Param!$E$10,Param!$B$11,Param!$C$11,Param!$D$11,Param!$E$11)*100</f>
        <v>40.039283947790246</v>
      </c>
      <c r="N445" s="3">
        <f t="shared" si="159"/>
        <v>-1075</v>
      </c>
      <c r="O445" s="3">
        <f t="shared" si="160"/>
        <v>-2.4712643678160919</v>
      </c>
      <c r="P445" s="13">
        <f t="shared" si="150"/>
        <v>30449.999999999996</v>
      </c>
      <c r="Q445" s="13">
        <f t="shared" si="161"/>
        <v>0</v>
      </c>
      <c r="R445" s="13">
        <f>tarifest3(A445-$K$3,$A$3,Param!$B$10,Param!$C$10,Param!$D$10,Param!$E$10,Param!$B$11,Param!$C$11,Param!$D$11,Param!$E$11)</f>
        <v>5962</v>
      </c>
      <c r="S445" s="3">
        <f t="shared" si="162"/>
        <v>13.705747126436782</v>
      </c>
      <c r="T445" s="3">
        <f>IF(A445&lt;$K$3,$K$2,tarifest3grenz(A445-$K$3,$A$3,Param!$B$10,Param!$C$10,Param!$D$10,Param!$E$10,Param!$B$11,Param!$C$11,Param!$D$11,Param!$E$11))*100</f>
        <v>31.545737806274328</v>
      </c>
      <c r="U445" s="3">
        <f>MAX(K445-tarifest3($K$3,$A$3,Param!$B$10,Param!$C$10,Param!$D$10,Param!$E$10,Param!$B$11,Param!$C$11,Param!$D$11,Param!$E$11),0)</f>
        <v>8095</v>
      </c>
      <c r="V445" s="3">
        <f t="shared" si="163"/>
        <v>18.609195402298852</v>
      </c>
      <c r="W445" s="3">
        <f t="shared" si="164"/>
        <v>40.039283947790246</v>
      </c>
      <c r="X445" s="3">
        <f>soli3grenz(K445,$A$3,Param!$J$9,Param!$J$10,Param!$J$11)*100</f>
        <v>0</v>
      </c>
      <c r="Y445" s="13">
        <f t="shared" si="151"/>
        <v>8095</v>
      </c>
      <c r="Z445" s="3">
        <f t="shared" si="165"/>
        <v>18.609195402298852</v>
      </c>
      <c r="AA445" s="13">
        <f t="shared" si="152"/>
        <v>40.039283947790246</v>
      </c>
      <c r="AB445" s="13">
        <f t="shared" si="153"/>
        <v>-1308</v>
      </c>
      <c r="AC445" s="13">
        <f t="shared" si="154"/>
        <v>-3.0068965517241395</v>
      </c>
      <c r="AD445" s="13">
        <f t="shared" si="155"/>
        <v>4.2719580948019242</v>
      </c>
      <c r="AE445" s="3">
        <f t="shared" si="156"/>
        <v>4.2719580948019242</v>
      </c>
      <c r="AF445" s="13">
        <f t="shared" si="168"/>
        <v>1308</v>
      </c>
      <c r="AG445" s="13">
        <f t="shared" si="166"/>
        <v>3.0068965517241395</v>
      </c>
      <c r="AH445" s="13">
        <f t="shared" si="169"/>
        <v>3.0068965517241395</v>
      </c>
    </row>
    <row r="446" spans="1:34" x14ac:dyDescent="0.2">
      <c r="A446" s="8">
        <f t="shared" si="167"/>
        <v>43600</v>
      </c>
      <c r="B446" s="9">
        <f t="shared" si="147"/>
        <v>43.6</v>
      </c>
      <c r="C446" s="13">
        <f>tarifest3(A446,$A$3,Param!$B$5,Param!$C$5,Param!$D$5,Param!$E$5,Param!$B$6,Param!$C$6,Param!$D$6,Param!$E$6)</f>
        <v>9439</v>
      </c>
      <c r="D446" s="3">
        <f t="shared" si="157"/>
        <v>21.649082568807341</v>
      </c>
      <c r="E446" s="3">
        <f>tarifest3grenz(A446,$A$3,Param!$B$5,Param!$C$5,Param!$D$5,Param!$E$5,Param!$B$6,Param!$C$6,Param!$D$6,Param!$E$6)*100</f>
        <v>35.808612777650559</v>
      </c>
      <c r="F446" s="13">
        <f>soli3(C446,$A$3,Param!$J$4,Param!$J$5,Param!$J$6)</f>
        <v>0</v>
      </c>
      <c r="G446" s="3">
        <f>soli3grenz(C446,$A$3,Param!$J$4,Param!$J$5,Param!$J$6)*100</f>
        <v>0</v>
      </c>
      <c r="H446" s="13">
        <f t="shared" si="148"/>
        <v>9439</v>
      </c>
      <c r="I446" s="3">
        <f t="shared" si="170"/>
        <v>21.649082568807341</v>
      </c>
      <c r="J446" s="13">
        <f t="shared" si="149"/>
        <v>35.808612777650559</v>
      </c>
      <c r="K446" s="13">
        <f>tarifest3(A446,$A$3,Param!$B$10,Param!$C$10,Param!$D$10,Param!$E$10,Param!$B$11,Param!$C$11,Param!$D$11,Param!$E$11)</f>
        <v>13365</v>
      </c>
      <c r="L446" s="3">
        <f t="shared" si="158"/>
        <v>30.653669724770644</v>
      </c>
      <c r="M446" s="3">
        <f>tarifest3grenz(A446,$A$3,Param!$B$10,Param!$C$10,Param!$D$10,Param!$E$10,Param!$B$11,Param!$C$11,Param!$D$11,Param!$E$11)*100</f>
        <v>40.080570872452483</v>
      </c>
      <c r="N446" s="3">
        <f t="shared" si="159"/>
        <v>-1035</v>
      </c>
      <c r="O446" s="3">
        <f t="shared" si="160"/>
        <v>-2.3738532110091746</v>
      </c>
      <c r="P446" s="13">
        <f t="shared" si="150"/>
        <v>30519.999999999996</v>
      </c>
      <c r="Q446" s="13">
        <f t="shared" si="161"/>
        <v>0</v>
      </c>
      <c r="R446" s="13">
        <f>tarifest3(A446-$K$3,$A$3,Param!$B$10,Param!$C$10,Param!$D$10,Param!$E$10,Param!$B$11,Param!$C$11,Param!$D$11,Param!$E$11)</f>
        <v>5994</v>
      </c>
      <c r="S446" s="3">
        <f t="shared" si="162"/>
        <v>13.74770642201835</v>
      </c>
      <c r="T446" s="3">
        <f>IF(A446&lt;$K$3,$K$2,tarifest3grenz(A446-$K$3,$A$3,Param!$B$10,Param!$C$10,Param!$D$10,Param!$E$10,Param!$B$11,Param!$C$11,Param!$D$11,Param!$E$11))*100</f>
        <v>31.587024730936569</v>
      </c>
      <c r="U446" s="3">
        <f>MAX(K446-tarifest3($K$3,$A$3,Param!$B$10,Param!$C$10,Param!$D$10,Param!$E$10,Param!$B$11,Param!$C$11,Param!$D$11,Param!$E$11),0)</f>
        <v>8135</v>
      </c>
      <c r="V446" s="3">
        <f t="shared" si="163"/>
        <v>18.658256880733944</v>
      </c>
      <c r="W446" s="3">
        <f t="shared" si="164"/>
        <v>40.080570872452483</v>
      </c>
      <c r="X446" s="3">
        <f>soli3grenz(K446,$A$3,Param!$J$9,Param!$J$10,Param!$J$11)*100</f>
        <v>0</v>
      </c>
      <c r="Y446" s="13">
        <f t="shared" si="151"/>
        <v>8135</v>
      </c>
      <c r="Z446" s="3">
        <f t="shared" si="165"/>
        <v>18.658256880733944</v>
      </c>
      <c r="AA446" s="13">
        <f t="shared" si="152"/>
        <v>40.080570872452483</v>
      </c>
      <c r="AB446" s="13">
        <f t="shared" si="153"/>
        <v>-1304</v>
      </c>
      <c r="AC446" s="13">
        <f t="shared" si="154"/>
        <v>-2.9908256880733965</v>
      </c>
      <c r="AD446" s="13">
        <f t="shared" si="155"/>
        <v>4.2719580948019242</v>
      </c>
      <c r="AE446" s="3">
        <f t="shared" si="156"/>
        <v>4.2719580948019242</v>
      </c>
      <c r="AF446" s="13">
        <f t="shared" si="168"/>
        <v>1304</v>
      </c>
      <c r="AG446" s="13">
        <f t="shared" si="166"/>
        <v>2.9908256880733965</v>
      </c>
      <c r="AH446" s="13">
        <f t="shared" si="169"/>
        <v>2.9908256880733965</v>
      </c>
    </row>
    <row r="447" spans="1:34" x14ac:dyDescent="0.2">
      <c r="A447" s="8">
        <f t="shared" si="167"/>
        <v>43700</v>
      </c>
      <c r="B447" s="9">
        <f t="shared" si="147"/>
        <v>43.7</v>
      </c>
      <c r="C447" s="13">
        <f>tarifest3(A447,$A$3,Param!$B$5,Param!$C$5,Param!$D$5,Param!$E$5,Param!$B$6,Param!$C$6,Param!$D$6,Param!$E$6)</f>
        <v>9475</v>
      </c>
      <c r="D447" s="3">
        <f t="shared" si="157"/>
        <v>21.681922196796339</v>
      </c>
      <c r="E447" s="3">
        <f>tarifest3grenz(A447,$A$3,Param!$B$5,Param!$C$5,Param!$D$5,Param!$E$5,Param!$B$6,Param!$C$6,Param!$D$6,Param!$E$6)*100</f>
        <v>35.849899702312797</v>
      </c>
      <c r="F447" s="13">
        <f>soli3(C447,$A$3,Param!$J$4,Param!$J$5,Param!$J$6)</f>
        <v>0</v>
      </c>
      <c r="G447" s="3">
        <f>soli3grenz(C447,$A$3,Param!$J$4,Param!$J$5,Param!$J$6)*100</f>
        <v>0</v>
      </c>
      <c r="H447" s="13">
        <f t="shared" si="148"/>
        <v>9475</v>
      </c>
      <c r="I447" s="3">
        <f t="shared" si="170"/>
        <v>21.681922196796339</v>
      </c>
      <c r="J447" s="13">
        <f t="shared" si="149"/>
        <v>35.849899702312797</v>
      </c>
      <c r="K447" s="13">
        <f>tarifest3(A447,$A$3,Param!$B$10,Param!$C$10,Param!$D$10,Param!$E$10,Param!$B$11,Param!$C$11,Param!$D$11,Param!$E$11)</f>
        <v>13406</v>
      </c>
      <c r="L447" s="3">
        <f t="shared" si="158"/>
        <v>30.677345537757439</v>
      </c>
      <c r="M447" s="3">
        <f>tarifest3grenz(A447,$A$3,Param!$B$10,Param!$C$10,Param!$D$10,Param!$E$10,Param!$B$11,Param!$C$11,Param!$D$11,Param!$E$11)*100</f>
        <v>40.121857797114721</v>
      </c>
      <c r="N447" s="3">
        <f t="shared" si="159"/>
        <v>-994</v>
      </c>
      <c r="O447" s="3">
        <f t="shared" si="160"/>
        <v>-2.2745995423340961</v>
      </c>
      <c r="P447" s="13">
        <f t="shared" si="150"/>
        <v>30589.999999999996</v>
      </c>
      <c r="Q447" s="13">
        <f t="shared" si="161"/>
        <v>0</v>
      </c>
      <c r="R447" s="13">
        <f>tarifest3(A447-$K$3,$A$3,Param!$B$10,Param!$C$10,Param!$D$10,Param!$E$10,Param!$B$11,Param!$C$11,Param!$D$11,Param!$E$11)</f>
        <v>6025</v>
      </c>
      <c r="S447" s="3">
        <f t="shared" si="162"/>
        <v>13.787185354691076</v>
      </c>
      <c r="T447" s="3">
        <f>IF(A447&lt;$K$3,$K$2,tarifest3grenz(A447-$K$3,$A$3,Param!$B$10,Param!$C$10,Param!$D$10,Param!$E$10,Param!$B$11,Param!$C$11,Param!$D$11,Param!$E$11))*100</f>
        <v>31.628311655598807</v>
      </c>
      <c r="U447" s="3">
        <f>MAX(K447-tarifest3($K$3,$A$3,Param!$B$10,Param!$C$10,Param!$D$10,Param!$E$10,Param!$B$11,Param!$C$11,Param!$D$11,Param!$E$11),0)</f>
        <v>8176</v>
      </c>
      <c r="V447" s="3">
        <f t="shared" si="163"/>
        <v>18.70938215102975</v>
      </c>
      <c r="W447" s="3">
        <f t="shared" si="164"/>
        <v>40.121857797114721</v>
      </c>
      <c r="X447" s="3">
        <f>soli3grenz(K447,$A$3,Param!$J$9,Param!$J$10,Param!$J$11)*100</f>
        <v>0</v>
      </c>
      <c r="Y447" s="13">
        <f t="shared" si="151"/>
        <v>8176</v>
      </c>
      <c r="Z447" s="3">
        <f t="shared" si="165"/>
        <v>18.70938215102975</v>
      </c>
      <c r="AA447" s="13">
        <f t="shared" si="152"/>
        <v>40.121857797114721</v>
      </c>
      <c r="AB447" s="13">
        <f t="shared" si="153"/>
        <v>-1299</v>
      </c>
      <c r="AC447" s="13">
        <f t="shared" si="154"/>
        <v>-2.9725400457665891</v>
      </c>
      <c r="AD447" s="13">
        <f t="shared" si="155"/>
        <v>4.2719580948019242</v>
      </c>
      <c r="AE447" s="3">
        <f t="shared" si="156"/>
        <v>4.2719580948019242</v>
      </c>
      <c r="AF447" s="13">
        <f t="shared" si="168"/>
        <v>1299</v>
      </c>
      <c r="AG447" s="13">
        <f t="shared" si="166"/>
        <v>2.9725400457665891</v>
      </c>
      <c r="AH447" s="13">
        <f t="shared" si="169"/>
        <v>2.9725400457665891</v>
      </c>
    </row>
    <row r="448" spans="1:34" x14ac:dyDescent="0.2">
      <c r="A448" s="8">
        <f t="shared" si="167"/>
        <v>43800</v>
      </c>
      <c r="B448" s="9">
        <f t="shared" si="147"/>
        <v>43.8</v>
      </c>
      <c r="C448" s="13">
        <f>tarifest3(A448,$A$3,Param!$B$5,Param!$C$5,Param!$D$5,Param!$E$5,Param!$B$6,Param!$C$6,Param!$D$6,Param!$E$6)</f>
        <v>9511</v>
      </c>
      <c r="D448" s="3">
        <f t="shared" si="157"/>
        <v>21.714611872146119</v>
      </c>
      <c r="E448" s="3">
        <f>tarifest3grenz(A448,$A$3,Param!$B$5,Param!$C$5,Param!$D$5,Param!$E$5,Param!$B$6,Param!$C$6,Param!$D$6,Param!$E$6)*100</f>
        <v>35.891186626975042</v>
      </c>
      <c r="F448" s="13">
        <f>soli3(C448,$A$3,Param!$J$4,Param!$J$5,Param!$J$6)</f>
        <v>0</v>
      </c>
      <c r="G448" s="3">
        <f>soli3grenz(C448,$A$3,Param!$J$4,Param!$J$5,Param!$J$6)*100</f>
        <v>0</v>
      </c>
      <c r="H448" s="13">
        <f t="shared" si="148"/>
        <v>9511</v>
      </c>
      <c r="I448" s="3">
        <f t="shared" si="170"/>
        <v>21.714611872146119</v>
      </c>
      <c r="J448" s="13">
        <f t="shared" si="149"/>
        <v>35.891186626975042</v>
      </c>
      <c r="K448" s="13">
        <f>tarifest3(A448,$A$3,Param!$B$10,Param!$C$10,Param!$D$10,Param!$E$10,Param!$B$11,Param!$C$11,Param!$D$11,Param!$E$11)</f>
        <v>13446</v>
      </c>
      <c r="L448" s="3">
        <f t="shared" si="158"/>
        <v>30.698630136986299</v>
      </c>
      <c r="M448" s="3">
        <f>tarifest3grenz(A448,$A$3,Param!$B$10,Param!$C$10,Param!$D$10,Param!$E$10,Param!$B$11,Param!$C$11,Param!$D$11,Param!$E$11)*100</f>
        <v>40.163144721776959</v>
      </c>
      <c r="N448" s="3">
        <f t="shared" si="159"/>
        <v>-954</v>
      </c>
      <c r="O448" s="3">
        <f t="shared" si="160"/>
        <v>-2.1780821917808222</v>
      </c>
      <c r="P448" s="13">
        <f t="shared" si="150"/>
        <v>30659.999999999996</v>
      </c>
      <c r="Q448" s="13">
        <f t="shared" si="161"/>
        <v>0</v>
      </c>
      <c r="R448" s="13">
        <f>tarifest3(A448-$K$3,$A$3,Param!$B$10,Param!$C$10,Param!$D$10,Param!$E$10,Param!$B$11,Param!$C$11,Param!$D$11,Param!$E$11)</f>
        <v>6057</v>
      </c>
      <c r="S448" s="3">
        <f t="shared" si="162"/>
        <v>13.828767123287673</v>
      </c>
      <c r="T448" s="3">
        <f>IF(A448&lt;$K$3,$K$2,tarifest3grenz(A448-$K$3,$A$3,Param!$B$10,Param!$C$10,Param!$D$10,Param!$E$10,Param!$B$11,Param!$C$11,Param!$D$11,Param!$E$11))*100</f>
        <v>31.669598580261049</v>
      </c>
      <c r="U448" s="3">
        <f>MAX(K448-tarifest3($K$3,$A$3,Param!$B$10,Param!$C$10,Param!$D$10,Param!$E$10,Param!$B$11,Param!$C$11,Param!$D$11,Param!$E$11),0)</f>
        <v>8216</v>
      </c>
      <c r="V448" s="3">
        <f t="shared" si="163"/>
        <v>18.757990867579906</v>
      </c>
      <c r="W448" s="3">
        <f t="shared" si="164"/>
        <v>40.163144721776959</v>
      </c>
      <c r="X448" s="3">
        <f>soli3grenz(K448,$A$3,Param!$J$9,Param!$J$10,Param!$J$11)*100</f>
        <v>0</v>
      </c>
      <c r="Y448" s="13">
        <f t="shared" si="151"/>
        <v>8216</v>
      </c>
      <c r="Z448" s="3">
        <f t="shared" si="165"/>
        <v>18.757990867579906</v>
      </c>
      <c r="AA448" s="13">
        <f t="shared" si="152"/>
        <v>40.163144721776959</v>
      </c>
      <c r="AB448" s="13">
        <f t="shared" si="153"/>
        <v>-1295</v>
      </c>
      <c r="AC448" s="13">
        <f t="shared" si="154"/>
        <v>-2.9566210045662125</v>
      </c>
      <c r="AD448" s="13">
        <f t="shared" si="155"/>
        <v>4.2719580948019171</v>
      </c>
      <c r="AE448" s="3">
        <f t="shared" si="156"/>
        <v>4.2719580948019171</v>
      </c>
      <c r="AF448" s="13">
        <f t="shared" si="168"/>
        <v>1295</v>
      </c>
      <c r="AG448" s="13">
        <f t="shared" si="166"/>
        <v>2.9566210045662125</v>
      </c>
      <c r="AH448" s="13">
        <f t="shared" si="169"/>
        <v>2.9566210045662125</v>
      </c>
    </row>
    <row r="449" spans="1:34" x14ac:dyDescent="0.2">
      <c r="A449" s="8">
        <f t="shared" si="167"/>
        <v>43900</v>
      </c>
      <c r="B449" s="9">
        <f t="shared" si="147"/>
        <v>43.9</v>
      </c>
      <c r="C449" s="13">
        <f>tarifest3(A449,$A$3,Param!$B$5,Param!$C$5,Param!$D$5,Param!$E$5,Param!$B$6,Param!$C$6,Param!$D$6,Param!$E$6)</f>
        <v>9547</v>
      </c>
      <c r="D449" s="3">
        <f t="shared" si="157"/>
        <v>21.747152619589976</v>
      </c>
      <c r="E449" s="3">
        <f>tarifest3grenz(A449,$A$3,Param!$B$5,Param!$C$5,Param!$D$5,Param!$E$5,Param!$B$6,Param!$C$6,Param!$D$6,Param!$E$6)*100</f>
        <v>35.93247355163728</v>
      </c>
      <c r="F449" s="13">
        <f>soli3(C449,$A$3,Param!$J$4,Param!$J$5,Param!$J$6)</f>
        <v>0</v>
      </c>
      <c r="G449" s="3">
        <f>soli3grenz(C449,$A$3,Param!$J$4,Param!$J$5,Param!$J$6)*100</f>
        <v>0</v>
      </c>
      <c r="H449" s="13">
        <f t="shared" si="148"/>
        <v>9547</v>
      </c>
      <c r="I449" s="3">
        <f t="shared" si="170"/>
        <v>21.747152619589976</v>
      </c>
      <c r="J449" s="13">
        <f t="shared" si="149"/>
        <v>35.93247355163728</v>
      </c>
      <c r="K449" s="13">
        <f>tarifest3(A449,$A$3,Param!$B$10,Param!$C$10,Param!$D$10,Param!$E$10,Param!$B$11,Param!$C$11,Param!$D$11,Param!$E$11)</f>
        <v>13486</v>
      </c>
      <c r="L449" s="3">
        <f t="shared" si="158"/>
        <v>30.719817767653758</v>
      </c>
      <c r="M449" s="3">
        <f>tarifest3grenz(A449,$A$3,Param!$B$10,Param!$C$10,Param!$D$10,Param!$E$10,Param!$B$11,Param!$C$11,Param!$D$11,Param!$E$11)*100</f>
        <v>40.204431646439204</v>
      </c>
      <c r="N449" s="3">
        <f t="shared" si="159"/>
        <v>-914</v>
      </c>
      <c r="O449" s="3">
        <f t="shared" si="160"/>
        <v>-2.0820045558086564</v>
      </c>
      <c r="P449" s="13">
        <f t="shared" si="150"/>
        <v>30729.999999999996</v>
      </c>
      <c r="Q449" s="13">
        <f t="shared" si="161"/>
        <v>0</v>
      </c>
      <c r="R449" s="13">
        <f>tarifest3(A449-$K$3,$A$3,Param!$B$10,Param!$C$10,Param!$D$10,Param!$E$10,Param!$B$11,Param!$C$11,Param!$D$11,Param!$E$11)</f>
        <v>6089</v>
      </c>
      <c r="S449" s="3">
        <f t="shared" si="162"/>
        <v>13.870159453302961</v>
      </c>
      <c r="T449" s="3">
        <f>IF(A449&lt;$K$3,$K$2,tarifest3grenz(A449-$K$3,$A$3,Param!$B$10,Param!$C$10,Param!$D$10,Param!$E$10,Param!$B$11,Param!$C$11,Param!$D$11,Param!$E$11))*100</f>
        <v>31.71088550492329</v>
      </c>
      <c r="U449" s="3">
        <f>MAX(K449-tarifest3($K$3,$A$3,Param!$B$10,Param!$C$10,Param!$D$10,Param!$E$10,Param!$B$11,Param!$C$11,Param!$D$11,Param!$E$11),0)</f>
        <v>8256</v>
      </c>
      <c r="V449" s="3">
        <f t="shared" si="163"/>
        <v>18.80637813211845</v>
      </c>
      <c r="W449" s="3">
        <f t="shared" si="164"/>
        <v>40.204431646439204</v>
      </c>
      <c r="X449" s="3">
        <f>soli3grenz(K449,$A$3,Param!$J$9,Param!$J$10,Param!$J$11)*100</f>
        <v>0</v>
      </c>
      <c r="Y449" s="13">
        <f t="shared" si="151"/>
        <v>8256</v>
      </c>
      <c r="Z449" s="3">
        <f t="shared" si="165"/>
        <v>18.80637813211845</v>
      </c>
      <c r="AA449" s="13">
        <f t="shared" si="152"/>
        <v>40.204431646439204</v>
      </c>
      <c r="AB449" s="13">
        <f t="shared" si="153"/>
        <v>-1291</v>
      </c>
      <c r="AC449" s="13">
        <f t="shared" si="154"/>
        <v>-2.9407744874715256</v>
      </c>
      <c r="AD449" s="13">
        <f t="shared" si="155"/>
        <v>4.2719580948019242</v>
      </c>
      <c r="AE449" s="3">
        <f t="shared" si="156"/>
        <v>4.2719580948019242</v>
      </c>
      <c r="AF449" s="13">
        <f t="shared" si="168"/>
        <v>1291</v>
      </c>
      <c r="AG449" s="13">
        <f t="shared" si="166"/>
        <v>2.9407744874715256</v>
      </c>
      <c r="AH449" s="13">
        <f t="shared" si="169"/>
        <v>2.9407744874715256</v>
      </c>
    </row>
    <row r="450" spans="1:34" x14ac:dyDescent="0.2">
      <c r="A450" s="8">
        <f t="shared" si="167"/>
        <v>44000</v>
      </c>
      <c r="B450" s="9">
        <f t="shared" si="147"/>
        <v>44</v>
      </c>
      <c r="C450" s="13">
        <f>tarifest3(A450,$A$3,Param!$B$5,Param!$C$5,Param!$D$5,Param!$E$5,Param!$B$6,Param!$C$6,Param!$D$6,Param!$E$6)</f>
        <v>9583</v>
      </c>
      <c r="D450" s="3">
        <f t="shared" si="157"/>
        <v>21.779545454545453</v>
      </c>
      <c r="E450" s="3">
        <f>tarifest3grenz(A450,$A$3,Param!$B$5,Param!$C$5,Param!$D$5,Param!$E$5,Param!$B$6,Param!$C$6,Param!$D$6,Param!$E$6)*100</f>
        <v>35.973760476299518</v>
      </c>
      <c r="F450" s="13">
        <f>soli3(C450,$A$3,Param!$J$4,Param!$J$5,Param!$J$6)</f>
        <v>0</v>
      </c>
      <c r="G450" s="3">
        <f>soli3grenz(C450,$A$3,Param!$J$4,Param!$J$5,Param!$J$6)*100</f>
        <v>0</v>
      </c>
      <c r="H450" s="13">
        <f t="shared" si="148"/>
        <v>9583</v>
      </c>
      <c r="I450" s="3">
        <f t="shared" si="170"/>
        <v>21.779545454545453</v>
      </c>
      <c r="J450" s="13">
        <f t="shared" si="149"/>
        <v>35.973760476299518</v>
      </c>
      <c r="K450" s="13">
        <f>tarifest3(A450,$A$3,Param!$B$10,Param!$C$10,Param!$D$10,Param!$E$10,Param!$B$11,Param!$C$11,Param!$D$11,Param!$E$11)</f>
        <v>13526</v>
      </c>
      <c r="L450" s="3">
        <f t="shared" si="158"/>
        <v>30.740909090909092</v>
      </c>
      <c r="M450" s="3">
        <f>tarifest3grenz(A450,$A$3,Param!$B$10,Param!$C$10,Param!$D$10,Param!$E$10,Param!$B$11,Param!$C$11,Param!$D$11,Param!$E$11)*100</f>
        <v>40.245718571101442</v>
      </c>
      <c r="N450" s="3">
        <f t="shared" si="159"/>
        <v>-874</v>
      </c>
      <c r="O450" s="3">
        <f t="shared" si="160"/>
        <v>-1.9863636363636366</v>
      </c>
      <c r="P450" s="13">
        <f t="shared" si="150"/>
        <v>30799.999999999996</v>
      </c>
      <c r="Q450" s="13">
        <f t="shared" si="161"/>
        <v>0</v>
      </c>
      <c r="R450" s="13">
        <f>tarifest3(A450-$K$3,$A$3,Param!$B$10,Param!$C$10,Param!$D$10,Param!$E$10,Param!$B$11,Param!$C$11,Param!$D$11,Param!$E$11)</f>
        <v>6120</v>
      </c>
      <c r="S450" s="3">
        <f t="shared" si="162"/>
        <v>13.90909090909091</v>
      </c>
      <c r="T450" s="3">
        <f>IF(A450&lt;$K$3,$K$2,tarifest3grenz(A450-$K$3,$A$3,Param!$B$10,Param!$C$10,Param!$D$10,Param!$E$10,Param!$B$11,Param!$C$11,Param!$D$11,Param!$E$11))*100</f>
        <v>31.752172429585524</v>
      </c>
      <c r="U450" s="3">
        <f>MAX(K450-tarifest3($K$3,$A$3,Param!$B$10,Param!$C$10,Param!$D$10,Param!$E$10,Param!$B$11,Param!$C$11,Param!$D$11,Param!$E$11),0)</f>
        <v>8296</v>
      </c>
      <c r="V450" s="3">
        <f t="shared" si="163"/>
        <v>18.854545454545455</v>
      </c>
      <c r="W450" s="3">
        <f t="shared" si="164"/>
        <v>40.245718571101442</v>
      </c>
      <c r="X450" s="3">
        <f>soli3grenz(K450,$A$3,Param!$J$9,Param!$J$10,Param!$J$11)*100</f>
        <v>0</v>
      </c>
      <c r="Y450" s="13">
        <f t="shared" si="151"/>
        <v>8296</v>
      </c>
      <c r="Z450" s="3">
        <f t="shared" si="165"/>
        <v>18.854545454545455</v>
      </c>
      <c r="AA450" s="13">
        <f t="shared" si="152"/>
        <v>40.245718571101442</v>
      </c>
      <c r="AB450" s="13">
        <f t="shared" si="153"/>
        <v>-1287</v>
      </c>
      <c r="AC450" s="13">
        <f t="shared" si="154"/>
        <v>-2.9249999999999972</v>
      </c>
      <c r="AD450" s="13">
        <f t="shared" si="155"/>
        <v>4.2719580948019242</v>
      </c>
      <c r="AE450" s="3">
        <f t="shared" si="156"/>
        <v>4.2719580948019242</v>
      </c>
      <c r="AF450" s="13">
        <f t="shared" si="168"/>
        <v>1287</v>
      </c>
      <c r="AG450" s="13">
        <f t="shared" si="166"/>
        <v>2.9249999999999972</v>
      </c>
      <c r="AH450" s="13">
        <f t="shared" si="169"/>
        <v>2.9249999999999972</v>
      </c>
    </row>
    <row r="451" spans="1:34" x14ac:dyDescent="0.2">
      <c r="A451" s="8">
        <f t="shared" si="167"/>
        <v>44100</v>
      </c>
      <c r="B451" s="9">
        <f t="shared" si="147"/>
        <v>44.1</v>
      </c>
      <c r="C451" s="13">
        <f>tarifest3(A451,$A$3,Param!$B$5,Param!$C$5,Param!$D$5,Param!$E$5,Param!$B$6,Param!$C$6,Param!$D$6,Param!$E$6)</f>
        <v>9619</v>
      </c>
      <c r="D451" s="3">
        <f t="shared" si="157"/>
        <v>21.811791383219955</v>
      </c>
      <c r="E451" s="3">
        <f>tarifest3grenz(A451,$A$3,Param!$B$5,Param!$C$5,Param!$D$5,Param!$E$5,Param!$B$6,Param!$C$6,Param!$D$6,Param!$E$6)*100</f>
        <v>36.015047400961755</v>
      </c>
      <c r="F451" s="13">
        <f>soli3(C451,$A$3,Param!$J$4,Param!$J$5,Param!$J$6)</f>
        <v>0</v>
      </c>
      <c r="G451" s="3">
        <f>soli3grenz(C451,$A$3,Param!$J$4,Param!$J$5,Param!$J$6)*100</f>
        <v>0</v>
      </c>
      <c r="H451" s="13">
        <f t="shared" si="148"/>
        <v>9619</v>
      </c>
      <c r="I451" s="3">
        <f t="shared" si="170"/>
        <v>21.811791383219955</v>
      </c>
      <c r="J451" s="13">
        <f t="shared" si="149"/>
        <v>36.015047400961755</v>
      </c>
      <c r="K451" s="13">
        <f>tarifest3(A451,$A$3,Param!$B$10,Param!$C$10,Param!$D$10,Param!$E$10,Param!$B$11,Param!$C$11,Param!$D$11,Param!$E$11)</f>
        <v>13566</v>
      </c>
      <c r="L451" s="3">
        <f t="shared" si="158"/>
        <v>30.761904761904763</v>
      </c>
      <c r="M451" s="3">
        <f>tarifest3grenz(A451,$A$3,Param!$B$10,Param!$C$10,Param!$D$10,Param!$E$10,Param!$B$11,Param!$C$11,Param!$D$11,Param!$E$11)*100</f>
        <v>40.287005495763687</v>
      </c>
      <c r="N451" s="3">
        <f t="shared" si="159"/>
        <v>-834</v>
      </c>
      <c r="O451" s="3">
        <f t="shared" si="160"/>
        <v>-1.8911564625850339</v>
      </c>
      <c r="P451" s="13">
        <f t="shared" si="150"/>
        <v>30869.999999999996</v>
      </c>
      <c r="Q451" s="13">
        <f t="shared" si="161"/>
        <v>0</v>
      </c>
      <c r="R451" s="13">
        <f>tarifest3(A451-$K$3,$A$3,Param!$B$10,Param!$C$10,Param!$D$10,Param!$E$10,Param!$B$11,Param!$C$11,Param!$D$11,Param!$E$11)</f>
        <v>6152</v>
      </c>
      <c r="S451" s="3">
        <f t="shared" si="162"/>
        <v>13.950113378684808</v>
      </c>
      <c r="T451" s="3">
        <f>IF(A451&lt;$K$3,$K$2,tarifest3grenz(A451-$K$3,$A$3,Param!$B$10,Param!$C$10,Param!$D$10,Param!$E$10,Param!$B$11,Param!$C$11,Param!$D$11,Param!$E$11))*100</f>
        <v>31.793459354247766</v>
      </c>
      <c r="U451" s="3">
        <f>MAX(K451-tarifest3($K$3,$A$3,Param!$B$10,Param!$C$10,Param!$D$10,Param!$E$10,Param!$B$11,Param!$C$11,Param!$D$11,Param!$E$11),0)</f>
        <v>8336</v>
      </c>
      <c r="V451" s="3">
        <f t="shared" si="163"/>
        <v>18.902494331065757</v>
      </c>
      <c r="W451" s="3">
        <f t="shared" si="164"/>
        <v>40.287005495763687</v>
      </c>
      <c r="X451" s="3">
        <f>soli3grenz(K451,$A$3,Param!$J$9,Param!$J$10,Param!$J$11)*100</f>
        <v>0</v>
      </c>
      <c r="Y451" s="13">
        <f t="shared" si="151"/>
        <v>8336</v>
      </c>
      <c r="Z451" s="3">
        <f t="shared" si="165"/>
        <v>18.902494331065757</v>
      </c>
      <c r="AA451" s="13">
        <f t="shared" si="152"/>
        <v>40.287005495763687</v>
      </c>
      <c r="AB451" s="13">
        <f t="shared" si="153"/>
        <v>-1283</v>
      </c>
      <c r="AC451" s="13">
        <f t="shared" si="154"/>
        <v>-2.9092970521541979</v>
      </c>
      <c r="AD451" s="13">
        <f t="shared" si="155"/>
        <v>4.2719580948019313</v>
      </c>
      <c r="AE451" s="3">
        <f t="shared" si="156"/>
        <v>4.2719580948019313</v>
      </c>
      <c r="AF451" s="13">
        <f t="shared" si="168"/>
        <v>1283</v>
      </c>
      <c r="AG451" s="13">
        <f t="shared" si="166"/>
        <v>2.9092970521541979</v>
      </c>
      <c r="AH451" s="13">
        <f t="shared" si="169"/>
        <v>2.9092970521541979</v>
      </c>
    </row>
    <row r="452" spans="1:34" x14ac:dyDescent="0.2">
      <c r="A452" s="8">
        <f t="shared" si="167"/>
        <v>44200</v>
      </c>
      <c r="B452" s="9">
        <f t="shared" si="147"/>
        <v>44.2</v>
      </c>
      <c r="C452" s="13">
        <f>tarifest3(A452,$A$3,Param!$B$5,Param!$C$5,Param!$D$5,Param!$E$5,Param!$B$6,Param!$C$6,Param!$D$6,Param!$E$6)</f>
        <v>9655</v>
      </c>
      <c r="D452" s="3">
        <f t="shared" si="157"/>
        <v>21.843891402714931</v>
      </c>
      <c r="E452" s="3">
        <f>tarifest3grenz(A452,$A$3,Param!$B$5,Param!$C$5,Param!$D$5,Param!$E$5,Param!$B$6,Param!$C$6,Param!$D$6,Param!$E$6)*100</f>
        <v>36.056334325623993</v>
      </c>
      <c r="F452" s="13">
        <f>soli3(C452,$A$3,Param!$J$4,Param!$J$5,Param!$J$6)</f>
        <v>0</v>
      </c>
      <c r="G452" s="3">
        <f>soli3grenz(C452,$A$3,Param!$J$4,Param!$J$5,Param!$J$6)*100</f>
        <v>0</v>
      </c>
      <c r="H452" s="13">
        <f t="shared" si="148"/>
        <v>9655</v>
      </c>
      <c r="I452" s="3">
        <f t="shared" si="170"/>
        <v>21.843891402714931</v>
      </c>
      <c r="J452" s="13">
        <f t="shared" si="149"/>
        <v>36.056334325623993</v>
      </c>
      <c r="K452" s="13">
        <f>tarifest3(A452,$A$3,Param!$B$10,Param!$C$10,Param!$D$10,Param!$E$10,Param!$B$11,Param!$C$11,Param!$D$11,Param!$E$11)</f>
        <v>13607</v>
      </c>
      <c r="L452" s="3">
        <f t="shared" si="158"/>
        <v>30.785067873303166</v>
      </c>
      <c r="M452" s="3">
        <f>tarifest3grenz(A452,$A$3,Param!$B$10,Param!$C$10,Param!$D$10,Param!$E$10,Param!$B$11,Param!$C$11,Param!$D$11,Param!$E$11)*100</f>
        <v>40.328292420425917</v>
      </c>
      <c r="N452" s="3">
        <f t="shared" si="159"/>
        <v>-793</v>
      </c>
      <c r="O452" s="3">
        <f t="shared" si="160"/>
        <v>-1.7941176470588234</v>
      </c>
      <c r="P452" s="13">
        <f t="shared" si="150"/>
        <v>30939.999999999996</v>
      </c>
      <c r="Q452" s="13">
        <f t="shared" si="161"/>
        <v>0</v>
      </c>
      <c r="R452" s="13">
        <f>tarifest3(A452-$K$3,$A$3,Param!$B$10,Param!$C$10,Param!$D$10,Param!$E$10,Param!$B$11,Param!$C$11,Param!$D$11,Param!$E$11)</f>
        <v>6184</v>
      </c>
      <c r="S452" s="3">
        <f t="shared" si="162"/>
        <v>13.990950226244344</v>
      </c>
      <c r="T452" s="3">
        <f>IF(A452&lt;$K$3,$K$2,tarifest3grenz(A452-$K$3,$A$3,Param!$B$10,Param!$C$10,Param!$D$10,Param!$E$10,Param!$B$11,Param!$C$11,Param!$D$11,Param!$E$11))*100</f>
        <v>31.834746278910011</v>
      </c>
      <c r="U452" s="3">
        <f>MAX(K452-tarifest3($K$3,$A$3,Param!$B$10,Param!$C$10,Param!$D$10,Param!$E$10,Param!$B$11,Param!$C$11,Param!$D$11,Param!$E$11),0)</f>
        <v>8377</v>
      </c>
      <c r="V452" s="3">
        <f t="shared" si="163"/>
        <v>18.952488687782807</v>
      </c>
      <c r="W452" s="3">
        <f t="shared" si="164"/>
        <v>40.328292420425917</v>
      </c>
      <c r="X452" s="3">
        <f>soli3grenz(K452,$A$3,Param!$J$9,Param!$J$10,Param!$J$11)*100</f>
        <v>0</v>
      </c>
      <c r="Y452" s="13">
        <f t="shared" si="151"/>
        <v>8377</v>
      </c>
      <c r="Z452" s="3">
        <f t="shared" si="165"/>
        <v>18.952488687782807</v>
      </c>
      <c r="AA452" s="13">
        <f t="shared" si="152"/>
        <v>40.328292420425917</v>
      </c>
      <c r="AB452" s="13">
        <f t="shared" si="153"/>
        <v>-1278</v>
      </c>
      <c r="AC452" s="13">
        <f t="shared" si="154"/>
        <v>-2.8914027149321235</v>
      </c>
      <c r="AD452" s="13">
        <f t="shared" si="155"/>
        <v>4.2719580948019242</v>
      </c>
      <c r="AE452" s="3">
        <f t="shared" si="156"/>
        <v>4.2719580948019242</v>
      </c>
      <c r="AF452" s="13">
        <f t="shared" si="168"/>
        <v>1278</v>
      </c>
      <c r="AG452" s="13">
        <f t="shared" si="166"/>
        <v>2.8914027149321235</v>
      </c>
      <c r="AH452" s="13">
        <f t="shared" si="169"/>
        <v>2.8914027149321235</v>
      </c>
    </row>
    <row r="453" spans="1:34" x14ac:dyDescent="0.2">
      <c r="A453" s="8">
        <f t="shared" si="167"/>
        <v>44300</v>
      </c>
      <c r="B453" s="9">
        <f t="shared" si="147"/>
        <v>44.3</v>
      </c>
      <c r="C453" s="13">
        <f>tarifest3(A453,$A$3,Param!$B$5,Param!$C$5,Param!$D$5,Param!$E$5,Param!$B$6,Param!$C$6,Param!$D$6,Param!$E$6)</f>
        <v>9691</v>
      </c>
      <c r="D453" s="3">
        <f t="shared" si="157"/>
        <v>21.875846501128667</v>
      </c>
      <c r="E453" s="3">
        <f>tarifest3grenz(A453,$A$3,Param!$B$5,Param!$C$5,Param!$D$5,Param!$E$5,Param!$B$6,Param!$C$6,Param!$D$6,Param!$E$6)*100</f>
        <v>36.097621250286238</v>
      </c>
      <c r="F453" s="13">
        <f>soli3(C453,$A$3,Param!$J$4,Param!$J$5,Param!$J$6)</f>
        <v>0</v>
      </c>
      <c r="G453" s="3">
        <f>soli3grenz(C453,$A$3,Param!$J$4,Param!$J$5,Param!$J$6)*100</f>
        <v>0</v>
      </c>
      <c r="H453" s="13">
        <f t="shared" si="148"/>
        <v>9691</v>
      </c>
      <c r="I453" s="3">
        <f t="shared" si="170"/>
        <v>21.875846501128667</v>
      </c>
      <c r="J453" s="13">
        <f t="shared" si="149"/>
        <v>36.097621250286238</v>
      </c>
      <c r="K453" s="13">
        <f>tarifest3(A453,$A$3,Param!$B$10,Param!$C$10,Param!$D$10,Param!$E$10,Param!$B$11,Param!$C$11,Param!$D$11,Param!$E$11)</f>
        <v>13647</v>
      </c>
      <c r="L453" s="3">
        <f t="shared" si="158"/>
        <v>30.805869074492097</v>
      </c>
      <c r="M453" s="3">
        <f>tarifest3grenz(A453,$A$3,Param!$B$10,Param!$C$10,Param!$D$10,Param!$E$10,Param!$B$11,Param!$C$11,Param!$D$11,Param!$E$11)*100</f>
        <v>40.369579345088155</v>
      </c>
      <c r="N453" s="3">
        <f t="shared" si="159"/>
        <v>-753</v>
      </c>
      <c r="O453" s="3">
        <f t="shared" si="160"/>
        <v>-1.6997742663656885</v>
      </c>
      <c r="P453" s="13">
        <f t="shared" si="150"/>
        <v>31009.999999999996</v>
      </c>
      <c r="Q453" s="13">
        <f t="shared" si="161"/>
        <v>0</v>
      </c>
      <c r="R453" s="13">
        <f>tarifest3(A453-$K$3,$A$3,Param!$B$10,Param!$C$10,Param!$D$10,Param!$E$10,Param!$B$11,Param!$C$11,Param!$D$11,Param!$E$11)</f>
        <v>6216</v>
      </c>
      <c r="S453" s="3">
        <f t="shared" si="162"/>
        <v>14.031602708803611</v>
      </c>
      <c r="T453" s="3">
        <f>IF(A453&lt;$K$3,$K$2,tarifest3grenz(A453-$K$3,$A$3,Param!$B$10,Param!$C$10,Param!$D$10,Param!$E$10,Param!$B$11,Param!$C$11,Param!$D$11,Param!$E$11))*100</f>
        <v>31.876033203572245</v>
      </c>
      <c r="U453" s="3">
        <f>MAX(K453-tarifest3($K$3,$A$3,Param!$B$10,Param!$C$10,Param!$D$10,Param!$E$10,Param!$B$11,Param!$C$11,Param!$D$11,Param!$E$11),0)</f>
        <v>8417</v>
      </c>
      <c r="V453" s="3">
        <f t="shared" si="163"/>
        <v>19</v>
      </c>
      <c r="W453" s="3">
        <f t="shared" si="164"/>
        <v>40.369579345088155</v>
      </c>
      <c r="X453" s="3">
        <f>soli3grenz(K453,$A$3,Param!$J$9,Param!$J$10,Param!$J$11)*100</f>
        <v>0</v>
      </c>
      <c r="Y453" s="13">
        <f t="shared" si="151"/>
        <v>8417</v>
      </c>
      <c r="Z453" s="3">
        <f t="shared" si="165"/>
        <v>19</v>
      </c>
      <c r="AA453" s="13">
        <f t="shared" si="152"/>
        <v>40.369579345088155</v>
      </c>
      <c r="AB453" s="13">
        <f t="shared" si="153"/>
        <v>-1274</v>
      </c>
      <c r="AC453" s="13">
        <f t="shared" si="154"/>
        <v>-2.8758465011286667</v>
      </c>
      <c r="AD453" s="13">
        <f t="shared" si="155"/>
        <v>4.2719580948019171</v>
      </c>
      <c r="AE453" s="3">
        <f t="shared" si="156"/>
        <v>4.2719580948019171</v>
      </c>
      <c r="AF453" s="13">
        <f t="shared" si="168"/>
        <v>1274</v>
      </c>
      <c r="AG453" s="13">
        <f t="shared" si="166"/>
        <v>2.8758465011286667</v>
      </c>
      <c r="AH453" s="13">
        <f t="shared" si="169"/>
        <v>2.8758465011286667</v>
      </c>
    </row>
    <row r="454" spans="1:34" x14ac:dyDescent="0.2">
      <c r="A454" s="8">
        <f t="shared" si="167"/>
        <v>44400</v>
      </c>
      <c r="B454" s="9">
        <f t="shared" si="147"/>
        <v>44.4</v>
      </c>
      <c r="C454" s="13">
        <f>tarifest3(A454,$A$3,Param!$B$5,Param!$C$5,Param!$D$5,Param!$E$5,Param!$B$6,Param!$C$6,Param!$D$6,Param!$E$6)</f>
        <v>9727</v>
      </c>
      <c r="D454" s="3">
        <f t="shared" si="157"/>
        <v>21.907657657657658</v>
      </c>
      <c r="E454" s="3">
        <f>tarifest3grenz(A454,$A$3,Param!$B$5,Param!$C$5,Param!$D$5,Param!$E$5,Param!$B$6,Param!$C$6,Param!$D$6,Param!$E$6)*100</f>
        <v>36.138908174948476</v>
      </c>
      <c r="F454" s="13">
        <f>soli3(C454,$A$3,Param!$J$4,Param!$J$5,Param!$J$6)</f>
        <v>0</v>
      </c>
      <c r="G454" s="3">
        <f>soli3grenz(C454,$A$3,Param!$J$4,Param!$J$5,Param!$J$6)*100</f>
        <v>0</v>
      </c>
      <c r="H454" s="13">
        <f t="shared" si="148"/>
        <v>9727</v>
      </c>
      <c r="I454" s="3">
        <f t="shared" si="170"/>
        <v>21.907657657657658</v>
      </c>
      <c r="J454" s="13">
        <f t="shared" si="149"/>
        <v>36.138908174948476</v>
      </c>
      <c r="K454" s="13">
        <f>tarifest3(A454,$A$3,Param!$B$10,Param!$C$10,Param!$D$10,Param!$E$10,Param!$B$11,Param!$C$11,Param!$D$11,Param!$E$11)</f>
        <v>13687</v>
      </c>
      <c r="L454" s="3">
        <f t="shared" si="158"/>
        <v>30.826576576576574</v>
      </c>
      <c r="M454" s="3">
        <f>tarifest3grenz(A454,$A$3,Param!$B$10,Param!$C$10,Param!$D$10,Param!$E$10,Param!$B$11,Param!$C$11,Param!$D$11,Param!$E$11)*100</f>
        <v>40.4108662697504</v>
      </c>
      <c r="N454" s="3">
        <f t="shared" si="159"/>
        <v>-713</v>
      </c>
      <c r="O454" s="3">
        <f t="shared" si="160"/>
        <v>-1.6058558558558558</v>
      </c>
      <c r="P454" s="13">
        <f t="shared" si="150"/>
        <v>31079.999999999996</v>
      </c>
      <c r="Q454" s="13">
        <f t="shared" si="161"/>
        <v>0</v>
      </c>
      <c r="R454" s="13">
        <f>tarifest3(A454-$K$3,$A$3,Param!$B$10,Param!$C$10,Param!$D$10,Param!$E$10,Param!$B$11,Param!$C$11,Param!$D$11,Param!$E$11)</f>
        <v>6248</v>
      </c>
      <c r="S454" s="3">
        <f t="shared" si="162"/>
        <v>14.072072072072073</v>
      </c>
      <c r="T454" s="3">
        <f>IF(A454&lt;$K$3,$K$2,tarifest3grenz(A454-$K$3,$A$3,Param!$B$10,Param!$C$10,Param!$D$10,Param!$E$10,Param!$B$11,Param!$C$11,Param!$D$11,Param!$E$11))*100</f>
        <v>31.91732012823449</v>
      </c>
      <c r="U454" s="3">
        <f>MAX(K454-tarifest3($K$3,$A$3,Param!$B$10,Param!$C$10,Param!$D$10,Param!$E$10,Param!$B$11,Param!$C$11,Param!$D$11,Param!$E$11),0)</f>
        <v>8457</v>
      </c>
      <c r="V454" s="3">
        <f t="shared" si="163"/>
        <v>19.047297297297298</v>
      </c>
      <c r="W454" s="3">
        <f t="shared" si="164"/>
        <v>40.4108662697504</v>
      </c>
      <c r="X454" s="3">
        <f>soli3grenz(K454,$A$3,Param!$J$9,Param!$J$10,Param!$J$11)*100</f>
        <v>0</v>
      </c>
      <c r="Y454" s="13">
        <f t="shared" si="151"/>
        <v>8457</v>
      </c>
      <c r="Z454" s="3">
        <f t="shared" si="165"/>
        <v>19.047297297297298</v>
      </c>
      <c r="AA454" s="13">
        <f t="shared" si="152"/>
        <v>40.4108662697504</v>
      </c>
      <c r="AB454" s="13">
        <f t="shared" si="153"/>
        <v>-1270</v>
      </c>
      <c r="AC454" s="13">
        <f t="shared" si="154"/>
        <v>-2.8603603603603602</v>
      </c>
      <c r="AD454" s="13">
        <f t="shared" si="155"/>
        <v>4.2719580948019242</v>
      </c>
      <c r="AE454" s="3">
        <f t="shared" si="156"/>
        <v>4.2719580948019242</v>
      </c>
      <c r="AF454" s="13">
        <f t="shared" si="168"/>
        <v>1270</v>
      </c>
      <c r="AG454" s="13">
        <f t="shared" si="166"/>
        <v>2.8603603603603602</v>
      </c>
      <c r="AH454" s="13">
        <f t="shared" si="169"/>
        <v>2.8603603603603602</v>
      </c>
    </row>
    <row r="455" spans="1:34" x14ac:dyDescent="0.2">
      <c r="A455" s="8">
        <f t="shared" si="167"/>
        <v>44500</v>
      </c>
      <c r="B455" s="9">
        <f t="shared" si="147"/>
        <v>44.5</v>
      </c>
      <c r="C455" s="13">
        <f>tarifest3(A455,$A$3,Param!$B$5,Param!$C$5,Param!$D$5,Param!$E$5,Param!$B$6,Param!$C$6,Param!$D$6,Param!$E$6)</f>
        <v>9763</v>
      </c>
      <c r="D455" s="3">
        <f t="shared" si="157"/>
        <v>21.939325842696629</v>
      </c>
      <c r="E455" s="3">
        <f>tarifest3grenz(A455,$A$3,Param!$B$5,Param!$C$5,Param!$D$5,Param!$E$5,Param!$B$6,Param!$C$6,Param!$D$6,Param!$E$6)*100</f>
        <v>36.180195099610721</v>
      </c>
      <c r="F455" s="13">
        <f>soli3(C455,$A$3,Param!$J$4,Param!$J$5,Param!$J$6)</f>
        <v>0</v>
      </c>
      <c r="G455" s="3">
        <f>soli3grenz(C455,$A$3,Param!$J$4,Param!$J$5,Param!$J$6)*100</f>
        <v>0</v>
      </c>
      <c r="H455" s="13">
        <f t="shared" si="148"/>
        <v>9763</v>
      </c>
      <c r="I455" s="3">
        <f t="shared" si="170"/>
        <v>21.939325842696629</v>
      </c>
      <c r="J455" s="13">
        <f t="shared" si="149"/>
        <v>36.180195099610721</v>
      </c>
      <c r="K455" s="13">
        <f>tarifest3(A455,$A$3,Param!$B$10,Param!$C$10,Param!$D$10,Param!$E$10,Param!$B$11,Param!$C$11,Param!$D$11,Param!$E$11)</f>
        <v>13728</v>
      </c>
      <c r="L455" s="3">
        <f t="shared" si="158"/>
        <v>30.849438202247192</v>
      </c>
      <c r="M455" s="3">
        <f>tarifest3grenz(A455,$A$3,Param!$B$10,Param!$C$10,Param!$D$10,Param!$E$10,Param!$B$11,Param!$C$11,Param!$D$11,Param!$E$11)*100</f>
        <v>40.452153194412638</v>
      </c>
      <c r="N455" s="3">
        <f t="shared" si="159"/>
        <v>-672</v>
      </c>
      <c r="O455" s="3">
        <f t="shared" si="160"/>
        <v>-1.5101123595505619</v>
      </c>
      <c r="P455" s="13">
        <f t="shared" si="150"/>
        <v>31149.999999999996</v>
      </c>
      <c r="Q455" s="13">
        <f t="shared" si="161"/>
        <v>0</v>
      </c>
      <c r="R455" s="13">
        <f>tarifest3(A455-$K$3,$A$3,Param!$B$10,Param!$C$10,Param!$D$10,Param!$E$10,Param!$B$11,Param!$C$11,Param!$D$11,Param!$E$11)</f>
        <v>6280</v>
      </c>
      <c r="S455" s="3">
        <f t="shared" si="162"/>
        <v>14.112359550561798</v>
      </c>
      <c r="T455" s="3">
        <f>IF(A455&lt;$K$3,$K$2,tarifest3grenz(A455-$K$3,$A$3,Param!$B$10,Param!$C$10,Param!$D$10,Param!$E$10,Param!$B$11,Param!$C$11,Param!$D$11,Param!$E$11))*100</f>
        <v>31.958607052896721</v>
      </c>
      <c r="U455" s="3">
        <f>MAX(K455-tarifest3($K$3,$A$3,Param!$B$10,Param!$C$10,Param!$D$10,Param!$E$10,Param!$B$11,Param!$C$11,Param!$D$11,Param!$E$11),0)</f>
        <v>8498</v>
      </c>
      <c r="V455" s="3">
        <f t="shared" si="163"/>
        <v>19.096629213483148</v>
      </c>
      <c r="W455" s="3">
        <f t="shared" si="164"/>
        <v>40.452153194412638</v>
      </c>
      <c r="X455" s="3">
        <f>soli3grenz(K455,$A$3,Param!$J$9,Param!$J$10,Param!$J$11)*100</f>
        <v>0</v>
      </c>
      <c r="Y455" s="13">
        <f t="shared" si="151"/>
        <v>8498</v>
      </c>
      <c r="Z455" s="3">
        <f t="shared" si="165"/>
        <v>19.096629213483148</v>
      </c>
      <c r="AA455" s="13">
        <f t="shared" si="152"/>
        <v>40.452153194412638</v>
      </c>
      <c r="AB455" s="13">
        <f t="shared" si="153"/>
        <v>-1265</v>
      </c>
      <c r="AC455" s="13">
        <f t="shared" si="154"/>
        <v>-2.8426966292134814</v>
      </c>
      <c r="AD455" s="13">
        <f t="shared" si="155"/>
        <v>4.2719580948019171</v>
      </c>
      <c r="AE455" s="3">
        <f t="shared" si="156"/>
        <v>4.2719580948019171</v>
      </c>
      <c r="AF455" s="13">
        <f t="shared" si="168"/>
        <v>1265</v>
      </c>
      <c r="AG455" s="13">
        <f t="shared" si="166"/>
        <v>2.8426966292134814</v>
      </c>
      <c r="AH455" s="13">
        <f t="shared" si="169"/>
        <v>2.8426966292134814</v>
      </c>
    </row>
    <row r="456" spans="1:34" x14ac:dyDescent="0.2">
      <c r="A456" s="8">
        <f t="shared" si="167"/>
        <v>44600</v>
      </c>
      <c r="B456" s="9">
        <f t="shared" si="147"/>
        <v>44.6</v>
      </c>
      <c r="C456" s="13">
        <f>tarifest3(A456,$A$3,Param!$B$5,Param!$C$5,Param!$D$5,Param!$E$5,Param!$B$6,Param!$C$6,Param!$D$6,Param!$E$6)</f>
        <v>9799</v>
      </c>
      <c r="D456" s="3">
        <f t="shared" si="157"/>
        <v>21.970852017937219</v>
      </c>
      <c r="E456" s="3">
        <f>tarifest3grenz(A456,$A$3,Param!$B$5,Param!$C$5,Param!$D$5,Param!$E$5,Param!$B$6,Param!$C$6,Param!$D$6,Param!$E$6)*100</f>
        <v>36.221482024272959</v>
      </c>
      <c r="F456" s="13">
        <f>soli3(C456,$A$3,Param!$J$4,Param!$J$5,Param!$J$6)</f>
        <v>0</v>
      </c>
      <c r="G456" s="3">
        <f>soli3grenz(C456,$A$3,Param!$J$4,Param!$J$5,Param!$J$6)*100</f>
        <v>0</v>
      </c>
      <c r="H456" s="13">
        <f t="shared" si="148"/>
        <v>9799</v>
      </c>
      <c r="I456" s="3">
        <f t="shared" si="170"/>
        <v>21.970852017937219</v>
      </c>
      <c r="J456" s="13">
        <f t="shared" si="149"/>
        <v>36.221482024272959</v>
      </c>
      <c r="K456" s="13">
        <f>tarifest3(A456,$A$3,Param!$B$10,Param!$C$10,Param!$D$10,Param!$E$10,Param!$B$11,Param!$C$11,Param!$D$11,Param!$E$11)</f>
        <v>13768</v>
      </c>
      <c r="L456" s="3">
        <f t="shared" si="158"/>
        <v>30.869955156950674</v>
      </c>
      <c r="M456" s="3">
        <f>tarifest3grenz(A456,$A$3,Param!$B$10,Param!$C$10,Param!$D$10,Param!$E$10,Param!$B$11,Param!$C$11,Param!$D$11,Param!$E$11)*100</f>
        <v>40.493440119074883</v>
      </c>
      <c r="N456" s="3">
        <f t="shared" si="159"/>
        <v>-632</v>
      </c>
      <c r="O456" s="3">
        <f t="shared" si="160"/>
        <v>-1.4170403587443945</v>
      </c>
      <c r="P456" s="13">
        <f t="shared" si="150"/>
        <v>31219.999999999996</v>
      </c>
      <c r="Q456" s="13">
        <f t="shared" si="161"/>
        <v>0</v>
      </c>
      <c r="R456" s="13">
        <f>tarifest3(A456-$K$3,$A$3,Param!$B$10,Param!$C$10,Param!$D$10,Param!$E$10,Param!$B$11,Param!$C$11,Param!$D$11,Param!$E$11)</f>
        <v>6312</v>
      </c>
      <c r="S456" s="3">
        <f t="shared" si="162"/>
        <v>14.152466367713004</v>
      </c>
      <c r="T456" s="3">
        <f>IF(A456&lt;$K$3,$K$2,tarifest3grenz(A456-$K$3,$A$3,Param!$B$10,Param!$C$10,Param!$D$10,Param!$E$10,Param!$B$11,Param!$C$11,Param!$D$11,Param!$E$11))*100</f>
        <v>31.999893977558962</v>
      </c>
      <c r="U456" s="3">
        <f>MAX(K456-tarifest3($K$3,$A$3,Param!$B$10,Param!$C$10,Param!$D$10,Param!$E$10,Param!$B$11,Param!$C$11,Param!$D$11,Param!$E$11),0)</f>
        <v>8538</v>
      </c>
      <c r="V456" s="3">
        <f t="shared" si="163"/>
        <v>19.143497757847534</v>
      </c>
      <c r="W456" s="3">
        <f t="shared" si="164"/>
        <v>40.493440119074883</v>
      </c>
      <c r="X456" s="3">
        <f>soli3grenz(K456,$A$3,Param!$J$9,Param!$J$10,Param!$J$11)*100</f>
        <v>0</v>
      </c>
      <c r="Y456" s="13">
        <f t="shared" si="151"/>
        <v>8538</v>
      </c>
      <c r="Z456" s="3">
        <f t="shared" si="165"/>
        <v>19.143497757847534</v>
      </c>
      <c r="AA456" s="13">
        <f t="shared" si="152"/>
        <v>40.493440119074883</v>
      </c>
      <c r="AB456" s="13">
        <f t="shared" si="153"/>
        <v>-1261</v>
      </c>
      <c r="AC456" s="13">
        <f t="shared" si="154"/>
        <v>-2.8273542600896846</v>
      </c>
      <c r="AD456" s="13">
        <f t="shared" si="155"/>
        <v>4.2719580948019242</v>
      </c>
      <c r="AE456" s="3">
        <f t="shared" si="156"/>
        <v>4.2719580948019242</v>
      </c>
      <c r="AF456" s="13">
        <f t="shared" si="168"/>
        <v>1261</v>
      </c>
      <c r="AG456" s="13">
        <f t="shared" si="166"/>
        <v>2.8273542600896846</v>
      </c>
      <c r="AH456" s="13">
        <f t="shared" si="169"/>
        <v>2.8273542600896846</v>
      </c>
    </row>
    <row r="457" spans="1:34" x14ac:dyDescent="0.2">
      <c r="A457" s="8">
        <f t="shared" si="167"/>
        <v>44700</v>
      </c>
      <c r="B457" s="9">
        <f t="shared" si="147"/>
        <v>44.7</v>
      </c>
      <c r="C457" s="13">
        <f>tarifest3(A457,$A$3,Param!$B$5,Param!$C$5,Param!$D$5,Param!$E$5,Param!$B$6,Param!$C$6,Param!$D$6,Param!$E$6)</f>
        <v>9836</v>
      </c>
      <c r="D457" s="3">
        <f t="shared" si="157"/>
        <v>22.004474272930651</v>
      </c>
      <c r="E457" s="3">
        <f>tarifest3grenz(A457,$A$3,Param!$B$5,Param!$C$5,Param!$D$5,Param!$E$5,Param!$B$6,Param!$C$6,Param!$D$6,Param!$E$6)*100</f>
        <v>36.262768948935197</v>
      </c>
      <c r="F457" s="13">
        <f>soli3(C457,$A$3,Param!$J$4,Param!$J$5,Param!$J$6)</f>
        <v>0</v>
      </c>
      <c r="G457" s="3">
        <f>soli3grenz(C457,$A$3,Param!$J$4,Param!$J$5,Param!$J$6)*100</f>
        <v>0</v>
      </c>
      <c r="H457" s="13">
        <f t="shared" si="148"/>
        <v>9836</v>
      </c>
      <c r="I457" s="3">
        <f t="shared" si="170"/>
        <v>22.004474272930651</v>
      </c>
      <c r="J457" s="13">
        <f t="shared" si="149"/>
        <v>36.262768948935197</v>
      </c>
      <c r="K457" s="13">
        <f>tarifest3(A457,$A$3,Param!$B$10,Param!$C$10,Param!$D$10,Param!$E$10,Param!$B$11,Param!$C$11,Param!$D$11,Param!$E$11)</f>
        <v>13809</v>
      </c>
      <c r="L457" s="3">
        <f t="shared" si="158"/>
        <v>30.892617449664428</v>
      </c>
      <c r="M457" s="3">
        <f>tarifest3grenz(A457,$A$3,Param!$B$10,Param!$C$10,Param!$D$10,Param!$E$10,Param!$B$11,Param!$C$11,Param!$D$11,Param!$E$11)*100</f>
        <v>40.534727043737121</v>
      </c>
      <c r="N457" s="3">
        <f t="shared" si="159"/>
        <v>-591</v>
      </c>
      <c r="O457" s="3">
        <f t="shared" si="160"/>
        <v>-1.3221476510067114</v>
      </c>
      <c r="P457" s="13">
        <f t="shared" si="150"/>
        <v>31289.999999999996</v>
      </c>
      <c r="Q457" s="13">
        <f t="shared" si="161"/>
        <v>0</v>
      </c>
      <c r="R457" s="13">
        <f>tarifest3(A457-$K$3,$A$3,Param!$B$10,Param!$C$10,Param!$D$10,Param!$E$10,Param!$B$11,Param!$C$11,Param!$D$11,Param!$E$11)</f>
        <v>6344</v>
      </c>
      <c r="S457" s="3">
        <f t="shared" si="162"/>
        <v>14.192393736017896</v>
      </c>
      <c r="T457" s="3">
        <f>IF(A457&lt;$K$3,$K$2,tarifest3grenz(A457-$K$3,$A$3,Param!$B$10,Param!$C$10,Param!$D$10,Param!$E$10,Param!$B$11,Param!$C$11,Param!$D$11,Param!$E$11))*100</f>
        <v>32.041180902221207</v>
      </c>
      <c r="U457" s="3">
        <f>MAX(K457-tarifest3($K$3,$A$3,Param!$B$10,Param!$C$10,Param!$D$10,Param!$E$10,Param!$B$11,Param!$C$11,Param!$D$11,Param!$E$11),0)</f>
        <v>8579</v>
      </c>
      <c r="V457" s="3">
        <f t="shared" si="163"/>
        <v>19.192393736017895</v>
      </c>
      <c r="W457" s="3">
        <f t="shared" si="164"/>
        <v>40.534727043737121</v>
      </c>
      <c r="X457" s="3">
        <f>soli3grenz(K457,$A$3,Param!$J$9,Param!$J$10,Param!$J$11)*100</f>
        <v>0</v>
      </c>
      <c r="Y457" s="13">
        <f t="shared" si="151"/>
        <v>8579</v>
      </c>
      <c r="Z457" s="3">
        <f t="shared" si="165"/>
        <v>19.192393736017895</v>
      </c>
      <c r="AA457" s="13">
        <f t="shared" si="152"/>
        <v>40.534727043737121</v>
      </c>
      <c r="AB457" s="13">
        <f t="shared" si="153"/>
        <v>-1257</v>
      </c>
      <c r="AC457" s="13">
        <f t="shared" si="154"/>
        <v>-2.8120805369127559</v>
      </c>
      <c r="AD457" s="13">
        <f t="shared" si="155"/>
        <v>4.2719580948019242</v>
      </c>
      <c r="AE457" s="3">
        <f t="shared" si="156"/>
        <v>4.2719580948019242</v>
      </c>
      <c r="AF457" s="13">
        <f t="shared" si="168"/>
        <v>1257</v>
      </c>
      <c r="AG457" s="13">
        <f t="shared" si="166"/>
        <v>2.8120805369127559</v>
      </c>
      <c r="AH457" s="13">
        <f t="shared" si="169"/>
        <v>2.8120805369127559</v>
      </c>
    </row>
    <row r="458" spans="1:34" x14ac:dyDescent="0.2">
      <c r="A458" s="8">
        <f t="shared" si="167"/>
        <v>44800</v>
      </c>
      <c r="B458" s="9">
        <f t="shared" ref="B458:B521" si="171">+A458/1000</f>
        <v>44.8</v>
      </c>
      <c r="C458" s="13">
        <f>tarifest3(A458,$A$3,Param!$B$5,Param!$C$5,Param!$D$5,Param!$E$5,Param!$B$6,Param!$C$6,Param!$D$6,Param!$E$6)</f>
        <v>9872</v>
      </c>
      <c r="D458" s="3">
        <f t="shared" si="157"/>
        <v>22.035714285714285</v>
      </c>
      <c r="E458" s="3">
        <f>tarifest3grenz(A458,$A$3,Param!$B$5,Param!$C$5,Param!$D$5,Param!$E$5,Param!$B$6,Param!$C$6,Param!$D$6,Param!$E$6)*100</f>
        <v>36.304055873597434</v>
      </c>
      <c r="F458" s="13">
        <f>soli3(C458,$A$3,Param!$J$4,Param!$J$5,Param!$J$6)</f>
        <v>0</v>
      </c>
      <c r="G458" s="3">
        <f>soli3grenz(C458,$A$3,Param!$J$4,Param!$J$5,Param!$J$6)*100</f>
        <v>0</v>
      </c>
      <c r="H458" s="13">
        <f t="shared" ref="H458:H521" si="172">+C458+F458</f>
        <v>9872</v>
      </c>
      <c r="I458" s="3">
        <f t="shared" si="170"/>
        <v>22.035714285714285</v>
      </c>
      <c r="J458" s="13">
        <f t="shared" ref="J458:J521" si="173">+E458*(1+G458/100)</f>
        <v>36.304055873597434</v>
      </c>
      <c r="K458" s="13">
        <f>tarifest3(A458,$A$3,Param!$B$10,Param!$C$10,Param!$D$10,Param!$E$10,Param!$B$11,Param!$C$11,Param!$D$11,Param!$E$11)</f>
        <v>13849</v>
      </c>
      <c r="L458" s="3">
        <f t="shared" si="158"/>
        <v>30.912946428571431</v>
      </c>
      <c r="M458" s="3">
        <f>tarifest3grenz(A458,$A$3,Param!$B$10,Param!$C$10,Param!$D$10,Param!$E$10,Param!$B$11,Param!$C$11,Param!$D$11,Param!$E$11)*100</f>
        <v>40.576013968399351</v>
      </c>
      <c r="N458" s="3">
        <f t="shared" si="159"/>
        <v>-551</v>
      </c>
      <c r="O458" s="3">
        <f t="shared" si="160"/>
        <v>-1.2299107142857142</v>
      </c>
      <c r="P458" s="13">
        <f t="shared" ref="P458:P521" si="174">+A458*$K$2</f>
        <v>31359.999999999996</v>
      </c>
      <c r="Q458" s="13">
        <f t="shared" si="161"/>
        <v>0</v>
      </c>
      <c r="R458" s="13">
        <f>tarifest3(A458-$K$3,$A$3,Param!$B$10,Param!$C$10,Param!$D$10,Param!$E$10,Param!$B$11,Param!$C$11,Param!$D$11,Param!$E$11)</f>
        <v>6376</v>
      </c>
      <c r="S458" s="3">
        <f t="shared" si="162"/>
        <v>14.232142857142858</v>
      </c>
      <c r="T458" s="3">
        <f>IF(A458&lt;$K$3,$K$2,tarifest3grenz(A458-$K$3,$A$3,Param!$B$10,Param!$C$10,Param!$D$10,Param!$E$10,Param!$B$11,Param!$C$11,Param!$D$11,Param!$E$11))*100</f>
        <v>32.082467826883445</v>
      </c>
      <c r="U458" s="3">
        <f>MAX(K458-tarifest3($K$3,$A$3,Param!$B$10,Param!$C$10,Param!$D$10,Param!$E$10,Param!$B$11,Param!$C$11,Param!$D$11,Param!$E$11),0)</f>
        <v>8619</v>
      </c>
      <c r="V458" s="3">
        <f t="shared" si="163"/>
        <v>19.238839285714285</v>
      </c>
      <c r="W458" s="3">
        <f t="shared" si="164"/>
        <v>40.576013968399351</v>
      </c>
      <c r="X458" s="3">
        <f>soli3grenz(K458,$A$3,Param!$J$9,Param!$J$10,Param!$J$11)*100</f>
        <v>0</v>
      </c>
      <c r="Y458" s="13">
        <f t="shared" ref="Y458:Y521" si="175">IF($Y$4=0,N458,IF($Y$4=1,Q458+R458,IF($Y$4=2,Q458+U458)))</f>
        <v>8619</v>
      </c>
      <c r="Z458" s="3">
        <f t="shared" si="165"/>
        <v>19.238839285714285</v>
      </c>
      <c r="AA458" s="13">
        <f t="shared" ref="AA458:AA521" si="176">IF($Y$4=0,M458,IF($Y$4=1,T458,IF($Y$4=2,W458)))</f>
        <v>40.576013968399351</v>
      </c>
      <c r="AB458" s="13">
        <f t="shared" ref="AB458:AB521" si="177">+Y458-H458</f>
        <v>-1253</v>
      </c>
      <c r="AC458" s="13">
        <f t="shared" ref="AC458:AC521" si="178">+Z458-I458</f>
        <v>-2.796875</v>
      </c>
      <c r="AD458" s="13">
        <f t="shared" ref="AD458:AD521" si="179">+AA458-J458</f>
        <v>4.2719580948019171</v>
      </c>
      <c r="AE458" s="3">
        <f t="shared" ref="AE458:AE521" si="180">+M458-E458</f>
        <v>4.2719580948019171</v>
      </c>
      <c r="AF458" s="13">
        <f t="shared" si="168"/>
        <v>1253</v>
      </c>
      <c r="AG458" s="13">
        <f t="shared" si="166"/>
        <v>2.796875</v>
      </c>
      <c r="AH458" s="13">
        <f t="shared" si="169"/>
        <v>2.796875</v>
      </c>
    </row>
    <row r="459" spans="1:34" x14ac:dyDescent="0.2">
      <c r="A459" s="8">
        <f t="shared" si="167"/>
        <v>44900</v>
      </c>
      <c r="B459" s="9">
        <f t="shared" si="171"/>
        <v>44.9</v>
      </c>
      <c r="C459" s="13">
        <f>tarifest3(A459,$A$3,Param!$B$5,Param!$C$5,Param!$D$5,Param!$E$5,Param!$B$6,Param!$C$6,Param!$D$6,Param!$E$6)</f>
        <v>9908</v>
      </c>
      <c r="D459" s="3">
        <f t="shared" ref="D459:D522" si="181">IF($A459=0,0,C459/$A459*100)</f>
        <v>22.066815144766146</v>
      </c>
      <c r="E459" s="3">
        <f>tarifest3grenz(A459,$A$3,Param!$B$5,Param!$C$5,Param!$D$5,Param!$E$5,Param!$B$6,Param!$C$6,Param!$D$6,Param!$E$6)*100</f>
        <v>36.345342798259672</v>
      </c>
      <c r="F459" s="13">
        <f>soli3(C459,$A$3,Param!$J$4,Param!$J$5,Param!$J$6)</f>
        <v>0</v>
      </c>
      <c r="G459" s="3">
        <f>soli3grenz(C459,$A$3,Param!$J$4,Param!$J$5,Param!$J$6)*100</f>
        <v>0</v>
      </c>
      <c r="H459" s="13">
        <f t="shared" si="172"/>
        <v>9908</v>
      </c>
      <c r="I459" s="3">
        <f t="shared" si="170"/>
        <v>22.066815144766146</v>
      </c>
      <c r="J459" s="13">
        <f t="shared" si="173"/>
        <v>36.345342798259672</v>
      </c>
      <c r="K459" s="13">
        <f>tarifest3(A459,$A$3,Param!$B$10,Param!$C$10,Param!$D$10,Param!$E$10,Param!$B$11,Param!$C$11,Param!$D$11,Param!$E$11)</f>
        <v>13890</v>
      </c>
      <c r="L459" s="3">
        <f t="shared" ref="L459:L522" si="182">IF($A459=0,0,K459/$A459*100)</f>
        <v>30.935412026726056</v>
      </c>
      <c r="M459" s="3">
        <f>tarifest3grenz(A459,$A$3,Param!$B$10,Param!$C$10,Param!$D$10,Param!$E$10,Param!$B$11,Param!$C$11,Param!$D$11,Param!$E$11)*100</f>
        <v>40.617300893061596</v>
      </c>
      <c r="N459" s="3">
        <f t="shared" ref="N459:N522" si="183">+K459-$K$1</f>
        <v>-510</v>
      </c>
      <c r="O459" s="3">
        <f t="shared" ref="O459:O522" si="184">IF($A459=0,0,N459/$A459*100)</f>
        <v>-1.1358574610244989</v>
      </c>
      <c r="P459" s="13">
        <f t="shared" si="174"/>
        <v>31429.999999999996</v>
      </c>
      <c r="Q459" s="13">
        <f t="shared" ref="Q459:Q522" si="185">MIN(P459-$K$1,0)</f>
        <v>0</v>
      </c>
      <c r="R459" s="13">
        <f>tarifest3(A459-$K$3,$A$3,Param!$B$10,Param!$C$10,Param!$D$10,Param!$E$10,Param!$B$11,Param!$C$11,Param!$D$11,Param!$E$11)</f>
        <v>6408</v>
      </c>
      <c r="S459" s="3">
        <f t="shared" ref="S459:S522" si="186">IF($A459=0,0,(Q459+R459)/$A459*100)</f>
        <v>14.271714922048998</v>
      </c>
      <c r="T459" s="3">
        <f>IF(A459&lt;$K$3,$K$2,tarifest3grenz(A459-$K$3,$A$3,Param!$B$10,Param!$C$10,Param!$D$10,Param!$E$10,Param!$B$11,Param!$C$11,Param!$D$11,Param!$E$11))*100</f>
        <v>32.123754751545682</v>
      </c>
      <c r="U459" s="3">
        <f>MAX(K459-tarifest3($K$3,$A$3,Param!$B$10,Param!$C$10,Param!$D$10,Param!$E$10,Param!$B$11,Param!$C$11,Param!$D$11,Param!$E$11),0)</f>
        <v>8660</v>
      </c>
      <c r="V459" s="3">
        <f t="shared" ref="V459:V522" si="187">IF($A459=0,0,(Q459+U459)/$A459*100)</f>
        <v>19.287305122494434</v>
      </c>
      <c r="W459" s="3">
        <f t="shared" ref="W459:W522" si="188">IF(A459&lt;$K$3,$K$2*100,M459)</f>
        <v>40.617300893061596</v>
      </c>
      <c r="X459" s="3">
        <f>soli3grenz(K459,$A$3,Param!$J$9,Param!$J$10,Param!$J$11)*100</f>
        <v>0</v>
      </c>
      <c r="Y459" s="13">
        <f t="shared" si="175"/>
        <v>8660</v>
      </c>
      <c r="Z459" s="3">
        <f t="shared" ref="Z459:Z522" si="189">IF($A459=0,0,Y459/$A459*100)</f>
        <v>19.287305122494434</v>
      </c>
      <c r="AA459" s="13">
        <f t="shared" si="176"/>
        <v>40.617300893061596</v>
      </c>
      <c r="AB459" s="13">
        <f t="shared" si="177"/>
        <v>-1248</v>
      </c>
      <c r="AC459" s="13">
        <f t="shared" si="178"/>
        <v>-2.7795100222717117</v>
      </c>
      <c r="AD459" s="13">
        <f t="shared" si="179"/>
        <v>4.2719580948019242</v>
      </c>
      <c r="AE459" s="3">
        <f t="shared" si="180"/>
        <v>4.2719580948019242</v>
      </c>
      <c r="AF459" s="13">
        <f t="shared" si="168"/>
        <v>1248</v>
      </c>
      <c r="AG459" s="13">
        <f t="shared" ref="AG459:AG522" si="190">-AC459</f>
        <v>2.7795100222717117</v>
      </c>
      <c r="AH459" s="13">
        <f t="shared" si="169"/>
        <v>2.7795100222717117</v>
      </c>
    </row>
    <row r="460" spans="1:34" x14ac:dyDescent="0.2">
      <c r="A460" s="8">
        <f t="shared" ref="A460:A523" si="191">+A459+100</f>
        <v>45000</v>
      </c>
      <c r="B460" s="9">
        <f t="shared" si="171"/>
        <v>45</v>
      </c>
      <c r="C460" s="13">
        <f>tarifest3(A460,$A$3,Param!$B$5,Param!$C$5,Param!$D$5,Param!$E$5,Param!$B$6,Param!$C$6,Param!$D$6,Param!$E$6)</f>
        <v>9945</v>
      </c>
      <c r="D460" s="3">
        <f t="shared" si="181"/>
        <v>22.1</v>
      </c>
      <c r="E460" s="3">
        <f>tarifest3grenz(A460,$A$3,Param!$B$5,Param!$C$5,Param!$D$5,Param!$E$5,Param!$B$6,Param!$C$6,Param!$D$6,Param!$E$6)*100</f>
        <v>36.386629722921917</v>
      </c>
      <c r="F460" s="13">
        <f>soli3(C460,$A$3,Param!$J$4,Param!$J$5,Param!$J$6)</f>
        <v>0</v>
      </c>
      <c r="G460" s="3">
        <f>soli3grenz(C460,$A$3,Param!$J$4,Param!$J$5,Param!$J$6)*100</f>
        <v>0</v>
      </c>
      <c r="H460" s="13">
        <f t="shared" si="172"/>
        <v>9945</v>
      </c>
      <c r="I460" s="3">
        <f t="shared" si="170"/>
        <v>22.1</v>
      </c>
      <c r="J460" s="13">
        <f t="shared" si="173"/>
        <v>36.386629722921917</v>
      </c>
      <c r="K460" s="13">
        <f>tarifest3(A460,$A$3,Param!$B$10,Param!$C$10,Param!$D$10,Param!$E$10,Param!$B$11,Param!$C$11,Param!$D$11,Param!$E$11)</f>
        <v>13931</v>
      </c>
      <c r="L460" s="3">
        <f t="shared" si="182"/>
        <v>30.957777777777778</v>
      </c>
      <c r="M460" s="3">
        <f>tarifest3grenz(A460,$A$3,Param!$B$10,Param!$C$10,Param!$D$10,Param!$E$10,Param!$B$11,Param!$C$11,Param!$D$11,Param!$E$11)*100</f>
        <v>40.658587817723834</v>
      </c>
      <c r="N460" s="3">
        <f t="shared" si="183"/>
        <v>-469</v>
      </c>
      <c r="O460" s="3">
        <f t="shared" si="184"/>
        <v>-1.0422222222222222</v>
      </c>
      <c r="P460" s="13">
        <f t="shared" si="174"/>
        <v>31499.999999999996</v>
      </c>
      <c r="Q460" s="13">
        <f t="shared" si="185"/>
        <v>0</v>
      </c>
      <c r="R460" s="13">
        <f>tarifest3(A460-$K$3,$A$3,Param!$B$10,Param!$C$10,Param!$D$10,Param!$E$10,Param!$B$11,Param!$C$11,Param!$D$11,Param!$E$11)</f>
        <v>6440</v>
      </c>
      <c r="S460" s="3">
        <f t="shared" si="186"/>
        <v>14.31111111111111</v>
      </c>
      <c r="T460" s="3">
        <f>IF(A460&lt;$K$3,$K$2,tarifest3grenz(A460-$K$3,$A$3,Param!$B$10,Param!$C$10,Param!$D$10,Param!$E$10,Param!$B$11,Param!$C$11,Param!$D$11,Param!$E$11))*100</f>
        <v>32.16504167620792</v>
      </c>
      <c r="U460" s="3">
        <f>MAX(K460-tarifest3($K$3,$A$3,Param!$B$10,Param!$C$10,Param!$D$10,Param!$E$10,Param!$B$11,Param!$C$11,Param!$D$11,Param!$E$11),0)</f>
        <v>8701</v>
      </c>
      <c r="V460" s="3">
        <f t="shared" si="187"/>
        <v>19.335555555555555</v>
      </c>
      <c r="W460" s="3">
        <f t="shared" si="188"/>
        <v>40.658587817723834</v>
      </c>
      <c r="X460" s="3">
        <f>soli3grenz(K460,$A$3,Param!$J$9,Param!$J$10,Param!$J$11)*100</f>
        <v>0</v>
      </c>
      <c r="Y460" s="13">
        <f t="shared" si="175"/>
        <v>8701</v>
      </c>
      <c r="Z460" s="3">
        <f t="shared" si="189"/>
        <v>19.335555555555555</v>
      </c>
      <c r="AA460" s="13">
        <f t="shared" si="176"/>
        <v>40.658587817723834</v>
      </c>
      <c r="AB460" s="13">
        <f t="shared" si="177"/>
        <v>-1244</v>
      </c>
      <c r="AC460" s="13">
        <f t="shared" si="178"/>
        <v>-2.7644444444444467</v>
      </c>
      <c r="AD460" s="13">
        <f t="shared" si="179"/>
        <v>4.2719580948019171</v>
      </c>
      <c r="AE460" s="3">
        <f t="shared" si="180"/>
        <v>4.2719580948019171</v>
      </c>
      <c r="AF460" s="13">
        <f t="shared" si="168"/>
        <v>1244</v>
      </c>
      <c r="AG460" s="13">
        <f t="shared" si="190"/>
        <v>2.7644444444444467</v>
      </c>
      <c r="AH460" s="13">
        <f t="shared" si="169"/>
        <v>2.7644444444444467</v>
      </c>
    </row>
    <row r="461" spans="1:34" x14ac:dyDescent="0.2">
      <c r="A461" s="8">
        <f t="shared" si="191"/>
        <v>45100</v>
      </c>
      <c r="B461" s="9">
        <f t="shared" si="171"/>
        <v>45.1</v>
      </c>
      <c r="C461" s="13">
        <f>tarifest3(A461,$A$3,Param!$B$5,Param!$C$5,Param!$D$5,Param!$E$5,Param!$B$6,Param!$C$6,Param!$D$6,Param!$E$6)</f>
        <v>9981</v>
      </c>
      <c r="D461" s="3">
        <f t="shared" si="181"/>
        <v>22.130820399113084</v>
      </c>
      <c r="E461" s="3">
        <f>tarifest3grenz(A461,$A$3,Param!$B$5,Param!$C$5,Param!$D$5,Param!$E$5,Param!$B$6,Param!$C$6,Param!$D$6,Param!$E$6)*100</f>
        <v>36.427916647584155</v>
      </c>
      <c r="F461" s="13">
        <f>soli3(C461,$A$3,Param!$J$4,Param!$J$5,Param!$J$6)</f>
        <v>0</v>
      </c>
      <c r="G461" s="3">
        <f>soli3grenz(C461,$A$3,Param!$J$4,Param!$J$5,Param!$J$6)*100</f>
        <v>0</v>
      </c>
      <c r="H461" s="13">
        <f t="shared" si="172"/>
        <v>9981</v>
      </c>
      <c r="I461" s="3">
        <f t="shared" si="170"/>
        <v>22.130820399113084</v>
      </c>
      <c r="J461" s="13">
        <f t="shared" si="173"/>
        <v>36.427916647584155</v>
      </c>
      <c r="K461" s="13">
        <f>tarifest3(A461,$A$3,Param!$B$10,Param!$C$10,Param!$D$10,Param!$E$10,Param!$B$11,Param!$C$11,Param!$D$11,Param!$E$11)</f>
        <v>13971</v>
      </c>
      <c r="L461" s="3">
        <f t="shared" si="182"/>
        <v>30.977827050997782</v>
      </c>
      <c r="M461" s="3">
        <f>tarifest3grenz(A461,$A$3,Param!$B$10,Param!$C$10,Param!$D$10,Param!$E$10,Param!$B$11,Param!$C$11,Param!$D$11,Param!$E$11)*100</f>
        <v>40.699874742386079</v>
      </c>
      <c r="N461" s="3">
        <f t="shared" si="183"/>
        <v>-429</v>
      </c>
      <c r="O461" s="3">
        <f t="shared" si="184"/>
        <v>-0.95121951219512191</v>
      </c>
      <c r="P461" s="13">
        <f t="shared" si="174"/>
        <v>31569.999999999996</v>
      </c>
      <c r="Q461" s="13">
        <f t="shared" si="185"/>
        <v>0</v>
      </c>
      <c r="R461" s="13">
        <f>tarifest3(A461-$K$3,$A$3,Param!$B$10,Param!$C$10,Param!$D$10,Param!$E$10,Param!$B$11,Param!$C$11,Param!$D$11,Param!$E$11)</f>
        <v>6472</v>
      </c>
      <c r="S461" s="3">
        <f t="shared" si="186"/>
        <v>14.350332594235033</v>
      </c>
      <c r="T461" s="3">
        <f>IF(A461&lt;$K$3,$K$2,tarifest3grenz(A461-$K$3,$A$3,Param!$B$10,Param!$C$10,Param!$D$10,Param!$E$10,Param!$B$11,Param!$C$11,Param!$D$11,Param!$E$11))*100</f>
        <v>32.206328600870158</v>
      </c>
      <c r="U461" s="3">
        <f>MAX(K461-tarifest3($K$3,$A$3,Param!$B$10,Param!$C$10,Param!$D$10,Param!$E$10,Param!$B$11,Param!$C$11,Param!$D$11,Param!$E$11),0)</f>
        <v>8741</v>
      </c>
      <c r="V461" s="3">
        <f t="shared" si="187"/>
        <v>19.381374722838139</v>
      </c>
      <c r="W461" s="3">
        <f t="shared" si="188"/>
        <v>40.699874742386079</v>
      </c>
      <c r="X461" s="3">
        <f>soli3grenz(K461,$A$3,Param!$J$9,Param!$J$10,Param!$J$11)*100</f>
        <v>0</v>
      </c>
      <c r="Y461" s="13">
        <f t="shared" si="175"/>
        <v>8741</v>
      </c>
      <c r="Z461" s="3">
        <f t="shared" si="189"/>
        <v>19.381374722838139</v>
      </c>
      <c r="AA461" s="13">
        <f t="shared" si="176"/>
        <v>40.699874742386079</v>
      </c>
      <c r="AB461" s="13">
        <f t="shared" si="177"/>
        <v>-1240</v>
      </c>
      <c r="AC461" s="13">
        <f t="shared" si="178"/>
        <v>-2.7494456762749451</v>
      </c>
      <c r="AD461" s="13">
        <f t="shared" si="179"/>
        <v>4.2719580948019242</v>
      </c>
      <c r="AE461" s="3">
        <f t="shared" si="180"/>
        <v>4.2719580948019242</v>
      </c>
      <c r="AF461" s="13">
        <f t="shared" si="168"/>
        <v>1240</v>
      </c>
      <c r="AG461" s="13">
        <f t="shared" si="190"/>
        <v>2.7494456762749451</v>
      </c>
      <c r="AH461" s="13">
        <f t="shared" si="169"/>
        <v>2.7494456762749451</v>
      </c>
    </row>
    <row r="462" spans="1:34" x14ac:dyDescent="0.2">
      <c r="A462" s="8">
        <f t="shared" si="191"/>
        <v>45200</v>
      </c>
      <c r="B462" s="9">
        <f t="shared" si="171"/>
        <v>45.2</v>
      </c>
      <c r="C462" s="13">
        <f>tarifest3(A462,$A$3,Param!$B$5,Param!$C$5,Param!$D$5,Param!$E$5,Param!$B$6,Param!$C$6,Param!$D$6,Param!$E$6)</f>
        <v>10018</v>
      </c>
      <c r="D462" s="3">
        <f t="shared" si="181"/>
        <v>22.163716814159294</v>
      </c>
      <c r="E462" s="3">
        <f>tarifest3grenz(A462,$A$3,Param!$B$5,Param!$C$5,Param!$D$5,Param!$E$5,Param!$B$6,Param!$C$6,Param!$D$6,Param!$E$6)*100</f>
        <v>36.469203572246393</v>
      </c>
      <c r="F462" s="13">
        <f>soli3(C462,$A$3,Param!$J$4,Param!$J$5,Param!$J$6)</f>
        <v>0</v>
      </c>
      <c r="G462" s="3">
        <f>soli3grenz(C462,$A$3,Param!$J$4,Param!$J$5,Param!$J$6)*100</f>
        <v>0</v>
      </c>
      <c r="H462" s="13">
        <f t="shared" si="172"/>
        <v>10018</v>
      </c>
      <c r="I462" s="3">
        <f t="shared" si="170"/>
        <v>22.163716814159294</v>
      </c>
      <c r="J462" s="13">
        <f t="shared" si="173"/>
        <v>36.469203572246393</v>
      </c>
      <c r="K462" s="13">
        <f>tarifest3(A462,$A$3,Param!$B$10,Param!$C$10,Param!$D$10,Param!$E$10,Param!$B$11,Param!$C$11,Param!$D$11,Param!$E$11)</f>
        <v>14012</v>
      </c>
      <c r="L462" s="3">
        <f t="shared" si="182"/>
        <v>31</v>
      </c>
      <c r="M462" s="3">
        <f>tarifest3grenz(A462,$A$3,Param!$B$10,Param!$C$10,Param!$D$10,Param!$E$10,Param!$B$11,Param!$C$11,Param!$D$11,Param!$E$11)*100</f>
        <v>40.741161667048317</v>
      </c>
      <c r="N462" s="3">
        <f t="shared" si="183"/>
        <v>-388</v>
      </c>
      <c r="O462" s="3">
        <f t="shared" si="184"/>
        <v>-0.8584070796460177</v>
      </c>
      <c r="P462" s="13">
        <f t="shared" si="174"/>
        <v>31639.999999999996</v>
      </c>
      <c r="Q462" s="13">
        <f t="shared" si="185"/>
        <v>0</v>
      </c>
      <c r="R462" s="13">
        <f>tarifest3(A462-$K$3,$A$3,Param!$B$10,Param!$C$10,Param!$D$10,Param!$E$10,Param!$B$11,Param!$C$11,Param!$D$11,Param!$E$11)</f>
        <v>6504</v>
      </c>
      <c r="S462" s="3">
        <f t="shared" si="186"/>
        <v>14.389380530973451</v>
      </c>
      <c r="T462" s="3">
        <f>IF(A462&lt;$K$3,$K$2,tarifest3grenz(A462-$K$3,$A$3,Param!$B$10,Param!$C$10,Param!$D$10,Param!$E$10,Param!$B$11,Param!$C$11,Param!$D$11,Param!$E$11))*100</f>
        <v>32.247615525532403</v>
      </c>
      <c r="U462" s="3">
        <f>MAX(K462-tarifest3($K$3,$A$3,Param!$B$10,Param!$C$10,Param!$D$10,Param!$E$10,Param!$B$11,Param!$C$11,Param!$D$11,Param!$E$11),0)</f>
        <v>8782</v>
      </c>
      <c r="V462" s="3">
        <f t="shared" si="187"/>
        <v>19.429203539823011</v>
      </c>
      <c r="W462" s="3">
        <f t="shared" si="188"/>
        <v>40.741161667048317</v>
      </c>
      <c r="X462" s="3">
        <f>soli3grenz(K462,$A$3,Param!$J$9,Param!$J$10,Param!$J$11)*100</f>
        <v>0</v>
      </c>
      <c r="Y462" s="13">
        <f t="shared" si="175"/>
        <v>8782</v>
      </c>
      <c r="Z462" s="3">
        <f t="shared" si="189"/>
        <v>19.429203539823011</v>
      </c>
      <c r="AA462" s="13">
        <f t="shared" si="176"/>
        <v>40.741161667048317</v>
      </c>
      <c r="AB462" s="13">
        <f t="shared" si="177"/>
        <v>-1236</v>
      </c>
      <c r="AC462" s="13">
        <f t="shared" si="178"/>
        <v>-2.7345132743362832</v>
      </c>
      <c r="AD462" s="13">
        <f t="shared" si="179"/>
        <v>4.2719580948019242</v>
      </c>
      <c r="AE462" s="3">
        <f t="shared" si="180"/>
        <v>4.2719580948019242</v>
      </c>
      <c r="AF462" s="13">
        <f t="shared" si="168"/>
        <v>1236</v>
      </c>
      <c r="AG462" s="13">
        <f t="shared" si="190"/>
        <v>2.7345132743362832</v>
      </c>
      <c r="AH462" s="13">
        <f t="shared" si="169"/>
        <v>2.7345132743362832</v>
      </c>
    </row>
    <row r="463" spans="1:34" x14ac:dyDescent="0.2">
      <c r="A463" s="8">
        <f t="shared" si="191"/>
        <v>45300</v>
      </c>
      <c r="B463" s="9">
        <f t="shared" si="171"/>
        <v>45.3</v>
      </c>
      <c r="C463" s="13">
        <f>tarifest3(A463,$A$3,Param!$B$5,Param!$C$5,Param!$D$5,Param!$E$5,Param!$B$6,Param!$C$6,Param!$D$6,Param!$E$6)</f>
        <v>10054</v>
      </c>
      <c r="D463" s="3">
        <f t="shared" si="181"/>
        <v>22.194260485651217</v>
      </c>
      <c r="E463" s="3">
        <f>tarifest3grenz(A463,$A$3,Param!$B$5,Param!$C$5,Param!$D$5,Param!$E$5,Param!$B$6,Param!$C$6,Param!$D$6,Param!$E$6)*100</f>
        <v>36.510490496908631</v>
      </c>
      <c r="F463" s="13">
        <f>soli3(C463,$A$3,Param!$J$4,Param!$J$5,Param!$J$6)</f>
        <v>0</v>
      </c>
      <c r="G463" s="3">
        <f>soli3grenz(C463,$A$3,Param!$J$4,Param!$J$5,Param!$J$6)*100</f>
        <v>0</v>
      </c>
      <c r="H463" s="13">
        <f t="shared" si="172"/>
        <v>10054</v>
      </c>
      <c r="I463" s="3">
        <f t="shared" si="170"/>
        <v>22.194260485651217</v>
      </c>
      <c r="J463" s="13">
        <f t="shared" si="173"/>
        <v>36.510490496908631</v>
      </c>
      <c r="K463" s="13">
        <f>tarifest3(A463,$A$3,Param!$B$10,Param!$C$10,Param!$D$10,Param!$E$10,Param!$B$11,Param!$C$11,Param!$D$11,Param!$E$11)</f>
        <v>14053</v>
      </c>
      <c r="L463" s="3">
        <f t="shared" si="182"/>
        <v>31.022075055187635</v>
      </c>
      <c r="M463" s="3">
        <f>tarifest3grenz(A463,$A$3,Param!$B$10,Param!$C$10,Param!$D$10,Param!$E$10,Param!$B$11,Param!$C$11,Param!$D$11,Param!$E$11)*100</f>
        <v>40.782448591710555</v>
      </c>
      <c r="N463" s="3">
        <f t="shared" si="183"/>
        <v>-347</v>
      </c>
      <c r="O463" s="3">
        <f t="shared" si="184"/>
        <v>-0.76600441501103755</v>
      </c>
      <c r="P463" s="13">
        <f t="shared" si="174"/>
        <v>31709.999999999996</v>
      </c>
      <c r="Q463" s="13">
        <f t="shared" si="185"/>
        <v>0</v>
      </c>
      <c r="R463" s="13">
        <f>tarifest3(A463-$K$3,$A$3,Param!$B$10,Param!$C$10,Param!$D$10,Param!$E$10,Param!$B$11,Param!$C$11,Param!$D$11,Param!$E$11)</f>
        <v>6537</v>
      </c>
      <c r="S463" s="3">
        <f t="shared" si="186"/>
        <v>14.430463576158942</v>
      </c>
      <c r="T463" s="3">
        <f>IF(A463&lt;$K$3,$K$2,tarifest3grenz(A463-$K$3,$A$3,Param!$B$10,Param!$C$10,Param!$D$10,Param!$E$10,Param!$B$11,Param!$C$11,Param!$D$11,Param!$E$11))*100</f>
        <v>32.288902450194641</v>
      </c>
      <c r="U463" s="3">
        <f>MAX(K463-tarifest3($K$3,$A$3,Param!$B$10,Param!$C$10,Param!$D$10,Param!$E$10,Param!$B$11,Param!$C$11,Param!$D$11,Param!$E$11),0)</f>
        <v>8823</v>
      </c>
      <c r="V463" s="3">
        <f t="shared" si="187"/>
        <v>19.476821192052977</v>
      </c>
      <c r="W463" s="3">
        <f t="shared" si="188"/>
        <v>40.782448591710555</v>
      </c>
      <c r="X463" s="3">
        <f>soli3grenz(K463,$A$3,Param!$J$9,Param!$J$10,Param!$J$11)*100</f>
        <v>0</v>
      </c>
      <c r="Y463" s="13">
        <f t="shared" si="175"/>
        <v>8823</v>
      </c>
      <c r="Z463" s="3">
        <f t="shared" si="189"/>
        <v>19.476821192052977</v>
      </c>
      <c r="AA463" s="13">
        <f t="shared" si="176"/>
        <v>40.782448591710555</v>
      </c>
      <c r="AB463" s="13">
        <f t="shared" si="177"/>
        <v>-1231</v>
      </c>
      <c r="AC463" s="13">
        <f t="shared" si="178"/>
        <v>-2.7174392935982397</v>
      </c>
      <c r="AD463" s="13">
        <f t="shared" si="179"/>
        <v>4.2719580948019242</v>
      </c>
      <c r="AE463" s="3">
        <f t="shared" si="180"/>
        <v>4.2719580948019242</v>
      </c>
      <c r="AF463" s="13">
        <f t="shared" si="168"/>
        <v>1231</v>
      </c>
      <c r="AG463" s="13">
        <f t="shared" si="190"/>
        <v>2.7174392935982397</v>
      </c>
      <c r="AH463" s="13">
        <f t="shared" si="169"/>
        <v>2.7174392935982397</v>
      </c>
    </row>
    <row r="464" spans="1:34" x14ac:dyDescent="0.2">
      <c r="A464" s="8">
        <f t="shared" si="191"/>
        <v>45400</v>
      </c>
      <c r="B464" s="9">
        <f t="shared" si="171"/>
        <v>45.4</v>
      </c>
      <c r="C464" s="13">
        <f>tarifest3(A464,$A$3,Param!$B$5,Param!$C$5,Param!$D$5,Param!$E$5,Param!$B$6,Param!$C$6,Param!$D$6,Param!$E$6)</f>
        <v>10091</v>
      </c>
      <c r="D464" s="3">
        <f t="shared" si="181"/>
        <v>22.226872246696036</v>
      </c>
      <c r="E464" s="3">
        <f>tarifest3grenz(A464,$A$3,Param!$B$5,Param!$C$5,Param!$D$5,Param!$E$5,Param!$B$6,Param!$C$6,Param!$D$6,Param!$E$6)*100</f>
        <v>36.551777421570876</v>
      </c>
      <c r="F464" s="13">
        <f>soli3(C464,$A$3,Param!$J$4,Param!$J$5,Param!$J$6)</f>
        <v>0</v>
      </c>
      <c r="G464" s="3">
        <f>soli3grenz(C464,$A$3,Param!$J$4,Param!$J$5,Param!$J$6)*100</f>
        <v>0</v>
      </c>
      <c r="H464" s="13">
        <f t="shared" si="172"/>
        <v>10091</v>
      </c>
      <c r="I464" s="3">
        <f t="shared" si="170"/>
        <v>22.226872246696036</v>
      </c>
      <c r="J464" s="13">
        <f t="shared" si="173"/>
        <v>36.551777421570876</v>
      </c>
      <c r="K464" s="13">
        <f>tarifest3(A464,$A$3,Param!$B$10,Param!$C$10,Param!$D$10,Param!$E$10,Param!$B$11,Param!$C$11,Param!$D$11,Param!$E$11)</f>
        <v>14094</v>
      </c>
      <c r="L464" s="3">
        <f t="shared" si="182"/>
        <v>31.044052863436121</v>
      </c>
      <c r="M464" s="3">
        <f>tarifest3grenz(A464,$A$3,Param!$B$10,Param!$C$10,Param!$D$10,Param!$E$10,Param!$B$11,Param!$C$11,Param!$D$11,Param!$E$11)*100</f>
        <v>40.823735516372793</v>
      </c>
      <c r="N464" s="3">
        <f t="shared" si="183"/>
        <v>-306</v>
      </c>
      <c r="O464" s="3">
        <f t="shared" si="184"/>
        <v>-0.67400881057268724</v>
      </c>
      <c r="P464" s="13">
        <f t="shared" si="174"/>
        <v>31779.999999999996</v>
      </c>
      <c r="Q464" s="13">
        <f t="shared" si="185"/>
        <v>0</v>
      </c>
      <c r="R464" s="13">
        <f>tarifest3(A464-$K$3,$A$3,Param!$B$10,Param!$C$10,Param!$D$10,Param!$E$10,Param!$B$11,Param!$C$11,Param!$D$11,Param!$E$11)</f>
        <v>6569</v>
      </c>
      <c r="S464" s="3">
        <f t="shared" si="186"/>
        <v>14.469162995594715</v>
      </c>
      <c r="T464" s="3">
        <f>IF(A464&lt;$K$3,$K$2,tarifest3grenz(A464-$K$3,$A$3,Param!$B$10,Param!$C$10,Param!$D$10,Param!$E$10,Param!$B$11,Param!$C$11,Param!$D$11,Param!$E$11))*100</f>
        <v>32.330189374856886</v>
      </c>
      <c r="U464" s="3">
        <f>MAX(K464-tarifest3($K$3,$A$3,Param!$B$10,Param!$C$10,Param!$D$10,Param!$E$10,Param!$B$11,Param!$C$11,Param!$D$11,Param!$E$11),0)</f>
        <v>8864</v>
      </c>
      <c r="V464" s="3">
        <f t="shared" si="187"/>
        <v>19.524229074889867</v>
      </c>
      <c r="W464" s="3">
        <f t="shared" si="188"/>
        <v>40.823735516372793</v>
      </c>
      <c r="X464" s="3">
        <f>soli3grenz(K464,$A$3,Param!$J$9,Param!$J$10,Param!$J$11)*100</f>
        <v>0</v>
      </c>
      <c r="Y464" s="13">
        <f t="shared" si="175"/>
        <v>8864</v>
      </c>
      <c r="Z464" s="3">
        <f t="shared" si="189"/>
        <v>19.524229074889867</v>
      </c>
      <c r="AA464" s="13">
        <f t="shared" si="176"/>
        <v>40.823735516372793</v>
      </c>
      <c r="AB464" s="13">
        <f t="shared" si="177"/>
        <v>-1227</v>
      </c>
      <c r="AC464" s="13">
        <f t="shared" si="178"/>
        <v>-2.7026431718061694</v>
      </c>
      <c r="AD464" s="13">
        <f t="shared" si="179"/>
        <v>4.2719580948019171</v>
      </c>
      <c r="AE464" s="3">
        <f t="shared" si="180"/>
        <v>4.2719580948019171</v>
      </c>
      <c r="AF464" s="13">
        <f t="shared" si="168"/>
        <v>1227</v>
      </c>
      <c r="AG464" s="13">
        <f t="shared" si="190"/>
        <v>2.7026431718061694</v>
      </c>
      <c r="AH464" s="13">
        <f t="shared" si="169"/>
        <v>2.7026431718061694</v>
      </c>
    </row>
    <row r="465" spans="1:34" x14ac:dyDescent="0.2">
      <c r="A465" s="8">
        <f t="shared" si="191"/>
        <v>45500</v>
      </c>
      <c r="B465" s="9">
        <f t="shared" si="171"/>
        <v>45.5</v>
      </c>
      <c r="C465" s="13">
        <f>tarifest3(A465,$A$3,Param!$B$5,Param!$C$5,Param!$D$5,Param!$E$5,Param!$B$6,Param!$C$6,Param!$D$6,Param!$E$6)</f>
        <v>10127</v>
      </c>
      <c r="D465" s="3">
        <f t="shared" si="181"/>
        <v>22.257142857142856</v>
      </c>
      <c r="E465" s="3">
        <f>tarifest3grenz(A465,$A$3,Param!$B$5,Param!$C$5,Param!$D$5,Param!$E$5,Param!$B$6,Param!$C$6,Param!$D$6,Param!$E$6)*100</f>
        <v>36.593064346233113</v>
      </c>
      <c r="F465" s="13">
        <f>soli3(C465,$A$3,Param!$J$4,Param!$J$5,Param!$J$6)</f>
        <v>0</v>
      </c>
      <c r="G465" s="3">
        <f>soli3grenz(C465,$A$3,Param!$J$4,Param!$J$5,Param!$J$6)*100</f>
        <v>0</v>
      </c>
      <c r="H465" s="13">
        <f t="shared" si="172"/>
        <v>10127</v>
      </c>
      <c r="I465" s="3">
        <f t="shared" si="170"/>
        <v>22.257142857142856</v>
      </c>
      <c r="J465" s="13">
        <f t="shared" si="173"/>
        <v>36.593064346233113</v>
      </c>
      <c r="K465" s="13">
        <f>tarifest3(A465,$A$3,Param!$B$10,Param!$C$10,Param!$D$10,Param!$E$10,Param!$B$11,Param!$C$11,Param!$D$11,Param!$E$11)</f>
        <v>14134</v>
      </c>
      <c r="L465" s="3">
        <f t="shared" si="182"/>
        <v>31.063736263736264</v>
      </c>
      <c r="M465" s="3">
        <f>tarifest3grenz(A465,$A$3,Param!$B$10,Param!$C$10,Param!$D$10,Param!$E$10,Param!$B$11,Param!$C$11,Param!$D$11,Param!$E$11)*100</f>
        <v>40.865022441035038</v>
      </c>
      <c r="N465" s="3">
        <f t="shared" si="183"/>
        <v>-266</v>
      </c>
      <c r="O465" s="3">
        <f t="shared" si="184"/>
        <v>-0.58461538461538465</v>
      </c>
      <c r="P465" s="13">
        <f t="shared" si="174"/>
        <v>31849.999999999996</v>
      </c>
      <c r="Q465" s="13">
        <f t="shared" si="185"/>
        <v>0</v>
      </c>
      <c r="R465" s="13">
        <f>tarifest3(A465-$K$3,$A$3,Param!$B$10,Param!$C$10,Param!$D$10,Param!$E$10,Param!$B$11,Param!$C$11,Param!$D$11,Param!$E$11)</f>
        <v>6601</v>
      </c>
      <c r="S465" s="3">
        <f t="shared" si="186"/>
        <v>14.507692307692308</v>
      </c>
      <c r="T465" s="3">
        <f>IF(A465&lt;$K$3,$K$2,tarifest3grenz(A465-$K$3,$A$3,Param!$B$10,Param!$C$10,Param!$D$10,Param!$E$10,Param!$B$11,Param!$C$11,Param!$D$11,Param!$E$11))*100</f>
        <v>32.371476299519117</v>
      </c>
      <c r="U465" s="3">
        <f>MAX(K465-tarifest3($K$3,$A$3,Param!$B$10,Param!$C$10,Param!$D$10,Param!$E$10,Param!$B$11,Param!$C$11,Param!$D$11,Param!$E$11),0)</f>
        <v>8904</v>
      </c>
      <c r="V465" s="3">
        <f t="shared" si="187"/>
        <v>19.569230769230771</v>
      </c>
      <c r="W465" s="3">
        <f t="shared" si="188"/>
        <v>40.865022441035038</v>
      </c>
      <c r="X465" s="3">
        <f>soli3grenz(K465,$A$3,Param!$J$9,Param!$J$10,Param!$J$11)*100</f>
        <v>0</v>
      </c>
      <c r="Y465" s="13">
        <f t="shared" si="175"/>
        <v>8904</v>
      </c>
      <c r="Z465" s="3">
        <f t="shared" si="189"/>
        <v>19.569230769230771</v>
      </c>
      <c r="AA465" s="13">
        <f t="shared" si="176"/>
        <v>40.865022441035038</v>
      </c>
      <c r="AB465" s="13">
        <f t="shared" si="177"/>
        <v>-1223</v>
      </c>
      <c r="AC465" s="13">
        <f t="shared" si="178"/>
        <v>-2.6879120879120855</v>
      </c>
      <c r="AD465" s="13">
        <f t="shared" si="179"/>
        <v>4.2719580948019242</v>
      </c>
      <c r="AE465" s="3">
        <f t="shared" si="180"/>
        <v>4.2719580948019242</v>
      </c>
      <c r="AF465" s="13">
        <f t="shared" si="168"/>
        <v>1223</v>
      </c>
      <c r="AG465" s="13">
        <f t="shared" si="190"/>
        <v>2.6879120879120855</v>
      </c>
      <c r="AH465" s="13">
        <f t="shared" si="169"/>
        <v>2.6879120879120855</v>
      </c>
    </row>
    <row r="466" spans="1:34" x14ac:dyDescent="0.2">
      <c r="A466" s="8">
        <f t="shared" si="191"/>
        <v>45600</v>
      </c>
      <c r="B466" s="9">
        <f t="shared" si="171"/>
        <v>45.6</v>
      </c>
      <c r="C466" s="13">
        <f>tarifest3(A466,$A$3,Param!$B$5,Param!$C$5,Param!$D$5,Param!$E$5,Param!$B$6,Param!$C$6,Param!$D$6,Param!$E$6)</f>
        <v>10164</v>
      </c>
      <c r="D466" s="3">
        <f t="shared" si="181"/>
        <v>22.289473684210527</v>
      </c>
      <c r="E466" s="3">
        <f>tarifest3grenz(A466,$A$3,Param!$B$5,Param!$C$5,Param!$D$5,Param!$E$5,Param!$B$6,Param!$C$6,Param!$D$6,Param!$E$6)*100</f>
        <v>36.634351270895351</v>
      </c>
      <c r="F466" s="13">
        <f>soli3(C466,$A$3,Param!$J$4,Param!$J$5,Param!$J$6)</f>
        <v>0</v>
      </c>
      <c r="G466" s="3">
        <f>soli3grenz(C466,$A$3,Param!$J$4,Param!$J$5,Param!$J$6)*100</f>
        <v>0</v>
      </c>
      <c r="H466" s="13">
        <f t="shared" si="172"/>
        <v>10164</v>
      </c>
      <c r="I466" s="3">
        <f t="shared" si="170"/>
        <v>22.289473684210527</v>
      </c>
      <c r="J466" s="13">
        <f t="shared" si="173"/>
        <v>36.634351270895351</v>
      </c>
      <c r="K466" s="13">
        <f>tarifest3(A466,$A$3,Param!$B$10,Param!$C$10,Param!$D$10,Param!$E$10,Param!$B$11,Param!$C$11,Param!$D$11,Param!$E$11)</f>
        <v>14175</v>
      </c>
      <c r="L466" s="3">
        <f t="shared" si="182"/>
        <v>31.085526315789476</v>
      </c>
      <c r="M466" s="3">
        <f>tarifest3grenz(A466,$A$3,Param!$B$10,Param!$C$10,Param!$D$10,Param!$E$10,Param!$B$11,Param!$C$11,Param!$D$11,Param!$E$11)*100</f>
        <v>40.906309365697275</v>
      </c>
      <c r="N466" s="3">
        <f t="shared" si="183"/>
        <v>-225</v>
      </c>
      <c r="O466" s="3">
        <f t="shared" si="184"/>
        <v>-0.49342105263157893</v>
      </c>
      <c r="P466" s="13">
        <f t="shared" si="174"/>
        <v>31919.999999999996</v>
      </c>
      <c r="Q466" s="13">
        <f t="shared" si="185"/>
        <v>0</v>
      </c>
      <c r="R466" s="13">
        <f>tarifest3(A466-$K$3,$A$3,Param!$B$10,Param!$C$10,Param!$D$10,Param!$E$10,Param!$B$11,Param!$C$11,Param!$D$11,Param!$E$11)</f>
        <v>6634</v>
      </c>
      <c r="S466" s="3">
        <f t="shared" si="186"/>
        <v>14.548245614035087</v>
      </c>
      <c r="T466" s="3">
        <f>IF(A466&lt;$K$3,$K$2,tarifest3grenz(A466-$K$3,$A$3,Param!$B$10,Param!$C$10,Param!$D$10,Param!$E$10,Param!$B$11,Param!$C$11,Param!$D$11,Param!$E$11))*100</f>
        <v>32.412763224181361</v>
      </c>
      <c r="U466" s="3">
        <f>MAX(K466-tarifest3($K$3,$A$3,Param!$B$10,Param!$C$10,Param!$D$10,Param!$E$10,Param!$B$11,Param!$C$11,Param!$D$11,Param!$E$11),0)</f>
        <v>8945</v>
      </c>
      <c r="V466" s="3">
        <f t="shared" si="187"/>
        <v>19.616228070175438</v>
      </c>
      <c r="W466" s="3">
        <f t="shared" si="188"/>
        <v>40.906309365697275</v>
      </c>
      <c r="X466" s="3">
        <f>soli3grenz(K466,$A$3,Param!$J$9,Param!$J$10,Param!$J$11)*100</f>
        <v>0</v>
      </c>
      <c r="Y466" s="13">
        <f t="shared" si="175"/>
        <v>8945</v>
      </c>
      <c r="Z466" s="3">
        <f t="shared" si="189"/>
        <v>19.616228070175438</v>
      </c>
      <c r="AA466" s="13">
        <f t="shared" si="176"/>
        <v>40.906309365697275</v>
      </c>
      <c r="AB466" s="13">
        <f t="shared" si="177"/>
        <v>-1219</v>
      </c>
      <c r="AC466" s="13">
        <f t="shared" si="178"/>
        <v>-2.6732456140350891</v>
      </c>
      <c r="AD466" s="13">
        <f t="shared" si="179"/>
        <v>4.2719580948019242</v>
      </c>
      <c r="AE466" s="3">
        <f t="shared" si="180"/>
        <v>4.2719580948019242</v>
      </c>
      <c r="AF466" s="13">
        <f t="shared" si="168"/>
        <v>1219</v>
      </c>
      <c r="AG466" s="13">
        <f t="shared" si="190"/>
        <v>2.6732456140350891</v>
      </c>
      <c r="AH466" s="13">
        <f t="shared" si="169"/>
        <v>2.6732456140350891</v>
      </c>
    </row>
    <row r="467" spans="1:34" x14ac:dyDescent="0.2">
      <c r="A467" s="8">
        <f t="shared" si="191"/>
        <v>45700</v>
      </c>
      <c r="B467" s="9">
        <f t="shared" si="171"/>
        <v>45.7</v>
      </c>
      <c r="C467" s="13">
        <f>tarifest3(A467,$A$3,Param!$B$5,Param!$C$5,Param!$D$5,Param!$E$5,Param!$B$6,Param!$C$6,Param!$D$6,Param!$E$6)</f>
        <v>10200</v>
      </c>
      <c r="D467" s="3">
        <f t="shared" si="181"/>
        <v>22.319474835886215</v>
      </c>
      <c r="E467" s="3">
        <f>tarifest3grenz(A467,$A$3,Param!$B$5,Param!$C$5,Param!$D$5,Param!$E$5,Param!$B$6,Param!$C$6,Param!$D$6,Param!$E$6)*100</f>
        <v>36.675638195557589</v>
      </c>
      <c r="F467" s="13">
        <f>soli3(C467,$A$3,Param!$J$4,Param!$J$5,Param!$J$6)</f>
        <v>0</v>
      </c>
      <c r="G467" s="3">
        <f>soli3grenz(C467,$A$3,Param!$J$4,Param!$J$5,Param!$J$6)*100</f>
        <v>0</v>
      </c>
      <c r="H467" s="13">
        <f t="shared" si="172"/>
        <v>10200</v>
      </c>
      <c r="I467" s="3">
        <f t="shared" si="170"/>
        <v>22.319474835886215</v>
      </c>
      <c r="J467" s="13">
        <f t="shared" si="173"/>
        <v>36.675638195557589</v>
      </c>
      <c r="K467" s="13">
        <f>tarifest3(A467,$A$3,Param!$B$10,Param!$C$10,Param!$D$10,Param!$E$10,Param!$B$11,Param!$C$11,Param!$D$11,Param!$E$11)</f>
        <v>14216</v>
      </c>
      <c r="L467" s="3">
        <f t="shared" si="182"/>
        <v>31.107221006564551</v>
      </c>
      <c r="M467" s="3">
        <f>tarifest3grenz(A467,$A$3,Param!$B$10,Param!$C$10,Param!$D$10,Param!$E$10,Param!$B$11,Param!$C$11,Param!$D$11,Param!$E$11)*100</f>
        <v>40.94759629035952</v>
      </c>
      <c r="N467" s="3">
        <f t="shared" si="183"/>
        <v>-184</v>
      </c>
      <c r="O467" s="3">
        <f t="shared" si="184"/>
        <v>-0.40262582056892776</v>
      </c>
      <c r="P467" s="13">
        <f t="shared" si="174"/>
        <v>31989.999999999996</v>
      </c>
      <c r="Q467" s="13">
        <f t="shared" si="185"/>
        <v>0</v>
      </c>
      <c r="R467" s="13">
        <f>tarifest3(A467-$K$3,$A$3,Param!$B$10,Param!$C$10,Param!$D$10,Param!$E$10,Param!$B$11,Param!$C$11,Param!$D$11,Param!$E$11)</f>
        <v>6666</v>
      </c>
      <c r="S467" s="3">
        <f t="shared" si="186"/>
        <v>14.586433260393871</v>
      </c>
      <c r="T467" s="3">
        <f>IF(A467&lt;$K$3,$K$2,tarifest3grenz(A467-$K$3,$A$3,Param!$B$10,Param!$C$10,Param!$D$10,Param!$E$10,Param!$B$11,Param!$C$11,Param!$D$11,Param!$E$11))*100</f>
        <v>32.454050148843599</v>
      </c>
      <c r="U467" s="3">
        <f>MAX(K467-tarifest3($K$3,$A$3,Param!$B$10,Param!$C$10,Param!$D$10,Param!$E$10,Param!$B$11,Param!$C$11,Param!$D$11,Param!$E$11),0)</f>
        <v>8986</v>
      </c>
      <c r="V467" s="3">
        <f t="shared" si="187"/>
        <v>19.663019693654267</v>
      </c>
      <c r="W467" s="3">
        <f t="shared" si="188"/>
        <v>40.94759629035952</v>
      </c>
      <c r="X467" s="3">
        <f>soli3grenz(K467,$A$3,Param!$J$9,Param!$J$10,Param!$J$11)*100</f>
        <v>0</v>
      </c>
      <c r="Y467" s="13">
        <f t="shared" si="175"/>
        <v>8986</v>
      </c>
      <c r="Z467" s="3">
        <f t="shared" si="189"/>
        <v>19.663019693654267</v>
      </c>
      <c r="AA467" s="13">
        <f t="shared" si="176"/>
        <v>40.94759629035952</v>
      </c>
      <c r="AB467" s="13">
        <f t="shared" si="177"/>
        <v>-1214</v>
      </c>
      <c r="AC467" s="13">
        <f t="shared" si="178"/>
        <v>-2.6564551422319482</v>
      </c>
      <c r="AD467" s="13">
        <f t="shared" si="179"/>
        <v>4.2719580948019313</v>
      </c>
      <c r="AE467" s="3">
        <f t="shared" si="180"/>
        <v>4.2719580948019313</v>
      </c>
      <c r="AF467" s="13">
        <f t="shared" si="168"/>
        <v>1214</v>
      </c>
      <c r="AG467" s="13">
        <f t="shared" si="190"/>
        <v>2.6564551422319482</v>
      </c>
      <c r="AH467" s="13">
        <f t="shared" si="169"/>
        <v>2.6564551422319482</v>
      </c>
    </row>
    <row r="468" spans="1:34" x14ac:dyDescent="0.2">
      <c r="A468" s="8">
        <f t="shared" si="191"/>
        <v>45800</v>
      </c>
      <c r="B468" s="9">
        <f t="shared" si="171"/>
        <v>45.8</v>
      </c>
      <c r="C468" s="13">
        <f>tarifest3(A468,$A$3,Param!$B$5,Param!$C$5,Param!$D$5,Param!$E$5,Param!$B$6,Param!$C$6,Param!$D$6,Param!$E$6)</f>
        <v>10237</v>
      </c>
      <c r="D468" s="3">
        <f t="shared" si="181"/>
        <v>22.351528384279476</v>
      </c>
      <c r="E468" s="3">
        <f>tarifest3grenz(A468,$A$3,Param!$B$5,Param!$C$5,Param!$D$5,Param!$E$5,Param!$B$6,Param!$C$6,Param!$D$6,Param!$E$6)*100</f>
        <v>36.716925120219827</v>
      </c>
      <c r="F468" s="13">
        <f>soli3(C468,$A$3,Param!$J$4,Param!$J$5,Param!$J$6)</f>
        <v>0</v>
      </c>
      <c r="G468" s="3">
        <f>soli3grenz(C468,$A$3,Param!$J$4,Param!$J$5,Param!$J$6)*100</f>
        <v>0</v>
      </c>
      <c r="H468" s="13">
        <f t="shared" si="172"/>
        <v>10237</v>
      </c>
      <c r="I468" s="3">
        <f t="shared" si="170"/>
        <v>22.351528384279476</v>
      </c>
      <c r="J468" s="13">
        <f t="shared" si="173"/>
        <v>36.716925120219827</v>
      </c>
      <c r="K468" s="13">
        <f>tarifest3(A468,$A$3,Param!$B$10,Param!$C$10,Param!$D$10,Param!$E$10,Param!$B$11,Param!$C$11,Param!$D$11,Param!$E$11)</f>
        <v>14257</v>
      </c>
      <c r="L468" s="3">
        <f t="shared" si="182"/>
        <v>31.12882096069869</v>
      </c>
      <c r="M468" s="3">
        <f>tarifest3grenz(A468,$A$3,Param!$B$10,Param!$C$10,Param!$D$10,Param!$E$10,Param!$B$11,Param!$C$11,Param!$D$11,Param!$E$11)*100</f>
        <v>40.988883215021751</v>
      </c>
      <c r="N468" s="3">
        <f t="shared" si="183"/>
        <v>-143</v>
      </c>
      <c r="O468" s="3">
        <f t="shared" si="184"/>
        <v>-0.31222707423580787</v>
      </c>
      <c r="P468" s="13">
        <f t="shared" si="174"/>
        <v>32059.999999999996</v>
      </c>
      <c r="Q468" s="13">
        <f t="shared" si="185"/>
        <v>0</v>
      </c>
      <c r="R468" s="13">
        <f>tarifest3(A468-$K$3,$A$3,Param!$B$10,Param!$C$10,Param!$D$10,Param!$E$10,Param!$B$11,Param!$C$11,Param!$D$11,Param!$E$11)</f>
        <v>6699</v>
      </c>
      <c r="S468" s="3">
        <f t="shared" si="186"/>
        <v>14.626637554585153</v>
      </c>
      <c r="T468" s="3">
        <f>IF(A468&lt;$K$3,$K$2,tarifest3grenz(A468-$K$3,$A$3,Param!$B$10,Param!$C$10,Param!$D$10,Param!$E$10,Param!$B$11,Param!$C$11,Param!$D$11,Param!$E$11))*100</f>
        <v>32.495337073505837</v>
      </c>
      <c r="U468" s="3">
        <f>MAX(K468-tarifest3($K$3,$A$3,Param!$B$10,Param!$C$10,Param!$D$10,Param!$E$10,Param!$B$11,Param!$C$11,Param!$D$11,Param!$E$11),0)</f>
        <v>9027</v>
      </c>
      <c r="V468" s="3">
        <f t="shared" si="187"/>
        <v>19.709606986899566</v>
      </c>
      <c r="W468" s="3">
        <f t="shared" si="188"/>
        <v>40.988883215021751</v>
      </c>
      <c r="X468" s="3">
        <f>soli3grenz(K468,$A$3,Param!$J$9,Param!$J$10,Param!$J$11)*100</f>
        <v>0</v>
      </c>
      <c r="Y468" s="13">
        <f t="shared" si="175"/>
        <v>9027</v>
      </c>
      <c r="Z468" s="3">
        <f t="shared" si="189"/>
        <v>19.709606986899566</v>
      </c>
      <c r="AA468" s="13">
        <f t="shared" si="176"/>
        <v>40.988883215021751</v>
      </c>
      <c r="AB468" s="13">
        <f t="shared" si="177"/>
        <v>-1210</v>
      </c>
      <c r="AC468" s="13">
        <f t="shared" si="178"/>
        <v>-2.6419213973799103</v>
      </c>
      <c r="AD468" s="13">
        <f t="shared" si="179"/>
        <v>4.2719580948019242</v>
      </c>
      <c r="AE468" s="3">
        <f t="shared" si="180"/>
        <v>4.2719580948019242</v>
      </c>
      <c r="AF468" s="13">
        <f t="shared" si="168"/>
        <v>1210</v>
      </c>
      <c r="AG468" s="13">
        <f t="shared" si="190"/>
        <v>2.6419213973799103</v>
      </c>
      <c r="AH468" s="13">
        <f t="shared" si="169"/>
        <v>2.6419213973799103</v>
      </c>
    </row>
    <row r="469" spans="1:34" x14ac:dyDescent="0.2">
      <c r="A469" s="8">
        <f t="shared" si="191"/>
        <v>45900</v>
      </c>
      <c r="B469" s="9">
        <f t="shared" si="171"/>
        <v>45.9</v>
      </c>
      <c r="C469" s="13">
        <f>tarifest3(A469,$A$3,Param!$B$5,Param!$C$5,Param!$D$5,Param!$E$5,Param!$B$6,Param!$C$6,Param!$D$6,Param!$E$6)</f>
        <v>10274</v>
      </c>
      <c r="D469" s="3">
        <f t="shared" si="181"/>
        <v>22.383442265795207</v>
      </c>
      <c r="E469" s="3">
        <f>tarifest3grenz(A469,$A$3,Param!$B$5,Param!$C$5,Param!$D$5,Param!$E$5,Param!$B$6,Param!$C$6,Param!$D$6,Param!$E$6)*100</f>
        <v>36.758212044882065</v>
      </c>
      <c r="F469" s="13">
        <f>soli3(C469,$A$3,Param!$J$4,Param!$J$5,Param!$J$6)</f>
        <v>0</v>
      </c>
      <c r="G469" s="3">
        <f>soli3grenz(C469,$A$3,Param!$J$4,Param!$J$5,Param!$J$6)*100</f>
        <v>0</v>
      </c>
      <c r="H469" s="13">
        <f t="shared" si="172"/>
        <v>10274</v>
      </c>
      <c r="I469" s="3">
        <f t="shared" si="170"/>
        <v>22.383442265795207</v>
      </c>
      <c r="J469" s="13">
        <f t="shared" si="173"/>
        <v>36.758212044882065</v>
      </c>
      <c r="K469" s="13">
        <f>tarifest3(A469,$A$3,Param!$B$10,Param!$C$10,Param!$D$10,Param!$E$10,Param!$B$11,Param!$C$11,Param!$D$11,Param!$E$11)</f>
        <v>14298</v>
      </c>
      <c r="L469" s="3">
        <f t="shared" si="182"/>
        <v>31.15032679738562</v>
      </c>
      <c r="M469" s="3">
        <f>tarifest3grenz(A469,$A$3,Param!$B$10,Param!$C$10,Param!$D$10,Param!$E$10,Param!$B$11,Param!$C$11,Param!$D$11,Param!$E$11)*100</f>
        <v>41.030170139683996</v>
      </c>
      <c r="N469" s="3">
        <f t="shared" si="183"/>
        <v>-102</v>
      </c>
      <c r="O469" s="3">
        <f t="shared" si="184"/>
        <v>-0.22222222222222221</v>
      </c>
      <c r="P469" s="13">
        <f t="shared" si="174"/>
        <v>32129.999999999996</v>
      </c>
      <c r="Q469" s="13">
        <f t="shared" si="185"/>
        <v>0</v>
      </c>
      <c r="R469" s="13">
        <f>tarifest3(A469-$K$3,$A$3,Param!$B$10,Param!$C$10,Param!$D$10,Param!$E$10,Param!$B$11,Param!$C$11,Param!$D$11,Param!$E$11)</f>
        <v>6731</v>
      </c>
      <c r="S469" s="3">
        <f t="shared" si="186"/>
        <v>14.664488017429194</v>
      </c>
      <c r="T469" s="3">
        <f>IF(A469&lt;$K$3,$K$2,tarifest3grenz(A469-$K$3,$A$3,Param!$B$10,Param!$C$10,Param!$D$10,Param!$E$10,Param!$B$11,Param!$C$11,Param!$D$11,Param!$E$11))*100</f>
        <v>32.536623998168082</v>
      </c>
      <c r="U469" s="3">
        <f>MAX(K469-tarifest3($K$3,$A$3,Param!$B$10,Param!$C$10,Param!$D$10,Param!$E$10,Param!$B$11,Param!$C$11,Param!$D$11,Param!$E$11),0)</f>
        <v>9068</v>
      </c>
      <c r="V469" s="3">
        <f t="shared" si="187"/>
        <v>19.755991285403049</v>
      </c>
      <c r="W469" s="3">
        <f t="shared" si="188"/>
        <v>41.030170139683996</v>
      </c>
      <c r="X469" s="3">
        <f>soli3grenz(K469,$A$3,Param!$J$9,Param!$J$10,Param!$J$11)*100</f>
        <v>0</v>
      </c>
      <c r="Y469" s="13">
        <f t="shared" si="175"/>
        <v>9068</v>
      </c>
      <c r="Z469" s="3">
        <f t="shared" si="189"/>
        <v>19.755991285403049</v>
      </c>
      <c r="AA469" s="13">
        <f t="shared" si="176"/>
        <v>41.030170139683996</v>
      </c>
      <c r="AB469" s="13">
        <f t="shared" si="177"/>
        <v>-1206</v>
      </c>
      <c r="AC469" s="13">
        <f t="shared" si="178"/>
        <v>-2.6274509803921582</v>
      </c>
      <c r="AD469" s="13">
        <f t="shared" si="179"/>
        <v>4.2719580948019313</v>
      </c>
      <c r="AE469" s="3">
        <f t="shared" si="180"/>
        <v>4.2719580948019313</v>
      </c>
      <c r="AF469" s="13">
        <f t="shared" si="168"/>
        <v>1206</v>
      </c>
      <c r="AG469" s="13">
        <f t="shared" si="190"/>
        <v>2.6274509803921582</v>
      </c>
      <c r="AH469" s="13">
        <f t="shared" si="169"/>
        <v>2.6274509803921582</v>
      </c>
    </row>
    <row r="470" spans="1:34" x14ac:dyDescent="0.2">
      <c r="A470" s="8">
        <f t="shared" si="191"/>
        <v>46000</v>
      </c>
      <c r="B470" s="9">
        <f t="shared" si="171"/>
        <v>46</v>
      </c>
      <c r="C470" s="13">
        <f>tarifest3(A470,$A$3,Param!$B$5,Param!$C$5,Param!$D$5,Param!$E$5,Param!$B$6,Param!$C$6,Param!$D$6,Param!$E$6)</f>
        <v>10311</v>
      </c>
      <c r="D470" s="3">
        <f t="shared" si="181"/>
        <v>22.415217391304349</v>
      </c>
      <c r="E470" s="3">
        <f>tarifest3grenz(A470,$A$3,Param!$B$5,Param!$C$5,Param!$D$5,Param!$E$5,Param!$B$6,Param!$C$6,Param!$D$6,Param!$E$6)*100</f>
        <v>36.79949896954431</v>
      </c>
      <c r="F470" s="13">
        <f>soli3(C470,$A$3,Param!$J$4,Param!$J$5,Param!$J$6)</f>
        <v>0</v>
      </c>
      <c r="G470" s="3">
        <f>soli3grenz(C470,$A$3,Param!$J$4,Param!$J$5,Param!$J$6)*100</f>
        <v>0</v>
      </c>
      <c r="H470" s="13">
        <f t="shared" si="172"/>
        <v>10311</v>
      </c>
      <c r="I470" s="3">
        <f t="shared" si="170"/>
        <v>22.415217391304349</v>
      </c>
      <c r="J470" s="13">
        <f t="shared" si="173"/>
        <v>36.79949896954431</v>
      </c>
      <c r="K470" s="13">
        <f>tarifest3(A470,$A$3,Param!$B$10,Param!$C$10,Param!$D$10,Param!$E$10,Param!$B$11,Param!$C$11,Param!$D$11,Param!$E$11)</f>
        <v>14339</v>
      </c>
      <c r="L470" s="3">
        <f t="shared" si="182"/>
        <v>31.171739130434784</v>
      </c>
      <c r="M470" s="3">
        <f>tarifest3grenz(A470,$A$3,Param!$B$10,Param!$C$10,Param!$D$10,Param!$E$10,Param!$B$11,Param!$C$11,Param!$D$11,Param!$E$11)*100</f>
        <v>41.071457064346234</v>
      </c>
      <c r="N470" s="3">
        <f t="shared" si="183"/>
        <v>-61</v>
      </c>
      <c r="O470" s="3">
        <f t="shared" si="184"/>
        <v>-0.13260869565217392</v>
      </c>
      <c r="P470" s="13">
        <f t="shared" si="174"/>
        <v>32199.999999999996</v>
      </c>
      <c r="Q470" s="13">
        <f t="shared" si="185"/>
        <v>0</v>
      </c>
      <c r="R470" s="13">
        <f>tarifest3(A470-$K$3,$A$3,Param!$B$10,Param!$C$10,Param!$D$10,Param!$E$10,Param!$B$11,Param!$C$11,Param!$D$11,Param!$E$11)</f>
        <v>6764</v>
      </c>
      <c r="S470" s="3">
        <f t="shared" si="186"/>
        <v>14.704347826086956</v>
      </c>
      <c r="T470" s="3">
        <f>IF(A470&lt;$K$3,$K$2,tarifest3grenz(A470-$K$3,$A$3,Param!$B$10,Param!$C$10,Param!$D$10,Param!$E$10,Param!$B$11,Param!$C$11,Param!$D$11,Param!$E$11))*100</f>
        <v>32.57791092283032</v>
      </c>
      <c r="U470" s="3">
        <f>MAX(K470-tarifest3($K$3,$A$3,Param!$B$10,Param!$C$10,Param!$D$10,Param!$E$10,Param!$B$11,Param!$C$11,Param!$D$11,Param!$E$11),0)</f>
        <v>9109</v>
      </c>
      <c r="V470" s="3">
        <f t="shared" si="187"/>
        <v>19.802173913043479</v>
      </c>
      <c r="W470" s="3">
        <f t="shared" si="188"/>
        <v>41.071457064346234</v>
      </c>
      <c r="X470" s="3">
        <f>soli3grenz(K470,$A$3,Param!$J$9,Param!$J$10,Param!$J$11)*100</f>
        <v>0</v>
      </c>
      <c r="Y470" s="13">
        <f t="shared" si="175"/>
        <v>9109</v>
      </c>
      <c r="Z470" s="3">
        <f t="shared" si="189"/>
        <v>19.802173913043479</v>
      </c>
      <c r="AA470" s="13">
        <f t="shared" si="176"/>
        <v>41.071457064346234</v>
      </c>
      <c r="AB470" s="13">
        <f t="shared" si="177"/>
        <v>-1202</v>
      </c>
      <c r="AC470" s="13">
        <f t="shared" si="178"/>
        <v>-2.6130434782608702</v>
      </c>
      <c r="AD470" s="13">
        <f t="shared" si="179"/>
        <v>4.2719580948019242</v>
      </c>
      <c r="AE470" s="3">
        <f t="shared" si="180"/>
        <v>4.2719580948019242</v>
      </c>
      <c r="AF470" s="13">
        <f t="shared" si="168"/>
        <v>1202</v>
      </c>
      <c r="AG470" s="13">
        <f t="shared" si="190"/>
        <v>2.6130434782608702</v>
      </c>
      <c r="AH470" s="13">
        <f t="shared" si="169"/>
        <v>2.6130434782608702</v>
      </c>
    </row>
    <row r="471" spans="1:34" x14ac:dyDescent="0.2">
      <c r="A471" s="8">
        <f t="shared" si="191"/>
        <v>46100</v>
      </c>
      <c r="B471" s="9">
        <f t="shared" si="171"/>
        <v>46.1</v>
      </c>
      <c r="C471" s="13">
        <f>tarifest3(A471,$A$3,Param!$B$5,Param!$C$5,Param!$D$5,Param!$E$5,Param!$B$6,Param!$C$6,Param!$D$6,Param!$E$6)</f>
        <v>10347</v>
      </c>
      <c r="D471" s="3">
        <f t="shared" si="181"/>
        <v>22.44468546637744</v>
      </c>
      <c r="E471" s="3">
        <f>tarifest3grenz(A471,$A$3,Param!$B$5,Param!$C$5,Param!$D$5,Param!$E$5,Param!$B$6,Param!$C$6,Param!$D$6,Param!$E$6)*100</f>
        <v>36.840785894206547</v>
      </c>
      <c r="F471" s="13">
        <f>soli3(C471,$A$3,Param!$J$4,Param!$J$5,Param!$J$6)</f>
        <v>0</v>
      </c>
      <c r="G471" s="3">
        <f>soli3grenz(C471,$A$3,Param!$J$4,Param!$J$5,Param!$J$6)*100</f>
        <v>0</v>
      </c>
      <c r="H471" s="13">
        <f t="shared" si="172"/>
        <v>10347</v>
      </c>
      <c r="I471" s="3">
        <f t="shared" si="170"/>
        <v>22.44468546637744</v>
      </c>
      <c r="J471" s="13">
        <f t="shared" si="173"/>
        <v>36.840785894206547</v>
      </c>
      <c r="K471" s="13">
        <f>tarifest3(A471,$A$3,Param!$B$10,Param!$C$10,Param!$D$10,Param!$E$10,Param!$B$11,Param!$C$11,Param!$D$11,Param!$E$11)</f>
        <v>14380</v>
      </c>
      <c r="L471" s="3">
        <f t="shared" si="182"/>
        <v>31.193058568329718</v>
      </c>
      <c r="M471" s="3">
        <f>tarifest3grenz(A471,$A$3,Param!$B$10,Param!$C$10,Param!$D$10,Param!$E$10,Param!$B$11,Param!$C$11,Param!$D$11,Param!$E$11)*100</f>
        <v>41.112743989008464</v>
      </c>
      <c r="N471" s="3">
        <f t="shared" si="183"/>
        <v>-20</v>
      </c>
      <c r="O471" s="3">
        <f t="shared" si="184"/>
        <v>-4.3383947939262472E-2</v>
      </c>
      <c r="P471" s="13">
        <f t="shared" si="174"/>
        <v>32269.999999999996</v>
      </c>
      <c r="Q471" s="13">
        <f t="shared" si="185"/>
        <v>0</v>
      </c>
      <c r="R471" s="13">
        <f>tarifest3(A471-$K$3,$A$3,Param!$B$10,Param!$C$10,Param!$D$10,Param!$E$10,Param!$B$11,Param!$C$11,Param!$D$11,Param!$E$11)</f>
        <v>6796</v>
      </c>
      <c r="S471" s="3">
        <f t="shared" si="186"/>
        <v>14.741865509761388</v>
      </c>
      <c r="T471" s="3">
        <f>IF(A471&lt;$K$3,$K$2,tarifest3grenz(A471-$K$3,$A$3,Param!$B$10,Param!$C$10,Param!$D$10,Param!$E$10,Param!$B$11,Param!$C$11,Param!$D$11,Param!$E$11))*100</f>
        <v>32.619197847492558</v>
      </c>
      <c r="U471" s="3">
        <f>MAX(K471-tarifest3($K$3,$A$3,Param!$B$10,Param!$C$10,Param!$D$10,Param!$E$10,Param!$B$11,Param!$C$11,Param!$D$11,Param!$E$11),0)</f>
        <v>9150</v>
      </c>
      <c r="V471" s="3">
        <f t="shared" si="187"/>
        <v>19.84815618221258</v>
      </c>
      <c r="W471" s="3">
        <f t="shared" si="188"/>
        <v>41.112743989008464</v>
      </c>
      <c r="X471" s="3">
        <f>soli3grenz(K471,$A$3,Param!$J$9,Param!$J$10,Param!$J$11)*100</f>
        <v>0</v>
      </c>
      <c r="Y471" s="13">
        <f t="shared" si="175"/>
        <v>9150</v>
      </c>
      <c r="Z471" s="3">
        <f t="shared" si="189"/>
        <v>19.84815618221258</v>
      </c>
      <c r="AA471" s="13">
        <f t="shared" si="176"/>
        <v>41.112743989008464</v>
      </c>
      <c r="AB471" s="13">
        <f t="shared" si="177"/>
        <v>-1197</v>
      </c>
      <c r="AC471" s="13">
        <f t="shared" si="178"/>
        <v>-2.5965292841648591</v>
      </c>
      <c r="AD471" s="13">
        <f t="shared" si="179"/>
        <v>4.2719580948019171</v>
      </c>
      <c r="AE471" s="3">
        <f t="shared" si="180"/>
        <v>4.2719580948019171</v>
      </c>
      <c r="AF471" s="13">
        <f t="shared" si="168"/>
        <v>1197</v>
      </c>
      <c r="AG471" s="13">
        <f t="shared" si="190"/>
        <v>2.5965292841648591</v>
      </c>
      <c r="AH471" s="13">
        <f t="shared" si="169"/>
        <v>2.5965292841648591</v>
      </c>
    </row>
    <row r="472" spans="1:34" x14ac:dyDescent="0.2">
      <c r="A472" s="8">
        <f t="shared" si="191"/>
        <v>46200</v>
      </c>
      <c r="B472" s="9">
        <f t="shared" si="171"/>
        <v>46.2</v>
      </c>
      <c r="C472" s="13">
        <f>tarifest3(A472,$A$3,Param!$B$5,Param!$C$5,Param!$D$5,Param!$E$5,Param!$B$6,Param!$C$6,Param!$D$6,Param!$E$6)</f>
        <v>10384</v>
      </c>
      <c r="D472" s="3">
        <f t="shared" si="181"/>
        <v>22.476190476190478</v>
      </c>
      <c r="E472" s="3">
        <f>tarifest3grenz(A472,$A$3,Param!$B$5,Param!$C$5,Param!$D$5,Param!$E$5,Param!$B$6,Param!$C$6,Param!$D$6,Param!$E$6)*100</f>
        <v>36.882072818868792</v>
      </c>
      <c r="F472" s="13">
        <f>soli3(C472,$A$3,Param!$J$4,Param!$J$5,Param!$J$6)</f>
        <v>0</v>
      </c>
      <c r="G472" s="3">
        <f>soli3grenz(C472,$A$3,Param!$J$4,Param!$J$5,Param!$J$6)*100</f>
        <v>0</v>
      </c>
      <c r="H472" s="13">
        <f t="shared" si="172"/>
        <v>10384</v>
      </c>
      <c r="I472" s="3">
        <f t="shared" si="170"/>
        <v>22.476190476190478</v>
      </c>
      <c r="J472" s="13">
        <f t="shared" si="173"/>
        <v>36.882072818868792</v>
      </c>
      <c r="K472" s="13">
        <f>tarifest3(A472,$A$3,Param!$B$10,Param!$C$10,Param!$D$10,Param!$E$10,Param!$B$11,Param!$C$11,Param!$D$11,Param!$E$11)</f>
        <v>14421</v>
      </c>
      <c r="L472" s="3">
        <f t="shared" si="182"/>
        <v>31.214285714285715</v>
      </c>
      <c r="M472" s="3">
        <f>tarifest3grenz(A472,$A$3,Param!$B$10,Param!$C$10,Param!$D$10,Param!$E$10,Param!$B$11,Param!$C$11,Param!$D$11,Param!$E$11)*100</f>
        <v>41.154030913670717</v>
      </c>
      <c r="N472" s="3">
        <f t="shared" si="183"/>
        <v>21</v>
      </c>
      <c r="O472" s="3">
        <f t="shared" si="184"/>
        <v>4.5454545454545456E-2</v>
      </c>
      <c r="P472" s="13">
        <f t="shared" si="174"/>
        <v>32339.999999999996</v>
      </c>
      <c r="Q472" s="13">
        <f t="shared" si="185"/>
        <v>0</v>
      </c>
      <c r="R472" s="13">
        <f>tarifest3(A472-$K$3,$A$3,Param!$B$10,Param!$C$10,Param!$D$10,Param!$E$10,Param!$B$11,Param!$C$11,Param!$D$11,Param!$E$11)</f>
        <v>6829</v>
      </c>
      <c r="S472" s="3">
        <f t="shared" si="186"/>
        <v>14.781385281385282</v>
      </c>
      <c r="T472" s="3">
        <f>IF(A472&lt;$K$3,$K$2,tarifest3grenz(A472-$K$3,$A$3,Param!$B$10,Param!$C$10,Param!$D$10,Param!$E$10,Param!$B$11,Param!$C$11,Param!$D$11,Param!$E$11))*100</f>
        <v>32.660484772154796</v>
      </c>
      <c r="U472" s="3">
        <f>MAX(K472-tarifest3($K$3,$A$3,Param!$B$10,Param!$C$10,Param!$D$10,Param!$E$10,Param!$B$11,Param!$C$11,Param!$D$11,Param!$E$11),0)</f>
        <v>9191</v>
      </c>
      <c r="V472" s="3">
        <f t="shared" si="187"/>
        <v>19.893939393939394</v>
      </c>
      <c r="W472" s="3">
        <f t="shared" si="188"/>
        <v>41.154030913670717</v>
      </c>
      <c r="X472" s="3">
        <f>soli3grenz(K472,$A$3,Param!$J$9,Param!$J$10,Param!$J$11)*100</f>
        <v>0</v>
      </c>
      <c r="Y472" s="13">
        <f t="shared" si="175"/>
        <v>9191</v>
      </c>
      <c r="Z472" s="3">
        <f t="shared" si="189"/>
        <v>19.893939393939394</v>
      </c>
      <c r="AA472" s="13">
        <f t="shared" si="176"/>
        <v>41.154030913670717</v>
      </c>
      <c r="AB472" s="13">
        <f t="shared" si="177"/>
        <v>-1193</v>
      </c>
      <c r="AC472" s="13">
        <f t="shared" si="178"/>
        <v>-2.5822510822510836</v>
      </c>
      <c r="AD472" s="13">
        <f t="shared" si="179"/>
        <v>4.2719580948019242</v>
      </c>
      <c r="AE472" s="3">
        <f t="shared" si="180"/>
        <v>4.2719580948019242</v>
      </c>
      <c r="AF472" s="13">
        <f t="shared" si="168"/>
        <v>1193</v>
      </c>
      <c r="AG472" s="13">
        <f t="shared" si="190"/>
        <v>2.5822510822510836</v>
      </c>
      <c r="AH472" s="13">
        <f t="shared" si="169"/>
        <v>2.5822510822510836</v>
      </c>
    </row>
    <row r="473" spans="1:34" x14ac:dyDescent="0.2">
      <c r="A473" s="8">
        <f t="shared" si="191"/>
        <v>46300</v>
      </c>
      <c r="B473" s="9">
        <f t="shared" si="171"/>
        <v>46.3</v>
      </c>
      <c r="C473" s="13">
        <f>tarifest3(A473,$A$3,Param!$B$5,Param!$C$5,Param!$D$5,Param!$E$5,Param!$B$6,Param!$C$6,Param!$D$6,Param!$E$6)</f>
        <v>10421</v>
      </c>
      <c r="D473" s="3">
        <f t="shared" si="181"/>
        <v>22.507559395248382</v>
      </c>
      <c r="E473" s="3">
        <f>tarifest3grenz(A473,$A$3,Param!$B$5,Param!$C$5,Param!$D$5,Param!$E$5,Param!$B$6,Param!$C$6,Param!$D$6,Param!$E$6)*100</f>
        <v>36.923359743531023</v>
      </c>
      <c r="F473" s="13">
        <f>soli3(C473,$A$3,Param!$J$4,Param!$J$5,Param!$J$6)</f>
        <v>0</v>
      </c>
      <c r="G473" s="3">
        <f>soli3grenz(C473,$A$3,Param!$J$4,Param!$J$5,Param!$J$6)*100</f>
        <v>0</v>
      </c>
      <c r="H473" s="13">
        <f t="shared" si="172"/>
        <v>10421</v>
      </c>
      <c r="I473" s="3">
        <f t="shared" si="170"/>
        <v>22.507559395248382</v>
      </c>
      <c r="J473" s="13">
        <f t="shared" si="173"/>
        <v>36.923359743531023</v>
      </c>
      <c r="K473" s="13">
        <f>tarifest3(A473,$A$3,Param!$B$10,Param!$C$10,Param!$D$10,Param!$E$10,Param!$B$11,Param!$C$11,Param!$D$11,Param!$E$11)</f>
        <v>14463</v>
      </c>
      <c r="L473" s="3">
        <f t="shared" si="182"/>
        <v>31.23758099352052</v>
      </c>
      <c r="M473" s="3">
        <f>tarifest3grenz(A473,$A$3,Param!$B$10,Param!$C$10,Param!$D$10,Param!$E$10,Param!$B$11,Param!$C$11,Param!$D$11,Param!$E$11)*100</f>
        <v>41.195317838332954</v>
      </c>
      <c r="N473" s="3">
        <f t="shared" si="183"/>
        <v>63</v>
      </c>
      <c r="O473" s="3">
        <f t="shared" si="184"/>
        <v>0.13606911447084233</v>
      </c>
      <c r="P473" s="13">
        <f t="shared" si="174"/>
        <v>32409.999999999996</v>
      </c>
      <c r="Q473" s="13">
        <f t="shared" si="185"/>
        <v>0</v>
      </c>
      <c r="R473" s="13">
        <f>tarifest3(A473-$K$3,$A$3,Param!$B$10,Param!$C$10,Param!$D$10,Param!$E$10,Param!$B$11,Param!$C$11,Param!$D$11,Param!$E$11)</f>
        <v>6862</v>
      </c>
      <c r="S473" s="3">
        <f t="shared" si="186"/>
        <v>14.820734341252701</v>
      </c>
      <c r="T473" s="3">
        <f>IF(A473&lt;$K$3,$K$2,tarifest3grenz(A473-$K$3,$A$3,Param!$B$10,Param!$C$10,Param!$D$10,Param!$E$10,Param!$B$11,Param!$C$11,Param!$D$11,Param!$E$11))*100</f>
        <v>32.701771696817033</v>
      </c>
      <c r="U473" s="3">
        <f>MAX(K473-tarifest3($K$3,$A$3,Param!$B$10,Param!$C$10,Param!$D$10,Param!$E$10,Param!$B$11,Param!$C$11,Param!$D$11,Param!$E$11),0)</f>
        <v>9233</v>
      </c>
      <c r="V473" s="3">
        <f t="shared" si="187"/>
        <v>19.941684665226784</v>
      </c>
      <c r="W473" s="3">
        <f t="shared" si="188"/>
        <v>41.195317838332954</v>
      </c>
      <c r="X473" s="3">
        <f>soli3grenz(K473,$A$3,Param!$J$9,Param!$J$10,Param!$J$11)*100</f>
        <v>0</v>
      </c>
      <c r="Y473" s="13">
        <f t="shared" si="175"/>
        <v>9233</v>
      </c>
      <c r="Z473" s="3">
        <f t="shared" si="189"/>
        <v>19.941684665226784</v>
      </c>
      <c r="AA473" s="13">
        <f t="shared" si="176"/>
        <v>41.195317838332954</v>
      </c>
      <c r="AB473" s="13">
        <f t="shared" si="177"/>
        <v>-1188</v>
      </c>
      <c r="AC473" s="13">
        <f t="shared" si="178"/>
        <v>-2.5658747300215978</v>
      </c>
      <c r="AD473" s="13">
        <f t="shared" si="179"/>
        <v>4.2719580948019313</v>
      </c>
      <c r="AE473" s="3">
        <f t="shared" si="180"/>
        <v>4.2719580948019313</v>
      </c>
      <c r="AF473" s="13">
        <f t="shared" si="168"/>
        <v>1188</v>
      </c>
      <c r="AG473" s="13">
        <f t="shared" si="190"/>
        <v>2.5658747300215978</v>
      </c>
      <c r="AH473" s="13">
        <f t="shared" si="169"/>
        <v>2.5658747300215978</v>
      </c>
    </row>
    <row r="474" spans="1:34" x14ac:dyDescent="0.2">
      <c r="A474" s="8">
        <f t="shared" si="191"/>
        <v>46400</v>
      </c>
      <c r="B474" s="9">
        <f t="shared" si="171"/>
        <v>46.4</v>
      </c>
      <c r="C474" s="13">
        <f>tarifest3(A474,$A$3,Param!$B$5,Param!$C$5,Param!$D$5,Param!$E$5,Param!$B$6,Param!$C$6,Param!$D$6,Param!$E$6)</f>
        <v>10458</v>
      </c>
      <c r="D474" s="3">
        <f t="shared" si="181"/>
        <v>22.538793103448278</v>
      </c>
      <c r="E474" s="3">
        <f>tarifest3grenz(A474,$A$3,Param!$B$5,Param!$C$5,Param!$D$5,Param!$E$5,Param!$B$6,Param!$C$6,Param!$D$6,Param!$E$6)*100</f>
        <v>36.964646668193268</v>
      </c>
      <c r="F474" s="13">
        <f>soli3(C474,$A$3,Param!$J$4,Param!$J$5,Param!$J$6)</f>
        <v>0</v>
      </c>
      <c r="G474" s="3">
        <f>soli3grenz(C474,$A$3,Param!$J$4,Param!$J$5,Param!$J$6)*100</f>
        <v>0</v>
      </c>
      <c r="H474" s="13">
        <f t="shared" si="172"/>
        <v>10458</v>
      </c>
      <c r="I474" s="3">
        <f t="shared" si="170"/>
        <v>22.538793103448278</v>
      </c>
      <c r="J474" s="13">
        <f t="shared" si="173"/>
        <v>36.964646668193268</v>
      </c>
      <c r="K474" s="13">
        <f>tarifest3(A474,$A$3,Param!$B$10,Param!$C$10,Param!$D$10,Param!$E$10,Param!$B$11,Param!$C$11,Param!$D$11,Param!$E$11)</f>
        <v>14504</v>
      </c>
      <c r="L474" s="3">
        <f t="shared" si="182"/>
        <v>31.258620689655171</v>
      </c>
      <c r="M474" s="3">
        <f>tarifest3grenz(A474,$A$3,Param!$B$10,Param!$C$10,Param!$D$10,Param!$E$10,Param!$B$11,Param!$C$11,Param!$D$11,Param!$E$11)*100</f>
        <v>41.236604762995192</v>
      </c>
      <c r="N474" s="3">
        <f t="shared" si="183"/>
        <v>104</v>
      </c>
      <c r="O474" s="3">
        <f t="shared" si="184"/>
        <v>0.22413793103448273</v>
      </c>
      <c r="P474" s="13">
        <f t="shared" si="174"/>
        <v>32479.999999999996</v>
      </c>
      <c r="Q474" s="13">
        <f t="shared" si="185"/>
        <v>0</v>
      </c>
      <c r="R474" s="13">
        <f>tarifest3(A474-$K$3,$A$3,Param!$B$10,Param!$C$10,Param!$D$10,Param!$E$10,Param!$B$11,Param!$C$11,Param!$D$11,Param!$E$11)</f>
        <v>6894</v>
      </c>
      <c r="S474" s="3">
        <f t="shared" si="186"/>
        <v>14.857758620689655</v>
      </c>
      <c r="T474" s="3">
        <f>IF(A474&lt;$K$3,$K$2,tarifest3grenz(A474-$K$3,$A$3,Param!$B$10,Param!$C$10,Param!$D$10,Param!$E$10,Param!$B$11,Param!$C$11,Param!$D$11,Param!$E$11))*100</f>
        <v>32.743058621479278</v>
      </c>
      <c r="U474" s="3">
        <f>MAX(K474-tarifest3($K$3,$A$3,Param!$B$10,Param!$C$10,Param!$D$10,Param!$E$10,Param!$B$11,Param!$C$11,Param!$D$11,Param!$E$11),0)</f>
        <v>9274</v>
      </c>
      <c r="V474" s="3">
        <f t="shared" si="187"/>
        <v>19.987068965517242</v>
      </c>
      <c r="W474" s="3">
        <f t="shared" si="188"/>
        <v>41.236604762995192</v>
      </c>
      <c r="X474" s="3">
        <f>soli3grenz(K474,$A$3,Param!$J$9,Param!$J$10,Param!$J$11)*100</f>
        <v>0</v>
      </c>
      <c r="Y474" s="13">
        <f t="shared" si="175"/>
        <v>9274</v>
      </c>
      <c r="Z474" s="3">
        <f t="shared" si="189"/>
        <v>19.987068965517242</v>
      </c>
      <c r="AA474" s="13">
        <f t="shared" si="176"/>
        <v>41.236604762995192</v>
      </c>
      <c r="AB474" s="13">
        <f t="shared" si="177"/>
        <v>-1184</v>
      </c>
      <c r="AC474" s="13">
        <f t="shared" si="178"/>
        <v>-2.5517241379310356</v>
      </c>
      <c r="AD474" s="13">
        <f t="shared" si="179"/>
        <v>4.2719580948019242</v>
      </c>
      <c r="AE474" s="3">
        <f t="shared" si="180"/>
        <v>4.2719580948019242</v>
      </c>
      <c r="AF474" s="13">
        <f t="shared" si="168"/>
        <v>1184</v>
      </c>
      <c r="AG474" s="13">
        <f t="shared" si="190"/>
        <v>2.5517241379310356</v>
      </c>
      <c r="AH474" s="13">
        <f t="shared" si="169"/>
        <v>2.5517241379310356</v>
      </c>
    </row>
    <row r="475" spans="1:34" x14ac:dyDescent="0.2">
      <c r="A475" s="8">
        <f t="shared" si="191"/>
        <v>46500</v>
      </c>
      <c r="B475" s="9">
        <f t="shared" si="171"/>
        <v>46.5</v>
      </c>
      <c r="C475" s="13">
        <f>tarifest3(A475,$A$3,Param!$B$5,Param!$C$5,Param!$D$5,Param!$E$5,Param!$B$6,Param!$C$6,Param!$D$6,Param!$E$6)</f>
        <v>10495</v>
      </c>
      <c r="D475" s="3">
        <f t="shared" si="181"/>
        <v>22.56989247311828</v>
      </c>
      <c r="E475" s="3">
        <f>tarifest3grenz(A475,$A$3,Param!$B$5,Param!$C$5,Param!$D$5,Param!$E$5,Param!$B$6,Param!$C$6,Param!$D$6,Param!$E$6)*100</f>
        <v>37.005933592855513</v>
      </c>
      <c r="F475" s="13">
        <f>soli3(C475,$A$3,Param!$J$4,Param!$J$5,Param!$J$6)</f>
        <v>0</v>
      </c>
      <c r="G475" s="3">
        <f>soli3grenz(C475,$A$3,Param!$J$4,Param!$J$5,Param!$J$6)*100</f>
        <v>0</v>
      </c>
      <c r="H475" s="13">
        <f t="shared" si="172"/>
        <v>10495</v>
      </c>
      <c r="I475" s="3">
        <f t="shared" si="170"/>
        <v>22.56989247311828</v>
      </c>
      <c r="J475" s="13">
        <f t="shared" si="173"/>
        <v>37.005933592855513</v>
      </c>
      <c r="K475" s="13">
        <f>tarifest3(A475,$A$3,Param!$B$10,Param!$C$10,Param!$D$10,Param!$E$10,Param!$B$11,Param!$C$11,Param!$D$11,Param!$E$11)</f>
        <v>14545</v>
      </c>
      <c r="L475" s="3">
        <f t="shared" si="182"/>
        <v>31.27956989247312</v>
      </c>
      <c r="M475" s="3">
        <f>tarifest3grenz(A475,$A$3,Param!$B$10,Param!$C$10,Param!$D$10,Param!$E$10,Param!$B$11,Param!$C$11,Param!$D$11,Param!$E$11)*100</f>
        <v>41.27789168765743</v>
      </c>
      <c r="N475" s="3">
        <f t="shared" si="183"/>
        <v>145</v>
      </c>
      <c r="O475" s="3">
        <f t="shared" si="184"/>
        <v>0.31182795698924731</v>
      </c>
      <c r="P475" s="13">
        <f t="shared" si="174"/>
        <v>32549.999999999996</v>
      </c>
      <c r="Q475" s="13">
        <f t="shared" si="185"/>
        <v>0</v>
      </c>
      <c r="R475" s="13">
        <f>tarifest3(A475-$K$3,$A$3,Param!$B$10,Param!$C$10,Param!$D$10,Param!$E$10,Param!$B$11,Param!$C$11,Param!$D$11,Param!$E$11)</f>
        <v>6927</v>
      </c>
      <c r="S475" s="3">
        <f t="shared" si="186"/>
        <v>14.896774193548387</v>
      </c>
      <c r="T475" s="3">
        <f>IF(A475&lt;$K$3,$K$2,tarifest3grenz(A475-$K$3,$A$3,Param!$B$10,Param!$C$10,Param!$D$10,Param!$E$10,Param!$B$11,Param!$C$11,Param!$D$11,Param!$E$11))*100</f>
        <v>32.784345546141516</v>
      </c>
      <c r="U475" s="3">
        <f>MAX(K475-tarifest3($K$3,$A$3,Param!$B$10,Param!$C$10,Param!$D$10,Param!$E$10,Param!$B$11,Param!$C$11,Param!$D$11,Param!$E$11),0)</f>
        <v>9315</v>
      </c>
      <c r="V475" s="3">
        <f t="shared" si="187"/>
        <v>20.032258064516128</v>
      </c>
      <c r="W475" s="3">
        <f t="shared" si="188"/>
        <v>41.27789168765743</v>
      </c>
      <c r="X475" s="3">
        <f>soli3grenz(K475,$A$3,Param!$J$9,Param!$J$10,Param!$J$11)*100</f>
        <v>0</v>
      </c>
      <c r="Y475" s="13">
        <f t="shared" si="175"/>
        <v>9315</v>
      </c>
      <c r="Z475" s="3">
        <f t="shared" si="189"/>
        <v>20.032258064516128</v>
      </c>
      <c r="AA475" s="13">
        <f t="shared" si="176"/>
        <v>41.27789168765743</v>
      </c>
      <c r="AB475" s="13">
        <f t="shared" si="177"/>
        <v>-1180</v>
      </c>
      <c r="AC475" s="13">
        <f t="shared" si="178"/>
        <v>-2.5376344086021518</v>
      </c>
      <c r="AD475" s="13">
        <f t="shared" si="179"/>
        <v>4.2719580948019171</v>
      </c>
      <c r="AE475" s="3">
        <f t="shared" si="180"/>
        <v>4.2719580948019171</v>
      </c>
      <c r="AF475" s="13">
        <f t="shared" si="168"/>
        <v>1180</v>
      </c>
      <c r="AG475" s="13">
        <f t="shared" si="190"/>
        <v>2.5376344086021518</v>
      </c>
      <c r="AH475" s="13">
        <f t="shared" si="169"/>
        <v>2.5376344086021518</v>
      </c>
    </row>
    <row r="476" spans="1:34" x14ac:dyDescent="0.2">
      <c r="A476" s="8">
        <f t="shared" si="191"/>
        <v>46600</v>
      </c>
      <c r="B476" s="9">
        <f t="shared" si="171"/>
        <v>46.6</v>
      </c>
      <c r="C476" s="13">
        <f>tarifest3(A476,$A$3,Param!$B$5,Param!$C$5,Param!$D$5,Param!$E$5,Param!$B$6,Param!$C$6,Param!$D$6,Param!$E$6)</f>
        <v>10532</v>
      </c>
      <c r="D476" s="3">
        <f t="shared" si="181"/>
        <v>22.600858369098713</v>
      </c>
      <c r="E476" s="3">
        <f>tarifest3grenz(A476,$A$3,Param!$B$5,Param!$C$5,Param!$D$5,Param!$E$5,Param!$B$6,Param!$C$6,Param!$D$6,Param!$E$6)*100</f>
        <v>37.047220517517744</v>
      </c>
      <c r="F476" s="13">
        <f>soli3(C476,$A$3,Param!$J$4,Param!$J$5,Param!$J$6)</f>
        <v>0</v>
      </c>
      <c r="G476" s="3">
        <f>soli3grenz(C476,$A$3,Param!$J$4,Param!$J$5,Param!$J$6)*100</f>
        <v>0</v>
      </c>
      <c r="H476" s="13">
        <f t="shared" si="172"/>
        <v>10532</v>
      </c>
      <c r="I476" s="3">
        <f t="shared" si="170"/>
        <v>22.600858369098713</v>
      </c>
      <c r="J476" s="13">
        <f t="shared" si="173"/>
        <v>37.047220517517744</v>
      </c>
      <c r="K476" s="13">
        <f>tarifest3(A476,$A$3,Param!$B$10,Param!$C$10,Param!$D$10,Param!$E$10,Param!$B$11,Param!$C$11,Param!$D$11,Param!$E$11)</f>
        <v>14586</v>
      </c>
      <c r="L476" s="3">
        <f t="shared" si="182"/>
        <v>31.300429184549355</v>
      </c>
      <c r="M476" s="3">
        <f>tarifest3grenz(A476,$A$3,Param!$B$10,Param!$C$10,Param!$D$10,Param!$E$10,Param!$B$11,Param!$C$11,Param!$D$11,Param!$E$11)*100</f>
        <v>41.319178612319661</v>
      </c>
      <c r="N476" s="3">
        <f t="shared" si="183"/>
        <v>186</v>
      </c>
      <c r="O476" s="3">
        <f t="shared" si="184"/>
        <v>0.39914163090128751</v>
      </c>
      <c r="P476" s="13">
        <f t="shared" si="174"/>
        <v>32619.999999999996</v>
      </c>
      <c r="Q476" s="13">
        <f t="shared" si="185"/>
        <v>0</v>
      </c>
      <c r="R476" s="13">
        <f>tarifest3(A476-$K$3,$A$3,Param!$B$10,Param!$C$10,Param!$D$10,Param!$E$10,Param!$B$11,Param!$C$11,Param!$D$11,Param!$E$11)</f>
        <v>6960</v>
      </c>
      <c r="S476" s="3">
        <f t="shared" si="186"/>
        <v>14.935622317596566</v>
      </c>
      <c r="T476" s="3">
        <f>IF(A476&lt;$K$3,$K$2,tarifest3grenz(A476-$K$3,$A$3,Param!$B$10,Param!$C$10,Param!$D$10,Param!$E$10,Param!$B$11,Param!$C$11,Param!$D$11,Param!$E$11))*100</f>
        <v>32.825632470803754</v>
      </c>
      <c r="U476" s="3">
        <f>MAX(K476-tarifest3($K$3,$A$3,Param!$B$10,Param!$C$10,Param!$D$10,Param!$E$10,Param!$B$11,Param!$C$11,Param!$D$11,Param!$E$11),0)</f>
        <v>9356</v>
      </c>
      <c r="V476" s="3">
        <f t="shared" si="187"/>
        <v>20.07725321888412</v>
      </c>
      <c r="W476" s="3">
        <f t="shared" si="188"/>
        <v>41.319178612319661</v>
      </c>
      <c r="X476" s="3">
        <f>soli3grenz(K476,$A$3,Param!$J$9,Param!$J$10,Param!$J$11)*100</f>
        <v>0</v>
      </c>
      <c r="Y476" s="13">
        <f t="shared" si="175"/>
        <v>9356</v>
      </c>
      <c r="Z476" s="3">
        <f t="shared" si="189"/>
        <v>20.07725321888412</v>
      </c>
      <c r="AA476" s="13">
        <f t="shared" si="176"/>
        <v>41.319178612319661</v>
      </c>
      <c r="AB476" s="13">
        <f t="shared" si="177"/>
        <v>-1176</v>
      </c>
      <c r="AC476" s="13">
        <f t="shared" si="178"/>
        <v>-2.5236051502145926</v>
      </c>
      <c r="AD476" s="13">
        <f t="shared" si="179"/>
        <v>4.2719580948019171</v>
      </c>
      <c r="AE476" s="3">
        <f t="shared" si="180"/>
        <v>4.2719580948019171</v>
      </c>
      <c r="AF476" s="13">
        <f t="shared" si="168"/>
        <v>1176</v>
      </c>
      <c r="AG476" s="13">
        <f t="shared" si="190"/>
        <v>2.5236051502145926</v>
      </c>
      <c r="AH476" s="13">
        <f t="shared" si="169"/>
        <v>2.5236051502145926</v>
      </c>
    </row>
    <row r="477" spans="1:34" x14ac:dyDescent="0.2">
      <c r="A477" s="8">
        <f t="shared" si="191"/>
        <v>46700</v>
      </c>
      <c r="B477" s="9">
        <f t="shared" si="171"/>
        <v>46.7</v>
      </c>
      <c r="C477" s="13">
        <f>tarifest3(A477,$A$3,Param!$B$5,Param!$C$5,Param!$D$5,Param!$E$5,Param!$B$6,Param!$C$6,Param!$D$6,Param!$E$6)</f>
        <v>10569</v>
      </c>
      <c r="D477" s="3">
        <f t="shared" si="181"/>
        <v>22.631691648822269</v>
      </c>
      <c r="E477" s="3">
        <f>tarifest3grenz(A477,$A$3,Param!$B$5,Param!$C$5,Param!$D$5,Param!$E$5,Param!$B$6,Param!$C$6,Param!$D$6,Param!$E$6)*100</f>
        <v>37.088507442179989</v>
      </c>
      <c r="F477" s="13">
        <f>soli3(C477,$A$3,Param!$J$4,Param!$J$5,Param!$J$6)</f>
        <v>0</v>
      </c>
      <c r="G477" s="3">
        <f>soli3grenz(C477,$A$3,Param!$J$4,Param!$J$5,Param!$J$6)*100</f>
        <v>0</v>
      </c>
      <c r="H477" s="13">
        <f t="shared" si="172"/>
        <v>10569</v>
      </c>
      <c r="I477" s="3">
        <f t="shared" si="170"/>
        <v>22.631691648822269</v>
      </c>
      <c r="J477" s="13">
        <f t="shared" si="173"/>
        <v>37.088507442179989</v>
      </c>
      <c r="K477" s="13">
        <f>tarifest3(A477,$A$3,Param!$B$10,Param!$C$10,Param!$D$10,Param!$E$10,Param!$B$11,Param!$C$11,Param!$D$11,Param!$E$11)</f>
        <v>14628</v>
      </c>
      <c r="L477" s="3">
        <f t="shared" si="182"/>
        <v>31.323340471092077</v>
      </c>
      <c r="M477" s="3">
        <f>tarifest3grenz(A477,$A$3,Param!$B$10,Param!$C$10,Param!$D$10,Param!$E$10,Param!$B$11,Param!$C$11,Param!$D$11,Param!$E$11)*100</f>
        <v>41.360465536981913</v>
      </c>
      <c r="N477" s="3">
        <f t="shared" si="183"/>
        <v>228</v>
      </c>
      <c r="O477" s="3">
        <f t="shared" si="184"/>
        <v>0.48822269807280516</v>
      </c>
      <c r="P477" s="13">
        <f t="shared" si="174"/>
        <v>32689.999999999996</v>
      </c>
      <c r="Q477" s="13">
        <f t="shared" si="185"/>
        <v>0</v>
      </c>
      <c r="R477" s="13">
        <f>tarifest3(A477-$K$3,$A$3,Param!$B$10,Param!$C$10,Param!$D$10,Param!$E$10,Param!$B$11,Param!$C$11,Param!$D$11,Param!$E$11)</f>
        <v>6993</v>
      </c>
      <c r="S477" s="3">
        <f t="shared" si="186"/>
        <v>14.974304068522484</v>
      </c>
      <c r="T477" s="3">
        <f>IF(A477&lt;$K$3,$K$2,tarifest3grenz(A477-$K$3,$A$3,Param!$B$10,Param!$C$10,Param!$D$10,Param!$E$10,Param!$B$11,Param!$C$11,Param!$D$11,Param!$E$11))*100</f>
        <v>32.866919395465992</v>
      </c>
      <c r="U477" s="3">
        <f>MAX(K477-tarifest3($K$3,$A$3,Param!$B$10,Param!$C$10,Param!$D$10,Param!$E$10,Param!$B$11,Param!$C$11,Param!$D$11,Param!$E$11),0)</f>
        <v>9398</v>
      </c>
      <c r="V477" s="3">
        <f t="shared" si="187"/>
        <v>20.124197002141329</v>
      </c>
      <c r="W477" s="3">
        <f t="shared" si="188"/>
        <v>41.360465536981913</v>
      </c>
      <c r="X477" s="3">
        <f>soli3grenz(K477,$A$3,Param!$J$9,Param!$J$10,Param!$J$11)*100</f>
        <v>0</v>
      </c>
      <c r="Y477" s="13">
        <f t="shared" si="175"/>
        <v>9398</v>
      </c>
      <c r="Z477" s="3">
        <f t="shared" si="189"/>
        <v>20.124197002141329</v>
      </c>
      <c r="AA477" s="13">
        <f t="shared" si="176"/>
        <v>41.360465536981913</v>
      </c>
      <c r="AB477" s="13">
        <f t="shared" si="177"/>
        <v>-1171</v>
      </c>
      <c r="AC477" s="13">
        <f t="shared" si="178"/>
        <v>-2.5074946466809394</v>
      </c>
      <c r="AD477" s="13">
        <f t="shared" si="179"/>
        <v>4.2719580948019242</v>
      </c>
      <c r="AE477" s="3">
        <f t="shared" si="180"/>
        <v>4.2719580948019242</v>
      </c>
      <c r="AF477" s="13">
        <f t="shared" si="168"/>
        <v>1171</v>
      </c>
      <c r="AG477" s="13">
        <f t="shared" si="190"/>
        <v>2.5074946466809394</v>
      </c>
      <c r="AH477" s="13">
        <f t="shared" si="169"/>
        <v>2.5074946466809394</v>
      </c>
    </row>
    <row r="478" spans="1:34" x14ac:dyDescent="0.2">
      <c r="A478" s="8">
        <f t="shared" si="191"/>
        <v>46800</v>
      </c>
      <c r="B478" s="9">
        <f t="shared" si="171"/>
        <v>46.8</v>
      </c>
      <c r="C478" s="13">
        <f>tarifest3(A478,$A$3,Param!$B$5,Param!$C$5,Param!$D$5,Param!$E$5,Param!$B$6,Param!$C$6,Param!$D$6,Param!$E$6)</f>
        <v>10606</v>
      </c>
      <c r="D478" s="3">
        <f t="shared" si="181"/>
        <v>22.662393162393162</v>
      </c>
      <c r="E478" s="3">
        <f>tarifest3grenz(A478,$A$3,Param!$B$5,Param!$C$5,Param!$D$5,Param!$E$5,Param!$B$6,Param!$C$6,Param!$D$6,Param!$E$6)*100</f>
        <v>37.129794366842219</v>
      </c>
      <c r="F478" s="13">
        <f>soli3(C478,$A$3,Param!$J$4,Param!$J$5,Param!$J$6)</f>
        <v>0</v>
      </c>
      <c r="G478" s="3">
        <f>soli3grenz(C478,$A$3,Param!$J$4,Param!$J$5,Param!$J$6)*100</f>
        <v>0</v>
      </c>
      <c r="H478" s="13">
        <f t="shared" si="172"/>
        <v>10606</v>
      </c>
      <c r="I478" s="3">
        <f t="shared" si="170"/>
        <v>22.662393162393162</v>
      </c>
      <c r="J478" s="13">
        <f t="shared" si="173"/>
        <v>37.129794366842219</v>
      </c>
      <c r="K478" s="13">
        <f>tarifest3(A478,$A$3,Param!$B$10,Param!$C$10,Param!$D$10,Param!$E$10,Param!$B$11,Param!$C$11,Param!$D$11,Param!$E$11)</f>
        <v>14669</v>
      </c>
      <c r="L478" s="3">
        <f t="shared" si="182"/>
        <v>31.344017094017097</v>
      </c>
      <c r="M478" s="3">
        <f>tarifest3grenz(A478,$A$3,Param!$B$10,Param!$C$10,Param!$D$10,Param!$E$10,Param!$B$11,Param!$C$11,Param!$D$11,Param!$E$11)*100</f>
        <v>41.401752461644151</v>
      </c>
      <c r="N478" s="3">
        <f t="shared" si="183"/>
        <v>269</v>
      </c>
      <c r="O478" s="3">
        <f t="shared" si="184"/>
        <v>0.57478632478632474</v>
      </c>
      <c r="P478" s="13">
        <f t="shared" si="174"/>
        <v>32759.999999999996</v>
      </c>
      <c r="Q478" s="13">
        <f t="shared" si="185"/>
        <v>0</v>
      </c>
      <c r="R478" s="13">
        <f>tarifest3(A478-$K$3,$A$3,Param!$B$10,Param!$C$10,Param!$D$10,Param!$E$10,Param!$B$11,Param!$C$11,Param!$D$11,Param!$E$11)</f>
        <v>7026</v>
      </c>
      <c r="S478" s="3">
        <f t="shared" si="186"/>
        <v>15.012820512820513</v>
      </c>
      <c r="T478" s="3">
        <f>IF(A478&lt;$K$3,$K$2,tarifest3grenz(A478-$K$3,$A$3,Param!$B$10,Param!$C$10,Param!$D$10,Param!$E$10,Param!$B$11,Param!$C$11,Param!$D$11,Param!$E$11))*100</f>
        <v>32.908206320128237</v>
      </c>
      <c r="U478" s="3">
        <f>MAX(K478-tarifest3($K$3,$A$3,Param!$B$10,Param!$C$10,Param!$D$10,Param!$E$10,Param!$B$11,Param!$C$11,Param!$D$11,Param!$E$11),0)</f>
        <v>9439</v>
      </c>
      <c r="V478" s="3">
        <f t="shared" si="187"/>
        <v>20.168803418803417</v>
      </c>
      <c r="W478" s="3">
        <f t="shared" si="188"/>
        <v>41.401752461644151</v>
      </c>
      <c r="X478" s="3">
        <f>soli3grenz(K478,$A$3,Param!$J$9,Param!$J$10,Param!$J$11)*100</f>
        <v>0</v>
      </c>
      <c r="Y478" s="13">
        <f t="shared" si="175"/>
        <v>9439</v>
      </c>
      <c r="Z478" s="3">
        <f t="shared" si="189"/>
        <v>20.168803418803417</v>
      </c>
      <c r="AA478" s="13">
        <f t="shared" si="176"/>
        <v>41.401752461644151</v>
      </c>
      <c r="AB478" s="13">
        <f t="shared" si="177"/>
        <v>-1167</v>
      </c>
      <c r="AC478" s="13">
        <f t="shared" si="178"/>
        <v>-2.4935897435897445</v>
      </c>
      <c r="AD478" s="13">
        <f t="shared" si="179"/>
        <v>4.2719580948019313</v>
      </c>
      <c r="AE478" s="3">
        <f t="shared" si="180"/>
        <v>4.2719580948019313</v>
      </c>
      <c r="AF478" s="13">
        <f t="shared" si="168"/>
        <v>1167</v>
      </c>
      <c r="AG478" s="13">
        <f t="shared" si="190"/>
        <v>2.4935897435897445</v>
      </c>
      <c r="AH478" s="13">
        <f t="shared" si="169"/>
        <v>2.4935897435897445</v>
      </c>
    </row>
    <row r="479" spans="1:34" x14ac:dyDescent="0.2">
      <c r="A479" s="8">
        <f t="shared" si="191"/>
        <v>46900</v>
      </c>
      <c r="B479" s="9">
        <f t="shared" si="171"/>
        <v>46.9</v>
      </c>
      <c r="C479" s="13">
        <f>tarifest3(A479,$A$3,Param!$B$5,Param!$C$5,Param!$D$5,Param!$E$5,Param!$B$6,Param!$C$6,Param!$D$6,Param!$E$6)</f>
        <v>10643</v>
      </c>
      <c r="D479" s="3">
        <f t="shared" si="181"/>
        <v>22.692963752665246</v>
      </c>
      <c r="E479" s="3">
        <f>tarifest3grenz(A479,$A$3,Param!$B$5,Param!$C$5,Param!$D$5,Param!$E$5,Param!$B$6,Param!$C$6,Param!$D$6,Param!$E$6)*100</f>
        <v>37.171081291504464</v>
      </c>
      <c r="F479" s="13">
        <f>soli3(C479,$A$3,Param!$J$4,Param!$J$5,Param!$J$6)</f>
        <v>0</v>
      </c>
      <c r="G479" s="3">
        <f>soli3grenz(C479,$A$3,Param!$J$4,Param!$J$5,Param!$J$6)*100</f>
        <v>0</v>
      </c>
      <c r="H479" s="13">
        <f t="shared" si="172"/>
        <v>10643</v>
      </c>
      <c r="I479" s="3">
        <f t="shared" si="170"/>
        <v>22.692963752665246</v>
      </c>
      <c r="J479" s="13">
        <f t="shared" si="173"/>
        <v>37.171081291504464</v>
      </c>
      <c r="K479" s="13">
        <f>tarifest3(A479,$A$3,Param!$B$10,Param!$C$10,Param!$D$10,Param!$E$10,Param!$B$11,Param!$C$11,Param!$D$11,Param!$E$11)</f>
        <v>14711</v>
      </c>
      <c r="L479" s="3">
        <f t="shared" si="182"/>
        <v>31.366737739872068</v>
      </c>
      <c r="M479" s="3">
        <f>tarifest3grenz(A479,$A$3,Param!$B$10,Param!$C$10,Param!$D$10,Param!$E$10,Param!$B$11,Param!$C$11,Param!$D$11,Param!$E$11)*100</f>
        <v>41.443039386306388</v>
      </c>
      <c r="N479" s="3">
        <f t="shared" si="183"/>
        <v>311</v>
      </c>
      <c r="O479" s="3">
        <f t="shared" si="184"/>
        <v>0.66311300639658843</v>
      </c>
      <c r="P479" s="13">
        <f t="shared" si="174"/>
        <v>32830</v>
      </c>
      <c r="Q479" s="13">
        <f t="shared" si="185"/>
        <v>0</v>
      </c>
      <c r="R479" s="13">
        <f>tarifest3(A479-$K$3,$A$3,Param!$B$10,Param!$C$10,Param!$D$10,Param!$E$10,Param!$B$11,Param!$C$11,Param!$D$11,Param!$E$11)</f>
        <v>7059</v>
      </c>
      <c r="S479" s="3">
        <f t="shared" si="186"/>
        <v>15.051172707889126</v>
      </c>
      <c r="T479" s="3">
        <f>IF(A479&lt;$K$3,$K$2,tarifest3grenz(A479-$K$3,$A$3,Param!$B$10,Param!$C$10,Param!$D$10,Param!$E$10,Param!$B$11,Param!$C$11,Param!$D$11,Param!$E$11))*100</f>
        <v>32.949493244790474</v>
      </c>
      <c r="U479" s="3">
        <f>MAX(K479-tarifest3($K$3,$A$3,Param!$B$10,Param!$C$10,Param!$D$10,Param!$E$10,Param!$B$11,Param!$C$11,Param!$D$11,Param!$E$11),0)</f>
        <v>9481</v>
      </c>
      <c r="V479" s="3">
        <f t="shared" si="187"/>
        <v>20.215351812366738</v>
      </c>
      <c r="W479" s="3">
        <f t="shared" si="188"/>
        <v>41.443039386306388</v>
      </c>
      <c r="X479" s="3">
        <f>soli3grenz(K479,$A$3,Param!$J$9,Param!$J$10,Param!$J$11)*100</f>
        <v>0</v>
      </c>
      <c r="Y479" s="13">
        <f t="shared" si="175"/>
        <v>9481</v>
      </c>
      <c r="Z479" s="3">
        <f t="shared" si="189"/>
        <v>20.215351812366738</v>
      </c>
      <c r="AA479" s="13">
        <f t="shared" si="176"/>
        <v>41.443039386306388</v>
      </c>
      <c r="AB479" s="13">
        <f t="shared" si="177"/>
        <v>-1162</v>
      </c>
      <c r="AC479" s="13">
        <f t="shared" si="178"/>
        <v>-2.4776119402985088</v>
      </c>
      <c r="AD479" s="13">
        <f t="shared" si="179"/>
        <v>4.2719580948019242</v>
      </c>
      <c r="AE479" s="3">
        <f t="shared" si="180"/>
        <v>4.2719580948019242</v>
      </c>
      <c r="AF479" s="13">
        <f t="shared" si="168"/>
        <v>1162</v>
      </c>
      <c r="AG479" s="13">
        <f t="shared" si="190"/>
        <v>2.4776119402985088</v>
      </c>
      <c r="AH479" s="13">
        <f t="shared" si="169"/>
        <v>2.4776119402985088</v>
      </c>
    </row>
    <row r="480" spans="1:34" x14ac:dyDescent="0.2">
      <c r="A480" s="8">
        <f t="shared" si="191"/>
        <v>47000</v>
      </c>
      <c r="B480" s="9">
        <f t="shared" si="171"/>
        <v>47</v>
      </c>
      <c r="C480" s="13">
        <f>tarifest3(A480,$A$3,Param!$B$5,Param!$C$5,Param!$D$5,Param!$E$5,Param!$B$6,Param!$C$6,Param!$D$6,Param!$E$6)</f>
        <v>10681</v>
      </c>
      <c r="D480" s="3">
        <f t="shared" si="181"/>
        <v>22.725531914893619</v>
      </c>
      <c r="E480" s="3">
        <f>tarifest3grenz(A480,$A$3,Param!$B$5,Param!$C$5,Param!$D$5,Param!$E$5,Param!$B$6,Param!$C$6,Param!$D$6,Param!$E$6)*100</f>
        <v>37.212368216166709</v>
      </c>
      <c r="F480" s="13">
        <f>soli3(C480,$A$3,Param!$J$4,Param!$J$5,Param!$J$6)</f>
        <v>0</v>
      </c>
      <c r="G480" s="3">
        <f>soli3grenz(C480,$A$3,Param!$J$4,Param!$J$5,Param!$J$6)*100</f>
        <v>0</v>
      </c>
      <c r="H480" s="13">
        <f t="shared" si="172"/>
        <v>10681</v>
      </c>
      <c r="I480" s="3">
        <f t="shared" si="170"/>
        <v>22.725531914893619</v>
      </c>
      <c r="J480" s="13">
        <f t="shared" si="173"/>
        <v>37.212368216166709</v>
      </c>
      <c r="K480" s="13">
        <f>tarifest3(A480,$A$3,Param!$B$10,Param!$C$10,Param!$D$10,Param!$E$10,Param!$B$11,Param!$C$11,Param!$D$11,Param!$E$11)</f>
        <v>14752</v>
      </c>
      <c r="L480" s="3">
        <f t="shared" si="182"/>
        <v>31.387234042553192</v>
      </c>
      <c r="M480" s="3">
        <f>tarifest3grenz(A480,$A$3,Param!$B$10,Param!$C$10,Param!$D$10,Param!$E$10,Param!$B$11,Param!$C$11,Param!$D$11,Param!$E$11)*100</f>
        <v>41.484326310968626</v>
      </c>
      <c r="N480" s="3">
        <f t="shared" si="183"/>
        <v>352</v>
      </c>
      <c r="O480" s="3">
        <f t="shared" si="184"/>
        <v>0.74893617021276593</v>
      </c>
      <c r="P480" s="13">
        <f t="shared" si="174"/>
        <v>32900</v>
      </c>
      <c r="Q480" s="13">
        <f t="shared" si="185"/>
        <v>0</v>
      </c>
      <c r="R480" s="13">
        <f>tarifest3(A480-$K$3,$A$3,Param!$B$10,Param!$C$10,Param!$D$10,Param!$E$10,Param!$B$11,Param!$C$11,Param!$D$11,Param!$E$11)</f>
        <v>7092</v>
      </c>
      <c r="S480" s="3">
        <f t="shared" si="186"/>
        <v>15.089361702127659</v>
      </c>
      <c r="T480" s="3">
        <f>IF(A480&lt;$K$3,$K$2,tarifest3grenz(A480-$K$3,$A$3,Param!$B$10,Param!$C$10,Param!$D$10,Param!$E$10,Param!$B$11,Param!$C$11,Param!$D$11,Param!$E$11))*100</f>
        <v>32.990780169452719</v>
      </c>
      <c r="U480" s="3">
        <f>MAX(K480-tarifest3($K$3,$A$3,Param!$B$10,Param!$C$10,Param!$D$10,Param!$E$10,Param!$B$11,Param!$C$11,Param!$D$11,Param!$E$11),0)</f>
        <v>9522</v>
      </c>
      <c r="V480" s="3">
        <f t="shared" si="187"/>
        <v>20.259574468085106</v>
      </c>
      <c r="W480" s="3">
        <f t="shared" si="188"/>
        <v>41.484326310968626</v>
      </c>
      <c r="X480" s="3">
        <f>soli3grenz(K480,$A$3,Param!$J$9,Param!$J$10,Param!$J$11)*100</f>
        <v>0</v>
      </c>
      <c r="Y480" s="13">
        <f t="shared" si="175"/>
        <v>9522</v>
      </c>
      <c r="Z480" s="3">
        <f t="shared" si="189"/>
        <v>20.259574468085106</v>
      </c>
      <c r="AA480" s="13">
        <f t="shared" si="176"/>
        <v>41.484326310968626</v>
      </c>
      <c r="AB480" s="13">
        <f t="shared" si="177"/>
        <v>-1159</v>
      </c>
      <c r="AC480" s="13">
        <f t="shared" si="178"/>
        <v>-2.4659574468085133</v>
      </c>
      <c r="AD480" s="13">
        <f t="shared" si="179"/>
        <v>4.2719580948019171</v>
      </c>
      <c r="AE480" s="3">
        <f t="shared" si="180"/>
        <v>4.2719580948019171</v>
      </c>
      <c r="AF480" s="13">
        <f t="shared" si="168"/>
        <v>1159</v>
      </c>
      <c r="AG480" s="13">
        <f t="shared" si="190"/>
        <v>2.4659574468085133</v>
      </c>
      <c r="AH480" s="13">
        <f t="shared" si="169"/>
        <v>2.4659574468085133</v>
      </c>
    </row>
    <row r="481" spans="1:34" x14ac:dyDescent="0.2">
      <c r="A481" s="8">
        <f t="shared" si="191"/>
        <v>47100</v>
      </c>
      <c r="B481" s="9">
        <f t="shared" si="171"/>
        <v>47.1</v>
      </c>
      <c r="C481" s="13">
        <f>tarifest3(A481,$A$3,Param!$B$5,Param!$C$5,Param!$D$5,Param!$E$5,Param!$B$6,Param!$C$6,Param!$D$6,Param!$E$6)</f>
        <v>10718</v>
      </c>
      <c r="D481" s="3">
        <f t="shared" si="181"/>
        <v>22.755838641188962</v>
      </c>
      <c r="E481" s="3">
        <f>tarifest3grenz(A481,$A$3,Param!$B$5,Param!$C$5,Param!$D$5,Param!$E$5,Param!$B$6,Param!$C$6,Param!$D$6,Param!$E$6)*100</f>
        <v>37.25365514082894</v>
      </c>
      <c r="F481" s="13">
        <f>soli3(C481,$A$3,Param!$J$4,Param!$J$5,Param!$J$6)</f>
        <v>0</v>
      </c>
      <c r="G481" s="3">
        <f>soli3grenz(C481,$A$3,Param!$J$4,Param!$J$5,Param!$J$6)*100</f>
        <v>0</v>
      </c>
      <c r="H481" s="13">
        <f t="shared" si="172"/>
        <v>10718</v>
      </c>
      <c r="I481" s="3">
        <f t="shared" si="170"/>
        <v>22.755838641188962</v>
      </c>
      <c r="J481" s="13">
        <f t="shared" si="173"/>
        <v>37.25365514082894</v>
      </c>
      <c r="K481" s="13">
        <f>tarifest3(A481,$A$3,Param!$B$10,Param!$C$10,Param!$D$10,Param!$E$10,Param!$B$11,Param!$C$11,Param!$D$11,Param!$E$11)</f>
        <v>14794</v>
      </c>
      <c r="L481" s="3">
        <f t="shared" si="182"/>
        <v>31.40976645435244</v>
      </c>
      <c r="M481" s="3">
        <f>tarifest3grenz(A481,$A$3,Param!$B$10,Param!$C$10,Param!$D$10,Param!$E$10,Param!$B$11,Param!$C$11,Param!$D$11,Param!$E$11)*100</f>
        <v>41.525613235630871</v>
      </c>
      <c r="N481" s="3">
        <f t="shared" si="183"/>
        <v>394</v>
      </c>
      <c r="O481" s="3">
        <f t="shared" si="184"/>
        <v>0.83651804670912944</v>
      </c>
      <c r="P481" s="13">
        <f t="shared" si="174"/>
        <v>32970</v>
      </c>
      <c r="Q481" s="13">
        <f t="shared" si="185"/>
        <v>0</v>
      </c>
      <c r="R481" s="13">
        <f>tarifest3(A481-$K$3,$A$3,Param!$B$10,Param!$C$10,Param!$D$10,Param!$E$10,Param!$B$11,Param!$C$11,Param!$D$11,Param!$E$11)</f>
        <v>7125</v>
      </c>
      <c r="S481" s="3">
        <f t="shared" si="186"/>
        <v>15.127388535031846</v>
      </c>
      <c r="T481" s="3">
        <f>IF(A481&lt;$K$3,$K$2,tarifest3grenz(A481-$K$3,$A$3,Param!$B$10,Param!$C$10,Param!$D$10,Param!$E$10,Param!$B$11,Param!$C$11,Param!$D$11,Param!$E$11))*100</f>
        <v>33.03206709411495</v>
      </c>
      <c r="U481" s="3">
        <f>MAX(K481-tarifest3($K$3,$A$3,Param!$B$10,Param!$C$10,Param!$D$10,Param!$E$10,Param!$B$11,Param!$C$11,Param!$D$11,Param!$E$11),0)</f>
        <v>9564</v>
      </c>
      <c r="V481" s="3">
        <f t="shared" si="187"/>
        <v>20.305732484076433</v>
      </c>
      <c r="W481" s="3">
        <f t="shared" si="188"/>
        <v>41.525613235630871</v>
      </c>
      <c r="X481" s="3">
        <f>soli3grenz(K481,$A$3,Param!$J$9,Param!$J$10,Param!$J$11)*100</f>
        <v>0</v>
      </c>
      <c r="Y481" s="13">
        <f t="shared" si="175"/>
        <v>9564</v>
      </c>
      <c r="Z481" s="3">
        <f t="shared" si="189"/>
        <v>20.305732484076433</v>
      </c>
      <c r="AA481" s="13">
        <f t="shared" si="176"/>
        <v>41.525613235630871</v>
      </c>
      <c r="AB481" s="13">
        <f t="shared" si="177"/>
        <v>-1154</v>
      </c>
      <c r="AC481" s="13">
        <f t="shared" si="178"/>
        <v>-2.4501061571125291</v>
      </c>
      <c r="AD481" s="13">
        <f t="shared" si="179"/>
        <v>4.2719580948019313</v>
      </c>
      <c r="AE481" s="3">
        <f t="shared" si="180"/>
        <v>4.2719580948019313</v>
      </c>
      <c r="AF481" s="13">
        <f t="shared" si="168"/>
        <v>1154</v>
      </c>
      <c r="AG481" s="13">
        <f t="shared" si="190"/>
        <v>2.4501061571125291</v>
      </c>
      <c r="AH481" s="13">
        <f t="shared" si="169"/>
        <v>2.4501061571125291</v>
      </c>
    </row>
    <row r="482" spans="1:34" x14ac:dyDescent="0.2">
      <c r="A482" s="8">
        <f t="shared" si="191"/>
        <v>47200</v>
      </c>
      <c r="B482" s="9">
        <f t="shared" si="171"/>
        <v>47.2</v>
      </c>
      <c r="C482" s="13">
        <f>tarifest3(A482,$A$3,Param!$B$5,Param!$C$5,Param!$D$5,Param!$E$5,Param!$B$6,Param!$C$6,Param!$D$6,Param!$E$6)</f>
        <v>10755</v>
      </c>
      <c r="D482" s="3">
        <f t="shared" si="181"/>
        <v>22.786016949152543</v>
      </c>
      <c r="E482" s="3">
        <f>tarifest3grenz(A482,$A$3,Param!$B$5,Param!$C$5,Param!$D$5,Param!$E$5,Param!$B$6,Param!$C$6,Param!$D$6,Param!$E$6)*100</f>
        <v>37.294942065491185</v>
      </c>
      <c r="F482" s="13">
        <f>soli3(C482,$A$3,Param!$J$4,Param!$J$5,Param!$J$6)</f>
        <v>0</v>
      </c>
      <c r="G482" s="3">
        <f>soli3grenz(C482,$A$3,Param!$J$4,Param!$J$5,Param!$J$6)*100</f>
        <v>0</v>
      </c>
      <c r="H482" s="13">
        <f t="shared" si="172"/>
        <v>10755</v>
      </c>
      <c r="I482" s="3">
        <f t="shared" si="170"/>
        <v>22.786016949152543</v>
      </c>
      <c r="J482" s="13">
        <f t="shared" si="173"/>
        <v>37.294942065491185</v>
      </c>
      <c r="K482" s="13">
        <f>tarifest3(A482,$A$3,Param!$B$10,Param!$C$10,Param!$D$10,Param!$E$10,Param!$B$11,Param!$C$11,Param!$D$11,Param!$E$11)</f>
        <v>14835</v>
      </c>
      <c r="L482" s="3">
        <f t="shared" si="182"/>
        <v>31.430084745762709</v>
      </c>
      <c r="M482" s="3">
        <f>tarifest3grenz(A482,$A$3,Param!$B$10,Param!$C$10,Param!$D$10,Param!$E$10,Param!$B$11,Param!$C$11,Param!$D$11,Param!$E$11)*100</f>
        <v>41.566900160293109</v>
      </c>
      <c r="N482" s="3">
        <f t="shared" si="183"/>
        <v>435</v>
      </c>
      <c r="O482" s="3">
        <f t="shared" si="184"/>
        <v>0.92161016949152552</v>
      </c>
      <c r="P482" s="13">
        <f t="shared" si="174"/>
        <v>33040</v>
      </c>
      <c r="Q482" s="13">
        <f t="shared" si="185"/>
        <v>0</v>
      </c>
      <c r="R482" s="13">
        <f>tarifest3(A482-$K$3,$A$3,Param!$B$10,Param!$C$10,Param!$D$10,Param!$E$10,Param!$B$11,Param!$C$11,Param!$D$11,Param!$E$11)</f>
        <v>7158</v>
      </c>
      <c r="S482" s="3">
        <f t="shared" si="186"/>
        <v>15.165254237288137</v>
      </c>
      <c r="T482" s="3">
        <f>IF(A482&lt;$K$3,$K$2,tarifest3grenz(A482-$K$3,$A$3,Param!$B$10,Param!$C$10,Param!$D$10,Param!$E$10,Param!$B$11,Param!$C$11,Param!$D$11,Param!$E$11))*100</f>
        <v>33.073354018777188</v>
      </c>
      <c r="U482" s="3">
        <f>MAX(K482-tarifest3($K$3,$A$3,Param!$B$10,Param!$C$10,Param!$D$10,Param!$E$10,Param!$B$11,Param!$C$11,Param!$D$11,Param!$E$11),0)</f>
        <v>9605</v>
      </c>
      <c r="V482" s="3">
        <f t="shared" si="187"/>
        <v>20.349576271186439</v>
      </c>
      <c r="W482" s="3">
        <f t="shared" si="188"/>
        <v>41.566900160293109</v>
      </c>
      <c r="X482" s="3">
        <f>soli3grenz(K482,$A$3,Param!$J$9,Param!$J$10,Param!$J$11)*100</f>
        <v>0</v>
      </c>
      <c r="Y482" s="13">
        <f t="shared" si="175"/>
        <v>9605</v>
      </c>
      <c r="Z482" s="3">
        <f t="shared" si="189"/>
        <v>20.349576271186439</v>
      </c>
      <c r="AA482" s="13">
        <f t="shared" si="176"/>
        <v>41.566900160293109</v>
      </c>
      <c r="AB482" s="13">
        <f t="shared" si="177"/>
        <v>-1150</v>
      </c>
      <c r="AC482" s="13">
        <f t="shared" si="178"/>
        <v>-2.4364406779661039</v>
      </c>
      <c r="AD482" s="13">
        <f t="shared" si="179"/>
        <v>4.2719580948019242</v>
      </c>
      <c r="AE482" s="3">
        <f t="shared" si="180"/>
        <v>4.2719580948019242</v>
      </c>
      <c r="AF482" s="13">
        <f t="shared" si="168"/>
        <v>1150</v>
      </c>
      <c r="AG482" s="13">
        <f t="shared" si="190"/>
        <v>2.4364406779661039</v>
      </c>
      <c r="AH482" s="13">
        <f t="shared" si="169"/>
        <v>2.4364406779661039</v>
      </c>
    </row>
    <row r="483" spans="1:34" x14ac:dyDescent="0.2">
      <c r="A483" s="8">
        <f t="shared" si="191"/>
        <v>47300</v>
      </c>
      <c r="B483" s="9">
        <f t="shared" si="171"/>
        <v>47.3</v>
      </c>
      <c r="C483" s="13">
        <f>tarifest3(A483,$A$3,Param!$B$5,Param!$C$5,Param!$D$5,Param!$E$5,Param!$B$6,Param!$C$6,Param!$D$6,Param!$E$6)</f>
        <v>10792</v>
      </c>
      <c r="D483" s="3">
        <f t="shared" si="181"/>
        <v>22.816067653276956</v>
      </c>
      <c r="E483" s="3">
        <f>tarifest3grenz(A483,$A$3,Param!$B$5,Param!$C$5,Param!$D$5,Param!$E$5,Param!$B$6,Param!$C$6,Param!$D$6,Param!$E$6)*100</f>
        <v>37.336228990153423</v>
      </c>
      <c r="F483" s="13">
        <f>soli3(C483,$A$3,Param!$J$4,Param!$J$5,Param!$J$6)</f>
        <v>0</v>
      </c>
      <c r="G483" s="3">
        <f>soli3grenz(C483,$A$3,Param!$J$4,Param!$J$5,Param!$J$6)*100</f>
        <v>0</v>
      </c>
      <c r="H483" s="13">
        <f t="shared" si="172"/>
        <v>10792</v>
      </c>
      <c r="I483" s="3">
        <f t="shared" si="170"/>
        <v>22.816067653276956</v>
      </c>
      <c r="J483" s="13">
        <f t="shared" si="173"/>
        <v>37.336228990153423</v>
      </c>
      <c r="K483" s="13">
        <f>tarifest3(A483,$A$3,Param!$B$10,Param!$C$10,Param!$D$10,Param!$E$10,Param!$B$11,Param!$C$11,Param!$D$11,Param!$E$11)</f>
        <v>14877</v>
      </c>
      <c r="L483" s="3">
        <f t="shared" si="182"/>
        <v>31.452431289640593</v>
      </c>
      <c r="M483" s="3">
        <f>tarifest3grenz(A483,$A$3,Param!$B$10,Param!$C$10,Param!$D$10,Param!$E$10,Param!$B$11,Param!$C$11,Param!$D$11,Param!$E$11)*100</f>
        <v>41.608187084955347</v>
      </c>
      <c r="N483" s="3">
        <f t="shared" si="183"/>
        <v>477</v>
      </c>
      <c r="O483" s="3">
        <f t="shared" si="184"/>
        <v>1.0084566596194504</v>
      </c>
      <c r="P483" s="13">
        <f t="shared" si="174"/>
        <v>33110</v>
      </c>
      <c r="Q483" s="13">
        <f t="shared" si="185"/>
        <v>0</v>
      </c>
      <c r="R483" s="13">
        <f>tarifest3(A483-$K$3,$A$3,Param!$B$10,Param!$C$10,Param!$D$10,Param!$E$10,Param!$B$11,Param!$C$11,Param!$D$11,Param!$E$11)</f>
        <v>7191</v>
      </c>
      <c r="S483" s="3">
        <f t="shared" si="186"/>
        <v>15.202959830866808</v>
      </c>
      <c r="T483" s="3">
        <f>IF(A483&lt;$K$3,$K$2,tarifest3grenz(A483-$K$3,$A$3,Param!$B$10,Param!$C$10,Param!$D$10,Param!$E$10,Param!$B$11,Param!$C$11,Param!$D$11,Param!$E$11))*100</f>
        <v>33.114640943439433</v>
      </c>
      <c r="U483" s="3">
        <f>MAX(K483-tarifest3($K$3,$A$3,Param!$B$10,Param!$C$10,Param!$D$10,Param!$E$10,Param!$B$11,Param!$C$11,Param!$D$11,Param!$E$11),0)</f>
        <v>9647</v>
      </c>
      <c r="V483" s="3">
        <f t="shared" si="187"/>
        <v>20.395348837209301</v>
      </c>
      <c r="W483" s="3">
        <f t="shared" si="188"/>
        <v>41.608187084955347</v>
      </c>
      <c r="X483" s="3">
        <f>soli3grenz(K483,$A$3,Param!$J$9,Param!$J$10,Param!$J$11)*100</f>
        <v>0</v>
      </c>
      <c r="Y483" s="13">
        <f t="shared" si="175"/>
        <v>9647</v>
      </c>
      <c r="Z483" s="3">
        <f t="shared" si="189"/>
        <v>20.395348837209301</v>
      </c>
      <c r="AA483" s="13">
        <f t="shared" si="176"/>
        <v>41.608187084955347</v>
      </c>
      <c r="AB483" s="13">
        <f t="shared" si="177"/>
        <v>-1145</v>
      </c>
      <c r="AC483" s="13">
        <f t="shared" si="178"/>
        <v>-2.4207188160676552</v>
      </c>
      <c r="AD483" s="13">
        <f t="shared" si="179"/>
        <v>4.2719580948019242</v>
      </c>
      <c r="AE483" s="3">
        <f t="shared" si="180"/>
        <v>4.2719580948019242</v>
      </c>
      <c r="AF483" s="13">
        <f t="shared" si="168"/>
        <v>1145</v>
      </c>
      <c r="AG483" s="13">
        <f t="shared" si="190"/>
        <v>2.4207188160676552</v>
      </c>
      <c r="AH483" s="13">
        <f t="shared" si="169"/>
        <v>2.4207188160676552</v>
      </c>
    </row>
    <row r="484" spans="1:34" x14ac:dyDescent="0.2">
      <c r="A484" s="8">
        <f t="shared" si="191"/>
        <v>47400</v>
      </c>
      <c r="B484" s="9">
        <f t="shared" si="171"/>
        <v>47.4</v>
      </c>
      <c r="C484" s="13">
        <f>tarifest3(A484,$A$3,Param!$B$5,Param!$C$5,Param!$D$5,Param!$E$5,Param!$B$6,Param!$C$6,Param!$D$6,Param!$E$6)</f>
        <v>10830</v>
      </c>
      <c r="D484" s="3">
        <f t="shared" si="181"/>
        <v>22.848101265822784</v>
      </c>
      <c r="E484" s="3">
        <f>tarifest3grenz(A484,$A$3,Param!$B$5,Param!$C$5,Param!$D$5,Param!$E$5,Param!$B$6,Param!$C$6,Param!$D$6,Param!$E$6)*100</f>
        <v>37.37751591481566</v>
      </c>
      <c r="F484" s="13">
        <f>soli3(C484,$A$3,Param!$J$4,Param!$J$5,Param!$J$6)</f>
        <v>0</v>
      </c>
      <c r="G484" s="3">
        <f>soli3grenz(C484,$A$3,Param!$J$4,Param!$J$5,Param!$J$6)*100</f>
        <v>0</v>
      </c>
      <c r="H484" s="13">
        <f t="shared" si="172"/>
        <v>10830</v>
      </c>
      <c r="I484" s="3">
        <f t="shared" si="170"/>
        <v>22.848101265822784</v>
      </c>
      <c r="J484" s="13">
        <f t="shared" si="173"/>
        <v>37.37751591481566</v>
      </c>
      <c r="K484" s="13">
        <f>tarifest3(A484,$A$3,Param!$B$10,Param!$C$10,Param!$D$10,Param!$E$10,Param!$B$11,Param!$C$11,Param!$D$11,Param!$E$11)</f>
        <v>14918</v>
      </c>
      <c r="L484" s="3">
        <f t="shared" si="182"/>
        <v>31.472573839662449</v>
      </c>
      <c r="M484" s="3">
        <f>tarifest3grenz(A484,$A$3,Param!$B$10,Param!$C$10,Param!$D$10,Param!$E$10,Param!$B$11,Param!$C$11,Param!$D$11,Param!$E$11)*100</f>
        <v>41.649474009617585</v>
      </c>
      <c r="N484" s="3">
        <f t="shared" si="183"/>
        <v>518</v>
      </c>
      <c r="O484" s="3">
        <f t="shared" si="184"/>
        <v>1.0928270042194093</v>
      </c>
      <c r="P484" s="13">
        <f t="shared" si="174"/>
        <v>33180</v>
      </c>
      <c r="Q484" s="13">
        <f t="shared" si="185"/>
        <v>0</v>
      </c>
      <c r="R484" s="13">
        <f>tarifest3(A484-$K$3,$A$3,Param!$B$10,Param!$C$10,Param!$D$10,Param!$E$10,Param!$B$11,Param!$C$11,Param!$D$11,Param!$E$11)</f>
        <v>7224</v>
      </c>
      <c r="S484" s="3">
        <f t="shared" si="186"/>
        <v>15.240506329113924</v>
      </c>
      <c r="T484" s="3">
        <f>IF(A484&lt;$K$3,$K$2,tarifest3grenz(A484-$K$3,$A$3,Param!$B$10,Param!$C$10,Param!$D$10,Param!$E$10,Param!$B$11,Param!$C$11,Param!$D$11,Param!$E$11))*100</f>
        <v>33.155927868101671</v>
      </c>
      <c r="U484" s="3">
        <f>MAX(K484-tarifest3($K$3,$A$3,Param!$B$10,Param!$C$10,Param!$D$10,Param!$E$10,Param!$B$11,Param!$C$11,Param!$D$11,Param!$E$11),0)</f>
        <v>9688</v>
      </c>
      <c r="V484" s="3">
        <f t="shared" si="187"/>
        <v>20.438818565400844</v>
      </c>
      <c r="W484" s="3">
        <f t="shared" si="188"/>
        <v>41.649474009617585</v>
      </c>
      <c r="X484" s="3">
        <f>soli3grenz(K484,$A$3,Param!$J$9,Param!$J$10,Param!$J$11)*100</f>
        <v>0</v>
      </c>
      <c r="Y484" s="13">
        <f t="shared" si="175"/>
        <v>9688</v>
      </c>
      <c r="Z484" s="3">
        <f t="shared" si="189"/>
        <v>20.438818565400844</v>
      </c>
      <c r="AA484" s="13">
        <f t="shared" si="176"/>
        <v>41.649474009617585</v>
      </c>
      <c r="AB484" s="13">
        <f t="shared" si="177"/>
        <v>-1142</v>
      </c>
      <c r="AC484" s="13">
        <f t="shared" si="178"/>
        <v>-2.4092827004219401</v>
      </c>
      <c r="AD484" s="13">
        <f t="shared" si="179"/>
        <v>4.2719580948019242</v>
      </c>
      <c r="AE484" s="3">
        <f t="shared" si="180"/>
        <v>4.2719580948019242</v>
      </c>
      <c r="AF484" s="13">
        <f t="shared" si="168"/>
        <v>1142</v>
      </c>
      <c r="AG484" s="13">
        <f t="shared" si="190"/>
        <v>2.4092827004219401</v>
      </c>
      <c r="AH484" s="13">
        <f t="shared" si="169"/>
        <v>2.4092827004219401</v>
      </c>
    </row>
    <row r="485" spans="1:34" x14ac:dyDescent="0.2">
      <c r="A485" s="8">
        <f t="shared" si="191"/>
        <v>47500</v>
      </c>
      <c r="B485" s="9">
        <f t="shared" si="171"/>
        <v>47.5</v>
      </c>
      <c r="C485" s="13">
        <f>tarifest3(A485,$A$3,Param!$B$5,Param!$C$5,Param!$D$5,Param!$E$5,Param!$B$6,Param!$C$6,Param!$D$6,Param!$E$6)</f>
        <v>10867</v>
      </c>
      <c r="D485" s="3">
        <f t="shared" si="181"/>
        <v>22.877894736842105</v>
      </c>
      <c r="E485" s="3">
        <f>tarifest3grenz(A485,$A$3,Param!$B$5,Param!$C$5,Param!$D$5,Param!$E$5,Param!$B$6,Param!$C$6,Param!$D$6,Param!$E$6)*100</f>
        <v>37.418802839477905</v>
      </c>
      <c r="F485" s="13">
        <f>soli3(C485,$A$3,Param!$J$4,Param!$J$5,Param!$J$6)</f>
        <v>0</v>
      </c>
      <c r="G485" s="3">
        <f>soli3grenz(C485,$A$3,Param!$J$4,Param!$J$5,Param!$J$6)*100</f>
        <v>0</v>
      </c>
      <c r="H485" s="13">
        <f t="shared" si="172"/>
        <v>10867</v>
      </c>
      <c r="I485" s="3">
        <f t="shared" si="170"/>
        <v>22.877894736842105</v>
      </c>
      <c r="J485" s="13">
        <f t="shared" si="173"/>
        <v>37.418802839477905</v>
      </c>
      <c r="K485" s="13">
        <f>tarifest3(A485,$A$3,Param!$B$10,Param!$C$10,Param!$D$10,Param!$E$10,Param!$B$11,Param!$C$11,Param!$D$11,Param!$E$11)</f>
        <v>14960</v>
      </c>
      <c r="L485" s="3">
        <f t="shared" si="182"/>
        <v>31.494736842105265</v>
      </c>
      <c r="M485" s="3">
        <f>tarifest3grenz(A485,$A$3,Param!$B$10,Param!$C$10,Param!$D$10,Param!$E$10,Param!$B$11,Param!$C$11,Param!$D$11,Param!$E$11)*100</f>
        <v>41.690760934279822</v>
      </c>
      <c r="N485" s="3">
        <f t="shared" si="183"/>
        <v>560</v>
      </c>
      <c r="O485" s="3">
        <f t="shared" si="184"/>
        <v>1.1789473684210527</v>
      </c>
      <c r="P485" s="13">
        <f t="shared" si="174"/>
        <v>33250</v>
      </c>
      <c r="Q485" s="13">
        <f t="shared" si="185"/>
        <v>0</v>
      </c>
      <c r="R485" s="13">
        <f>tarifest3(A485-$K$3,$A$3,Param!$B$10,Param!$C$10,Param!$D$10,Param!$E$10,Param!$B$11,Param!$C$11,Param!$D$11,Param!$E$11)</f>
        <v>7257</v>
      </c>
      <c r="S485" s="3">
        <f t="shared" si="186"/>
        <v>15.277894736842104</v>
      </c>
      <c r="T485" s="3">
        <f>IF(A485&lt;$K$3,$K$2,tarifest3grenz(A485-$K$3,$A$3,Param!$B$10,Param!$C$10,Param!$D$10,Param!$E$10,Param!$B$11,Param!$C$11,Param!$D$11,Param!$E$11))*100</f>
        <v>33.197214792763916</v>
      </c>
      <c r="U485" s="3">
        <f>MAX(K485-tarifest3($K$3,$A$3,Param!$B$10,Param!$C$10,Param!$D$10,Param!$E$10,Param!$B$11,Param!$C$11,Param!$D$11,Param!$E$11),0)</f>
        <v>9730</v>
      </c>
      <c r="V485" s="3">
        <f t="shared" si="187"/>
        <v>20.484210526315788</v>
      </c>
      <c r="W485" s="3">
        <f t="shared" si="188"/>
        <v>41.690760934279822</v>
      </c>
      <c r="X485" s="3">
        <f>soli3grenz(K485,$A$3,Param!$J$9,Param!$J$10,Param!$J$11)*100</f>
        <v>0</v>
      </c>
      <c r="Y485" s="13">
        <f t="shared" si="175"/>
        <v>9730</v>
      </c>
      <c r="Z485" s="3">
        <f t="shared" si="189"/>
        <v>20.484210526315788</v>
      </c>
      <c r="AA485" s="13">
        <f t="shared" si="176"/>
        <v>41.690760934279822</v>
      </c>
      <c r="AB485" s="13">
        <f t="shared" si="177"/>
        <v>-1137</v>
      </c>
      <c r="AC485" s="13">
        <f t="shared" si="178"/>
        <v>-2.3936842105263167</v>
      </c>
      <c r="AD485" s="13">
        <f t="shared" si="179"/>
        <v>4.2719580948019171</v>
      </c>
      <c r="AE485" s="3">
        <f t="shared" si="180"/>
        <v>4.2719580948019171</v>
      </c>
      <c r="AF485" s="13">
        <f t="shared" si="168"/>
        <v>1137</v>
      </c>
      <c r="AG485" s="13">
        <f t="shared" si="190"/>
        <v>2.3936842105263167</v>
      </c>
      <c r="AH485" s="13">
        <f t="shared" si="169"/>
        <v>2.3936842105263167</v>
      </c>
    </row>
    <row r="486" spans="1:34" x14ac:dyDescent="0.2">
      <c r="A486" s="8">
        <f t="shared" si="191"/>
        <v>47600</v>
      </c>
      <c r="B486" s="9">
        <f t="shared" si="171"/>
        <v>47.6</v>
      </c>
      <c r="C486" s="13">
        <f>tarifest3(A486,$A$3,Param!$B$5,Param!$C$5,Param!$D$5,Param!$E$5,Param!$B$6,Param!$C$6,Param!$D$6,Param!$E$6)</f>
        <v>10905</v>
      </c>
      <c r="D486" s="3">
        <f t="shared" si="181"/>
        <v>22.909663865546218</v>
      </c>
      <c r="E486" s="3">
        <f>tarifest3grenz(A486,$A$3,Param!$B$5,Param!$C$5,Param!$D$5,Param!$E$5,Param!$B$6,Param!$C$6,Param!$D$6,Param!$E$6)*100</f>
        <v>37.460089764140136</v>
      </c>
      <c r="F486" s="13">
        <f>soli3(C486,$A$3,Param!$J$4,Param!$J$5,Param!$J$6)</f>
        <v>0</v>
      </c>
      <c r="G486" s="3">
        <f>soli3grenz(C486,$A$3,Param!$J$4,Param!$J$5,Param!$J$6)*100</f>
        <v>0</v>
      </c>
      <c r="H486" s="13">
        <f t="shared" si="172"/>
        <v>10905</v>
      </c>
      <c r="I486" s="3">
        <f t="shared" si="170"/>
        <v>22.909663865546218</v>
      </c>
      <c r="J486" s="13">
        <f t="shared" si="173"/>
        <v>37.460089764140136</v>
      </c>
      <c r="K486" s="13">
        <f>tarifest3(A486,$A$3,Param!$B$10,Param!$C$10,Param!$D$10,Param!$E$10,Param!$B$11,Param!$C$11,Param!$D$11,Param!$E$11)</f>
        <v>15002</v>
      </c>
      <c r="L486" s="3">
        <f t="shared" si="182"/>
        <v>31.516806722689079</v>
      </c>
      <c r="M486" s="3">
        <f>tarifest3grenz(A486,$A$3,Param!$B$10,Param!$C$10,Param!$D$10,Param!$E$10,Param!$B$11,Param!$C$11,Param!$D$11,Param!$E$11)*100</f>
        <v>41.732047858942067</v>
      </c>
      <c r="N486" s="3">
        <f t="shared" si="183"/>
        <v>602</v>
      </c>
      <c r="O486" s="3">
        <f t="shared" si="184"/>
        <v>1.2647058823529411</v>
      </c>
      <c r="P486" s="13">
        <f t="shared" si="174"/>
        <v>33320</v>
      </c>
      <c r="Q486" s="13">
        <f t="shared" si="185"/>
        <v>0</v>
      </c>
      <c r="R486" s="13">
        <f>tarifest3(A486-$K$3,$A$3,Param!$B$10,Param!$C$10,Param!$D$10,Param!$E$10,Param!$B$11,Param!$C$11,Param!$D$11,Param!$E$11)</f>
        <v>7290</v>
      </c>
      <c r="S486" s="3">
        <f t="shared" si="186"/>
        <v>15.315126050420169</v>
      </c>
      <c r="T486" s="3">
        <f>IF(A486&lt;$K$3,$K$2,tarifest3grenz(A486-$K$3,$A$3,Param!$B$10,Param!$C$10,Param!$D$10,Param!$E$10,Param!$B$11,Param!$C$11,Param!$D$11,Param!$E$11))*100</f>
        <v>33.238501717426146</v>
      </c>
      <c r="U486" s="3">
        <f>MAX(K486-tarifest3($K$3,$A$3,Param!$B$10,Param!$C$10,Param!$D$10,Param!$E$10,Param!$B$11,Param!$C$11,Param!$D$11,Param!$E$11),0)</f>
        <v>9772</v>
      </c>
      <c r="V486" s="3">
        <f t="shared" si="187"/>
        <v>20.52941176470588</v>
      </c>
      <c r="W486" s="3">
        <f t="shared" si="188"/>
        <v>41.732047858942067</v>
      </c>
      <c r="X486" s="3">
        <f>soli3grenz(K486,$A$3,Param!$J$9,Param!$J$10,Param!$J$11)*100</f>
        <v>0</v>
      </c>
      <c r="Y486" s="13">
        <f t="shared" si="175"/>
        <v>9772</v>
      </c>
      <c r="Z486" s="3">
        <f t="shared" si="189"/>
        <v>20.52941176470588</v>
      </c>
      <c r="AA486" s="13">
        <f t="shared" si="176"/>
        <v>41.732047858942067</v>
      </c>
      <c r="AB486" s="13">
        <f t="shared" si="177"/>
        <v>-1133</v>
      </c>
      <c r="AC486" s="13">
        <f t="shared" si="178"/>
        <v>-2.3802521008403374</v>
      </c>
      <c r="AD486" s="13">
        <f t="shared" si="179"/>
        <v>4.2719580948019313</v>
      </c>
      <c r="AE486" s="3">
        <f t="shared" si="180"/>
        <v>4.2719580948019313</v>
      </c>
      <c r="AF486" s="13">
        <f t="shared" si="168"/>
        <v>1133</v>
      </c>
      <c r="AG486" s="13">
        <f t="shared" si="190"/>
        <v>2.3802521008403374</v>
      </c>
      <c r="AH486" s="13">
        <f t="shared" si="169"/>
        <v>2.3802521008403374</v>
      </c>
    </row>
    <row r="487" spans="1:34" x14ac:dyDescent="0.2">
      <c r="A487" s="8">
        <f t="shared" si="191"/>
        <v>47700</v>
      </c>
      <c r="B487" s="9">
        <f t="shared" si="171"/>
        <v>47.7</v>
      </c>
      <c r="C487" s="13">
        <f>tarifest3(A487,$A$3,Param!$B$5,Param!$C$5,Param!$D$5,Param!$E$5,Param!$B$6,Param!$C$6,Param!$D$6,Param!$E$6)</f>
        <v>10942</v>
      </c>
      <c r="D487" s="3">
        <f t="shared" si="181"/>
        <v>22.939203354297693</v>
      </c>
      <c r="E487" s="3">
        <f>tarifest3grenz(A487,$A$3,Param!$B$5,Param!$C$5,Param!$D$5,Param!$E$5,Param!$B$6,Param!$C$6,Param!$D$6,Param!$E$6)*100</f>
        <v>37.501376688802388</v>
      </c>
      <c r="F487" s="13">
        <f>soli3(C487,$A$3,Param!$J$4,Param!$J$5,Param!$J$6)</f>
        <v>0</v>
      </c>
      <c r="G487" s="3">
        <f>soli3grenz(C487,$A$3,Param!$J$4,Param!$J$5,Param!$J$6)*100</f>
        <v>0</v>
      </c>
      <c r="H487" s="13">
        <f t="shared" si="172"/>
        <v>10942</v>
      </c>
      <c r="I487" s="3">
        <f t="shared" si="170"/>
        <v>22.939203354297693</v>
      </c>
      <c r="J487" s="13">
        <f t="shared" si="173"/>
        <v>37.501376688802388</v>
      </c>
      <c r="K487" s="13">
        <f>tarifest3(A487,$A$3,Param!$B$10,Param!$C$10,Param!$D$10,Param!$E$10,Param!$B$11,Param!$C$11,Param!$D$11,Param!$E$11)</f>
        <v>15043</v>
      </c>
      <c r="L487" s="3">
        <f t="shared" si="182"/>
        <v>31.536687631027256</v>
      </c>
      <c r="M487" s="3">
        <f>tarifest3grenz(A487,$A$3,Param!$B$10,Param!$C$10,Param!$D$10,Param!$E$10,Param!$B$11,Param!$C$11,Param!$D$11,Param!$E$11)*100</f>
        <v>41.773334783604305</v>
      </c>
      <c r="N487" s="3">
        <f t="shared" si="183"/>
        <v>643</v>
      </c>
      <c r="O487" s="3">
        <f t="shared" si="184"/>
        <v>1.3480083857442349</v>
      </c>
      <c r="P487" s="13">
        <f t="shared" si="174"/>
        <v>33390</v>
      </c>
      <c r="Q487" s="13">
        <f t="shared" si="185"/>
        <v>0</v>
      </c>
      <c r="R487" s="13">
        <f>tarifest3(A487-$K$3,$A$3,Param!$B$10,Param!$C$10,Param!$D$10,Param!$E$10,Param!$B$11,Param!$C$11,Param!$D$11,Param!$E$11)</f>
        <v>7323</v>
      </c>
      <c r="S487" s="3">
        <f t="shared" si="186"/>
        <v>15.352201257861637</v>
      </c>
      <c r="T487" s="3">
        <f>IF(A487&lt;$K$3,$K$2,tarifest3grenz(A487-$K$3,$A$3,Param!$B$10,Param!$C$10,Param!$D$10,Param!$E$10,Param!$B$11,Param!$C$11,Param!$D$11,Param!$E$11))*100</f>
        <v>33.279788642088384</v>
      </c>
      <c r="U487" s="3">
        <f>MAX(K487-tarifest3($K$3,$A$3,Param!$B$10,Param!$C$10,Param!$D$10,Param!$E$10,Param!$B$11,Param!$C$11,Param!$D$11,Param!$E$11),0)</f>
        <v>9813</v>
      </c>
      <c r="V487" s="3">
        <f t="shared" si="187"/>
        <v>20.572327044025158</v>
      </c>
      <c r="W487" s="3">
        <f t="shared" si="188"/>
        <v>41.773334783604305</v>
      </c>
      <c r="X487" s="3">
        <f>soli3grenz(K487,$A$3,Param!$J$9,Param!$J$10,Param!$J$11)*100</f>
        <v>0</v>
      </c>
      <c r="Y487" s="13">
        <f t="shared" si="175"/>
        <v>9813</v>
      </c>
      <c r="Z487" s="3">
        <f t="shared" si="189"/>
        <v>20.572327044025158</v>
      </c>
      <c r="AA487" s="13">
        <f t="shared" si="176"/>
        <v>41.773334783604305</v>
      </c>
      <c r="AB487" s="13">
        <f t="shared" si="177"/>
        <v>-1129</v>
      </c>
      <c r="AC487" s="13">
        <f t="shared" si="178"/>
        <v>-2.3668763102725343</v>
      </c>
      <c r="AD487" s="13">
        <f t="shared" si="179"/>
        <v>4.2719580948019171</v>
      </c>
      <c r="AE487" s="3">
        <f t="shared" si="180"/>
        <v>4.2719580948019171</v>
      </c>
      <c r="AF487" s="13">
        <f t="shared" si="168"/>
        <v>1129</v>
      </c>
      <c r="AG487" s="13">
        <f t="shared" si="190"/>
        <v>2.3668763102725343</v>
      </c>
      <c r="AH487" s="13">
        <f t="shared" si="169"/>
        <v>2.3668763102725343</v>
      </c>
    </row>
    <row r="488" spans="1:34" x14ac:dyDescent="0.2">
      <c r="A488" s="8">
        <f t="shared" si="191"/>
        <v>47800</v>
      </c>
      <c r="B488" s="9">
        <f t="shared" si="171"/>
        <v>47.8</v>
      </c>
      <c r="C488" s="13">
        <f>tarifest3(A488,$A$3,Param!$B$5,Param!$C$5,Param!$D$5,Param!$E$5,Param!$B$6,Param!$C$6,Param!$D$6,Param!$E$6)</f>
        <v>10980</v>
      </c>
      <c r="D488" s="3">
        <f t="shared" si="181"/>
        <v>22.97071129707113</v>
      </c>
      <c r="E488" s="3">
        <f>tarifest3grenz(A488,$A$3,Param!$B$5,Param!$C$5,Param!$D$5,Param!$E$5,Param!$B$6,Param!$C$6,Param!$D$6,Param!$E$6)*100</f>
        <v>37.542663613464619</v>
      </c>
      <c r="F488" s="13">
        <f>soli3(C488,$A$3,Param!$J$4,Param!$J$5,Param!$J$6)</f>
        <v>0</v>
      </c>
      <c r="G488" s="3">
        <f>soli3grenz(C488,$A$3,Param!$J$4,Param!$J$5,Param!$J$6)*100</f>
        <v>0</v>
      </c>
      <c r="H488" s="13">
        <f t="shared" si="172"/>
        <v>10980</v>
      </c>
      <c r="I488" s="3">
        <f t="shared" si="170"/>
        <v>22.97071129707113</v>
      </c>
      <c r="J488" s="13">
        <f t="shared" si="173"/>
        <v>37.542663613464619</v>
      </c>
      <c r="K488" s="13">
        <f>tarifest3(A488,$A$3,Param!$B$10,Param!$C$10,Param!$D$10,Param!$E$10,Param!$B$11,Param!$C$11,Param!$D$11,Param!$E$11)</f>
        <v>15085</v>
      </c>
      <c r="L488" s="3">
        <f t="shared" si="182"/>
        <v>31.55857740585774</v>
      </c>
      <c r="M488" s="3">
        <f>tarifest3grenz(A488,$A$3,Param!$B$10,Param!$C$10,Param!$D$10,Param!$E$10,Param!$B$11,Param!$C$11,Param!$D$11,Param!$E$11)*100</f>
        <v>41.814621708266543</v>
      </c>
      <c r="N488" s="3">
        <f t="shared" si="183"/>
        <v>685</v>
      </c>
      <c r="O488" s="3">
        <f t="shared" si="184"/>
        <v>1.4330543933054394</v>
      </c>
      <c r="P488" s="13">
        <f t="shared" si="174"/>
        <v>33460</v>
      </c>
      <c r="Q488" s="13">
        <f t="shared" si="185"/>
        <v>0</v>
      </c>
      <c r="R488" s="13">
        <f>tarifest3(A488-$K$3,$A$3,Param!$B$10,Param!$C$10,Param!$D$10,Param!$E$10,Param!$B$11,Param!$C$11,Param!$D$11,Param!$E$11)</f>
        <v>7357</v>
      </c>
      <c r="S488" s="3">
        <f t="shared" si="186"/>
        <v>15.391213389121338</v>
      </c>
      <c r="T488" s="3">
        <f>IF(A488&lt;$K$3,$K$2,tarifest3grenz(A488-$K$3,$A$3,Param!$B$10,Param!$C$10,Param!$D$10,Param!$E$10,Param!$B$11,Param!$C$11,Param!$D$11,Param!$E$11))*100</f>
        <v>33.321075566750629</v>
      </c>
      <c r="U488" s="3">
        <f>MAX(K488-tarifest3($K$3,$A$3,Param!$B$10,Param!$C$10,Param!$D$10,Param!$E$10,Param!$B$11,Param!$C$11,Param!$D$11,Param!$E$11),0)</f>
        <v>9855</v>
      </c>
      <c r="V488" s="3">
        <f t="shared" si="187"/>
        <v>20.617154811715483</v>
      </c>
      <c r="W488" s="3">
        <f t="shared" si="188"/>
        <v>41.814621708266543</v>
      </c>
      <c r="X488" s="3">
        <f>soli3grenz(K488,$A$3,Param!$J$9,Param!$J$10,Param!$J$11)*100</f>
        <v>0</v>
      </c>
      <c r="Y488" s="13">
        <f t="shared" si="175"/>
        <v>9855</v>
      </c>
      <c r="Z488" s="3">
        <f t="shared" si="189"/>
        <v>20.617154811715483</v>
      </c>
      <c r="AA488" s="13">
        <f t="shared" si="176"/>
        <v>41.814621708266543</v>
      </c>
      <c r="AB488" s="13">
        <f t="shared" si="177"/>
        <v>-1125</v>
      </c>
      <c r="AC488" s="13">
        <f t="shared" si="178"/>
        <v>-2.3535564853556465</v>
      </c>
      <c r="AD488" s="13">
        <f t="shared" si="179"/>
        <v>4.2719580948019242</v>
      </c>
      <c r="AE488" s="3">
        <f t="shared" si="180"/>
        <v>4.2719580948019242</v>
      </c>
      <c r="AF488" s="13">
        <f t="shared" si="168"/>
        <v>1125</v>
      </c>
      <c r="AG488" s="13">
        <f t="shared" si="190"/>
        <v>2.3535564853556465</v>
      </c>
      <c r="AH488" s="13">
        <f t="shared" si="169"/>
        <v>2.3535564853556465</v>
      </c>
    </row>
    <row r="489" spans="1:34" x14ac:dyDescent="0.2">
      <c r="A489" s="8">
        <f t="shared" si="191"/>
        <v>47900</v>
      </c>
      <c r="B489" s="9">
        <f t="shared" si="171"/>
        <v>47.9</v>
      </c>
      <c r="C489" s="13">
        <f>tarifest3(A489,$A$3,Param!$B$5,Param!$C$5,Param!$D$5,Param!$E$5,Param!$B$6,Param!$C$6,Param!$D$6,Param!$E$6)</f>
        <v>11017</v>
      </c>
      <c r="D489" s="3">
        <f t="shared" si="181"/>
        <v>23</v>
      </c>
      <c r="E489" s="3">
        <f>tarifest3grenz(A489,$A$3,Param!$B$5,Param!$C$5,Param!$D$5,Param!$E$5,Param!$B$6,Param!$C$6,Param!$D$6,Param!$E$6)*100</f>
        <v>37.583950538126857</v>
      </c>
      <c r="F489" s="13">
        <f>soli3(C489,$A$3,Param!$J$4,Param!$J$5,Param!$J$6)</f>
        <v>0</v>
      </c>
      <c r="G489" s="3">
        <f>soli3grenz(C489,$A$3,Param!$J$4,Param!$J$5,Param!$J$6)*100</f>
        <v>0</v>
      </c>
      <c r="H489" s="13">
        <f t="shared" si="172"/>
        <v>11017</v>
      </c>
      <c r="I489" s="3">
        <f t="shared" si="170"/>
        <v>23</v>
      </c>
      <c r="J489" s="13">
        <f t="shared" si="173"/>
        <v>37.583950538126857</v>
      </c>
      <c r="K489" s="13">
        <f>tarifest3(A489,$A$3,Param!$B$10,Param!$C$10,Param!$D$10,Param!$E$10,Param!$B$11,Param!$C$11,Param!$D$11,Param!$E$11)</f>
        <v>15127</v>
      </c>
      <c r="L489" s="3">
        <f t="shared" si="182"/>
        <v>31.580375782881003</v>
      </c>
      <c r="M489" s="3">
        <f>tarifest3grenz(A489,$A$3,Param!$B$10,Param!$C$10,Param!$D$10,Param!$E$10,Param!$B$11,Param!$C$11,Param!$D$11,Param!$E$11)*100</f>
        <v>41.855908632928788</v>
      </c>
      <c r="N489" s="3">
        <f t="shared" si="183"/>
        <v>727</v>
      </c>
      <c r="O489" s="3">
        <f t="shared" si="184"/>
        <v>1.5177453027139873</v>
      </c>
      <c r="P489" s="13">
        <f t="shared" si="174"/>
        <v>33530</v>
      </c>
      <c r="Q489" s="13">
        <f t="shared" si="185"/>
        <v>0</v>
      </c>
      <c r="R489" s="13">
        <f>tarifest3(A489-$K$3,$A$3,Param!$B$10,Param!$C$10,Param!$D$10,Param!$E$10,Param!$B$11,Param!$C$11,Param!$D$11,Param!$E$11)</f>
        <v>7390</v>
      </c>
      <c r="S489" s="3">
        <f t="shared" si="186"/>
        <v>15.427974947807932</v>
      </c>
      <c r="T489" s="3">
        <f>IF(A489&lt;$K$3,$K$2,tarifest3grenz(A489-$K$3,$A$3,Param!$B$10,Param!$C$10,Param!$D$10,Param!$E$10,Param!$B$11,Param!$C$11,Param!$D$11,Param!$E$11))*100</f>
        <v>33.362362491412867</v>
      </c>
      <c r="U489" s="3">
        <f>MAX(K489-tarifest3($K$3,$A$3,Param!$B$10,Param!$C$10,Param!$D$10,Param!$E$10,Param!$B$11,Param!$C$11,Param!$D$11,Param!$E$11),0)</f>
        <v>9897</v>
      </c>
      <c r="V489" s="3">
        <f t="shared" si="187"/>
        <v>20.661795407098122</v>
      </c>
      <c r="W489" s="3">
        <f t="shared" si="188"/>
        <v>41.855908632928788</v>
      </c>
      <c r="X489" s="3">
        <f>soli3grenz(K489,$A$3,Param!$J$9,Param!$J$10,Param!$J$11)*100</f>
        <v>0</v>
      </c>
      <c r="Y489" s="13">
        <f t="shared" si="175"/>
        <v>9897</v>
      </c>
      <c r="Z489" s="3">
        <f t="shared" si="189"/>
        <v>20.661795407098122</v>
      </c>
      <c r="AA489" s="13">
        <f t="shared" si="176"/>
        <v>41.855908632928788</v>
      </c>
      <c r="AB489" s="13">
        <f t="shared" si="177"/>
        <v>-1120</v>
      </c>
      <c r="AC489" s="13">
        <f t="shared" si="178"/>
        <v>-2.338204592901878</v>
      </c>
      <c r="AD489" s="13">
        <f t="shared" si="179"/>
        <v>4.2719580948019313</v>
      </c>
      <c r="AE489" s="3">
        <f t="shared" si="180"/>
        <v>4.2719580948019313</v>
      </c>
      <c r="AF489" s="13">
        <f t="shared" si="168"/>
        <v>1120</v>
      </c>
      <c r="AG489" s="13">
        <f t="shared" si="190"/>
        <v>2.338204592901878</v>
      </c>
      <c r="AH489" s="13">
        <f t="shared" si="169"/>
        <v>2.338204592901878</v>
      </c>
    </row>
    <row r="490" spans="1:34" x14ac:dyDescent="0.2">
      <c r="A490" s="8">
        <f t="shared" si="191"/>
        <v>48000</v>
      </c>
      <c r="B490" s="9">
        <f t="shared" si="171"/>
        <v>48</v>
      </c>
      <c r="C490" s="13">
        <f>tarifest3(A490,$A$3,Param!$B$5,Param!$C$5,Param!$D$5,Param!$E$5,Param!$B$6,Param!$C$6,Param!$D$6,Param!$E$6)</f>
        <v>11055</v>
      </c>
      <c r="D490" s="3">
        <f t="shared" si="181"/>
        <v>23.03125</v>
      </c>
      <c r="E490" s="3">
        <f>tarifest3grenz(A490,$A$3,Param!$B$5,Param!$C$5,Param!$D$5,Param!$E$5,Param!$B$6,Param!$C$6,Param!$D$6,Param!$E$6)*100</f>
        <v>37.625237462789102</v>
      </c>
      <c r="F490" s="13">
        <f>soli3(C490,$A$3,Param!$J$4,Param!$J$5,Param!$J$6)</f>
        <v>0</v>
      </c>
      <c r="G490" s="3">
        <f>soli3grenz(C490,$A$3,Param!$J$4,Param!$J$5,Param!$J$6)*100</f>
        <v>0</v>
      </c>
      <c r="H490" s="13">
        <f t="shared" si="172"/>
        <v>11055</v>
      </c>
      <c r="I490" s="3">
        <f t="shared" si="170"/>
        <v>23.03125</v>
      </c>
      <c r="J490" s="13">
        <f t="shared" si="173"/>
        <v>37.625237462789102</v>
      </c>
      <c r="K490" s="13">
        <f>tarifest3(A490,$A$3,Param!$B$10,Param!$C$10,Param!$D$10,Param!$E$10,Param!$B$11,Param!$C$11,Param!$D$11,Param!$E$11)</f>
        <v>15169</v>
      </c>
      <c r="L490" s="3">
        <f t="shared" si="182"/>
        <v>31.602083333333329</v>
      </c>
      <c r="M490" s="3">
        <f>tarifest3grenz(A490,$A$3,Param!$B$10,Param!$C$10,Param!$D$10,Param!$E$10,Param!$B$11,Param!$C$11,Param!$D$11,Param!$E$11)*100</f>
        <v>41.897195557591019</v>
      </c>
      <c r="N490" s="3">
        <f t="shared" si="183"/>
        <v>769</v>
      </c>
      <c r="O490" s="3">
        <f t="shared" si="184"/>
        <v>1.6020833333333335</v>
      </c>
      <c r="P490" s="13">
        <f t="shared" si="174"/>
        <v>33600</v>
      </c>
      <c r="Q490" s="13">
        <f t="shared" si="185"/>
        <v>0</v>
      </c>
      <c r="R490" s="13">
        <f>tarifest3(A490-$K$3,$A$3,Param!$B$10,Param!$C$10,Param!$D$10,Param!$E$10,Param!$B$11,Param!$C$11,Param!$D$11,Param!$E$11)</f>
        <v>7423</v>
      </c>
      <c r="S490" s="3">
        <f t="shared" si="186"/>
        <v>15.464583333333334</v>
      </c>
      <c r="T490" s="3">
        <f>IF(A490&lt;$K$3,$K$2,tarifest3grenz(A490-$K$3,$A$3,Param!$B$10,Param!$C$10,Param!$D$10,Param!$E$10,Param!$B$11,Param!$C$11,Param!$D$11,Param!$E$11))*100</f>
        <v>33.403649416075112</v>
      </c>
      <c r="U490" s="3">
        <f>MAX(K490-tarifest3($K$3,$A$3,Param!$B$10,Param!$C$10,Param!$D$10,Param!$E$10,Param!$B$11,Param!$C$11,Param!$D$11,Param!$E$11),0)</f>
        <v>9939</v>
      </c>
      <c r="V490" s="3">
        <f t="shared" si="187"/>
        <v>20.706250000000001</v>
      </c>
      <c r="W490" s="3">
        <f t="shared" si="188"/>
        <v>41.897195557591019</v>
      </c>
      <c r="X490" s="3">
        <f>soli3grenz(K490,$A$3,Param!$J$9,Param!$J$10,Param!$J$11)*100</f>
        <v>0</v>
      </c>
      <c r="Y490" s="13">
        <f t="shared" si="175"/>
        <v>9939</v>
      </c>
      <c r="Z490" s="3">
        <f t="shared" si="189"/>
        <v>20.706250000000001</v>
      </c>
      <c r="AA490" s="13">
        <f t="shared" si="176"/>
        <v>41.897195557591019</v>
      </c>
      <c r="AB490" s="13">
        <f t="shared" si="177"/>
        <v>-1116</v>
      </c>
      <c r="AC490" s="13">
        <f t="shared" si="178"/>
        <v>-2.3249999999999993</v>
      </c>
      <c r="AD490" s="13">
        <f t="shared" si="179"/>
        <v>4.2719580948019171</v>
      </c>
      <c r="AE490" s="3">
        <f t="shared" si="180"/>
        <v>4.2719580948019171</v>
      </c>
      <c r="AF490" s="13">
        <f t="shared" si="168"/>
        <v>1116</v>
      </c>
      <c r="AG490" s="13">
        <f t="shared" si="190"/>
        <v>2.3249999999999993</v>
      </c>
      <c r="AH490" s="13">
        <f t="shared" si="169"/>
        <v>2.3249999999999993</v>
      </c>
    </row>
    <row r="491" spans="1:34" x14ac:dyDescent="0.2">
      <c r="A491" s="8">
        <f t="shared" si="191"/>
        <v>48100</v>
      </c>
      <c r="B491" s="9">
        <f t="shared" si="171"/>
        <v>48.1</v>
      </c>
      <c r="C491" s="13">
        <f>tarifest3(A491,$A$3,Param!$B$5,Param!$C$5,Param!$D$5,Param!$E$5,Param!$B$6,Param!$C$6,Param!$D$6,Param!$E$6)</f>
        <v>11092</v>
      </c>
      <c r="D491" s="3">
        <f t="shared" si="181"/>
        <v>23.06029106029106</v>
      </c>
      <c r="E491" s="3">
        <f>tarifest3grenz(A491,$A$3,Param!$B$5,Param!$C$5,Param!$D$5,Param!$E$5,Param!$B$6,Param!$C$6,Param!$D$6,Param!$E$6)*100</f>
        <v>37.666524387451339</v>
      </c>
      <c r="F491" s="13">
        <f>soli3(C491,$A$3,Param!$J$4,Param!$J$5,Param!$J$6)</f>
        <v>0</v>
      </c>
      <c r="G491" s="3">
        <f>soli3grenz(C491,$A$3,Param!$J$4,Param!$J$5,Param!$J$6)*100</f>
        <v>0</v>
      </c>
      <c r="H491" s="13">
        <f t="shared" si="172"/>
        <v>11092</v>
      </c>
      <c r="I491" s="3">
        <f t="shared" si="170"/>
        <v>23.06029106029106</v>
      </c>
      <c r="J491" s="13">
        <f t="shared" si="173"/>
        <v>37.666524387451339</v>
      </c>
      <c r="K491" s="13">
        <f>tarifest3(A491,$A$3,Param!$B$10,Param!$C$10,Param!$D$10,Param!$E$10,Param!$B$11,Param!$C$11,Param!$D$11,Param!$E$11)</f>
        <v>15211</v>
      </c>
      <c r="L491" s="3">
        <f t="shared" si="182"/>
        <v>31.623700623700625</v>
      </c>
      <c r="M491" s="3">
        <f>tarifest3grenz(A491,$A$3,Param!$B$10,Param!$C$10,Param!$D$10,Param!$E$10,Param!$B$11,Param!$C$11,Param!$D$11,Param!$E$11)*100</f>
        <v>41.938482482253256</v>
      </c>
      <c r="N491" s="3">
        <f t="shared" si="183"/>
        <v>811</v>
      </c>
      <c r="O491" s="3">
        <f t="shared" si="184"/>
        <v>1.686070686070686</v>
      </c>
      <c r="P491" s="13">
        <f t="shared" si="174"/>
        <v>33670</v>
      </c>
      <c r="Q491" s="13">
        <f t="shared" si="185"/>
        <v>0</v>
      </c>
      <c r="R491" s="13">
        <f>tarifest3(A491-$K$3,$A$3,Param!$B$10,Param!$C$10,Param!$D$10,Param!$E$10,Param!$B$11,Param!$C$11,Param!$D$11,Param!$E$11)</f>
        <v>7457</v>
      </c>
      <c r="S491" s="3">
        <f t="shared" si="186"/>
        <v>15.503118503118504</v>
      </c>
      <c r="T491" s="3">
        <f>IF(A491&lt;$K$3,$K$2,tarifest3grenz(A491-$K$3,$A$3,Param!$B$10,Param!$C$10,Param!$D$10,Param!$E$10,Param!$B$11,Param!$C$11,Param!$D$11,Param!$E$11))*100</f>
        <v>33.44493634073735</v>
      </c>
      <c r="U491" s="3">
        <f>MAX(K491-tarifest3($K$3,$A$3,Param!$B$10,Param!$C$10,Param!$D$10,Param!$E$10,Param!$B$11,Param!$C$11,Param!$D$11,Param!$E$11),0)</f>
        <v>9981</v>
      </c>
      <c r="V491" s="3">
        <f t="shared" si="187"/>
        <v>20.75051975051975</v>
      </c>
      <c r="W491" s="3">
        <f t="shared" si="188"/>
        <v>41.938482482253256</v>
      </c>
      <c r="X491" s="3">
        <f>soli3grenz(K491,$A$3,Param!$J$9,Param!$J$10,Param!$J$11)*100</f>
        <v>0</v>
      </c>
      <c r="Y491" s="13">
        <f t="shared" si="175"/>
        <v>9981</v>
      </c>
      <c r="Z491" s="3">
        <f t="shared" si="189"/>
        <v>20.75051975051975</v>
      </c>
      <c r="AA491" s="13">
        <f t="shared" si="176"/>
        <v>41.938482482253256</v>
      </c>
      <c r="AB491" s="13">
        <f t="shared" si="177"/>
        <v>-1111</v>
      </c>
      <c r="AC491" s="13">
        <f t="shared" si="178"/>
        <v>-2.3097713097713104</v>
      </c>
      <c r="AD491" s="13">
        <f t="shared" si="179"/>
        <v>4.2719580948019171</v>
      </c>
      <c r="AE491" s="3">
        <f t="shared" si="180"/>
        <v>4.2719580948019171</v>
      </c>
      <c r="AF491" s="13">
        <f t="shared" si="168"/>
        <v>1111</v>
      </c>
      <c r="AG491" s="13">
        <f t="shared" si="190"/>
        <v>2.3097713097713104</v>
      </c>
      <c r="AH491" s="13">
        <f t="shared" si="169"/>
        <v>2.3097713097713104</v>
      </c>
    </row>
    <row r="492" spans="1:34" x14ac:dyDescent="0.2">
      <c r="A492" s="8">
        <f t="shared" si="191"/>
        <v>48200</v>
      </c>
      <c r="B492" s="9">
        <f t="shared" si="171"/>
        <v>48.2</v>
      </c>
      <c r="C492" s="13">
        <f>tarifest3(A492,$A$3,Param!$B$5,Param!$C$5,Param!$D$5,Param!$E$5,Param!$B$6,Param!$C$6,Param!$D$6,Param!$E$6)</f>
        <v>11130</v>
      </c>
      <c r="D492" s="3">
        <f t="shared" si="181"/>
        <v>23.091286307053942</v>
      </c>
      <c r="E492" s="3">
        <f>tarifest3grenz(A492,$A$3,Param!$B$5,Param!$C$5,Param!$D$5,Param!$E$5,Param!$B$6,Param!$C$6,Param!$D$6,Param!$E$6)*100</f>
        <v>37.707811312113584</v>
      </c>
      <c r="F492" s="13">
        <f>soli3(C492,$A$3,Param!$J$4,Param!$J$5,Param!$J$6)</f>
        <v>0</v>
      </c>
      <c r="G492" s="3">
        <f>soli3grenz(C492,$A$3,Param!$J$4,Param!$J$5,Param!$J$6)*100</f>
        <v>0</v>
      </c>
      <c r="H492" s="13">
        <f t="shared" si="172"/>
        <v>11130</v>
      </c>
      <c r="I492" s="3">
        <f t="shared" si="170"/>
        <v>23.091286307053942</v>
      </c>
      <c r="J492" s="13">
        <f t="shared" si="173"/>
        <v>37.707811312113584</v>
      </c>
      <c r="K492" s="13">
        <f>tarifest3(A492,$A$3,Param!$B$10,Param!$C$10,Param!$D$10,Param!$E$10,Param!$B$11,Param!$C$11,Param!$D$11,Param!$E$11)</f>
        <v>15253</v>
      </c>
      <c r="L492" s="3">
        <f t="shared" si="182"/>
        <v>31.645228215767634</v>
      </c>
      <c r="M492" s="3">
        <f>tarifest3grenz(A492,$A$3,Param!$B$10,Param!$C$10,Param!$D$10,Param!$E$10,Param!$B$11,Param!$C$11,Param!$D$11,Param!$E$11)*100</f>
        <v>41.979769406915501</v>
      </c>
      <c r="N492" s="3">
        <f t="shared" si="183"/>
        <v>853</v>
      </c>
      <c r="O492" s="3">
        <f t="shared" si="184"/>
        <v>1.7697095435684647</v>
      </c>
      <c r="P492" s="13">
        <f t="shared" si="174"/>
        <v>33740</v>
      </c>
      <c r="Q492" s="13">
        <f t="shared" si="185"/>
        <v>0</v>
      </c>
      <c r="R492" s="13">
        <f>tarifest3(A492-$K$3,$A$3,Param!$B$10,Param!$C$10,Param!$D$10,Param!$E$10,Param!$B$11,Param!$C$11,Param!$D$11,Param!$E$11)</f>
        <v>7490</v>
      </c>
      <c r="S492" s="3">
        <f t="shared" si="186"/>
        <v>15.539419087136929</v>
      </c>
      <c r="T492" s="3">
        <f>IF(A492&lt;$K$3,$K$2,tarifest3grenz(A492-$K$3,$A$3,Param!$B$10,Param!$C$10,Param!$D$10,Param!$E$10,Param!$B$11,Param!$C$11,Param!$D$11,Param!$E$11))*100</f>
        <v>33.486223265399587</v>
      </c>
      <c r="U492" s="3">
        <f>MAX(K492-tarifest3($K$3,$A$3,Param!$B$10,Param!$C$10,Param!$D$10,Param!$E$10,Param!$B$11,Param!$C$11,Param!$D$11,Param!$E$11),0)</f>
        <v>10023</v>
      </c>
      <c r="V492" s="3">
        <f t="shared" si="187"/>
        <v>20.79460580912863</v>
      </c>
      <c r="W492" s="3">
        <f t="shared" si="188"/>
        <v>41.979769406915501</v>
      </c>
      <c r="X492" s="3">
        <f>soli3grenz(K492,$A$3,Param!$J$9,Param!$J$10,Param!$J$11)*100</f>
        <v>0</v>
      </c>
      <c r="Y492" s="13">
        <f t="shared" si="175"/>
        <v>10023</v>
      </c>
      <c r="Z492" s="3">
        <f t="shared" si="189"/>
        <v>20.79460580912863</v>
      </c>
      <c r="AA492" s="13">
        <f t="shared" si="176"/>
        <v>41.979769406915501</v>
      </c>
      <c r="AB492" s="13">
        <f t="shared" si="177"/>
        <v>-1107</v>
      </c>
      <c r="AC492" s="13">
        <f t="shared" si="178"/>
        <v>-2.2966804979253119</v>
      </c>
      <c r="AD492" s="13">
        <f t="shared" si="179"/>
        <v>4.2719580948019171</v>
      </c>
      <c r="AE492" s="3">
        <f t="shared" si="180"/>
        <v>4.2719580948019171</v>
      </c>
      <c r="AF492" s="13">
        <f t="shared" si="168"/>
        <v>1107</v>
      </c>
      <c r="AG492" s="13">
        <f t="shared" si="190"/>
        <v>2.2966804979253119</v>
      </c>
      <c r="AH492" s="13">
        <f t="shared" si="169"/>
        <v>2.2966804979253119</v>
      </c>
    </row>
    <row r="493" spans="1:34" x14ac:dyDescent="0.2">
      <c r="A493" s="8">
        <f t="shared" si="191"/>
        <v>48300</v>
      </c>
      <c r="B493" s="9">
        <f t="shared" si="171"/>
        <v>48.3</v>
      </c>
      <c r="C493" s="13">
        <f>tarifest3(A493,$A$3,Param!$B$5,Param!$C$5,Param!$D$5,Param!$E$5,Param!$B$6,Param!$C$6,Param!$D$6,Param!$E$6)</f>
        <v>11168</v>
      </c>
      <c r="D493" s="3">
        <f t="shared" si="181"/>
        <v>23.122153209109729</v>
      </c>
      <c r="E493" s="3">
        <f>tarifest3grenz(A493,$A$3,Param!$B$5,Param!$C$5,Param!$D$5,Param!$E$5,Param!$B$6,Param!$C$6,Param!$D$6,Param!$E$6)*100</f>
        <v>37.749098236775822</v>
      </c>
      <c r="F493" s="13">
        <f>soli3(C493,$A$3,Param!$J$4,Param!$J$5,Param!$J$6)</f>
        <v>0</v>
      </c>
      <c r="G493" s="3">
        <f>soli3grenz(C493,$A$3,Param!$J$4,Param!$J$5,Param!$J$6)*100</f>
        <v>0</v>
      </c>
      <c r="H493" s="13">
        <f t="shared" si="172"/>
        <v>11168</v>
      </c>
      <c r="I493" s="3">
        <f t="shared" si="170"/>
        <v>23.122153209109729</v>
      </c>
      <c r="J493" s="13">
        <f t="shared" si="173"/>
        <v>37.749098236775822</v>
      </c>
      <c r="K493" s="13">
        <f>tarifest3(A493,$A$3,Param!$B$10,Param!$C$10,Param!$D$10,Param!$E$10,Param!$B$11,Param!$C$11,Param!$D$11,Param!$E$11)</f>
        <v>15295</v>
      </c>
      <c r="L493" s="3">
        <f t="shared" si="182"/>
        <v>31.666666666666664</v>
      </c>
      <c r="M493" s="3">
        <f>tarifest3grenz(A493,$A$3,Param!$B$10,Param!$C$10,Param!$D$10,Param!$E$10,Param!$B$11,Param!$C$11,Param!$D$11,Param!$E$11)*100</f>
        <v>42</v>
      </c>
      <c r="N493" s="3">
        <f t="shared" si="183"/>
        <v>895</v>
      </c>
      <c r="O493" s="3">
        <f t="shared" si="184"/>
        <v>1.8530020703933745</v>
      </c>
      <c r="P493" s="13">
        <f t="shared" si="174"/>
        <v>33810</v>
      </c>
      <c r="Q493" s="13">
        <f t="shared" si="185"/>
        <v>0</v>
      </c>
      <c r="R493" s="13">
        <f>tarifest3(A493-$K$3,$A$3,Param!$B$10,Param!$C$10,Param!$D$10,Param!$E$10,Param!$B$11,Param!$C$11,Param!$D$11,Param!$E$11)</f>
        <v>7524</v>
      </c>
      <c r="S493" s="3">
        <f t="shared" si="186"/>
        <v>15.577639751552793</v>
      </c>
      <c r="T493" s="3">
        <f>IF(A493&lt;$K$3,$K$2,tarifest3grenz(A493-$K$3,$A$3,Param!$B$10,Param!$C$10,Param!$D$10,Param!$E$10,Param!$B$11,Param!$C$11,Param!$D$11,Param!$E$11))*100</f>
        <v>33.527510190061832</v>
      </c>
      <c r="U493" s="3">
        <f>MAX(K493-tarifest3($K$3,$A$3,Param!$B$10,Param!$C$10,Param!$D$10,Param!$E$10,Param!$B$11,Param!$C$11,Param!$D$11,Param!$E$11),0)</f>
        <v>10065</v>
      </c>
      <c r="V493" s="3">
        <f t="shared" si="187"/>
        <v>20.838509316770189</v>
      </c>
      <c r="W493" s="3">
        <f t="shared" si="188"/>
        <v>42</v>
      </c>
      <c r="X493" s="3">
        <f>soli3grenz(K493,$A$3,Param!$J$9,Param!$J$10,Param!$J$11)*100</f>
        <v>0</v>
      </c>
      <c r="Y493" s="13">
        <f t="shared" si="175"/>
        <v>10065</v>
      </c>
      <c r="Z493" s="3">
        <f t="shared" si="189"/>
        <v>20.838509316770189</v>
      </c>
      <c r="AA493" s="13">
        <f t="shared" si="176"/>
        <v>42</v>
      </c>
      <c r="AB493" s="13">
        <f t="shared" si="177"/>
        <v>-1103</v>
      </c>
      <c r="AC493" s="13">
        <f t="shared" si="178"/>
        <v>-2.2836438923395406</v>
      </c>
      <c r="AD493" s="13">
        <f t="shared" si="179"/>
        <v>4.2509017632241779</v>
      </c>
      <c r="AE493" s="3">
        <f t="shared" si="180"/>
        <v>4.2509017632241779</v>
      </c>
      <c r="AF493" s="13">
        <f t="shared" si="168"/>
        <v>1103</v>
      </c>
      <c r="AG493" s="13">
        <f t="shared" si="190"/>
        <v>2.2836438923395406</v>
      </c>
      <c r="AH493" s="13">
        <f t="shared" si="169"/>
        <v>2.2836438923395406</v>
      </c>
    </row>
    <row r="494" spans="1:34" x14ac:dyDescent="0.2">
      <c r="A494" s="8">
        <f t="shared" si="191"/>
        <v>48400</v>
      </c>
      <c r="B494" s="9">
        <f t="shared" si="171"/>
        <v>48.4</v>
      </c>
      <c r="C494" s="13">
        <f>tarifest3(A494,$A$3,Param!$B$5,Param!$C$5,Param!$D$5,Param!$E$5,Param!$B$6,Param!$C$6,Param!$D$6,Param!$E$6)</f>
        <v>11206</v>
      </c>
      <c r="D494" s="3">
        <f t="shared" si="181"/>
        <v>23.152892561983471</v>
      </c>
      <c r="E494" s="3">
        <f>tarifest3grenz(A494,$A$3,Param!$B$5,Param!$C$5,Param!$D$5,Param!$E$5,Param!$B$6,Param!$C$6,Param!$D$6,Param!$E$6)*100</f>
        <v>37.790385161438053</v>
      </c>
      <c r="F494" s="13">
        <f>soli3(C494,$A$3,Param!$J$4,Param!$J$5,Param!$J$6)</f>
        <v>0</v>
      </c>
      <c r="G494" s="3">
        <f>soli3grenz(C494,$A$3,Param!$J$4,Param!$J$5,Param!$J$6)*100</f>
        <v>0</v>
      </c>
      <c r="H494" s="13">
        <f t="shared" si="172"/>
        <v>11206</v>
      </c>
      <c r="I494" s="3">
        <f t="shared" si="170"/>
        <v>23.152892561983471</v>
      </c>
      <c r="J494" s="13">
        <f t="shared" si="173"/>
        <v>37.790385161438053</v>
      </c>
      <c r="K494" s="13">
        <f>tarifest3(A494,$A$3,Param!$B$10,Param!$C$10,Param!$D$10,Param!$E$10,Param!$B$11,Param!$C$11,Param!$D$11,Param!$E$11)</f>
        <v>15337</v>
      </c>
      <c r="L494" s="3">
        <f t="shared" si="182"/>
        <v>31.688016528925623</v>
      </c>
      <c r="M494" s="3">
        <f>tarifest3grenz(A494,$A$3,Param!$B$10,Param!$C$10,Param!$D$10,Param!$E$10,Param!$B$11,Param!$C$11,Param!$D$11,Param!$E$11)*100</f>
        <v>42</v>
      </c>
      <c r="N494" s="3">
        <f t="shared" si="183"/>
        <v>937</v>
      </c>
      <c r="O494" s="3">
        <f t="shared" si="184"/>
        <v>1.9359504132231407</v>
      </c>
      <c r="P494" s="13">
        <f t="shared" si="174"/>
        <v>33880</v>
      </c>
      <c r="Q494" s="13">
        <f t="shared" si="185"/>
        <v>0</v>
      </c>
      <c r="R494" s="13">
        <f>tarifest3(A494-$K$3,$A$3,Param!$B$10,Param!$C$10,Param!$D$10,Param!$E$10,Param!$B$11,Param!$C$11,Param!$D$11,Param!$E$11)</f>
        <v>7557</v>
      </c>
      <c r="S494" s="3">
        <f t="shared" si="186"/>
        <v>15.613636363636363</v>
      </c>
      <c r="T494" s="3">
        <f>IF(A494&lt;$K$3,$K$2,tarifest3grenz(A494-$K$3,$A$3,Param!$B$10,Param!$C$10,Param!$D$10,Param!$E$10,Param!$B$11,Param!$C$11,Param!$D$11,Param!$E$11))*100</f>
        <v>33.568797114724063</v>
      </c>
      <c r="U494" s="3">
        <f>MAX(K494-tarifest3($K$3,$A$3,Param!$B$10,Param!$C$10,Param!$D$10,Param!$E$10,Param!$B$11,Param!$C$11,Param!$D$11,Param!$E$11),0)</f>
        <v>10107</v>
      </c>
      <c r="V494" s="3">
        <f t="shared" si="187"/>
        <v>20.882231404958677</v>
      </c>
      <c r="W494" s="3">
        <f t="shared" si="188"/>
        <v>42</v>
      </c>
      <c r="X494" s="3">
        <f>soli3grenz(K494,$A$3,Param!$J$9,Param!$J$10,Param!$J$11)*100</f>
        <v>0</v>
      </c>
      <c r="Y494" s="13">
        <f t="shared" si="175"/>
        <v>10107</v>
      </c>
      <c r="Z494" s="3">
        <f t="shared" si="189"/>
        <v>20.882231404958677</v>
      </c>
      <c r="AA494" s="13">
        <f t="shared" si="176"/>
        <v>42</v>
      </c>
      <c r="AB494" s="13">
        <f t="shared" si="177"/>
        <v>-1099</v>
      </c>
      <c r="AC494" s="13">
        <f t="shared" si="178"/>
        <v>-2.2706611570247937</v>
      </c>
      <c r="AD494" s="13">
        <f t="shared" si="179"/>
        <v>4.2096148385619472</v>
      </c>
      <c r="AE494" s="3">
        <f t="shared" si="180"/>
        <v>4.2096148385619472</v>
      </c>
      <c r="AF494" s="13">
        <f t="shared" si="168"/>
        <v>1099</v>
      </c>
      <c r="AG494" s="13">
        <f t="shared" si="190"/>
        <v>2.2706611570247937</v>
      </c>
      <c r="AH494" s="13">
        <f t="shared" si="169"/>
        <v>2.2706611570247937</v>
      </c>
    </row>
    <row r="495" spans="1:34" x14ac:dyDescent="0.2">
      <c r="A495" s="8">
        <f t="shared" si="191"/>
        <v>48500</v>
      </c>
      <c r="B495" s="9">
        <f t="shared" si="171"/>
        <v>48.5</v>
      </c>
      <c r="C495" s="13">
        <f>tarifest3(A495,$A$3,Param!$B$5,Param!$C$5,Param!$D$5,Param!$E$5,Param!$B$6,Param!$C$6,Param!$D$6,Param!$E$6)</f>
        <v>11243</v>
      </c>
      <c r="D495" s="3">
        <f t="shared" si="181"/>
        <v>23.181443298969072</v>
      </c>
      <c r="E495" s="3">
        <f>tarifest3grenz(A495,$A$3,Param!$B$5,Param!$C$5,Param!$D$5,Param!$E$5,Param!$B$6,Param!$C$6,Param!$D$6,Param!$E$6)*100</f>
        <v>37.831672086100298</v>
      </c>
      <c r="F495" s="13">
        <f>soli3(C495,$A$3,Param!$J$4,Param!$J$5,Param!$J$6)</f>
        <v>0</v>
      </c>
      <c r="G495" s="3">
        <f>soli3grenz(C495,$A$3,Param!$J$4,Param!$J$5,Param!$J$6)*100</f>
        <v>0</v>
      </c>
      <c r="H495" s="13">
        <f t="shared" si="172"/>
        <v>11243</v>
      </c>
      <c r="I495" s="3">
        <f t="shared" si="170"/>
        <v>23.181443298969072</v>
      </c>
      <c r="J495" s="13">
        <f t="shared" si="173"/>
        <v>37.831672086100298</v>
      </c>
      <c r="K495" s="13">
        <f>tarifest3(A495,$A$3,Param!$B$10,Param!$C$10,Param!$D$10,Param!$E$10,Param!$B$11,Param!$C$11,Param!$D$11,Param!$E$11)</f>
        <v>15379</v>
      </c>
      <c r="L495" s="3">
        <f t="shared" si="182"/>
        <v>31.709278350515461</v>
      </c>
      <c r="M495" s="3">
        <f>tarifest3grenz(A495,$A$3,Param!$B$10,Param!$C$10,Param!$D$10,Param!$E$10,Param!$B$11,Param!$C$11,Param!$D$11,Param!$E$11)*100</f>
        <v>42</v>
      </c>
      <c r="N495" s="3">
        <f t="shared" si="183"/>
        <v>979</v>
      </c>
      <c r="O495" s="3">
        <f t="shared" si="184"/>
        <v>2.0185567010309278</v>
      </c>
      <c r="P495" s="13">
        <f t="shared" si="174"/>
        <v>33950</v>
      </c>
      <c r="Q495" s="13">
        <f t="shared" si="185"/>
        <v>0</v>
      </c>
      <c r="R495" s="13">
        <f>tarifest3(A495-$K$3,$A$3,Param!$B$10,Param!$C$10,Param!$D$10,Param!$E$10,Param!$B$11,Param!$C$11,Param!$D$11,Param!$E$11)</f>
        <v>7591</v>
      </c>
      <c r="S495" s="3">
        <f t="shared" si="186"/>
        <v>15.651546391752577</v>
      </c>
      <c r="T495" s="3">
        <f>IF(A495&lt;$K$3,$K$2,tarifest3grenz(A495-$K$3,$A$3,Param!$B$10,Param!$C$10,Param!$D$10,Param!$E$10,Param!$B$11,Param!$C$11,Param!$D$11,Param!$E$11))*100</f>
        <v>33.610084039386308</v>
      </c>
      <c r="U495" s="3">
        <f>MAX(K495-tarifest3($K$3,$A$3,Param!$B$10,Param!$C$10,Param!$D$10,Param!$E$10,Param!$B$11,Param!$C$11,Param!$D$11,Param!$E$11),0)</f>
        <v>10149</v>
      </c>
      <c r="V495" s="3">
        <f t="shared" si="187"/>
        <v>20.925773195876289</v>
      </c>
      <c r="W495" s="3">
        <f t="shared" si="188"/>
        <v>42</v>
      </c>
      <c r="X495" s="3">
        <f>soli3grenz(K495,$A$3,Param!$J$9,Param!$J$10,Param!$J$11)*100</f>
        <v>0</v>
      </c>
      <c r="Y495" s="13">
        <f t="shared" si="175"/>
        <v>10149</v>
      </c>
      <c r="Z495" s="3">
        <f t="shared" si="189"/>
        <v>20.925773195876289</v>
      </c>
      <c r="AA495" s="13">
        <f t="shared" si="176"/>
        <v>42</v>
      </c>
      <c r="AB495" s="13">
        <f t="shared" si="177"/>
        <v>-1094</v>
      </c>
      <c r="AC495" s="13">
        <f t="shared" si="178"/>
        <v>-2.2556701030927826</v>
      </c>
      <c r="AD495" s="13">
        <f t="shared" si="179"/>
        <v>4.1683279138997023</v>
      </c>
      <c r="AE495" s="3">
        <f t="shared" si="180"/>
        <v>4.1683279138997023</v>
      </c>
      <c r="AF495" s="13">
        <f t="shared" si="168"/>
        <v>1094</v>
      </c>
      <c r="AG495" s="13">
        <f t="shared" si="190"/>
        <v>2.2556701030927826</v>
      </c>
      <c r="AH495" s="13">
        <f t="shared" si="169"/>
        <v>2.2556701030927826</v>
      </c>
    </row>
    <row r="496" spans="1:34" x14ac:dyDescent="0.2">
      <c r="A496" s="8">
        <f t="shared" si="191"/>
        <v>48600</v>
      </c>
      <c r="B496" s="9">
        <f t="shared" si="171"/>
        <v>48.6</v>
      </c>
      <c r="C496" s="13">
        <f>tarifest3(A496,$A$3,Param!$B$5,Param!$C$5,Param!$D$5,Param!$E$5,Param!$B$6,Param!$C$6,Param!$D$6,Param!$E$6)</f>
        <v>11281</v>
      </c>
      <c r="D496" s="3">
        <f t="shared" si="181"/>
        <v>23.2119341563786</v>
      </c>
      <c r="E496" s="3">
        <f>tarifest3grenz(A496,$A$3,Param!$B$5,Param!$C$5,Param!$D$5,Param!$E$5,Param!$B$6,Param!$C$6,Param!$D$6,Param!$E$6)*100</f>
        <v>37.872959010762536</v>
      </c>
      <c r="F496" s="13">
        <f>soli3(C496,$A$3,Param!$J$4,Param!$J$5,Param!$J$6)</f>
        <v>0</v>
      </c>
      <c r="G496" s="3">
        <f>soli3grenz(C496,$A$3,Param!$J$4,Param!$J$5,Param!$J$6)*100</f>
        <v>0</v>
      </c>
      <c r="H496" s="13">
        <f t="shared" si="172"/>
        <v>11281</v>
      </c>
      <c r="I496" s="3">
        <f t="shared" si="170"/>
        <v>23.2119341563786</v>
      </c>
      <c r="J496" s="13">
        <f t="shared" si="173"/>
        <v>37.872959010762536</v>
      </c>
      <c r="K496" s="13">
        <f>tarifest3(A496,$A$3,Param!$B$10,Param!$C$10,Param!$D$10,Param!$E$10,Param!$B$11,Param!$C$11,Param!$D$11,Param!$E$11)</f>
        <v>15421</v>
      </c>
      <c r="L496" s="3">
        <f t="shared" si="182"/>
        <v>31.730452674897119</v>
      </c>
      <c r="M496" s="3">
        <f>tarifest3grenz(A496,$A$3,Param!$B$10,Param!$C$10,Param!$D$10,Param!$E$10,Param!$B$11,Param!$C$11,Param!$D$11,Param!$E$11)*100</f>
        <v>42</v>
      </c>
      <c r="N496" s="3">
        <f t="shared" si="183"/>
        <v>1021</v>
      </c>
      <c r="O496" s="3">
        <f t="shared" si="184"/>
        <v>2.1008230452674899</v>
      </c>
      <c r="P496" s="13">
        <f t="shared" si="174"/>
        <v>34020</v>
      </c>
      <c r="Q496" s="13">
        <f t="shared" si="185"/>
        <v>0</v>
      </c>
      <c r="R496" s="13">
        <f>tarifest3(A496-$K$3,$A$3,Param!$B$10,Param!$C$10,Param!$D$10,Param!$E$10,Param!$B$11,Param!$C$11,Param!$D$11,Param!$E$11)</f>
        <v>7625</v>
      </c>
      <c r="S496" s="3">
        <f t="shared" si="186"/>
        <v>15.689300411522634</v>
      </c>
      <c r="T496" s="3">
        <f>IF(A496&lt;$K$3,$K$2,tarifest3grenz(A496-$K$3,$A$3,Param!$B$10,Param!$C$10,Param!$D$10,Param!$E$10,Param!$B$11,Param!$C$11,Param!$D$11,Param!$E$11))*100</f>
        <v>33.651370964048546</v>
      </c>
      <c r="U496" s="3">
        <f>MAX(K496-tarifest3($K$3,$A$3,Param!$B$10,Param!$C$10,Param!$D$10,Param!$E$10,Param!$B$11,Param!$C$11,Param!$D$11,Param!$E$11),0)</f>
        <v>10191</v>
      </c>
      <c r="V496" s="3">
        <f t="shared" si="187"/>
        <v>20.969135802469136</v>
      </c>
      <c r="W496" s="3">
        <f t="shared" si="188"/>
        <v>42</v>
      </c>
      <c r="X496" s="3">
        <f>soli3grenz(K496,$A$3,Param!$J$9,Param!$J$10,Param!$J$11)*100</f>
        <v>0</v>
      </c>
      <c r="Y496" s="13">
        <f t="shared" si="175"/>
        <v>10191</v>
      </c>
      <c r="Z496" s="3">
        <f t="shared" si="189"/>
        <v>20.969135802469136</v>
      </c>
      <c r="AA496" s="13">
        <f t="shared" si="176"/>
        <v>42</v>
      </c>
      <c r="AB496" s="13">
        <f t="shared" si="177"/>
        <v>-1090</v>
      </c>
      <c r="AC496" s="13">
        <f t="shared" si="178"/>
        <v>-2.242798353909464</v>
      </c>
      <c r="AD496" s="13">
        <f t="shared" si="179"/>
        <v>4.1270409892374644</v>
      </c>
      <c r="AE496" s="3">
        <f t="shared" si="180"/>
        <v>4.1270409892374644</v>
      </c>
      <c r="AF496" s="13">
        <f t="shared" si="168"/>
        <v>1090</v>
      </c>
      <c r="AG496" s="13">
        <f t="shared" si="190"/>
        <v>2.242798353909464</v>
      </c>
      <c r="AH496" s="13">
        <f t="shared" si="169"/>
        <v>2.242798353909464</v>
      </c>
    </row>
    <row r="497" spans="1:34" x14ac:dyDescent="0.2">
      <c r="A497" s="8">
        <f t="shared" si="191"/>
        <v>48700</v>
      </c>
      <c r="B497" s="9">
        <f t="shared" si="171"/>
        <v>48.7</v>
      </c>
      <c r="C497" s="13">
        <f>tarifest3(A497,$A$3,Param!$B$5,Param!$C$5,Param!$D$5,Param!$E$5,Param!$B$6,Param!$C$6,Param!$D$6,Param!$E$6)</f>
        <v>11319</v>
      </c>
      <c r="D497" s="3">
        <f t="shared" si="181"/>
        <v>23.242299794661193</v>
      </c>
      <c r="E497" s="3">
        <f>tarifest3grenz(A497,$A$3,Param!$B$5,Param!$C$5,Param!$D$5,Param!$E$5,Param!$B$6,Param!$C$6,Param!$D$6,Param!$E$6)*100</f>
        <v>37.91424593542478</v>
      </c>
      <c r="F497" s="13">
        <f>soli3(C497,$A$3,Param!$J$4,Param!$J$5,Param!$J$6)</f>
        <v>0</v>
      </c>
      <c r="G497" s="3">
        <f>soli3grenz(C497,$A$3,Param!$J$4,Param!$J$5,Param!$J$6)*100</f>
        <v>0</v>
      </c>
      <c r="H497" s="13">
        <f t="shared" si="172"/>
        <v>11319</v>
      </c>
      <c r="I497" s="3">
        <f t="shared" si="170"/>
        <v>23.242299794661193</v>
      </c>
      <c r="J497" s="13">
        <f t="shared" si="173"/>
        <v>37.91424593542478</v>
      </c>
      <c r="K497" s="13">
        <f>tarifest3(A497,$A$3,Param!$B$10,Param!$C$10,Param!$D$10,Param!$E$10,Param!$B$11,Param!$C$11,Param!$D$11,Param!$E$11)</f>
        <v>15463</v>
      </c>
      <c r="L497" s="3">
        <f t="shared" si="182"/>
        <v>31.751540041067759</v>
      </c>
      <c r="M497" s="3">
        <f>tarifest3grenz(A497,$A$3,Param!$B$10,Param!$C$10,Param!$D$10,Param!$E$10,Param!$B$11,Param!$C$11,Param!$D$11,Param!$E$11)*100</f>
        <v>42</v>
      </c>
      <c r="N497" s="3">
        <f t="shared" si="183"/>
        <v>1063</v>
      </c>
      <c r="O497" s="3">
        <f t="shared" si="184"/>
        <v>2.182751540041068</v>
      </c>
      <c r="P497" s="13">
        <f t="shared" si="174"/>
        <v>34090</v>
      </c>
      <c r="Q497" s="13">
        <f t="shared" si="185"/>
        <v>0</v>
      </c>
      <c r="R497" s="13">
        <f>tarifest3(A497-$K$3,$A$3,Param!$B$10,Param!$C$10,Param!$D$10,Param!$E$10,Param!$B$11,Param!$C$11,Param!$D$11,Param!$E$11)</f>
        <v>7658</v>
      </c>
      <c r="S497" s="3">
        <f t="shared" si="186"/>
        <v>15.724845995893224</v>
      </c>
      <c r="T497" s="3">
        <f>IF(A497&lt;$K$3,$K$2,tarifest3grenz(A497-$K$3,$A$3,Param!$B$10,Param!$C$10,Param!$D$10,Param!$E$10,Param!$B$11,Param!$C$11,Param!$D$11,Param!$E$11))*100</f>
        <v>33.692657888710784</v>
      </c>
      <c r="U497" s="3">
        <f>MAX(K497-tarifest3($K$3,$A$3,Param!$B$10,Param!$C$10,Param!$D$10,Param!$E$10,Param!$B$11,Param!$C$11,Param!$D$11,Param!$E$11),0)</f>
        <v>10233</v>
      </c>
      <c r="V497" s="3">
        <f t="shared" si="187"/>
        <v>21.012320328542096</v>
      </c>
      <c r="W497" s="3">
        <f t="shared" si="188"/>
        <v>42</v>
      </c>
      <c r="X497" s="3">
        <f>soli3grenz(K497,$A$3,Param!$J$9,Param!$J$10,Param!$J$11)*100</f>
        <v>0</v>
      </c>
      <c r="Y497" s="13">
        <f t="shared" si="175"/>
        <v>10233</v>
      </c>
      <c r="Z497" s="3">
        <f t="shared" si="189"/>
        <v>21.012320328542096</v>
      </c>
      <c r="AA497" s="13">
        <f t="shared" si="176"/>
        <v>42</v>
      </c>
      <c r="AB497" s="13">
        <f t="shared" si="177"/>
        <v>-1086</v>
      </c>
      <c r="AC497" s="13">
        <f t="shared" si="178"/>
        <v>-2.2299794661190973</v>
      </c>
      <c r="AD497" s="13">
        <f t="shared" si="179"/>
        <v>4.0857540645752195</v>
      </c>
      <c r="AE497" s="3">
        <f t="shared" si="180"/>
        <v>4.0857540645752195</v>
      </c>
      <c r="AF497" s="13">
        <f t="shared" si="168"/>
        <v>1086</v>
      </c>
      <c r="AG497" s="13">
        <f t="shared" si="190"/>
        <v>2.2299794661190973</v>
      </c>
      <c r="AH497" s="13">
        <f t="shared" si="169"/>
        <v>2.2299794661190973</v>
      </c>
    </row>
    <row r="498" spans="1:34" x14ac:dyDescent="0.2">
      <c r="A498" s="8">
        <f t="shared" si="191"/>
        <v>48800</v>
      </c>
      <c r="B498" s="9">
        <f t="shared" si="171"/>
        <v>48.8</v>
      </c>
      <c r="C498" s="13">
        <f>tarifest3(A498,$A$3,Param!$B$5,Param!$C$5,Param!$D$5,Param!$E$5,Param!$B$6,Param!$C$6,Param!$D$6,Param!$E$6)</f>
        <v>11357</v>
      </c>
      <c r="D498" s="3">
        <f t="shared" si="181"/>
        <v>23.272540983606557</v>
      </c>
      <c r="E498" s="3">
        <f>tarifest3grenz(A498,$A$3,Param!$B$5,Param!$C$5,Param!$D$5,Param!$E$5,Param!$B$6,Param!$C$6,Param!$D$6,Param!$E$6)*100</f>
        <v>37.955532860087018</v>
      </c>
      <c r="F498" s="13">
        <f>soli3(C498,$A$3,Param!$J$4,Param!$J$5,Param!$J$6)</f>
        <v>0</v>
      </c>
      <c r="G498" s="3">
        <f>soli3grenz(C498,$A$3,Param!$J$4,Param!$J$5,Param!$J$6)*100</f>
        <v>0</v>
      </c>
      <c r="H498" s="13">
        <f t="shared" si="172"/>
        <v>11357</v>
      </c>
      <c r="I498" s="3">
        <f t="shared" si="170"/>
        <v>23.272540983606557</v>
      </c>
      <c r="J498" s="13">
        <f t="shared" si="173"/>
        <v>37.955532860087018</v>
      </c>
      <c r="K498" s="13">
        <f>tarifest3(A498,$A$3,Param!$B$10,Param!$C$10,Param!$D$10,Param!$E$10,Param!$B$11,Param!$C$11,Param!$D$11,Param!$E$11)</f>
        <v>15505</v>
      </c>
      <c r="L498" s="3">
        <f t="shared" si="182"/>
        <v>31.772540983606557</v>
      </c>
      <c r="M498" s="3">
        <f>tarifest3grenz(A498,$A$3,Param!$B$10,Param!$C$10,Param!$D$10,Param!$E$10,Param!$B$11,Param!$C$11,Param!$D$11,Param!$E$11)*100</f>
        <v>42</v>
      </c>
      <c r="N498" s="3">
        <f t="shared" si="183"/>
        <v>1105</v>
      </c>
      <c r="O498" s="3">
        <f t="shared" si="184"/>
        <v>2.264344262295082</v>
      </c>
      <c r="P498" s="13">
        <f t="shared" si="174"/>
        <v>34160</v>
      </c>
      <c r="Q498" s="13">
        <f t="shared" si="185"/>
        <v>0</v>
      </c>
      <c r="R498" s="13">
        <f>tarifest3(A498-$K$3,$A$3,Param!$B$10,Param!$C$10,Param!$D$10,Param!$E$10,Param!$B$11,Param!$C$11,Param!$D$11,Param!$E$11)</f>
        <v>7692</v>
      </c>
      <c r="S498" s="3">
        <f t="shared" si="186"/>
        <v>15.762295081967212</v>
      </c>
      <c r="T498" s="3">
        <f>IF(A498&lt;$K$3,$K$2,tarifest3grenz(A498-$K$3,$A$3,Param!$B$10,Param!$C$10,Param!$D$10,Param!$E$10,Param!$B$11,Param!$C$11,Param!$D$11,Param!$E$11))*100</f>
        <v>33.733944813373022</v>
      </c>
      <c r="U498" s="3">
        <f>MAX(K498-tarifest3($K$3,$A$3,Param!$B$10,Param!$C$10,Param!$D$10,Param!$E$10,Param!$B$11,Param!$C$11,Param!$D$11,Param!$E$11),0)</f>
        <v>10275</v>
      </c>
      <c r="V498" s="3">
        <f t="shared" si="187"/>
        <v>21.055327868852459</v>
      </c>
      <c r="W498" s="3">
        <f t="shared" si="188"/>
        <v>42</v>
      </c>
      <c r="X498" s="3">
        <f>soli3grenz(K498,$A$3,Param!$J$9,Param!$J$10,Param!$J$11)*100</f>
        <v>0</v>
      </c>
      <c r="Y498" s="13">
        <f t="shared" si="175"/>
        <v>10275</v>
      </c>
      <c r="Z498" s="3">
        <f t="shared" si="189"/>
        <v>21.055327868852459</v>
      </c>
      <c r="AA498" s="13">
        <f t="shared" si="176"/>
        <v>42</v>
      </c>
      <c r="AB498" s="13">
        <f t="shared" si="177"/>
        <v>-1082</v>
      </c>
      <c r="AC498" s="13">
        <f t="shared" si="178"/>
        <v>-2.2172131147540988</v>
      </c>
      <c r="AD498" s="13">
        <f t="shared" si="179"/>
        <v>4.0444671399129817</v>
      </c>
      <c r="AE498" s="3">
        <f t="shared" si="180"/>
        <v>4.0444671399129817</v>
      </c>
      <c r="AF498" s="13">
        <f t="shared" si="168"/>
        <v>1082</v>
      </c>
      <c r="AG498" s="13">
        <f t="shared" si="190"/>
        <v>2.2172131147540988</v>
      </c>
      <c r="AH498" s="13">
        <f t="shared" si="169"/>
        <v>2.2172131147540988</v>
      </c>
    </row>
    <row r="499" spans="1:34" x14ac:dyDescent="0.2">
      <c r="A499" s="8">
        <f t="shared" si="191"/>
        <v>48900</v>
      </c>
      <c r="B499" s="9">
        <f t="shared" si="171"/>
        <v>48.9</v>
      </c>
      <c r="C499" s="13">
        <f>tarifest3(A499,$A$3,Param!$B$5,Param!$C$5,Param!$D$5,Param!$E$5,Param!$B$6,Param!$C$6,Param!$D$6,Param!$E$6)</f>
        <v>11395</v>
      </c>
      <c r="D499" s="3">
        <f t="shared" si="181"/>
        <v>23.302658486707568</v>
      </c>
      <c r="E499" s="3">
        <f>tarifest3grenz(A499,$A$3,Param!$B$5,Param!$C$5,Param!$D$5,Param!$E$5,Param!$B$6,Param!$C$6,Param!$D$6,Param!$E$6)*100</f>
        <v>37.996819784749256</v>
      </c>
      <c r="F499" s="13">
        <f>soli3(C499,$A$3,Param!$J$4,Param!$J$5,Param!$J$6)</f>
        <v>0</v>
      </c>
      <c r="G499" s="3">
        <f>soli3grenz(C499,$A$3,Param!$J$4,Param!$J$5,Param!$J$6)*100</f>
        <v>0</v>
      </c>
      <c r="H499" s="13">
        <f t="shared" si="172"/>
        <v>11395</v>
      </c>
      <c r="I499" s="3">
        <f t="shared" si="170"/>
        <v>23.302658486707568</v>
      </c>
      <c r="J499" s="13">
        <f t="shared" si="173"/>
        <v>37.996819784749256</v>
      </c>
      <c r="K499" s="13">
        <f>tarifest3(A499,$A$3,Param!$B$10,Param!$C$10,Param!$D$10,Param!$E$10,Param!$B$11,Param!$C$11,Param!$D$11,Param!$E$11)</f>
        <v>15547</v>
      </c>
      <c r="L499" s="3">
        <f t="shared" si="182"/>
        <v>31.793456032719835</v>
      </c>
      <c r="M499" s="3">
        <f>tarifest3grenz(A499,$A$3,Param!$B$10,Param!$C$10,Param!$D$10,Param!$E$10,Param!$B$11,Param!$C$11,Param!$D$11,Param!$E$11)*100</f>
        <v>42</v>
      </c>
      <c r="N499" s="3">
        <f t="shared" si="183"/>
        <v>1147</v>
      </c>
      <c r="O499" s="3">
        <f t="shared" si="184"/>
        <v>2.3456032719836402</v>
      </c>
      <c r="P499" s="13">
        <f t="shared" si="174"/>
        <v>34230</v>
      </c>
      <c r="Q499" s="13">
        <f t="shared" si="185"/>
        <v>0</v>
      </c>
      <c r="R499" s="13">
        <f>tarifest3(A499-$K$3,$A$3,Param!$B$10,Param!$C$10,Param!$D$10,Param!$E$10,Param!$B$11,Param!$C$11,Param!$D$11,Param!$E$11)</f>
        <v>7726</v>
      </c>
      <c r="S499" s="3">
        <f t="shared" si="186"/>
        <v>15.799591002044991</v>
      </c>
      <c r="T499" s="3">
        <f>IF(A499&lt;$K$3,$K$2,tarifest3grenz(A499-$K$3,$A$3,Param!$B$10,Param!$C$10,Param!$D$10,Param!$E$10,Param!$B$11,Param!$C$11,Param!$D$11,Param!$E$11))*100</f>
        <v>33.775231738035259</v>
      </c>
      <c r="U499" s="3">
        <f>MAX(K499-tarifest3($K$3,$A$3,Param!$B$10,Param!$C$10,Param!$D$10,Param!$E$10,Param!$B$11,Param!$C$11,Param!$D$11,Param!$E$11),0)</f>
        <v>10317</v>
      </c>
      <c r="V499" s="3">
        <f t="shared" si="187"/>
        <v>21.098159509202453</v>
      </c>
      <c r="W499" s="3">
        <f t="shared" si="188"/>
        <v>42</v>
      </c>
      <c r="X499" s="3">
        <f>soli3grenz(K499,$A$3,Param!$J$9,Param!$J$10,Param!$J$11)*100</f>
        <v>0</v>
      </c>
      <c r="Y499" s="13">
        <f t="shared" si="175"/>
        <v>10317</v>
      </c>
      <c r="Z499" s="3">
        <f t="shared" si="189"/>
        <v>21.098159509202453</v>
      </c>
      <c r="AA499" s="13">
        <f t="shared" si="176"/>
        <v>42</v>
      </c>
      <c r="AB499" s="13">
        <f t="shared" si="177"/>
        <v>-1078</v>
      </c>
      <c r="AC499" s="13">
        <f t="shared" si="178"/>
        <v>-2.2044989775051143</v>
      </c>
      <c r="AD499" s="13">
        <f t="shared" si="179"/>
        <v>4.0031802152507439</v>
      </c>
      <c r="AE499" s="3">
        <f t="shared" si="180"/>
        <v>4.0031802152507439</v>
      </c>
      <c r="AF499" s="13">
        <f t="shared" si="168"/>
        <v>1078</v>
      </c>
      <c r="AG499" s="13">
        <f t="shared" si="190"/>
        <v>2.2044989775051143</v>
      </c>
      <c r="AH499" s="13">
        <f t="shared" si="169"/>
        <v>2.2044989775051143</v>
      </c>
    </row>
    <row r="500" spans="1:34" x14ac:dyDescent="0.2">
      <c r="A500" s="8">
        <f t="shared" si="191"/>
        <v>49000</v>
      </c>
      <c r="B500" s="9">
        <f t="shared" si="171"/>
        <v>49</v>
      </c>
      <c r="C500" s="13">
        <f>tarifest3(A500,$A$3,Param!$B$5,Param!$C$5,Param!$D$5,Param!$E$5,Param!$B$6,Param!$C$6,Param!$D$6,Param!$E$6)</f>
        <v>11433</v>
      </c>
      <c r="D500" s="3">
        <f t="shared" si="181"/>
        <v>23.332653061224491</v>
      </c>
      <c r="E500" s="3">
        <f>tarifest3grenz(A500,$A$3,Param!$B$5,Param!$C$5,Param!$D$5,Param!$E$5,Param!$B$6,Param!$C$6,Param!$D$6,Param!$E$6)*100</f>
        <v>38.038106709411494</v>
      </c>
      <c r="F500" s="13">
        <f>soli3(C500,$A$3,Param!$J$4,Param!$J$5,Param!$J$6)</f>
        <v>0</v>
      </c>
      <c r="G500" s="3">
        <f>soli3grenz(C500,$A$3,Param!$J$4,Param!$J$5,Param!$J$6)*100</f>
        <v>0</v>
      </c>
      <c r="H500" s="13">
        <f t="shared" si="172"/>
        <v>11433</v>
      </c>
      <c r="I500" s="3">
        <f t="shared" si="170"/>
        <v>23.332653061224491</v>
      </c>
      <c r="J500" s="13">
        <f t="shared" si="173"/>
        <v>38.038106709411494</v>
      </c>
      <c r="K500" s="13">
        <f>tarifest3(A500,$A$3,Param!$B$10,Param!$C$10,Param!$D$10,Param!$E$10,Param!$B$11,Param!$C$11,Param!$D$11,Param!$E$11)</f>
        <v>15589</v>
      </c>
      <c r="L500" s="3">
        <f t="shared" si="182"/>
        <v>31.814285714285713</v>
      </c>
      <c r="M500" s="3">
        <f>tarifest3grenz(A500,$A$3,Param!$B$10,Param!$C$10,Param!$D$10,Param!$E$10,Param!$B$11,Param!$C$11,Param!$D$11,Param!$E$11)*100</f>
        <v>42</v>
      </c>
      <c r="N500" s="3">
        <f t="shared" si="183"/>
        <v>1189</v>
      </c>
      <c r="O500" s="3">
        <f t="shared" si="184"/>
        <v>2.426530612244898</v>
      </c>
      <c r="P500" s="13">
        <f t="shared" si="174"/>
        <v>34300</v>
      </c>
      <c r="Q500" s="13">
        <f t="shared" si="185"/>
        <v>0</v>
      </c>
      <c r="R500" s="13">
        <f>tarifest3(A500-$K$3,$A$3,Param!$B$10,Param!$C$10,Param!$D$10,Param!$E$10,Param!$B$11,Param!$C$11,Param!$D$11,Param!$E$11)</f>
        <v>7760</v>
      </c>
      <c r="S500" s="3">
        <f t="shared" si="186"/>
        <v>15.836734693877553</v>
      </c>
      <c r="T500" s="3">
        <f>IF(A500&lt;$K$3,$K$2,tarifest3grenz(A500-$K$3,$A$3,Param!$B$10,Param!$C$10,Param!$D$10,Param!$E$10,Param!$B$11,Param!$C$11,Param!$D$11,Param!$E$11))*100</f>
        <v>33.816518662697504</v>
      </c>
      <c r="U500" s="3">
        <f>MAX(K500-tarifest3($K$3,$A$3,Param!$B$10,Param!$C$10,Param!$D$10,Param!$E$10,Param!$B$11,Param!$C$11,Param!$D$11,Param!$E$11),0)</f>
        <v>10359</v>
      </c>
      <c r="V500" s="3">
        <f t="shared" si="187"/>
        <v>21.140816326530611</v>
      </c>
      <c r="W500" s="3">
        <f t="shared" si="188"/>
        <v>42</v>
      </c>
      <c r="X500" s="3">
        <f>soli3grenz(K500,$A$3,Param!$J$9,Param!$J$10,Param!$J$11)*100</f>
        <v>0</v>
      </c>
      <c r="Y500" s="13">
        <f t="shared" si="175"/>
        <v>10359</v>
      </c>
      <c r="Z500" s="3">
        <f t="shared" si="189"/>
        <v>21.140816326530611</v>
      </c>
      <c r="AA500" s="13">
        <f t="shared" si="176"/>
        <v>42</v>
      </c>
      <c r="AB500" s="13">
        <f t="shared" si="177"/>
        <v>-1074</v>
      </c>
      <c r="AC500" s="13">
        <f t="shared" si="178"/>
        <v>-2.1918367346938794</v>
      </c>
      <c r="AD500" s="13">
        <f t="shared" si="179"/>
        <v>3.961893290588506</v>
      </c>
      <c r="AE500" s="3">
        <f t="shared" si="180"/>
        <v>3.961893290588506</v>
      </c>
      <c r="AF500" s="13">
        <f t="shared" ref="AF500:AF563" si="192">-AB500</f>
        <v>1074</v>
      </c>
      <c r="AG500" s="13">
        <f t="shared" si="190"/>
        <v>2.1918367346938794</v>
      </c>
      <c r="AH500" s="13">
        <f t="shared" ref="AH500:AH563" si="193">-AC500</f>
        <v>2.1918367346938794</v>
      </c>
    </row>
    <row r="501" spans="1:34" x14ac:dyDescent="0.2">
      <c r="A501" s="8">
        <f t="shared" si="191"/>
        <v>49100</v>
      </c>
      <c r="B501" s="9">
        <f t="shared" si="171"/>
        <v>49.1</v>
      </c>
      <c r="C501" s="13">
        <f>tarifest3(A501,$A$3,Param!$B$5,Param!$C$5,Param!$D$5,Param!$E$5,Param!$B$6,Param!$C$6,Param!$D$6,Param!$E$6)</f>
        <v>11471</v>
      </c>
      <c r="D501" s="3">
        <f t="shared" si="181"/>
        <v>23.362525458248474</v>
      </c>
      <c r="E501" s="3">
        <f>tarifest3grenz(A501,$A$3,Param!$B$5,Param!$C$5,Param!$D$5,Param!$E$5,Param!$B$6,Param!$C$6,Param!$D$6,Param!$E$6)*100</f>
        <v>38.079393634073739</v>
      </c>
      <c r="F501" s="13">
        <f>soli3(C501,$A$3,Param!$J$4,Param!$J$5,Param!$J$6)</f>
        <v>0</v>
      </c>
      <c r="G501" s="3">
        <f>soli3grenz(C501,$A$3,Param!$J$4,Param!$J$5,Param!$J$6)*100</f>
        <v>0</v>
      </c>
      <c r="H501" s="13">
        <f t="shared" si="172"/>
        <v>11471</v>
      </c>
      <c r="I501" s="3">
        <f t="shared" si="170"/>
        <v>23.362525458248474</v>
      </c>
      <c r="J501" s="13">
        <f t="shared" si="173"/>
        <v>38.079393634073739</v>
      </c>
      <c r="K501" s="13">
        <f>tarifest3(A501,$A$3,Param!$B$10,Param!$C$10,Param!$D$10,Param!$E$10,Param!$B$11,Param!$C$11,Param!$D$11,Param!$E$11)</f>
        <v>15631</v>
      </c>
      <c r="L501" s="3">
        <f t="shared" si="182"/>
        <v>31.835030549898168</v>
      </c>
      <c r="M501" s="3">
        <f>tarifest3grenz(A501,$A$3,Param!$B$10,Param!$C$10,Param!$D$10,Param!$E$10,Param!$B$11,Param!$C$11,Param!$D$11,Param!$E$11)*100</f>
        <v>42</v>
      </c>
      <c r="N501" s="3">
        <f t="shared" si="183"/>
        <v>1231</v>
      </c>
      <c r="O501" s="3">
        <f t="shared" si="184"/>
        <v>2.5071283095723014</v>
      </c>
      <c r="P501" s="13">
        <f t="shared" si="174"/>
        <v>34370</v>
      </c>
      <c r="Q501" s="13">
        <f t="shared" si="185"/>
        <v>0</v>
      </c>
      <c r="R501" s="13">
        <f>tarifest3(A501-$K$3,$A$3,Param!$B$10,Param!$C$10,Param!$D$10,Param!$E$10,Param!$B$11,Param!$C$11,Param!$D$11,Param!$E$11)</f>
        <v>7793</v>
      </c>
      <c r="S501" s="3">
        <f t="shared" si="186"/>
        <v>15.871690427698573</v>
      </c>
      <c r="T501" s="3">
        <f>IF(A501&lt;$K$3,$K$2,tarifest3grenz(A501-$K$3,$A$3,Param!$B$10,Param!$C$10,Param!$D$10,Param!$E$10,Param!$B$11,Param!$C$11,Param!$D$11,Param!$E$11))*100</f>
        <v>33.857805587359749</v>
      </c>
      <c r="U501" s="3">
        <f>MAX(K501-tarifest3($K$3,$A$3,Param!$B$10,Param!$C$10,Param!$D$10,Param!$E$10,Param!$B$11,Param!$C$11,Param!$D$11,Param!$E$11),0)</f>
        <v>10401</v>
      </c>
      <c r="V501" s="3">
        <f t="shared" si="187"/>
        <v>21.183299389002038</v>
      </c>
      <c r="W501" s="3">
        <f t="shared" si="188"/>
        <v>42</v>
      </c>
      <c r="X501" s="3">
        <f>soli3grenz(K501,$A$3,Param!$J$9,Param!$J$10,Param!$J$11)*100</f>
        <v>0</v>
      </c>
      <c r="Y501" s="13">
        <f t="shared" si="175"/>
        <v>10401</v>
      </c>
      <c r="Z501" s="3">
        <f t="shared" si="189"/>
        <v>21.183299389002038</v>
      </c>
      <c r="AA501" s="13">
        <f t="shared" si="176"/>
        <v>42</v>
      </c>
      <c r="AB501" s="13">
        <f t="shared" si="177"/>
        <v>-1070</v>
      </c>
      <c r="AC501" s="13">
        <f t="shared" si="178"/>
        <v>-2.179226069246436</v>
      </c>
      <c r="AD501" s="13">
        <f t="shared" si="179"/>
        <v>3.9206063659262611</v>
      </c>
      <c r="AE501" s="3">
        <f t="shared" si="180"/>
        <v>3.9206063659262611</v>
      </c>
      <c r="AF501" s="13">
        <f t="shared" si="192"/>
        <v>1070</v>
      </c>
      <c r="AG501" s="13">
        <f t="shared" si="190"/>
        <v>2.179226069246436</v>
      </c>
      <c r="AH501" s="13">
        <f t="shared" si="193"/>
        <v>2.179226069246436</v>
      </c>
    </row>
    <row r="502" spans="1:34" x14ac:dyDescent="0.2">
      <c r="A502" s="8">
        <f t="shared" si="191"/>
        <v>49200</v>
      </c>
      <c r="B502" s="9">
        <f t="shared" si="171"/>
        <v>49.2</v>
      </c>
      <c r="C502" s="13">
        <f>tarifest3(A502,$A$3,Param!$B$5,Param!$C$5,Param!$D$5,Param!$E$5,Param!$B$6,Param!$C$6,Param!$D$6,Param!$E$6)</f>
        <v>11509</v>
      </c>
      <c r="D502" s="3">
        <f t="shared" si="181"/>
        <v>23.392276422764226</v>
      </c>
      <c r="E502" s="3">
        <f>tarifest3grenz(A502,$A$3,Param!$B$5,Param!$C$5,Param!$D$5,Param!$E$5,Param!$B$6,Param!$C$6,Param!$D$6,Param!$E$6)*100</f>
        <v>38.120680558735977</v>
      </c>
      <c r="F502" s="13">
        <f>soli3(C502,$A$3,Param!$J$4,Param!$J$5,Param!$J$6)</f>
        <v>0</v>
      </c>
      <c r="G502" s="3">
        <f>soli3grenz(C502,$A$3,Param!$J$4,Param!$J$5,Param!$J$6)*100</f>
        <v>0</v>
      </c>
      <c r="H502" s="13">
        <f t="shared" si="172"/>
        <v>11509</v>
      </c>
      <c r="I502" s="3">
        <f t="shared" si="170"/>
        <v>23.392276422764226</v>
      </c>
      <c r="J502" s="13">
        <f t="shared" si="173"/>
        <v>38.120680558735977</v>
      </c>
      <c r="K502" s="13">
        <f>tarifest3(A502,$A$3,Param!$B$10,Param!$C$10,Param!$D$10,Param!$E$10,Param!$B$11,Param!$C$11,Param!$D$11,Param!$E$11)</f>
        <v>15673</v>
      </c>
      <c r="L502" s="3">
        <f t="shared" si="182"/>
        <v>31.855691056910569</v>
      </c>
      <c r="M502" s="3">
        <f>tarifest3grenz(A502,$A$3,Param!$B$10,Param!$C$10,Param!$D$10,Param!$E$10,Param!$B$11,Param!$C$11,Param!$D$11,Param!$E$11)*100</f>
        <v>42</v>
      </c>
      <c r="N502" s="3">
        <f t="shared" si="183"/>
        <v>1273</v>
      </c>
      <c r="O502" s="3">
        <f t="shared" si="184"/>
        <v>2.5873983739837398</v>
      </c>
      <c r="P502" s="13">
        <f t="shared" si="174"/>
        <v>34440</v>
      </c>
      <c r="Q502" s="13">
        <f t="shared" si="185"/>
        <v>0</v>
      </c>
      <c r="R502" s="13">
        <f>tarifest3(A502-$K$3,$A$3,Param!$B$10,Param!$C$10,Param!$D$10,Param!$E$10,Param!$B$11,Param!$C$11,Param!$D$11,Param!$E$11)</f>
        <v>7827</v>
      </c>
      <c r="S502" s="3">
        <f t="shared" si="186"/>
        <v>15.908536585365853</v>
      </c>
      <c r="T502" s="3">
        <f>IF(A502&lt;$K$3,$K$2,tarifest3grenz(A502-$K$3,$A$3,Param!$B$10,Param!$C$10,Param!$D$10,Param!$E$10,Param!$B$11,Param!$C$11,Param!$D$11,Param!$E$11))*100</f>
        <v>33.89909251202198</v>
      </c>
      <c r="U502" s="3">
        <f>MAX(K502-tarifest3($K$3,$A$3,Param!$B$10,Param!$C$10,Param!$D$10,Param!$E$10,Param!$B$11,Param!$C$11,Param!$D$11,Param!$E$11),0)</f>
        <v>10443</v>
      </c>
      <c r="V502" s="3">
        <f t="shared" si="187"/>
        <v>21.225609756097562</v>
      </c>
      <c r="W502" s="3">
        <f t="shared" si="188"/>
        <v>42</v>
      </c>
      <c r="X502" s="3">
        <f>soli3grenz(K502,$A$3,Param!$J$9,Param!$J$10,Param!$J$11)*100</f>
        <v>0</v>
      </c>
      <c r="Y502" s="13">
        <f t="shared" si="175"/>
        <v>10443</v>
      </c>
      <c r="Z502" s="3">
        <f t="shared" si="189"/>
        <v>21.225609756097562</v>
      </c>
      <c r="AA502" s="13">
        <f t="shared" si="176"/>
        <v>42</v>
      </c>
      <c r="AB502" s="13">
        <f t="shared" si="177"/>
        <v>-1066</v>
      </c>
      <c r="AC502" s="13">
        <f t="shared" si="178"/>
        <v>-2.1666666666666643</v>
      </c>
      <c r="AD502" s="13">
        <f t="shared" si="179"/>
        <v>3.8793194412640233</v>
      </c>
      <c r="AE502" s="3">
        <f t="shared" si="180"/>
        <v>3.8793194412640233</v>
      </c>
      <c r="AF502" s="13">
        <f t="shared" si="192"/>
        <v>1066</v>
      </c>
      <c r="AG502" s="13">
        <f t="shared" si="190"/>
        <v>2.1666666666666643</v>
      </c>
      <c r="AH502" s="13">
        <f t="shared" si="193"/>
        <v>2.1666666666666643</v>
      </c>
    </row>
    <row r="503" spans="1:34" x14ac:dyDescent="0.2">
      <c r="A503" s="8">
        <f t="shared" si="191"/>
        <v>49300</v>
      </c>
      <c r="B503" s="9">
        <f t="shared" si="171"/>
        <v>49.3</v>
      </c>
      <c r="C503" s="13">
        <f>tarifest3(A503,$A$3,Param!$B$5,Param!$C$5,Param!$D$5,Param!$E$5,Param!$B$6,Param!$C$6,Param!$D$6,Param!$E$6)</f>
        <v>11547</v>
      </c>
      <c r="D503" s="3">
        <f t="shared" si="181"/>
        <v>23.421906693711968</v>
      </c>
      <c r="E503" s="3">
        <f>tarifest3grenz(A503,$A$3,Param!$B$5,Param!$C$5,Param!$D$5,Param!$E$5,Param!$B$6,Param!$C$6,Param!$D$6,Param!$E$6)*100</f>
        <v>38.161967483398215</v>
      </c>
      <c r="F503" s="13">
        <f>soli3(C503,$A$3,Param!$J$4,Param!$J$5,Param!$J$6)</f>
        <v>0</v>
      </c>
      <c r="G503" s="3">
        <f>soli3grenz(C503,$A$3,Param!$J$4,Param!$J$5,Param!$J$6)*100</f>
        <v>0</v>
      </c>
      <c r="H503" s="13">
        <f t="shared" si="172"/>
        <v>11547</v>
      </c>
      <c r="I503" s="3">
        <f t="shared" si="170"/>
        <v>23.421906693711968</v>
      </c>
      <c r="J503" s="13">
        <f t="shared" si="173"/>
        <v>38.161967483398215</v>
      </c>
      <c r="K503" s="13">
        <f>tarifest3(A503,$A$3,Param!$B$10,Param!$C$10,Param!$D$10,Param!$E$10,Param!$B$11,Param!$C$11,Param!$D$11,Param!$E$11)</f>
        <v>15715</v>
      </c>
      <c r="L503" s="3">
        <f t="shared" si="182"/>
        <v>31.876267748478703</v>
      </c>
      <c r="M503" s="3">
        <f>tarifest3grenz(A503,$A$3,Param!$B$10,Param!$C$10,Param!$D$10,Param!$E$10,Param!$B$11,Param!$C$11,Param!$D$11,Param!$E$11)*100</f>
        <v>42</v>
      </c>
      <c r="N503" s="3">
        <f t="shared" si="183"/>
        <v>1315</v>
      </c>
      <c r="O503" s="3">
        <f t="shared" si="184"/>
        <v>2.6673427991886411</v>
      </c>
      <c r="P503" s="13">
        <f t="shared" si="174"/>
        <v>34510</v>
      </c>
      <c r="Q503" s="13">
        <f t="shared" si="185"/>
        <v>0</v>
      </c>
      <c r="R503" s="13">
        <f>tarifest3(A503-$K$3,$A$3,Param!$B$10,Param!$C$10,Param!$D$10,Param!$E$10,Param!$B$11,Param!$C$11,Param!$D$11,Param!$E$11)</f>
        <v>7861</v>
      </c>
      <c r="S503" s="3">
        <f t="shared" si="186"/>
        <v>15.945233265720082</v>
      </c>
      <c r="T503" s="3">
        <f>IF(A503&lt;$K$3,$K$2,tarifest3grenz(A503-$K$3,$A$3,Param!$B$10,Param!$C$10,Param!$D$10,Param!$E$10,Param!$B$11,Param!$C$11,Param!$D$11,Param!$E$11))*100</f>
        <v>33.940379436684218</v>
      </c>
      <c r="U503" s="3">
        <f>MAX(K503-tarifest3($K$3,$A$3,Param!$B$10,Param!$C$10,Param!$D$10,Param!$E$10,Param!$B$11,Param!$C$11,Param!$D$11,Param!$E$11),0)</f>
        <v>10485</v>
      </c>
      <c r="V503" s="3">
        <f t="shared" si="187"/>
        <v>21.267748478701826</v>
      </c>
      <c r="W503" s="3">
        <f t="shared" si="188"/>
        <v>42</v>
      </c>
      <c r="X503" s="3">
        <f>soli3grenz(K503,$A$3,Param!$J$9,Param!$J$10,Param!$J$11)*100</f>
        <v>0</v>
      </c>
      <c r="Y503" s="13">
        <f t="shared" si="175"/>
        <v>10485</v>
      </c>
      <c r="Z503" s="3">
        <f t="shared" si="189"/>
        <v>21.267748478701826</v>
      </c>
      <c r="AA503" s="13">
        <f t="shared" si="176"/>
        <v>42</v>
      </c>
      <c r="AB503" s="13">
        <f t="shared" si="177"/>
        <v>-1062</v>
      </c>
      <c r="AC503" s="13">
        <f t="shared" si="178"/>
        <v>-2.1541582150101419</v>
      </c>
      <c r="AD503" s="13">
        <f t="shared" si="179"/>
        <v>3.8380325166017855</v>
      </c>
      <c r="AE503" s="3">
        <f t="shared" si="180"/>
        <v>3.8380325166017855</v>
      </c>
      <c r="AF503" s="13">
        <f t="shared" si="192"/>
        <v>1062</v>
      </c>
      <c r="AG503" s="13">
        <f t="shared" si="190"/>
        <v>2.1541582150101419</v>
      </c>
      <c r="AH503" s="13">
        <f t="shared" si="193"/>
        <v>2.1541582150101419</v>
      </c>
    </row>
    <row r="504" spans="1:34" x14ac:dyDescent="0.2">
      <c r="A504" s="8">
        <f t="shared" si="191"/>
        <v>49400</v>
      </c>
      <c r="B504" s="9">
        <f t="shared" si="171"/>
        <v>49.4</v>
      </c>
      <c r="C504" s="13">
        <f>tarifest3(A504,$A$3,Param!$B$5,Param!$C$5,Param!$D$5,Param!$E$5,Param!$B$6,Param!$C$6,Param!$D$6,Param!$E$6)</f>
        <v>11586</v>
      </c>
      <c r="D504" s="3">
        <f t="shared" si="181"/>
        <v>23.453441295546558</v>
      </c>
      <c r="E504" s="3">
        <f>tarifest3grenz(A504,$A$3,Param!$B$5,Param!$C$5,Param!$D$5,Param!$E$5,Param!$B$6,Param!$C$6,Param!$D$6,Param!$E$6)*100</f>
        <v>38.203254408060452</v>
      </c>
      <c r="F504" s="13">
        <f>soli3(C504,$A$3,Param!$J$4,Param!$J$5,Param!$J$6)</f>
        <v>0</v>
      </c>
      <c r="G504" s="3">
        <f>soli3grenz(C504,$A$3,Param!$J$4,Param!$J$5,Param!$J$6)*100</f>
        <v>0</v>
      </c>
      <c r="H504" s="13">
        <f t="shared" si="172"/>
        <v>11586</v>
      </c>
      <c r="I504" s="3">
        <f t="shared" si="170"/>
        <v>23.453441295546558</v>
      </c>
      <c r="J504" s="13">
        <f t="shared" si="173"/>
        <v>38.203254408060452</v>
      </c>
      <c r="K504" s="13">
        <f>tarifest3(A504,$A$3,Param!$B$10,Param!$C$10,Param!$D$10,Param!$E$10,Param!$B$11,Param!$C$11,Param!$D$11,Param!$E$11)</f>
        <v>15757</v>
      </c>
      <c r="L504" s="3">
        <f t="shared" si="182"/>
        <v>31.896761133603242</v>
      </c>
      <c r="M504" s="3">
        <f>tarifest3grenz(A504,$A$3,Param!$B$10,Param!$C$10,Param!$D$10,Param!$E$10,Param!$B$11,Param!$C$11,Param!$D$11,Param!$E$11)*100</f>
        <v>42</v>
      </c>
      <c r="N504" s="3">
        <f t="shared" si="183"/>
        <v>1357</v>
      </c>
      <c r="O504" s="3">
        <f t="shared" si="184"/>
        <v>2.7469635627530362</v>
      </c>
      <c r="P504" s="13">
        <f t="shared" si="174"/>
        <v>34580</v>
      </c>
      <c r="Q504" s="13">
        <f t="shared" si="185"/>
        <v>0</v>
      </c>
      <c r="R504" s="13">
        <f>tarifest3(A504-$K$3,$A$3,Param!$B$10,Param!$C$10,Param!$D$10,Param!$E$10,Param!$B$11,Param!$C$11,Param!$D$11,Param!$E$11)</f>
        <v>7895</v>
      </c>
      <c r="S504" s="3">
        <f t="shared" si="186"/>
        <v>15.981781376518219</v>
      </c>
      <c r="T504" s="3">
        <f>IF(A504&lt;$K$3,$K$2,tarifest3grenz(A504-$K$3,$A$3,Param!$B$10,Param!$C$10,Param!$D$10,Param!$E$10,Param!$B$11,Param!$C$11,Param!$D$11,Param!$E$11))*100</f>
        <v>33.981666361346463</v>
      </c>
      <c r="U504" s="3">
        <f>MAX(K504-tarifest3($K$3,$A$3,Param!$B$10,Param!$C$10,Param!$D$10,Param!$E$10,Param!$B$11,Param!$C$11,Param!$D$11,Param!$E$11),0)</f>
        <v>10527</v>
      </c>
      <c r="V504" s="3">
        <f t="shared" si="187"/>
        <v>21.309716599190285</v>
      </c>
      <c r="W504" s="3">
        <f t="shared" si="188"/>
        <v>42</v>
      </c>
      <c r="X504" s="3">
        <f>soli3grenz(K504,$A$3,Param!$J$9,Param!$J$10,Param!$J$11)*100</f>
        <v>0</v>
      </c>
      <c r="Y504" s="13">
        <f t="shared" si="175"/>
        <v>10527</v>
      </c>
      <c r="Z504" s="3">
        <f t="shared" si="189"/>
        <v>21.309716599190285</v>
      </c>
      <c r="AA504" s="13">
        <f t="shared" si="176"/>
        <v>42</v>
      </c>
      <c r="AB504" s="13">
        <f t="shared" si="177"/>
        <v>-1059</v>
      </c>
      <c r="AC504" s="13">
        <f t="shared" si="178"/>
        <v>-2.1437246963562728</v>
      </c>
      <c r="AD504" s="13">
        <f t="shared" si="179"/>
        <v>3.7967455919395476</v>
      </c>
      <c r="AE504" s="3">
        <f t="shared" si="180"/>
        <v>3.7967455919395476</v>
      </c>
      <c r="AF504" s="13">
        <f t="shared" si="192"/>
        <v>1059</v>
      </c>
      <c r="AG504" s="13">
        <f t="shared" si="190"/>
        <v>2.1437246963562728</v>
      </c>
      <c r="AH504" s="13">
        <f t="shared" si="193"/>
        <v>2.1437246963562728</v>
      </c>
    </row>
    <row r="505" spans="1:34" x14ac:dyDescent="0.2">
      <c r="A505" s="8">
        <f t="shared" si="191"/>
        <v>49500</v>
      </c>
      <c r="B505" s="9">
        <f t="shared" si="171"/>
        <v>49.5</v>
      </c>
      <c r="C505" s="13">
        <f>tarifest3(A505,$A$3,Param!$B$5,Param!$C$5,Param!$D$5,Param!$E$5,Param!$B$6,Param!$C$6,Param!$D$6,Param!$E$6)</f>
        <v>11624</v>
      </c>
      <c r="D505" s="3">
        <f t="shared" si="181"/>
        <v>23.482828282828283</v>
      </c>
      <c r="E505" s="3">
        <f>tarifest3grenz(A505,$A$3,Param!$B$5,Param!$C$5,Param!$D$5,Param!$E$5,Param!$B$6,Param!$C$6,Param!$D$6,Param!$E$6)*100</f>
        <v>38.24454133272269</v>
      </c>
      <c r="F505" s="13">
        <f>soli3(C505,$A$3,Param!$J$4,Param!$J$5,Param!$J$6)</f>
        <v>0</v>
      </c>
      <c r="G505" s="3">
        <f>soli3grenz(C505,$A$3,Param!$J$4,Param!$J$5,Param!$J$6)*100</f>
        <v>0</v>
      </c>
      <c r="H505" s="13">
        <f t="shared" si="172"/>
        <v>11624</v>
      </c>
      <c r="I505" s="3">
        <f t="shared" si="170"/>
        <v>23.482828282828283</v>
      </c>
      <c r="J505" s="13">
        <f t="shared" si="173"/>
        <v>38.24454133272269</v>
      </c>
      <c r="K505" s="13">
        <f>tarifest3(A505,$A$3,Param!$B$10,Param!$C$10,Param!$D$10,Param!$E$10,Param!$B$11,Param!$C$11,Param!$D$11,Param!$E$11)</f>
        <v>15799</v>
      </c>
      <c r="L505" s="3">
        <f t="shared" si="182"/>
        <v>31.917171717171716</v>
      </c>
      <c r="M505" s="3">
        <f>tarifest3grenz(A505,$A$3,Param!$B$10,Param!$C$10,Param!$D$10,Param!$E$10,Param!$B$11,Param!$C$11,Param!$D$11,Param!$E$11)*100</f>
        <v>42</v>
      </c>
      <c r="N505" s="3">
        <f t="shared" si="183"/>
        <v>1399</v>
      </c>
      <c r="O505" s="3">
        <f t="shared" si="184"/>
        <v>2.8262626262626265</v>
      </c>
      <c r="P505" s="13">
        <f t="shared" si="174"/>
        <v>34650</v>
      </c>
      <c r="Q505" s="13">
        <f t="shared" si="185"/>
        <v>0</v>
      </c>
      <c r="R505" s="13">
        <f>tarifest3(A505-$K$3,$A$3,Param!$B$10,Param!$C$10,Param!$D$10,Param!$E$10,Param!$B$11,Param!$C$11,Param!$D$11,Param!$E$11)</f>
        <v>7929</v>
      </c>
      <c r="S505" s="3">
        <f t="shared" si="186"/>
        <v>16.018181818181816</v>
      </c>
      <c r="T505" s="3">
        <f>IF(A505&lt;$K$3,$K$2,tarifest3grenz(A505-$K$3,$A$3,Param!$B$10,Param!$C$10,Param!$D$10,Param!$E$10,Param!$B$11,Param!$C$11,Param!$D$11,Param!$E$11))*100</f>
        <v>34.022953286008701</v>
      </c>
      <c r="U505" s="3">
        <f>MAX(K505-tarifest3($K$3,$A$3,Param!$B$10,Param!$C$10,Param!$D$10,Param!$E$10,Param!$B$11,Param!$C$11,Param!$D$11,Param!$E$11),0)</f>
        <v>10569</v>
      </c>
      <c r="V505" s="3">
        <f t="shared" si="187"/>
        <v>21.351515151515152</v>
      </c>
      <c r="W505" s="3">
        <f t="shared" si="188"/>
        <v>42</v>
      </c>
      <c r="X505" s="3">
        <f>soli3grenz(K505,$A$3,Param!$J$9,Param!$J$10,Param!$J$11)*100</f>
        <v>0</v>
      </c>
      <c r="Y505" s="13">
        <f t="shared" si="175"/>
        <v>10569</v>
      </c>
      <c r="Z505" s="3">
        <f t="shared" si="189"/>
        <v>21.351515151515152</v>
      </c>
      <c r="AA505" s="13">
        <f t="shared" si="176"/>
        <v>42</v>
      </c>
      <c r="AB505" s="13">
        <f t="shared" si="177"/>
        <v>-1055</v>
      </c>
      <c r="AC505" s="13">
        <f t="shared" si="178"/>
        <v>-2.1313131313131315</v>
      </c>
      <c r="AD505" s="13">
        <f t="shared" si="179"/>
        <v>3.7554586672773098</v>
      </c>
      <c r="AE505" s="3">
        <f t="shared" si="180"/>
        <v>3.7554586672773098</v>
      </c>
      <c r="AF505" s="13">
        <f t="shared" si="192"/>
        <v>1055</v>
      </c>
      <c r="AG505" s="13">
        <f t="shared" si="190"/>
        <v>2.1313131313131315</v>
      </c>
      <c r="AH505" s="13">
        <f t="shared" si="193"/>
        <v>2.1313131313131315</v>
      </c>
    </row>
    <row r="506" spans="1:34" x14ac:dyDescent="0.2">
      <c r="A506" s="8">
        <f t="shared" si="191"/>
        <v>49600</v>
      </c>
      <c r="B506" s="9">
        <f t="shared" si="171"/>
        <v>49.6</v>
      </c>
      <c r="C506" s="13">
        <f>tarifest3(A506,$A$3,Param!$B$5,Param!$C$5,Param!$D$5,Param!$E$5,Param!$B$6,Param!$C$6,Param!$D$6,Param!$E$6)</f>
        <v>11662</v>
      </c>
      <c r="D506" s="3">
        <f t="shared" si="181"/>
        <v>23.512096774193548</v>
      </c>
      <c r="E506" s="3">
        <f>tarifest3grenz(A506,$A$3,Param!$B$5,Param!$C$5,Param!$D$5,Param!$E$5,Param!$B$6,Param!$C$6,Param!$D$6,Param!$E$6)*100</f>
        <v>38.285828257384935</v>
      </c>
      <c r="F506" s="13">
        <f>soli3(C506,$A$3,Param!$J$4,Param!$J$5,Param!$J$6)</f>
        <v>0</v>
      </c>
      <c r="G506" s="3">
        <f>soli3grenz(C506,$A$3,Param!$J$4,Param!$J$5,Param!$J$6)*100</f>
        <v>0</v>
      </c>
      <c r="H506" s="13">
        <f t="shared" si="172"/>
        <v>11662</v>
      </c>
      <c r="I506" s="3">
        <f t="shared" si="170"/>
        <v>23.512096774193548</v>
      </c>
      <c r="J506" s="13">
        <f t="shared" si="173"/>
        <v>38.285828257384935</v>
      </c>
      <c r="K506" s="13">
        <f>tarifest3(A506,$A$3,Param!$B$10,Param!$C$10,Param!$D$10,Param!$E$10,Param!$B$11,Param!$C$11,Param!$D$11,Param!$E$11)</f>
        <v>15841</v>
      </c>
      <c r="L506" s="3">
        <f t="shared" si="182"/>
        <v>31.937500000000004</v>
      </c>
      <c r="M506" s="3">
        <f>tarifest3grenz(A506,$A$3,Param!$B$10,Param!$C$10,Param!$D$10,Param!$E$10,Param!$B$11,Param!$C$11,Param!$D$11,Param!$E$11)*100</f>
        <v>42</v>
      </c>
      <c r="N506" s="3">
        <f t="shared" si="183"/>
        <v>1441</v>
      </c>
      <c r="O506" s="3">
        <f t="shared" si="184"/>
        <v>2.905241935483871</v>
      </c>
      <c r="P506" s="13">
        <f t="shared" si="174"/>
        <v>34720</v>
      </c>
      <c r="Q506" s="13">
        <f t="shared" si="185"/>
        <v>0</v>
      </c>
      <c r="R506" s="13">
        <f>tarifest3(A506-$K$3,$A$3,Param!$B$10,Param!$C$10,Param!$D$10,Param!$E$10,Param!$B$11,Param!$C$11,Param!$D$11,Param!$E$11)</f>
        <v>7963</v>
      </c>
      <c r="S506" s="3">
        <f t="shared" si="186"/>
        <v>16.054435483870968</v>
      </c>
      <c r="T506" s="3">
        <f>IF(A506&lt;$K$3,$K$2,tarifest3grenz(A506-$K$3,$A$3,Param!$B$10,Param!$C$10,Param!$D$10,Param!$E$10,Param!$B$11,Param!$C$11,Param!$D$11,Param!$E$11))*100</f>
        <v>34.064240210670945</v>
      </c>
      <c r="U506" s="3">
        <f>MAX(K506-tarifest3($K$3,$A$3,Param!$B$10,Param!$C$10,Param!$D$10,Param!$E$10,Param!$B$11,Param!$C$11,Param!$D$11,Param!$E$11),0)</f>
        <v>10611</v>
      </c>
      <c r="V506" s="3">
        <f t="shared" si="187"/>
        <v>21.393145161290324</v>
      </c>
      <c r="W506" s="3">
        <f t="shared" si="188"/>
        <v>42</v>
      </c>
      <c r="X506" s="3">
        <f>soli3grenz(K506,$A$3,Param!$J$9,Param!$J$10,Param!$J$11)*100</f>
        <v>0</v>
      </c>
      <c r="Y506" s="13">
        <f t="shared" si="175"/>
        <v>10611</v>
      </c>
      <c r="Z506" s="3">
        <f t="shared" si="189"/>
        <v>21.393145161290324</v>
      </c>
      <c r="AA506" s="13">
        <f t="shared" si="176"/>
        <v>42</v>
      </c>
      <c r="AB506" s="13">
        <f t="shared" si="177"/>
        <v>-1051</v>
      </c>
      <c r="AC506" s="13">
        <f t="shared" si="178"/>
        <v>-2.1189516129032242</v>
      </c>
      <c r="AD506" s="13">
        <f t="shared" si="179"/>
        <v>3.7141717426150649</v>
      </c>
      <c r="AE506" s="3">
        <f t="shared" si="180"/>
        <v>3.7141717426150649</v>
      </c>
      <c r="AF506" s="13">
        <f t="shared" si="192"/>
        <v>1051</v>
      </c>
      <c r="AG506" s="13">
        <f t="shared" si="190"/>
        <v>2.1189516129032242</v>
      </c>
      <c r="AH506" s="13">
        <f t="shared" si="193"/>
        <v>2.1189516129032242</v>
      </c>
    </row>
    <row r="507" spans="1:34" x14ac:dyDescent="0.2">
      <c r="A507" s="8">
        <f t="shared" si="191"/>
        <v>49700</v>
      </c>
      <c r="B507" s="9">
        <f t="shared" si="171"/>
        <v>49.7</v>
      </c>
      <c r="C507" s="13">
        <f>tarifest3(A507,$A$3,Param!$B$5,Param!$C$5,Param!$D$5,Param!$E$5,Param!$B$6,Param!$C$6,Param!$D$6,Param!$E$6)</f>
        <v>11700</v>
      </c>
      <c r="D507" s="3">
        <f t="shared" si="181"/>
        <v>23.541247484909455</v>
      </c>
      <c r="E507" s="3">
        <f>tarifest3grenz(A507,$A$3,Param!$B$5,Param!$C$5,Param!$D$5,Param!$E$5,Param!$B$6,Param!$C$6,Param!$D$6,Param!$E$6)*100</f>
        <v>38.327115182047173</v>
      </c>
      <c r="F507" s="13">
        <f>soli3(C507,$A$3,Param!$J$4,Param!$J$5,Param!$J$6)</f>
        <v>0</v>
      </c>
      <c r="G507" s="3">
        <f>soli3grenz(C507,$A$3,Param!$J$4,Param!$J$5,Param!$J$6)*100</f>
        <v>0</v>
      </c>
      <c r="H507" s="13">
        <f t="shared" si="172"/>
        <v>11700</v>
      </c>
      <c r="I507" s="3">
        <f t="shared" si="170"/>
        <v>23.541247484909455</v>
      </c>
      <c r="J507" s="13">
        <f t="shared" si="173"/>
        <v>38.327115182047173</v>
      </c>
      <c r="K507" s="13">
        <f>tarifest3(A507,$A$3,Param!$B$10,Param!$C$10,Param!$D$10,Param!$E$10,Param!$B$11,Param!$C$11,Param!$D$11,Param!$E$11)</f>
        <v>15883</v>
      </c>
      <c r="L507" s="3">
        <f t="shared" si="182"/>
        <v>31.95774647887324</v>
      </c>
      <c r="M507" s="3">
        <f>tarifest3grenz(A507,$A$3,Param!$B$10,Param!$C$10,Param!$D$10,Param!$E$10,Param!$B$11,Param!$C$11,Param!$D$11,Param!$E$11)*100</f>
        <v>42</v>
      </c>
      <c r="N507" s="3">
        <f t="shared" si="183"/>
        <v>1483</v>
      </c>
      <c r="O507" s="3">
        <f t="shared" si="184"/>
        <v>2.9839034205231387</v>
      </c>
      <c r="P507" s="13">
        <f t="shared" si="174"/>
        <v>34790</v>
      </c>
      <c r="Q507" s="13">
        <f t="shared" si="185"/>
        <v>0</v>
      </c>
      <c r="R507" s="13">
        <f>tarifest3(A507-$K$3,$A$3,Param!$B$10,Param!$C$10,Param!$D$10,Param!$E$10,Param!$B$11,Param!$C$11,Param!$D$11,Param!$E$11)</f>
        <v>7997</v>
      </c>
      <c r="S507" s="3">
        <f t="shared" si="186"/>
        <v>16.090543259557343</v>
      </c>
      <c r="T507" s="3">
        <f>IF(A507&lt;$K$3,$K$2,tarifest3grenz(A507-$K$3,$A$3,Param!$B$10,Param!$C$10,Param!$D$10,Param!$E$10,Param!$B$11,Param!$C$11,Param!$D$11,Param!$E$11))*100</f>
        <v>34.105527135333176</v>
      </c>
      <c r="U507" s="3">
        <f>MAX(K507-tarifest3($K$3,$A$3,Param!$B$10,Param!$C$10,Param!$D$10,Param!$E$10,Param!$B$11,Param!$C$11,Param!$D$11,Param!$E$11),0)</f>
        <v>10653</v>
      </c>
      <c r="V507" s="3">
        <f t="shared" si="187"/>
        <v>21.43460764587525</v>
      </c>
      <c r="W507" s="3">
        <f t="shared" si="188"/>
        <v>42</v>
      </c>
      <c r="X507" s="3">
        <f>soli3grenz(K507,$A$3,Param!$J$9,Param!$J$10,Param!$J$11)*100</f>
        <v>0</v>
      </c>
      <c r="Y507" s="13">
        <f t="shared" si="175"/>
        <v>10653</v>
      </c>
      <c r="Z507" s="3">
        <f t="shared" si="189"/>
        <v>21.43460764587525</v>
      </c>
      <c r="AA507" s="13">
        <f t="shared" si="176"/>
        <v>42</v>
      </c>
      <c r="AB507" s="13">
        <f t="shared" si="177"/>
        <v>-1047</v>
      </c>
      <c r="AC507" s="13">
        <f t="shared" si="178"/>
        <v>-2.1066398390342052</v>
      </c>
      <c r="AD507" s="13">
        <f t="shared" si="179"/>
        <v>3.6728848179528271</v>
      </c>
      <c r="AE507" s="3">
        <f t="shared" si="180"/>
        <v>3.6728848179528271</v>
      </c>
      <c r="AF507" s="13">
        <f t="shared" si="192"/>
        <v>1047</v>
      </c>
      <c r="AG507" s="13">
        <f t="shared" si="190"/>
        <v>2.1066398390342052</v>
      </c>
      <c r="AH507" s="13">
        <f t="shared" si="193"/>
        <v>2.1066398390342052</v>
      </c>
    </row>
    <row r="508" spans="1:34" x14ac:dyDescent="0.2">
      <c r="A508" s="8">
        <f t="shared" si="191"/>
        <v>49800</v>
      </c>
      <c r="B508" s="9">
        <f t="shared" si="171"/>
        <v>49.8</v>
      </c>
      <c r="C508" s="13">
        <f>tarifest3(A508,$A$3,Param!$B$5,Param!$C$5,Param!$D$5,Param!$E$5,Param!$B$6,Param!$C$6,Param!$D$6,Param!$E$6)</f>
        <v>11739</v>
      </c>
      <c r="D508" s="3">
        <f t="shared" si="181"/>
        <v>23.572289156626507</v>
      </c>
      <c r="E508" s="3">
        <f>tarifest3grenz(A508,$A$3,Param!$B$5,Param!$C$5,Param!$D$5,Param!$E$5,Param!$B$6,Param!$C$6,Param!$D$6,Param!$E$6)*100</f>
        <v>38.368402106709411</v>
      </c>
      <c r="F508" s="13">
        <f>soli3(C508,$A$3,Param!$J$4,Param!$J$5,Param!$J$6)</f>
        <v>0</v>
      </c>
      <c r="G508" s="3">
        <f>soli3grenz(C508,$A$3,Param!$J$4,Param!$J$5,Param!$J$6)*100</f>
        <v>0</v>
      </c>
      <c r="H508" s="13">
        <f t="shared" si="172"/>
        <v>11739</v>
      </c>
      <c r="I508" s="3">
        <f t="shared" si="170"/>
        <v>23.572289156626507</v>
      </c>
      <c r="J508" s="13">
        <f t="shared" si="173"/>
        <v>38.368402106709411</v>
      </c>
      <c r="K508" s="13">
        <f>tarifest3(A508,$A$3,Param!$B$10,Param!$C$10,Param!$D$10,Param!$E$10,Param!$B$11,Param!$C$11,Param!$D$11,Param!$E$11)</f>
        <v>15925</v>
      </c>
      <c r="L508" s="3">
        <f t="shared" si="182"/>
        <v>31.977911646586342</v>
      </c>
      <c r="M508" s="3">
        <f>tarifest3grenz(A508,$A$3,Param!$B$10,Param!$C$10,Param!$D$10,Param!$E$10,Param!$B$11,Param!$C$11,Param!$D$11,Param!$E$11)*100</f>
        <v>42</v>
      </c>
      <c r="N508" s="3">
        <f t="shared" si="183"/>
        <v>1525</v>
      </c>
      <c r="O508" s="3">
        <f t="shared" si="184"/>
        <v>3.0622489959839356</v>
      </c>
      <c r="P508" s="13">
        <f t="shared" si="174"/>
        <v>34860</v>
      </c>
      <c r="Q508" s="13">
        <f t="shared" si="185"/>
        <v>0</v>
      </c>
      <c r="R508" s="13">
        <f>tarifest3(A508-$K$3,$A$3,Param!$B$10,Param!$C$10,Param!$D$10,Param!$E$10,Param!$B$11,Param!$C$11,Param!$D$11,Param!$E$11)</f>
        <v>8031</v>
      </c>
      <c r="S508" s="3">
        <f t="shared" si="186"/>
        <v>16.126506024096386</v>
      </c>
      <c r="T508" s="3">
        <f>IF(A508&lt;$K$3,$K$2,tarifest3grenz(A508-$K$3,$A$3,Param!$B$10,Param!$C$10,Param!$D$10,Param!$E$10,Param!$B$11,Param!$C$11,Param!$D$11,Param!$E$11))*100</f>
        <v>34.146814059995421</v>
      </c>
      <c r="U508" s="3">
        <f>MAX(K508-tarifest3($K$3,$A$3,Param!$B$10,Param!$C$10,Param!$D$10,Param!$E$10,Param!$B$11,Param!$C$11,Param!$D$11,Param!$E$11),0)</f>
        <v>10695</v>
      </c>
      <c r="V508" s="3">
        <f t="shared" si="187"/>
        <v>21.475903614457831</v>
      </c>
      <c r="W508" s="3">
        <f t="shared" si="188"/>
        <v>42</v>
      </c>
      <c r="X508" s="3">
        <f>soli3grenz(K508,$A$3,Param!$J$9,Param!$J$10,Param!$J$11)*100</f>
        <v>0</v>
      </c>
      <c r="Y508" s="13">
        <f t="shared" si="175"/>
        <v>10695</v>
      </c>
      <c r="Z508" s="3">
        <f t="shared" si="189"/>
        <v>21.475903614457831</v>
      </c>
      <c r="AA508" s="13">
        <f t="shared" si="176"/>
        <v>42</v>
      </c>
      <c r="AB508" s="13">
        <f t="shared" si="177"/>
        <v>-1044</v>
      </c>
      <c r="AC508" s="13">
        <f t="shared" si="178"/>
        <v>-2.0963855421686759</v>
      </c>
      <c r="AD508" s="13">
        <f t="shared" si="179"/>
        <v>3.6315978932905892</v>
      </c>
      <c r="AE508" s="3">
        <f t="shared" si="180"/>
        <v>3.6315978932905892</v>
      </c>
      <c r="AF508" s="13">
        <f t="shared" si="192"/>
        <v>1044</v>
      </c>
      <c r="AG508" s="13">
        <f t="shared" si="190"/>
        <v>2.0963855421686759</v>
      </c>
      <c r="AH508" s="13">
        <f t="shared" si="193"/>
        <v>2.0963855421686759</v>
      </c>
    </row>
    <row r="509" spans="1:34" x14ac:dyDescent="0.2">
      <c r="A509" s="8">
        <f t="shared" si="191"/>
        <v>49900</v>
      </c>
      <c r="B509" s="9">
        <f t="shared" si="171"/>
        <v>49.9</v>
      </c>
      <c r="C509" s="13">
        <f>tarifest3(A509,$A$3,Param!$B$5,Param!$C$5,Param!$D$5,Param!$E$5,Param!$B$6,Param!$C$6,Param!$D$6,Param!$E$6)</f>
        <v>11777</v>
      </c>
      <c r="D509" s="3">
        <f t="shared" si="181"/>
        <v>23.601202404809619</v>
      </c>
      <c r="E509" s="3">
        <f>tarifest3grenz(A509,$A$3,Param!$B$5,Param!$C$5,Param!$D$5,Param!$E$5,Param!$B$6,Param!$C$6,Param!$D$6,Param!$E$6)*100</f>
        <v>38.409689031371656</v>
      </c>
      <c r="F509" s="13">
        <f>soli3(C509,$A$3,Param!$J$4,Param!$J$5,Param!$J$6)</f>
        <v>0</v>
      </c>
      <c r="G509" s="3">
        <f>soli3grenz(C509,$A$3,Param!$J$4,Param!$J$5,Param!$J$6)*100</f>
        <v>0</v>
      </c>
      <c r="H509" s="13">
        <f t="shared" si="172"/>
        <v>11777</v>
      </c>
      <c r="I509" s="3">
        <f t="shared" ref="I509:I572" si="194">IF($A509=0,0,H509/$A509*100)</f>
        <v>23.601202404809619</v>
      </c>
      <c r="J509" s="13">
        <f t="shared" si="173"/>
        <v>38.409689031371656</v>
      </c>
      <c r="K509" s="13">
        <f>tarifest3(A509,$A$3,Param!$B$10,Param!$C$10,Param!$D$10,Param!$E$10,Param!$B$11,Param!$C$11,Param!$D$11,Param!$E$11)</f>
        <v>15967</v>
      </c>
      <c r="L509" s="3">
        <f t="shared" si="182"/>
        <v>31.99799599198397</v>
      </c>
      <c r="M509" s="3">
        <f>tarifest3grenz(A509,$A$3,Param!$B$10,Param!$C$10,Param!$D$10,Param!$E$10,Param!$B$11,Param!$C$11,Param!$D$11,Param!$E$11)*100</f>
        <v>42</v>
      </c>
      <c r="N509" s="3">
        <f t="shared" si="183"/>
        <v>1567</v>
      </c>
      <c r="O509" s="3">
        <f t="shared" si="184"/>
        <v>3.1402805611222449</v>
      </c>
      <c r="P509" s="13">
        <f t="shared" si="174"/>
        <v>34930</v>
      </c>
      <c r="Q509" s="13">
        <f t="shared" si="185"/>
        <v>0</v>
      </c>
      <c r="R509" s="13">
        <f>tarifest3(A509-$K$3,$A$3,Param!$B$10,Param!$C$10,Param!$D$10,Param!$E$10,Param!$B$11,Param!$C$11,Param!$D$11,Param!$E$11)</f>
        <v>8066</v>
      </c>
      <c r="S509" s="3">
        <f t="shared" si="186"/>
        <v>16.164328657314631</v>
      </c>
      <c r="T509" s="3">
        <f>IF(A509&lt;$K$3,$K$2,tarifest3grenz(A509-$K$3,$A$3,Param!$B$10,Param!$C$10,Param!$D$10,Param!$E$10,Param!$B$11,Param!$C$11,Param!$D$11,Param!$E$11))*100</f>
        <v>34.188100984657659</v>
      </c>
      <c r="U509" s="3">
        <f>MAX(K509-tarifest3($K$3,$A$3,Param!$B$10,Param!$C$10,Param!$D$10,Param!$E$10,Param!$B$11,Param!$C$11,Param!$D$11,Param!$E$11),0)</f>
        <v>10737</v>
      </c>
      <c r="V509" s="3">
        <f t="shared" si="187"/>
        <v>21.517034068136272</v>
      </c>
      <c r="W509" s="3">
        <f t="shared" si="188"/>
        <v>42</v>
      </c>
      <c r="X509" s="3">
        <f>soli3grenz(K509,$A$3,Param!$J$9,Param!$J$10,Param!$J$11)*100</f>
        <v>0</v>
      </c>
      <c r="Y509" s="13">
        <f t="shared" si="175"/>
        <v>10737</v>
      </c>
      <c r="Z509" s="3">
        <f t="shared" si="189"/>
        <v>21.517034068136272</v>
      </c>
      <c r="AA509" s="13">
        <f t="shared" si="176"/>
        <v>42</v>
      </c>
      <c r="AB509" s="13">
        <f t="shared" si="177"/>
        <v>-1040</v>
      </c>
      <c r="AC509" s="13">
        <f t="shared" si="178"/>
        <v>-2.084168336673347</v>
      </c>
      <c r="AD509" s="13">
        <f t="shared" si="179"/>
        <v>3.5903109686283443</v>
      </c>
      <c r="AE509" s="3">
        <f t="shared" si="180"/>
        <v>3.5903109686283443</v>
      </c>
      <c r="AF509" s="13">
        <f t="shared" si="192"/>
        <v>1040</v>
      </c>
      <c r="AG509" s="13">
        <f t="shared" si="190"/>
        <v>2.084168336673347</v>
      </c>
      <c r="AH509" s="13">
        <f t="shared" si="193"/>
        <v>2.084168336673347</v>
      </c>
    </row>
    <row r="510" spans="1:34" x14ac:dyDescent="0.2">
      <c r="A510" s="8">
        <f t="shared" si="191"/>
        <v>50000</v>
      </c>
      <c r="B510" s="9">
        <f t="shared" si="171"/>
        <v>50</v>
      </c>
      <c r="C510" s="13">
        <f>tarifest3(A510,$A$3,Param!$B$5,Param!$C$5,Param!$D$5,Param!$E$5,Param!$B$6,Param!$C$6,Param!$D$6,Param!$E$6)</f>
        <v>11816</v>
      </c>
      <c r="D510" s="3">
        <f t="shared" si="181"/>
        <v>23.632000000000001</v>
      </c>
      <c r="E510" s="3">
        <f>tarifest3grenz(A510,$A$3,Param!$B$5,Param!$C$5,Param!$D$5,Param!$E$5,Param!$B$6,Param!$C$6,Param!$D$6,Param!$E$6)*100</f>
        <v>38.450975956033886</v>
      </c>
      <c r="F510" s="13">
        <f>soli3(C510,$A$3,Param!$J$4,Param!$J$5,Param!$J$6)</f>
        <v>0</v>
      </c>
      <c r="G510" s="3">
        <f>soli3grenz(C510,$A$3,Param!$J$4,Param!$J$5,Param!$J$6)*100</f>
        <v>0</v>
      </c>
      <c r="H510" s="13">
        <f t="shared" si="172"/>
        <v>11816</v>
      </c>
      <c r="I510" s="3">
        <f t="shared" si="194"/>
        <v>23.632000000000001</v>
      </c>
      <c r="J510" s="13">
        <f t="shared" si="173"/>
        <v>38.450975956033886</v>
      </c>
      <c r="K510" s="13">
        <f>tarifest3(A510,$A$3,Param!$B$10,Param!$C$10,Param!$D$10,Param!$E$10,Param!$B$11,Param!$C$11,Param!$D$11,Param!$E$11)</f>
        <v>16009</v>
      </c>
      <c r="L510" s="3">
        <f t="shared" si="182"/>
        <v>32.018000000000001</v>
      </c>
      <c r="M510" s="3">
        <f>tarifest3grenz(A510,$A$3,Param!$B$10,Param!$C$10,Param!$D$10,Param!$E$10,Param!$B$11,Param!$C$11,Param!$D$11,Param!$E$11)*100</f>
        <v>42</v>
      </c>
      <c r="N510" s="3">
        <f t="shared" si="183"/>
        <v>1609</v>
      </c>
      <c r="O510" s="3">
        <f t="shared" si="184"/>
        <v>3.218</v>
      </c>
      <c r="P510" s="13">
        <f t="shared" si="174"/>
        <v>35000</v>
      </c>
      <c r="Q510" s="13">
        <f t="shared" si="185"/>
        <v>0</v>
      </c>
      <c r="R510" s="13">
        <f>tarifest3(A510-$K$3,$A$3,Param!$B$10,Param!$C$10,Param!$D$10,Param!$E$10,Param!$B$11,Param!$C$11,Param!$D$11,Param!$E$11)</f>
        <v>8100</v>
      </c>
      <c r="S510" s="3">
        <f t="shared" si="186"/>
        <v>16.2</v>
      </c>
      <c r="T510" s="3">
        <f>IF(A510&lt;$K$3,$K$2,tarifest3grenz(A510-$K$3,$A$3,Param!$B$10,Param!$C$10,Param!$D$10,Param!$E$10,Param!$B$11,Param!$C$11,Param!$D$11,Param!$E$11))*100</f>
        <v>34.229387909319897</v>
      </c>
      <c r="U510" s="3">
        <f>MAX(K510-tarifest3($K$3,$A$3,Param!$B$10,Param!$C$10,Param!$D$10,Param!$E$10,Param!$B$11,Param!$C$11,Param!$D$11,Param!$E$11),0)</f>
        <v>10779</v>
      </c>
      <c r="V510" s="3">
        <f t="shared" si="187"/>
        <v>21.558</v>
      </c>
      <c r="W510" s="3">
        <f t="shared" si="188"/>
        <v>42</v>
      </c>
      <c r="X510" s="3">
        <f>soli3grenz(K510,$A$3,Param!$J$9,Param!$J$10,Param!$J$11)*100</f>
        <v>0</v>
      </c>
      <c r="Y510" s="13">
        <f t="shared" si="175"/>
        <v>10779</v>
      </c>
      <c r="Z510" s="3">
        <f t="shared" si="189"/>
        <v>21.558</v>
      </c>
      <c r="AA510" s="13">
        <f t="shared" si="176"/>
        <v>42</v>
      </c>
      <c r="AB510" s="13">
        <f t="shared" si="177"/>
        <v>-1037</v>
      </c>
      <c r="AC510" s="13">
        <f t="shared" si="178"/>
        <v>-2.0740000000000016</v>
      </c>
      <c r="AD510" s="13">
        <f t="shared" si="179"/>
        <v>3.5490240439661136</v>
      </c>
      <c r="AE510" s="3">
        <f t="shared" si="180"/>
        <v>3.5490240439661136</v>
      </c>
      <c r="AF510" s="13">
        <f t="shared" si="192"/>
        <v>1037</v>
      </c>
      <c r="AG510" s="13">
        <f t="shared" si="190"/>
        <v>2.0740000000000016</v>
      </c>
      <c r="AH510" s="13">
        <f t="shared" si="193"/>
        <v>2.0740000000000016</v>
      </c>
    </row>
    <row r="511" spans="1:34" x14ac:dyDescent="0.2">
      <c r="A511" s="8">
        <f t="shared" si="191"/>
        <v>50100</v>
      </c>
      <c r="B511" s="9">
        <f t="shared" si="171"/>
        <v>50.1</v>
      </c>
      <c r="C511" s="13">
        <f>tarifest3(A511,$A$3,Param!$B$5,Param!$C$5,Param!$D$5,Param!$E$5,Param!$B$6,Param!$C$6,Param!$D$6,Param!$E$6)</f>
        <v>11854</v>
      </c>
      <c r="D511" s="3">
        <f t="shared" si="181"/>
        <v>23.660678642714572</v>
      </c>
      <c r="E511" s="3">
        <f>tarifest3grenz(A511,$A$3,Param!$B$5,Param!$C$5,Param!$D$5,Param!$E$5,Param!$B$6,Param!$C$6,Param!$D$6,Param!$E$6)*100</f>
        <v>38.492262880696124</v>
      </c>
      <c r="F511" s="13">
        <f>soli3(C511,$A$3,Param!$J$4,Param!$J$5,Param!$J$6)</f>
        <v>0</v>
      </c>
      <c r="G511" s="3">
        <f>soli3grenz(C511,$A$3,Param!$J$4,Param!$J$5,Param!$J$6)*100</f>
        <v>0</v>
      </c>
      <c r="H511" s="13">
        <f t="shared" si="172"/>
        <v>11854</v>
      </c>
      <c r="I511" s="3">
        <f t="shared" si="194"/>
        <v>23.660678642714572</v>
      </c>
      <c r="J511" s="13">
        <f t="shared" si="173"/>
        <v>38.492262880696124</v>
      </c>
      <c r="K511" s="13">
        <f>tarifest3(A511,$A$3,Param!$B$10,Param!$C$10,Param!$D$10,Param!$E$10,Param!$B$11,Param!$C$11,Param!$D$11,Param!$E$11)</f>
        <v>16051</v>
      </c>
      <c r="L511" s="3">
        <f t="shared" si="182"/>
        <v>32.037924151696608</v>
      </c>
      <c r="M511" s="3">
        <f>tarifest3grenz(A511,$A$3,Param!$B$10,Param!$C$10,Param!$D$10,Param!$E$10,Param!$B$11,Param!$C$11,Param!$D$11,Param!$E$11)*100</f>
        <v>42</v>
      </c>
      <c r="N511" s="3">
        <f t="shared" si="183"/>
        <v>1651</v>
      </c>
      <c r="O511" s="3">
        <f t="shared" si="184"/>
        <v>3.2954091816367264</v>
      </c>
      <c r="P511" s="13">
        <f t="shared" si="174"/>
        <v>35070</v>
      </c>
      <c r="Q511" s="13">
        <f t="shared" si="185"/>
        <v>0</v>
      </c>
      <c r="R511" s="13">
        <f>tarifest3(A511-$K$3,$A$3,Param!$B$10,Param!$C$10,Param!$D$10,Param!$E$10,Param!$B$11,Param!$C$11,Param!$D$11,Param!$E$11)</f>
        <v>8134</v>
      </c>
      <c r="S511" s="3">
        <f t="shared" si="186"/>
        <v>16.235528942115767</v>
      </c>
      <c r="T511" s="3">
        <f>IF(A511&lt;$K$3,$K$2,tarifest3grenz(A511-$K$3,$A$3,Param!$B$10,Param!$C$10,Param!$D$10,Param!$E$10,Param!$B$11,Param!$C$11,Param!$D$11,Param!$E$11))*100</f>
        <v>34.270674833982142</v>
      </c>
      <c r="U511" s="3">
        <f>MAX(K511-tarifest3($K$3,$A$3,Param!$B$10,Param!$C$10,Param!$D$10,Param!$E$10,Param!$B$11,Param!$C$11,Param!$D$11,Param!$E$11),0)</f>
        <v>10821</v>
      </c>
      <c r="V511" s="3">
        <f t="shared" si="187"/>
        <v>21.598802395209582</v>
      </c>
      <c r="W511" s="3">
        <f t="shared" si="188"/>
        <v>42</v>
      </c>
      <c r="X511" s="3">
        <f>soli3grenz(K511,$A$3,Param!$J$9,Param!$J$10,Param!$J$11)*100</f>
        <v>0</v>
      </c>
      <c r="Y511" s="13">
        <f t="shared" si="175"/>
        <v>10821</v>
      </c>
      <c r="Z511" s="3">
        <f t="shared" si="189"/>
        <v>21.598802395209582</v>
      </c>
      <c r="AA511" s="13">
        <f t="shared" si="176"/>
        <v>42</v>
      </c>
      <c r="AB511" s="13">
        <f t="shared" si="177"/>
        <v>-1033</v>
      </c>
      <c r="AC511" s="13">
        <f t="shared" si="178"/>
        <v>-2.0618762475049905</v>
      </c>
      <c r="AD511" s="13">
        <f t="shared" si="179"/>
        <v>3.5077371193038758</v>
      </c>
      <c r="AE511" s="3">
        <f t="shared" si="180"/>
        <v>3.5077371193038758</v>
      </c>
      <c r="AF511" s="13">
        <f t="shared" si="192"/>
        <v>1033</v>
      </c>
      <c r="AG511" s="13">
        <f t="shared" si="190"/>
        <v>2.0618762475049905</v>
      </c>
      <c r="AH511" s="13">
        <f t="shared" si="193"/>
        <v>2.0618762475049905</v>
      </c>
    </row>
    <row r="512" spans="1:34" x14ac:dyDescent="0.2">
      <c r="A512" s="8">
        <f t="shared" si="191"/>
        <v>50200</v>
      </c>
      <c r="B512" s="9">
        <f t="shared" si="171"/>
        <v>50.2</v>
      </c>
      <c r="C512" s="13">
        <f>tarifest3(A512,$A$3,Param!$B$5,Param!$C$5,Param!$D$5,Param!$E$5,Param!$B$6,Param!$C$6,Param!$D$6,Param!$E$6)</f>
        <v>11893</v>
      </c>
      <c r="D512" s="3">
        <f t="shared" si="181"/>
        <v>23.691235059760956</v>
      </c>
      <c r="E512" s="3">
        <f>tarifest3grenz(A512,$A$3,Param!$B$5,Param!$C$5,Param!$D$5,Param!$E$5,Param!$B$6,Param!$C$6,Param!$D$6,Param!$E$6)*100</f>
        <v>38.533549805358369</v>
      </c>
      <c r="F512" s="13">
        <f>soli3(C512,$A$3,Param!$J$4,Param!$J$5,Param!$J$6)</f>
        <v>0</v>
      </c>
      <c r="G512" s="3">
        <f>soli3grenz(C512,$A$3,Param!$J$4,Param!$J$5,Param!$J$6)*100</f>
        <v>0</v>
      </c>
      <c r="H512" s="13">
        <f t="shared" si="172"/>
        <v>11893</v>
      </c>
      <c r="I512" s="3">
        <f t="shared" si="194"/>
        <v>23.691235059760956</v>
      </c>
      <c r="J512" s="13">
        <f t="shared" si="173"/>
        <v>38.533549805358369</v>
      </c>
      <c r="K512" s="13">
        <f>tarifest3(A512,$A$3,Param!$B$10,Param!$C$10,Param!$D$10,Param!$E$10,Param!$B$11,Param!$C$11,Param!$D$11,Param!$E$11)</f>
        <v>16093</v>
      </c>
      <c r="L512" s="3">
        <f t="shared" si="182"/>
        <v>32.057768924302785</v>
      </c>
      <c r="M512" s="3">
        <f>tarifest3grenz(A512,$A$3,Param!$B$10,Param!$C$10,Param!$D$10,Param!$E$10,Param!$B$11,Param!$C$11,Param!$D$11,Param!$E$11)*100</f>
        <v>42</v>
      </c>
      <c r="N512" s="3">
        <f t="shared" si="183"/>
        <v>1693</v>
      </c>
      <c r="O512" s="3">
        <f t="shared" si="184"/>
        <v>3.3725099601593622</v>
      </c>
      <c r="P512" s="13">
        <f t="shared" si="174"/>
        <v>35140</v>
      </c>
      <c r="Q512" s="13">
        <f t="shared" si="185"/>
        <v>0</v>
      </c>
      <c r="R512" s="13">
        <f>tarifest3(A512-$K$3,$A$3,Param!$B$10,Param!$C$10,Param!$D$10,Param!$E$10,Param!$B$11,Param!$C$11,Param!$D$11,Param!$E$11)</f>
        <v>8168</v>
      </c>
      <c r="S512" s="3">
        <f t="shared" si="186"/>
        <v>16.270916334661354</v>
      </c>
      <c r="T512" s="3">
        <f>IF(A512&lt;$K$3,$K$2,tarifest3grenz(A512-$K$3,$A$3,Param!$B$10,Param!$C$10,Param!$D$10,Param!$E$10,Param!$B$11,Param!$C$11,Param!$D$11,Param!$E$11))*100</f>
        <v>34.311961758644379</v>
      </c>
      <c r="U512" s="3">
        <f>MAX(K512-tarifest3($K$3,$A$3,Param!$B$10,Param!$C$10,Param!$D$10,Param!$E$10,Param!$B$11,Param!$C$11,Param!$D$11,Param!$E$11),0)</f>
        <v>10863</v>
      </c>
      <c r="V512" s="3">
        <f t="shared" si="187"/>
        <v>21.639442231075698</v>
      </c>
      <c r="W512" s="3">
        <f t="shared" si="188"/>
        <v>42</v>
      </c>
      <c r="X512" s="3">
        <f>soli3grenz(K512,$A$3,Param!$J$9,Param!$J$10,Param!$J$11)*100</f>
        <v>0</v>
      </c>
      <c r="Y512" s="13">
        <f t="shared" si="175"/>
        <v>10863</v>
      </c>
      <c r="Z512" s="3">
        <f t="shared" si="189"/>
        <v>21.639442231075698</v>
      </c>
      <c r="AA512" s="13">
        <f t="shared" si="176"/>
        <v>42</v>
      </c>
      <c r="AB512" s="13">
        <f t="shared" si="177"/>
        <v>-1030</v>
      </c>
      <c r="AC512" s="13">
        <f t="shared" si="178"/>
        <v>-2.051792828685258</v>
      </c>
      <c r="AD512" s="13">
        <f t="shared" si="179"/>
        <v>3.4664501946416308</v>
      </c>
      <c r="AE512" s="3">
        <f t="shared" si="180"/>
        <v>3.4664501946416308</v>
      </c>
      <c r="AF512" s="13">
        <f t="shared" si="192"/>
        <v>1030</v>
      </c>
      <c r="AG512" s="13">
        <f t="shared" si="190"/>
        <v>2.051792828685258</v>
      </c>
      <c r="AH512" s="13">
        <f t="shared" si="193"/>
        <v>2.051792828685258</v>
      </c>
    </row>
    <row r="513" spans="1:34" x14ac:dyDescent="0.2">
      <c r="A513" s="8">
        <f t="shared" si="191"/>
        <v>50300</v>
      </c>
      <c r="B513" s="9">
        <f t="shared" si="171"/>
        <v>50.3</v>
      </c>
      <c r="C513" s="13">
        <f>tarifest3(A513,$A$3,Param!$B$5,Param!$C$5,Param!$D$5,Param!$E$5,Param!$B$6,Param!$C$6,Param!$D$6,Param!$E$6)</f>
        <v>11931</v>
      </c>
      <c r="D513" s="3">
        <f t="shared" si="181"/>
        <v>23.719681908548708</v>
      </c>
      <c r="E513" s="3">
        <f>tarifest3grenz(A513,$A$3,Param!$B$5,Param!$C$5,Param!$D$5,Param!$E$5,Param!$B$6,Param!$C$6,Param!$D$6,Param!$E$6)*100</f>
        <v>38.574836730020607</v>
      </c>
      <c r="F513" s="13">
        <f>soli3(C513,$A$3,Param!$J$4,Param!$J$5,Param!$J$6)</f>
        <v>0</v>
      </c>
      <c r="G513" s="3">
        <f>soli3grenz(C513,$A$3,Param!$J$4,Param!$J$5,Param!$J$6)*100</f>
        <v>0</v>
      </c>
      <c r="H513" s="13">
        <f t="shared" si="172"/>
        <v>11931</v>
      </c>
      <c r="I513" s="3">
        <f t="shared" si="194"/>
        <v>23.719681908548708</v>
      </c>
      <c r="J513" s="13">
        <f t="shared" si="173"/>
        <v>38.574836730020607</v>
      </c>
      <c r="K513" s="13">
        <f>tarifest3(A513,$A$3,Param!$B$10,Param!$C$10,Param!$D$10,Param!$E$10,Param!$B$11,Param!$C$11,Param!$D$11,Param!$E$11)</f>
        <v>16135</v>
      </c>
      <c r="L513" s="3">
        <f t="shared" si="182"/>
        <v>32.077534791252489</v>
      </c>
      <c r="M513" s="3">
        <f>tarifest3grenz(A513,$A$3,Param!$B$10,Param!$C$10,Param!$D$10,Param!$E$10,Param!$B$11,Param!$C$11,Param!$D$11,Param!$E$11)*100</f>
        <v>42</v>
      </c>
      <c r="N513" s="3">
        <f t="shared" si="183"/>
        <v>1735</v>
      </c>
      <c r="O513" s="3">
        <f t="shared" si="184"/>
        <v>3.4493041749502984</v>
      </c>
      <c r="P513" s="13">
        <f t="shared" si="174"/>
        <v>35210</v>
      </c>
      <c r="Q513" s="13">
        <f t="shared" si="185"/>
        <v>0</v>
      </c>
      <c r="R513" s="13">
        <f>tarifest3(A513-$K$3,$A$3,Param!$B$10,Param!$C$10,Param!$D$10,Param!$E$10,Param!$B$11,Param!$C$11,Param!$D$11,Param!$E$11)</f>
        <v>8203</v>
      </c>
      <c r="S513" s="3">
        <f t="shared" si="186"/>
        <v>16.308151093439363</v>
      </c>
      <c r="T513" s="3">
        <f>IF(A513&lt;$K$3,$K$2,tarifest3grenz(A513-$K$3,$A$3,Param!$B$10,Param!$C$10,Param!$D$10,Param!$E$10,Param!$B$11,Param!$C$11,Param!$D$11,Param!$E$11))*100</f>
        <v>34.353248683306617</v>
      </c>
      <c r="U513" s="3">
        <f>MAX(K513-tarifest3($K$3,$A$3,Param!$B$10,Param!$C$10,Param!$D$10,Param!$E$10,Param!$B$11,Param!$C$11,Param!$D$11,Param!$E$11),0)</f>
        <v>10905</v>
      </c>
      <c r="V513" s="3">
        <f t="shared" si="187"/>
        <v>21.679920477137177</v>
      </c>
      <c r="W513" s="3">
        <f t="shared" si="188"/>
        <v>42</v>
      </c>
      <c r="X513" s="3">
        <f>soli3grenz(K513,$A$3,Param!$J$9,Param!$J$10,Param!$J$11)*100</f>
        <v>0</v>
      </c>
      <c r="Y513" s="13">
        <f t="shared" si="175"/>
        <v>10905</v>
      </c>
      <c r="Z513" s="3">
        <f t="shared" si="189"/>
        <v>21.679920477137177</v>
      </c>
      <c r="AA513" s="13">
        <f t="shared" si="176"/>
        <v>42</v>
      </c>
      <c r="AB513" s="13">
        <f t="shared" si="177"/>
        <v>-1026</v>
      </c>
      <c r="AC513" s="13">
        <f t="shared" si="178"/>
        <v>-2.0397614314115309</v>
      </c>
      <c r="AD513" s="13">
        <f t="shared" si="179"/>
        <v>3.425163269979393</v>
      </c>
      <c r="AE513" s="3">
        <f t="shared" si="180"/>
        <v>3.425163269979393</v>
      </c>
      <c r="AF513" s="13">
        <f t="shared" si="192"/>
        <v>1026</v>
      </c>
      <c r="AG513" s="13">
        <f t="shared" si="190"/>
        <v>2.0397614314115309</v>
      </c>
      <c r="AH513" s="13">
        <f t="shared" si="193"/>
        <v>2.0397614314115309</v>
      </c>
    </row>
    <row r="514" spans="1:34" x14ac:dyDescent="0.2">
      <c r="A514" s="8">
        <f t="shared" si="191"/>
        <v>50400</v>
      </c>
      <c r="B514" s="9">
        <f t="shared" si="171"/>
        <v>50.4</v>
      </c>
      <c r="C514" s="13">
        <f>tarifest3(A514,$A$3,Param!$B$5,Param!$C$5,Param!$D$5,Param!$E$5,Param!$B$6,Param!$C$6,Param!$D$6,Param!$E$6)</f>
        <v>11970</v>
      </c>
      <c r="D514" s="3">
        <f t="shared" si="181"/>
        <v>23.75</v>
      </c>
      <c r="E514" s="3">
        <f>tarifest3grenz(A514,$A$3,Param!$B$5,Param!$C$5,Param!$D$5,Param!$E$5,Param!$B$6,Param!$C$6,Param!$D$6,Param!$E$6)*100</f>
        <v>38.616123654682852</v>
      </c>
      <c r="F514" s="13">
        <f>soli3(C514,$A$3,Param!$J$4,Param!$J$5,Param!$J$6)</f>
        <v>0</v>
      </c>
      <c r="G514" s="3">
        <f>soli3grenz(C514,$A$3,Param!$J$4,Param!$J$5,Param!$J$6)*100</f>
        <v>0</v>
      </c>
      <c r="H514" s="13">
        <f t="shared" si="172"/>
        <v>11970</v>
      </c>
      <c r="I514" s="3">
        <f t="shared" si="194"/>
        <v>23.75</v>
      </c>
      <c r="J514" s="13">
        <f t="shared" si="173"/>
        <v>38.616123654682852</v>
      </c>
      <c r="K514" s="13">
        <f>tarifest3(A514,$A$3,Param!$B$10,Param!$C$10,Param!$D$10,Param!$E$10,Param!$B$11,Param!$C$11,Param!$D$11,Param!$E$11)</f>
        <v>16177</v>
      </c>
      <c r="L514" s="3">
        <f t="shared" si="182"/>
        <v>32.097222222222221</v>
      </c>
      <c r="M514" s="3">
        <f>tarifest3grenz(A514,$A$3,Param!$B$10,Param!$C$10,Param!$D$10,Param!$E$10,Param!$B$11,Param!$C$11,Param!$D$11,Param!$E$11)*100</f>
        <v>42</v>
      </c>
      <c r="N514" s="3">
        <f t="shared" si="183"/>
        <v>1777</v>
      </c>
      <c r="O514" s="3">
        <f t="shared" si="184"/>
        <v>3.5257936507936507</v>
      </c>
      <c r="P514" s="13">
        <f t="shared" si="174"/>
        <v>35280</v>
      </c>
      <c r="Q514" s="13">
        <f t="shared" si="185"/>
        <v>0</v>
      </c>
      <c r="R514" s="13">
        <f>tarifest3(A514-$K$3,$A$3,Param!$B$10,Param!$C$10,Param!$D$10,Param!$E$10,Param!$B$11,Param!$C$11,Param!$D$11,Param!$E$11)</f>
        <v>8237</v>
      </c>
      <c r="S514" s="3">
        <f t="shared" si="186"/>
        <v>16.343253968253968</v>
      </c>
      <c r="T514" s="3">
        <f>IF(A514&lt;$K$3,$K$2,tarifest3grenz(A514-$K$3,$A$3,Param!$B$10,Param!$C$10,Param!$D$10,Param!$E$10,Param!$B$11,Param!$C$11,Param!$D$11,Param!$E$11))*100</f>
        <v>34.394535607968855</v>
      </c>
      <c r="U514" s="3">
        <f>MAX(K514-tarifest3($K$3,$A$3,Param!$B$10,Param!$C$10,Param!$D$10,Param!$E$10,Param!$B$11,Param!$C$11,Param!$D$11,Param!$E$11),0)</f>
        <v>10947</v>
      </c>
      <c r="V514" s="3">
        <f t="shared" si="187"/>
        <v>21.720238095238095</v>
      </c>
      <c r="W514" s="3">
        <f t="shared" si="188"/>
        <v>42</v>
      </c>
      <c r="X514" s="3">
        <f>soli3grenz(K514,$A$3,Param!$J$9,Param!$J$10,Param!$J$11)*100</f>
        <v>0</v>
      </c>
      <c r="Y514" s="13">
        <f t="shared" si="175"/>
        <v>10947</v>
      </c>
      <c r="Z514" s="3">
        <f t="shared" si="189"/>
        <v>21.720238095238095</v>
      </c>
      <c r="AA514" s="13">
        <f t="shared" si="176"/>
        <v>42</v>
      </c>
      <c r="AB514" s="13">
        <f t="shared" si="177"/>
        <v>-1023</v>
      </c>
      <c r="AC514" s="13">
        <f t="shared" si="178"/>
        <v>-2.0297619047619051</v>
      </c>
      <c r="AD514" s="13">
        <f t="shared" si="179"/>
        <v>3.3838763453171481</v>
      </c>
      <c r="AE514" s="3">
        <f t="shared" si="180"/>
        <v>3.3838763453171481</v>
      </c>
      <c r="AF514" s="13">
        <f t="shared" si="192"/>
        <v>1023</v>
      </c>
      <c r="AG514" s="13">
        <f t="shared" si="190"/>
        <v>2.0297619047619051</v>
      </c>
      <c r="AH514" s="13">
        <f t="shared" si="193"/>
        <v>2.0297619047619051</v>
      </c>
    </row>
    <row r="515" spans="1:34" x14ac:dyDescent="0.2">
      <c r="A515" s="8">
        <f t="shared" si="191"/>
        <v>50500</v>
      </c>
      <c r="B515" s="9">
        <f t="shared" si="171"/>
        <v>50.5</v>
      </c>
      <c r="C515" s="13">
        <f>tarifest3(A515,$A$3,Param!$B$5,Param!$C$5,Param!$D$5,Param!$E$5,Param!$B$6,Param!$C$6,Param!$D$6,Param!$E$6)</f>
        <v>12008</v>
      </c>
      <c r="D515" s="3">
        <f t="shared" si="181"/>
        <v>23.778217821782178</v>
      </c>
      <c r="E515" s="3">
        <f>tarifest3grenz(A515,$A$3,Param!$B$5,Param!$C$5,Param!$D$5,Param!$E$5,Param!$B$6,Param!$C$6,Param!$D$6,Param!$E$6)*100</f>
        <v>38.657410579345083</v>
      </c>
      <c r="F515" s="13">
        <f>soli3(C515,$A$3,Param!$J$4,Param!$J$5,Param!$J$6)</f>
        <v>0</v>
      </c>
      <c r="G515" s="3">
        <f>soli3grenz(C515,$A$3,Param!$J$4,Param!$J$5,Param!$J$6)*100</f>
        <v>0</v>
      </c>
      <c r="H515" s="13">
        <f t="shared" si="172"/>
        <v>12008</v>
      </c>
      <c r="I515" s="3">
        <f t="shared" si="194"/>
        <v>23.778217821782178</v>
      </c>
      <c r="J515" s="13">
        <f t="shared" si="173"/>
        <v>38.657410579345083</v>
      </c>
      <c r="K515" s="13">
        <f>tarifest3(A515,$A$3,Param!$B$10,Param!$C$10,Param!$D$10,Param!$E$10,Param!$B$11,Param!$C$11,Param!$D$11,Param!$E$11)</f>
        <v>16219</v>
      </c>
      <c r="L515" s="3">
        <f t="shared" si="182"/>
        <v>32.116831683168314</v>
      </c>
      <c r="M515" s="3">
        <f>tarifest3grenz(A515,$A$3,Param!$B$10,Param!$C$10,Param!$D$10,Param!$E$10,Param!$B$11,Param!$C$11,Param!$D$11,Param!$E$11)*100</f>
        <v>42</v>
      </c>
      <c r="N515" s="3">
        <f t="shared" si="183"/>
        <v>1819</v>
      </c>
      <c r="O515" s="3">
        <f t="shared" si="184"/>
        <v>3.6019801980198016</v>
      </c>
      <c r="P515" s="13">
        <f t="shared" si="174"/>
        <v>35350</v>
      </c>
      <c r="Q515" s="13">
        <f t="shared" si="185"/>
        <v>0</v>
      </c>
      <c r="R515" s="13">
        <f>tarifest3(A515-$K$3,$A$3,Param!$B$10,Param!$C$10,Param!$D$10,Param!$E$10,Param!$B$11,Param!$C$11,Param!$D$11,Param!$E$11)</f>
        <v>8271</v>
      </c>
      <c r="S515" s="3">
        <f t="shared" si="186"/>
        <v>16.378217821782179</v>
      </c>
      <c r="T515" s="3">
        <f>IF(A515&lt;$K$3,$K$2,tarifest3grenz(A515-$K$3,$A$3,Param!$B$10,Param!$C$10,Param!$D$10,Param!$E$10,Param!$B$11,Param!$C$11,Param!$D$11,Param!$E$11))*100</f>
        <v>34.435822532631093</v>
      </c>
      <c r="U515" s="3">
        <f>MAX(K515-tarifest3($K$3,$A$3,Param!$B$10,Param!$C$10,Param!$D$10,Param!$E$10,Param!$B$11,Param!$C$11,Param!$D$11,Param!$E$11),0)</f>
        <v>10989</v>
      </c>
      <c r="V515" s="3">
        <f t="shared" si="187"/>
        <v>21.760396039603961</v>
      </c>
      <c r="W515" s="3">
        <f t="shared" si="188"/>
        <v>42</v>
      </c>
      <c r="X515" s="3">
        <f>soli3grenz(K515,$A$3,Param!$J$9,Param!$J$10,Param!$J$11)*100</f>
        <v>0</v>
      </c>
      <c r="Y515" s="13">
        <f t="shared" si="175"/>
        <v>10989</v>
      </c>
      <c r="Z515" s="3">
        <f t="shared" si="189"/>
        <v>21.760396039603961</v>
      </c>
      <c r="AA515" s="13">
        <f t="shared" si="176"/>
        <v>42</v>
      </c>
      <c r="AB515" s="13">
        <f t="shared" si="177"/>
        <v>-1019</v>
      </c>
      <c r="AC515" s="13">
        <f t="shared" si="178"/>
        <v>-2.0178217821782169</v>
      </c>
      <c r="AD515" s="13">
        <f t="shared" si="179"/>
        <v>3.3425894206549174</v>
      </c>
      <c r="AE515" s="3">
        <f t="shared" si="180"/>
        <v>3.3425894206549174</v>
      </c>
      <c r="AF515" s="13">
        <f t="shared" si="192"/>
        <v>1019</v>
      </c>
      <c r="AG515" s="13">
        <f t="shared" si="190"/>
        <v>2.0178217821782169</v>
      </c>
      <c r="AH515" s="13">
        <f t="shared" si="193"/>
        <v>2.0178217821782169</v>
      </c>
    </row>
    <row r="516" spans="1:34" x14ac:dyDescent="0.2">
      <c r="A516" s="8">
        <f t="shared" si="191"/>
        <v>50600</v>
      </c>
      <c r="B516" s="9">
        <f t="shared" si="171"/>
        <v>50.6</v>
      </c>
      <c r="C516" s="13">
        <f>tarifest3(A516,$A$3,Param!$B$5,Param!$C$5,Param!$D$5,Param!$E$5,Param!$B$6,Param!$C$6,Param!$D$6,Param!$E$6)</f>
        <v>12047</v>
      </c>
      <c r="D516" s="3">
        <f t="shared" si="181"/>
        <v>23.808300395256918</v>
      </c>
      <c r="E516" s="3">
        <f>tarifest3grenz(A516,$A$3,Param!$B$5,Param!$C$5,Param!$D$5,Param!$E$5,Param!$B$6,Param!$C$6,Param!$D$6,Param!$E$6)*100</f>
        <v>38.698697504007328</v>
      </c>
      <c r="F516" s="13">
        <f>soli3(C516,$A$3,Param!$J$4,Param!$J$5,Param!$J$6)</f>
        <v>0</v>
      </c>
      <c r="G516" s="3">
        <f>soli3grenz(C516,$A$3,Param!$J$4,Param!$J$5,Param!$J$6)*100</f>
        <v>0</v>
      </c>
      <c r="H516" s="13">
        <f t="shared" si="172"/>
        <v>12047</v>
      </c>
      <c r="I516" s="3">
        <f t="shared" si="194"/>
        <v>23.808300395256918</v>
      </c>
      <c r="J516" s="13">
        <f t="shared" si="173"/>
        <v>38.698697504007328</v>
      </c>
      <c r="K516" s="13">
        <f>tarifest3(A516,$A$3,Param!$B$10,Param!$C$10,Param!$D$10,Param!$E$10,Param!$B$11,Param!$C$11,Param!$D$11,Param!$E$11)</f>
        <v>16261</v>
      </c>
      <c r="L516" s="3">
        <f t="shared" si="182"/>
        <v>32.136363636363633</v>
      </c>
      <c r="M516" s="3">
        <f>tarifest3grenz(A516,$A$3,Param!$B$10,Param!$C$10,Param!$D$10,Param!$E$10,Param!$B$11,Param!$C$11,Param!$D$11,Param!$E$11)*100</f>
        <v>42</v>
      </c>
      <c r="N516" s="3">
        <f t="shared" si="183"/>
        <v>1861</v>
      </c>
      <c r="O516" s="3">
        <f t="shared" si="184"/>
        <v>3.6778656126482212</v>
      </c>
      <c r="P516" s="13">
        <f t="shared" si="174"/>
        <v>35420</v>
      </c>
      <c r="Q516" s="13">
        <f t="shared" si="185"/>
        <v>0</v>
      </c>
      <c r="R516" s="13">
        <f>tarifest3(A516-$K$3,$A$3,Param!$B$10,Param!$C$10,Param!$D$10,Param!$E$10,Param!$B$11,Param!$C$11,Param!$D$11,Param!$E$11)</f>
        <v>8306</v>
      </c>
      <c r="S516" s="3">
        <f t="shared" si="186"/>
        <v>16.415019762845851</v>
      </c>
      <c r="T516" s="3">
        <f>IF(A516&lt;$K$3,$K$2,tarifest3grenz(A516-$K$3,$A$3,Param!$B$10,Param!$C$10,Param!$D$10,Param!$E$10,Param!$B$11,Param!$C$11,Param!$D$11,Param!$E$11))*100</f>
        <v>34.477109457293338</v>
      </c>
      <c r="U516" s="3">
        <f>MAX(K516-tarifest3($K$3,$A$3,Param!$B$10,Param!$C$10,Param!$D$10,Param!$E$10,Param!$B$11,Param!$C$11,Param!$D$11,Param!$E$11),0)</f>
        <v>11031</v>
      </c>
      <c r="V516" s="3">
        <f t="shared" si="187"/>
        <v>21.800395256916996</v>
      </c>
      <c r="W516" s="3">
        <f t="shared" si="188"/>
        <v>42</v>
      </c>
      <c r="X516" s="3">
        <f>soli3grenz(K516,$A$3,Param!$J$9,Param!$J$10,Param!$J$11)*100</f>
        <v>0</v>
      </c>
      <c r="Y516" s="13">
        <f t="shared" si="175"/>
        <v>11031</v>
      </c>
      <c r="Z516" s="3">
        <f t="shared" si="189"/>
        <v>21.800395256916996</v>
      </c>
      <c r="AA516" s="13">
        <f t="shared" si="176"/>
        <v>42</v>
      </c>
      <c r="AB516" s="13">
        <f t="shared" si="177"/>
        <v>-1016</v>
      </c>
      <c r="AC516" s="13">
        <f t="shared" si="178"/>
        <v>-2.0079051383399218</v>
      </c>
      <c r="AD516" s="13">
        <f t="shared" si="179"/>
        <v>3.3013024959926724</v>
      </c>
      <c r="AE516" s="3">
        <f t="shared" si="180"/>
        <v>3.3013024959926724</v>
      </c>
      <c r="AF516" s="13">
        <f t="shared" si="192"/>
        <v>1016</v>
      </c>
      <c r="AG516" s="13">
        <f t="shared" si="190"/>
        <v>2.0079051383399218</v>
      </c>
      <c r="AH516" s="13">
        <f t="shared" si="193"/>
        <v>2.0079051383399218</v>
      </c>
    </row>
    <row r="517" spans="1:34" x14ac:dyDescent="0.2">
      <c r="A517" s="8">
        <f t="shared" si="191"/>
        <v>50700</v>
      </c>
      <c r="B517" s="9">
        <f t="shared" si="171"/>
        <v>50.7</v>
      </c>
      <c r="C517" s="13">
        <f>tarifest3(A517,$A$3,Param!$B$5,Param!$C$5,Param!$D$5,Param!$E$5,Param!$B$6,Param!$C$6,Param!$D$6,Param!$E$6)</f>
        <v>12086</v>
      </c>
      <c r="D517" s="3">
        <f t="shared" si="181"/>
        <v>23.838264299802763</v>
      </c>
      <c r="E517" s="3">
        <f>tarifest3grenz(A517,$A$3,Param!$B$5,Param!$C$5,Param!$D$5,Param!$E$5,Param!$B$6,Param!$C$6,Param!$D$6,Param!$E$6)*100</f>
        <v>38.739984428669565</v>
      </c>
      <c r="F517" s="13">
        <f>soli3(C517,$A$3,Param!$J$4,Param!$J$5,Param!$J$6)</f>
        <v>0</v>
      </c>
      <c r="G517" s="3">
        <f>soli3grenz(C517,$A$3,Param!$J$4,Param!$J$5,Param!$J$6)*100</f>
        <v>0</v>
      </c>
      <c r="H517" s="13">
        <f t="shared" si="172"/>
        <v>12086</v>
      </c>
      <c r="I517" s="3">
        <f t="shared" si="194"/>
        <v>23.838264299802763</v>
      </c>
      <c r="J517" s="13">
        <f t="shared" si="173"/>
        <v>38.739984428669565</v>
      </c>
      <c r="K517" s="13">
        <f>tarifest3(A517,$A$3,Param!$B$10,Param!$C$10,Param!$D$10,Param!$E$10,Param!$B$11,Param!$C$11,Param!$D$11,Param!$E$11)</f>
        <v>16303</v>
      </c>
      <c r="L517" s="3">
        <f t="shared" si="182"/>
        <v>32.15581854043392</v>
      </c>
      <c r="M517" s="3">
        <f>tarifest3grenz(A517,$A$3,Param!$B$10,Param!$C$10,Param!$D$10,Param!$E$10,Param!$B$11,Param!$C$11,Param!$D$11,Param!$E$11)*100</f>
        <v>42</v>
      </c>
      <c r="N517" s="3">
        <f t="shared" si="183"/>
        <v>1903</v>
      </c>
      <c r="O517" s="3">
        <f t="shared" si="184"/>
        <v>3.7534516765285999</v>
      </c>
      <c r="P517" s="13">
        <f t="shared" si="174"/>
        <v>35490</v>
      </c>
      <c r="Q517" s="13">
        <f t="shared" si="185"/>
        <v>0</v>
      </c>
      <c r="R517" s="13">
        <f>tarifest3(A517-$K$3,$A$3,Param!$B$10,Param!$C$10,Param!$D$10,Param!$E$10,Param!$B$11,Param!$C$11,Param!$D$11,Param!$E$11)</f>
        <v>8340</v>
      </c>
      <c r="S517" s="3">
        <f t="shared" si="186"/>
        <v>16.449704142011832</v>
      </c>
      <c r="T517" s="3">
        <f>IF(A517&lt;$K$3,$K$2,tarifest3grenz(A517-$K$3,$A$3,Param!$B$10,Param!$C$10,Param!$D$10,Param!$E$10,Param!$B$11,Param!$C$11,Param!$D$11,Param!$E$11))*100</f>
        <v>34.518396381955576</v>
      </c>
      <c r="U517" s="3">
        <f>MAX(K517-tarifest3($K$3,$A$3,Param!$B$10,Param!$C$10,Param!$D$10,Param!$E$10,Param!$B$11,Param!$C$11,Param!$D$11,Param!$E$11),0)</f>
        <v>11073</v>
      </c>
      <c r="V517" s="3">
        <f t="shared" si="187"/>
        <v>21.840236686390533</v>
      </c>
      <c r="W517" s="3">
        <f t="shared" si="188"/>
        <v>42</v>
      </c>
      <c r="X517" s="3">
        <f>soli3grenz(K517,$A$3,Param!$J$9,Param!$J$10,Param!$J$11)*100</f>
        <v>0</v>
      </c>
      <c r="Y517" s="13">
        <f t="shared" si="175"/>
        <v>11073</v>
      </c>
      <c r="Z517" s="3">
        <f t="shared" si="189"/>
        <v>21.840236686390533</v>
      </c>
      <c r="AA517" s="13">
        <f t="shared" si="176"/>
        <v>42</v>
      </c>
      <c r="AB517" s="13">
        <f t="shared" si="177"/>
        <v>-1013</v>
      </c>
      <c r="AC517" s="13">
        <f t="shared" si="178"/>
        <v>-1.9980276134122299</v>
      </c>
      <c r="AD517" s="13">
        <f t="shared" si="179"/>
        <v>3.2600155713304346</v>
      </c>
      <c r="AE517" s="3">
        <f t="shared" si="180"/>
        <v>3.2600155713304346</v>
      </c>
      <c r="AF517" s="13">
        <f t="shared" si="192"/>
        <v>1013</v>
      </c>
      <c r="AG517" s="13">
        <f t="shared" si="190"/>
        <v>1.9980276134122299</v>
      </c>
      <c r="AH517" s="13">
        <f t="shared" si="193"/>
        <v>1.9980276134122299</v>
      </c>
    </row>
    <row r="518" spans="1:34" x14ac:dyDescent="0.2">
      <c r="A518" s="8">
        <f t="shared" si="191"/>
        <v>50800</v>
      </c>
      <c r="B518" s="9">
        <f t="shared" si="171"/>
        <v>50.8</v>
      </c>
      <c r="C518" s="13">
        <f>tarifest3(A518,$A$3,Param!$B$5,Param!$C$5,Param!$D$5,Param!$E$5,Param!$B$6,Param!$C$6,Param!$D$6,Param!$E$6)</f>
        <v>12125</v>
      </c>
      <c r="D518" s="3">
        <f t="shared" si="181"/>
        <v>23.86811023622047</v>
      </c>
      <c r="E518" s="3">
        <f>tarifest3grenz(A518,$A$3,Param!$B$5,Param!$C$5,Param!$D$5,Param!$E$5,Param!$B$6,Param!$C$6,Param!$D$6,Param!$E$6)*100</f>
        <v>38.781271353331803</v>
      </c>
      <c r="F518" s="13">
        <f>soli3(C518,$A$3,Param!$J$4,Param!$J$5,Param!$J$6)</f>
        <v>0</v>
      </c>
      <c r="G518" s="3">
        <f>soli3grenz(C518,$A$3,Param!$J$4,Param!$J$5,Param!$J$6)*100</f>
        <v>0</v>
      </c>
      <c r="H518" s="13">
        <f t="shared" si="172"/>
        <v>12125</v>
      </c>
      <c r="I518" s="3">
        <f t="shared" si="194"/>
        <v>23.86811023622047</v>
      </c>
      <c r="J518" s="13">
        <f t="shared" si="173"/>
        <v>38.781271353331803</v>
      </c>
      <c r="K518" s="13">
        <f>tarifest3(A518,$A$3,Param!$B$10,Param!$C$10,Param!$D$10,Param!$E$10,Param!$B$11,Param!$C$11,Param!$D$11,Param!$E$11)</f>
        <v>16345</v>
      </c>
      <c r="L518" s="3">
        <f t="shared" si="182"/>
        <v>32.175196850393704</v>
      </c>
      <c r="M518" s="3">
        <f>tarifest3grenz(A518,$A$3,Param!$B$10,Param!$C$10,Param!$D$10,Param!$E$10,Param!$B$11,Param!$C$11,Param!$D$11,Param!$E$11)*100</f>
        <v>42</v>
      </c>
      <c r="N518" s="3">
        <f t="shared" si="183"/>
        <v>1945</v>
      </c>
      <c r="O518" s="3">
        <f t="shared" si="184"/>
        <v>3.8287401574803148</v>
      </c>
      <c r="P518" s="13">
        <f t="shared" si="174"/>
        <v>35560</v>
      </c>
      <c r="Q518" s="13">
        <f t="shared" si="185"/>
        <v>0</v>
      </c>
      <c r="R518" s="13">
        <f>tarifest3(A518-$K$3,$A$3,Param!$B$10,Param!$C$10,Param!$D$10,Param!$E$10,Param!$B$11,Param!$C$11,Param!$D$11,Param!$E$11)</f>
        <v>8375</v>
      </c>
      <c r="S518" s="3">
        <f t="shared" si="186"/>
        <v>16.486220472440944</v>
      </c>
      <c r="T518" s="3">
        <f>IF(A518&lt;$K$3,$K$2,tarifest3grenz(A518-$K$3,$A$3,Param!$B$10,Param!$C$10,Param!$D$10,Param!$E$10,Param!$B$11,Param!$C$11,Param!$D$11,Param!$E$11))*100</f>
        <v>34.559683306617814</v>
      </c>
      <c r="U518" s="3">
        <f>MAX(K518-tarifest3($K$3,$A$3,Param!$B$10,Param!$C$10,Param!$D$10,Param!$E$10,Param!$B$11,Param!$C$11,Param!$D$11,Param!$E$11),0)</f>
        <v>11115</v>
      </c>
      <c r="V518" s="3">
        <f t="shared" si="187"/>
        <v>21.879921259842519</v>
      </c>
      <c r="W518" s="3">
        <f t="shared" si="188"/>
        <v>42</v>
      </c>
      <c r="X518" s="3">
        <f>soli3grenz(K518,$A$3,Param!$J$9,Param!$J$10,Param!$J$11)*100</f>
        <v>0</v>
      </c>
      <c r="Y518" s="13">
        <f t="shared" si="175"/>
        <v>11115</v>
      </c>
      <c r="Z518" s="3">
        <f t="shared" si="189"/>
        <v>21.879921259842519</v>
      </c>
      <c r="AA518" s="13">
        <f t="shared" si="176"/>
        <v>42</v>
      </c>
      <c r="AB518" s="13">
        <f t="shared" si="177"/>
        <v>-1010</v>
      </c>
      <c r="AC518" s="13">
        <f t="shared" si="178"/>
        <v>-1.9881889763779519</v>
      </c>
      <c r="AD518" s="13">
        <f t="shared" si="179"/>
        <v>3.2187286466681968</v>
      </c>
      <c r="AE518" s="3">
        <f t="shared" si="180"/>
        <v>3.2187286466681968</v>
      </c>
      <c r="AF518" s="13">
        <f t="shared" si="192"/>
        <v>1010</v>
      </c>
      <c r="AG518" s="13">
        <f t="shared" si="190"/>
        <v>1.9881889763779519</v>
      </c>
      <c r="AH518" s="13">
        <f t="shared" si="193"/>
        <v>1.9881889763779519</v>
      </c>
    </row>
    <row r="519" spans="1:34" x14ac:dyDescent="0.2">
      <c r="A519" s="8">
        <f t="shared" si="191"/>
        <v>50900</v>
      </c>
      <c r="B519" s="9">
        <f t="shared" si="171"/>
        <v>50.9</v>
      </c>
      <c r="C519" s="13">
        <f>tarifest3(A519,$A$3,Param!$B$5,Param!$C$5,Param!$D$5,Param!$E$5,Param!$B$6,Param!$C$6,Param!$D$6,Param!$E$6)</f>
        <v>12163</v>
      </c>
      <c r="D519" s="3">
        <f t="shared" si="181"/>
        <v>23.895874263261298</v>
      </c>
      <c r="E519" s="3">
        <f>tarifest3grenz(A519,$A$3,Param!$B$5,Param!$C$5,Param!$D$5,Param!$E$5,Param!$B$6,Param!$C$6,Param!$D$6,Param!$E$6)*100</f>
        <v>38.822558277994048</v>
      </c>
      <c r="F519" s="13">
        <f>soli3(C519,$A$3,Param!$J$4,Param!$J$5,Param!$J$6)</f>
        <v>0</v>
      </c>
      <c r="G519" s="3">
        <f>soli3grenz(C519,$A$3,Param!$J$4,Param!$J$5,Param!$J$6)*100</f>
        <v>0</v>
      </c>
      <c r="H519" s="13">
        <f t="shared" si="172"/>
        <v>12163</v>
      </c>
      <c r="I519" s="3">
        <f t="shared" si="194"/>
        <v>23.895874263261298</v>
      </c>
      <c r="J519" s="13">
        <f t="shared" si="173"/>
        <v>38.822558277994048</v>
      </c>
      <c r="K519" s="13">
        <f>tarifest3(A519,$A$3,Param!$B$10,Param!$C$10,Param!$D$10,Param!$E$10,Param!$B$11,Param!$C$11,Param!$D$11,Param!$E$11)</f>
        <v>16387</v>
      </c>
      <c r="L519" s="3">
        <f t="shared" si="182"/>
        <v>32.194499017681729</v>
      </c>
      <c r="M519" s="3">
        <f>tarifest3grenz(A519,$A$3,Param!$B$10,Param!$C$10,Param!$D$10,Param!$E$10,Param!$B$11,Param!$C$11,Param!$D$11,Param!$E$11)*100</f>
        <v>42</v>
      </c>
      <c r="N519" s="3">
        <f t="shared" si="183"/>
        <v>1987</v>
      </c>
      <c r="O519" s="3">
        <f t="shared" si="184"/>
        <v>3.9037328094302555</v>
      </c>
      <c r="P519" s="13">
        <f t="shared" si="174"/>
        <v>35630</v>
      </c>
      <c r="Q519" s="13">
        <f t="shared" si="185"/>
        <v>0</v>
      </c>
      <c r="R519" s="13">
        <f>tarifest3(A519-$K$3,$A$3,Param!$B$10,Param!$C$10,Param!$D$10,Param!$E$10,Param!$B$11,Param!$C$11,Param!$D$11,Param!$E$11)</f>
        <v>8410</v>
      </c>
      <c r="S519" s="3">
        <f t="shared" si="186"/>
        <v>16.522593320235757</v>
      </c>
      <c r="T519" s="3">
        <f>IF(A519&lt;$K$3,$K$2,tarifest3grenz(A519-$K$3,$A$3,Param!$B$10,Param!$C$10,Param!$D$10,Param!$E$10,Param!$B$11,Param!$C$11,Param!$D$11,Param!$E$11))*100</f>
        <v>34.600970231280051</v>
      </c>
      <c r="U519" s="3">
        <f>MAX(K519-tarifest3($K$3,$A$3,Param!$B$10,Param!$C$10,Param!$D$10,Param!$E$10,Param!$B$11,Param!$C$11,Param!$D$11,Param!$E$11),0)</f>
        <v>11157</v>
      </c>
      <c r="V519" s="3">
        <f t="shared" si="187"/>
        <v>21.919449901768175</v>
      </c>
      <c r="W519" s="3">
        <f t="shared" si="188"/>
        <v>42</v>
      </c>
      <c r="X519" s="3">
        <f>soli3grenz(K519,$A$3,Param!$J$9,Param!$J$10,Param!$J$11)*100</f>
        <v>0</v>
      </c>
      <c r="Y519" s="13">
        <f t="shared" si="175"/>
        <v>11157</v>
      </c>
      <c r="Z519" s="3">
        <f t="shared" si="189"/>
        <v>21.919449901768175</v>
      </c>
      <c r="AA519" s="13">
        <f t="shared" si="176"/>
        <v>42</v>
      </c>
      <c r="AB519" s="13">
        <f t="shared" si="177"/>
        <v>-1006</v>
      </c>
      <c r="AC519" s="13">
        <f t="shared" si="178"/>
        <v>-1.9764243614931232</v>
      </c>
      <c r="AD519" s="13">
        <f t="shared" si="179"/>
        <v>3.1774417220059519</v>
      </c>
      <c r="AE519" s="3">
        <f t="shared" si="180"/>
        <v>3.1774417220059519</v>
      </c>
      <c r="AF519" s="13">
        <f t="shared" si="192"/>
        <v>1006</v>
      </c>
      <c r="AG519" s="13">
        <f t="shared" si="190"/>
        <v>1.9764243614931232</v>
      </c>
      <c r="AH519" s="13">
        <f t="shared" si="193"/>
        <v>1.9764243614931232</v>
      </c>
    </row>
    <row r="520" spans="1:34" x14ac:dyDescent="0.2">
      <c r="A520" s="8">
        <f t="shared" si="191"/>
        <v>51000</v>
      </c>
      <c r="B520" s="9">
        <f t="shared" si="171"/>
        <v>51</v>
      </c>
      <c r="C520" s="13">
        <f>tarifest3(A520,$A$3,Param!$B$5,Param!$C$5,Param!$D$5,Param!$E$5,Param!$B$6,Param!$C$6,Param!$D$6,Param!$E$6)</f>
        <v>12202</v>
      </c>
      <c r="D520" s="3">
        <f t="shared" si="181"/>
        <v>23.925490196078432</v>
      </c>
      <c r="E520" s="3">
        <f>tarifest3grenz(A520,$A$3,Param!$B$5,Param!$C$5,Param!$D$5,Param!$E$5,Param!$B$6,Param!$C$6,Param!$D$6,Param!$E$6)*100</f>
        <v>38.863845202656286</v>
      </c>
      <c r="F520" s="13">
        <f>soli3(C520,$A$3,Param!$J$4,Param!$J$5,Param!$J$6)</f>
        <v>0</v>
      </c>
      <c r="G520" s="3">
        <f>soli3grenz(C520,$A$3,Param!$J$4,Param!$J$5,Param!$J$6)*100</f>
        <v>0</v>
      </c>
      <c r="H520" s="13">
        <f t="shared" si="172"/>
        <v>12202</v>
      </c>
      <c r="I520" s="3">
        <f t="shared" si="194"/>
        <v>23.925490196078432</v>
      </c>
      <c r="J520" s="13">
        <f t="shared" si="173"/>
        <v>38.863845202656286</v>
      </c>
      <c r="K520" s="13">
        <f>tarifest3(A520,$A$3,Param!$B$10,Param!$C$10,Param!$D$10,Param!$E$10,Param!$B$11,Param!$C$11,Param!$D$11,Param!$E$11)</f>
        <v>16429</v>
      </c>
      <c r="L520" s="3">
        <f t="shared" si="182"/>
        <v>32.213725490196076</v>
      </c>
      <c r="M520" s="3">
        <f>tarifest3grenz(A520,$A$3,Param!$B$10,Param!$C$10,Param!$D$10,Param!$E$10,Param!$B$11,Param!$C$11,Param!$D$11,Param!$E$11)*100</f>
        <v>42</v>
      </c>
      <c r="N520" s="3">
        <f t="shared" si="183"/>
        <v>2029</v>
      </c>
      <c r="O520" s="3">
        <f t="shared" si="184"/>
        <v>3.9784313725490197</v>
      </c>
      <c r="P520" s="13">
        <f t="shared" si="174"/>
        <v>35700</v>
      </c>
      <c r="Q520" s="13">
        <f t="shared" si="185"/>
        <v>0</v>
      </c>
      <c r="R520" s="13">
        <f>tarifest3(A520-$K$3,$A$3,Param!$B$10,Param!$C$10,Param!$D$10,Param!$E$10,Param!$B$11,Param!$C$11,Param!$D$11,Param!$E$11)</f>
        <v>8444</v>
      </c>
      <c r="S520" s="3">
        <f t="shared" si="186"/>
        <v>16.556862745098037</v>
      </c>
      <c r="T520" s="3">
        <f>IF(A520&lt;$K$3,$K$2,tarifest3grenz(A520-$K$3,$A$3,Param!$B$10,Param!$C$10,Param!$D$10,Param!$E$10,Param!$B$11,Param!$C$11,Param!$D$11,Param!$E$11))*100</f>
        <v>34.642257155942296</v>
      </c>
      <c r="U520" s="3">
        <f>MAX(K520-tarifest3($K$3,$A$3,Param!$B$10,Param!$C$10,Param!$D$10,Param!$E$10,Param!$B$11,Param!$C$11,Param!$D$11,Param!$E$11),0)</f>
        <v>11199</v>
      </c>
      <c r="V520" s="3">
        <f t="shared" si="187"/>
        <v>21.958823529411763</v>
      </c>
      <c r="W520" s="3">
        <f t="shared" si="188"/>
        <v>42</v>
      </c>
      <c r="X520" s="3">
        <f>soli3grenz(K520,$A$3,Param!$J$9,Param!$J$10,Param!$J$11)*100</f>
        <v>0</v>
      </c>
      <c r="Y520" s="13">
        <f t="shared" si="175"/>
        <v>11199</v>
      </c>
      <c r="Z520" s="3">
        <f t="shared" si="189"/>
        <v>21.958823529411763</v>
      </c>
      <c r="AA520" s="13">
        <f t="shared" si="176"/>
        <v>42</v>
      </c>
      <c r="AB520" s="13">
        <f t="shared" si="177"/>
        <v>-1003</v>
      </c>
      <c r="AC520" s="13">
        <f t="shared" si="178"/>
        <v>-1.9666666666666686</v>
      </c>
      <c r="AD520" s="13">
        <f t="shared" si="179"/>
        <v>3.1361547973437141</v>
      </c>
      <c r="AE520" s="3">
        <f t="shared" si="180"/>
        <v>3.1361547973437141</v>
      </c>
      <c r="AF520" s="13">
        <f t="shared" si="192"/>
        <v>1003</v>
      </c>
      <c r="AG520" s="13">
        <f t="shared" si="190"/>
        <v>1.9666666666666686</v>
      </c>
      <c r="AH520" s="13">
        <f t="shared" si="193"/>
        <v>1.9666666666666686</v>
      </c>
    </row>
    <row r="521" spans="1:34" x14ac:dyDescent="0.2">
      <c r="A521" s="8">
        <f t="shared" si="191"/>
        <v>51100</v>
      </c>
      <c r="B521" s="9">
        <f t="shared" si="171"/>
        <v>51.1</v>
      </c>
      <c r="C521" s="13">
        <f>tarifest3(A521,$A$3,Param!$B$5,Param!$C$5,Param!$D$5,Param!$E$5,Param!$B$6,Param!$C$6,Param!$D$6,Param!$E$6)</f>
        <v>12241</v>
      </c>
      <c r="D521" s="3">
        <f t="shared" si="181"/>
        <v>23.954990215264189</v>
      </c>
      <c r="E521" s="3">
        <f>tarifest3grenz(A521,$A$3,Param!$B$5,Param!$C$5,Param!$D$5,Param!$E$5,Param!$B$6,Param!$C$6,Param!$D$6,Param!$E$6)*100</f>
        <v>38.905132127318524</v>
      </c>
      <c r="F521" s="13">
        <f>soli3(C521,$A$3,Param!$J$4,Param!$J$5,Param!$J$6)</f>
        <v>0</v>
      </c>
      <c r="G521" s="3">
        <f>soli3grenz(C521,$A$3,Param!$J$4,Param!$J$5,Param!$J$6)*100</f>
        <v>0</v>
      </c>
      <c r="H521" s="13">
        <f t="shared" si="172"/>
        <v>12241</v>
      </c>
      <c r="I521" s="3">
        <f t="shared" si="194"/>
        <v>23.954990215264189</v>
      </c>
      <c r="J521" s="13">
        <f t="shared" si="173"/>
        <v>38.905132127318524</v>
      </c>
      <c r="K521" s="13">
        <f>tarifest3(A521,$A$3,Param!$B$10,Param!$C$10,Param!$D$10,Param!$E$10,Param!$B$11,Param!$C$11,Param!$D$11,Param!$E$11)</f>
        <v>16471</v>
      </c>
      <c r="L521" s="3">
        <f t="shared" si="182"/>
        <v>32.232876712328768</v>
      </c>
      <c r="M521" s="3">
        <f>tarifest3grenz(A521,$A$3,Param!$B$10,Param!$C$10,Param!$D$10,Param!$E$10,Param!$B$11,Param!$C$11,Param!$D$11,Param!$E$11)*100</f>
        <v>42</v>
      </c>
      <c r="N521" s="3">
        <f t="shared" si="183"/>
        <v>2071</v>
      </c>
      <c r="O521" s="3">
        <f t="shared" si="184"/>
        <v>4.052837573385518</v>
      </c>
      <c r="P521" s="13">
        <f t="shared" si="174"/>
        <v>35770</v>
      </c>
      <c r="Q521" s="13">
        <f t="shared" si="185"/>
        <v>0</v>
      </c>
      <c r="R521" s="13">
        <f>tarifest3(A521-$K$3,$A$3,Param!$B$10,Param!$C$10,Param!$D$10,Param!$E$10,Param!$B$11,Param!$C$11,Param!$D$11,Param!$E$11)</f>
        <v>8479</v>
      </c>
      <c r="S521" s="3">
        <f t="shared" si="186"/>
        <v>16.592954990215265</v>
      </c>
      <c r="T521" s="3">
        <f>IF(A521&lt;$K$3,$K$2,tarifest3grenz(A521-$K$3,$A$3,Param!$B$10,Param!$C$10,Param!$D$10,Param!$E$10,Param!$B$11,Param!$C$11,Param!$D$11,Param!$E$11))*100</f>
        <v>34.683544080604534</v>
      </c>
      <c r="U521" s="3">
        <f>MAX(K521-tarifest3($K$3,$A$3,Param!$B$10,Param!$C$10,Param!$D$10,Param!$E$10,Param!$B$11,Param!$C$11,Param!$D$11,Param!$E$11),0)</f>
        <v>11241</v>
      </c>
      <c r="V521" s="3">
        <f t="shared" si="187"/>
        <v>21.998043052837573</v>
      </c>
      <c r="W521" s="3">
        <f t="shared" si="188"/>
        <v>42</v>
      </c>
      <c r="X521" s="3">
        <f>soli3grenz(K521,$A$3,Param!$J$9,Param!$J$10,Param!$J$11)*100</f>
        <v>0</v>
      </c>
      <c r="Y521" s="13">
        <f t="shared" si="175"/>
        <v>11241</v>
      </c>
      <c r="Z521" s="3">
        <f t="shared" si="189"/>
        <v>21.998043052837573</v>
      </c>
      <c r="AA521" s="13">
        <f t="shared" si="176"/>
        <v>42</v>
      </c>
      <c r="AB521" s="13">
        <f t="shared" si="177"/>
        <v>-1000</v>
      </c>
      <c r="AC521" s="13">
        <f t="shared" si="178"/>
        <v>-1.9569471624266157</v>
      </c>
      <c r="AD521" s="13">
        <f t="shared" si="179"/>
        <v>3.0948678726814762</v>
      </c>
      <c r="AE521" s="3">
        <f t="shared" si="180"/>
        <v>3.0948678726814762</v>
      </c>
      <c r="AF521" s="13">
        <f t="shared" si="192"/>
        <v>1000</v>
      </c>
      <c r="AG521" s="13">
        <f t="shared" si="190"/>
        <v>1.9569471624266157</v>
      </c>
      <c r="AH521" s="13">
        <f t="shared" si="193"/>
        <v>1.9569471624266157</v>
      </c>
    </row>
    <row r="522" spans="1:34" x14ac:dyDescent="0.2">
      <c r="A522" s="8">
        <f t="shared" si="191"/>
        <v>51200</v>
      </c>
      <c r="B522" s="9">
        <f t="shared" ref="B522:B585" si="195">+A522/1000</f>
        <v>51.2</v>
      </c>
      <c r="C522" s="13">
        <f>tarifest3(A522,$A$3,Param!$B$5,Param!$C$5,Param!$D$5,Param!$E$5,Param!$B$6,Param!$C$6,Param!$D$6,Param!$E$6)</f>
        <v>12280</v>
      </c>
      <c r="D522" s="3">
        <f t="shared" si="181"/>
        <v>23.984375</v>
      </c>
      <c r="E522" s="3">
        <f>tarifest3grenz(A522,$A$3,Param!$B$5,Param!$C$5,Param!$D$5,Param!$E$5,Param!$B$6,Param!$C$6,Param!$D$6,Param!$E$6)*100</f>
        <v>38.946419051980762</v>
      </c>
      <c r="F522" s="13">
        <f>soli3(C522,$A$3,Param!$J$4,Param!$J$5,Param!$J$6)</f>
        <v>0</v>
      </c>
      <c r="G522" s="3">
        <f>soli3grenz(C522,$A$3,Param!$J$4,Param!$J$5,Param!$J$6)*100</f>
        <v>0</v>
      </c>
      <c r="H522" s="13">
        <f t="shared" ref="H522:H585" si="196">+C522+F522</f>
        <v>12280</v>
      </c>
      <c r="I522" s="3">
        <f t="shared" si="194"/>
        <v>23.984375</v>
      </c>
      <c r="J522" s="13">
        <f t="shared" ref="J522:J585" si="197">+E522*(1+G522/100)</f>
        <v>38.946419051980762</v>
      </c>
      <c r="K522" s="13">
        <f>tarifest3(A522,$A$3,Param!$B$10,Param!$C$10,Param!$D$10,Param!$E$10,Param!$B$11,Param!$C$11,Param!$D$11,Param!$E$11)</f>
        <v>16513</v>
      </c>
      <c r="L522" s="3">
        <f t="shared" si="182"/>
        <v>32.251953125</v>
      </c>
      <c r="M522" s="3">
        <f>tarifest3grenz(A522,$A$3,Param!$B$10,Param!$C$10,Param!$D$10,Param!$E$10,Param!$B$11,Param!$C$11,Param!$D$11,Param!$E$11)*100</f>
        <v>42</v>
      </c>
      <c r="N522" s="3">
        <f t="shared" si="183"/>
        <v>2113</v>
      </c>
      <c r="O522" s="3">
        <f t="shared" si="184"/>
        <v>4.126953125</v>
      </c>
      <c r="P522" s="13">
        <f t="shared" ref="P522:P585" si="198">+A522*$K$2</f>
        <v>35840</v>
      </c>
      <c r="Q522" s="13">
        <f t="shared" si="185"/>
        <v>0</v>
      </c>
      <c r="R522" s="13">
        <f>tarifest3(A522-$K$3,$A$3,Param!$B$10,Param!$C$10,Param!$D$10,Param!$E$10,Param!$B$11,Param!$C$11,Param!$D$11,Param!$E$11)</f>
        <v>8514</v>
      </c>
      <c r="S522" s="3">
        <f t="shared" si="186"/>
        <v>16.62890625</v>
      </c>
      <c r="T522" s="3">
        <f>IF(A522&lt;$K$3,$K$2,tarifest3grenz(A522-$K$3,$A$3,Param!$B$10,Param!$C$10,Param!$D$10,Param!$E$10,Param!$B$11,Param!$C$11,Param!$D$11,Param!$E$11))*100</f>
        <v>34.724831005266779</v>
      </c>
      <c r="U522" s="3">
        <f>MAX(K522-tarifest3($K$3,$A$3,Param!$B$10,Param!$C$10,Param!$D$10,Param!$E$10,Param!$B$11,Param!$C$11,Param!$D$11,Param!$E$11),0)</f>
        <v>11283</v>
      </c>
      <c r="V522" s="3">
        <f t="shared" si="187"/>
        <v>22.037109375</v>
      </c>
      <c r="W522" s="3">
        <f t="shared" si="188"/>
        <v>42</v>
      </c>
      <c r="X522" s="3">
        <f>soli3grenz(K522,$A$3,Param!$J$9,Param!$J$10,Param!$J$11)*100</f>
        <v>0</v>
      </c>
      <c r="Y522" s="13">
        <f t="shared" ref="Y522:Y585" si="199">IF($Y$4=0,N522,IF($Y$4=1,Q522+R522,IF($Y$4=2,Q522+U522)))</f>
        <v>11283</v>
      </c>
      <c r="Z522" s="3">
        <f t="shared" si="189"/>
        <v>22.037109375</v>
      </c>
      <c r="AA522" s="13">
        <f t="shared" ref="AA522:AA585" si="200">IF($Y$4=0,M522,IF($Y$4=1,T522,IF($Y$4=2,W522)))</f>
        <v>42</v>
      </c>
      <c r="AB522" s="13">
        <f t="shared" ref="AB522:AB585" si="201">+Y522-H522</f>
        <v>-997</v>
      </c>
      <c r="AC522" s="13">
        <f t="shared" ref="AC522:AC585" si="202">+Z522-I522</f>
        <v>-1.947265625</v>
      </c>
      <c r="AD522" s="13">
        <f t="shared" ref="AD522:AD585" si="203">+AA522-J522</f>
        <v>3.0535809480192384</v>
      </c>
      <c r="AE522" s="3">
        <f t="shared" ref="AE522:AE585" si="204">+M522-E522</f>
        <v>3.0535809480192384</v>
      </c>
      <c r="AF522" s="13">
        <f t="shared" si="192"/>
        <v>997</v>
      </c>
      <c r="AG522" s="13">
        <f t="shared" si="190"/>
        <v>1.947265625</v>
      </c>
      <c r="AH522" s="13">
        <f t="shared" si="193"/>
        <v>1.947265625</v>
      </c>
    </row>
    <row r="523" spans="1:34" x14ac:dyDescent="0.2">
      <c r="A523" s="8">
        <f t="shared" si="191"/>
        <v>51300</v>
      </c>
      <c r="B523" s="9">
        <f t="shared" si="195"/>
        <v>51.3</v>
      </c>
      <c r="C523" s="13">
        <f>tarifest3(A523,$A$3,Param!$B$5,Param!$C$5,Param!$D$5,Param!$E$5,Param!$B$6,Param!$C$6,Param!$D$6,Param!$E$6)</f>
        <v>12319</v>
      </c>
      <c r="D523" s="3">
        <f t="shared" ref="D523:D586" si="205">IF($A523=0,0,C523/$A523*100)</f>
        <v>24.01364522417154</v>
      </c>
      <c r="E523" s="3">
        <f>tarifest3grenz(A523,$A$3,Param!$B$5,Param!$C$5,Param!$D$5,Param!$E$5,Param!$B$6,Param!$C$6,Param!$D$6,Param!$E$6)*100</f>
        <v>38.987705976642999</v>
      </c>
      <c r="F523" s="13">
        <f>soli3(C523,$A$3,Param!$J$4,Param!$J$5,Param!$J$6)</f>
        <v>0</v>
      </c>
      <c r="G523" s="3">
        <f>soli3grenz(C523,$A$3,Param!$J$4,Param!$J$5,Param!$J$6)*100</f>
        <v>0</v>
      </c>
      <c r="H523" s="13">
        <f t="shared" si="196"/>
        <v>12319</v>
      </c>
      <c r="I523" s="3">
        <f t="shared" si="194"/>
        <v>24.01364522417154</v>
      </c>
      <c r="J523" s="13">
        <f t="shared" si="197"/>
        <v>38.987705976642999</v>
      </c>
      <c r="K523" s="13">
        <f>tarifest3(A523,$A$3,Param!$B$10,Param!$C$10,Param!$D$10,Param!$E$10,Param!$B$11,Param!$C$11,Param!$D$11,Param!$E$11)</f>
        <v>16555</v>
      </c>
      <c r="L523" s="3">
        <f t="shared" ref="L523:L586" si="206">IF($A523=0,0,K523/$A523*100)</f>
        <v>32.270955165692008</v>
      </c>
      <c r="M523" s="3">
        <f>tarifest3grenz(A523,$A$3,Param!$B$10,Param!$C$10,Param!$D$10,Param!$E$10,Param!$B$11,Param!$C$11,Param!$D$11,Param!$E$11)*100</f>
        <v>42</v>
      </c>
      <c r="N523" s="3">
        <f t="shared" ref="N523:N586" si="207">+K523-$K$1</f>
        <v>2155</v>
      </c>
      <c r="O523" s="3">
        <f t="shared" ref="O523:O586" si="208">IF($A523=0,0,N523/$A523*100)</f>
        <v>4.2007797270955169</v>
      </c>
      <c r="P523" s="13">
        <f t="shared" si="198"/>
        <v>35910</v>
      </c>
      <c r="Q523" s="13">
        <f t="shared" ref="Q523:Q586" si="209">MIN(P523-$K$1,0)</f>
        <v>0</v>
      </c>
      <c r="R523" s="13">
        <f>tarifest3(A523-$K$3,$A$3,Param!$B$10,Param!$C$10,Param!$D$10,Param!$E$10,Param!$B$11,Param!$C$11,Param!$D$11,Param!$E$11)</f>
        <v>8548</v>
      </c>
      <c r="S523" s="3">
        <f t="shared" ref="S523:S586" si="210">IF($A523=0,0,(Q523+R523)/$A523*100)</f>
        <v>16.662768031189085</v>
      </c>
      <c r="T523" s="3">
        <f>IF(A523&lt;$K$3,$K$2,tarifest3grenz(A523-$K$3,$A$3,Param!$B$10,Param!$C$10,Param!$D$10,Param!$E$10,Param!$B$11,Param!$C$11,Param!$D$11,Param!$E$11))*100</f>
        <v>34.766117929929017</v>
      </c>
      <c r="U523" s="3">
        <f>MAX(K523-tarifest3($K$3,$A$3,Param!$B$10,Param!$C$10,Param!$D$10,Param!$E$10,Param!$B$11,Param!$C$11,Param!$D$11,Param!$E$11),0)</f>
        <v>11325</v>
      </c>
      <c r="V523" s="3">
        <f t="shared" ref="V523:V586" si="211">IF($A523=0,0,(Q523+U523)/$A523*100)</f>
        <v>22.076023391812864</v>
      </c>
      <c r="W523" s="3">
        <f t="shared" ref="W523:W586" si="212">IF(A523&lt;$K$3,$K$2*100,M523)</f>
        <v>42</v>
      </c>
      <c r="X523" s="3">
        <f>soli3grenz(K523,$A$3,Param!$J$9,Param!$J$10,Param!$J$11)*100</f>
        <v>0</v>
      </c>
      <c r="Y523" s="13">
        <f t="shared" si="199"/>
        <v>11325</v>
      </c>
      <c r="Z523" s="3">
        <f t="shared" ref="Z523:Z586" si="213">IF($A523=0,0,Y523/$A523*100)</f>
        <v>22.076023391812864</v>
      </c>
      <c r="AA523" s="13">
        <f t="shared" si="200"/>
        <v>42</v>
      </c>
      <c r="AB523" s="13">
        <f t="shared" si="201"/>
        <v>-994</v>
      </c>
      <c r="AC523" s="13">
        <f t="shared" si="202"/>
        <v>-1.9376218323586762</v>
      </c>
      <c r="AD523" s="13">
        <f t="shared" si="203"/>
        <v>3.0122940233570006</v>
      </c>
      <c r="AE523" s="3">
        <f t="shared" si="204"/>
        <v>3.0122940233570006</v>
      </c>
      <c r="AF523" s="13">
        <f t="shared" si="192"/>
        <v>994</v>
      </c>
      <c r="AG523" s="13">
        <f t="shared" ref="AG523:AG586" si="214">-AC523</f>
        <v>1.9376218323586762</v>
      </c>
      <c r="AH523" s="13">
        <f t="shared" si="193"/>
        <v>1.9376218323586762</v>
      </c>
    </row>
    <row r="524" spans="1:34" x14ac:dyDescent="0.2">
      <c r="A524" s="8">
        <f t="shared" ref="A524:A587" si="215">+A523+100</f>
        <v>51400</v>
      </c>
      <c r="B524" s="9">
        <f t="shared" si="195"/>
        <v>51.4</v>
      </c>
      <c r="C524" s="13">
        <f>tarifest3(A524,$A$3,Param!$B$5,Param!$C$5,Param!$D$5,Param!$E$5,Param!$B$6,Param!$C$6,Param!$D$6,Param!$E$6)</f>
        <v>12358</v>
      </c>
      <c r="D524" s="3">
        <f t="shared" si="205"/>
        <v>24.042801556420233</v>
      </c>
      <c r="E524" s="3">
        <f>tarifest3grenz(A524,$A$3,Param!$B$5,Param!$C$5,Param!$D$5,Param!$E$5,Param!$B$6,Param!$C$6,Param!$D$6,Param!$E$6)*100</f>
        <v>39.028992901305251</v>
      </c>
      <c r="F524" s="13">
        <f>soli3(C524,$A$3,Param!$J$4,Param!$J$5,Param!$J$6)</f>
        <v>0</v>
      </c>
      <c r="G524" s="3">
        <f>soli3grenz(C524,$A$3,Param!$J$4,Param!$J$5,Param!$J$6)*100</f>
        <v>0</v>
      </c>
      <c r="H524" s="13">
        <f t="shared" si="196"/>
        <v>12358</v>
      </c>
      <c r="I524" s="3">
        <f t="shared" si="194"/>
        <v>24.042801556420233</v>
      </c>
      <c r="J524" s="13">
        <f t="shared" si="197"/>
        <v>39.028992901305251</v>
      </c>
      <c r="K524" s="13">
        <f>tarifest3(A524,$A$3,Param!$B$10,Param!$C$10,Param!$D$10,Param!$E$10,Param!$B$11,Param!$C$11,Param!$D$11,Param!$E$11)</f>
        <v>16597</v>
      </c>
      <c r="L524" s="3">
        <f t="shared" si="206"/>
        <v>32.289883268482491</v>
      </c>
      <c r="M524" s="3">
        <f>tarifest3grenz(A524,$A$3,Param!$B$10,Param!$C$10,Param!$D$10,Param!$E$10,Param!$B$11,Param!$C$11,Param!$D$11,Param!$E$11)*100</f>
        <v>42</v>
      </c>
      <c r="N524" s="3">
        <f t="shared" si="207"/>
        <v>2197</v>
      </c>
      <c r="O524" s="3">
        <f t="shared" si="208"/>
        <v>4.2743190661478598</v>
      </c>
      <c r="P524" s="13">
        <f t="shared" si="198"/>
        <v>35980</v>
      </c>
      <c r="Q524" s="13">
        <f t="shared" si="209"/>
        <v>0</v>
      </c>
      <c r="R524" s="13">
        <f>tarifest3(A524-$K$3,$A$3,Param!$B$10,Param!$C$10,Param!$D$10,Param!$E$10,Param!$B$11,Param!$C$11,Param!$D$11,Param!$E$11)</f>
        <v>8583</v>
      </c>
      <c r="S524" s="3">
        <f t="shared" si="210"/>
        <v>16.698443579766536</v>
      </c>
      <c r="T524" s="3">
        <f>IF(A524&lt;$K$3,$K$2,tarifest3grenz(A524-$K$3,$A$3,Param!$B$10,Param!$C$10,Param!$D$10,Param!$E$10,Param!$B$11,Param!$C$11,Param!$D$11,Param!$E$11))*100</f>
        <v>34.807404854591248</v>
      </c>
      <c r="U524" s="3">
        <f>MAX(K524-tarifest3($K$3,$A$3,Param!$B$10,Param!$C$10,Param!$D$10,Param!$E$10,Param!$B$11,Param!$C$11,Param!$D$11,Param!$E$11),0)</f>
        <v>11367</v>
      </c>
      <c r="V524" s="3">
        <f t="shared" si="211"/>
        <v>22.1147859922179</v>
      </c>
      <c r="W524" s="3">
        <f t="shared" si="212"/>
        <v>42</v>
      </c>
      <c r="X524" s="3">
        <f>soli3grenz(K524,$A$3,Param!$J$9,Param!$J$10,Param!$J$11)*100</f>
        <v>0</v>
      </c>
      <c r="Y524" s="13">
        <f t="shared" si="199"/>
        <v>11367</v>
      </c>
      <c r="Z524" s="3">
        <f t="shared" si="213"/>
        <v>22.1147859922179</v>
      </c>
      <c r="AA524" s="13">
        <f t="shared" si="200"/>
        <v>42</v>
      </c>
      <c r="AB524" s="13">
        <f t="shared" si="201"/>
        <v>-991</v>
      </c>
      <c r="AC524" s="13">
        <f t="shared" si="202"/>
        <v>-1.9280155642023331</v>
      </c>
      <c r="AD524" s="13">
        <f t="shared" si="203"/>
        <v>2.9710070986947485</v>
      </c>
      <c r="AE524" s="3">
        <f t="shared" si="204"/>
        <v>2.9710070986947485</v>
      </c>
      <c r="AF524" s="13">
        <f t="shared" si="192"/>
        <v>991</v>
      </c>
      <c r="AG524" s="13">
        <f t="shared" si="214"/>
        <v>1.9280155642023331</v>
      </c>
      <c r="AH524" s="13">
        <f t="shared" si="193"/>
        <v>1.9280155642023331</v>
      </c>
    </row>
    <row r="525" spans="1:34" x14ac:dyDescent="0.2">
      <c r="A525" s="8">
        <f t="shared" si="215"/>
        <v>51500</v>
      </c>
      <c r="B525" s="9">
        <f t="shared" si="195"/>
        <v>51.5</v>
      </c>
      <c r="C525" s="13">
        <f>tarifest3(A525,$A$3,Param!$B$5,Param!$C$5,Param!$D$5,Param!$E$5,Param!$B$6,Param!$C$6,Param!$D$6,Param!$E$6)</f>
        <v>12397</v>
      </c>
      <c r="D525" s="3">
        <f t="shared" si="205"/>
        <v>24.071844660194174</v>
      </c>
      <c r="E525" s="3">
        <f>tarifest3grenz(A525,$A$3,Param!$B$5,Param!$C$5,Param!$D$5,Param!$E$5,Param!$B$6,Param!$C$6,Param!$D$6,Param!$E$6)*100</f>
        <v>39.070279825967482</v>
      </c>
      <c r="F525" s="13">
        <f>soli3(C525,$A$3,Param!$J$4,Param!$J$5,Param!$J$6)</f>
        <v>0</v>
      </c>
      <c r="G525" s="3">
        <f>soli3grenz(C525,$A$3,Param!$J$4,Param!$J$5,Param!$J$6)*100</f>
        <v>0</v>
      </c>
      <c r="H525" s="13">
        <f t="shared" si="196"/>
        <v>12397</v>
      </c>
      <c r="I525" s="3">
        <f t="shared" si="194"/>
        <v>24.071844660194174</v>
      </c>
      <c r="J525" s="13">
        <f t="shared" si="197"/>
        <v>39.070279825967482</v>
      </c>
      <c r="K525" s="13">
        <f>tarifest3(A525,$A$3,Param!$B$10,Param!$C$10,Param!$D$10,Param!$E$10,Param!$B$11,Param!$C$11,Param!$D$11,Param!$E$11)</f>
        <v>16639</v>
      </c>
      <c r="L525" s="3">
        <f t="shared" si="206"/>
        <v>32.308737864077671</v>
      </c>
      <c r="M525" s="3">
        <f>tarifest3grenz(A525,$A$3,Param!$B$10,Param!$C$10,Param!$D$10,Param!$E$10,Param!$B$11,Param!$C$11,Param!$D$11,Param!$E$11)*100</f>
        <v>42</v>
      </c>
      <c r="N525" s="3">
        <f t="shared" si="207"/>
        <v>2239</v>
      </c>
      <c r="O525" s="3">
        <f t="shared" si="208"/>
        <v>4.3475728155339812</v>
      </c>
      <c r="P525" s="13">
        <f t="shared" si="198"/>
        <v>36050</v>
      </c>
      <c r="Q525" s="13">
        <f t="shared" si="209"/>
        <v>0</v>
      </c>
      <c r="R525" s="13">
        <f>tarifest3(A525-$K$3,$A$3,Param!$B$10,Param!$C$10,Param!$D$10,Param!$E$10,Param!$B$11,Param!$C$11,Param!$D$11,Param!$E$11)</f>
        <v>8618</v>
      </c>
      <c r="S525" s="3">
        <f t="shared" si="210"/>
        <v>16.733980582524271</v>
      </c>
      <c r="T525" s="3">
        <f>IF(A525&lt;$K$3,$K$2,tarifest3grenz(A525-$K$3,$A$3,Param!$B$10,Param!$C$10,Param!$D$10,Param!$E$10,Param!$B$11,Param!$C$11,Param!$D$11,Param!$E$11))*100</f>
        <v>34.848691779253492</v>
      </c>
      <c r="U525" s="3">
        <f>MAX(K525-tarifest3($K$3,$A$3,Param!$B$10,Param!$C$10,Param!$D$10,Param!$E$10,Param!$B$11,Param!$C$11,Param!$D$11,Param!$E$11),0)</f>
        <v>11409</v>
      </c>
      <c r="V525" s="3">
        <f t="shared" si="211"/>
        <v>22.153398058252428</v>
      </c>
      <c r="W525" s="3">
        <f t="shared" si="212"/>
        <v>42</v>
      </c>
      <c r="X525" s="3">
        <f>soli3grenz(K525,$A$3,Param!$J$9,Param!$J$10,Param!$J$11)*100</f>
        <v>0</v>
      </c>
      <c r="Y525" s="13">
        <f t="shared" si="199"/>
        <v>11409</v>
      </c>
      <c r="Z525" s="3">
        <f t="shared" si="213"/>
        <v>22.153398058252428</v>
      </c>
      <c r="AA525" s="13">
        <f t="shared" si="200"/>
        <v>42</v>
      </c>
      <c r="AB525" s="13">
        <f t="shared" si="201"/>
        <v>-988</v>
      </c>
      <c r="AC525" s="13">
        <f t="shared" si="202"/>
        <v>-1.9184466019417457</v>
      </c>
      <c r="AD525" s="13">
        <f t="shared" si="203"/>
        <v>2.9297201740325178</v>
      </c>
      <c r="AE525" s="3">
        <f t="shared" si="204"/>
        <v>2.9297201740325178</v>
      </c>
      <c r="AF525" s="13">
        <f t="shared" si="192"/>
        <v>988</v>
      </c>
      <c r="AG525" s="13">
        <f t="shared" si="214"/>
        <v>1.9184466019417457</v>
      </c>
      <c r="AH525" s="13">
        <f t="shared" si="193"/>
        <v>1.9184466019417457</v>
      </c>
    </row>
    <row r="526" spans="1:34" x14ac:dyDescent="0.2">
      <c r="A526" s="8">
        <f t="shared" si="215"/>
        <v>51600</v>
      </c>
      <c r="B526" s="9">
        <f t="shared" si="195"/>
        <v>51.6</v>
      </c>
      <c r="C526" s="13">
        <f>tarifest3(A526,$A$3,Param!$B$5,Param!$C$5,Param!$D$5,Param!$E$5,Param!$B$6,Param!$C$6,Param!$D$6,Param!$E$6)</f>
        <v>12436</v>
      </c>
      <c r="D526" s="3">
        <f t="shared" si="205"/>
        <v>24.100775193798448</v>
      </c>
      <c r="E526" s="3">
        <f>tarifest3grenz(A526,$A$3,Param!$B$5,Param!$C$5,Param!$D$5,Param!$E$5,Param!$B$6,Param!$C$6,Param!$D$6,Param!$E$6)*100</f>
        <v>39.11156675062972</v>
      </c>
      <c r="F526" s="13">
        <f>soli3(C526,$A$3,Param!$J$4,Param!$J$5,Param!$J$6)</f>
        <v>0</v>
      </c>
      <c r="G526" s="3">
        <f>soli3grenz(C526,$A$3,Param!$J$4,Param!$J$5,Param!$J$6)*100</f>
        <v>0</v>
      </c>
      <c r="H526" s="13">
        <f t="shared" si="196"/>
        <v>12436</v>
      </c>
      <c r="I526" s="3">
        <f t="shared" si="194"/>
        <v>24.100775193798448</v>
      </c>
      <c r="J526" s="13">
        <f t="shared" si="197"/>
        <v>39.11156675062972</v>
      </c>
      <c r="K526" s="13">
        <f>tarifest3(A526,$A$3,Param!$B$10,Param!$C$10,Param!$D$10,Param!$E$10,Param!$B$11,Param!$C$11,Param!$D$11,Param!$E$11)</f>
        <v>16681</v>
      </c>
      <c r="L526" s="3">
        <f t="shared" si="206"/>
        <v>32.327519379844958</v>
      </c>
      <c r="M526" s="3">
        <f>tarifest3grenz(A526,$A$3,Param!$B$10,Param!$C$10,Param!$D$10,Param!$E$10,Param!$B$11,Param!$C$11,Param!$D$11,Param!$E$11)*100</f>
        <v>42</v>
      </c>
      <c r="N526" s="3">
        <f t="shared" si="207"/>
        <v>2281</v>
      </c>
      <c r="O526" s="3">
        <f t="shared" si="208"/>
        <v>4.420542635658915</v>
      </c>
      <c r="P526" s="13">
        <f t="shared" si="198"/>
        <v>36120</v>
      </c>
      <c r="Q526" s="13">
        <f t="shared" si="209"/>
        <v>0</v>
      </c>
      <c r="R526" s="13">
        <f>tarifest3(A526-$K$3,$A$3,Param!$B$10,Param!$C$10,Param!$D$10,Param!$E$10,Param!$B$11,Param!$C$11,Param!$D$11,Param!$E$11)</f>
        <v>8653</v>
      </c>
      <c r="S526" s="3">
        <f t="shared" si="210"/>
        <v>16.769379844961239</v>
      </c>
      <c r="T526" s="3">
        <f>IF(A526&lt;$K$3,$K$2,tarifest3grenz(A526-$K$3,$A$3,Param!$B$10,Param!$C$10,Param!$D$10,Param!$E$10,Param!$B$11,Param!$C$11,Param!$D$11,Param!$E$11))*100</f>
        <v>34.88997870391573</v>
      </c>
      <c r="U526" s="3">
        <f>MAX(K526-tarifest3($K$3,$A$3,Param!$B$10,Param!$C$10,Param!$D$10,Param!$E$10,Param!$B$11,Param!$C$11,Param!$D$11,Param!$E$11),0)</f>
        <v>11451</v>
      </c>
      <c r="V526" s="3">
        <f t="shared" si="211"/>
        <v>22.191860465116278</v>
      </c>
      <c r="W526" s="3">
        <f t="shared" si="212"/>
        <v>42</v>
      </c>
      <c r="X526" s="3">
        <f>soli3grenz(K526,$A$3,Param!$J$9,Param!$J$10,Param!$J$11)*100</f>
        <v>0</v>
      </c>
      <c r="Y526" s="13">
        <f t="shared" si="199"/>
        <v>11451</v>
      </c>
      <c r="Z526" s="3">
        <f t="shared" si="213"/>
        <v>22.191860465116278</v>
      </c>
      <c r="AA526" s="13">
        <f t="shared" si="200"/>
        <v>42</v>
      </c>
      <c r="AB526" s="13">
        <f t="shared" si="201"/>
        <v>-985</v>
      </c>
      <c r="AC526" s="13">
        <f t="shared" si="202"/>
        <v>-1.9089147286821699</v>
      </c>
      <c r="AD526" s="13">
        <f t="shared" si="203"/>
        <v>2.88843324937028</v>
      </c>
      <c r="AE526" s="3">
        <f t="shared" si="204"/>
        <v>2.88843324937028</v>
      </c>
      <c r="AF526" s="13">
        <f t="shared" si="192"/>
        <v>985</v>
      </c>
      <c r="AG526" s="13">
        <f t="shared" si="214"/>
        <v>1.9089147286821699</v>
      </c>
      <c r="AH526" s="13">
        <f t="shared" si="193"/>
        <v>1.9089147286821699</v>
      </c>
    </row>
    <row r="527" spans="1:34" x14ac:dyDescent="0.2">
      <c r="A527" s="8">
        <f t="shared" si="215"/>
        <v>51700</v>
      </c>
      <c r="B527" s="9">
        <f t="shared" si="195"/>
        <v>51.7</v>
      </c>
      <c r="C527" s="13">
        <f>tarifest3(A527,$A$3,Param!$B$5,Param!$C$5,Param!$D$5,Param!$E$5,Param!$B$6,Param!$C$6,Param!$D$6,Param!$E$6)</f>
        <v>12475</v>
      </c>
      <c r="D527" s="3">
        <f t="shared" si="205"/>
        <v>24.129593810444874</v>
      </c>
      <c r="E527" s="3">
        <f>tarifest3grenz(A527,$A$3,Param!$B$5,Param!$C$5,Param!$D$5,Param!$E$5,Param!$B$6,Param!$C$6,Param!$D$6,Param!$E$6)*100</f>
        <v>39.152853675291965</v>
      </c>
      <c r="F527" s="13">
        <f>soli3(C527,$A$3,Param!$J$4,Param!$J$5,Param!$J$6)</f>
        <v>0</v>
      </c>
      <c r="G527" s="3">
        <f>soli3grenz(C527,$A$3,Param!$J$4,Param!$J$5,Param!$J$6)*100</f>
        <v>0</v>
      </c>
      <c r="H527" s="13">
        <f t="shared" si="196"/>
        <v>12475</v>
      </c>
      <c r="I527" s="3">
        <f t="shared" si="194"/>
        <v>24.129593810444874</v>
      </c>
      <c r="J527" s="13">
        <f t="shared" si="197"/>
        <v>39.152853675291965</v>
      </c>
      <c r="K527" s="13">
        <f>tarifest3(A527,$A$3,Param!$B$10,Param!$C$10,Param!$D$10,Param!$E$10,Param!$B$11,Param!$C$11,Param!$D$11,Param!$E$11)</f>
        <v>16723</v>
      </c>
      <c r="L527" s="3">
        <f t="shared" si="206"/>
        <v>32.34622823984526</v>
      </c>
      <c r="M527" s="3">
        <f>tarifest3grenz(A527,$A$3,Param!$B$10,Param!$C$10,Param!$D$10,Param!$E$10,Param!$B$11,Param!$C$11,Param!$D$11,Param!$E$11)*100</f>
        <v>42</v>
      </c>
      <c r="N527" s="3">
        <f t="shared" si="207"/>
        <v>2323</v>
      </c>
      <c r="O527" s="3">
        <f t="shared" si="208"/>
        <v>4.4932301740812379</v>
      </c>
      <c r="P527" s="13">
        <f t="shared" si="198"/>
        <v>36190</v>
      </c>
      <c r="Q527" s="13">
        <f t="shared" si="209"/>
        <v>0</v>
      </c>
      <c r="R527" s="13">
        <f>tarifest3(A527-$K$3,$A$3,Param!$B$10,Param!$C$10,Param!$D$10,Param!$E$10,Param!$B$11,Param!$C$11,Param!$D$11,Param!$E$11)</f>
        <v>8688</v>
      </c>
      <c r="S527" s="3">
        <f t="shared" si="210"/>
        <v>16.804642166344294</v>
      </c>
      <c r="T527" s="3">
        <f>IF(A527&lt;$K$3,$K$2,tarifest3grenz(A527-$K$3,$A$3,Param!$B$10,Param!$C$10,Param!$D$10,Param!$E$10,Param!$B$11,Param!$C$11,Param!$D$11,Param!$E$11))*100</f>
        <v>34.931265628577975</v>
      </c>
      <c r="U527" s="3">
        <f>MAX(K527-tarifest3($K$3,$A$3,Param!$B$10,Param!$C$10,Param!$D$10,Param!$E$10,Param!$B$11,Param!$C$11,Param!$D$11,Param!$E$11),0)</f>
        <v>11493</v>
      </c>
      <c r="V527" s="3">
        <f t="shared" si="211"/>
        <v>22.230174081237912</v>
      </c>
      <c r="W527" s="3">
        <f t="shared" si="212"/>
        <v>42</v>
      </c>
      <c r="X527" s="3">
        <f>soli3grenz(K527,$A$3,Param!$J$9,Param!$J$10,Param!$J$11)*100</f>
        <v>0</v>
      </c>
      <c r="Y527" s="13">
        <f t="shared" si="199"/>
        <v>11493</v>
      </c>
      <c r="Z527" s="3">
        <f t="shared" si="213"/>
        <v>22.230174081237912</v>
      </c>
      <c r="AA527" s="13">
        <f t="shared" si="200"/>
        <v>42</v>
      </c>
      <c r="AB527" s="13">
        <f t="shared" si="201"/>
        <v>-982</v>
      </c>
      <c r="AC527" s="13">
        <f t="shared" si="202"/>
        <v>-1.8994197292069614</v>
      </c>
      <c r="AD527" s="13">
        <f t="shared" si="203"/>
        <v>2.8471463247080351</v>
      </c>
      <c r="AE527" s="3">
        <f t="shared" si="204"/>
        <v>2.8471463247080351</v>
      </c>
      <c r="AF527" s="13">
        <f t="shared" si="192"/>
        <v>982</v>
      </c>
      <c r="AG527" s="13">
        <f t="shared" si="214"/>
        <v>1.8994197292069614</v>
      </c>
      <c r="AH527" s="13">
        <f t="shared" si="193"/>
        <v>1.8994197292069614</v>
      </c>
    </row>
    <row r="528" spans="1:34" x14ac:dyDescent="0.2">
      <c r="A528" s="8">
        <f t="shared" si="215"/>
        <v>51800</v>
      </c>
      <c r="B528" s="9">
        <f t="shared" si="195"/>
        <v>51.8</v>
      </c>
      <c r="C528" s="13">
        <f>tarifest3(A528,$A$3,Param!$B$5,Param!$C$5,Param!$D$5,Param!$E$5,Param!$B$6,Param!$C$6,Param!$D$6,Param!$E$6)</f>
        <v>12514</v>
      </c>
      <c r="D528" s="3">
        <f t="shared" si="205"/>
        <v>24.158301158301157</v>
      </c>
      <c r="E528" s="3">
        <f>tarifest3grenz(A528,$A$3,Param!$B$5,Param!$C$5,Param!$D$5,Param!$E$5,Param!$B$6,Param!$C$6,Param!$D$6,Param!$E$6)*100</f>
        <v>39.194140599954196</v>
      </c>
      <c r="F528" s="13">
        <f>soli3(C528,$A$3,Param!$J$4,Param!$J$5,Param!$J$6)</f>
        <v>0</v>
      </c>
      <c r="G528" s="3">
        <f>soli3grenz(C528,$A$3,Param!$J$4,Param!$J$5,Param!$J$6)*100</f>
        <v>0</v>
      </c>
      <c r="H528" s="13">
        <f t="shared" si="196"/>
        <v>12514</v>
      </c>
      <c r="I528" s="3">
        <f t="shared" si="194"/>
        <v>24.158301158301157</v>
      </c>
      <c r="J528" s="13">
        <f t="shared" si="197"/>
        <v>39.194140599954196</v>
      </c>
      <c r="K528" s="13">
        <f>tarifest3(A528,$A$3,Param!$B$10,Param!$C$10,Param!$D$10,Param!$E$10,Param!$B$11,Param!$C$11,Param!$D$11,Param!$E$11)</f>
        <v>16765</v>
      </c>
      <c r="L528" s="3">
        <f t="shared" si="206"/>
        <v>32.36486486486487</v>
      </c>
      <c r="M528" s="3">
        <f>tarifest3grenz(A528,$A$3,Param!$B$10,Param!$C$10,Param!$D$10,Param!$E$10,Param!$B$11,Param!$C$11,Param!$D$11,Param!$E$11)*100</f>
        <v>42</v>
      </c>
      <c r="N528" s="3">
        <f t="shared" si="207"/>
        <v>2365</v>
      </c>
      <c r="O528" s="3">
        <f t="shared" si="208"/>
        <v>4.5656370656370653</v>
      </c>
      <c r="P528" s="13">
        <f t="shared" si="198"/>
        <v>36260</v>
      </c>
      <c r="Q528" s="13">
        <f t="shared" si="209"/>
        <v>0</v>
      </c>
      <c r="R528" s="13">
        <f>tarifest3(A528-$K$3,$A$3,Param!$B$10,Param!$C$10,Param!$D$10,Param!$E$10,Param!$B$11,Param!$C$11,Param!$D$11,Param!$E$11)</f>
        <v>8723</v>
      </c>
      <c r="S528" s="3">
        <f t="shared" si="210"/>
        <v>16.839768339768341</v>
      </c>
      <c r="T528" s="3">
        <f>IF(A528&lt;$K$3,$K$2,tarifest3grenz(A528-$K$3,$A$3,Param!$B$10,Param!$C$10,Param!$D$10,Param!$E$10,Param!$B$11,Param!$C$11,Param!$D$11,Param!$E$11))*100</f>
        <v>34.972552553240213</v>
      </c>
      <c r="U528" s="3">
        <f>MAX(K528-tarifest3($K$3,$A$3,Param!$B$10,Param!$C$10,Param!$D$10,Param!$E$10,Param!$B$11,Param!$C$11,Param!$D$11,Param!$E$11),0)</f>
        <v>11535</v>
      </c>
      <c r="V528" s="3">
        <f t="shared" si="211"/>
        <v>22.268339768339768</v>
      </c>
      <c r="W528" s="3">
        <f t="shared" si="212"/>
        <v>42</v>
      </c>
      <c r="X528" s="3">
        <f>soli3grenz(K528,$A$3,Param!$J$9,Param!$J$10,Param!$J$11)*100</f>
        <v>0</v>
      </c>
      <c r="Y528" s="13">
        <f t="shared" si="199"/>
        <v>11535</v>
      </c>
      <c r="Z528" s="3">
        <f t="shared" si="213"/>
        <v>22.268339768339768</v>
      </c>
      <c r="AA528" s="13">
        <f t="shared" si="200"/>
        <v>42</v>
      </c>
      <c r="AB528" s="13">
        <f t="shared" si="201"/>
        <v>-979</v>
      </c>
      <c r="AC528" s="13">
        <f t="shared" si="202"/>
        <v>-1.889961389961389</v>
      </c>
      <c r="AD528" s="13">
        <f t="shared" si="203"/>
        <v>2.8058594000458044</v>
      </c>
      <c r="AE528" s="3">
        <f t="shared" si="204"/>
        <v>2.8058594000458044</v>
      </c>
      <c r="AF528" s="13">
        <f t="shared" si="192"/>
        <v>979</v>
      </c>
      <c r="AG528" s="13">
        <f t="shared" si="214"/>
        <v>1.889961389961389</v>
      </c>
      <c r="AH528" s="13">
        <f t="shared" si="193"/>
        <v>1.889961389961389</v>
      </c>
    </row>
    <row r="529" spans="1:34" x14ac:dyDescent="0.2">
      <c r="A529" s="8">
        <f t="shared" si="215"/>
        <v>51900</v>
      </c>
      <c r="B529" s="9">
        <f t="shared" si="195"/>
        <v>51.9</v>
      </c>
      <c r="C529" s="13">
        <f>tarifest3(A529,$A$3,Param!$B$5,Param!$C$5,Param!$D$5,Param!$E$5,Param!$B$6,Param!$C$6,Param!$D$6,Param!$E$6)</f>
        <v>12554</v>
      </c>
      <c r="D529" s="3">
        <f t="shared" si="205"/>
        <v>24.188824662813101</v>
      </c>
      <c r="E529" s="3">
        <f>tarifest3grenz(A529,$A$3,Param!$B$5,Param!$C$5,Param!$D$5,Param!$E$5,Param!$B$6,Param!$C$6,Param!$D$6,Param!$E$6)*100</f>
        <v>39.235427524616448</v>
      </c>
      <c r="F529" s="13">
        <f>soli3(C529,$A$3,Param!$J$4,Param!$J$5,Param!$J$6)</f>
        <v>0</v>
      </c>
      <c r="G529" s="3">
        <f>soli3grenz(C529,$A$3,Param!$J$4,Param!$J$5,Param!$J$6)*100</f>
        <v>0</v>
      </c>
      <c r="H529" s="13">
        <f t="shared" si="196"/>
        <v>12554</v>
      </c>
      <c r="I529" s="3">
        <f t="shared" si="194"/>
        <v>24.188824662813101</v>
      </c>
      <c r="J529" s="13">
        <f t="shared" si="197"/>
        <v>39.235427524616448</v>
      </c>
      <c r="K529" s="13">
        <f>tarifest3(A529,$A$3,Param!$B$10,Param!$C$10,Param!$D$10,Param!$E$10,Param!$B$11,Param!$C$11,Param!$D$11,Param!$E$11)</f>
        <v>16807</v>
      </c>
      <c r="L529" s="3">
        <f t="shared" si="206"/>
        <v>32.383429672447015</v>
      </c>
      <c r="M529" s="3">
        <f>tarifest3grenz(A529,$A$3,Param!$B$10,Param!$C$10,Param!$D$10,Param!$E$10,Param!$B$11,Param!$C$11,Param!$D$11,Param!$E$11)*100</f>
        <v>42</v>
      </c>
      <c r="N529" s="3">
        <f t="shared" si="207"/>
        <v>2407</v>
      </c>
      <c r="O529" s="3">
        <f t="shared" si="208"/>
        <v>4.6377649325626207</v>
      </c>
      <c r="P529" s="13">
        <f t="shared" si="198"/>
        <v>36330</v>
      </c>
      <c r="Q529" s="13">
        <f t="shared" si="209"/>
        <v>0</v>
      </c>
      <c r="R529" s="13">
        <f>tarifest3(A529-$K$3,$A$3,Param!$B$10,Param!$C$10,Param!$D$10,Param!$E$10,Param!$B$11,Param!$C$11,Param!$D$11,Param!$E$11)</f>
        <v>8758</v>
      </c>
      <c r="S529" s="3">
        <f t="shared" si="210"/>
        <v>16.874759152215798</v>
      </c>
      <c r="T529" s="3">
        <f>IF(A529&lt;$K$3,$K$2,tarifest3grenz(A529-$K$3,$A$3,Param!$B$10,Param!$C$10,Param!$D$10,Param!$E$10,Param!$B$11,Param!$C$11,Param!$D$11,Param!$E$11))*100</f>
        <v>35.013839477902451</v>
      </c>
      <c r="U529" s="3">
        <f>MAX(K529-tarifest3($K$3,$A$3,Param!$B$10,Param!$C$10,Param!$D$10,Param!$E$10,Param!$B$11,Param!$C$11,Param!$D$11,Param!$E$11),0)</f>
        <v>11577</v>
      </c>
      <c r="V529" s="3">
        <f t="shared" si="211"/>
        <v>22.306358381502893</v>
      </c>
      <c r="W529" s="3">
        <f t="shared" si="212"/>
        <v>42</v>
      </c>
      <c r="X529" s="3">
        <f>soli3grenz(K529,$A$3,Param!$J$9,Param!$J$10,Param!$J$11)*100</f>
        <v>0</v>
      </c>
      <c r="Y529" s="13">
        <f t="shared" si="199"/>
        <v>11577</v>
      </c>
      <c r="Z529" s="3">
        <f t="shared" si="213"/>
        <v>22.306358381502893</v>
      </c>
      <c r="AA529" s="13">
        <f t="shared" si="200"/>
        <v>42</v>
      </c>
      <c r="AB529" s="13">
        <f t="shared" si="201"/>
        <v>-977</v>
      </c>
      <c r="AC529" s="13">
        <f t="shared" si="202"/>
        <v>-1.882466281310208</v>
      </c>
      <c r="AD529" s="13">
        <f t="shared" si="203"/>
        <v>2.7645724753835523</v>
      </c>
      <c r="AE529" s="3">
        <f t="shared" si="204"/>
        <v>2.7645724753835523</v>
      </c>
      <c r="AF529" s="13">
        <f t="shared" si="192"/>
        <v>977</v>
      </c>
      <c r="AG529" s="13">
        <f t="shared" si="214"/>
        <v>1.882466281310208</v>
      </c>
      <c r="AH529" s="13">
        <f t="shared" si="193"/>
        <v>1.882466281310208</v>
      </c>
    </row>
    <row r="530" spans="1:34" x14ac:dyDescent="0.2">
      <c r="A530" s="8">
        <f t="shared" si="215"/>
        <v>52000</v>
      </c>
      <c r="B530" s="9">
        <f t="shared" si="195"/>
        <v>52</v>
      </c>
      <c r="C530" s="13">
        <f>tarifest3(A530,$A$3,Param!$B$5,Param!$C$5,Param!$D$5,Param!$E$5,Param!$B$6,Param!$C$6,Param!$D$6,Param!$E$6)</f>
        <v>12593</v>
      </c>
      <c r="D530" s="3">
        <f t="shared" si="205"/>
        <v>24.217307692307692</v>
      </c>
      <c r="E530" s="3">
        <f>tarifest3grenz(A530,$A$3,Param!$B$5,Param!$C$5,Param!$D$5,Param!$E$5,Param!$B$6,Param!$C$6,Param!$D$6,Param!$E$6)*100</f>
        <v>39.276714449278678</v>
      </c>
      <c r="F530" s="13">
        <f>soli3(C530,$A$3,Param!$J$4,Param!$J$5,Param!$J$6)</f>
        <v>0</v>
      </c>
      <c r="G530" s="3">
        <f>soli3grenz(C530,$A$3,Param!$J$4,Param!$J$5,Param!$J$6)*100</f>
        <v>0</v>
      </c>
      <c r="H530" s="13">
        <f t="shared" si="196"/>
        <v>12593</v>
      </c>
      <c r="I530" s="3">
        <f t="shared" si="194"/>
        <v>24.217307692307692</v>
      </c>
      <c r="J530" s="13">
        <f t="shared" si="197"/>
        <v>39.276714449278678</v>
      </c>
      <c r="K530" s="13">
        <f>tarifest3(A530,$A$3,Param!$B$10,Param!$C$10,Param!$D$10,Param!$E$10,Param!$B$11,Param!$C$11,Param!$D$11,Param!$E$11)</f>
        <v>16849</v>
      </c>
      <c r="L530" s="3">
        <f t="shared" si="206"/>
        <v>32.401923076923076</v>
      </c>
      <c r="M530" s="3">
        <f>tarifest3grenz(A530,$A$3,Param!$B$10,Param!$C$10,Param!$D$10,Param!$E$10,Param!$B$11,Param!$C$11,Param!$D$11,Param!$E$11)*100</f>
        <v>42</v>
      </c>
      <c r="N530" s="3">
        <f t="shared" si="207"/>
        <v>2449</v>
      </c>
      <c r="O530" s="3">
        <f t="shared" si="208"/>
        <v>4.7096153846153843</v>
      </c>
      <c r="P530" s="13">
        <f t="shared" si="198"/>
        <v>36400</v>
      </c>
      <c r="Q530" s="13">
        <f t="shared" si="209"/>
        <v>0</v>
      </c>
      <c r="R530" s="13">
        <f>tarifest3(A530-$K$3,$A$3,Param!$B$10,Param!$C$10,Param!$D$10,Param!$E$10,Param!$B$11,Param!$C$11,Param!$D$11,Param!$E$11)</f>
        <v>8793</v>
      </c>
      <c r="S530" s="3">
        <f t="shared" si="210"/>
        <v>16.909615384615385</v>
      </c>
      <c r="T530" s="3">
        <f>IF(A530&lt;$K$3,$K$2,tarifest3grenz(A530-$K$3,$A$3,Param!$B$10,Param!$C$10,Param!$D$10,Param!$E$10,Param!$B$11,Param!$C$11,Param!$D$11,Param!$E$11))*100</f>
        <v>35.055126402564689</v>
      </c>
      <c r="U530" s="3">
        <f>MAX(K530-tarifest3($K$3,$A$3,Param!$B$10,Param!$C$10,Param!$D$10,Param!$E$10,Param!$B$11,Param!$C$11,Param!$D$11,Param!$E$11),0)</f>
        <v>11619</v>
      </c>
      <c r="V530" s="3">
        <f t="shared" si="211"/>
        <v>22.344230769230769</v>
      </c>
      <c r="W530" s="3">
        <f t="shared" si="212"/>
        <v>42</v>
      </c>
      <c r="X530" s="3">
        <f>soli3grenz(K530,$A$3,Param!$J$9,Param!$J$10,Param!$J$11)*100</f>
        <v>0</v>
      </c>
      <c r="Y530" s="13">
        <f t="shared" si="199"/>
        <v>11619</v>
      </c>
      <c r="Z530" s="3">
        <f t="shared" si="213"/>
        <v>22.344230769230769</v>
      </c>
      <c r="AA530" s="13">
        <f t="shared" si="200"/>
        <v>42</v>
      </c>
      <c r="AB530" s="13">
        <f t="shared" si="201"/>
        <v>-974</v>
      </c>
      <c r="AC530" s="13">
        <f t="shared" si="202"/>
        <v>-1.8730769230769226</v>
      </c>
      <c r="AD530" s="13">
        <f t="shared" si="203"/>
        <v>2.7232855507213216</v>
      </c>
      <c r="AE530" s="3">
        <f t="shared" si="204"/>
        <v>2.7232855507213216</v>
      </c>
      <c r="AF530" s="13">
        <f t="shared" si="192"/>
        <v>974</v>
      </c>
      <c r="AG530" s="13">
        <f t="shared" si="214"/>
        <v>1.8730769230769226</v>
      </c>
      <c r="AH530" s="13">
        <f t="shared" si="193"/>
        <v>1.8730769230769226</v>
      </c>
    </row>
    <row r="531" spans="1:34" x14ac:dyDescent="0.2">
      <c r="A531" s="8">
        <f t="shared" si="215"/>
        <v>52100</v>
      </c>
      <c r="B531" s="9">
        <f t="shared" si="195"/>
        <v>52.1</v>
      </c>
      <c r="C531" s="13">
        <f>tarifest3(A531,$A$3,Param!$B$5,Param!$C$5,Param!$D$5,Param!$E$5,Param!$B$6,Param!$C$6,Param!$D$6,Param!$E$6)</f>
        <v>12632</v>
      </c>
      <c r="D531" s="3">
        <f t="shared" si="205"/>
        <v>24.245681381957773</v>
      </c>
      <c r="E531" s="3">
        <f>tarifest3grenz(A531,$A$3,Param!$B$5,Param!$C$5,Param!$D$5,Param!$E$5,Param!$B$6,Param!$C$6,Param!$D$6,Param!$E$6)*100</f>
        <v>39.318001373940916</v>
      </c>
      <c r="F531" s="13">
        <f>soli3(C531,$A$3,Param!$J$4,Param!$J$5,Param!$J$6)</f>
        <v>0</v>
      </c>
      <c r="G531" s="3">
        <f>soli3grenz(C531,$A$3,Param!$J$4,Param!$J$5,Param!$J$6)*100</f>
        <v>0</v>
      </c>
      <c r="H531" s="13">
        <f t="shared" si="196"/>
        <v>12632</v>
      </c>
      <c r="I531" s="3">
        <f t="shared" si="194"/>
        <v>24.245681381957773</v>
      </c>
      <c r="J531" s="13">
        <f t="shared" si="197"/>
        <v>39.318001373940916</v>
      </c>
      <c r="K531" s="13">
        <f>tarifest3(A531,$A$3,Param!$B$10,Param!$C$10,Param!$D$10,Param!$E$10,Param!$B$11,Param!$C$11,Param!$D$11,Param!$E$11)</f>
        <v>16891</v>
      </c>
      <c r="L531" s="3">
        <f t="shared" si="206"/>
        <v>32.420345489443378</v>
      </c>
      <c r="M531" s="3">
        <f>tarifest3grenz(A531,$A$3,Param!$B$10,Param!$C$10,Param!$D$10,Param!$E$10,Param!$B$11,Param!$C$11,Param!$D$11,Param!$E$11)*100</f>
        <v>42</v>
      </c>
      <c r="N531" s="3">
        <f t="shared" si="207"/>
        <v>2491</v>
      </c>
      <c r="O531" s="3">
        <f t="shared" si="208"/>
        <v>4.7811900191938577</v>
      </c>
      <c r="P531" s="13">
        <f t="shared" si="198"/>
        <v>36470</v>
      </c>
      <c r="Q531" s="13">
        <f t="shared" si="209"/>
        <v>0</v>
      </c>
      <c r="R531" s="13">
        <f>tarifest3(A531-$K$3,$A$3,Param!$B$10,Param!$C$10,Param!$D$10,Param!$E$10,Param!$B$11,Param!$C$11,Param!$D$11,Param!$E$11)</f>
        <v>8828</v>
      </c>
      <c r="S531" s="3">
        <f t="shared" si="210"/>
        <v>16.944337811900194</v>
      </c>
      <c r="T531" s="3">
        <f>IF(A531&lt;$K$3,$K$2,tarifest3grenz(A531-$K$3,$A$3,Param!$B$10,Param!$C$10,Param!$D$10,Param!$E$10,Param!$B$11,Param!$C$11,Param!$D$11,Param!$E$11))*100</f>
        <v>35.096413327226927</v>
      </c>
      <c r="U531" s="3">
        <f>MAX(K531-tarifest3($K$3,$A$3,Param!$B$10,Param!$C$10,Param!$D$10,Param!$E$10,Param!$B$11,Param!$C$11,Param!$D$11,Param!$E$11),0)</f>
        <v>11661</v>
      </c>
      <c r="V531" s="3">
        <f t="shared" si="211"/>
        <v>22.381957773512475</v>
      </c>
      <c r="W531" s="3">
        <f t="shared" si="212"/>
        <v>42</v>
      </c>
      <c r="X531" s="3">
        <f>soli3grenz(K531,$A$3,Param!$J$9,Param!$J$10,Param!$J$11)*100</f>
        <v>0</v>
      </c>
      <c r="Y531" s="13">
        <f t="shared" si="199"/>
        <v>11661</v>
      </c>
      <c r="Z531" s="3">
        <f t="shared" si="213"/>
        <v>22.381957773512475</v>
      </c>
      <c r="AA531" s="13">
        <f t="shared" si="200"/>
        <v>42</v>
      </c>
      <c r="AB531" s="13">
        <f t="shared" si="201"/>
        <v>-971</v>
      </c>
      <c r="AC531" s="13">
        <f t="shared" si="202"/>
        <v>-1.8637236084452979</v>
      </c>
      <c r="AD531" s="13">
        <f t="shared" si="203"/>
        <v>2.6819986260590838</v>
      </c>
      <c r="AE531" s="3">
        <f t="shared" si="204"/>
        <v>2.6819986260590838</v>
      </c>
      <c r="AF531" s="13">
        <f t="shared" si="192"/>
        <v>971</v>
      </c>
      <c r="AG531" s="13">
        <f t="shared" si="214"/>
        <v>1.8637236084452979</v>
      </c>
      <c r="AH531" s="13">
        <f t="shared" si="193"/>
        <v>1.8637236084452979</v>
      </c>
    </row>
    <row r="532" spans="1:34" x14ac:dyDescent="0.2">
      <c r="A532" s="8">
        <f t="shared" si="215"/>
        <v>52200</v>
      </c>
      <c r="B532" s="9">
        <f t="shared" si="195"/>
        <v>52.2</v>
      </c>
      <c r="C532" s="13">
        <f>tarifest3(A532,$A$3,Param!$B$5,Param!$C$5,Param!$D$5,Param!$E$5,Param!$B$6,Param!$C$6,Param!$D$6,Param!$E$6)</f>
        <v>12672</v>
      </c>
      <c r="D532" s="3">
        <f t="shared" si="205"/>
        <v>24.275862068965516</v>
      </c>
      <c r="E532" s="3">
        <f>tarifest3grenz(A532,$A$3,Param!$B$5,Param!$C$5,Param!$D$5,Param!$E$5,Param!$B$6,Param!$C$6,Param!$D$6,Param!$E$6)*100</f>
        <v>39.359288298603161</v>
      </c>
      <c r="F532" s="13">
        <f>soli3(C532,$A$3,Param!$J$4,Param!$J$5,Param!$J$6)</f>
        <v>0</v>
      </c>
      <c r="G532" s="3">
        <f>soli3grenz(C532,$A$3,Param!$J$4,Param!$J$5,Param!$J$6)*100</f>
        <v>0</v>
      </c>
      <c r="H532" s="13">
        <f t="shared" si="196"/>
        <v>12672</v>
      </c>
      <c r="I532" s="3">
        <f t="shared" si="194"/>
        <v>24.275862068965516</v>
      </c>
      <c r="J532" s="13">
        <f t="shared" si="197"/>
        <v>39.359288298603161</v>
      </c>
      <c r="K532" s="13">
        <f>tarifest3(A532,$A$3,Param!$B$10,Param!$C$10,Param!$D$10,Param!$E$10,Param!$B$11,Param!$C$11,Param!$D$11,Param!$E$11)</f>
        <v>16933</v>
      </c>
      <c r="L532" s="3">
        <f t="shared" si="206"/>
        <v>32.438697318007662</v>
      </c>
      <c r="M532" s="3">
        <f>tarifest3grenz(A532,$A$3,Param!$B$10,Param!$C$10,Param!$D$10,Param!$E$10,Param!$B$11,Param!$C$11,Param!$D$11,Param!$E$11)*100</f>
        <v>42</v>
      </c>
      <c r="N532" s="3">
        <f t="shared" si="207"/>
        <v>2533</v>
      </c>
      <c r="O532" s="3">
        <f t="shared" si="208"/>
        <v>4.8524904214559381</v>
      </c>
      <c r="P532" s="13">
        <f t="shared" si="198"/>
        <v>36540</v>
      </c>
      <c r="Q532" s="13">
        <f t="shared" si="209"/>
        <v>0</v>
      </c>
      <c r="R532" s="13">
        <f>tarifest3(A532-$K$3,$A$3,Param!$B$10,Param!$C$10,Param!$D$10,Param!$E$10,Param!$B$11,Param!$C$11,Param!$D$11,Param!$E$11)</f>
        <v>8863</v>
      </c>
      <c r="S532" s="3">
        <f t="shared" si="210"/>
        <v>16.978927203065133</v>
      </c>
      <c r="T532" s="3">
        <f>IF(A532&lt;$K$3,$K$2,tarifest3grenz(A532-$K$3,$A$3,Param!$B$10,Param!$C$10,Param!$D$10,Param!$E$10,Param!$B$11,Param!$C$11,Param!$D$11,Param!$E$11))*100</f>
        <v>35.137700251889171</v>
      </c>
      <c r="U532" s="3">
        <f>MAX(K532-tarifest3($K$3,$A$3,Param!$B$10,Param!$C$10,Param!$D$10,Param!$E$10,Param!$B$11,Param!$C$11,Param!$D$11,Param!$E$11),0)</f>
        <v>11703</v>
      </c>
      <c r="V532" s="3">
        <f t="shared" si="211"/>
        <v>22.419540229885058</v>
      </c>
      <c r="W532" s="3">
        <f t="shared" si="212"/>
        <v>42</v>
      </c>
      <c r="X532" s="3">
        <f>soli3grenz(K532,$A$3,Param!$J$9,Param!$J$10,Param!$J$11)*100</f>
        <v>0</v>
      </c>
      <c r="Y532" s="13">
        <f t="shared" si="199"/>
        <v>11703</v>
      </c>
      <c r="Z532" s="3">
        <f t="shared" si="213"/>
        <v>22.419540229885058</v>
      </c>
      <c r="AA532" s="13">
        <f t="shared" si="200"/>
        <v>42</v>
      </c>
      <c r="AB532" s="13">
        <f t="shared" si="201"/>
        <v>-969</v>
      </c>
      <c r="AC532" s="13">
        <f t="shared" si="202"/>
        <v>-1.8563218390804579</v>
      </c>
      <c r="AD532" s="13">
        <f t="shared" si="203"/>
        <v>2.6407117013968389</v>
      </c>
      <c r="AE532" s="3">
        <f t="shared" si="204"/>
        <v>2.6407117013968389</v>
      </c>
      <c r="AF532" s="13">
        <f t="shared" si="192"/>
        <v>969</v>
      </c>
      <c r="AG532" s="13">
        <f t="shared" si="214"/>
        <v>1.8563218390804579</v>
      </c>
      <c r="AH532" s="13">
        <f t="shared" si="193"/>
        <v>1.8563218390804579</v>
      </c>
    </row>
    <row r="533" spans="1:34" x14ac:dyDescent="0.2">
      <c r="A533" s="8">
        <f t="shared" si="215"/>
        <v>52300</v>
      </c>
      <c r="B533" s="9">
        <f t="shared" si="195"/>
        <v>52.3</v>
      </c>
      <c r="C533" s="13">
        <f>tarifest3(A533,$A$3,Param!$B$5,Param!$C$5,Param!$D$5,Param!$E$5,Param!$B$6,Param!$C$6,Param!$D$6,Param!$E$6)</f>
        <v>12711</v>
      </c>
      <c r="D533" s="3">
        <f t="shared" si="205"/>
        <v>24.304015296367112</v>
      </c>
      <c r="E533" s="3">
        <f>tarifest3grenz(A533,$A$3,Param!$B$5,Param!$C$5,Param!$D$5,Param!$E$5,Param!$B$6,Param!$C$6,Param!$D$6,Param!$E$6)*100</f>
        <v>39.400575223265399</v>
      </c>
      <c r="F533" s="13">
        <f>soli3(C533,$A$3,Param!$J$4,Param!$J$5,Param!$J$6)</f>
        <v>0</v>
      </c>
      <c r="G533" s="3">
        <f>soli3grenz(C533,$A$3,Param!$J$4,Param!$J$5,Param!$J$6)*100</f>
        <v>0</v>
      </c>
      <c r="H533" s="13">
        <f t="shared" si="196"/>
        <v>12711</v>
      </c>
      <c r="I533" s="3">
        <f t="shared" si="194"/>
        <v>24.304015296367112</v>
      </c>
      <c r="J533" s="13">
        <f t="shared" si="197"/>
        <v>39.400575223265399</v>
      </c>
      <c r="K533" s="13">
        <f>tarifest3(A533,$A$3,Param!$B$10,Param!$C$10,Param!$D$10,Param!$E$10,Param!$B$11,Param!$C$11,Param!$D$11,Param!$E$11)</f>
        <v>16975</v>
      </c>
      <c r="L533" s="3">
        <f t="shared" si="206"/>
        <v>32.456978967495218</v>
      </c>
      <c r="M533" s="3">
        <f>tarifest3grenz(A533,$A$3,Param!$B$10,Param!$C$10,Param!$D$10,Param!$E$10,Param!$B$11,Param!$C$11,Param!$D$11,Param!$E$11)*100</f>
        <v>42</v>
      </c>
      <c r="N533" s="3">
        <f t="shared" si="207"/>
        <v>2575</v>
      </c>
      <c r="O533" s="3">
        <f t="shared" si="208"/>
        <v>4.9235181644359463</v>
      </c>
      <c r="P533" s="13">
        <f t="shared" si="198"/>
        <v>36610</v>
      </c>
      <c r="Q533" s="13">
        <f t="shared" si="209"/>
        <v>0</v>
      </c>
      <c r="R533" s="13">
        <f>tarifest3(A533-$K$3,$A$3,Param!$B$10,Param!$C$10,Param!$D$10,Param!$E$10,Param!$B$11,Param!$C$11,Param!$D$11,Param!$E$11)</f>
        <v>8898</v>
      </c>
      <c r="S533" s="3">
        <f t="shared" si="210"/>
        <v>17.013384321223711</v>
      </c>
      <c r="T533" s="3">
        <f>IF(A533&lt;$K$3,$K$2,tarifest3grenz(A533-$K$3,$A$3,Param!$B$10,Param!$C$10,Param!$D$10,Param!$E$10,Param!$B$11,Param!$C$11,Param!$D$11,Param!$E$11))*100</f>
        <v>35.178987176551409</v>
      </c>
      <c r="U533" s="3">
        <f>MAX(K533-tarifest3($K$3,$A$3,Param!$B$10,Param!$C$10,Param!$D$10,Param!$E$10,Param!$B$11,Param!$C$11,Param!$D$11,Param!$E$11),0)</f>
        <v>11745</v>
      </c>
      <c r="V533" s="3">
        <f t="shared" si="211"/>
        <v>22.456978967495221</v>
      </c>
      <c r="W533" s="3">
        <f t="shared" si="212"/>
        <v>42</v>
      </c>
      <c r="X533" s="3">
        <f>soli3grenz(K533,$A$3,Param!$J$9,Param!$J$10,Param!$J$11)*100</f>
        <v>11.899999999999999</v>
      </c>
      <c r="Y533" s="13">
        <f t="shared" si="199"/>
        <v>11745</v>
      </c>
      <c r="Z533" s="3">
        <f t="shared" si="213"/>
        <v>22.456978967495221</v>
      </c>
      <c r="AA533" s="13">
        <f t="shared" si="200"/>
        <v>42</v>
      </c>
      <c r="AB533" s="13">
        <f t="shared" si="201"/>
        <v>-966</v>
      </c>
      <c r="AC533" s="13">
        <f t="shared" si="202"/>
        <v>-1.8470363288718907</v>
      </c>
      <c r="AD533" s="13">
        <f t="shared" si="203"/>
        <v>2.599424776734601</v>
      </c>
      <c r="AE533" s="3">
        <f t="shared" si="204"/>
        <v>2.599424776734601</v>
      </c>
      <c r="AF533" s="13">
        <f t="shared" si="192"/>
        <v>966</v>
      </c>
      <c r="AG533" s="13">
        <f t="shared" si="214"/>
        <v>1.8470363288718907</v>
      </c>
      <c r="AH533" s="13">
        <f t="shared" si="193"/>
        <v>1.8470363288718907</v>
      </c>
    </row>
    <row r="534" spans="1:34" x14ac:dyDescent="0.2">
      <c r="A534" s="8">
        <f t="shared" si="215"/>
        <v>52400</v>
      </c>
      <c r="B534" s="9">
        <f t="shared" si="195"/>
        <v>52.4</v>
      </c>
      <c r="C534" s="13">
        <f>tarifest3(A534,$A$3,Param!$B$5,Param!$C$5,Param!$D$5,Param!$E$5,Param!$B$6,Param!$C$6,Param!$D$6,Param!$E$6)</f>
        <v>12750</v>
      </c>
      <c r="D534" s="3">
        <f t="shared" si="205"/>
        <v>24.332061068702291</v>
      </c>
      <c r="E534" s="3">
        <f>tarifest3grenz(A534,$A$3,Param!$B$5,Param!$C$5,Param!$D$5,Param!$E$5,Param!$B$6,Param!$C$6,Param!$D$6,Param!$E$6)*100</f>
        <v>39.441862147927644</v>
      </c>
      <c r="F534" s="13">
        <f>soli3(C534,$A$3,Param!$J$4,Param!$J$5,Param!$J$6)</f>
        <v>0</v>
      </c>
      <c r="G534" s="3">
        <f>soli3grenz(C534,$A$3,Param!$J$4,Param!$J$5,Param!$J$6)*100</f>
        <v>0</v>
      </c>
      <c r="H534" s="13">
        <f t="shared" si="196"/>
        <v>12750</v>
      </c>
      <c r="I534" s="3">
        <f t="shared" si="194"/>
        <v>24.332061068702291</v>
      </c>
      <c r="J534" s="13">
        <f t="shared" si="197"/>
        <v>39.441862147927644</v>
      </c>
      <c r="K534" s="13">
        <f>tarifest3(A534,$A$3,Param!$B$10,Param!$C$10,Param!$D$10,Param!$E$10,Param!$B$11,Param!$C$11,Param!$D$11,Param!$E$11)</f>
        <v>17017</v>
      </c>
      <c r="L534" s="3">
        <f t="shared" si="206"/>
        <v>32.475190839694655</v>
      </c>
      <c r="M534" s="3">
        <f>tarifest3grenz(A534,$A$3,Param!$B$10,Param!$C$10,Param!$D$10,Param!$E$10,Param!$B$11,Param!$C$11,Param!$D$11,Param!$E$11)*100</f>
        <v>42</v>
      </c>
      <c r="N534" s="3">
        <f t="shared" si="207"/>
        <v>2617</v>
      </c>
      <c r="O534" s="3">
        <f t="shared" si="208"/>
        <v>4.9942748091603058</v>
      </c>
      <c r="P534" s="13">
        <f t="shared" si="198"/>
        <v>36680</v>
      </c>
      <c r="Q534" s="13">
        <f t="shared" si="209"/>
        <v>0</v>
      </c>
      <c r="R534" s="13">
        <f>tarifest3(A534-$K$3,$A$3,Param!$B$10,Param!$C$10,Param!$D$10,Param!$E$10,Param!$B$11,Param!$C$11,Param!$D$11,Param!$E$11)</f>
        <v>8933</v>
      </c>
      <c r="S534" s="3">
        <f t="shared" si="210"/>
        <v>17.047709923664122</v>
      </c>
      <c r="T534" s="3">
        <f>IF(A534&lt;$K$3,$K$2,tarifest3grenz(A534-$K$3,$A$3,Param!$B$10,Param!$C$10,Param!$D$10,Param!$E$10,Param!$B$11,Param!$C$11,Param!$D$11,Param!$E$11))*100</f>
        <v>35.220274101213647</v>
      </c>
      <c r="U534" s="3">
        <f>MAX(K534-tarifest3($K$3,$A$3,Param!$B$10,Param!$C$10,Param!$D$10,Param!$E$10,Param!$B$11,Param!$C$11,Param!$D$11,Param!$E$11),0)</f>
        <v>11787</v>
      </c>
      <c r="V534" s="3">
        <f t="shared" si="211"/>
        <v>22.494274809160306</v>
      </c>
      <c r="W534" s="3">
        <f t="shared" si="212"/>
        <v>42</v>
      </c>
      <c r="X534" s="3">
        <f>soli3grenz(K534,$A$3,Param!$J$9,Param!$J$10,Param!$J$11)*100</f>
        <v>11.899999999999999</v>
      </c>
      <c r="Y534" s="13">
        <f t="shared" si="199"/>
        <v>11787</v>
      </c>
      <c r="Z534" s="3">
        <f t="shared" si="213"/>
        <v>22.494274809160306</v>
      </c>
      <c r="AA534" s="13">
        <f t="shared" si="200"/>
        <v>42</v>
      </c>
      <c r="AB534" s="13">
        <f t="shared" si="201"/>
        <v>-963</v>
      </c>
      <c r="AC534" s="13">
        <f t="shared" si="202"/>
        <v>-1.8377862595419856</v>
      </c>
      <c r="AD534" s="13">
        <f t="shared" si="203"/>
        <v>2.5581378520723561</v>
      </c>
      <c r="AE534" s="3">
        <f t="shared" si="204"/>
        <v>2.5581378520723561</v>
      </c>
      <c r="AF534" s="13">
        <f t="shared" si="192"/>
        <v>963</v>
      </c>
      <c r="AG534" s="13">
        <f t="shared" si="214"/>
        <v>1.8377862595419856</v>
      </c>
      <c r="AH534" s="13">
        <f t="shared" si="193"/>
        <v>1.8377862595419856</v>
      </c>
    </row>
    <row r="535" spans="1:34" x14ac:dyDescent="0.2">
      <c r="A535" s="8">
        <f t="shared" si="215"/>
        <v>52500</v>
      </c>
      <c r="B535" s="9">
        <f t="shared" si="195"/>
        <v>52.5</v>
      </c>
      <c r="C535" s="13">
        <f>tarifest3(A535,$A$3,Param!$B$5,Param!$C$5,Param!$D$5,Param!$E$5,Param!$B$6,Param!$C$6,Param!$D$6,Param!$E$6)</f>
        <v>12790</v>
      </c>
      <c r="D535" s="3">
        <f t="shared" si="205"/>
        <v>24.361904761904761</v>
      </c>
      <c r="E535" s="3">
        <f>tarifest3grenz(A535,$A$3,Param!$B$5,Param!$C$5,Param!$D$5,Param!$E$5,Param!$B$6,Param!$C$6,Param!$D$6,Param!$E$6)*100</f>
        <v>39.483149072589882</v>
      </c>
      <c r="F535" s="13">
        <f>soli3(C535,$A$3,Param!$J$4,Param!$J$5,Param!$J$6)</f>
        <v>0</v>
      </c>
      <c r="G535" s="3">
        <f>soli3grenz(C535,$A$3,Param!$J$4,Param!$J$5,Param!$J$6)*100</f>
        <v>0</v>
      </c>
      <c r="H535" s="13">
        <f t="shared" si="196"/>
        <v>12790</v>
      </c>
      <c r="I535" s="3">
        <f t="shared" si="194"/>
        <v>24.361904761904761</v>
      </c>
      <c r="J535" s="13">
        <f t="shared" si="197"/>
        <v>39.483149072589882</v>
      </c>
      <c r="K535" s="13">
        <f>tarifest3(A535,$A$3,Param!$B$10,Param!$C$10,Param!$D$10,Param!$E$10,Param!$B$11,Param!$C$11,Param!$D$11,Param!$E$11)</f>
        <v>17059</v>
      </c>
      <c r="L535" s="3">
        <f t="shared" si="206"/>
        <v>32.493333333333332</v>
      </c>
      <c r="M535" s="3">
        <f>tarifest3grenz(A535,$A$3,Param!$B$10,Param!$C$10,Param!$D$10,Param!$E$10,Param!$B$11,Param!$C$11,Param!$D$11,Param!$E$11)*100</f>
        <v>42</v>
      </c>
      <c r="N535" s="3">
        <f t="shared" si="207"/>
        <v>2659</v>
      </c>
      <c r="O535" s="3">
        <f t="shared" si="208"/>
        <v>5.0647619047619044</v>
      </c>
      <c r="P535" s="13">
        <f t="shared" si="198"/>
        <v>36750</v>
      </c>
      <c r="Q535" s="13">
        <f t="shared" si="209"/>
        <v>0</v>
      </c>
      <c r="R535" s="13">
        <f>tarifest3(A535-$K$3,$A$3,Param!$B$10,Param!$C$10,Param!$D$10,Param!$E$10,Param!$B$11,Param!$C$11,Param!$D$11,Param!$E$11)</f>
        <v>8968</v>
      </c>
      <c r="S535" s="3">
        <f t="shared" si="210"/>
        <v>17.081904761904763</v>
      </c>
      <c r="T535" s="3">
        <f>IF(A535&lt;$K$3,$K$2,tarifest3grenz(A535-$K$3,$A$3,Param!$B$10,Param!$C$10,Param!$D$10,Param!$E$10,Param!$B$11,Param!$C$11,Param!$D$11,Param!$E$11))*100</f>
        <v>35.261561025875885</v>
      </c>
      <c r="U535" s="3">
        <f>MAX(K535-tarifest3($K$3,$A$3,Param!$B$10,Param!$C$10,Param!$D$10,Param!$E$10,Param!$B$11,Param!$C$11,Param!$D$11,Param!$E$11),0)</f>
        <v>11829</v>
      </c>
      <c r="V535" s="3">
        <f t="shared" si="211"/>
        <v>22.53142857142857</v>
      </c>
      <c r="W535" s="3">
        <f t="shared" si="212"/>
        <v>42</v>
      </c>
      <c r="X535" s="3">
        <f>soli3grenz(K535,$A$3,Param!$J$9,Param!$J$10,Param!$J$11)*100</f>
        <v>11.899999999999999</v>
      </c>
      <c r="Y535" s="13">
        <f t="shared" si="199"/>
        <v>11829</v>
      </c>
      <c r="Z535" s="3">
        <f t="shared" si="213"/>
        <v>22.53142857142857</v>
      </c>
      <c r="AA535" s="13">
        <f t="shared" si="200"/>
        <v>42</v>
      </c>
      <c r="AB535" s="13">
        <f t="shared" si="201"/>
        <v>-961</v>
      </c>
      <c r="AC535" s="13">
        <f t="shared" si="202"/>
        <v>-1.8304761904761904</v>
      </c>
      <c r="AD535" s="13">
        <f t="shared" si="203"/>
        <v>2.5168509274101183</v>
      </c>
      <c r="AE535" s="3">
        <f t="shared" si="204"/>
        <v>2.5168509274101183</v>
      </c>
      <c r="AF535" s="13">
        <f t="shared" si="192"/>
        <v>961</v>
      </c>
      <c r="AG535" s="13">
        <f t="shared" si="214"/>
        <v>1.8304761904761904</v>
      </c>
      <c r="AH535" s="13">
        <f t="shared" si="193"/>
        <v>1.8304761904761904</v>
      </c>
    </row>
    <row r="536" spans="1:34" x14ac:dyDescent="0.2">
      <c r="A536" s="8">
        <f t="shared" si="215"/>
        <v>52600</v>
      </c>
      <c r="B536" s="9">
        <f t="shared" si="195"/>
        <v>52.6</v>
      </c>
      <c r="C536" s="13">
        <f>tarifest3(A536,$A$3,Param!$B$5,Param!$C$5,Param!$D$5,Param!$E$5,Param!$B$6,Param!$C$6,Param!$D$6,Param!$E$6)</f>
        <v>12829</v>
      </c>
      <c r="D536" s="3">
        <f t="shared" si="205"/>
        <v>24.389733840304181</v>
      </c>
      <c r="E536" s="3">
        <f>tarifest3grenz(A536,$A$3,Param!$B$5,Param!$C$5,Param!$D$5,Param!$E$5,Param!$B$6,Param!$C$6,Param!$D$6,Param!$E$6)*100</f>
        <v>39.52443599725212</v>
      </c>
      <c r="F536" s="13">
        <f>soli3(C536,$A$3,Param!$J$4,Param!$J$5,Param!$J$6)</f>
        <v>0</v>
      </c>
      <c r="G536" s="3">
        <f>soli3grenz(C536,$A$3,Param!$J$4,Param!$J$5,Param!$J$6)*100</f>
        <v>0</v>
      </c>
      <c r="H536" s="13">
        <f t="shared" si="196"/>
        <v>12829</v>
      </c>
      <c r="I536" s="3">
        <f t="shared" si="194"/>
        <v>24.389733840304181</v>
      </c>
      <c r="J536" s="13">
        <f t="shared" si="197"/>
        <v>39.52443599725212</v>
      </c>
      <c r="K536" s="13">
        <f>tarifest3(A536,$A$3,Param!$B$10,Param!$C$10,Param!$D$10,Param!$E$10,Param!$B$11,Param!$C$11,Param!$D$11,Param!$E$11)</f>
        <v>17101</v>
      </c>
      <c r="L536" s="3">
        <f t="shared" si="206"/>
        <v>32.511406844106467</v>
      </c>
      <c r="M536" s="3">
        <f>tarifest3grenz(A536,$A$3,Param!$B$10,Param!$C$10,Param!$D$10,Param!$E$10,Param!$B$11,Param!$C$11,Param!$D$11,Param!$E$11)*100</f>
        <v>42</v>
      </c>
      <c r="N536" s="3">
        <f t="shared" si="207"/>
        <v>2701</v>
      </c>
      <c r="O536" s="3">
        <f t="shared" si="208"/>
        <v>5.1349809885931563</v>
      </c>
      <c r="P536" s="13">
        <f t="shared" si="198"/>
        <v>36820</v>
      </c>
      <c r="Q536" s="13">
        <f t="shared" si="209"/>
        <v>0</v>
      </c>
      <c r="R536" s="13">
        <f>tarifest3(A536-$K$3,$A$3,Param!$B$10,Param!$C$10,Param!$D$10,Param!$E$10,Param!$B$11,Param!$C$11,Param!$D$11,Param!$E$11)</f>
        <v>9004</v>
      </c>
      <c r="S536" s="3">
        <f t="shared" si="210"/>
        <v>17.117870722433459</v>
      </c>
      <c r="T536" s="3">
        <f>IF(A536&lt;$K$3,$K$2,tarifest3grenz(A536-$K$3,$A$3,Param!$B$10,Param!$C$10,Param!$D$10,Param!$E$10,Param!$B$11,Param!$C$11,Param!$D$11,Param!$E$11))*100</f>
        <v>35.302847950538123</v>
      </c>
      <c r="U536" s="3">
        <f>MAX(K536-tarifest3($K$3,$A$3,Param!$B$10,Param!$C$10,Param!$D$10,Param!$E$10,Param!$B$11,Param!$C$11,Param!$D$11,Param!$E$11),0)</f>
        <v>11871</v>
      </c>
      <c r="V536" s="3">
        <f t="shared" si="211"/>
        <v>22.568441064638783</v>
      </c>
      <c r="W536" s="3">
        <f t="shared" si="212"/>
        <v>42</v>
      </c>
      <c r="X536" s="3">
        <f>soli3grenz(K536,$A$3,Param!$J$9,Param!$J$10,Param!$J$11)*100</f>
        <v>11.899999999999999</v>
      </c>
      <c r="Y536" s="13">
        <f t="shared" si="199"/>
        <v>11871</v>
      </c>
      <c r="Z536" s="3">
        <f t="shared" si="213"/>
        <v>22.568441064638783</v>
      </c>
      <c r="AA536" s="13">
        <f t="shared" si="200"/>
        <v>42</v>
      </c>
      <c r="AB536" s="13">
        <f t="shared" si="201"/>
        <v>-958</v>
      </c>
      <c r="AC536" s="13">
        <f t="shared" si="202"/>
        <v>-1.8212927756653983</v>
      </c>
      <c r="AD536" s="13">
        <f t="shared" si="203"/>
        <v>2.4755640027478805</v>
      </c>
      <c r="AE536" s="3">
        <f t="shared" si="204"/>
        <v>2.4755640027478805</v>
      </c>
      <c r="AF536" s="13">
        <f t="shared" si="192"/>
        <v>958</v>
      </c>
      <c r="AG536" s="13">
        <f t="shared" si="214"/>
        <v>1.8212927756653983</v>
      </c>
      <c r="AH536" s="13">
        <f t="shared" si="193"/>
        <v>1.8212927756653983</v>
      </c>
    </row>
    <row r="537" spans="1:34" x14ac:dyDescent="0.2">
      <c r="A537" s="8">
        <f t="shared" si="215"/>
        <v>52700</v>
      </c>
      <c r="B537" s="9">
        <f t="shared" si="195"/>
        <v>52.7</v>
      </c>
      <c r="C537" s="13">
        <f>tarifest3(A537,$A$3,Param!$B$5,Param!$C$5,Param!$D$5,Param!$E$5,Param!$B$6,Param!$C$6,Param!$D$6,Param!$E$6)</f>
        <v>12869</v>
      </c>
      <c r="D537" s="3">
        <f t="shared" si="205"/>
        <v>24.41935483870968</v>
      </c>
      <c r="E537" s="3">
        <f>tarifest3grenz(A537,$A$3,Param!$B$5,Param!$C$5,Param!$D$5,Param!$E$5,Param!$B$6,Param!$C$6,Param!$D$6,Param!$E$6)*100</f>
        <v>39.565722921914357</v>
      </c>
      <c r="F537" s="13">
        <f>soli3(C537,$A$3,Param!$J$4,Param!$J$5,Param!$J$6)</f>
        <v>0</v>
      </c>
      <c r="G537" s="3">
        <f>soli3grenz(C537,$A$3,Param!$J$4,Param!$J$5,Param!$J$6)*100</f>
        <v>0</v>
      </c>
      <c r="H537" s="13">
        <f t="shared" si="196"/>
        <v>12869</v>
      </c>
      <c r="I537" s="3">
        <f t="shared" si="194"/>
        <v>24.41935483870968</v>
      </c>
      <c r="J537" s="13">
        <f t="shared" si="197"/>
        <v>39.565722921914357</v>
      </c>
      <c r="K537" s="13">
        <f>tarifest3(A537,$A$3,Param!$B$10,Param!$C$10,Param!$D$10,Param!$E$10,Param!$B$11,Param!$C$11,Param!$D$11,Param!$E$11)</f>
        <v>17143</v>
      </c>
      <c r="L537" s="3">
        <f t="shared" si="206"/>
        <v>32.529411764705884</v>
      </c>
      <c r="M537" s="3">
        <f>tarifest3grenz(A537,$A$3,Param!$B$10,Param!$C$10,Param!$D$10,Param!$E$10,Param!$B$11,Param!$C$11,Param!$D$11,Param!$E$11)*100</f>
        <v>42</v>
      </c>
      <c r="N537" s="3">
        <f t="shared" si="207"/>
        <v>2743</v>
      </c>
      <c r="O537" s="3">
        <f t="shared" si="208"/>
        <v>5.204933586337761</v>
      </c>
      <c r="P537" s="13">
        <f t="shared" si="198"/>
        <v>36890</v>
      </c>
      <c r="Q537" s="13">
        <f t="shared" si="209"/>
        <v>0</v>
      </c>
      <c r="R537" s="13">
        <f>tarifest3(A537-$K$3,$A$3,Param!$B$10,Param!$C$10,Param!$D$10,Param!$E$10,Param!$B$11,Param!$C$11,Param!$D$11,Param!$E$11)</f>
        <v>9039</v>
      </c>
      <c r="S537" s="3">
        <f t="shared" si="210"/>
        <v>17.15180265654649</v>
      </c>
      <c r="T537" s="3">
        <f>IF(A537&lt;$K$3,$K$2,tarifest3grenz(A537-$K$3,$A$3,Param!$B$10,Param!$C$10,Param!$D$10,Param!$E$10,Param!$B$11,Param!$C$11,Param!$D$11,Param!$E$11))*100</f>
        <v>35.344134875200368</v>
      </c>
      <c r="U537" s="3">
        <f>MAX(K537-tarifest3($K$3,$A$3,Param!$B$10,Param!$C$10,Param!$D$10,Param!$E$10,Param!$B$11,Param!$C$11,Param!$D$11,Param!$E$11),0)</f>
        <v>11913</v>
      </c>
      <c r="V537" s="3">
        <f t="shared" si="211"/>
        <v>22.605313092979127</v>
      </c>
      <c r="W537" s="3">
        <f t="shared" si="212"/>
        <v>42</v>
      </c>
      <c r="X537" s="3">
        <f>soli3grenz(K537,$A$3,Param!$J$9,Param!$J$10,Param!$J$11)*100</f>
        <v>11.899999999999999</v>
      </c>
      <c r="Y537" s="13">
        <f t="shared" si="199"/>
        <v>11913</v>
      </c>
      <c r="Z537" s="3">
        <f t="shared" si="213"/>
        <v>22.605313092979127</v>
      </c>
      <c r="AA537" s="13">
        <f t="shared" si="200"/>
        <v>42</v>
      </c>
      <c r="AB537" s="13">
        <f t="shared" si="201"/>
        <v>-956</v>
      </c>
      <c r="AC537" s="13">
        <f t="shared" si="202"/>
        <v>-1.8140417457305524</v>
      </c>
      <c r="AD537" s="13">
        <f t="shared" si="203"/>
        <v>2.4342770780856426</v>
      </c>
      <c r="AE537" s="3">
        <f t="shared" si="204"/>
        <v>2.4342770780856426</v>
      </c>
      <c r="AF537" s="13">
        <f t="shared" si="192"/>
        <v>956</v>
      </c>
      <c r="AG537" s="13">
        <f t="shared" si="214"/>
        <v>1.8140417457305524</v>
      </c>
      <c r="AH537" s="13">
        <f t="shared" si="193"/>
        <v>1.8140417457305524</v>
      </c>
    </row>
    <row r="538" spans="1:34" x14ac:dyDescent="0.2">
      <c r="A538" s="8">
        <f t="shared" si="215"/>
        <v>52800</v>
      </c>
      <c r="B538" s="9">
        <f t="shared" si="195"/>
        <v>52.8</v>
      </c>
      <c r="C538" s="13">
        <f>tarifest3(A538,$A$3,Param!$B$5,Param!$C$5,Param!$D$5,Param!$E$5,Param!$B$6,Param!$C$6,Param!$D$6,Param!$E$6)</f>
        <v>12908</v>
      </c>
      <c r="D538" s="3">
        <f t="shared" si="205"/>
        <v>24.446969696969699</v>
      </c>
      <c r="E538" s="3">
        <f>tarifest3grenz(A538,$A$3,Param!$B$5,Param!$C$5,Param!$D$5,Param!$E$5,Param!$B$6,Param!$C$6,Param!$D$6,Param!$E$6)*100</f>
        <v>39.607009846576588</v>
      </c>
      <c r="F538" s="13">
        <f>soli3(C538,$A$3,Param!$J$4,Param!$J$5,Param!$J$6)</f>
        <v>0</v>
      </c>
      <c r="G538" s="3">
        <f>soli3grenz(C538,$A$3,Param!$J$4,Param!$J$5,Param!$J$6)*100</f>
        <v>0</v>
      </c>
      <c r="H538" s="13">
        <f t="shared" si="196"/>
        <v>12908</v>
      </c>
      <c r="I538" s="3">
        <f t="shared" si="194"/>
        <v>24.446969696969699</v>
      </c>
      <c r="J538" s="13">
        <f t="shared" si="197"/>
        <v>39.607009846576588</v>
      </c>
      <c r="K538" s="13">
        <f>tarifest3(A538,$A$3,Param!$B$10,Param!$C$10,Param!$D$10,Param!$E$10,Param!$B$11,Param!$C$11,Param!$D$11,Param!$E$11)</f>
        <v>17185</v>
      </c>
      <c r="L538" s="3">
        <f t="shared" si="206"/>
        <v>32.547348484848484</v>
      </c>
      <c r="M538" s="3">
        <f>tarifest3grenz(A538,$A$3,Param!$B$10,Param!$C$10,Param!$D$10,Param!$E$10,Param!$B$11,Param!$C$11,Param!$D$11,Param!$E$11)*100</f>
        <v>42</v>
      </c>
      <c r="N538" s="3">
        <f t="shared" si="207"/>
        <v>2785</v>
      </c>
      <c r="O538" s="3">
        <f t="shared" si="208"/>
        <v>5.2746212121212128</v>
      </c>
      <c r="P538" s="13">
        <f t="shared" si="198"/>
        <v>36960</v>
      </c>
      <c r="Q538" s="13">
        <f t="shared" si="209"/>
        <v>0</v>
      </c>
      <c r="R538" s="13">
        <f>tarifest3(A538-$K$3,$A$3,Param!$B$10,Param!$C$10,Param!$D$10,Param!$E$10,Param!$B$11,Param!$C$11,Param!$D$11,Param!$E$11)</f>
        <v>9074</v>
      </c>
      <c r="S538" s="3">
        <f t="shared" si="210"/>
        <v>17.185606060606059</v>
      </c>
      <c r="T538" s="3">
        <f>IF(A538&lt;$K$3,$K$2,tarifest3grenz(A538-$K$3,$A$3,Param!$B$10,Param!$C$10,Param!$D$10,Param!$E$10,Param!$B$11,Param!$C$11,Param!$D$11,Param!$E$11))*100</f>
        <v>35.385421799862605</v>
      </c>
      <c r="U538" s="3">
        <f>MAX(K538-tarifest3($K$3,$A$3,Param!$B$10,Param!$C$10,Param!$D$10,Param!$E$10,Param!$B$11,Param!$C$11,Param!$D$11,Param!$E$11),0)</f>
        <v>11955</v>
      </c>
      <c r="V538" s="3">
        <f t="shared" si="211"/>
        <v>22.642045454545453</v>
      </c>
      <c r="W538" s="3">
        <f t="shared" si="212"/>
        <v>42</v>
      </c>
      <c r="X538" s="3">
        <f>soli3grenz(K538,$A$3,Param!$J$9,Param!$J$10,Param!$J$11)*100</f>
        <v>11.899999999999999</v>
      </c>
      <c r="Y538" s="13">
        <f t="shared" si="199"/>
        <v>11955</v>
      </c>
      <c r="Z538" s="3">
        <f t="shared" si="213"/>
        <v>22.642045454545453</v>
      </c>
      <c r="AA538" s="13">
        <f t="shared" si="200"/>
        <v>42</v>
      </c>
      <c r="AB538" s="13">
        <f t="shared" si="201"/>
        <v>-953</v>
      </c>
      <c r="AC538" s="13">
        <f t="shared" si="202"/>
        <v>-1.8049242424242458</v>
      </c>
      <c r="AD538" s="13">
        <f t="shared" si="203"/>
        <v>2.3929901534234119</v>
      </c>
      <c r="AE538" s="3">
        <f t="shared" si="204"/>
        <v>2.3929901534234119</v>
      </c>
      <c r="AF538" s="13">
        <f t="shared" si="192"/>
        <v>953</v>
      </c>
      <c r="AG538" s="13">
        <f t="shared" si="214"/>
        <v>1.8049242424242458</v>
      </c>
      <c r="AH538" s="13">
        <f t="shared" si="193"/>
        <v>1.8049242424242458</v>
      </c>
    </row>
    <row r="539" spans="1:34" x14ac:dyDescent="0.2">
      <c r="A539" s="8">
        <f t="shared" si="215"/>
        <v>52900</v>
      </c>
      <c r="B539" s="9">
        <f t="shared" si="195"/>
        <v>52.9</v>
      </c>
      <c r="C539" s="13">
        <f>tarifest3(A539,$A$3,Param!$B$5,Param!$C$5,Param!$D$5,Param!$E$5,Param!$B$6,Param!$C$6,Param!$D$6,Param!$E$6)</f>
        <v>12948</v>
      </c>
      <c r="D539" s="3">
        <f t="shared" si="205"/>
        <v>24.476370510396976</v>
      </c>
      <c r="E539" s="3">
        <f>tarifest3grenz(A539,$A$3,Param!$B$5,Param!$C$5,Param!$D$5,Param!$E$5,Param!$B$6,Param!$C$6,Param!$D$6,Param!$E$6)*100</f>
        <v>39.64829677123884</v>
      </c>
      <c r="F539" s="13">
        <f>soli3(C539,$A$3,Param!$J$4,Param!$J$5,Param!$J$6)</f>
        <v>0</v>
      </c>
      <c r="G539" s="3">
        <f>soli3grenz(C539,$A$3,Param!$J$4,Param!$J$5,Param!$J$6)*100</f>
        <v>0</v>
      </c>
      <c r="H539" s="13">
        <f t="shared" si="196"/>
        <v>12948</v>
      </c>
      <c r="I539" s="3">
        <f t="shared" si="194"/>
        <v>24.476370510396976</v>
      </c>
      <c r="J539" s="13">
        <f t="shared" si="197"/>
        <v>39.64829677123884</v>
      </c>
      <c r="K539" s="13">
        <f>tarifest3(A539,$A$3,Param!$B$10,Param!$C$10,Param!$D$10,Param!$E$10,Param!$B$11,Param!$C$11,Param!$D$11,Param!$E$11)</f>
        <v>17227</v>
      </c>
      <c r="L539" s="3">
        <f t="shared" si="206"/>
        <v>32.565217391304344</v>
      </c>
      <c r="M539" s="3">
        <f>tarifest3grenz(A539,$A$3,Param!$B$10,Param!$C$10,Param!$D$10,Param!$E$10,Param!$B$11,Param!$C$11,Param!$D$11,Param!$E$11)*100</f>
        <v>42</v>
      </c>
      <c r="N539" s="3">
        <f t="shared" si="207"/>
        <v>2827</v>
      </c>
      <c r="O539" s="3">
        <f t="shared" si="208"/>
        <v>5.344045368620038</v>
      </c>
      <c r="P539" s="13">
        <f t="shared" si="198"/>
        <v>37030</v>
      </c>
      <c r="Q539" s="13">
        <f t="shared" si="209"/>
        <v>0</v>
      </c>
      <c r="R539" s="13">
        <f>tarifest3(A539-$K$3,$A$3,Param!$B$10,Param!$C$10,Param!$D$10,Param!$E$10,Param!$B$11,Param!$C$11,Param!$D$11,Param!$E$11)</f>
        <v>9110</v>
      </c>
      <c r="S539" s="3">
        <f t="shared" si="210"/>
        <v>17.221172022684311</v>
      </c>
      <c r="T539" s="3">
        <f>IF(A539&lt;$K$3,$K$2,tarifest3grenz(A539-$K$3,$A$3,Param!$B$10,Param!$C$10,Param!$D$10,Param!$E$10,Param!$B$11,Param!$C$11,Param!$D$11,Param!$E$11))*100</f>
        <v>35.426708724524843</v>
      </c>
      <c r="U539" s="3">
        <f>MAX(K539-tarifest3($K$3,$A$3,Param!$B$10,Param!$C$10,Param!$D$10,Param!$E$10,Param!$B$11,Param!$C$11,Param!$D$11,Param!$E$11),0)</f>
        <v>11997</v>
      </c>
      <c r="V539" s="3">
        <f t="shared" si="211"/>
        <v>22.678638941398866</v>
      </c>
      <c r="W539" s="3">
        <f t="shared" si="212"/>
        <v>42</v>
      </c>
      <c r="X539" s="3">
        <f>soli3grenz(K539,$A$3,Param!$J$9,Param!$J$10,Param!$J$11)*100</f>
        <v>11.899999999999999</v>
      </c>
      <c r="Y539" s="13">
        <f t="shared" si="199"/>
        <v>11997</v>
      </c>
      <c r="Z539" s="3">
        <f t="shared" si="213"/>
        <v>22.678638941398866</v>
      </c>
      <c r="AA539" s="13">
        <f t="shared" si="200"/>
        <v>42</v>
      </c>
      <c r="AB539" s="13">
        <f t="shared" si="201"/>
        <v>-951</v>
      </c>
      <c r="AC539" s="13">
        <f t="shared" si="202"/>
        <v>-1.7977315689981097</v>
      </c>
      <c r="AD539" s="13">
        <f t="shared" si="203"/>
        <v>2.3517032287611599</v>
      </c>
      <c r="AE539" s="3">
        <f t="shared" si="204"/>
        <v>2.3517032287611599</v>
      </c>
      <c r="AF539" s="13">
        <f t="shared" si="192"/>
        <v>951</v>
      </c>
      <c r="AG539" s="13">
        <f t="shared" si="214"/>
        <v>1.7977315689981097</v>
      </c>
      <c r="AH539" s="13">
        <f t="shared" si="193"/>
        <v>1.7977315689981097</v>
      </c>
    </row>
    <row r="540" spans="1:34" x14ac:dyDescent="0.2">
      <c r="A540" s="8">
        <f t="shared" si="215"/>
        <v>53000</v>
      </c>
      <c r="B540" s="9">
        <f t="shared" si="195"/>
        <v>53</v>
      </c>
      <c r="C540" s="13">
        <f>tarifest3(A540,$A$3,Param!$B$5,Param!$C$5,Param!$D$5,Param!$E$5,Param!$B$6,Param!$C$6,Param!$D$6,Param!$E$6)</f>
        <v>12988</v>
      </c>
      <c r="D540" s="3">
        <f t="shared" si="205"/>
        <v>24.505660377358492</v>
      </c>
      <c r="E540" s="3">
        <f>tarifest3grenz(A540,$A$3,Param!$B$5,Param!$C$5,Param!$D$5,Param!$E$5,Param!$B$6,Param!$C$6,Param!$D$6,Param!$E$6)*100</f>
        <v>39.689583695901078</v>
      </c>
      <c r="F540" s="13">
        <f>soli3(C540,$A$3,Param!$J$4,Param!$J$5,Param!$J$6)</f>
        <v>0</v>
      </c>
      <c r="G540" s="3">
        <f>soli3grenz(C540,$A$3,Param!$J$4,Param!$J$5,Param!$J$6)*100</f>
        <v>0</v>
      </c>
      <c r="H540" s="13">
        <f t="shared" si="196"/>
        <v>12988</v>
      </c>
      <c r="I540" s="3">
        <f t="shared" si="194"/>
        <v>24.505660377358492</v>
      </c>
      <c r="J540" s="13">
        <f t="shared" si="197"/>
        <v>39.689583695901078</v>
      </c>
      <c r="K540" s="13">
        <f>tarifest3(A540,$A$3,Param!$B$10,Param!$C$10,Param!$D$10,Param!$E$10,Param!$B$11,Param!$C$11,Param!$D$11,Param!$E$11)</f>
        <v>17269</v>
      </c>
      <c r="L540" s="3">
        <f t="shared" si="206"/>
        <v>32.58301886792453</v>
      </c>
      <c r="M540" s="3">
        <f>tarifest3grenz(A540,$A$3,Param!$B$10,Param!$C$10,Param!$D$10,Param!$E$10,Param!$B$11,Param!$C$11,Param!$D$11,Param!$E$11)*100</f>
        <v>42</v>
      </c>
      <c r="N540" s="3">
        <f t="shared" si="207"/>
        <v>2869</v>
      </c>
      <c r="O540" s="3">
        <f t="shared" si="208"/>
        <v>5.4132075471698116</v>
      </c>
      <c r="P540" s="13">
        <f t="shared" si="198"/>
        <v>37100</v>
      </c>
      <c r="Q540" s="13">
        <f t="shared" si="209"/>
        <v>0</v>
      </c>
      <c r="R540" s="13">
        <f>tarifest3(A540-$K$3,$A$3,Param!$B$10,Param!$C$10,Param!$D$10,Param!$E$10,Param!$B$11,Param!$C$11,Param!$D$11,Param!$E$11)</f>
        <v>9145</v>
      </c>
      <c r="S540" s="3">
        <f t="shared" si="210"/>
        <v>17.254716981132077</v>
      </c>
      <c r="T540" s="3">
        <f>IF(A540&lt;$K$3,$K$2,tarifest3grenz(A540-$K$3,$A$3,Param!$B$10,Param!$C$10,Param!$D$10,Param!$E$10,Param!$B$11,Param!$C$11,Param!$D$11,Param!$E$11))*100</f>
        <v>35.467995649187088</v>
      </c>
      <c r="U540" s="3">
        <f>MAX(K540-tarifest3($K$3,$A$3,Param!$B$10,Param!$C$10,Param!$D$10,Param!$E$10,Param!$B$11,Param!$C$11,Param!$D$11,Param!$E$11),0)</f>
        <v>12039</v>
      </c>
      <c r="V540" s="3">
        <f t="shared" si="211"/>
        <v>22.715094339622642</v>
      </c>
      <c r="W540" s="3">
        <f t="shared" si="212"/>
        <v>42</v>
      </c>
      <c r="X540" s="3">
        <f>soli3grenz(K540,$A$3,Param!$J$9,Param!$J$10,Param!$J$11)*100</f>
        <v>11.899999999999999</v>
      </c>
      <c r="Y540" s="13">
        <f t="shared" si="199"/>
        <v>12039</v>
      </c>
      <c r="Z540" s="3">
        <f t="shared" si="213"/>
        <v>22.715094339622642</v>
      </c>
      <c r="AA540" s="13">
        <f t="shared" si="200"/>
        <v>42</v>
      </c>
      <c r="AB540" s="13">
        <f t="shared" si="201"/>
        <v>-949</v>
      </c>
      <c r="AC540" s="13">
        <f t="shared" si="202"/>
        <v>-1.7905660377358501</v>
      </c>
      <c r="AD540" s="13">
        <f t="shared" si="203"/>
        <v>2.3104163040989221</v>
      </c>
      <c r="AE540" s="3">
        <f t="shared" si="204"/>
        <v>2.3104163040989221</v>
      </c>
      <c r="AF540" s="13">
        <f t="shared" si="192"/>
        <v>949</v>
      </c>
      <c r="AG540" s="13">
        <f t="shared" si="214"/>
        <v>1.7905660377358501</v>
      </c>
      <c r="AH540" s="13">
        <f t="shared" si="193"/>
        <v>1.7905660377358501</v>
      </c>
    </row>
    <row r="541" spans="1:34" x14ac:dyDescent="0.2">
      <c r="A541" s="8">
        <f t="shared" si="215"/>
        <v>53100</v>
      </c>
      <c r="B541" s="9">
        <f t="shared" si="195"/>
        <v>53.1</v>
      </c>
      <c r="C541" s="13">
        <f>tarifest3(A541,$A$3,Param!$B$5,Param!$C$5,Param!$D$5,Param!$E$5,Param!$B$6,Param!$C$6,Param!$D$6,Param!$E$6)</f>
        <v>13027</v>
      </c>
      <c r="D541" s="3">
        <f t="shared" si="205"/>
        <v>24.532956685499059</v>
      </c>
      <c r="E541" s="3">
        <f>tarifest3grenz(A541,$A$3,Param!$B$5,Param!$C$5,Param!$D$5,Param!$E$5,Param!$B$6,Param!$C$6,Param!$D$6,Param!$E$6)*100</f>
        <v>39.730870620563316</v>
      </c>
      <c r="F541" s="13">
        <f>soli3(C541,$A$3,Param!$J$4,Param!$J$5,Param!$J$6)</f>
        <v>0</v>
      </c>
      <c r="G541" s="3">
        <f>soli3grenz(C541,$A$3,Param!$J$4,Param!$J$5,Param!$J$6)*100</f>
        <v>0</v>
      </c>
      <c r="H541" s="13">
        <f t="shared" si="196"/>
        <v>13027</v>
      </c>
      <c r="I541" s="3">
        <f t="shared" si="194"/>
        <v>24.532956685499059</v>
      </c>
      <c r="J541" s="13">
        <f t="shared" si="197"/>
        <v>39.730870620563316</v>
      </c>
      <c r="K541" s="13">
        <f>tarifest3(A541,$A$3,Param!$B$10,Param!$C$10,Param!$D$10,Param!$E$10,Param!$B$11,Param!$C$11,Param!$D$11,Param!$E$11)</f>
        <v>17311</v>
      </c>
      <c r="L541" s="3">
        <f t="shared" si="206"/>
        <v>32.600753295668547</v>
      </c>
      <c r="M541" s="3">
        <f>tarifest3grenz(A541,$A$3,Param!$B$10,Param!$C$10,Param!$D$10,Param!$E$10,Param!$B$11,Param!$C$11,Param!$D$11,Param!$E$11)*100</f>
        <v>42</v>
      </c>
      <c r="N541" s="3">
        <f t="shared" si="207"/>
        <v>2911</v>
      </c>
      <c r="O541" s="3">
        <f t="shared" si="208"/>
        <v>5.4821092278719394</v>
      </c>
      <c r="P541" s="13">
        <f t="shared" si="198"/>
        <v>37170</v>
      </c>
      <c r="Q541" s="13">
        <f t="shared" si="209"/>
        <v>0</v>
      </c>
      <c r="R541" s="13">
        <f>tarifest3(A541-$K$3,$A$3,Param!$B$10,Param!$C$10,Param!$D$10,Param!$E$10,Param!$B$11,Param!$C$11,Param!$D$11,Param!$E$11)</f>
        <v>9181</v>
      </c>
      <c r="S541" s="3">
        <f t="shared" si="210"/>
        <v>17.290018832391713</v>
      </c>
      <c r="T541" s="3">
        <f>IF(A541&lt;$K$3,$K$2,tarifest3grenz(A541-$K$3,$A$3,Param!$B$10,Param!$C$10,Param!$D$10,Param!$E$10,Param!$B$11,Param!$C$11,Param!$D$11,Param!$E$11))*100</f>
        <v>35.509282573849319</v>
      </c>
      <c r="U541" s="3">
        <f>MAX(K541-tarifest3($K$3,$A$3,Param!$B$10,Param!$C$10,Param!$D$10,Param!$E$10,Param!$B$11,Param!$C$11,Param!$D$11,Param!$E$11),0)</f>
        <v>12081</v>
      </c>
      <c r="V541" s="3">
        <f t="shared" si="211"/>
        <v>22.751412429378533</v>
      </c>
      <c r="W541" s="3">
        <f t="shared" si="212"/>
        <v>42</v>
      </c>
      <c r="X541" s="3">
        <f>soli3grenz(K541,$A$3,Param!$J$9,Param!$J$10,Param!$J$11)*100</f>
        <v>11.899999999999999</v>
      </c>
      <c r="Y541" s="13">
        <f t="shared" si="199"/>
        <v>12081</v>
      </c>
      <c r="Z541" s="3">
        <f t="shared" si="213"/>
        <v>22.751412429378533</v>
      </c>
      <c r="AA541" s="13">
        <f t="shared" si="200"/>
        <v>42</v>
      </c>
      <c r="AB541" s="13">
        <f t="shared" si="201"/>
        <v>-946</v>
      </c>
      <c r="AC541" s="13">
        <f t="shared" si="202"/>
        <v>-1.7815442561205259</v>
      </c>
      <c r="AD541" s="13">
        <f t="shared" si="203"/>
        <v>2.2691293794366842</v>
      </c>
      <c r="AE541" s="3">
        <f t="shared" si="204"/>
        <v>2.2691293794366842</v>
      </c>
      <c r="AF541" s="13">
        <f t="shared" si="192"/>
        <v>946</v>
      </c>
      <c r="AG541" s="13">
        <f t="shared" si="214"/>
        <v>1.7815442561205259</v>
      </c>
      <c r="AH541" s="13">
        <f t="shared" si="193"/>
        <v>1.7815442561205259</v>
      </c>
    </row>
    <row r="542" spans="1:34" x14ac:dyDescent="0.2">
      <c r="A542" s="8">
        <f t="shared" si="215"/>
        <v>53200</v>
      </c>
      <c r="B542" s="9">
        <f t="shared" si="195"/>
        <v>53.2</v>
      </c>
      <c r="C542" s="13">
        <f>tarifest3(A542,$A$3,Param!$B$5,Param!$C$5,Param!$D$5,Param!$E$5,Param!$B$6,Param!$C$6,Param!$D$6,Param!$E$6)</f>
        <v>13067</v>
      </c>
      <c r="D542" s="3">
        <f t="shared" si="205"/>
        <v>24.56203007518797</v>
      </c>
      <c r="E542" s="3">
        <f>tarifest3grenz(A542,$A$3,Param!$B$5,Param!$C$5,Param!$D$5,Param!$E$5,Param!$B$6,Param!$C$6,Param!$D$6,Param!$E$6)*100</f>
        <v>39.772157545225554</v>
      </c>
      <c r="F542" s="13">
        <f>soli3(C542,$A$3,Param!$J$4,Param!$J$5,Param!$J$6)</f>
        <v>0</v>
      </c>
      <c r="G542" s="3">
        <f>soli3grenz(C542,$A$3,Param!$J$4,Param!$J$5,Param!$J$6)*100</f>
        <v>0</v>
      </c>
      <c r="H542" s="13">
        <f t="shared" si="196"/>
        <v>13067</v>
      </c>
      <c r="I542" s="3">
        <f t="shared" si="194"/>
        <v>24.56203007518797</v>
      </c>
      <c r="J542" s="13">
        <f t="shared" si="197"/>
        <v>39.772157545225554</v>
      </c>
      <c r="K542" s="13">
        <f>tarifest3(A542,$A$3,Param!$B$10,Param!$C$10,Param!$D$10,Param!$E$10,Param!$B$11,Param!$C$11,Param!$D$11,Param!$E$11)</f>
        <v>17353</v>
      </c>
      <c r="L542" s="3">
        <f t="shared" si="206"/>
        <v>32.618421052631582</v>
      </c>
      <c r="M542" s="3">
        <f>tarifest3grenz(A542,$A$3,Param!$B$10,Param!$C$10,Param!$D$10,Param!$E$10,Param!$B$11,Param!$C$11,Param!$D$11,Param!$E$11)*100</f>
        <v>42</v>
      </c>
      <c r="N542" s="3">
        <f t="shared" si="207"/>
        <v>2953</v>
      </c>
      <c r="O542" s="3">
        <f t="shared" si="208"/>
        <v>5.5507518796992485</v>
      </c>
      <c r="P542" s="13">
        <f t="shared" si="198"/>
        <v>37240</v>
      </c>
      <c r="Q542" s="13">
        <f t="shared" si="209"/>
        <v>0</v>
      </c>
      <c r="R542" s="13">
        <f>tarifest3(A542-$K$3,$A$3,Param!$B$10,Param!$C$10,Param!$D$10,Param!$E$10,Param!$B$11,Param!$C$11,Param!$D$11,Param!$E$11)</f>
        <v>9216</v>
      </c>
      <c r="S542" s="3">
        <f t="shared" si="210"/>
        <v>17.323308270676691</v>
      </c>
      <c r="T542" s="3">
        <f>IF(A542&lt;$K$3,$K$2,tarifest3grenz(A542-$K$3,$A$3,Param!$B$10,Param!$C$10,Param!$D$10,Param!$E$10,Param!$B$11,Param!$C$11,Param!$D$11,Param!$E$11))*100</f>
        <v>35.550569498511564</v>
      </c>
      <c r="U542" s="3">
        <f>MAX(K542-tarifest3($K$3,$A$3,Param!$B$10,Param!$C$10,Param!$D$10,Param!$E$10,Param!$B$11,Param!$C$11,Param!$D$11,Param!$E$11),0)</f>
        <v>12123</v>
      </c>
      <c r="V542" s="3">
        <f t="shared" si="211"/>
        <v>22.787593984962406</v>
      </c>
      <c r="W542" s="3">
        <f t="shared" si="212"/>
        <v>42</v>
      </c>
      <c r="X542" s="3">
        <f>soli3grenz(K542,$A$3,Param!$J$9,Param!$J$10,Param!$J$11)*100</f>
        <v>11.899999999999999</v>
      </c>
      <c r="Y542" s="13">
        <f t="shared" si="199"/>
        <v>12123</v>
      </c>
      <c r="Z542" s="3">
        <f t="shared" si="213"/>
        <v>22.787593984962406</v>
      </c>
      <c r="AA542" s="13">
        <f t="shared" si="200"/>
        <v>42</v>
      </c>
      <c r="AB542" s="13">
        <f t="shared" si="201"/>
        <v>-944</v>
      </c>
      <c r="AC542" s="13">
        <f t="shared" si="202"/>
        <v>-1.7744360902255636</v>
      </c>
      <c r="AD542" s="13">
        <f t="shared" si="203"/>
        <v>2.2278424547744464</v>
      </c>
      <c r="AE542" s="3">
        <f t="shared" si="204"/>
        <v>2.2278424547744464</v>
      </c>
      <c r="AF542" s="13">
        <f t="shared" si="192"/>
        <v>944</v>
      </c>
      <c r="AG542" s="13">
        <f t="shared" si="214"/>
        <v>1.7744360902255636</v>
      </c>
      <c r="AH542" s="13">
        <f t="shared" si="193"/>
        <v>1.7744360902255636</v>
      </c>
    </row>
    <row r="543" spans="1:34" x14ac:dyDescent="0.2">
      <c r="A543" s="8">
        <f t="shared" si="215"/>
        <v>53300</v>
      </c>
      <c r="B543" s="9">
        <f t="shared" si="195"/>
        <v>53.3</v>
      </c>
      <c r="C543" s="13">
        <f>tarifest3(A543,$A$3,Param!$B$5,Param!$C$5,Param!$D$5,Param!$E$5,Param!$B$6,Param!$C$6,Param!$D$6,Param!$E$6)</f>
        <v>13107</v>
      </c>
      <c r="D543" s="3">
        <f t="shared" si="205"/>
        <v>24.590994371482179</v>
      </c>
      <c r="E543" s="3">
        <f>tarifest3grenz(A543,$A$3,Param!$B$5,Param!$C$5,Param!$D$5,Param!$E$5,Param!$B$6,Param!$C$6,Param!$D$6,Param!$E$6)*100</f>
        <v>39.813444469887791</v>
      </c>
      <c r="F543" s="13">
        <f>soli3(C543,$A$3,Param!$J$4,Param!$J$5,Param!$J$6)</f>
        <v>0</v>
      </c>
      <c r="G543" s="3">
        <f>soli3grenz(C543,$A$3,Param!$J$4,Param!$J$5,Param!$J$6)*100</f>
        <v>0</v>
      </c>
      <c r="H543" s="13">
        <f t="shared" si="196"/>
        <v>13107</v>
      </c>
      <c r="I543" s="3">
        <f t="shared" si="194"/>
        <v>24.590994371482179</v>
      </c>
      <c r="J543" s="13">
        <f t="shared" si="197"/>
        <v>39.813444469887791</v>
      </c>
      <c r="K543" s="13">
        <f>tarifest3(A543,$A$3,Param!$B$10,Param!$C$10,Param!$D$10,Param!$E$10,Param!$B$11,Param!$C$11,Param!$D$11,Param!$E$11)</f>
        <v>17395</v>
      </c>
      <c r="L543" s="3">
        <f t="shared" si="206"/>
        <v>32.636022514071293</v>
      </c>
      <c r="M543" s="3">
        <f>tarifest3grenz(A543,$A$3,Param!$B$10,Param!$C$10,Param!$D$10,Param!$E$10,Param!$B$11,Param!$C$11,Param!$D$11,Param!$E$11)*100</f>
        <v>42</v>
      </c>
      <c r="N543" s="3">
        <f t="shared" si="207"/>
        <v>2995</v>
      </c>
      <c r="O543" s="3">
        <f t="shared" si="208"/>
        <v>5.6191369606003754</v>
      </c>
      <c r="P543" s="13">
        <f t="shared" si="198"/>
        <v>37310</v>
      </c>
      <c r="Q543" s="13">
        <f t="shared" si="209"/>
        <v>0</v>
      </c>
      <c r="R543" s="13">
        <f>tarifest3(A543-$K$3,$A$3,Param!$B$10,Param!$C$10,Param!$D$10,Param!$E$10,Param!$B$11,Param!$C$11,Param!$D$11,Param!$E$11)</f>
        <v>9252</v>
      </c>
      <c r="S543" s="3">
        <f t="shared" si="210"/>
        <v>17.358348968105066</v>
      </c>
      <c r="T543" s="3">
        <f>IF(A543&lt;$K$3,$K$2,tarifest3grenz(A543-$K$3,$A$3,Param!$B$10,Param!$C$10,Param!$D$10,Param!$E$10,Param!$B$11,Param!$C$11,Param!$D$11,Param!$E$11))*100</f>
        <v>35.591856423173802</v>
      </c>
      <c r="U543" s="3">
        <f>MAX(K543-tarifest3($K$3,$A$3,Param!$B$10,Param!$C$10,Param!$D$10,Param!$E$10,Param!$B$11,Param!$C$11,Param!$D$11,Param!$E$11),0)</f>
        <v>12165</v>
      </c>
      <c r="V543" s="3">
        <f t="shared" si="211"/>
        <v>22.823639774859288</v>
      </c>
      <c r="W543" s="3">
        <f t="shared" si="212"/>
        <v>42</v>
      </c>
      <c r="X543" s="3">
        <f>soli3grenz(K543,$A$3,Param!$J$9,Param!$J$10,Param!$J$11)*100</f>
        <v>11.899999999999999</v>
      </c>
      <c r="Y543" s="13">
        <f t="shared" si="199"/>
        <v>12165</v>
      </c>
      <c r="Z543" s="3">
        <f t="shared" si="213"/>
        <v>22.823639774859288</v>
      </c>
      <c r="AA543" s="13">
        <f t="shared" si="200"/>
        <v>42</v>
      </c>
      <c r="AB543" s="13">
        <f t="shared" si="201"/>
        <v>-942</v>
      </c>
      <c r="AC543" s="13">
        <f t="shared" si="202"/>
        <v>-1.7673545966228907</v>
      </c>
      <c r="AD543" s="13">
        <f t="shared" si="203"/>
        <v>2.1865555301122086</v>
      </c>
      <c r="AE543" s="3">
        <f t="shared" si="204"/>
        <v>2.1865555301122086</v>
      </c>
      <c r="AF543" s="13">
        <f t="shared" si="192"/>
        <v>942</v>
      </c>
      <c r="AG543" s="13">
        <f t="shared" si="214"/>
        <v>1.7673545966228907</v>
      </c>
      <c r="AH543" s="13">
        <f t="shared" si="193"/>
        <v>1.7673545966228907</v>
      </c>
    </row>
    <row r="544" spans="1:34" x14ac:dyDescent="0.2">
      <c r="A544" s="8">
        <f t="shared" si="215"/>
        <v>53400</v>
      </c>
      <c r="B544" s="9">
        <f t="shared" si="195"/>
        <v>53.4</v>
      </c>
      <c r="C544" s="13">
        <f>tarifest3(A544,$A$3,Param!$B$5,Param!$C$5,Param!$D$5,Param!$E$5,Param!$B$6,Param!$C$6,Param!$D$6,Param!$E$6)</f>
        <v>13147</v>
      </c>
      <c r="D544" s="3">
        <f t="shared" si="205"/>
        <v>24.619850187265918</v>
      </c>
      <c r="E544" s="3">
        <f>tarifest3grenz(A544,$A$3,Param!$B$5,Param!$C$5,Param!$D$5,Param!$E$5,Param!$B$6,Param!$C$6,Param!$D$6,Param!$E$6)*100</f>
        <v>39.854731394550036</v>
      </c>
      <c r="F544" s="13">
        <f>soli3(C544,$A$3,Param!$J$4,Param!$J$5,Param!$J$6)</f>
        <v>0</v>
      </c>
      <c r="G544" s="3">
        <f>soli3grenz(C544,$A$3,Param!$J$4,Param!$J$5,Param!$J$6)*100</f>
        <v>0</v>
      </c>
      <c r="H544" s="13">
        <f t="shared" si="196"/>
        <v>13147</v>
      </c>
      <c r="I544" s="3">
        <f t="shared" si="194"/>
        <v>24.619850187265918</v>
      </c>
      <c r="J544" s="13">
        <f t="shared" si="197"/>
        <v>39.854731394550036</v>
      </c>
      <c r="K544" s="13">
        <f>tarifest3(A544,$A$3,Param!$B$10,Param!$C$10,Param!$D$10,Param!$E$10,Param!$B$11,Param!$C$11,Param!$D$11,Param!$E$11)</f>
        <v>17437</v>
      </c>
      <c r="L544" s="3">
        <f t="shared" si="206"/>
        <v>32.653558052434455</v>
      </c>
      <c r="M544" s="3">
        <f>tarifest3grenz(A544,$A$3,Param!$B$10,Param!$C$10,Param!$D$10,Param!$E$10,Param!$B$11,Param!$C$11,Param!$D$11,Param!$E$11)*100</f>
        <v>42</v>
      </c>
      <c r="N544" s="3">
        <f t="shared" si="207"/>
        <v>3037</v>
      </c>
      <c r="O544" s="3">
        <f t="shared" si="208"/>
        <v>5.6872659176029963</v>
      </c>
      <c r="P544" s="13">
        <f t="shared" si="198"/>
        <v>37380</v>
      </c>
      <c r="Q544" s="13">
        <f t="shared" si="209"/>
        <v>0</v>
      </c>
      <c r="R544" s="13">
        <f>tarifest3(A544-$K$3,$A$3,Param!$B$10,Param!$C$10,Param!$D$10,Param!$E$10,Param!$B$11,Param!$C$11,Param!$D$11,Param!$E$11)</f>
        <v>9287</v>
      </c>
      <c r="S544" s="3">
        <f t="shared" si="210"/>
        <v>17.391385767790261</v>
      </c>
      <c r="T544" s="3">
        <f>IF(A544&lt;$K$3,$K$2,tarifest3grenz(A544-$K$3,$A$3,Param!$B$10,Param!$C$10,Param!$D$10,Param!$E$10,Param!$B$11,Param!$C$11,Param!$D$11,Param!$E$11))*100</f>
        <v>35.63314334783604</v>
      </c>
      <c r="U544" s="3">
        <f>MAX(K544-tarifest3($K$3,$A$3,Param!$B$10,Param!$C$10,Param!$D$10,Param!$E$10,Param!$B$11,Param!$C$11,Param!$D$11,Param!$E$11),0)</f>
        <v>12207</v>
      </c>
      <c r="V544" s="3">
        <f t="shared" si="211"/>
        <v>22.859550561797754</v>
      </c>
      <c r="W544" s="3">
        <f t="shared" si="212"/>
        <v>42</v>
      </c>
      <c r="X544" s="3">
        <f>soli3grenz(K544,$A$3,Param!$J$9,Param!$J$10,Param!$J$11)*100</f>
        <v>11.899999999999999</v>
      </c>
      <c r="Y544" s="13">
        <f t="shared" si="199"/>
        <v>12207</v>
      </c>
      <c r="Z544" s="3">
        <f t="shared" si="213"/>
        <v>22.859550561797754</v>
      </c>
      <c r="AA544" s="13">
        <f t="shared" si="200"/>
        <v>42</v>
      </c>
      <c r="AB544" s="13">
        <f t="shared" si="201"/>
        <v>-940</v>
      </c>
      <c r="AC544" s="13">
        <f t="shared" si="202"/>
        <v>-1.7602996254681642</v>
      </c>
      <c r="AD544" s="13">
        <f t="shared" si="203"/>
        <v>2.1452686054499637</v>
      </c>
      <c r="AE544" s="3">
        <f t="shared" si="204"/>
        <v>2.1452686054499637</v>
      </c>
      <c r="AF544" s="13">
        <f t="shared" si="192"/>
        <v>940</v>
      </c>
      <c r="AG544" s="13">
        <f t="shared" si="214"/>
        <v>1.7602996254681642</v>
      </c>
      <c r="AH544" s="13">
        <f t="shared" si="193"/>
        <v>1.7602996254681642</v>
      </c>
    </row>
    <row r="545" spans="1:34" x14ac:dyDescent="0.2">
      <c r="A545" s="8">
        <f t="shared" si="215"/>
        <v>53500</v>
      </c>
      <c r="B545" s="9">
        <f t="shared" si="195"/>
        <v>53.5</v>
      </c>
      <c r="C545" s="13">
        <f>tarifest3(A545,$A$3,Param!$B$5,Param!$C$5,Param!$D$5,Param!$E$5,Param!$B$6,Param!$C$6,Param!$D$6,Param!$E$6)</f>
        <v>13187</v>
      </c>
      <c r="D545" s="3">
        <f t="shared" si="205"/>
        <v>24.648598130841119</v>
      </c>
      <c r="E545" s="3">
        <f>tarifest3grenz(A545,$A$3,Param!$B$5,Param!$C$5,Param!$D$5,Param!$E$5,Param!$B$6,Param!$C$6,Param!$D$6,Param!$E$6)*100</f>
        <v>39.896018319212274</v>
      </c>
      <c r="F545" s="13">
        <f>soli3(C545,$A$3,Param!$J$4,Param!$J$5,Param!$J$6)</f>
        <v>0</v>
      </c>
      <c r="G545" s="3">
        <f>soli3grenz(C545,$A$3,Param!$J$4,Param!$J$5,Param!$J$6)*100</f>
        <v>0</v>
      </c>
      <c r="H545" s="13">
        <f t="shared" si="196"/>
        <v>13187</v>
      </c>
      <c r="I545" s="3">
        <f t="shared" si="194"/>
        <v>24.648598130841119</v>
      </c>
      <c r="J545" s="13">
        <f t="shared" si="197"/>
        <v>39.896018319212274</v>
      </c>
      <c r="K545" s="13">
        <f>tarifest3(A545,$A$3,Param!$B$10,Param!$C$10,Param!$D$10,Param!$E$10,Param!$B$11,Param!$C$11,Param!$D$11,Param!$E$11)</f>
        <v>17479</v>
      </c>
      <c r="L545" s="3">
        <f t="shared" si="206"/>
        <v>32.671028037383174</v>
      </c>
      <c r="M545" s="3">
        <f>tarifest3grenz(A545,$A$3,Param!$B$10,Param!$C$10,Param!$D$10,Param!$E$10,Param!$B$11,Param!$C$11,Param!$D$11,Param!$E$11)*100</f>
        <v>42</v>
      </c>
      <c r="N545" s="3">
        <f t="shared" si="207"/>
        <v>3079</v>
      </c>
      <c r="O545" s="3">
        <f t="shared" si="208"/>
        <v>5.755140186915888</v>
      </c>
      <c r="P545" s="13">
        <f t="shared" si="198"/>
        <v>37450</v>
      </c>
      <c r="Q545" s="13">
        <f t="shared" si="209"/>
        <v>0</v>
      </c>
      <c r="R545" s="13">
        <f>tarifest3(A545-$K$3,$A$3,Param!$B$10,Param!$C$10,Param!$D$10,Param!$E$10,Param!$B$11,Param!$C$11,Param!$D$11,Param!$E$11)</f>
        <v>9323</v>
      </c>
      <c r="S545" s="3">
        <f t="shared" si="210"/>
        <v>17.426168224299065</v>
      </c>
      <c r="T545" s="3">
        <f>IF(A545&lt;$K$3,$K$2,tarifest3grenz(A545-$K$3,$A$3,Param!$B$10,Param!$C$10,Param!$D$10,Param!$E$10,Param!$B$11,Param!$C$11,Param!$D$11,Param!$E$11))*100</f>
        <v>35.674430272498284</v>
      </c>
      <c r="U545" s="3">
        <f>MAX(K545-tarifest3($K$3,$A$3,Param!$B$10,Param!$C$10,Param!$D$10,Param!$E$10,Param!$B$11,Param!$C$11,Param!$D$11,Param!$E$11),0)</f>
        <v>12249</v>
      </c>
      <c r="V545" s="3">
        <f t="shared" si="211"/>
        <v>22.895327102803741</v>
      </c>
      <c r="W545" s="3">
        <f t="shared" si="212"/>
        <v>42</v>
      </c>
      <c r="X545" s="3">
        <f>soli3grenz(K545,$A$3,Param!$J$9,Param!$J$10,Param!$J$11)*100</f>
        <v>11.899999999999999</v>
      </c>
      <c r="Y545" s="13">
        <f t="shared" si="199"/>
        <v>12249</v>
      </c>
      <c r="Z545" s="3">
        <f t="shared" si="213"/>
        <v>22.895327102803741</v>
      </c>
      <c r="AA545" s="13">
        <f t="shared" si="200"/>
        <v>42</v>
      </c>
      <c r="AB545" s="13">
        <f t="shared" si="201"/>
        <v>-938</v>
      </c>
      <c r="AC545" s="13">
        <f t="shared" si="202"/>
        <v>-1.7532710280373784</v>
      </c>
      <c r="AD545" s="13">
        <f t="shared" si="203"/>
        <v>2.1039816807877258</v>
      </c>
      <c r="AE545" s="3">
        <f t="shared" si="204"/>
        <v>2.1039816807877258</v>
      </c>
      <c r="AF545" s="13">
        <f t="shared" si="192"/>
        <v>938</v>
      </c>
      <c r="AG545" s="13">
        <f t="shared" si="214"/>
        <v>1.7532710280373784</v>
      </c>
      <c r="AH545" s="13">
        <f t="shared" si="193"/>
        <v>1.7532710280373784</v>
      </c>
    </row>
    <row r="546" spans="1:34" x14ac:dyDescent="0.2">
      <c r="A546" s="8">
        <f t="shared" si="215"/>
        <v>53600</v>
      </c>
      <c r="B546" s="9">
        <f t="shared" si="195"/>
        <v>53.6</v>
      </c>
      <c r="C546" s="13">
        <f>tarifest3(A546,$A$3,Param!$B$5,Param!$C$5,Param!$D$5,Param!$E$5,Param!$B$6,Param!$C$6,Param!$D$6,Param!$E$6)</f>
        <v>13227</v>
      </c>
      <c r="D546" s="3">
        <f t="shared" si="205"/>
        <v>24.677238805970152</v>
      </c>
      <c r="E546" s="3">
        <f>tarifest3grenz(A546,$A$3,Param!$B$5,Param!$C$5,Param!$D$5,Param!$E$5,Param!$B$6,Param!$C$6,Param!$D$6,Param!$E$6)*100</f>
        <v>39.937305243874512</v>
      </c>
      <c r="F546" s="13">
        <f>soli3(C546,$A$3,Param!$J$4,Param!$J$5,Param!$J$6)</f>
        <v>0</v>
      </c>
      <c r="G546" s="3">
        <f>soli3grenz(C546,$A$3,Param!$J$4,Param!$J$5,Param!$J$6)*100</f>
        <v>0</v>
      </c>
      <c r="H546" s="13">
        <f t="shared" si="196"/>
        <v>13227</v>
      </c>
      <c r="I546" s="3">
        <f t="shared" si="194"/>
        <v>24.677238805970152</v>
      </c>
      <c r="J546" s="13">
        <f t="shared" si="197"/>
        <v>39.937305243874512</v>
      </c>
      <c r="K546" s="13">
        <f>tarifest3(A546,$A$3,Param!$B$10,Param!$C$10,Param!$D$10,Param!$E$10,Param!$B$11,Param!$C$11,Param!$D$11,Param!$E$11)</f>
        <v>17521</v>
      </c>
      <c r="L546" s="3">
        <f t="shared" si="206"/>
        <v>32.688432835820898</v>
      </c>
      <c r="M546" s="3">
        <f>tarifest3grenz(A546,$A$3,Param!$B$10,Param!$C$10,Param!$D$10,Param!$E$10,Param!$B$11,Param!$C$11,Param!$D$11,Param!$E$11)*100</f>
        <v>42</v>
      </c>
      <c r="N546" s="3">
        <f t="shared" si="207"/>
        <v>3121</v>
      </c>
      <c r="O546" s="3">
        <f t="shared" si="208"/>
        <v>5.8227611940298507</v>
      </c>
      <c r="P546" s="13">
        <f t="shared" si="198"/>
        <v>37520</v>
      </c>
      <c r="Q546" s="13">
        <f t="shared" si="209"/>
        <v>0</v>
      </c>
      <c r="R546" s="13">
        <f>tarifest3(A546-$K$3,$A$3,Param!$B$10,Param!$C$10,Param!$D$10,Param!$E$10,Param!$B$11,Param!$C$11,Param!$D$11,Param!$E$11)</f>
        <v>9359</v>
      </c>
      <c r="S546" s="3">
        <f t="shared" si="210"/>
        <v>17.460820895522389</v>
      </c>
      <c r="T546" s="3">
        <f>IF(A546&lt;$K$3,$K$2,tarifest3grenz(A546-$K$3,$A$3,Param!$B$10,Param!$C$10,Param!$D$10,Param!$E$10,Param!$B$11,Param!$C$11,Param!$D$11,Param!$E$11))*100</f>
        <v>35.715717197160515</v>
      </c>
      <c r="U546" s="3">
        <f>MAX(K546-tarifest3($K$3,$A$3,Param!$B$10,Param!$C$10,Param!$D$10,Param!$E$10,Param!$B$11,Param!$C$11,Param!$D$11,Param!$E$11),0)</f>
        <v>12291</v>
      </c>
      <c r="V546" s="3">
        <f t="shared" si="211"/>
        <v>22.930970149253731</v>
      </c>
      <c r="W546" s="3">
        <f t="shared" si="212"/>
        <v>42</v>
      </c>
      <c r="X546" s="3">
        <f>soli3grenz(K546,$A$3,Param!$J$9,Param!$J$10,Param!$J$11)*100</f>
        <v>11.899999999999999</v>
      </c>
      <c r="Y546" s="13">
        <f t="shared" si="199"/>
        <v>12291</v>
      </c>
      <c r="Z546" s="3">
        <f t="shared" si="213"/>
        <v>22.930970149253731</v>
      </c>
      <c r="AA546" s="13">
        <f t="shared" si="200"/>
        <v>42</v>
      </c>
      <c r="AB546" s="13">
        <f t="shared" si="201"/>
        <v>-936</v>
      </c>
      <c r="AC546" s="13">
        <f t="shared" si="202"/>
        <v>-1.7462686567164205</v>
      </c>
      <c r="AD546" s="13">
        <f t="shared" si="203"/>
        <v>2.062694756125488</v>
      </c>
      <c r="AE546" s="3">
        <f t="shared" si="204"/>
        <v>2.062694756125488</v>
      </c>
      <c r="AF546" s="13">
        <f t="shared" si="192"/>
        <v>936</v>
      </c>
      <c r="AG546" s="13">
        <f t="shared" si="214"/>
        <v>1.7462686567164205</v>
      </c>
      <c r="AH546" s="13">
        <f t="shared" si="193"/>
        <v>1.7462686567164205</v>
      </c>
    </row>
    <row r="547" spans="1:34" x14ac:dyDescent="0.2">
      <c r="A547" s="8">
        <f t="shared" si="215"/>
        <v>53700</v>
      </c>
      <c r="B547" s="9">
        <f t="shared" si="195"/>
        <v>53.7</v>
      </c>
      <c r="C547" s="13">
        <f>tarifest3(A547,$A$3,Param!$B$5,Param!$C$5,Param!$D$5,Param!$E$5,Param!$B$6,Param!$C$6,Param!$D$6,Param!$E$6)</f>
        <v>13267</v>
      </c>
      <c r="D547" s="3">
        <f t="shared" si="205"/>
        <v>24.705772811918063</v>
      </c>
      <c r="E547" s="3">
        <f>tarifest3grenz(A547,$A$3,Param!$B$5,Param!$C$5,Param!$D$5,Param!$E$5,Param!$B$6,Param!$C$6,Param!$D$6,Param!$E$6)*100</f>
        <v>39.97859216853675</v>
      </c>
      <c r="F547" s="13">
        <f>soli3(C547,$A$3,Param!$J$4,Param!$J$5,Param!$J$6)</f>
        <v>0</v>
      </c>
      <c r="G547" s="3">
        <f>soli3grenz(C547,$A$3,Param!$J$4,Param!$J$5,Param!$J$6)*100</f>
        <v>0</v>
      </c>
      <c r="H547" s="13">
        <f t="shared" si="196"/>
        <v>13267</v>
      </c>
      <c r="I547" s="3">
        <f t="shared" si="194"/>
        <v>24.705772811918063</v>
      </c>
      <c r="J547" s="13">
        <f t="shared" si="197"/>
        <v>39.97859216853675</v>
      </c>
      <c r="K547" s="13">
        <f>tarifest3(A547,$A$3,Param!$B$10,Param!$C$10,Param!$D$10,Param!$E$10,Param!$B$11,Param!$C$11,Param!$D$11,Param!$E$11)</f>
        <v>17563</v>
      </c>
      <c r="L547" s="3">
        <f t="shared" si="206"/>
        <v>32.705772811918067</v>
      </c>
      <c r="M547" s="3">
        <f>tarifest3grenz(A547,$A$3,Param!$B$10,Param!$C$10,Param!$D$10,Param!$E$10,Param!$B$11,Param!$C$11,Param!$D$11,Param!$E$11)*100</f>
        <v>42</v>
      </c>
      <c r="N547" s="3">
        <f t="shared" si="207"/>
        <v>3163</v>
      </c>
      <c r="O547" s="3">
        <f t="shared" si="208"/>
        <v>5.8901303538175052</v>
      </c>
      <c r="P547" s="13">
        <f t="shared" si="198"/>
        <v>37590</v>
      </c>
      <c r="Q547" s="13">
        <f t="shared" si="209"/>
        <v>0</v>
      </c>
      <c r="R547" s="13">
        <f>tarifest3(A547-$K$3,$A$3,Param!$B$10,Param!$C$10,Param!$D$10,Param!$E$10,Param!$B$11,Param!$C$11,Param!$D$11,Param!$E$11)</f>
        <v>9395</v>
      </c>
      <c r="S547" s="3">
        <f t="shared" si="210"/>
        <v>17.495344506517689</v>
      </c>
      <c r="T547" s="3">
        <f>IF(A547&lt;$K$3,$K$2,tarifest3grenz(A547-$K$3,$A$3,Param!$B$10,Param!$C$10,Param!$D$10,Param!$E$10,Param!$B$11,Param!$C$11,Param!$D$11,Param!$E$11))*100</f>
        <v>35.757004121822767</v>
      </c>
      <c r="U547" s="3">
        <f>MAX(K547-tarifest3($K$3,$A$3,Param!$B$10,Param!$C$10,Param!$D$10,Param!$E$10,Param!$B$11,Param!$C$11,Param!$D$11,Param!$E$11),0)</f>
        <v>12333</v>
      </c>
      <c r="V547" s="3">
        <f t="shared" si="211"/>
        <v>22.966480446927374</v>
      </c>
      <c r="W547" s="3">
        <f t="shared" si="212"/>
        <v>42</v>
      </c>
      <c r="X547" s="3">
        <f>soli3grenz(K547,$A$3,Param!$J$9,Param!$J$10,Param!$J$11)*100</f>
        <v>11.899999999999999</v>
      </c>
      <c r="Y547" s="13">
        <f t="shared" si="199"/>
        <v>12333</v>
      </c>
      <c r="Z547" s="3">
        <f t="shared" si="213"/>
        <v>22.966480446927374</v>
      </c>
      <c r="AA547" s="13">
        <f t="shared" si="200"/>
        <v>42</v>
      </c>
      <c r="AB547" s="13">
        <f t="shared" si="201"/>
        <v>-934</v>
      </c>
      <c r="AC547" s="13">
        <f t="shared" si="202"/>
        <v>-1.7392923649906891</v>
      </c>
      <c r="AD547" s="13">
        <f t="shared" si="203"/>
        <v>2.0214078314632502</v>
      </c>
      <c r="AE547" s="3">
        <f t="shared" si="204"/>
        <v>2.0214078314632502</v>
      </c>
      <c r="AF547" s="13">
        <f t="shared" si="192"/>
        <v>934</v>
      </c>
      <c r="AG547" s="13">
        <f t="shared" si="214"/>
        <v>1.7392923649906891</v>
      </c>
      <c r="AH547" s="13">
        <f t="shared" si="193"/>
        <v>1.7392923649906891</v>
      </c>
    </row>
    <row r="548" spans="1:34" x14ac:dyDescent="0.2">
      <c r="A548" s="8">
        <f t="shared" si="215"/>
        <v>53800</v>
      </c>
      <c r="B548" s="9">
        <f t="shared" si="195"/>
        <v>53.8</v>
      </c>
      <c r="C548" s="13">
        <f>tarifest3(A548,$A$3,Param!$B$5,Param!$C$5,Param!$D$5,Param!$E$5,Param!$B$6,Param!$C$6,Param!$D$6,Param!$E$6)</f>
        <v>13307</v>
      </c>
      <c r="D548" s="3">
        <f t="shared" si="205"/>
        <v>24.734200743494426</v>
      </c>
      <c r="E548" s="3">
        <f>tarifest3grenz(A548,$A$3,Param!$B$5,Param!$C$5,Param!$D$5,Param!$E$5,Param!$B$6,Param!$C$6,Param!$D$6,Param!$E$6)*100</f>
        <v>40.019879093198988</v>
      </c>
      <c r="F548" s="13">
        <f>soli3(C548,$A$3,Param!$J$4,Param!$J$5,Param!$J$6)</f>
        <v>0</v>
      </c>
      <c r="G548" s="3">
        <f>soli3grenz(C548,$A$3,Param!$J$4,Param!$J$5,Param!$J$6)*100</f>
        <v>0</v>
      </c>
      <c r="H548" s="13">
        <f t="shared" si="196"/>
        <v>13307</v>
      </c>
      <c r="I548" s="3">
        <f t="shared" si="194"/>
        <v>24.734200743494426</v>
      </c>
      <c r="J548" s="13">
        <f t="shared" si="197"/>
        <v>40.019879093198988</v>
      </c>
      <c r="K548" s="13">
        <f>tarifest3(A548,$A$3,Param!$B$10,Param!$C$10,Param!$D$10,Param!$E$10,Param!$B$11,Param!$C$11,Param!$D$11,Param!$E$11)</f>
        <v>17605</v>
      </c>
      <c r="L548" s="3">
        <f t="shared" si="206"/>
        <v>32.723048327137541</v>
      </c>
      <c r="M548" s="3">
        <f>tarifest3grenz(A548,$A$3,Param!$B$10,Param!$C$10,Param!$D$10,Param!$E$10,Param!$B$11,Param!$C$11,Param!$D$11,Param!$E$11)*100</f>
        <v>42</v>
      </c>
      <c r="N548" s="3">
        <f t="shared" si="207"/>
        <v>3205</v>
      </c>
      <c r="O548" s="3">
        <f t="shared" si="208"/>
        <v>5.9572490706319705</v>
      </c>
      <c r="P548" s="13">
        <f t="shared" si="198"/>
        <v>37660</v>
      </c>
      <c r="Q548" s="13">
        <f t="shared" si="209"/>
        <v>0</v>
      </c>
      <c r="R548" s="13">
        <f>tarifest3(A548-$K$3,$A$3,Param!$B$10,Param!$C$10,Param!$D$10,Param!$E$10,Param!$B$11,Param!$C$11,Param!$D$11,Param!$E$11)</f>
        <v>9430</v>
      </c>
      <c r="S548" s="3">
        <f t="shared" si="210"/>
        <v>17.527881040892193</v>
      </c>
      <c r="T548" s="3">
        <f>IF(A548&lt;$K$3,$K$2,tarifest3grenz(A548-$K$3,$A$3,Param!$B$10,Param!$C$10,Param!$D$10,Param!$E$10,Param!$B$11,Param!$C$11,Param!$D$11,Param!$E$11))*100</f>
        <v>35.798291046485005</v>
      </c>
      <c r="U548" s="3">
        <f>MAX(K548-tarifest3($K$3,$A$3,Param!$B$10,Param!$C$10,Param!$D$10,Param!$E$10,Param!$B$11,Param!$C$11,Param!$D$11,Param!$E$11),0)</f>
        <v>12375</v>
      </c>
      <c r="V548" s="3">
        <f t="shared" si="211"/>
        <v>23.001858736059479</v>
      </c>
      <c r="W548" s="3">
        <f t="shared" si="212"/>
        <v>42</v>
      </c>
      <c r="X548" s="3">
        <f>soli3grenz(K548,$A$3,Param!$J$9,Param!$J$10,Param!$J$11)*100</f>
        <v>11.899999999999999</v>
      </c>
      <c r="Y548" s="13">
        <f t="shared" si="199"/>
        <v>12375</v>
      </c>
      <c r="Z548" s="3">
        <f t="shared" si="213"/>
        <v>23.001858736059479</v>
      </c>
      <c r="AA548" s="13">
        <f t="shared" si="200"/>
        <v>42</v>
      </c>
      <c r="AB548" s="13">
        <f t="shared" si="201"/>
        <v>-932</v>
      </c>
      <c r="AC548" s="13">
        <f t="shared" si="202"/>
        <v>-1.7323420074349478</v>
      </c>
      <c r="AD548" s="13">
        <f t="shared" si="203"/>
        <v>1.9801209068010124</v>
      </c>
      <c r="AE548" s="3">
        <f t="shared" si="204"/>
        <v>1.9801209068010124</v>
      </c>
      <c r="AF548" s="13">
        <f t="shared" si="192"/>
        <v>932</v>
      </c>
      <c r="AG548" s="13">
        <f t="shared" si="214"/>
        <v>1.7323420074349478</v>
      </c>
      <c r="AH548" s="13">
        <f t="shared" si="193"/>
        <v>1.7323420074349478</v>
      </c>
    </row>
    <row r="549" spans="1:34" x14ac:dyDescent="0.2">
      <c r="A549" s="8">
        <f t="shared" si="215"/>
        <v>53900</v>
      </c>
      <c r="B549" s="9">
        <f t="shared" si="195"/>
        <v>53.9</v>
      </c>
      <c r="C549" s="13">
        <f>tarifest3(A549,$A$3,Param!$B$5,Param!$C$5,Param!$D$5,Param!$E$5,Param!$B$6,Param!$C$6,Param!$D$6,Param!$E$6)</f>
        <v>13347</v>
      </c>
      <c r="D549" s="3">
        <f t="shared" si="205"/>
        <v>24.762523191094623</v>
      </c>
      <c r="E549" s="3">
        <f>tarifest3grenz(A549,$A$3,Param!$B$5,Param!$C$5,Param!$D$5,Param!$E$5,Param!$B$6,Param!$C$6,Param!$D$6,Param!$E$6)*100</f>
        <v>40.061166017861233</v>
      </c>
      <c r="F549" s="13">
        <f>soli3(C549,$A$3,Param!$J$4,Param!$J$5,Param!$J$6)</f>
        <v>0</v>
      </c>
      <c r="G549" s="3">
        <f>soli3grenz(C549,$A$3,Param!$J$4,Param!$J$5,Param!$J$6)*100</f>
        <v>0</v>
      </c>
      <c r="H549" s="13">
        <f t="shared" si="196"/>
        <v>13347</v>
      </c>
      <c r="I549" s="3">
        <f t="shared" si="194"/>
        <v>24.762523191094623</v>
      </c>
      <c r="J549" s="13">
        <f t="shared" si="197"/>
        <v>40.061166017861233</v>
      </c>
      <c r="K549" s="13">
        <f>tarifest3(A549,$A$3,Param!$B$10,Param!$C$10,Param!$D$10,Param!$E$10,Param!$B$11,Param!$C$11,Param!$D$11,Param!$E$11)</f>
        <v>17647</v>
      </c>
      <c r="L549" s="3">
        <f t="shared" si="206"/>
        <v>32.740259740259745</v>
      </c>
      <c r="M549" s="3">
        <f>tarifest3grenz(A549,$A$3,Param!$B$10,Param!$C$10,Param!$D$10,Param!$E$10,Param!$B$11,Param!$C$11,Param!$D$11,Param!$E$11)*100</f>
        <v>42</v>
      </c>
      <c r="N549" s="3">
        <f t="shared" si="207"/>
        <v>3247</v>
      </c>
      <c r="O549" s="3">
        <f t="shared" si="208"/>
        <v>6.0241187384044528</v>
      </c>
      <c r="P549" s="13">
        <f t="shared" si="198"/>
        <v>37730</v>
      </c>
      <c r="Q549" s="13">
        <f t="shared" si="209"/>
        <v>0</v>
      </c>
      <c r="R549" s="13">
        <f>tarifest3(A549-$K$3,$A$3,Param!$B$10,Param!$C$10,Param!$D$10,Param!$E$10,Param!$B$11,Param!$C$11,Param!$D$11,Param!$E$11)</f>
        <v>9466</v>
      </c>
      <c r="S549" s="3">
        <f t="shared" si="210"/>
        <v>17.562152133580707</v>
      </c>
      <c r="T549" s="3">
        <f>IF(A549&lt;$K$3,$K$2,tarifest3grenz(A549-$K$3,$A$3,Param!$B$10,Param!$C$10,Param!$D$10,Param!$E$10,Param!$B$11,Param!$C$11,Param!$D$11,Param!$E$11))*100</f>
        <v>35.839577971147236</v>
      </c>
      <c r="U549" s="3">
        <f>MAX(K549-tarifest3($K$3,$A$3,Param!$B$10,Param!$C$10,Param!$D$10,Param!$E$10,Param!$B$11,Param!$C$11,Param!$D$11,Param!$E$11),0)</f>
        <v>12417</v>
      </c>
      <c r="V549" s="3">
        <f t="shared" si="211"/>
        <v>23.037105751391465</v>
      </c>
      <c r="W549" s="3">
        <f t="shared" si="212"/>
        <v>42</v>
      </c>
      <c r="X549" s="3">
        <f>soli3grenz(K549,$A$3,Param!$J$9,Param!$J$10,Param!$J$11)*100</f>
        <v>11.899999999999999</v>
      </c>
      <c r="Y549" s="13">
        <f t="shared" si="199"/>
        <v>12417</v>
      </c>
      <c r="Z549" s="3">
        <f t="shared" si="213"/>
        <v>23.037105751391465</v>
      </c>
      <c r="AA549" s="13">
        <f t="shared" si="200"/>
        <v>42</v>
      </c>
      <c r="AB549" s="13">
        <f t="shared" si="201"/>
        <v>-930</v>
      </c>
      <c r="AC549" s="13">
        <f t="shared" si="202"/>
        <v>-1.7254174397031576</v>
      </c>
      <c r="AD549" s="13">
        <f t="shared" si="203"/>
        <v>1.9388339821387675</v>
      </c>
      <c r="AE549" s="3">
        <f t="shared" si="204"/>
        <v>1.9388339821387675</v>
      </c>
      <c r="AF549" s="13">
        <f t="shared" si="192"/>
        <v>930</v>
      </c>
      <c r="AG549" s="13">
        <f t="shared" si="214"/>
        <v>1.7254174397031576</v>
      </c>
      <c r="AH549" s="13">
        <f t="shared" si="193"/>
        <v>1.7254174397031576</v>
      </c>
    </row>
    <row r="550" spans="1:34" x14ac:dyDescent="0.2">
      <c r="A550" s="8">
        <f t="shared" si="215"/>
        <v>54000</v>
      </c>
      <c r="B550" s="9">
        <f t="shared" si="195"/>
        <v>54</v>
      </c>
      <c r="C550" s="13">
        <f>tarifest3(A550,$A$3,Param!$B$5,Param!$C$5,Param!$D$5,Param!$E$5,Param!$B$6,Param!$C$6,Param!$D$6,Param!$E$6)</f>
        <v>13387</v>
      </c>
      <c r="D550" s="3">
        <f t="shared" si="205"/>
        <v>24.790740740740741</v>
      </c>
      <c r="E550" s="3">
        <f>tarifest3grenz(A550,$A$3,Param!$B$5,Param!$C$5,Param!$D$5,Param!$E$5,Param!$B$6,Param!$C$6,Param!$D$6,Param!$E$6)*100</f>
        <v>40.10245294252347</v>
      </c>
      <c r="F550" s="13">
        <f>soli3(C550,$A$3,Param!$J$4,Param!$J$5,Param!$J$6)</f>
        <v>0</v>
      </c>
      <c r="G550" s="3">
        <f>soli3grenz(C550,$A$3,Param!$J$4,Param!$J$5,Param!$J$6)*100</f>
        <v>0</v>
      </c>
      <c r="H550" s="13">
        <f t="shared" si="196"/>
        <v>13387</v>
      </c>
      <c r="I550" s="3">
        <f t="shared" si="194"/>
        <v>24.790740740740741</v>
      </c>
      <c r="J550" s="13">
        <f t="shared" si="197"/>
        <v>40.10245294252347</v>
      </c>
      <c r="K550" s="13">
        <f>tarifest3(A550,$A$3,Param!$B$10,Param!$C$10,Param!$D$10,Param!$E$10,Param!$B$11,Param!$C$11,Param!$D$11,Param!$E$11)</f>
        <v>17689</v>
      </c>
      <c r="L550" s="3">
        <f t="shared" si="206"/>
        <v>32.757407407407406</v>
      </c>
      <c r="M550" s="3">
        <f>tarifest3grenz(A550,$A$3,Param!$B$10,Param!$C$10,Param!$D$10,Param!$E$10,Param!$B$11,Param!$C$11,Param!$D$11,Param!$E$11)*100</f>
        <v>42</v>
      </c>
      <c r="N550" s="3">
        <f t="shared" si="207"/>
        <v>3289</v>
      </c>
      <c r="O550" s="3">
        <f t="shared" si="208"/>
        <v>6.090740740740741</v>
      </c>
      <c r="P550" s="13">
        <f t="shared" si="198"/>
        <v>37800</v>
      </c>
      <c r="Q550" s="13">
        <f t="shared" si="209"/>
        <v>0</v>
      </c>
      <c r="R550" s="13">
        <f>tarifest3(A550-$K$3,$A$3,Param!$B$10,Param!$C$10,Param!$D$10,Param!$E$10,Param!$B$11,Param!$C$11,Param!$D$11,Param!$E$11)</f>
        <v>9502</v>
      </c>
      <c r="S550" s="3">
        <f t="shared" si="210"/>
        <v>17.596296296296295</v>
      </c>
      <c r="T550" s="3">
        <f>IF(A550&lt;$K$3,$K$2,tarifest3grenz(A550-$K$3,$A$3,Param!$B$10,Param!$C$10,Param!$D$10,Param!$E$10,Param!$B$11,Param!$C$11,Param!$D$11,Param!$E$11))*100</f>
        <v>35.880864895809481</v>
      </c>
      <c r="U550" s="3">
        <f>MAX(K550-tarifest3($K$3,$A$3,Param!$B$10,Param!$C$10,Param!$D$10,Param!$E$10,Param!$B$11,Param!$C$11,Param!$D$11,Param!$E$11),0)</f>
        <v>12459</v>
      </c>
      <c r="V550" s="3">
        <f t="shared" si="211"/>
        <v>23.072222222222223</v>
      </c>
      <c r="W550" s="3">
        <f t="shared" si="212"/>
        <v>42</v>
      </c>
      <c r="X550" s="3">
        <f>soli3grenz(K550,$A$3,Param!$J$9,Param!$J$10,Param!$J$11)*100</f>
        <v>11.899999999999999</v>
      </c>
      <c r="Y550" s="13">
        <f t="shared" si="199"/>
        <v>12459</v>
      </c>
      <c r="Z550" s="3">
        <f t="shared" si="213"/>
        <v>23.072222222222223</v>
      </c>
      <c r="AA550" s="13">
        <f t="shared" si="200"/>
        <v>42</v>
      </c>
      <c r="AB550" s="13">
        <f t="shared" si="201"/>
        <v>-928</v>
      </c>
      <c r="AC550" s="13">
        <f t="shared" si="202"/>
        <v>-1.7185185185185183</v>
      </c>
      <c r="AD550" s="13">
        <f t="shared" si="203"/>
        <v>1.8975470574765296</v>
      </c>
      <c r="AE550" s="3">
        <f t="shared" si="204"/>
        <v>1.8975470574765296</v>
      </c>
      <c r="AF550" s="13">
        <f t="shared" si="192"/>
        <v>928</v>
      </c>
      <c r="AG550" s="13">
        <f t="shared" si="214"/>
        <v>1.7185185185185183</v>
      </c>
      <c r="AH550" s="13">
        <f t="shared" si="193"/>
        <v>1.7185185185185183</v>
      </c>
    </row>
    <row r="551" spans="1:34" x14ac:dyDescent="0.2">
      <c r="A551" s="8">
        <f t="shared" si="215"/>
        <v>54100</v>
      </c>
      <c r="B551" s="9">
        <f t="shared" si="195"/>
        <v>54.1</v>
      </c>
      <c r="C551" s="13">
        <f>tarifest3(A551,$A$3,Param!$B$5,Param!$C$5,Param!$D$5,Param!$E$5,Param!$B$6,Param!$C$6,Param!$D$6,Param!$E$6)</f>
        <v>13427</v>
      </c>
      <c r="D551" s="3">
        <f t="shared" si="205"/>
        <v>24.818853974121996</v>
      </c>
      <c r="E551" s="3">
        <f>tarifest3grenz(A551,$A$3,Param!$B$5,Param!$C$5,Param!$D$5,Param!$E$5,Param!$B$6,Param!$C$6,Param!$D$6,Param!$E$6)*100</f>
        <v>40.143739867185715</v>
      </c>
      <c r="F551" s="13">
        <f>soli3(C551,$A$3,Param!$J$4,Param!$J$5,Param!$J$6)</f>
        <v>0</v>
      </c>
      <c r="G551" s="3">
        <f>soli3grenz(C551,$A$3,Param!$J$4,Param!$J$5,Param!$J$6)*100</f>
        <v>0</v>
      </c>
      <c r="H551" s="13">
        <f t="shared" si="196"/>
        <v>13427</v>
      </c>
      <c r="I551" s="3">
        <f t="shared" si="194"/>
        <v>24.818853974121996</v>
      </c>
      <c r="J551" s="13">
        <f t="shared" si="197"/>
        <v>40.143739867185715</v>
      </c>
      <c r="K551" s="13">
        <f>tarifest3(A551,$A$3,Param!$B$10,Param!$C$10,Param!$D$10,Param!$E$10,Param!$B$11,Param!$C$11,Param!$D$11,Param!$E$11)</f>
        <v>17731</v>
      </c>
      <c r="L551" s="3">
        <f t="shared" si="206"/>
        <v>32.774491682070241</v>
      </c>
      <c r="M551" s="3">
        <f>tarifest3grenz(A551,$A$3,Param!$B$10,Param!$C$10,Param!$D$10,Param!$E$10,Param!$B$11,Param!$C$11,Param!$D$11,Param!$E$11)*100</f>
        <v>42</v>
      </c>
      <c r="N551" s="3">
        <f t="shared" si="207"/>
        <v>3331</v>
      </c>
      <c r="O551" s="3">
        <f t="shared" si="208"/>
        <v>6.1571164510166358</v>
      </c>
      <c r="P551" s="13">
        <f t="shared" si="198"/>
        <v>37870</v>
      </c>
      <c r="Q551" s="13">
        <f t="shared" si="209"/>
        <v>0</v>
      </c>
      <c r="R551" s="13">
        <f>tarifest3(A551-$K$3,$A$3,Param!$B$10,Param!$C$10,Param!$D$10,Param!$E$10,Param!$B$11,Param!$C$11,Param!$D$11,Param!$E$11)</f>
        <v>9538</v>
      </c>
      <c r="S551" s="3">
        <f t="shared" si="210"/>
        <v>17.630314232902034</v>
      </c>
      <c r="T551" s="3">
        <f>IF(A551&lt;$K$3,$K$2,tarifest3grenz(A551-$K$3,$A$3,Param!$B$10,Param!$C$10,Param!$D$10,Param!$E$10,Param!$B$11,Param!$C$11,Param!$D$11,Param!$E$11))*100</f>
        <v>35.922151820471711</v>
      </c>
      <c r="U551" s="3">
        <f>MAX(K551-tarifest3($K$3,$A$3,Param!$B$10,Param!$C$10,Param!$D$10,Param!$E$10,Param!$B$11,Param!$C$11,Param!$D$11,Param!$E$11),0)</f>
        <v>12501</v>
      </c>
      <c r="V551" s="3">
        <f t="shared" si="211"/>
        <v>23.107208872458411</v>
      </c>
      <c r="W551" s="3">
        <f t="shared" si="212"/>
        <v>42</v>
      </c>
      <c r="X551" s="3">
        <f>soli3grenz(K551,$A$3,Param!$J$9,Param!$J$10,Param!$J$11)*100</f>
        <v>11.899999999999999</v>
      </c>
      <c r="Y551" s="13">
        <f t="shared" si="199"/>
        <v>12501</v>
      </c>
      <c r="Z551" s="3">
        <f t="shared" si="213"/>
        <v>23.107208872458411</v>
      </c>
      <c r="AA551" s="13">
        <f t="shared" si="200"/>
        <v>42</v>
      </c>
      <c r="AB551" s="13">
        <f t="shared" si="201"/>
        <v>-926</v>
      </c>
      <c r="AC551" s="13">
        <f t="shared" si="202"/>
        <v>-1.711645101663585</v>
      </c>
      <c r="AD551" s="13">
        <f t="shared" si="203"/>
        <v>1.8562601328142847</v>
      </c>
      <c r="AE551" s="3">
        <f t="shared" si="204"/>
        <v>1.8562601328142847</v>
      </c>
      <c r="AF551" s="13">
        <f t="shared" si="192"/>
        <v>926</v>
      </c>
      <c r="AG551" s="13">
        <f t="shared" si="214"/>
        <v>1.711645101663585</v>
      </c>
      <c r="AH551" s="13">
        <f t="shared" si="193"/>
        <v>1.711645101663585</v>
      </c>
    </row>
    <row r="552" spans="1:34" x14ac:dyDescent="0.2">
      <c r="A552" s="8">
        <f t="shared" si="215"/>
        <v>54200</v>
      </c>
      <c r="B552" s="9">
        <f t="shared" si="195"/>
        <v>54.2</v>
      </c>
      <c r="C552" s="13">
        <f>tarifest3(A552,$A$3,Param!$B$5,Param!$C$5,Param!$D$5,Param!$E$5,Param!$B$6,Param!$C$6,Param!$D$6,Param!$E$6)</f>
        <v>13467</v>
      </c>
      <c r="D552" s="3">
        <f t="shared" si="205"/>
        <v>24.846863468634687</v>
      </c>
      <c r="E552" s="3">
        <f>tarifest3grenz(A552,$A$3,Param!$B$5,Param!$C$5,Param!$D$5,Param!$E$5,Param!$B$6,Param!$C$6,Param!$D$6,Param!$E$6)*100</f>
        <v>40.185026791847953</v>
      </c>
      <c r="F552" s="13">
        <f>soli3(C552,$A$3,Param!$J$4,Param!$J$5,Param!$J$6)</f>
        <v>0</v>
      </c>
      <c r="G552" s="3">
        <f>soli3grenz(C552,$A$3,Param!$J$4,Param!$J$5,Param!$J$6)*100</f>
        <v>0</v>
      </c>
      <c r="H552" s="13">
        <f t="shared" si="196"/>
        <v>13467</v>
      </c>
      <c r="I552" s="3">
        <f t="shared" si="194"/>
        <v>24.846863468634687</v>
      </c>
      <c r="J552" s="13">
        <f t="shared" si="197"/>
        <v>40.185026791847953</v>
      </c>
      <c r="K552" s="13">
        <f>tarifest3(A552,$A$3,Param!$B$10,Param!$C$10,Param!$D$10,Param!$E$10,Param!$B$11,Param!$C$11,Param!$D$11,Param!$E$11)</f>
        <v>17773</v>
      </c>
      <c r="L552" s="3">
        <f t="shared" si="206"/>
        <v>32.791512915129154</v>
      </c>
      <c r="M552" s="3">
        <f>tarifest3grenz(A552,$A$3,Param!$B$10,Param!$C$10,Param!$D$10,Param!$E$10,Param!$B$11,Param!$C$11,Param!$D$11,Param!$E$11)*100</f>
        <v>42</v>
      </c>
      <c r="N552" s="3">
        <f t="shared" si="207"/>
        <v>3373</v>
      </c>
      <c r="O552" s="3">
        <f t="shared" si="208"/>
        <v>6.2232472324723247</v>
      </c>
      <c r="P552" s="13">
        <f t="shared" si="198"/>
        <v>37940</v>
      </c>
      <c r="Q552" s="13">
        <f t="shared" si="209"/>
        <v>0</v>
      </c>
      <c r="R552" s="13">
        <f>tarifest3(A552-$K$3,$A$3,Param!$B$10,Param!$C$10,Param!$D$10,Param!$E$10,Param!$B$11,Param!$C$11,Param!$D$11,Param!$E$11)</f>
        <v>9574</v>
      </c>
      <c r="S552" s="3">
        <f t="shared" si="210"/>
        <v>17.664206642066421</v>
      </c>
      <c r="T552" s="3">
        <f>IF(A552&lt;$K$3,$K$2,tarifest3grenz(A552-$K$3,$A$3,Param!$B$10,Param!$C$10,Param!$D$10,Param!$E$10,Param!$B$11,Param!$C$11,Param!$D$11,Param!$E$11))*100</f>
        <v>35.963438745133956</v>
      </c>
      <c r="U552" s="3">
        <f>MAX(K552-tarifest3($K$3,$A$3,Param!$B$10,Param!$C$10,Param!$D$10,Param!$E$10,Param!$B$11,Param!$C$11,Param!$D$11,Param!$E$11),0)</f>
        <v>12543</v>
      </c>
      <c r="V552" s="3">
        <f t="shared" si="211"/>
        <v>23.142066420664207</v>
      </c>
      <c r="W552" s="3">
        <f t="shared" si="212"/>
        <v>42</v>
      </c>
      <c r="X552" s="3">
        <f>soli3grenz(K552,$A$3,Param!$J$9,Param!$J$10,Param!$J$11)*100</f>
        <v>11.899999999999999</v>
      </c>
      <c r="Y552" s="13">
        <f t="shared" si="199"/>
        <v>12543</v>
      </c>
      <c r="Z552" s="3">
        <f t="shared" si="213"/>
        <v>23.142066420664207</v>
      </c>
      <c r="AA552" s="13">
        <f t="shared" si="200"/>
        <v>42</v>
      </c>
      <c r="AB552" s="13">
        <f t="shared" si="201"/>
        <v>-924</v>
      </c>
      <c r="AC552" s="13">
        <f t="shared" si="202"/>
        <v>-1.7047970479704802</v>
      </c>
      <c r="AD552" s="13">
        <f t="shared" si="203"/>
        <v>1.8149732081520469</v>
      </c>
      <c r="AE552" s="3">
        <f t="shared" si="204"/>
        <v>1.8149732081520469</v>
      </c>
      <c r="AF552" s="13">
        <f t="shared" si="192"/>
        <v>924</v>
      </c>
      <c r="AG552" s="13">
        <f t="shared" si="214"/>
        <v>1.7047970479704802</v>
      </c>
      <c r="AH552" s="13">
        <f t="shared" si="193"/>
        <v>1.7047970479704802</v>
      </c>
    </row>
    <row r="553" spans="1:34" x14ac:dyDescent="0.2">
      <c r="A553" s="8">
        <f t="shared" si="215"/>
        <v>54300</v>
      </c>
      <c r="B553" s="9">
        <f t="shared" si="195"/>
        <v>54.3</v>
      </c>
      <c r="C553" s="13">
        <f>tarifest3(A553,$A$3,Param!$B$5,Param!$C$5,Param!$D$5,Param!$E$5,Param!$B$6,Param!$C$6,Param!$D$6,Param!$E$6)</f>
        <v>13507</v>
      </c>
      <c r="D553" s="3">
        <f t="shared" si="205"/>
        <v>24.874769797421731</v>
      </c>
      <c r="E553" s="3">
        <f>tarifest3grenz(A553,$A$3,Param!$B$5,Param!$C$5,Param!$D$5,Param!$E$5,Param!$B$6,Param!$C$6,Param!$D$6,Param!$E$6)*100</f>
        <v>40.226313716510184</v>
      </c>
      <c r="F553" s="13">
        <f>soli3(C553,$A$3,Param!$J$4,Param!$J$5,Param!$J$6)</f>
        <v>0</v>
      </c>
      <c r="G553" s="3">
        <f>soli3grenz(C553,$A$3,Param!$J$4,Param!$J$5,Param!$J$6)*100</f>
        <v>0</v>
      </c>
      <c r="H553" s="13">
        <f t="shared" si="196"/>
        <v>13507</v>
      </c>
      <c r="I553" s="3">
        <f t="shared" si="194"/>
        <v>24.874769797421731</v>
      </c>
      <c r="J553" s="13">
        <f t="shared" si="197"/>
        <v>40.226313716510184</v>
      </c>
      <c r="K553" s="13">
        <f>tarifest3(A553,$A$3,Param!$B$10,Param!$C$10,Param!$D$10,Param!$E$10,Param!$B$11,Param!$C$11,Param!$D$11,Param!$E$11)</f>
        <v>17815</v>
      </c>
      <c r="L553" s="3">
        <f t="shared" si="206"/>
        <v>32.808471454880298</v>
      </c>
      <c r="M553" s="3">
        <f>tarifest3grenz(A553,$A$3,Param!$B$10,Param!$C$10,Param!$D$10,Param!$E$10,Param!$B$11,Param!$C$11,Param!$D$11,Param!$E$11)*100</f>
        <v>42</v>
      </c>
      <c r="N553" s="3">
        <f t="shared" si="207"/>
        <v>3415</v>
      </c>
      <c r="O553" s="3">
        <f t="shared" si="208"/>
        <v>6.2891344383057088</v>
      </c>
      <c r="P553" s="13">
        <f t="shared" si="198"/>
        <v>38010</v>
      </c>
      <c r="Q553" s="13">
        <f t="shared" si="209"/>
        <v>0</v>
      </c>
      <c r="R553" s="13">
        <f>tarifest3(A553-$K$3,$A$3,Param!$B$10,Param!$C$10,Param!$D$10,Param!$E$10,Param!$B$11,Param!$C$11,Param!$D$11,Param!$E$11)</f>
        <v>9610</v>
      </c>
      <c r="S553" s="3">
        <f t="shared" si="210"/>
        <v>17.697974217311234</v>
      </c>
      <c r="T553" s="3">
        <f>IF(A553&lt;$K$3,$K$2,tarifest3grenz(A553-$K$3,$A$3,Param!$B$10,Param!$C$10,Param!$D$10,Param!$E$10,Param!$B$11,Param!$C$11,Param!$D$11,Param!$E$11))*100</f>
        <v>36.004725669796201</v>
      </c>
      <c r="U553" s="3">
        <f>MAX(K553-tarifest3($K$3,$A$3,Param!$B$10,Param!$C$10,Param!$D$10,Param!$E$10,Param!$B$11,Param!$C$11,Param!$D$11,Param!$E$11),0)</f>
        <v>12585</v>
      </c>
      <c r="V553" s="3">
        <f t="shared" si="211"/>
        <v>23.1767955801105</v>
      </c>
      <c r="W553" s="3">
        <f t="shared" si="212"/>
        <v>42</v>
      </c>
      <c r="X553" s="3">
        <f>soli3grenz(K553,$A$3,Param!$J$9,Param!$J$10,Param!$J$11)*100</f>
        <v>11.899999999999999</v>
      </c>
      <c r="Y553" s="13">
        <f t="shared" si="199"/>
        <v>12585</v>
      </c>
      <c r="Z553" s="3">
        <f t="shared" si="213"/>
        <v>23.1767955801105</v>
      </c>
      <c r="AA553" s="13">
        <f t="shared" si="200"/>
        <v>42</v>
      </c>
      <c r="AB553" s="13">
        <f t="shared" si="201"/>
        <v>-922</v>
      </c>
      <c r="AC553" s="13">
        <f t="shared" si="202"/>
        <v>-1.6979742173112307</v>
      </c>
      <c r="AD553" s="13">
        <f t="shared" si="203"/>
        <v>1.7736862834898162</v>
      </c>
      <c r="AE553" s="3">
        <f t="shared" si="204"/>
        <v>1.7736862834898162</v>
      </c>
      <c r="AF553" s="13">
        <f t="shared" si="192"/>
        <v>922</v>
      </c>
      <c r="AG553" s="13">
        <f t="shared" si="214"/>
        <v>1.6979742173112307</v>
      </c>
      <c r="AH553" s="13">
        <f t="shared" si="193"/>
        <v>1.6979742173112307</v>
      </c>
    </row>
    <row r="554" spans="1:34" x14ac:dyDescent="0.2">
      <c r="A554" s="8">
        <f t="shared" si="215"/>
        <v>54400</v>
      </c>
      <c r="B554" s="9">
        <f t="shared" si="195"/>
        <v>54.4</v>
      </c>
      <c r="C554" s="13">
        <f>tarifest3(A554,$A$3,Param!$B$5,Param!$C$5,Param!$D$5,Param!$E$5,Param!$B$6,Param!$C$6,Param!$D$6,Param!$E$6)</f>
        <v>13547</v>
      </c>
      <c r="D554" s="3">
        <f t="shared" si="205"/>
        <v>24.902573529411764</v>
      </c>
      <c r="E554" s="3">
        <f>tarifest3grenz(A554,$A$3,Param!$B$5,Param!$C$5,Param!$D$5,Param!$E$5,Param!$B$6,Param!$C$6,Param!$D$6,Param!$E$6)*100</f>
        <v>40.267600641172429</v>
      </c>
      <c r="F554" s="13">
        <f>soli3(C554,$A$3,Param!$J$4,Param!$J$5,Param!$J$6)</f>
        <v>0</v>
      </c>
      <c r="G554" s="3">
        <f>soli3grenz(C554,$A$3,Param!$J$4,Param!$J$5,Param!$J$6)*100</f>
        <v>0</v>
      </c>
      <c r="H554" s="13">
        <f t="shared" si="196"/>
        <v>13547</v>
      </c>
      <c r="I554" s="3">
        <f t="shared" si="194"/>
        <v>24.902573529411764</v>
      </c>
      <c r="J554" s="13">
        <f t="shared" si="197"/>
        <v>40.267600641172429</v>
      </c>
      <c r="K554" s="13">
        <f>tarifest3(A554,$A$3,Param!$B$10,Param!$C$10,Param!$D$10,Param!$E$10,Param!$B$11,Param!$C$11,Param!$D$11,Param!$E$11)</f>
        <v>17857</v>
      </c>
      <c r="L554" s="3">
        <f t="shared" si="206"/>
        <v>32.825367647058826</v>
      </c>
      <c r="M554" s="3">
        <f>tarifest3grenz(A554,$A$3,Param!$B$10,Param!$C$10,Param!$D$10,Param!$E$10,Param!$B$11,Param!$C$11,Param!$D$11,Param!$E$11)*100</f>
        <v>42</v>
      </c>
      <c r="N554" s="3">
        <f t="shared" si="207"/>
        <v>3457</v>
      </c>
      <c r="O554" s="3">
        <f t="shared" si="208"/>
        <v>6.3547794117647065</v>
      </c>
      <c r="P554" s="13">
        <f t="shared" si="198"/>
        <v>38080</v>
      </c>
      <c r="Q554" s="13">
        <f t="shared" si="209"/>
        <v>0</v>
      </c>
      <c r="R554" s="13">
        <f>tarifest3(A554-$K$3,$A$3,Param!$B$10,Param!$C$10,Param!$D$10,Param!$E$10,Param!$B$11,Param!$C$11,Param!$D$11,Param!$E$11)</f>
        <v>9646</v>
      </c>
      <c r="S554" s="3">
        <f t="shared" si="210"/>
        <v>17.731617647058822</v>
      </c>
      <c r="T554" s="3">
        <f>IF(A554&lt;$K$3,$K$2,tarifest3grenz(A554-$K$3,$A$3,Param!$B$10,Param!$C$10,Param!$D$10,Param!$E$10,Param!$B$11,Param!$C$11,Param!$D$11,Param!$E$11))*100</f>
        <v>36.046012594458439</v>
      </c>
      <c r="U554" s="3">
        <f>MAX(K554-tarifest3($K$3,$A$3,Param!$B$10,Param!$C$10,Param!$D$10,Param!$E$10,Param!$B$11,Param!$C$11,Param!$D$11,Param!$E$11),0)</f>
        <v>12627</v>
      </c>
      <c r="V554" s="3">
        <f t="shared" si="211"/>
        <v>23.211397058823529</v>
      </c>
      <c r="W554" s="3">
        <f t="shared" si="212"/>
        <v>42</v>
      </c>
      <c r="X554" s="3">
        <f>soli3grenz(K554,$A$3,Param!$J$9,Param!$J$10,Param!$J$11)*100</f>
        <v>11.899999999999999</v>
      </c>
      <c r="Y554" s="13">
        <f t="shared" si="199"/>
        <v>12627</v>
      </c>
      <c r="Z554" s="3">
        <f t="shared" si="213"/>
        <v>23.211397058823529</v>
      </c>
      <c r="AA554" s="13">
        <f t="shared" si="200"/>
        <v>42</v>
      </c>
      <c r="AB554" s="13">
        <f t="shared" si="201"/>
        <v>-920</v>
      </c>
      <c r="AC554" s="13">
        <f t="shared" si="202"/>
        <v>-1.6911764705882355</v>
      </c>
      <c r="AD554" s="13">
        <f t="shared" si="203"/>
        <v>1.7323993588275712</v>
      </c>
      <c r="AE554" s="3">
        <f t="shared" si="204"/>
        <v>1.7323993588275712</v>
      </c>
      <c r="AF554" s="13">
        <f t="shared" si="192"/>
        <v>920</v>
      </c>
      <c r="AG554" s="13">
        <f t="shared" si="214"/>
        <v>1.6911764705882355</v>
      </c>
      <c r="AH554" s="13">
        <f t="shared" si="193"/>
        <v>1.6911764705882355</v>
      </c>
    </row>
    <row r="555" spans="1:34" x14ac:dyDescent="0.2">
      <c r="A555" s="8">
        <f t="shared" si="215"/>
        <v>54500</v>
      </c>
      <c r="B555" s="9">
        <f t="shared" si="195"/>
        <v>54.5</v>
      </c>
      <c r="C555" s="13">
        <f>tarifest3(A555,$A$3,Param!$B$5,Param!$C$5,Param!$D$5,Param!$E$5,Param!$B$6,Param!$C$6,Param!$D$6,Param!$E$6)</f>
        <v>13588</v>
      </c>
      <c r="D555" s="3">
        <f t="shared" si="205"/>
        <v>24.93211009174312</v>
      </c>
      <c r="E555" s="3">
        <f>tarifest3grenz(A555,$A$3,Param!$B$5,Param!$C$5,Param!$D$5,Param!$E$5,Param!$B$6,Param!$C$6,Param!$D$6,Param!$E$6)*100</f>
        <v>40.308887565834667</v>
      </c>
      <c r="F555" s="13">
        <f>soli3(C555,$A$3,Param!$J$4,Param!$J$5,Param!$J$6)</f>
        <v>0</v>
      </c>
      <c r="G555" s="3">
        <f>soli3grenz(C555,$A$3,Param!$J$4,Param!$J$5,Param!$J$6)*100</f>
        <v>0</v>
      </c>
      <c r="H555" s="13">
        <f t="shared" si="196"/>
        <v>13588</v>
      </c>
      <c r="I555" s="3">
        <f t="shared" si="194"/>
        <v>24.93211009174312</v>
      </c>
      <c r="J555" s="13">
        <f t="shared" si="197"/>
        <v>40.308887565834667</v>
      </c>
      <c r="K555" s="13">
        <f>tarifest3(A555,$A$3,Param!$B$10,Param!$C$10,Param!$D$10,Param!$E$10,Param!$B$11,Param!$C$11,Param!$D$11,Param!$E$11)</f>
        <v>17899</v>
      </c>
      <c r="L555" s="3">
        <f t="shared" si="206"/>
        <v>32.842201834862387</v>
      </c>
      <c r="M555" s="3">
        <f>tarifest3grenz(A555,$A$3,Param!$B$10,Param!$C$10,Param!$D$10,Param!$E$10,Param!$B$11,Param!$C$11,Param!$D$11,Param!$E$11)*100</f>
        <v>42</v>
      </c>
      <c r="N555" s="3">
        <f t="shared" si="207"/>
        <v>3499</v>
      </c>
      <c r="O555" s="3">
        <f t="shared" si="208"/>
        <v>6.4201834862385319</v>
      </c>
      <c r="P555" s="13">
        <f t="shared" si="198"/>
        <v>38150</v>
      </c>
      <c r="Q555" s="13">
        <f t="shared" si="209"/>
        <v>0</v>
      </c>
      <c r="R555" s="13">
        <f>tarifest3(A555-$K$3,$A$3,Param!$B$10,Param!$C$10,Param!$D$10,Param!$E$10,Param!$B$11,Param!$C$11,Param!$D$11,Param!$E$11)</f>
        <v>9682</v>
      </c>
      <c r="S555" s="3">
        <f t="shared" si="210"/>
        <v>17.765137614678899</v>
      </c>
      <c r="T555" s="3">
        <f>IF(A555&lt;$K$3,$K$2,tarifest3grenz(A555-$K$3,$A$3,Param!$B$10,Param!$C$10,Param!$D$10,Param!$E$10,Param!$B$11,Param!$C$11,Param!$D$11,Param!$E$11))*100</f>
        <v>36.087299519120677</v>
      </c>
      <c r="U555" s="3">
        <f>MAX(K555-tarifest3($K$3,$A$3,Param!$B$10,Param!$C$10,Param!$D$10,Param!$E$10,Param!$B$11,Param!$C$11,Param!$D$11,Param!$E$11),0)</f>
        <v>12669</v>
      </c>
      <c r="V555" s="3">
        <f t="shared" si="211"/>
        <v>23.245871559633027</v>
      </c>
      <c r="W555" s="3">
        <f t="shared" si="212"/>
        <v>42</v>
      </c>
      <c r="X555" s="3">
        <f>soli3grenz(K555,$A$3,Param!$J$9,Param!$J$10,Param!$J$11)*100</f>
        <v>11.899999999999999</v>
      </c>
      <c r="Y555" s="13">
        <f t="shared" si="199"/>
        <v>12669</v>
      </c>
      <c r="Z555" s="3">
        <f t="shared" si="213"/>
        <v>23.245871559633027</v>
      </c>
      <c r="AA555" s="13">
        <f t="shared" si="200"/>
        <v>42</v>
      </c>
      <c r="AB555" s="13">
        <f t="shared" si="201"/>
        <v>-919</v>
      </c>
      <c r="AC555" s="13">
        <f t="shared" si="202"/>
        <v>-1.6862385321100923</v>
      </c>
      <c r="AD555" s="13">
        <f t="shared" si="203"/>
        <v>1.6911124341653334</v>
      </c>
      <c r="AE555" s="3">
        <f t="shared" si="204"/>
        <v>1.6911124341653334</v>
      </c>
      <c r="AF555" s="13">
        <f t="shared" si="192"/>
        <v>919</v>
      </c>
      <c r="AG555" s="13">
        <f t="shared" si="214"/>
        <v>1.6862385321100923</v>
      </c>
      <c r="AH555" s="13">
        <f t="shared" si="193"/>
        <v>1.6862385321100923</v>
      </c>
    </row>
    <row r="556" spans="1:34" x14ac:dyDescent="0.2">
      <c r="A556" s="8">
        <f t="shared" si="215"/>
        <v>54600</v>
      </c>
      <c r="B556" s="9">
        <f t="shared" si="195"/>
        <v>54.6</v>
      </c>
      <c r="C556" s="13">
        <f>tarifest3(A556,$A$3,Param!$B$5,Param!$C$5,Param!$D$5,Param!$E$5,Param!$B$6,Param!$C$6,Param!$D$6,Param!$E$6)</f>
        <v>13628</v>
      </c>
      <c r="D556" s="3">
        <f t="shared" si="205"/>
        <v>24.95970695970696</v>
      </c>
      <c r="E556" s="3">
        <f>tarifest3grenz(A556,$A$3,Param!$B$5,Param!$C$5,Param!$D$5,Param!$E$5,Param!$B$6,Param!$C$6,Param!$D$6,Param!$E$6)*100</f>
        <v>40.350174490496912</v>
      </c>
      <c r="F556" s="13">
        <f>soli3(C556,$A$3,Param!$J$4,Param!$J$5,Param!$J$6)</f>
        <v>0</v>
      </c>
      <c r="G556" s="3">
        <f>soli3grenz(C556,$A$3,Param!$J$4,Param!$J$5,Param!$J$6)*100</f>
        <v>0</v>
      </c>
      <c r="H556" s="13">
        <f t="shared" si="196"/>
        <v>13628</v>
      </c>
      <c r="I556" s="3">
        <f t="shared" si="194"/>
        <v>24.95970695970696</v>
      </c>
      <c r="J556" s="13">
        <f t="shared" si="197"/>
        <v>40.350174490496912</v>
      </c>
      <c r="K556" s="13">
        <f>tarifest3(A556,$A$3,Param!$B$10,Param!$C$10,Param!$D$10,Param!$E$10,Param!$B$11,Param!$C$11,Param!$D$11,Param!$E$11)</f>
        <v>17941</v>
      </c>
      <c r="L556" s="3">
        <f t="shared" si="206"/>
        <v>32.858974358974358</v>
      </c>
      <c r="M556" s="3">
        <f>tarifest3grenz(A556,$A$3,Param!$B$10,Param!$C$10,Param!$D$10,Param!$E$10,Param!$B$11,Param!$C$11,Param!$D$11,Param!$E$11)*100</f>
        <v>42</v>
      </c>
      <c r="N556" s="3">
        <f t="shared" si="207"/>
        <v>3541</v>
      </c>
      <c r="O556" s="3">
        <f t="shared" si="208"/>
        <v>6.4853479853479845</v>
      </c>
      <c r="P556" s="13">
        <f t="shared" si="198"/>
        <v>38220</v>
      </c>
      <c r="Q556" s="13">
        <f t="shared" si="209"/>
        <v>0</v>
      </c>
      <c r="R556" s="13">
        <f>tarifest3(A556-$K$3,$A$3,Param!$B$10,Param!$C$10,Param!$D$10,Param!$E$10,Param!$B$11,Param!$C$11,Param!$D$11,Param!$E$11)</f>
        <v>9718</v>
      </c>
      <c r="S556" s="3">
        <f t="shared" si="210"/>
        <v>17.798534798534799</v>
      </c>
      <c r="T556" s="3">
        <f>IF(A556&lt;$K$3,$K$2,tarifest3grenz(A556-$K$3,$A$3,Param!$B$10,Param!$C$10,Param!$D$10,Param!$E$10,Param!$B$11,Param!$C$11,Param!$D$11,Param!$E$11))*100</f>
        <v>36.128586443782915</v>
      </c>
      <c r="U556" s="3">
        <f>MAX(K556-tarifest3($K$3,$A$3,Param!$B$10,Param!$C$10,Param!$D$10,Param!$E$10,Param!$B$11,Param!$C$11,Param!$D$11,Param!$E$11),0)</f>
        <v>12711</v>
      </c>
      <c r="V556" s="3">
        <f t="shared" si="211"/>
        <v>23.280219780219781</v>
      </c>
      <c r="W556" s="3">
        <f t="shared" si="212"/>
        <v>42</v>
      </c>
      <c r="X556" s="3">
        <f>soli3grenz(K556,$A$3,Param!$J$9,Param!$J$10,Param!$J$11)*100</f>
        <v>11.899999999999999</v>
      </c>
      <c r="Y556" s="13">
        <f t="shared" si="199"/>
        <v>12711</v>
      </c>
      <c r="Z556" s="3">
        <f t="shared" si="213"/>
        <v>23.280219780219781</v>
      </c>
      <c r="AA556" s="13">
        <f t="shared" si="200"/>
        <v>42</v>
      </c>
      <c r="AB556" s="13">
        <f t="shared" si="201"/>
        <v>-917</v>
      </c>
      <c r="AC556" s="13">
        <f t="shared" si="202"/>
        <v>-1.6794871794871788</v>
      </c>
      <c r="AD556" s="13">
        <f t="shared" si="203"/>
        <v>1.6498255095030885</v>
      </c>
      <c r="AE556" s="3">
        <f t="shared" si="204"/>
        <v>1.6498255095030885</v>
      </c>
      <c r="AF556" s="13">
        <f t="shared" si="192"/>
        <v>917</v>
      </c>
      <c r="AG556" s="13">
        <f t="shared" si="214"/>
        <v>1.6794871794871788</v>
      </c>
      <c r="AH556" s="13">
        <f t="shared" si="193"/>
        <v>1.6794871794871788</v>
      </c>
    </row>
    <row r="557" spans="1:34" x14ac:dyDescent="0.2">
      <c r="A557" s="8">
        <f t="shared" si="215"/>
        <v>54700</v>
      </c>
      <c r="B557" s="9">
        <f t="shared" si="195"/>
        <v>54.7</v>
      </c>
      <c r="C557" s="13">
        <f>tarifest3(A557,$A$3,Param!$B$5,Param!$C$5,Param!$D$5,Param!$E$5,Param!$B$6,Param!$C$6,Param!$D$6,Param!$E$6)</f>
        <v>13668</v>
      </c>
      <c r="D557" s="3">
        <f t="shared" si="205"/>
        <v>24.987202925045704</v>
      </c>
      <c r="E557" s="3">
        <f>tarifest3grenz(A557,$A$3,Param!$B$5,Param!$C$5,Param!$D$5,Param!$E$5,Param!$B$6,Param!$C$6,Param!$D$6,Param!$E$6)*100</f>
        <v>40.391461415159149</v>
      </c>
      <c r="F557" s="13">
        <f>soli3(C557,$A$3,Param!$J$4,Param!$J$5,Param!$J$6)</f>
        <v>0</v>
      </c>
      <c r="G557" s="3">
        <f>soli3grenz(C557,$A$3,Param!$J$4,Param!$J$5,Param!$J$6)*100</f>
        <v>0</v>
      </c>
      <c r="H557" s="13">
        <f t="shared" si="196"/>
        <v>13668</v>
      </c>
      <c r="I557" s="3">
        <f t="shared" si="194"/>
        <v>24.987202925045704</v>
      </c>
      <c r="J557" s="13">
        <f t="shared" si="197"/>
        <v>40.391461415159149</v>
      </c>
      <c r="K557" s="13">
        <f>tarifest3(A557,$A$3,Param!$B$10,Param!$C$10,Param!$D$10,Param!$E$10,Param!$B$11,Param!$C$11,Param!$D$11,Param!$E$11)</f>
        <v>17983</v>
      </c>
      <c r="L557" s="3">
        <f t="shared" si="206"/>
        <v>32.875685557586834</v>
      </c>
      <c r="M557" s="3">
        <f>tarifest3grenz(A557,$A$3,Param!$B$10,Param!$C$10,Param!$D$10,Param!$E$10,Param!$B$11,Param!$C$11,Param!$D$11,Param!$E$11)*100</f>
        <v>42</v>
      </c>
      <c r="N557" s="3">
        <f t="shared" si="207"/>
        <v>3583</v>
      </c>
      <c r="O557" s="3">
        <f t="shared" si="208"/>
        <v>6.5502742230347355</v>
      </c>
      <c r="P557" s="13">
        <f t="shared" si="198"/>
        <v>38290</v>
      </c>
      <c r="Q557" s="13">
        <f t="shared" si="209"/>
        <v>0</v>
      </c>
      <c r="R557" s="13">
        <f>tarifest3(A557-$K$3,$A$3,Param!$B$10,Param!$C$10,Param!$D$10,Param!$E$10,Param!$B$11,Param!$C$11,Param!$D$11,Param!$E$11)</f>
        <v>9754</v>
      </c>
      <c r="S557" s="3">
        <f t="shared" si="210"/>
        <v>17.83180987202925</v>
      </c>
      <c r="T557" s="3">
        <f>IF(A557&lt;$K$3,$K$2,tarifest3grenz(A557-$K$3,$A$3,Param!$B$10,Param!$C$10,Param!$D$10,Param!$E$10,Param!$B$11,Param!$C$11,Param!$D$11,Param!$E$11))*100</f>
        <v>36.169873368445153</v>
      </c>
      <c r="U557" s="3">
        <f>MAX(K557-tarifest3($K$3,$A$3,Param!$B$10,Param!$C$10,Param!$D$10,Param!$E$10,Param!$B$11,Param!$C$11,Param!$D$11,Param!$E$11),0)</f>
        <v>12753</v>
      </c>
      <c r="V557" s="3">
        <f t="shared" si="211"/>
        <v>23.314442413162705</v>
      </c>
      <c r="W557" s="3">
        <f t="shared" si="212"/>
        <v>42</v>
      </c>
      <c r="X557" s="3">
        <f>soli3grenz(K557,$A$3,Param!$J$9,Param!$J$10,Param!$J$11)*100</f>
        <v>11.899999999999999</v>
      </c>
      <c r="Y557" s="13">
        <f t="shared" si="199"/>
        <v>12753</v>
      </c>
      <c r="Z557" s="3">
        <f t="shared" si="213"/>
        <v>23.314442413162705</v>
      </c>
      <c r="AA557" s="13">
        <f t="shared" si="200"/>
        <v>42</v>
      </c>
      <c r="AB557" s="13">
        <f t="shared" si="201"/>
        <v>-915</v>
      </c>
      <c r="AC557" s="13">
        <f t="shared" si="202"/>
        <v>-1.6727605118829985</v>
      </c>
      <c r="AD557" s="13">
        <f t="shared" si="203"/>
        <v>1.6085385848408507</v>
      </c>
      <c r="AE557" s="3">
        <f t="shared" si="204"/>
        <v>1.6085385848408507</v>
      </c>
      <c r="AF557" s="13">
        <f t="shared" si="192"/>
        <v>915</v>
      </c>
      <c r="AG557" s="13">
        <f t="shared" si="214"/>
        <v>1.6727605118829985</v>
      </c>
      <c r="AH557" s="13">
        <f t="shared" si="193"/>
        <v>1.6727605118829985</v>
      </c>
    </row>
    <row r="558" spans="1:34" x14ac:dyDescent="0.2">
      <c r="A558" s="8">
        <f t="shared" si="215"/>
        <v>54800</v>
      </c>
      <c r="B558" s="9">
        <f t="shared" si="195"/>
        <v>54.8</v>
      </c>
      <c r="C558" s="13">
        <f>tarifest3(A558,$A$3,Param!$B$5,Param!$C$5,Param!$D$5,Param!$E$5,Param!$B$6,Param!$C$6,Param!$D$6,Param!$E$6)</f>
        <v>13709</v>
      </c>
      <c r="D558" s="3">
        <f t="shared" si="205"/>
        <v>25.016423357664237</v>
      </c>
      <c r="E558" s="3">
        <f>tarifest3grenz(A558,$A$3,Param!$B$5,Param!$C$5,Param!$D$5,Param!$E$5,Param!$B$6,Param!$C$6,Param!$D$6,Param!$E$6)*100</f>
        <v>40.432748339821387</v>
      </c>
      <c r="F558" s="13">
        <f>soli3(C558,$A$3,Param!$J$4,Param!$J$5,Param!$J$6)</f>
        <v>0</v>
      </c>
      <c r="G558" s="3">
        <f>soli3grenz(C558,$A$3,Param!$J$4,Param!$J$5,Param!$J$6)*100</f>
        <v>0</v>
      </c>
      <c r="H558" s="13">
        <f t="shared" si="196"/>
        <v>13709</v>
      </c>
      <c r="I558" s="3">
        <f t="shared" si="194"/>
        <v>25.016423357664237</v>
      </c>
      <c r="J558" s="13">
        <f t="shared" si="197"/>
        <v>40.432748339821387</v>
      </c>
      <c r="K558" s="13">
        <f>tarifest3(A558,$A$3,Param!$B$10,Param!$C$10,Param!$D$10,Param!$E$10,Param!$B$11,Param!$C$11,Param!$D$11,Param!$E$11)</f>
        <v>18025</v>
      </c>
      <c r="L558" s="3">
        <f t="shared" si="206"/>
        <v>32.892335766423358</v>
      </c>
      <c r="M558" s="3">
        <f>tarifest3grenz(A558,$A$3,Param!$B$10,Param!$C$10,Param!$D$10,Param!$E$10,Param!$B$11,Param!$C$11,Param!$D$11,Param!$E$11)*100</f>
        <v>42</v>
      </c>
      <c r="N558" s="3">
        <f t="shared" si="207"/>
        <v>3625</v>
      </c>
      <c r="O558" s="3">
        <f t="shared" si="208"/>
        <v>6.6149635036496344</v>
      </c>
      <c r="P558" s="13">
        <f t="shared" si="198"/>
        <v>38360</v>
      </c>
      <c r="Q558" s="13">
        <f t="shared" si="209"/>
        <v>0</v>
      </c>
      <c r="R558" s="13">
        <f>tarifest3(A558-$K$3,$A$3,Param!$B$10,Param!$C$10,Param!$D$10,Param!$E$10,Param!$B$11,Param!$C$11,Param!$D$11,Param!$E$11)</f>
        <v>9790</v>
      </c>
      <c r="S558" s="3">
        <f t="shared" si="210"/>
        <v>17.864963503649637</v>
      </c>
      <c r="T558" s="3">
        <f>IF(A558&lt;$K$3,$K$2,tarifest3grenz(A558-$K$3,$A$3,Param!$B$10,Param!$C$10,Param!$D$10,Param!$E$10,Param!$B$11,Param!$C$11,Param!$D$11,Param!$E$11))*100</f>
        <v>36.211160293107397</v>
      </c>
      <c r="U558" s="3">
        <f>MAX(K558-tarifest3($K$3,$A$3,Param!$B$10,Param!$C$10,Param!$D$10,Param!$E$10,Param!$B$11,Param!$C$11,Param!$D$11,Param!$E$11),0)</f>
        <v>12795</v>
      </c>
      <c r="V558" s="3">
        <f t="shared" si="211"/>
        <v>23.348540145985403</v>
      </c>
      <c r="W558" s="3">
        <f t="shared" si="212"/>
        <v>42</v>
      </c>
      <c r="X558" s="3">
        <f>soli3grenz(K558,$A$3,Param!$J$9,Param!$J$10,Param!$J$11)*100</f>
        <v>11.899999999999999</v>
      </c>
      <c r="Y558" s="13">
        <f t="shared" si="199"/>
        <v>12795</v>
      </c>
      <c r="Z558" s="3">
        <f t="shared" si="213"/>
        <v>23.348540145985403</v>
      </c>
      <c r="AA558" s="13">
        <f t="shared" si="200"/>
        <v>42</v>
      </c>
      <c r="AB558" s="13">
        <f t="shared" si="201"/>
        <v>-914</v>
      </c>
      <c r="AC558" s="13">
        <f t="shared" si="202"/>
        <v>-1.6678832116788342</v>
      </c>
      <c r="AD558" s="13">
        <f t="shared" si="203"/>
        <v>1.5672516601786128</v>
      </c>
      <c r="AE558" s="3">
        <f t="shared" si="204"/>
        <v>1.5672516601786128</v>
      </c>
      <c r="AF558" s="13">
        <f t="shared" si="192"/>
        <v>914</v>
      </c>
      <c r="AG558" s="13">
        <f t="shared" si="214"/>
        <v>1.6678832116788342</v>
      </c>
      <c r="AH558" s="13">
        <f t="shared" si="193"/>
        <v>1.6678832116788342</v>
      </c>
    </row>
    <row r="559" spans="1:34" x14ac:dyDescent="0.2">
      <c r="A559" s="8">
        <f t="shared" si="215"/>
        <v>54900</v>
      </c>
      <c r="B559" s="9">
        <f t="shared" si="195"/>
        <v>54.9</v>
      </c>
      <c r="C559" s="13">
        <f>tarifest3(A559,$A$3,Param!$B$5,Param!$C$5,Param!$D$5,Param!$E$5,Param!$B$6,Param!$C$6,Param!$D$6,Param!$E$6)</f>
        <v>13749</v>
      </c>
      <c r="D559" s="3">
        <f t="shared" si="205"/>
        <v>25.043715846994534</v>
      </c>
      <c r="E559" s="3">
        <f>tarifest3grenz(A559,$A$3,Param!$B$5,Param!$C$5,Param!$D$5,Param!$E$5,Param!$B$6,Param!$C$6,Param!$D$6,Param!$E$6)*100</f>
        <v>40.474035264483625</v>
      </c>
      <c r="F559" s="13">
        <f>soli3(C559,$A$3,Param!$J$4,Param!$J$5,Param!$J$6)</f>
        <v>0</v>
      </c>
      <c r="G559" s="3">
        <f>soli3grenz(C559,$A$3,Param!$J$4,Param!$J$5,Param!$J$6)*100</f>
        <v>0</v>
      </c>
      <c r="H559" s="13">
        <f t="shared" si="196"/>
        <v>13749</v>
      </c>
      <c r="I559" s="3">
        <f t="shared" si="194"/>
        <v>25.043715846994534</v>
      </c>
      <c r="J559" s="13">
        <f t="shared" si="197"/>
        <v>40.474035264483625</v>
      </c>
      <c r="K559" s="13">
        <f>tarifest3(A559,$A$3,Param!$B$10,Param!$C$10,Param!$D$10,Param!$E$10,Param!$B$11,Param!$C$11,Param!$D$11,Param!$E$11)</f>
        <v>18067</v>
      </c>
      <c r="L559" s="3">
        <f t="shared" si="206"/>
        <v>32.908925318761383</v>
      </c>
      <c r="M559" s="3">
        <f>tarifest3grenz(A559,$A$3,Param!$B$10,Param!$C$10,Param!$D$10,Param!$E$10,Param!$B$11,Param!$C$11,Param!$D$11,Param!$E$11)*100</f>
        <v>42</v>
      </c>
      <c r="N559" s="3">
        <f t="shared" si="207"/>
        <v>3667</v>
      </c>
      <c r="O559" s="3">
        <f t="shared" si="208"/>
        <v>6.6794171220400722</v>
      </c>
      <c r="P559" s="13">
        <f t="shared" si="198"/>
        <v>38430</v>
      </c>
      <c r="Q559" s="13">
        <f t="shared" si="209"/>
        <v>0</v>
      </c>
      <c r="R559" s="13">
        <f>tarifest3(A559-$K$3,$A$3,Param!$B$10,Param!$C$10,Param!$D$10,Param!$E$10,Param!$B$11,Param!$C$11,Param!$D$11,Param!$E$11)</f>
        <v>9827</v>
      </c>
      <c r="S559" s="3">
        <f t="shared" si="210"/>
        <v>17.899817850637522</v>
      </c>
      <c r="T559" s="3">
        <f>IF(A559&lt;$K$3,$K$2,tarifest3grenz(A559-$K$3,$A$3,Param!$B$10,Param!$C$10,Param!$D$10,Param!$E$10,Param!$B$11,Param!$C$11,Param!$D$11,Param!$E$11))*100</f>
        <v>36.252447217769628</v>
      </c>
      <c r="U559" s="3">
        <f>MAX(K559-tarifest3($K$3,$A$3,Param!$B$10,Param!$C$10,Param!$D$10,Param!$E$10,Param!$B$11,Param!$C$11,Param!$D$11,Param!$E$11),0)</f>
        <v>12837</v>
      </c>
      <c r="V559" s="3">
        <f t="shared" si="211"/>
        <v>23.382513661202186</v>
      </c>
      <c r="W559" s="3">
        <f t="shared" si="212"/>
        <v>42</v>
      </c>
      <c r="X559" s="3">
        <f>soli3grenz(K559,$A$3,Param!$J$9,Param!$J$10,Param!$J$11)*100</f>
        <v>11.899999999999999</v>
      </c>
      <c r="Y559" s="13">
        <f t="shared" si="199"/>
        <v>12837</v>
      </c>
      <c r="Z559" s="3">
        <f t="shared" si="213"/>
        <v>23.382513661202186</v>
      </c>
      <c r="AA559" s="13">
        <f t="shared" si="200"/>
        <v>42</v>
      </c>
      <c r="AB559" s="13">
        <f t="shared" si="201"/>
        <v>-912</v>
      </c>
      <c r="AC559" s="13">
        <f t="shared" si="202"/>
        <v>-1.661202185792348</v>
      </c>
      <c r="AD559" s="13">
        <f t="shared" si="203"/>
        <v>1.525964735516375</v>
      </c>
      <c r="AE559" s="3">
        <f t="shared" si="204"/>
        <v>1.525964735516375</v>
      </c>
      <c r="AF559" s="13">
        <f t="shared" si="192"/>
        <v>912</v>
      </c>
      <c r="AG559" s="13">
        <f t="shared" si="214"/>
        <v>1.661202185792348</v>
      </c>
      <c r="AH559" s="13">
        <f t="shared" si="193"/>
        <v>1.661202185792348</v>
      </c>
    </row>
    <row r="560" spans="1:34" x14ac:dyDescent="0.2">
      <c r="A560" s="8">
        <f t="shared" si="215"/>
        <v>55000</v>
      </c>
      <c r="B560" s="9">
        <f t="shared" si="195"/>
        <v>55</v>
      </c>
      <c r="C560" s="13">
        <f>tarifest3(A560,$A$3,Param!$B$5,Param!$C$5,Param!$D$5,Param!$E$5,Param!$B$6,Param!$C$6,Param!$D$6,Param!$E$6)</f>
        <v>13790</v>
      </c>
      <c r="D560" s="3">
        <f t="shared" si="205"/>
        <v>25.072727272727274</v>
      </c>
      <c r="E560" s="3">
        <f>tarifest3grenz(A560,$A$3,Param!$B$5,Param!$C$5,Param!$D$5,Param!$E$5,Param!$B$6,Param!$C$6,Param!$D$6,Param!$E$6)*100</f>
        <v>40.515322189145863</v>
      </c>
      <c r="F560" s="13">
        <f>soli3(C560,$A$3,Param!$J$4,Param!$J$5,Param!$J$6)</f>
        <v>0</v>
      </c>
      <c r="G560" s="3">
        <f>soli3grenz(C560,$A$3,Param!$J$4,Param!$J$5,Param!$J$6)*100</f>
        <v>0</v>
      </c>
      <c r="H560" s="13">
        <f t="shared" si="196"/>
        <v>13790</v>
      </c>
      <c r="I560" s="3">
        <f t="shared" si="194"/>
        <v>25.072727272727274</v>
      </c>
      <c r="J560" s="13">
        <f t="shared" si="197"/>
        <v>40.515322189145863</v>
      </c>
      <c r="K560" s="13">
        <f>tarifest3(A560,$A$3,Param!$B$10,Param!$C$10,Param!$D$10,Param!$E$10,Param!$B$11,Param!$C$11,Param!$D$11,Param!$E$11)</f>
        <v>18109</v>
      </c>
      <c r="L560" s="3">
        <f t="shared" si="206"/>
        <v>32.925454545454549</v>
      </c>
      <c r="M560" s="3">
        <f>tarifest3grenz(A560,$A$3,Param!$B$10,Param!$C$10,Param!$D$10,Param!$E$10,Param!$B$11,Param!$C$11,Param!$D$11,Param!$E$11)*100</f>
        <v>42</v>
      </c>
      <c r="N560" s="3">
        <f t="shared" si="207"/>
        <v>3709</v>
      </c>
      <c r="O560" s="3">
        <f t="shared" si="208"/>
        <v>6.7436363636363641</v>
      </c>
      <c r="P560" s="13">
        <f t="shared" si="198"/>
        <v>38500</v>
      </c>
      <c r="Q560" s="13">
        <f t="shared" si="209"/>
        <v>0</v>
      </c>
      <c r="R560" s="13">
        <f>tarifest3(A560-$K$3,$A$3,Param!$B$10,Param!$C$10,Param!$D$10,Param!$E$10,Param!$B$11,Param!$C$11,Param!$D$11,Param!$E$11)</f>
        <v>9863</v>
      </c>
      <c r="S560" s="3">
        <f t="shared" si="210"/>
        <v>17.932727272727274</v>
      </c>
      <c r="T560" s="3">
        <f>IF(A560&lt;$K$3,$K$2,tarifest3grenz(A560-$K$3,$A$3,Param!$B$10,Param!$C$10,Param!$D$10,Param!$E$10,Param!$B$11,Param!$C$11,Param!$D$11,Param!$E$11))*100</f>
        <v>36.29373414243188</v>
      </c>
      <c r="U560" s="3">
        <f>MAX(K560-tarifest3($K$3,$A$3,Param!$B$10,Param!$C$10,Param!$D$10,Param!$E$10,Param!$B$11,Param!$C$11,Param!$D$11,Param!$E$11),0)</f>
        <v>12879</v>
      </c>
      <c r="V560" s="3">
        <f t="shared" si="211"/>
        <v>23.416363636363634</v>
      </c>
      <c r="W560" s="3">
        <f t="shared" si="212"/>
        <v>42</v>
      </c>
      <c r="X560" s="3">
        <f>soli3grenz(K560,$A$3,Param!$J$9,Param!$J$10,Param!$J$11)*100</f>
        <v>11.899999999999999</v>
      </c>
      <c r="Y560" s="13">
        <f t="shared" si="199"/>
        <v>12879</v>
      </c>
      <c r="Z560" s="3">
        <f t="shared" si="213"/>
        <v>23.416363636363634</v>
      </c>
      <c r="AA560" s="13">
        <f t="shared" si="200"/>
        <v>42</v>
      </c>
      <c r="AB560" s="13">
        <f t="shared" si="201"/>
        <v>-911</v>
      </c>
      <c r="AC560" s="13">
        <f t="shared" si="202"/>
        <v>-1.6563636363636398</v>
      </c>
      <c r="AD560" s="13">
        <f t="shared" si="203"/>
        <v>1.4846778108541372</v>
      </c>
      <c r="AE560" s="3">
        <f t="shared" si="204"/>
        <v>1.4846778108541372</v>
      </c>
      <c r="AF560" s="13">
        <f t="shared" si="192"/>
        <v>911</v>
      </c>
      <c r="AG560" s="13">
        <f t="shared" si="214"/>
        <v>1.6563636363636398</v>
      </c>
      <c r="AH560" s="13">
        <f t="shared" si="193"/>
        <v>1.6563636363636398</v>
      </c>
    </row>
    <row r="561" spans="1:34" x14ac:dyDescent="0.2">
      <c r="A561" s="8">
        <f t="shared" si="215"/>
        <v>55100</v>
      </c>
      <c r="B561" s="9">
        <f t="shared" si="195"/>
        <v>55.1</v>
      </c>
      <c r="C561" s="13">
        <f>tarifest3(A561,$A$3,Param!$B$5,Param!$C$5,Param!$D$5,Param!$E$5,Param!$B$6,Param!$C$6,Param!$D$6,Param!$E$6)</f>
        <v>13830</v>
      </c>
      <c r="D561" s="3">
        <f t="shared" si="205"/>
        <v>25.099818511796734</v>
      </c>
      <c r="E561" s="3">
        <f>tarifest3grenz(A561,$A$3,Param!$B$5,Param!$C$5,Param!$D$5,Param!$E$5,Param!$B$6,Param!$C$6,Param!$D$6,Param!$E$6)*100</f>
        <v>40.556609113808108</v>
      </c>
      <c r="F561" s="13">
        <f>soli3(C561,$A$3,Param!$J$4,Param!$J$5,Param!$J$6)</f>
        <v>0</v>
      </c>
      <c r="G561" s="3">
        <f>soli3grenz(C561,$A$3,Param!$J$4,Param!$J$5,Param!$J$6)*100</f>
        <v>0</v>
      </c>
      <c r="H561" s="13">
        <f t="shared" si="196"/>
        <v>13830</v>
      </c>
      <c r="I561" s="3">
        <f t="shared" si="194"/>
        <v>25.099818511796734</v>
      </c>
      <c r="J561" s="13">
        <f t="shared" si="197"/>
        <v>40.556609113808108</v>
      </c>
      <c r="K561" s="13">
        <f>tarifest3(A561,$A$3,Param!$B$10,Param!$C$10,Param!$D$10,Param!$E$10,Param!$B$11,Param!$C$11,Param!$D$11,Param!$E$11)</f>
        <v>18151</v>
      </c>
      <c r="L561" s="3">
        <f t="shared" si="206"/>
        <v>32.941923774954631</v>
      </c>
      <c r="M561" s="3">
        <f>tarifest3grenz(A561,$A$3,Param!$B$10,Param!$C$10,Param!$D$10,Param!$E$10,Param!$B$11,Param!$C$11,Param!$D$11,Param!$E$11)*100</f>
        <v>42</v>
      </c>
      <c r="N561" s="3">
        <f t="shared" si="207"/>
        <v>3751</v>
      </c>
      <c r="O561" s="3">
        <f t="shared" si="208"/>
        <v>6.8076225045372061</v>
      </c>
      <c r="P561" s="13">
        <f t="shared" si="198"/>
        <v>38570</v>
      </c>
      <c r="Q561" s="13">
        <f t="shared" si="209"/>
        <v>0</v>
      </c>
      <c r="R561" s="13">
        <f>tarifest3(A561-$K$3,$A$3,Param!$B$10,Param!$C$10,Param!$D$10,Param!$E$10,Param!$B$11,Param!$C$11,Param!$D$11,Param!$E$11)</f>
        <v>9899</v>
      </c>
      <c r="S561" s="3">
        <f t="shared" si="210"/>
        <v>17.96551724137931</v>
      </c>
      <c r="T561" s="3">
        <f>IF(A561&lt;$K$3,$K$2,tarifest3grenz(A561-$K$3,$A$3,Param!$B$10,Param!$C$10,Param!$D$10,Param!$E$10,Param!$B$11,Param!$C$11,Param!$D$11,Param!$E$11))*100</f>
        <v>36.335021067094111</v>
      </c>
      <c r="U561" s="3">
        <f>MAX(K561-tarifest3($K$3,$A$3,Param!$B$10,Param!$C$10,Param!$D$10,Param!$E$10,Param!$B$11,Param!$C$11,Param!$D$11,Param!$E$11),0)</f>
        <v>12921</v>
      </c>
      <c r="V561" s="3">
        <f t="shared" si="211"/>
        <v>23.450090744101633</v>
      </c>
      <c r="W561" s="3">
        <f t="shared" si="212"/>
        <v>42</v>
      </c>
      <c r="X561" s="3">
        <f>soli3grenz(K561,$A$3,Param!$J$9,Param!$J$10,Param!$J$11)*100</f>
        <v>11.899999999999999</v>
      </c>
      <c r="Y561" s="13">
        <f t="shared" si="199"/>
        <v>12921</v>
      </c>
      <c r="Z561" s="3">
        <f t="shared" si="213"/>
        <v>23.450090744101633</v>
      </c>
      <c r="AA561" s="13">
        <f t="shared" si="200"/>
        <v>42</v>
      </c>
      <c r="AB561" s="13">
        <f t="shared" si="201"/>
        <v>-909</v>
      </c>
      <c r="AC561" s="13">
        <f t="shared" si="202"/>
        <v>-1.6497277676951008</v>
      </c>
      <c r="AD561" s="13">
        <f t="shared" si="203"/>
        <v>1.4433908861918923</v>
      </c>
      <c r="AE561" s="3">
        <f t="shared" si="204"/>
        <v>1.4433908861918923</v>
      </c>
      <c r="AF561" s="13">
        <f t="shared" si="192"/>
        <v>909</v>
      </c>
      <c r="AG561" s="13">
        <f t="shared" si="214"/>
        <v>1.6497277676951008</v>
      </c>
      <c r="AH561" s="13">
        <f t="shared" si="193"/>
        <v>1.6497277676951008</v>
      </c>
    </row>
    <row r="562" spans="1:34" x14ac:dyDescent="0.2">
      <c r="A562" s="8">
        <f t="shared" si="215"/>
        <v>55200</v>
      </c>
      <c r="B562" s="9">
        <f t="shared" si="195"/>
        <v>55.2</v>
      </c>
      <c r="C562" s="13">
        <f>tarifest3(A562,$A$3,Param!$B$5,Param!$C$5,Param!$D$5,Param!$E$5,Param!$B$6,Param!$C$6,Param!$D$6,Param!$E$6)</f>
        <v>13871</v>
      </c>
      <c r="D562" s="3">
        <f t="shared" si="205"/>
        <v>25.128623188405797</v>
      </c>
      <c r="E562" s="3">
        <f>tarifest3grenz(A562,$A$3,Param!$B$5,Param!$C$5,Param!$D$5,Param!$E$5,Param!$B$6,Param!$C$6,Param!$D$6,Param!$E$6)*100</f>
        <v>40.597896038470346</v>
      </c>
      <c r="F562" s="13">
        <f>soli3(C562,$A$3,Param!$J$4,Param!$J$5,Param!$J$6)</f>
        <v>0</v>
      </c>
      <c r="G562" s="3">
        <f>soli3grenz(C562,$A$3,Param!$J$4,Param!$J$5,Param!$J$6)*100</f>
        <v>0</v>
      </c>
      <c r="H562" s="13">
        <f t="shared" si="196"/>
        <v>13871</v>
      </c>
      <c r="I562" s="3">
        <f t="shared" si="194"/>
        <v>25.128623188405797</v>
      </c>
      <c r="J562" s="13">
        <f t="shared" si="197"/>
        <v>40.597896038470346</v>
      </c>
      <c r="K562" s="13">
        <f>tarifest3(A562,$A$3,Param!$B$10,Param!$C$10,Param!$D$10,Param!$E$10,Param!$B$11,Param!$C$11,Param!$D$11,Param!$E$11)</f>
        <v>18193</v>
      </c>
      <c r="L562" s="3">
        <f t="shared" si="206"/>
        <v>32.958333333333336</v>
      </c>
      <c r="M562" s="3">
        <f>tarifest3grenz(A562,$A$3,Param!$B$10,Param!$C$10,Param!$D$10,Param!$E$10,Param!$B$11,Param!$C$11,Param!$D$11,Param!$E$11)*100</f>
        <v>42</v>
      </c>
      <c r="N562" s="3">
        <f t="shared" si="207"/>
        <v>3793</v>
      </c>
      <c r="O562" s="3">
        <f t="shared" si="208"/>
        <v>6.8713768115942031</v>
      </c>
      <c r="P562" s="13">
        <f t="shared" si="198"/>
        <v>38640</v>
      </c>
      <c r="Q562" s="13">
        <f t="shared" si="209"/>
        <v>0</v>
      </c>
      <c r="R562" s="13">
        <f>tarifest3(A562-$K$3,$A$3,Param!$B$10,Param!$C$10,Param!$D$10,Param!$E$10,Param!$B$11,Param!$C$11,Param!$D$11,Param!$E$11)</f>
        <v>9936</v>
      </c>
      <c r="S562" s="3">
        <f t="shared" si="210"/>
        <v>18</v>
      </c>
      <c r="T562" s="3">
        <f>IF(A562&lt;$K$3,$K$2,tarifest3grenz(A562-$K$3,$A$3,Param!$B$10,Param!$C$10,Param!$D$10,Param!$E$10,Param!$B$11,Param!$C$11,Param!$D$11,Param!$E$11))*100</f>
        <v>36.376307991756356</v>
      </c>
      <c r="U562" s="3">
        <f>MAX(K562-tarifest3($K$3,$A$3,Param!$B$10,Param!$C$10,Param!$D$10,Param!$E$10,Param!$B$11,Param!$C$11,Param!$D$11,Param!$E$11),0)</f>
        <v>12963</v>
      </c>
      <c r="V562" s="3">
        <f t="shared" si="211"/>
        <v>23.483695652173914</v>
      </c>
      <c r="W562" s="3">
        <f t="shared" si="212"/>
        <v>42</v>
      </c>
      <c r="X562" s="3">
        <f>soli3grenz(K562,$A$3,Param!$J$9,Param!$J$10,Param!$J$11)*100</f>
        <v>11.899999999999999</v>
      </c>
      <c r="Y562" s="13">
        <f t="shared" si="199"/>
        <v>12963</v>
      </c>
      <c r="Z562" s="3">
        <f t="shared" si="213"/>
        <v>23.483695652173914</v>
      </c>
      <c r="AA562" s="13">
        <f t="shared" si="200"/>
        <v>42</v>
      </c>
      <c r="AB562" s="13">
        <f t="shared" si="201"/>
        <v>-908</v>
      </c>
      <c r="AC562" s="13">
        <f t="shared" si="202"/>
        <v>-1.6449275362318829</v>
      </c>
      <c r="AD562" s="13">
        <f t="shared" si="203"/>
        <v>1.4021039615296544</v>
      </c>
      <c r="AE562" s="3">
        <f t="shared" si="204"/>
        <v>1.4021039615296544</v>
      </c>
      <c r="AF562" s="13">
        <f t="shared" si="192"/>
        <v>908</v>
      </c>
      <c r="AG562" s="13">
        <f t="shared" si="214"/>
        <v>1.6449275362318829</v>
      </c>
      <c r="AH562" s="13">
        <f t="shared" si="193"/>
        <v>1.6449275362318829</v>
      </c>
    </row>
    <row r="563" spans="1:34" x14ac:dyDescent="0.2">
      <c r="A563" s="8">
        <f t="shared" si="215"/>
        <v>55300</v>
      </c>
      <c r="B563" s="9">
        <f t="shared" si="195"/>
        <v>55.3</v>
      </c>
      <c r="C563" s="13">
        <f>tarifest3(A563,$A$3,Param!$B$5,Param!$C$5,Param!$D$5,Param!$E$5,Param!$B$6,Param!$C$6,Param!$D$6,Param!$E$6)</f>
        <v>13911</v>
      </c>
      <c r="D563" s="3">
        <f t="shared" si="205"/>
        <v>25.155515370705245</v>
      </c>
      <c r="E563" s="3">
        <f>tarifest3grenz(A563,$A$3,Param!$B$5,Param!$C$5,Param!$D$5,Param!$E$5,Param!$B$6,Param!$C$6,Param!$D$6,Param!$E$6)*100</f>
        <v>40.639182963132583</v>
      </c>
      <c r="F563" s="13">
        <f>soli3(C563,$A$3,Param!$J$4,Param!$J$5,Param!$J$6)</f>
        <v>0</v>
      </c>
      <c r="G563" s="3">
        <f>soli3grenz(C563,$A$3,Param!$J$4,Param!$J$5,Param!$J$6)*100</f>
        <v>0</v>
      </c>
      <c r="H563" s="13">
        <f t="shared" si="196"/>
        <v>13911</v>
      </c>
      <c r="I563" s="3">
        <f t="shared" si="194"/>
        <v>25.155515370705245</v>
      </c>
      <c r="J563" s="13">
        <f t="shared" si="197"/>
        <v>40.639182963132583</v>
      </c>
      <c r="K563" s="13">
        <f>tarifest3(A563,$A$3,Param!$B$10,Param!$C$10,Param!$D$10,Param!$E$10,Param!$B$11,Param!$C$11,Param!$D$11,Param!$E$11)</f>
        <v>18235</v>
      </c>
      <c r="L563" s="3">
        <f t="shared" si="206"/>
        <v>32.974683544303794</v>
      </c>
      <c r="M563" s="3">
        <f>tarifest3grenz(A563,$A$3,Param!$B$10,Param!$C$10,Param!$D$10,Param!$E$10,Param!$B$11,Param!$C$11,Param!$D$11,Param!$E$11)*100</f>
        <v>42</v>
      </c>
      <c r="N563" s="3">
        <f t="shared" si="207"/>
        <v>3835</v>
      </c>
      <c r="O563" s="3">
        <f t="shared" si="208"/>
        <v>6.9349005424954795</v>
      </c>
      <c r="P563" s="13">
        <f t="shared" si="198"/>
        <v>38710</v>
      </c>
      <c r="Q563" s="13">
        <f t="shared" si="209"/>
        <v>0</v>
      </c>
      <c r="R563" s="13">
        <f>tarifest3(A563-$K$3,$A$3,Param!$B$10,Param!$C$10,Param!$D$10,Param!$E$10,Param!$B$11,Param!$C$11,Param!$D$11,Param!$E$11)</f>
        <v>9972</v>
      </c>
      <c r="S563" s="3">
        <f t="shared" si="210"/>
        <v>18.032549728752258</v>
      </c>
      <c r="T563" s="3">
        <f>IF(A563&lt;$K$3,$K$2,tarifest3grenz(A563-$K$3,$A$3,Param!$B$10,Param!$C$10,Param!$D$10,Param!$E$10,Param!$B$11,Param!$C$11,Param!$D$11,Param!$E$11))*100</f>
        <v>36.417594916418594</v>
      </c>
      <c r="U563" s="3">
        <f>MAX(K563-tarifest3($K$3,$A$3,Param!$B$10,Param!$C$10,Param!$D$10,Param!$E$10,Param!$B$11,Param!$C$11,Param!$D$11,Param!$E$11),0)</f>
        <v>13005</v>
      </c>
      <c r="V563" s="3">
        <f t="shared" si="211"/>
        <v>23.517179023508135</v>
      </c>
      <c r="W563" s="3">
        <f t="shared" si="212"/>
        <v>42</v>
      </c>
      <c r="X563" s="3">
        <f>soli3grenz(K563,$A$3,Param!$J$9,Param!$J$10,Param!$J$11)*100</f>
        <v>11.899999999999999</v>
      </c>
      <c r="Y563" s="13">
        <f t="shared" si="199"/>
        <v>13005</v>
      </c>
      <c r="Z563" s="3">
        <f t="shared" si="213"/>
        <v>23.517179023508135</v>
      </c>
      <c r="AA563" s="13">
        <f t="shared" si="200"/>
        <v>42</v>
      </c>
      <c r="AB563" s="13">
        <f t="shared" si="201"/>
        <v>-906</v>
      </c>
      <c r="AC563" s="13">
        <f t="shared" si="202"/>
        <v>-1.6383363471971109</v>
      </c>
      <c r="AD563" s="13">
        <f t="shared" si="203"/>
        <v>1.3608170368674166</v>
      </c>
      <c r="AE563" s="3">
        <f t="shared" si="204"/>
        <v>1.3608170368674166</v>
      </c>
      <c r="AF563" s="13">
        <f t="shared" si="192"/>
        <v>906</v>
      </c>
      <c r="AG563" s="13">
        <f t="shared" si="214"/>
        <v>1.6383363471971109</v>
      </c>
      <c r="AH563" s="13">
        <f t="shared" si="193"/>
        <v>1.6383363471971109</v>
      </c>
    </row>
    <row r="564" spans="1:34" x14ac:dyDescent="0.2">
      <c r="A564" s="8">
        <f t="shared" si="215"/>
        <v>55400</v>
      </c>
      <c r="B564" s="9">
        <f t="shared" si="195"/>
        <v>55.4</v>
      </c>
      <c r="C564" s="13">
        <f>tarifest3(A564,$A$3,Param!$B$5,Param!$C$5,Param!$D$5,Param!$E$5,Param!$B$6,Param!$C$6,Param!$D$6,Param!$E$6)</f>
        <v>13952</v>
      </c>
      <c r="D564" s="3">
        <f t="shared" si="205"/>
        <v>25.184115523465707</v>
      </c>
      <c r="E564" s="3">
        <f>tarifest3grenz(A564,$A$3,Param!$B$5,Param!$C$5,Param!$D$5,Param!$E$5,Param!$B$6,Param!$C$6,Param!$D$6,Param!$E$6)*100</f>
        <v>40.680469887794821</v>
      </c>
      <c r="F564" s="13">
        <f>soli3(C564,$A$3,Param!$J$4,Param!$J$5,Param!$J$6)</f>
        <v>0</v>
      </c>
      <c r="G564" s="3">
        <f>soli3grenz(C564,$A$3,Param!$J$4,Param!$J$5,Param!$J$6)*100</f>
        <v>0</v>
      </c>
      <c r="H564" s="13">
        <f t="shared" si="196"/>
        <v>13952</v>
      </c>
      <c r="I564" s="3">
        <f t="shared" si="194"/>
        <v>25.184115523465707</v>
      </c>
      <c r="J564" s="13">
        <f t="shared" si="197"/>
        <v>40.680469887794821</v>
      </c>
      <c r="K564" s="13">
        <f>tarifest3(A564,$A$3,Param!$B$10,Param!$C$10,Param!$D$10,Param!$E$10,Param!$B$11,Param!$C$11,Param!$D$11,Param!$E$11)</f>
        <v>18277</v>
      </c>
      <c r="L564" s="3">
        <f t="shared" si="206"/>
        <v>32.990974729241877</v>
      </c>
      <c r="M564" s="3">
        <f>tarifest3grenz(A564,$A$3,Param!$B$10,Param!$C$10,Param!$D$10,Param!$E$10,Param!$B$11,Param!$C$11,Param!$D$11,Param!$E$11)*100</f>
        <v>42</v>
      </c>
      <c r="N564" s="3">
        <f t="shared" si="207"/>
        <v>3877</v>
      </c>
      <c r="O564" s="3">
        <f t="shared" si="208"/>
        <v>6.9981949458483754</v>
      </c>
      <c r="P564" s="13">
        <f t="shared" si="198"/>
        <v>38780</v>
      </c>
      <c r="Q564" s="13">
        <f t="shared" si="209"/>
        <v>0</v>
      </c>
      <c r="R564" s="13">
        <f>tarifest3(A564-$K$3,$A$3,Param!$B$10,Param!$C$10,Param!$D$10,Param!$E$10,Param!$B$11,Param!$C$11,Param!$D$11,Param!$E$11)</f>
        <v>10008</v>
      </c>
      <c r="S564" s="3">
        <f t="shared" si="210"/>
        <v>18.064981949458485</v>
      </c>
      <c r="T564" s="3">
        <f>IF(A564&lt;$K$3,$K$2,tarifest3grenz(A564-$K$3,$A$3,Param!$B$10,Param!$C$10,Param!$D$10,Param!$E$10,Param!$B$11,Param!$C$11,Param!$D$11,Param!$E$11))*100</f>
        <v>36.458881841080832</v>
      </c>
      <c r="U564" s="3">
        <f>MAX(K564-tarifest3($K$3,$A$3,Param!$B$10,Param!$C$10,Param!$D$10,Param!$E$10,Param!$B$11,Param!$C$11,Param!$D$11,Param!$E$11),0)</f>
        <v>13047</v>
      </c>
      <c r="V564" s="3">
        <f t="shared" si="211"/>
        <v>23.550541516245488</v>
      </c>
      <c r="W564" s="3">
        <f t="shared" si="212"/>
        <v>42</v>
      </c>
      <c r="X564" s="3">
        <f>soli3grenz(K564,$A$3,Param!$J$9,Param!$J$10,Param!$J$11)*100</f>
        <v>11.899999999999999</v>
      </c>
      <c r="Y564" s="13">
        <f t="shared" si="199"/>
        <v>13047</v>
      </c>
      <c r="Z564" s="3">
        <f t="shared" si="213"/>
        <v>23.550541516245488</v>
      </c>
      <c r="AA564" s="13">
        <f t="shared" si="200"/>
        <v>42</v>
      </c>
      <c r="AB564" s="13">
        <f t="shared" si="201"/>
        <v>-905</v>
      </c>
      <c r="AC564" s="13">
        <f t="shared" si="202"/>
        <v>-1.6335740072202185</v>
      </c>
      <c r="AD564" s="13">
        <f t="shared" si="203"/>
        <v>1.3195301122051788</v>
      </c>
      <c r="AE564" s="3">
        <f t="shared" si="204"/>
        <v>1.3195301122051788</v>
      </c>
      <c r="AF564" s="13">
        <f t="shared" ref="AF564:AF627" si="216">-AB564</f>
        <v>905</v>
      </c>
      <c r="AG564" s="13">
        <f t="shared" si="214"/>
        <v>1.6335740072202185</v>
      </c>
      <c r="AH564" s="13">
        <f t="shared" ref="AH564:AH627" si="217">-AC564</f>
        <v>1.6335740072202185</v>
      </c>
    </row>
    <row r="565" spans="1:34" x14ac:dyDescent="0.2">
      <c r="A565" s="8">
        <f t="shared" si="215"/>
        <v>55500</v>
      </c>
      <c r="B565" s="9">
        <f t="shared" si="195"/>
        <v>55.5</v>
      </c>
      <c r="C565" s="13">
        <f>tarifest3(A565,$A$3,Param!$B$5,Param!$C$5,Param!$D$5,Param!$E$5,Param!$B$6,Param!$C$6,Param!$D$6,Param!$E$6)</f>
        <v>13993</v>
      </c>
      <c r="D565" s="3">
        <f t="shared" si="205"/>
        <v>25.212612612612613</v>
      </c>
      <c r="E565" s="3">
        <f>tarifest3grenz(A565,$A$3,Param!$B$5,Param!$C$5,Param!$D$5,Param!$E$5,Param!$B$6,Param!$C$6,Param!$D$6,Param!$E$6)*100</f>
        <v>40.721756812457066</v>
      </c>
      <c r="F565" s="13">
        <f>soli3(C565,$A$3,Param!$J$4,Param!$J$5,Param!$J$6)</f>
        <v>0</v>
      </c>
      <c r="G565" s="3">
        <f>soli3grenz(C565,$A$3,Param!$J$4,Param!$J$5,Param!$J$6)*100</f>
        <v>0</v>
      </c>
      <c r="H565" s="13">
        <f t="shared" si="196"/>
        <v>13993</v>
      </c>
      <c r="I565" s="3">
        <f t="shared" si="194"/>
        <v>25.212612612612613</v>
      </c>
      <c r="J565" s="13">
        <f t="shared" si="197"/>
        <v>40.721756812457066</v>
      </c>
      <c r="K565" s="13">
        <f>tarifest3(A565,$A$3,Param!$B$10,Param!$C$10,Param!$D$10,Param!$E$10,Param!$B$11,Param!$C$11,Param!$D$11,Param!$E$11)</f>
        <v>18319</v>
      </c>
      <c r="L565" s="3">
        <f t="shared" si="206"/>
        <v>33.007207207207209</v>
      </c>
      <c r="M565" s="3">
        <f>tarifest3grenz(A565,$A$3,Param!$B$10,Param!$C$10,Param!$D$10,Param!$E$10,Param!$B$11,Param!$C$11,Param!$D$11,Param!$E$11)*100</f>
        <v>42</v>
      </c>
      <c r="N565" s="3">
        <f t="shared" si="207"/>
        <v>3919</v>
      </c>
      <c r="O565" s="3">
        <f t="shared" si="208"/>
        <v>7.0612612612612615</v>
      </c>
      <c r="P565" s="13">
        <f t="shared" si="198"/>
        <v>38850</v>
      </c>
      <c r="Q565" s="13">
        <f t="shared" si="209"/>
        <v>0</v>
      </c>
      <c r="R565" s="13">
        <f>tarifest3(A565-$K$3,$A$3,Param!$B$10,Param!$C$10,Param!$D$10,Param!$E$10,Param!$B$11,Param!$C$11,Param!$D$11,Param!$E$11)</f>
        <v>10045</v>
      </c>
      <c r="S565" s="3">
        <f t="shared" si="210"/>
        <v>18.099099099099099</v>
      </c>
      <c r="T565" s="3">
        <f>IF(A565&lt;$K$3,$K$2,tarifest3grenz(A565-$K$3,$A$3,Param!$B$10,Param!$C$10,Param!$D$10,Param!$E$10,Param!$B$11,Param!$C$11,Param!$D$11,Param!$E$11))*100</f>
        <v>36.500168765743076</v>
      </c>
      <c r="U565" s="3">
        <f>MAX(K565-tarifest3($K$3,$A$3,Param!$B$10,Param!$C$10,Param!$D$10,Param!$E$10,Param!$B$11,Param!$C$11,Param!$D$11,Param!$E$11),0)</f>
        <v>13089</v>
      </c>
      <c r="V565" s="3">
        <f t="shared" si="211"/>
        <v>23.583783783783787</v>
      </c>
      <c r="W565" s="3">
        <f t="shared" si="212"/>
        <v>42</v>
      </c>
      <c r="X565" s="3">
        <f>soli3grenz(K565,$A$3,Param!$J$9,Param!$J$10,Param!$J$11)*100</f>
        <v>11.899999999999999</v>
      </c>
      <c r="Y565" s="13">
        <f t="shared" si="199"/>
        <v>13089</v>
      </c>
      <c r="Z565" s="3">
        <f t="shared" si="213"/>
        <v>23.583783783783787</v>
      </c>
      <c r="AA565" s="13">
        <f t="shared" si="200"/>
        <v>42</v>
      </c>
      <c r="AB565" s="13">
        <f t="shared" si="201"/>
        <v>-904</v>
      </c>
      <c r="AC565" s="13">
        <f t="shared" si="202"/>
        <v>-1.6288288288288264</v>
      </c>
      <c r="AD565" s="13">
        <f t="shared" si="203"/>
        <v>1.2782431875429339</v>
      </c>
      <c r="AE565" s="3">
        <f t="shared" si="204"/>
        <v>1.2782431875429339</v>
      </c>
      <c r="AF565" s="13">
        <f t="shared" si="216"/>
        <v>904</v>
      </c>
      <c r="AG565" s="13">
        <f t="shared" si="214"/>
        <v>1.6288288288288264</v>
      </c>
      <c r="AH565" s="13">
        <f t="shared" si="217"/>
        <v>1.6288288288288264</v>
      </c>
    </row>
    <row r="566" spans="1:34" x14ac:dyDescent="0.2">
      <c r="A566" s="8">
        <f t="shared" si="215"/>
        <v>55600</v>
      </c>
      <c r="B566" s="9">
        <f t="shared" si="195"/>
        <v>55.6</v>
      </c>
      <c r="C566" s="13">
        <f>tarifest3(A566,$A$3,Param!$B$5,Param!$C$5,Param!$D$5,Param!$E$5,Param!$B$6,Param!$C$6,Param!$D$6,Param!$E$6)</f>
        <v>14034</v>
      </c>
      <c r="D566" s="3">
        <f t="shared" si="205"/>
        <v>25.241007194244602</v>
      </c>
      <c r="E566" s="3">
        <f>tarifest3grenz(A566,$A$3,Param!$B$5,Param!$C$5,Param!$D$5,Param!$E$5,Param!$B$6,Param!$C$6,Param!$D$6,Param!$E$6)*100</f>
        <v>40.763043737119304</v>
      </c>
      <c r="F566" s="13">
        <f>soli3(C566,$A$3,Param!$J$4,Param!$J$5,Param!$J$6)</f>
        <v>0</v>
      </c>
      <c r="G566" s="3">
        <f>soli3grenz(C566,$A$3,Param!$J$4,Param!$J$5,Param!$J$6)*100</f>
        <v>0</v>
      </c>
      <c r="H566" s="13">
        <f t="shared" si="196"/>
        <v>14034</v>
      </c>
      <c r="I566" s="3">
        <f t="shared" si="194"/>
        <v>25.241007194244602</v>
      </c>
      <c r="J566" s="13">
        <f t="shared" si="197"/>
        <v>40.763043737119304</v>
      </c>
      <c r="K566" s="13">
        <f>tarifest3(A566,$A$3,Param!$B$10,Param!$C$10,Param!$D$10,Param!$E$10,Param!$B$11,Param!$C$11,Param!$D$11,Param!$E$11)</f>
        <v>18361</v>
      </c>
      <c r="L566" s="3">
        <f t="shared" si="206"/>
        <v>33.023381294964025</v>
      </c>
      <c r="M566" s="3">
        <f>tarifest3grenz(A566,$A$3,Param!$B$10,Param!$C$10,Param!$D$10,Param!$E$10,Param!$B$11,Param!$C$11,Param!$D$11,Param!$E$11)*100</f>
        <v>42</v>
      </c>
      <c r="N566" s="3">
        <f t="shared" si="207"/>
        <v>3961</v>
      </c>
      <c r="O566" s="3">
        <f t="shared" si="208"/>
        <v>7.1241007194244599</v>
      </c>
      <c r="P566" s="13">
        <f t="shared" si="198"/>
        <v>38920</v>
      </c>
      <c r="Q566" s="13">
        <f t="shared" si="209"/>
        <v>0</v>
      </c>
      <c r="R566" s="13">
        <f>tarifest3(A566-$K$3,$A$3,Param!$B$10,Param!$C$10,Param!$D$10,Param!$E$10,Param!$B$11,Param!$C$11,Param!$D$11,Param!$E$11)</f>
        <v>10081</v>
      </c>
      <c r="S566" s="3">
        <f t="shared" si="210"/>
        <v>18.131294964028775</v>
      </c>
      <c r="T566" s="3">
        <f>IF(A566&lt;$K$3,$K$2,tarifest3grenz(A566-$K$3,$A$3,Param!$B$10,Param!$C$10,Param!$D$10,Param!$E$10,Param!$B$11,Param!$C$11,Param!$D$11,Param!$E$11))*100</f>
        <v>36.541455690405314</v>
      </c>
      <c r="U566" s="3">
        <f>MAX(K566-tarifest3($K$3,$A$3,Param!$B$10,Param!$C$10,Param!$D$10,Param!$E$10,Param!$B$11,Param!$C$11,Param!$D$11,Param!$E$11),0)</f>
        <v>13131</v>
      </c>
      <c r="V566" s="3">
        <f t="shared" si="211"/>
        <v>23.616906474820144</v>
      </c>
      <c r="W566" s="3">
        <f t="shared" si="212"/>
        <v>42</v>
      </c>
      <c r="X566" s="3">
        <f>soli3grenz(K566,$A$3,Param!$J$9,Param!$J$10,Param!$J$11)*100</f>
        <v>11.899999999999999</v>
      </c>
      <c r="Y566" s="13">
        <f t="shared" si="199"/>
        <v>13131</v>
      </c>
      <c r="Z566" s="3">
        <f t="shared" si="213"/>
        <v>23.616906474820144</v>
      </c>
      <c r="AA566" s="13">
        <f t="shared" si="200"/>
        <v>42</v>
      </c>
      <c r="AB566" s="13">
        <f t="shared" si="201"/>
        <v>-903</v>
      </c>
      <c r="AC566" s="13">
        <f t="shared" si="202"/>
        <v>-1.6241007194244581</v>
      </c>
      <c r="AD566" s="13">
        <f t="shared" si="203"/>
        <v>1.236956262880696</v>
      </c>
      <c r="AE566" s="3">
        <f t="shared" si="204"/>
        <v>1.236956262880696</v>
      </c>
      <c r="AF566" s="13">
        <f t="shared" si="216"/>
        <v>903</v>
      </c>
      <c r="AG566" s="13">
        <f t="shared" si="214"/>
        <v>1.6241007194244581</v>
      </c>
      <c r="AH566" s="13">
        <f t="shared" si="217"/>
        <v>1.6241007194244581</v>
      </c>
    </row>
    <row r="567" spans="1:34" x14ac:dyDescent="0.2">
      <c r="A567" s="8">
        <f t="shared" si="215"/>
        <v>55700</v>
      </c>
      <c r="B567" s="9">
        <f t="shared" si="195"/>
        <v>55.7</v>
      </c>
      <c r="C567" s="13">
        <f>tarifest3(A567,$A$3,Param!$B$5,Param!$C$5,Param!$D$5,Param!$E$5,Param!$B$6,Param!$C$6,Param!$D$6,Param!$E$6)</f>
        <v>14074</v>
      </c>
      <c r="D567" s="3">
        <f t="shared" si="205"/>
        <v>25.267504488330339</v>
      </c>
      <c r="E567" s="3">
        <f>tarifest3grenz(A567,$A$3,Param!$B$5,Param!$C$5,Param!$D$5,Param!$E$5,Param!$B$6,Param!$C$6,Param!$D$6,Param!$E$6)*100</f>
        <v>40.804330661781542</v>
      </c>
      <c r="F567" s="13">
        <f>soli3(C567,$A$3,Param!$J$4,Param!$J$5,Param!$J$6)</f>
        <v>0</v>
      </c>
      <c r="G567" s="3">
        <f>soli3grenz(C567,$A$3,Param!$J$4,Param!$J$5,Param!$J$6)*100</f>
        <v>0</v>
      </c>
      <c r="H567" s="13">
        <f t="shared" si="196"/>
        <v>14074</v>
      </c>
      <c r="I567" s="3">
        <f t="shared" si="194"/>
        <v>25.267504488330339</v>
      </c>
      <c r="J567" s="13">
        <f t="shared" si="197"/>
        <v>40.804330661781542</v>
      </c>
      <c r="K567" s="13">
        <f>tarifest3(A567,$A$3,Param!$B$10,Param!$C$10,Param!$D$10,Param!$E$10,Param!$B$11,Param!$C$11,Param!$D$11,Param!$E$11)</f>
        <v>18403</v>
      </c>
      <c r="L567" s="3">
        <f t="shared" si="206"/>
        <v>33.039497307001795</v>
      </c>
      <c r="M567" s="3">
        <f>tarifest3grenz(A567,$A$3,Param!$B$10,Param!$C$10,Param!$D$10,Param!$E$10,Param!$B$11,Param!$C$11,Param!$D$11,Param!$E$11)*100</f>
        <v>42</v>
      </c>
      <c r="N567" s="3">
        <f t="shared" si="207"/>
        <v>4003</v>
      </c>
      <c r="O567" s="3">
        <f t="shared" si="208"/>
        <v>7.1867145421903045</v>
      </c>
      <c r="P567" s="13">
        <f t="shared" si="198"/>
        <v>38990</v>
      </c>
      <c r="Q567" s="13">
        <f t="shared" si="209"/>
        <v>0</v>
      </c>
      <c r="R567" s="13">
        <f>tarifest3(A567-$K$3,$A$3,Param!$B$10,Param!$C$10,Param!$D$10,Param!$E$10,Param!$B$11,Param!$C$11,Param!$D$11,Param!$E$11)</f>
        <v>10118</v>
      </c>
      <c r="S567" s="3">
        <f t="shared" si="210"/>
        <v>18.165170556552962</v>
      </c>
      <c r="T567" s="3">
        <f>IF(A567&lt;$K$3,$K$2,tarifest3grenz(A567-$K$3,$A$3,Param!$B$10,Param!$C$10,Param!$D$10,Param!$E$10,Param!$B$11,Param!$C$11,Param!$D$11,Param!$E$11))*100</f>
        <v>36.582742615067552</v>
      </c>
      <c r="U567" s="3">
        <f>MAX(K567-tarifest3($K$3,$A$3,Param!$B$10,Param!$C$10,Param!$D$10,Param!$E$10,Param!$B$11,Param!$C$11,Param!$D$11,Param!$E$11),0)</f>
        <v>13173</v>
      </c>
      <c r="V567" s="3">
        <f t="shared" si="211"/>
        <v>23.649910233393179</v>
      </c>
      <c r="W567" s="3">
        <f t="shared" si="212"/>
        <v>42</v>
      </c>
      <c r="X567" s="3">
        <f>soli3grenz(K567,$A$3,Param!$J$9,Param!$J$10,Param!$J$11)*100</f>
        <v>11.899999999999999</v>
      </c>
      <c r="Y567" s="13">
        <f t="shared" si="199"/>
        <v>13173</v>
      </c>
      <c r="Z567" s="3">
        <f t="shared" si="213"/>
        <v>23.649910233393179</v>
      </c>
      <c r="AA567" s="13">
        <f t="shared" si="200"/>
        <v>42</v>
      </c>
      <c r="AB567" s="13">
        <f t="shared" si="201"/>
        <v>-901</v>
      </c>
      <c r="AC567" s="13">
        <f t="shared" si="202"/>
        <v>-1.6175942549371598</v>
      </c>
      <c r="AD567" s="13">
        <f t="shared" si="203"/>
        <v>1.1956693382184582</v>
      </c>
      <c r="AE567" s="3">
        <f t="shared" si="204"/>
        <v>1.1956693382184582</v>
      </c>
      <c r="AF567" s="13">
        <f t="shared" si="216"/>
        <v>901</v>
      </c>
      <c r="AG567" s="13">
        <f t="shared" si="214"/>
        <v>1.6175942549371598</v>
      </c>
      <c r="AH567" s="13">
        <f t="shared" si="217"/>
        <v>1.6175942549371598</v>
      </c>
    </row>
    <row r="568" spans="1:34" x14ac:dyDescent="0.2">
      <c r="A568" s="8">
        <f t="shared" si="215"/>
        <v>55800</v>
      </c>
      <c r="B568" s="9">
        <f t="shared" si="195"/>
        <v>55.8</v>
      </c>
      <c r="C568" s="13">
        <f>tarifest3(A568,$A$3,Param!$B$5,Param!$C$5,Param!$D$5,Param!$E$5,Param!$B$6,Param!$C$6,Param!$D$6,Param!$E$6)</f>
        <v>14115</v>
      </c>
      <c r="D568" s="3">
        <f t="shared" si="205"/>
        <v>25.29569892473118</v>
      </c>
      <c r="E568" s="3">
        <f>tarifest3grenz(A568,$A$3,Param!$B$5,Param!$C$5,Param!$D$5,Param!$E$5,Param!$B$6,Param!$C$6,Param!$D$6,Param!$E$6)*100</f>
        <v>40.84561758644378</v>
      </c>
      <c r="F568" s="13">
        <f>soli3(C568,$A$3,Param!$J$4,Param!$J$5,Param!$J$6)</f>
        <v>0</v>
      </c>
      <c r="G568" s="3">
        <f>soli3grenz(C568,$A$3,Param!$J$4,Param!$J$5,Param!$J$6)*100</f>
        <v>0</v>
      </c>
      <c r="H568" s="13">
        <f t="shared" si="196"/>
        <v>14115</v>
      </c>
      <c r="I568" s="3">
        <f t="shared" si="194"/>
        <v>25.29569892473118</v>
      </c>
      <c r="J568" s="13">
        <f t="shared" si="197"/>
        <v>40.84561758644378</v>
      </c>
      <c r="K568" s="13">
        <f>tarifest3(A568,$A$3,Param!$B$10,Param!$C$10,Param!$D$10,Param!$E$10,Param!$B$11,Param!$C$11,Param!$D$11,Param!$E$11)</f>
        <v>18445</v>
      </c>
      <c r="L568" s="3">
        <f t="shared" si="206"/>
        <v>33.055555555555557</v>
      </c>
      <c r="M568" s="3">
        <f>tarifest3grenz(A568,$A$3,Param!$B$10,Param!$C$10,Param!$D$10,Param!$E$10,Param!$B$11,Param!$C$11,Param!$D$11,Param!$E$11)*100</f>
        <v>42</v>
      </c>
      <c r="N568" s="3">
        <f t="shared" si="207"/>
        <v>4045</v>
      </c>
      <c r="O568" s="3">
        <f t="shared" si="208"/>
        <v>7.2491039426523294</v>
      </c>
      <c r="P568" s="13">
        <f t="shared" si="198"/>
        <v>39060</v>
      </c>
      <c r="Q568" s="13">
        <f t="shared" si="209"/>
        <v>0</v>
      </c>
      <c r="R568" s="13">
        <f>tarifest3(A568-$K$3,$A$3,Param!$B$10,Param!$C$10,Param!$D$10,Param!$E$10,Param!$B$11,Param!$C$11,Param!$D$11,Param!$E$11)</f>
        <v>10155</v>
      </c>
      <c r="S568" s="3">
        <f t="shared" si="210"/>
        <v>18.198924731182796</v>
      </c>
      <c r="T568" s="3">
        <f>IF(A568&lt;$K$3,$K$2,tarifest3grenz(A568-$K$3,$A$3,Param!$B$10,Param!$C$10,Param!$D$10,Param!$E$10,Param!$B$11,Param!$C$11,Param!$D$11,Param!$E$11))*100</f>
        <v>36.62402953972979</v>
      </c>
      <c r="U568" s="3">
        <f>MAX(K568-tarifest3($K$3,$A$3,Param!$B$10,Param!$C$10,Param!$D$10,Param!$E$10,Param!$B$11,Param!$C$11,Param!$D$11,Param!$E$11),0)</f>
        <v>13215</v>
      </c>
      <c r="V568" s="3">
        <f t="shared" si="211"/>
        <v>23.682795698924728</v>
      </c>
      <c r="W568" s="3">
        <f t="shared" si="212"/>
        <v>42</v>
      </c>
      <c r="X568" s="3">
        <f>soli3grenz(K568,$A$3,Param!$J$9,Param!$J$10,Param!$J$11)*100</f>
        <v>11.899999999999999</v>
      </c>
      <c r="Y568" s="13">
        <f t="shared" si="199"/>
        <v>13215</v>
      </c>
      <c r="Z568" s="3">
        <f t="shared" si="213"/>
        <v>23.682795698924728</v>
      </c>
      <c r="AA568" s="13">
        <f t="shared" si="200"/>
        <v>42</v>
      </c>
      <c r="AB568" s="13">
        <f t="shared" si="201"/>
        <v>-900</v>
      </c>
      <c r="AC568" s="13">
        <f t="shared" si="202"/>
        <v>-1.612903225806452</v>
      </c>
      <c r="AD568" s="13">
        <f t="shared" si="203"/>
        <v>1.1543824135562204</v>
      </c>
      <c r="AE568" s="3">
        <f t="shared" si="204"/>
        <v>1.1543824135562204</v>
      </c>
      <c r="AF568" s="13">
        <f t="shared" si="216"/>
        <v>900</v>
      </c>
      <c r="AG568" s="13">
        <f t="shared" si="214"/>
        <v>1.612903225806452</v>
      </c>
      <c r="AH568" s="13">
        <f t="shared" si="217"/>
        <v>1.612903225806452</v>
      </c>
    </row>
    <row r="569" spans="1:34" x14ac:dyDescent="0.2">
      <c r="A569" s="8">
        <f t="shared" si="215"/>
        <v>55900</v>
      </c>
      <c r="B569" s="9">
        <f t="shared" si="195"/>
        <v>55.9</v>
      </c>
      <c r="C569" s="13">
        <f>tarifest3(A569,$A$3,Param!$B$5,Param!$C$5,Param!$D$5,Param!$E$5,Param!$B$6,Param!$C$6,Param!$D$6,Param!$E$6)</f>
        <v>14156</v>
      </c>
      <c r="D569" s="3">
        <f t="shared" si="205"/>
        <v>25.323792486583187</v>
      </c>
      <c r="E569" s="3">
        <f>tarifest3grenz(A569,$A$3,Param!$B$5,Param!$C$5,Param!$D$5,Param!$E$5,Param!$B$6,Param!$C$6,Param!$D$6,Param!$E$6)*100</f>
        <v>40.886904511106017</v>
      </c>
      <c r="F569" s="13">
        <f>soli3(C569,$A$3,Param!$J$4,Param!$J$5,Param!$J$6)</f>
        <v>0</v>
      </c>
      <c r="G569" s="3">
        <f>soli3grenz(C569,$A$3,Param!$J$4,Param!$J$5,Param!$J$6)*100</f>
        <v>0</v>
      </c>
      <c r="H569" s="13">
        <f t="shared" si="196"/>
        <v>14156</v>
      </c>
      <c r="I569" s="3">
        <f t="shared" si="194"/>
        <v>25.323792486583187</v>
      </c>
      <c r="J569" s="13">
        <f t="shared" si="197"/>
        <v>40.886904511106017</v>
      </c>
      <c r="K569" s="13">
        <f>tarifest3(A569,$A$3,Param!$B$10,Param!$C$10,Param!$D$10,Param!$E$10,Param!$B$11,Param!$C$11,Param!$D$11,Param!$E$11)</f>
        <v>18487</v>
      </c>
      <c r="L569" s="3">
        <f t="shared" si="206"/>
        <v>33.071556350626118</v>
      </c>
      <c r="M569" s="3">
        <f>tarifest3grenz(A569,$A$3,Param!$B$10,Param!$C$10,Param!$D$10,Param!$E$10,Param!$B$11,Param!$C$11,Param!$D$11,Param!$E$11)*100</f>
        <v>42</v>
      </c>
      <c r="N569" s="3">
        <f t="shared" si="207"/>
        <v>4087</v>
      </c>
      <c r="O569" s="3">
        <f t="shared" si="208"/>
        <v>7.3112701252236141</v>
      </c>
      <c r="P569" s="13">
        <f t="shared" si="198"/>
        <v>39130</v>
      </c>
      <c r="Q569" s="13">
        <f t="shared" si="209"/>
        <v>0</v>
      </c>
      <c r="R569" s="13">
        <f>tarifest3(A569-$K$3,$A$3,Param!$B$10,Param!$C$10,Param!$D$10,Param!$E$10,Param!$B$11,Param!$C$11,Param!$D$11,Param!$E$11)</f>
        <v>10191</v>
      </c>
      <c r="S569" s="3">
        <f t="shared" si="210"/>
        <v>18.23076923076923</v>
      </c>
      <c r="T569" s="3">
        <f>IF(A569&lt;$K$3,$K$2,tarifest3grenz(A569-$K$3,$A$3,Param!$B$10,Param!$C$10,Param!$D$10,Param!$E$10,Param!$B$11,Param!$C$11,Param!$D$11,Param!$E$11))*100</f>
        <v>36.665316464392028</v>
      </c>
      <c r="U569" s="3">
        <f>MAX(K569-tarifest3($K$3,$A$3,Param!$B$10,Param!$C$10,Param!$D$10,Param!$E$10,Param!$B$11,Param!$C$11,Param!$D$11,Param!$E$11),0)</f>
        <v>13257</v>
      </c>
      <c r="V569" s="3">
        <f t="shared" si="211"/>
        <v>23.71556350626118</v>
      </c>
      <c r="W569" s="3">
        <f t="shared" si="212"/>
        <v>42</v>
      </c>
      <c r="X569" s="3">
        <f>soli3grenz(K569,$A$3,Param!$J$9,Param!$J$10,Param!$J$11)*100</f>
        <v>11.899999999999999</v>
      </c>
      <c r="Y569" s="13">
        <f t="shared" si="199"/>
        <v>13257</v>
      </c>
      <c r="Z569" s="3">
        <f t="shared" si="213"/>
        <v>23.71556350626118</v>
      </c>
      <c r="AA569" s="13">
        <f t="shared" si="200"/>
        <v>42</v>
      </c>
      <c r="AB569" s="13">
        <f t="shared" si="201"/>
        <v>-899</v>
      </c>
      <c r="AC569" s="13">
        <f t="shared" si="202"/>
        <v>-1.6082289803220071</v>
      </c>
      <c r="AD569" s="13">
        <f t="shared" si="203"/>
        <v>1.1130954888939826</v>
      </c>
      <c r="AE569" s="3">
        <f t="shared" si="204"/>
        <v>1.1130954888939826</v>
      </c>
      <c r="AF569" s="13">
        <f t="shared" si="216"/>
        <v>899</v>
      </c>
      <c r="AG569" s="13">
        <f t="shared" si="214"/>
        <v>1.6082289803220071</v>
      </c>
      <c r="AH569" s="13">
        <f t="shared" si="217"/>
        <v>1.6082289803220071</v>
      </c>
    </row>
    <row r="570" spans="1:34" x14ac:dyDescent="0.2">
      <c r="A570" s="8">
        <f t="shared" si="215"/>
        <v>56000</v>
      </c>
      <c r="B570" s="9">
        <f t="shared" si="195"/>
        <v>56</v>
      </c>
      <c r="C570" s="13">
        <f>tarifest3(A570,$A$3,Param!$B$5,Param!$C$5,Param!$D$5,Param!$E$5,Param!$B$6,Param!$C$6,Param!$D$6,Param!$E$6)</f>
        <v>14197</v>
      </c>
      <c r="D570" s="3">
        <f t="shared" si="205"/>
        <v>25.351785714285711</v>
      </c>
      <c r="E570" s="3">
        <f>tarifest3grenz(A570,$A$3,Param!$B$5,Param!$C$5,Param!$D$5,Param!$E$5,Param!$B$6,Param!$C$6,Param!$D$6,Param!$E$6)*100</f>
        <v>40.928191435768262</v>
      </c>
      <c r="F570" s="13">
        <f>soli3(C570,$A$3,Param!$J$4,Param!$J$5,Param!$J$6)</f>
        <v>0</v>
      </c>
      <c r="G570" s="3">
        <f>soli3grenz(C570,$A$3,Param!$J$4,Param!$J$5,Param!$J$6)*100</f>
        <v>0</v>
      </c>
      <c r="H570" s="13">
        <f t="shared" si="196"/>
        <v>14197</v>
      </c>
      <c r="I570" s="3">
        <f t="shared" si="194"/>
        <v>25.351785714285711</v>
      </c>
      <c r="J570" s="13">
        <f t="shared" si="197"/>
        <v>40.928191435768262</v>
      </c>
      <c r="K570" s="13">
        <f>tarifest3(A570,$A$3,Param!$B$10,Param!$C$10,Param!$D$10,Param!$E$10,Param!$B$11,Param!$C$11,Param!$D$11,Param!$E$11)</f>
        <v>18529</v>
      </c>
      <c r="L570" s="3">
        <f t="shared" si="206"/>
        <v>33.087499999999999</v>
      </c>
      <c r="M570" s="3">
        <f>tarifest3grenz(A570,$A$3,Param!$B$10,Param!$C$10,Param!$D$10,Param!$E$10,Param!$B$11,Param!$C$11,Param!$D$11,Param!$E$11)*100</f>
        <v>42</v>
      </c>
      <c r="N570" s="3">
        <f t="shared" si="207"/>
        <v>4129</v>
      </c>
      <c r="O570" s="3">
        <f t="shared" si="208"/>
        <v>7.3732142857142859</v>
      </c>
      <c r="P570" s="13">
        <f t="shared" si="198"/>
        <v>39200</v>
      </c>
      <c r="Q570" s="13">
        <f t="shared" si="209"/>
        <v>0</v>
      </c>
      <c r="R570" s="13">
        <f>tarifest3(A570-$K$3,$A$3,Param!$B$10,Param!$C$10,Param!$D$10,Param!$E$10,Param!$B$11,Param!$C$11,Param!$D$11,Param!$E$11)</f>
        <v>10228</v>
      </c>
      <c r="S570" s="3">
        <f t="shared" si="210"/>
        <v>18.264285714285712</v>
      </c>
      <c r="T570" s="3">
        <f>IF(A570&lt;$K$3,$K$2,tarifest3grenz(A570-$K$3,$A$3,Param!$B$10,Param!$C$10,Param!$D$10,Param!$E$10,Param!$B$11,Param!$C$11,Param!$D$11,Param!$E$11))*100</f>
        <v>36.706603389054273</v>
      </c>
      <c r="U570" s="3">
        <f>MAX(K570-tarifest3($K$3,$A$3,Param!$B$10,Param!$C$10,Param!$D$10,Param!$E$10,Param!$B$11,Param!$C$11,Param!$D$11,Param!$E$11),0)</f>
        <v>13299</v>
      </c>
      <c r="V570" s="3">
        <f t="shared" si="211"/>
        <v>23.748214285714287</v>
      </c>
      <c r="W570" s="3">
        <f t="shared" si="212"/>
        <v>42</v>
      </c>
      <c r="X570" s="3">
        <f>soli3grenz(K570,$A$3,Param!$J$9,Param!$J$10,Param!$J$11)*100</f>
        <v>11.899999999999999</v>
      </c>
      <c r="Y570" s="13">
        <f t="shared" si="199"/>
        <v>13299</v>
      </c>
      <c r="Z570" s="3">
        <f t="shared" si="213"/>
        <v>23.748214285714287</v>
      </c>
      <c r="AA570" s="13">
        <f t="shared" si="200"/>
        <v>42</v>
      </c>
      <c r="AB570" s="13">
        <f t="shared" si="201"/>
        <v>-898</v>
      </c>
      <c r="AC570" s="13">
        <f t="shared" si="202"/>
        <v>-1.6035714285714242</v>
      </c>
      <c r="AD570" s="13">
        <f t="shared" si="203"/>
        <v>1.0718085642317376</v>
      </c>
      <c r="AE570" s="3">
        <f t="shared" si="204"/>
        <v>1.0718085642317376</v>
      </c>
      <c r="AF570" s="13">
        <f t="shared" si="216"/>
        <v>898</v>
      </c>
      <c r="AG570" s="13">
        <f t="shared" si="214"/>
        <v>1.6035714285714242</v>
      </c>
      <c r="AH570" s="13">
        <f t="shared" si="217"/>
        <v>1.6035714285714242</v>
      </c>
    </row>
    <row r="571" spans="1:34" x14ac:dyDescent="0.2">
      <c r="A571" s="8">
        <f t="shared" si="215"/>
        <v>56100</v>
      </c>
      <c r="B571" s="9">
        <f t="shared" si="195"/>
        <v>56.1</v>
      </c>
      <c r="C571" s="13">
        <f>tarifest3(A571,$A$3,Param!$B$5,Param!$C$5,Param!$D$5,Param!$E$5,Param!$B$6,Param!$C$6,Param!$D$6,Param!$E$6)</f>
        <v>14238</v>
      </c>
      <c r="D571" s="3">
        <f t="shared" si="205"/>
        <v>25.379679144385026</v>
      </c>
      <c r="E571" s="3">
        <f>tarifest3grenz(A571,$A$3,Param!$B$5,Param!$C$5,Param!$D$5,Param!$E$5,Param!$B$6,Param!$C$6,Param!$D$6,Param!$E$6)*100</f>
        <v>40.969478360430507</v>
      </c>
      <c r="F571" s="13">
        <f>soli3(C571,$A$3,Param!$J$4,Param!$J$5,Param!$J$6)</f>
        <v>0</v>
      </c>
      <c r="G571" s="3">
        <f>soli3grenz(C571,$A$3,Param!$J$4,Param!$J$5,Param!$J$6)*100</f>
        <v>0</v>
      </c>
      <c r="H571" s="13">
        <f t="shared" si="196"/>
        <v>14238</v>
      </c>
      <c r="I571" s="3">
        <f t="shared" si="194"/>
        <v>25.379679144385026</v>
      </c>
      <c r="J571" s="13">
        <f t="shared" si="197"/>
        <v>40.969478360430507</v>
      </c>
      <c r="K571" s="13">
        <f>tarifest3(A571,$A$3,Param!$B$10,Param!$C$10,Param!$D$10,Param!$E$10,Param!$B$11,Param!$C$11,Param!$D$11,Param!$E$11)</f>
        <v>18571</v>
      </c>
      <c r="L571" s="3">
        <f t="shared" si="206"/>
        <v>33.103386809269168</v>
      </c>
      <c r="M571" s="3">
        <f>tarifest3grenz(A571,$A$3,Param!$B$10,Param!$C$10,Param!$D$10,Param!$E$10,Param!$B$11,Param!$C$11,Param!$D$11,Param!$E$11)*100</f>
        <v>42</v>
      </c>
      <c r="N571" s="3">
        <f t="shared" si="207"/>
        <v>4171</v>
      </c>
      <c r="O571" s="3">
        <f t="shared" si="208"/>
        <v>7.4349376114082002</v>
      </c>
      <c r="P571" s="13">
        <f t="shared" si="198"/>
        <v>39270</v>
      </c>
      <c r="Q571" s="13">
        <f t="shared" si="209"/>
        <v>0</v>
      </c>
      <c r="R571" s="13">
        <f>tarifest3(A571-$K$3,$A$3,Param!$B$10,Param!$C$10,Param!$D$10,Param!$E$10,Param!$B$11,Param!$C$11,Param!$D$11,Param!$E$11)</f>
        <v>10265</v>
      </c>
      <c r="S571" s="3">
        <f t="shared" si="210"/>
        <v>18.297682709447415</v>
      </c>
      <c r="T571" s="3">
        <f>IF(A571&lt;$K$3,$K$2,tarifest3grenz(A571-$K$3,$A$3,Param!$B$10,Param!$C$10,Param!$D$10,Param!$E$10,Param!$B$11,Param!$C$11,Param!$D$11,Param!$E$11))*100</f>
        <v>36.74789031371651</v>
      </c>
      <c r="U571" s="3">
        <f>MAX(K571-tarifest3($K$3,$A$3,Param!$B$10,Param!$C$10,Param!$D$10,Param!$E$10,Param!$B$11,Param!$C$11,Param!$D$11,Param!$E$11),0)</f>
        <v>13341</v>
      </c>
      <c r="V571" s="3">
        <f t="shared" si="211"/>
        <v>23.780748663101605</v>
      </c>
      <c r="W571" s="3">
        <f t="shared" si="212"/>
        <v>42</v>
      </c>
      <c r="X571" s="3">
        <f>soli3grenz(K571,$A$3,Param!$J$9,Param!$J$10,Param!$J$11)*100</f>
        <v>11.899999999999999</v>
      </c>
      <c r="Y571" s="13">
        <f t="shared" si="199"/>
        <v>13341</v>
      </c>
      <c r="Z571" s="3">
        <f t="shared" si="213"/>
        <v>23.780748663101605</v>
      </c>
      <c r="AA571" s="13">
        <f t="shared" si="200"/>
        <v>42</v>
      </c>
      <c r="AB571" s="13">
        <f t="shared" si="201"/>
        <v>-897</v>
      </c>
      <c r="AC571" s="13">
        <f t="shared" si="202"/>
        <v>-1.5989304812834213</v>
      </c>
      <c r="AD571" s="13">
        <f t="shared" si="203"/>
        <v>1.0305216395694927</v>
      </c>
      <c r="AE571" s="3">
        <f t="shared" si="204"/>
        <v>1.0305216395694927</v>
      </c>
      <c r="AF571" s="13">
        <f t="shared" si="216"/>
        <v>897</v>
      </c>
      <c r="AG571" s="13">
        <f t="shared" si="214"/>
        <v>1.5989304812834213</v>
      </c>
      <c r="AH571" s="13">
        <f t="shared" si="217"/>
        <v>1.5989304812834213</v>
      </c>
    </row>
    <row r="572" spans="1:34" x14ac:dyDescent="0.2">
      <c r="A572" s="8">
        <f t="shared" si="215"/>
        <v>56200</v>
      </c>
      <c r="B572" s="9">
        <f t="shared" si="195"/>
        <v>56.2</v>
      </c>
      <c r="C572" s="13">
        <f>tarifest3(A572,$A$3,Param!$B$5,Param!$C$5,Param!$D$5,Param!$E$5,Param!$B$6,Param!$C$6,Param!$D$6,Param!$E$6)</f>
        <v>14279</v>
      </c>
      <c r="D572" s="3">
        <f t="shared" si="205"/>
        <v>25.407473309608541</v>
      </c>
      <c r="E572" s="3">
        <f>tarifest3grenz(A572,$A$3,Param!$B$5,Param!$C$5,Param!$D$5,Param!$E$5,Param!$B$6,Param!$C$6,Param!$D$6,Param!$E$6)*100</f>
        <v>41.010765285092738</v>
      </c>
      <c r="F572" s="13">
        <f>soli3(C572,$A$3,Param!$J$4,Param!$J$5,Param!$J$6)</f>
        <v>0</v>
      </c>
      <c r="G572" s="3">
        <f>soli3grenz(C572,$A$3,Param!$J$4,Param!$J$5,Param!$J$6)*100</f>
        <v>0</v>
      </c>
      <c r="H572" s="13">
        <f t="shared" si="196"/>
        <v>14279</v>
      </c>
      <c r="I572" s="3">
        <f t="shared" si="194"/>
        <v>25.407473309608541</v>
      </c>
      <c r="J572" s="13">
        <f t="shared" si="197"/>
        <v>41.010765285092738</v>
      </c>
      <c r="K572" s="13">
        <f>tarifest3(A572,$A$3,Param!$B$10,Param!$C$10,Param!$D$10,Param!$E$10,Param!$B$11,Param!$C$11,Param!$D$11,Param!$E$11)</f>
        <v>18613</v>
      </c>
      <c r="L572" s="3">
        <f t="shared" si="206"/>
        <v>33.119217081850536</v>
      </c>
      <c r="M572" s="3">
        <f>tarifest3grenz(A572,$A$3,Param!$B$10,Param!$C$10,Param!$D$10,Param!$E$10,Param!$B$11,Param!$C$11,Param!$D$11,Param!$E$11)*100</f>
        <v>42</v>
      </c>
      <c r="N572" s="3">
        <f t="shared" si="207"/>
        <v>4213</v>
      </c>
      <c r="O572" s="3">
        <f t="shared" si="208"/>
        <v>7.4964412811387895</v>
      </c>
      <c r="P572" s="13">
        <f t="shared" si="198"/>
        <v>39340</v>
      </c>
      <c r="Q572" s="13">
        <f t="shared" si="209"/>
        <v>0</v>
      </c>
      <c r="R572" s="13">
        <f>tarifest3(A572-$K$3,$A$3,Param!$B$10,Param!$C$10,Param!$D$10,Param!$E$10,Param!$B$11,Param!$C$11,Param!$D$11,Param!$E$11)</f>
        <v>10301</v>
      </c>
      <c r="S572" s="3">
        <f t="shared" si="210"/>
        <v>18.329181494661924</v>
      </c>
      <c r="T572" s="3">
        <f>IF(A572&lt;$K$3,$K$2,tarifest3grenz(A572-$K$3,$A$3,Param!$B$10,Param!$C$10,Param!$D$10,Param!$E$10,Param!$B$11,Param!$C$11,Param!$D$11,Param!$E$11))*100</f>
        <v>36.789177238378748</v>
      </c>
      <c r="U572" s="3">
        <f>MAX(K572-tarifest3($K$3,$A$3,Param!$B$10,Param!$C$10,Param!$D$10,Param!$E$10,Param!$B$11,Param!$C$11,Param!$D$11,Param!$E$11),0)</f>
        <v>13383</v>
      </c>
      <c r="V572" s="3">
        <f t="shared" si="211"/>
        <v>23.813167259786479</v>
      </c>
      <c r="W572" s="3">
        <f t="shared" si="212"/>
        <v>42</v>
      </c>
      <c r="X572" s="3">
        <f>soli3grenz(K572,$A$3,Param!$J$9,Param!$J$10,Param!$J$11)*100</f>
        <v>11.899999999999999</v>
      </c>
      <c r="Y572" s="13">
        <f t="shared" si="199"/>
        <v>13383</v>
      </c>
      <c r="Z572" s="3">
        <f t="shared" si="213"/>
        <v>23.813167259786479</v>
      </c>
      <c r="AA572" s="13">
        <f t="shared" si="200"/>
        <v>42</v>
      </c>
      <c r="AB572" s="13">
        <f t="shared" si="201"/>
        <v>-896</v>
      </c>
      <c r="AC572" s="13">
        <f t="shared" si="202"/>
        <v>-1.5943060498220625</v>
      </c>
      <c r="AD572" s="13">
        <f t="shared" si="203"/>
        <v>0.989234714907262</v>
      </c>
      <c r="AE572" s="3">
        <f t="shared" si="204"/>
        <v>0.989234714907262</v>
      </c>
      <c r="AF572" s="13">
        <f t="shared" si="216"/>
        <v>896</v>
      </c>
      <c r="AG572" s="13">
        <f t="shared" si="214"/>
        <v>1.5943060498220625</v>
      </c>
      <c r="AH572" s="13">
        <f t="shared" si="217"/>
        <v>1.5943060498220625</v>
      </c>
    </row>
    <row r="573" spans="1:34" x14ac:dyDescent="0.2">
      <c r="A573" s="8">
        <f t="shared" si="215"/>
        <v>56300</v>
      </c>
      <c r="B573" s="9">
        <f t="shared" si="195"/>
        <v>56.3</v>
      </c>
      <c r="C573" s="13">
        <f>tarifest3(A573,$A$3,Param!$B$5,Param!$C$5,Param!$D$5,Param!$E$5,Param!$B$6,Param!$C$6,Param!$D$6,Param!$E$6)</f>
        <v>14320</v>
      </c>
      <c r="D573" s="3">
        <f t="shared" si="205"/>
        <v>25.435168738898756</v>
      </c>
      <c r="E573" s="3">
        <f>tarifest3grenz(A573,$A$3,Param!$B$5,Param!$C$5,Param!$D$5,Param!$E$5,Param!$B$6,Param!$C$6,Param!$D$6,Param!$E$6)*100</f>
        <v>41.052052209754983</v>
      </c>
      <c r="F573" s="13">
        <f>soli3(C573,$A$3,Param!$J$4,Param!$J$5,Param!$J$6)</f>
        <v>0</v>
      </c>
      <c r="G573" s="3">
        <f>soli3grenz(C573,$A$3,Param!$J$4,Param!$J$5,Param!$J$6)*100</f>
        <v>0</v>
      </c>
      <c r="H573" s="13">
        <f t="shared" si="196"/>
        <v>14320</v>
      </c>
      <c r="I573" s="3">
        <f t="shared" ref="I573:I636" si="218">IF($A573=0,0,H573/$A573*100)</f>
        <v>25.435168738898756</v>
      </c>
      <c r="J573" s="13">
        <f t="shared" si="197"/>
        <v>41.052052209754983</v>
      </c>
      <c r="K573" s="13">
        <f>tarifest3(A573,$A$3,Param!$B$10,Param!$C$10,Param!$D$10,Param!$E$10,Param!$B$11,Param!$C$11,Param!$D$11,Param!$E$11)</f>
        <v>18655</v>
      </c>
      <c r="L573" s="3">
        <f t="shared" si="206"/>
        <v>33.134991119005328</v>
      </c>
      <c r="M573" s="3">
        <f>tarifest3grenz(A573,$A$3,Param!$B$10,Param!$C$10,Param!$D$10,Param!$E$10,Param!$B$11,Param!$C$11,Param!$D$11,Param!$E$11)*100</f>
        <v>42</v>
      </c>
      <c r="N573" s="3">
        <f t="shared" si="207"/>
        <v>4255</v>
      </c>
      <c r="O573" s="3">
        <f t="shared" si="208"/>
        <v>7.5577264653641203</v>
      </c>
      <c r="P573" s="13">
        <f t="shared" si="198"/>
        <v>39410</v>
      </c>
      <c r="Q573" s="13">
        <f t="shared" si="209"/>
        <v>0</v>
      </c>
      <c r="R573" s="13">
        <f>tarifest3(A573-$K$3,$A$3,Param!$B$10,Param!$C$10,Param!$D$10,Param!$E$10,Param!$B$11,Param!$C$11,Param!$D$11,Param!$E$11)</f>
        <v>10338</v>
      </c>
      <c r="S573" s="3">
        <f t="shared" si="210"/>
        <v>18.362344582593252</v>
      </c>
      <c r="T573" s="3">
        <f>IF(A573&lt;$K$3,$K$2,tarifest3grenz(A573-$K$3,$A$3,Param!$B$10,Param!$C$10,Param!$D$10,Param!$E$10,Param!$B$11,Param!$C$11,Param!$D$11,Param!$E$11))*100</f>
        <v>36.830464163040986</v>
      </c>
      <c r="U573" s="3">
        <f>MAX(K573-tarifest3($K$3,$A$3,Param!$B$10,Param!$C$10,Param!$D$10,Param!$E$10,Param!$B$11,Param!$C$11,Param!$D$11,Param!$E$11),0)</f>
        <v>13425</v>
      </c>
      <c r="V573" s="3">
        <f t="shared" si="211"/>
        <v>23.845470692717583</v>
      </c>
      <c r="W573" s="3">
        <f t="shared" si="212"/>
        <v>42</v>
      </c>
      <c r="X573" s="3">
        <f>soli3grenz(K573,$A$3,Param!$J$9,Param!$J$10,Param!$J$11)*100</f>
        <v>11.899999999999999</v>
      </c>
      <c r="Y573" s="13">
        <f t="shared" si="199"/>
        <v>13425</v>
      </c>
      <c r="Z573" s="3">
        <f t="shared" si="213"/>
        <v>23.845470692717583</v>
      </c>
      <c r="AA573" s="13">
        <f t="shared" si="200"/>
        <v>42</v>
      </c>
      <c r="AB573" s="13">
        <f t="shared" si="201"/>
        <v>-895</v>
      </c>
      <c r="AC573" s="13">
        <f t="shared" si="202"/>
        <v>-1.5896980461811729</v>
      </c>
      <c r="AD573" s="13">
        <f t="shared" si="203"/>
        <v>0.94794779024501707</v>
      </c>
      <c r="AE573" s="3">
        <f t="shared" si="204"/>
        <v>0.94794779024501707</v>
      </c>
      <c r="AF573" s="13">
        <f t="shared" si="216"/>
        <v>895</v>
      </c>
      <c r="AG573" s="13">
        <f t="shared" si="214"/>
        <v>1.5896980461811729</v>
      </c>
      <c r="AH573" s="13">
        <f t="shared" si="217"/>
        <v>1.5896980461811729</v>
      </c>
    </row>
    <row r="574" spans="1:34" x14ac:dyDescent="0.2">
      <c r="A574" s="8">
        <f t="shared" si="215"/>
        <v>56400</v>
      </c>
      <c r="B574" s="9">
        <f t="shared" si="195"/>
        <v>56.4</v>
      </c>
      <c r="C574" s="13">
        <f>tarifest3(A574,$A$3,Param!$B$5,Param!$C$5,Param!$D$5,Param!$E$5,Param!$B$6,Param!$C$6,Param!$D$6,Param!$E$6)</f>
        <v>14361</v>
      </c>
      <c r="D574" s="3">
        <f t="shared" si="205"/>
        <v>25.462765957446809</v>
      </c>
      <c r="E574" s="3">
        <f>tarifest3grenz(A574,$A$3,Param!$B$5,Param!$C$5,Param!$D$5,Param!$E$5,Param!$B$6,Param!$C$6,Param!$D$6,Param!$E$6)*100</f>
        <v>41.093339134417221</v>
      </c>
      <c r="F574" s="13">
        <f>soli3(C574,$A$3,Param!$J$4,Param!$J$5,Param!$J$6)</f>
        <v>0</v>
      </c>
      <c r="G574" s="3">
        <f>soli3grenz(C574,$A$3,Param!$J$4,Param!$J$5,Param!$J$6)*100</f>
        <v>0</v>
      </c>
      <c r="H574" s="13">
        <f t="shared" si="196"/>
        <v>14361</v>
      </c>
      <c r="I574" s="3">
        <f t="shared" si="218"/>
        <v>25.462765957446809</v>
      </c>
      <c r="J574" s="13">
        <f t="shared" si="197"/>
        <v>41.093339134417221</v>
      </c>
      <c r="K574" s="13">
        <f>tarifest3(A574,$A$3,Param!$B$10,Param!$C$10,Param!$D$10,Param!$E$10,Param!$B$11,Param!$C$11,Param!$D$11,Param!$E$11)</f>
        <v>18697</v>
      </c>
      <c r="L574" s="3">
        <f t="shared" si="206"/>
        <v>33.150709219858157</v>
      </c>
      <c r="M574" s="3">
        <f>tarifest3grenz(A574,$A$3,Param!$B$10,Param!$C$10,Param!$D$10,Param!$E$10,Param!$B$11,Param!$C$11,Param!$D$11,Param!$E$11)*100</f>
        <v>42</v>
      </c>
      <c r="N574" s="3">
        <f t="shared" si="207"/>
        <v>4297</v>
      </c>
      <c r="O574" s="3">
        <f t="shared" si="208"/>
        <v>7.6187943262411348</v>
      </c>
      <c r="P574" s="13">
        <f t="shared" si="198"/>
        <v>39480</v>
      </c>
      <c r="Q574" s="13">
        <f t="shared" si="209"/>
        <v>0</v>
      </c>
      <c r="R574" s="13">
        <f>tarifest3(A574-$K$3,$A$3,Param!$B$10,Param!$C$10,Param!$D$10,Param!$E$10,Param!$B$11,Param!$C$11,Param!$D$11,Param!$E$11)</f>
        <v>10375</v>
      </c>
      <c r="S574" s="3">
        <f t="shared" si="210"/>
        <v>18.395390070921984</v>
      </c>
      <c r="T574" s="3">
        <f>IF(A574&lt;$K$3,$K$2,tarifest3grenz(A574-$K$3,$A$3,Param!$B$10,Param!$C$10,Param!$D$10,Param!$E$10,Param!$B$11,Param!$C$11,Param!$D$11,Param!$E$11))*100</f>
        <v>36.871751087703231</v>
      </c>
      <c r="U574" s="3">
        <f>MAX(K574-tarifest3($K$3,$A$3,Param!$B$10,Param!$C$10,Param!$D$10,Param!$E$10,Param!$B$11,Param!$C$11,Param!$D$11,Param!$E$11),0)</f>
        <v>13467</v>
      </c>
      <c r="V574" s="3">
        <f t="shared" si="211"/>
        <v>23.877659574468087</v>
      </c>
      <c r="W574" s="3">
        <f t="shared" si="212"/>
        <v>42</v>
      </c>
      <c r="X574" s="3">
        <f>soli3grenz(K574,$A$3,Param!$J$9,Param!$J$10,Param!$J$11)*100</f>
        <v>11.899999999999999</v>
      </c>
      <c r="Y574" s="13">
        <f t="shared" si="199"/>
        <v>13467</v>
      </c>
      <c r="Z574" s="3">
        <f t="shared" si="213"/>
        <v>23.877659574468087</v>
      </c>
      <c r="AA574" s="13">
        <f t="shared" si="200"/>
        <v>42</v>
      </c>
      <c r="AB574" s="13">
        <f t="shared" si="201"/>
        <v>-894</v>
      </c>
      <c r="AC574" s="13">
        <f t="shared" si="202"/>
        <v>-1.5851063829787222</v>
      </c>
      <c r="AD574" s="13">
        <f t="shared" si="203"/>
        <v>0.90666086558277925</v>
      </c>
      <c r="AE574" s="3">
        <f t="shared" si="204"/>
        <v>0.90666086558277925</v>
      </c>
      <c r="AF574" s="13">
        <f t="shared" si="216"/>
        <v>894</v>
      </c>
      <c r="AG574" s="13">
        <f t="shared" si="214"/>
        <v>1.5851063829787222</v>
      </c>
      <c r="AH574" s="13">
        <f t="shared" si="217"/>
        <v>1.5851063829787222</v>
      </c>
    </row>
    <row r="575" spans="1:34" x14ac:dyDescent="0.2">
      <c r="A575" s="8">
        <f t="shared" si="215"/>
        <v>56500</v>
      </c>
      <c r="B575" s="9">
        <f t="shared" si="195"/>
        <v>56.5</v>
      </c>
      <c r="C575" s="13">
        <f>tarifest3(A575,$A$3,Param!$B$5,Param!$C$5,Param!$D$5,Param!$E$5,Param!$B$6,Param!$C$6,Param!$D$6,Param!$E$6)</f>
        <v>14402</v>
      </c>
      <c r="D575" s="3">
        <f t="shared" si="205"/>
        <v>25.490265486725665</v>
      </c>
      <c r="E575" s="3">
        <f>tarifest3grenz(A575,$A$3,Param!$B$5,Param!$C$5,Param!$D$5,Param!$E$5,Param!$B$6,Param!$C$6,Param!$D$6,Param!$E$6)*100</f>
        <v>41.134626059079451</v>
      </c>
      <c r="F575" s="13">
        <f>soli3(C575,$A$3,Param!$J$4,Param!$J$5,Param!$J$6)</f>
        <v>0</v>
      </c>
      <c r="G575" s="3">
        <f>soli3grenz(C575,$A$3,Param!$J$4,Param!$J$5,Param!$J$6)*100</f>
        <v>0</v>
      </c>
      <c r="H575" s="13">
        <f t="shared" si="196"/>
        <v>14402</v>
      </c>
      <c r="I575" s="3">
        <f t="shared" si="218"/>
        <v>25.490265486725665</v>
      </c>
      <c r="J575" s="13">
        <f t="shared" si="197"/>
        <v>41.134626059079451</v>
      </c>
      <c r="K575" s="13">
        <f>tarifest3(A575,$A$3,Param!$B$10,Param!$C$10,Param!$D$10,Param!$E$10,Param!$B$11,Param!$C$11,Param!$D$11,Param!$E$11)</f>
        <v>18739</v>
      </c>
      <c r="L575" s="3">
        <f t="shared" si="206"/>
        <v>33.166371681415932</v>
      </c>
      <c r="M575" s="3">
        <f>tarifest3grenz(A575,$A$3,Param!$B$10,Param!$C$10,Param!$D$10,Param!$E$10,Param!$B$11,Param!$C$11,Param!$D$11,Param!$E$11)*100</f>
        <v>42</v>
      </c>
      <c r="N575" s="3">
        <f t="shared" si="207"/>
        <v>4339</v>
      </c>
      <c r="O575" s="3">
        <f t="shared" si="208"/>
        <v>7.679646017699115</v>
      </c>
      <c r="P575" s="13">
        <f t="shared" si="198"/>
        <v>39550</v>
      </c>
      <c r="Q575" s="13">
        <f t="shared" si="209"/>
        <v>0</v>
      </c>
      <c r="R575" s="13">
        <f>tarifest3(A575-$K$3,$A$3,Param!$B$10,Param!$C$10,Param!$D$10,Param!$E$10,Param!$B$11,Param!$C$11,Param!$D$11,Param!$E$11)</f>
        <v>10412</v>
      </c>
      <c r="S575" s="3">
        <f t="shared" si="210"/>
        <v>18.428318584070798</v>
      </c>
      <c r="T575" s="3">
        <f>IF(A575&lt;$K$3,$K$2,tarifest3grenz(A575-$K$3,$A$3,Param!$B$10,Param!$C$10,Param!$D$10,Param!$E$10,Param!$B$11,Param!$C$11,Param!$D$11,Param!$E$11))*100</f>
        <v>36.913038012365469</v>
      </c>
      <c r="U575" s="3">
        <f>MAX(K575-tarifest3($K$3,$A$3,Param!$B$10,Param!$C$10,Param!$D$10,Param!$E$10,Param!$B$11,Param!$C$11,Param!$D$11,Param!$E$11),0)</f>
        <v>13509</v>
      </c>
      <c r="V575" s="3">
        <f t="shared" si="211"/>
        <v>23.909734513274337</v>
      </c>
      <c r="W575" s="3">
        <f t="shared" si="212"/>
        <v>42</v>
      </c>
      <c r="X575" s="3">
        <f>soli3grenz(K575,$A$3,Param!$J$9,Param!$J$10,Param!$J$11)*100</f>
        <v>11.899999999999999</v>
      </c>
      <c r="Y575" s="13">
        <f t="shared" si="199"/>
        <v>13509</v>
      </c>
      <c r="Z575" s="3">
        <f t="shared" si="213"/>
        <v>23.909734513274337</v>
      </c>
      <c r="AA575" s="13">
        <f t="shared" si="200"/>
        <v>42</v>
      </c>
      <c r="AB575" s="13">
        <f t="shared" si="201"/>
        <v>-893</v>
      </c>
      <c r="AC575" s="13">
        <f t="shared" si="202"/>
        <v>-1.580530973451328</v>
      </c>
      <c r="AD575" s="13">
        <f t="shared" si="203"/>
        <v>0.86537394092054853</v>
      </c>
      <c r="AE575" s="3">
        <f t="shared" si="204"/>
        <v>0.86537394092054853</v>
      </c>
      <c r="AF575" s="13">
        <f t="shared" si="216"/>
        <v>893</v>
      </c>
      <c r="AG575" s="13">
        <f t="shared" si="214"/>
        <v>1.580530973451328</v>
      </c>
      <c r="AH575" s="13">
        <f t="shared" si="217"/>
        <v>1.580530973451328</v>
      </c>
    </row>
    <row r="576" spans="1:34" x14ac:dyDescent="0.2">
      <c r="A576" s="8">
        <f t="shared" si="215"/>
        <v>56600</v>
      </c>
      <c r="B576" s="9">
        <f t="shared" si="195"/>
        <v>56.6</v>
      </c>
      <c r="C576" s="13">
        <f>tarifest3(A576,$A$3,Param!$B$5,Param!$C$5,Param!$D$5,Param!$E$5,Param!$B$6,Param!$C$6,Param!$D$6,Param!$E$6)</f>
        <v>14443</v>
      </c>
      <c r="D576" s="3">
        <f t="shared" si="205"/>
        <v>25.517667844522968</v>
      </c>
      <c r="E576" s="3">
        <f>tarifest3grenz(A576,$A$3,Param!$B$5,Param!$C$5,Param!$D$5,Param!$E$5,Param!$B$6,Param!$C$6,Param!$D$6,Param!$E$6)*100</f>
        <v>41.175912983741703</v>
      </c>
      <c r="F576" s="13">
        <f>soli3(C576,$A$3,Param!$J$4,Param!$J$5,Param!$J$6)</f>
        <v>0</v>
      </c>
      <c r="G576" s="3">
        <f>soli3grenz(C576,$A$3,Param!$J$4,Param!$J$5,Param!$J$6)*100</f>
        <v>0</v>
      </c>
      <c r="H576" s="13">
        <f t="shared" si="196"/>
        <v>14443</v>
      </c>
      <c r="I576" s="3">
        <f t="shared" si="218"/>
        <v>25.517667844522968</v>
      </c>
      <c r="J576" s="13">
        <f t="shared" si="197"/>
        <v>41.175912983741703</v>
      </c>
      <c r="K576" s="13">
        <f>tarifest3(A576,$A$3,Param!$B$10,Param!$C$10,Param!$D$10,Param!$E$10,Param!$B$11,Param!$C$11,Param!$D$11,Param!$E$11)</f>
        <v>18781</v>
      </c>
      <c r="L576" s="3">
        <f t="shared" si="206"/>
        <v>33.18197879858657</v>
      </c>
      <c r="M576" s="3">
        <f>tarifest3grenz(A576,$A$3,Param!$B$10,Param!$C$10,Param!$D$10,Param!$E$10,Param!$B$11,Param!$C$11,Param!$D$11,Param!$E$11)*100</f>
        <v>42</v>
      </c>
      <c r="N576" s="3">
        <f t="shared" si="207"/>
        <v>4381</v>
      </c>
      <c r="O576" s="3">
        <f t="shared" si="208"/>
        <v>7.7402826855123674</v>
      </c>
      <c r="P576" s="13">
        <f t="shared" si="198"/>
        <v>39620</v>
      </c>
      <c r="Q576" s="13">
        <f t="shared" si="209"/>
        <v>0</v>
      </c>
      <c r="R576" s="13">
        <f>tarifest3(A576-$K$3,$A$3,Param!$B$10,Param!$C$10,Param!$D$10,Param!$E$10,Param!$B$11,Param!$C$11,Param!$D$11,Param!$E$11)</f>
        <v>10449</v>
      </c>
      <c r="S576" s="3">
        <f t="shared" si="210"/>
        <v>18.46113074204947</v>
      </c>
      <c r="T576" s="3">
        <f>IF(A576&lt;$K$3,$K$2,tarifest3grenz(A576-$K$3,$A$3,Param!$B$10,Param!$C$10,Param!$D$10,Param!$E$10,Param!$B$11,Param!$C$11,Param!$D$11,Param!$E$11))*100</f>
        <v>36.954324937027707</v>
      </c>
      <c r="U576" s="3">
        <f>MAX(K576-tarifest3($K$3,$A$3,Param!$B$10,Param!$C$10,Param!$D$10,Param!$E$10,Param!$B$11,Param!$C$11,Param!$D$11,Param!$E$11),0)</f>
        <v>13551</v>
      </c>
      <c r="V576" s="3">
        <f t="shared" si="211"/>
        <v>23.941696113074205</v>
      </c>
      <c r="W576" s="3">
        <f t="shared" si="212"/>
        <v>42</v>
      </c>
      <c r="X576" s="3">
        <f>soli3grenz(K576,$A$3,Param!$J$9,Param!$J$10,Param!$J$11)*100</f>
        <v>11.899999999999999</v>
      </c>
      <c r="Y576" s="13">
        <f t="shared" si="199"/>
        <v>13551</v>
      </c>
      <c r="Z576" s="3">
        <f t="shared" si="213"/>
        <v>23.941696113074205</v>
      </c>
      <c r="AA576" s="13">
        <f t="shared" si="200"/>
        <v>42</v>
      </c>
      <c r="AB576" s="13">
        <f t="shared" si="201"/>
        <v>-892</v>
      </c>
      <c r="AC576" s="13">
        <f t="shared" si="202"/>
        <v>-1.5759717314487638</v>
      </c>
      <c r="AD576" s="13">
        <f t="shared" si="203"/>
        <v>0.8240870162582965</v>
      </c>
      <c r="AE576" s="3">
        <f t="shared" si="204"/>
        <v>0.8240870162582965</v>
      </c>
      <c r="AF576" s="13">
        <f t="shared" si="216"/>
        <v>892</v>
      </c>
      <c r="AG576" s="13">
        <f t="shared" si="214"/>
        <v>1.5759717314487638</v>
      </c>
      <c r="AH576" s="13">
        <f t="shared" si="217"/>
        <v>1.5759717314487638</v>
      </c>
    </row>
    <row r="577" spans="1:34" x14ac:dyDescent="0.2">
      <c r="A577" s="8">
        <f t="shared" si="215"/>
        <v>56700</v>
      </c>
      <c r="B577" s="9">
        <f t="shared" si="195"/>
        <v>56.7</v>
      </c>
      <c r="C577" s="13">
        <f>tarifest3(A577,$A$3,Param!$B$5,Param!$C$5,Param!$D$5,Param!$E$5,Param!$B$6,Param!$C$6,Param!$D$6,Param!$E$6)</f>
        <v>14484</v>
      </c>
      <c r="D577" s="3">
        <f t="shared" si="205"/>
        <v>25.544973544973544</v>
      </c>
      <c r="E577" s="3">
        <f>tarifest3grenz(A577,$A$3,Param!$B$5,Param!$C$5,Param!$D$5,Param!$E$5,Param!$B$6,Param!$C$6,Param!$D$6,Param!$E$6)*100</f>
        <v>41.217199908403934</v>
      </c>
      <c r="F577" s="13">
        <f>soli3(C577,$A$3,Param!$J$4,Param!$J$5,Param!$J$6)</f>
        <v>0</v>
      </c>
      <c r="G577" s="3">
        <f>soli3grenz(C577,$A$3,Param!$J$4,Param!$J$5,Param!$J$6)*100</f>
        <v>0</v>
      </c>
      <c r="H577" s="13">
        <f t="shared" si="196"/>
        <v>14484</v>
      </c>
      <c r="I577" s="3">
        <f t="shared" si="218"/>
        <v>25.544973544973544</v>
      </c>
      <c r="J577" s="13">
        <f t="shared" si="197"/>
        <v>41.217199908403934</v>
      </c>
      <c r="K577" s="13">
        <f>tarifest3(A577,$A$3,Param!$B$10,Param!$C$10,Param!$D$10,Param!$E$10,Param!$B$11,Param!$C$11,Param!$D$11,Param!$E$11)</f>
        <v>18823</v>
      </c>
      <c r="L577" s="3">
        <f t="shared" si="206"/>
        <v>33.197530864197532</v>
      </c>
      <c r="M577" s="3">
        <f>tarifest3grenz(A577,$A$3,Param!$B$10,Param!$C$10,Param!$D$10,Param!$E$10,Param!$B$11,Param!$C$11,Param!$D$11,Param!$E$11)*100</f>
        <v>42</v>
      </c>
      <c r="N577" s="3">
        <f t="shared" si="207"/>
        <v>4423</v>
      </c>
      <c r="O577" s="3">
        <f t="shared" si="208"/>
        <v>7.8007054673721337</v>
      </c>
      <c r="P577" s="13">
        <f t="shared" si="198"/>
        <v>39690</v>
      </c>
      <c r="Q577" s="13">
        <f t="shared" si="209"/>
        <v>0</v>
      </c>
      <c r="R577" s="13">
        <f>tarifest3(A577-$K$3,$A$3,Param!$B$10,Param!$C$10,Param!$D$10,Param!$E$10,Param!$B$11,Param!$C$11,Param!$D$11,Param!$E$11)</f>
        <v>10486</v>
      </c>
      <c r="S577" s="3">
        <f t="shared" si="210"/>
        <v>18.493827160493829</v>
      </c>
      <c r="T577" s="3">
        <f>IF(A577&lt;$K$3,$K$2,tarifest3grenz(A577-$K$3,$A$3,Param!$B$10,Param!$C$10,Param!$D$10,Param!$E$10,Param!$B$11,Param!$C$11,Param!$D$11,Param!$E$11))*100</f>
        <v>36.995611861689945</v>
      </c>
      <c r="U577" s="3">
        <f>MAX(K577-tarifest3($K$3,$A$3,Param!$B$10,Param!$C$10,Param!$D$10,Param!$E$10,Param!$B$11,Param!$C$11,Param!$D$11,Param!$E$11),0)</f>
        <v>13593</v>
      </c>
      <c r="V577" s="3">
        <f t="shared" si="211"/>
        <v>23.973544973544975</v>
      </c>
      <c r="W577" s="3">
        <f t="shared" si="212"/>
        <v>42</v>
      </c>
      <c r="X577" s="3">
        <f>soli3grenz(K577,$A$3,Param!$J$9,Param!$J$10,Param!$J$11)*100</f>
        <v>11.899999999999999</v>
      </c>
      <c r="Y577" s="13">
        <f t="shared" si="199"/>
        <v>13593</v>
      </c>
      <c r="Z577" s="3">
        <f t="shared" si="213"/>
        <v>23.973544973544975</v>
      </c>
      <c r="AA577" s="13">
        <f t="shared" si="200"/>
        <v>42</v>
      </c>
      <c r="AB577" s="13">
        <f t="shared" si="201"/>
        <v>-891</v>
      </c>
      <c r="AC577" s="13">
        <f t="shared" si="202"/>
        <v>-1.5714285714285694</v>
      </c>
      <c r="AD577" s="13">
        <f t="shared" si="203"/>
        <v>0.78280009159606578</v>
      </c>
      <c r="AE577" s="3">
        <f t="shared" si="204"/>
        <v>0.78280009159606578</v>
      </c>
      <c r="AF577" s="13">
        <f t="shared" si="216"/>
        <v>891</v>
      </c>
      <c r="AG577" s="13">
        <f t="shared" si="214"/>
        <v>1.5714285714285694</v>
      </c>
      <c r="AH577" s="13">
        <f t="shared" si="217"/>
        <v>1.5714285714285694</v>
      </c>
    </row>
    <row r="578" spans="1:34" x14ac:dyDescent="0.2">
      <c r="A578" s="8">
        <f t="shared" si="215"/>
        <v>56800</v>
      </c>
      <c r="B578" s="9">
        <f t="shared" si="195"/>
        <v>56.8</v>
      </c>
      <c r="C578" s="13">
        <f>tarifest3(A578,$A$3,Param!$B$5,Param!$C$5,Param!$D$5,Param!$E$5,Param!$B$6,Param!$C$6,Param!$D$6,Param!$E$6)</f>
        <v>14526</v>
      </c>
      <c r="D578" s="3">
        <f t="shared" si="205"/>
        <v>25.573943661971832</v>
      </c>
      <c r="E578" s="3">
        <f>tarifest3grenz(A578,$A$3,Param!$B$5,Param!$C$5,Param!$D$5,Param!$E$5,Param!$B$6,Param!$C$6,Param!$D$6,Param!$E$6)*100</f>
        <v>41.258486833066179</v>
      </c>
      <c r="F578" s="13">
        <f>soli3(C578,$A$3,Param!$J$4,Param!$J$5,Param!$J$6)</f>
        <v>0</v>
      </c>
      <c r="G578" s="3">
        <f>soli3grenz(C578,$A$3,Param!$J$4,Param!$J$5,Param!$J$6)*100</f>
        <v>0</v>
      </c>
      <c r="H578" s="13">
        <f t="shared" si="196"/>
        <v>14526</v>
      </c>
      <c r="I578" s="3">
        <f t="shared" si="218"/>
        <v>25.573943661971832</v>
      </c>
      <c r="J578" s="13">
        <f t="shared" si="197"/>
        <v>41.258486833066179</v>
      </c>
      <c r="K578" s="13">
        <f>tarifest3(A578,$A$3,Param!$B$10,Param!$C$10,Param!$D$10,Param!$E$10,Param!$B$11,Param!$C$11,Param!$D$11,Param!$E$11)</f>
        <v>18865</v>
      </c>
      <c r="L578" s="3">
        <f t="shared" si="206"/>
        <v>33.213028169014088</v>
      </c>
      <c r="M578" s="3">
        <f>tarifest3grenz(A578,$A$3,Param!$B$10,Param!$C$10,Param!$D$10,Param!$E$10,Param!$B$11,Param!$C$11,Param!$D$11,Param!$E$11)*100</f>
        <v>42</v>
      </c>
      <c r="N578" s="3">
        <f t="shared" si="207"/>
        <v>4465</v>
      </c>
      <c r="O578" s="3">
        <f t="shared" si="208"/>
        <v>7.8609154929577469</v>
      </c>
      <c r="P578" s="13">
        <f t="shared" si="198"/>
        <v>39760</v>
      </c>
      <c r="Q578" s="13">
        <f t="shared" si="209"/>
        <v>0</v>
      </c>
      <c r="R578" s="13">
        <f>tarifest3(A578-$K$3,$A$3,Param!$B$10,Param!$C$10,Param!$D$10,Param!$E$10,Param!$B$11,Param!$C$11,Param!$D$11,Param!$E$11)</f>
        <v>10523</v>
      </c>
      <c r="S578" s="3">
        <f t="shared" si="210"/>
        <v>18.526408450704228</v>
      </c>
      <c r="T578" s="3">
        <f>IF(A578&lt;$K$3,$K$2,tarifest3grenz(A578-$K$3,$A$3,Param!$B$10,Param!$C$10,Param!$D$10,Param!$E$10,Param!$B$11,Param!$C$11,Param!$D$11,Param!$E$11))*100</f>
        <v>37.036898786352182</v>
      </c>
      <c r="U578" s="3">
        <f>MAX(K578-tarifest3($K$3,$A$3,Param!$B$10,Param!$C$10,Param!$D$10,Param!$E$10,Param!$B$11,Param!$C$11,Param!$D$11,Param!$E$11),0)</f>
        <v>13635</v>
      </c>
      <c r="V578" s="3">
        <f t="shared" si="211"/>
        <v>24.005281690140844</v>
      </c>
      <c r="W578" s="3">
        <f t="shared" si="212"/>
        <v>42</v>
      </c>
      <c r="X578" s="3">
        <f>soli3grenz(K578,$A$3,Param!$J$9,Param!$J$10,Param!$J$11)*100</f>
        <v>11.899999999999999</v>
      </c>
      <c r="Y578" s="13">
        <f t="shared" si="199"/>
        <v>13635</v>
      </c>
      <c r="Z578" s="3">
        <f t="shared" si="213"/>
        <v>24.005281690140844</v>
      </c>
      <c r="AA578" s="13">
        <f t="shared" si="200"/>
        <v>42</v>
      </c>
      <c r="AB578" s="13">
        <f t="shared" si="201"/>
        <v>-891</v>
      </c>
      <c r="AC578" s="13">
        <f t="shared" si="202"/>
        <v>-1.5686619718309878</v>
      </c>
      <c r="AD578" s="13">
        <f t="shared" si="203"/>
        <v>0.74151316693382086</v>
      </c>
      <c r="AE578" s="3">
        <f t="shared" si="204"/>
        <v>0.74151316693382086</v>
      </c>
      <c r="AF578" s="13">
        <f t="shared" si="216"/>
        <v>891</v>
      </c>
      <c r="AG578" s="13">
        <f t="shared" si="214"/>
        <v>1.5686619718309878</v>
      </c>
      <c r="AH578" s="13">
        <f t="shared" si="217"/>
        <v>1.5686619718309878</v>
      </c>
    </row>
    <row r="579" spans="1:34" x14ac:dyDescent="0.2">
      <c r="A579" s="8">
        <f t="shared" si="215"/>
        <v>56900</v>
      </c>
      <c r="B579" s="9">
        <f t="shared" si="195"/>
        <v>56.9</v>
      </c>
      <c r="C579" s="13">
        <f>tarifest3(A579,$A$3,Param!$B$5,Param!$C$5,Param!$D$5,Param!$E$5,Param!$B$6,Param!$C$6,Param!$D$6,Param!$E$6)</f>
        <v>14567</v>
      </c>
      <c r="D579" s="3">
        <f t="shared" si="205"/>
        <v>25.601054481546576</v>
      </c>
      <c r="E579" s="3">
        <f>tarifest3grenz(A579,$A$3,Param!$B$5,Param!$C$5,Param!$D$5,Param!$E$5,Param!$B$6,Param!$C$6,Param!$D$6,Param!$E$6)*100</f>
        <v>41.299773757728417</v>
      </c>
      <c r="F579" s="13">
        <f>soli3(C579,$A$3,Param!$J$4,Param!$J$5,Param!$J$6)</f>
        <v>0</v>
      </c>
      <c r="G579" s="3">
        <f>soli3grenz(C579,$A$3,Param!$J$4,Param!$J$5,Param!$J$6)*100</f>
        <v>0</v>
      </c>
      <c r="H579" s="13">
        <f t="shared" si="196"/>
        <v>14567</v>
      </c>
      <c r="I579" s="3">
        <f t="shared" si="218"/>
        <v>25.601054481546576</v>
      </c>
      <c r="J579" s="13">
        <f t="shared" si="197"/>
        <v>41.299773757728417</v>
      </c>
      <c r="K579" s="13">
        <f>tarifest3(A579,$A$3,Param!$B$10,Param!$C$10,Param!$D$10,Param!$E$10,Param!$B$11,Param!$C$11,Param!$D$11,Param!$E$11)</f>
        <v>18907</v>
      </c>
      <c r="L579" s="3">
        <f t="shared" si="206"/>
        <v>33.22847100175747</v>
      </c>
      <c r="M579" s="3">
        <f>tarifest3grenz(A579,$A$3,Param!$B$10,Param!$C$10,Param!$D$10,Param!$E$10,Param!$B$11,Param!$C$11,Param!$D$11,Param!$E$11)*100</f>
        <v>42</v>
      </c>
      <c r="N579" s="3">
        <f t="shared" si="207"/>
        <v>4507</v>
      </c>
      <c r="O579" s="3">
        <f t="shared" si="208"/>
        <v>7.9209138840070299</v>
      </c>
      <c r="P579" s="13">
        <f t="shared" si="198"/>
        <v>39830</v>
      </c>
      <c r="Q579" s="13">
        <f t="shared" si="209"/>
        <v>0</v>
      </c>
      <c r="R579" s="13">
        <f>tarifest3(A579-$K$3,$A$3,Param!$B$10,Param!$C$10,Param!$D$10,Param!$E$10,Param!$B$11,Param!$C$11,Param!$D$11,Param!$E$11)</f>
        <v>10560</v>
      </c>
      <c r="S579" s="3">
        <f t="shared" si="210"/>
        <v>18.558875219683653</v>
      </c>
      <c r="T579" s="3">
        <f>IF(A579&lt;$K$3,$K$2,tarifest3grenz(A579-$K$3,$A$3,Param!$B$10,Param!$C$10,Param!$D$10,Param!$E$10,Param!$B$11,Param!$C$11,Param!$D$11,Param!$E$11))*100</f>
        <v>37.078185711014427</v>
      </c>
      <c r="U579" s="3">
        <f>MAX(K579-tarifest3($K$3,$A$3,Param!$B$10,Param!$C$10,Param!$D$10,Param!$E$10,Param!$B$11,Param!$C$11,Param!$D$11,Param!$E$11),0)</f>
        <v>13677</v>
      </c>
      <c r="V579" s="3">
        <f t="shared" si="211"/>
        <v>24.036906854130052</v>
      </c>
      <c r="W579" s="3">
        <f t="shared" si="212"/>
        <v>42</v>
      </c>
      <c r="X579" s="3">
        <f>soli3grenz(K579,$A$3,Param!$J$9,Param!$J$10,Param!$J$11)*100</f>
        <v>11.899999999999999</v>
      </c>
      <c r="Y579" s="13">
        <f t="shared" si="199"/>
        <v>13677</v>
      </c>
      <c r="Z579" s="3">
        <f t="shared" si="213"/>
        <v>24.036906854130052</v>
      </c>
      <c r="AA579" s="13">
        <f t="shared" si="200"/>
        <v>42</v>
      </c>
      <c r="AB579" s="13">
        <f t="shared" si="201"/>
        <v>-890</v>
      </c>
      <c r="AC579" s="13">
        <f t="shared" si="202"/>
        <v>-1.5641476274165242</v>
      </c>
      <c r="AD579" s="13">
        <f t="shared" si="203"/>
        <v>0.70022624227158303</v>
      </c>
      <c r="AE579" s="3">
        <f t="shared" si="204"/>
        <v>0.70022624227158303</v>
      </c>
      <c r="AF579" s="13">
        <f t="shared" si="216"/>
        <v>890</v>
      </c>
      <c r="AG579" s="13">
        <f t="shared" si="214"/>
        <v>1.5641476274165242</v>
      </c>
      <c r="AH579" s="13">
        <f t="shared" si="217"/>
        <v>1.5641476274165242</v>
      </c>
    </row>
    <row r="580" spans="1:34" x14ac:dyDescent="0.2">
      <c r="A580" s="8">
        <f t="shared" si="215"/>
        <v>57000</v>
      </c>
      <c r="B580" s="9">
        <f t="shared" si="195"/>
        <v>57</v>
      </c>
      <c r="C580" s="13">
        <f>tarifest3(A580,$A$3,Param!$B$5,Param!$C$5,Param!$D$5,Param!$E$5,Param!$B$6,Param!$C$6,Param!$D$6,Param!$E$6)</f>
        <v>14608</v>
      </c>
      <c r="D580" s="3">
        <f t="shared" si="205"/>
        <v>25.628070175438594</v>
      </c>
      <c r="E580" s="3">
        <f>tarifest3grenz(A580,$A$3,Param!$B$5,Param!$C$5,Param!$D$5,Param!$E$5,Param!$B$6,Param!$C$6,Param!$D$6,Param!$E$6)*100</f>
        <v>41.341060682390648</v>
      </c>
      <c r="F580" s="13">
        <f>soli3(C580,$A$3,Param!$J$4,Param!$J$5,Param!$J$6)</f>
        <v>0</v>
      </c>
      <c r="G580" s="3">
        <f>soli3grenz(C580,$A$3,Param!$J$4,Param!$J$5,Param!$J$6)*100</f>
        <v>0</v>
      </c>
      <c r="H580" s="13">
        <f t="shared" si="196"/>
        <v>14608</v>
      </c>
      <c r="I580" s="3">
        <f t="shared" si="218"/>
        <v>25.628070175438594</v>
      </c>
      <c r="J580" s="13">
        <f t="shared" si="197"/>
        <v>41.341060682390648</v>
      </c>
      <c r="K580" s="13">
        <f>tarifest3(A580,$A$3,Param!$B$10,Param!$C$10,Param!$D$10,Param!$E$10,Param!$B$11,Param!$C$11,Param!$D$11,Param!$E$11)</f>
        <v>18949</v>
      </c>
      <c r="L580" s="3">
        <f t="shared" si="206"/>
        <v>33.243859649122811</v>
      </c>
      <c r="M580" s="3">
        <f>tarifest3grenz(A580,$A$3,Param!$B$10,Param!$C$10,Param!$D$10,Param!$E$10,Param!$B$11,Param!$C$11,Param!$D$11,Param!$E$11)*100</f>
        <v>42</v>
      </c>
      <c r="N580" s="3">
        <f t="shared" si="207"/>
        <v>4549</v>
      </c>
      <c r="O580" s="3">
        <f t="shared" si="208"/>
        <v>7.9807017543859642</v>
      </c>
      <c r="P580" s="13">
        <f t="shared" si="198"/>
        <v>39900</v>
      </c>
      <c r="Q580" s="13">
        <f t="shared" si="209"/>
        <v>0</v>
      </c>
      <c r="R580" s="13">
        <f>tarifest3(A580-$K$3,$A$3,Param!$B$10,Param!$C$10,Param!$D$10,Param!$E$10,Param!$B$11,Param!$C$11,Param!$D$11,Param!$E$11)</f>
        <v>10597</v>
      </c>
      <c r="S580" s="3">
        <f t="shared" si="210"/>
        <v>18.59122807017544</v>
      </c>
      <c r="T580" s="3">
        <f>IF(A580&lt;$K$3,$K$2,tarifest3grenz(A580-$K$3,$A$3,Param!$B$10,Param!$C$10,Param!$D$10,Param!$E$10,Param!$B$11,Param!$C$11,Param!$D$11,Param!$E$11))*100</f>
        <v>37.119472635676665</v>
      </c>
      <c r="U580" s="3">
        <f>MAX(K580-tarifest3($K$3,$A$3,Param!$B$10,Param!$C$10,Param!$D$10,Param!$E$10,Param!$B$11,Param!$C$11,Param!$D$11,Param!$E$11),0)</f>
        <v>13719</v>
      </c>
      <c r="V580" s="3">
        <f t="shared" si="211"/>
        <v>24.068421052631578</v>
      </c>
      <c r="W580" s="3">
        <f t="shared" si="212"/>
        <v>42</v>
      </c>
      <c r="X580" s="3">
        <f>soli3grenz(K580,$A$3,Param!$J$9,Param!$J$10,Param!$J$11)*100</f>
        <v>11.899999999999999</v>
      </c>
      <c r="Y580" s="13">
        <f t="shared" si="199"/>
        <v>13719</v>
      </c>
      <c r="Z580" s="3">
        <f t="shared" si="213"/>
        <v>24.068421052631578</v>
      </c>
      <c r="AA580" s="13">
        <f t="shared" si="200"/>
        <v>42</v>
      </c>
      <c r="AB580" s="13">
        <f t="shared" si="201"/>
        <v>-889</v>
      </c>
      <c r="AC580" s="13">
        <f t="shared" si="202"/>
        <v>-1.5596491228070164</v>
      </c>
      <c r="AD580" s="13">
        <f t="shared" si="203"/>
        <v>0.65893931760935232</v>
      </c>
      <c r="AE580" s="3">
        <f t="shared" si="204"/>
        <v>0.65893931760935232</v>
      </c>
      <c r="AF580" s="13">
        <f t="shared" si="216"/>
        <v>889</v>
      </c>
      <c r="AG580" s="13">
        <f t="shared" si="214"/>
        <v>1.5596491228070164</v>
      </c>
      <c r="AH580" s="13">
        <f t="shared" si="217"/>
        <v>1.5596491228070164</v>
      </c>
    </row>
    <row r="581" spans="1:34" x14ac:dyDescent="0.2">
      <c r="A581" s="8">
        <f t="shared" si="215"/>
        <v>57100</v>
      </c>
      <c r="B581" s="9">
        <f t="shared" si="195"/>
        <v>57.1</v>
      </c>
      <c r="C581" s="13">
        <f>tarifest3(A581,$A$3,Param!$B$5,Param!$C$5,Param!$D$5,Param!$E$5,Param!$B$6,Param!$C$6,Param!$D$6,Param!$E$6)</f>
        <v>14650</v>
      </c>
      <c r="D581" s="3">
        <f t="shared" si="205"/>
        <v>25.656742556917688</v>
      </c>
      <c r="E581" s="3">
        <f>tarifest3grenz(A581,$A$3,Param!$B$5,Param!$C$5,Param!$D$5,Param!$E$5,Param!$B$6,Param!$C$6,Param!$D$6,Param!$E$6)*100</f>
        <v>41.3823476070529</v>
      </c>
      <c r="F581" s="13">
        <f>soli3(C581,$A$3,Param!$J$4,Param!$J$5,Param!$J$6)</f>
        <v>0</v>
      </c>
      <c r="G581" s="3">
        <f>soli3grenz(C581,$A$3,Param!$J$4,Param!$J$5,Param!$J$6)*100</f>
        <v>0</v>
      </c>
      <c r="H581" s="13">
        <f t="shared" si="196"/>
        <v>14650</v>
      </c>
      <c r="I581" s="3">
        <f t="shared" si="218"/>
        <v>25.656742556917688</v>
      </c>
      <c r="J581" s="13">
        <f t="shared" si="197"/>
        <v>41.3823476070529</v>
      </c>
      <c r="K581" s="13">
        <f>tarifest3(A581,$A$3,Param!$B$10,Param!$C$10,Param!$D$10,Param!$E$10,Param!$B$11,Param!$C$11,Param!$D$11,Param!$E$11)</f>
        <v>18991</v>
      </c>
      <c r="L581" s="3">
        <f t="shared" si="206"/>
        <v>33.259194395796847</v>
      </c>
      <c r="M581" s="3">
        <f>tarifest3grenz(A581,$A$3,Param!$B$10,Param!$C$10,Param!$D$10,Param!$E$10,Param!$B$11,Param!$C$11,Param!$D$11,Param!$E$11)*100</f>
        <v>42</v>
      </c>
      <c r="N581" s="3">
        <f t="shared" si="207"/>
        <v>4591</v>
      </c>
      <c r="O581" s="3">
        <f t="shared" si="208"/>
        <v>8.0402802101576185</v>
      </c>
      <c r="P581" s="13">
        <f t="shared" si="198"/>
        <v>39970</v>
      </c>
      <c r="Q581" s="13">
        <f t="shared" si="209"/>
        <v>0</v>
      </c>
      <c r="R581" s="13">
        <f>tarifest3(A581-$K$3,$A$3,Param!$B$10,Param!$C$10,Param!$D$10,Param!$E$10,Param!$B$11,Param!$C$11,Param!$D$11,Param!$E$11)</f>
        <v>10634</v>
      </c>
      <c r="S581" s="3">
        <f t="shared" si="210"/>
        <v>18.623467600700526</v>
      </c>
      <c r="T581" s="3">
        <f>IF(A581&lt;$K$3,$K$2,tarifest3grenz(A581-$K$3,$A$3,Param!$B$10,Param!$C$10,Param!$D$10,Param!$E$10,Param!$B$11,Param!$C$11,Param!$D$11,Param!$E$11))*100</f>
        <v>37.16075956033891</v>
      </c>
      <c r="U581" s="3">
        <f>MAX(K581-tarifest3($K$3,$A$3,Param!$B$10,Param!$C$10,Param!$D$10,Param!$E$10,Param!$B$11,Param!$C$11,Param!$D$11,Param!$E$11),0)</f>
        <v>13761</v>
      </c>
      <c r="V581" s="3">
        <f t="shared" si="211"/>
        <v>24.099824868651488</v>
      </c>
      <c r="W581" s="3">
        <f t="shared" si="212"/>
        <v>42</v>
      </c>
      <c r="X581" s="3">
        <f>soli3grenz(K581,$A$3,Param!$J$9,Param!$J$10,Param!$J$11)*100</f>
        <v>11.899999999999999</v>
      </c>
      <c r="Y581" s="13">
        <f t="shared" si="199"/>
        <v>13761</v>
      </c>
      <c r="Z581" s="3">
        <f t="shared" si="213"/>
        <v>24.099824868651488</v>
      </c>
      <c r="AA581" s="13">
        <f t="shared" si="200"/>
        <v>42</v>
      </c>
      <c r="AB581" s="13">
        <f t="shared" si="201"/>
        <v>-889</v>
      </c>
      <c r="AC581" s="13">
        <f t="shared" si="202"/>
        <v>-1.5569176882661999</v>
      </c>
      <c r="AD581" s="13">
        <f t="shared" si="203"/>
        <v>0.61765239294710028</v>
      </c>
      <c r="AE581" s="3">
        <f t="shared" si="204"/>
        <v>0.61765239294710028</v>
      </c>
      <c r="AF581" s="13">
        <f t="shared" si="216"/>
        <v>889</v>
      </c>
      <c r="AG581" s="13">
        <f t="shared" si="214"/>
        <v>1.5569176882661999</v>
      </c>
      <c r="AH581" s="13">
        <f t="shared" si="217"/>
        <v>1.5569176882661999</v>
      </c>
    </row>
    <row r="582" spans="1:34" x14ac:dyDescent="0.2">
      <c r="A582" s="8">
        <f t="shared" si="215"/>
        <v>57200</v>
      </c>
      <c r="B582" s="9">
        <f t="shared" si="195"/>
        <v>57.2</v>
      </c>
      <c r="C582" s="13">
        <f>tarifest3(A582,$A$3,Param!$B$5,Param!$C$5,Param!$D$5,Param!$E$5,Param!$B$6,Param!$C$6,Param!$D$6,Param!$E$6)</f>
        <v>14691</v>
      </c>
      <c r="D582" s="3">
        <f t="shared" si="205"/>
        <v>25.683566433566433</v>
      </c>
      <c r="E582" s="3">
        <f>tarifest3grenz(A582,$A$3,Param!$B$5,Param!$C$5,Param!$D$5,Param!$E$5,Param!$B$6,Param!$C$6,Param!$D$6,Param!$E$6)*100</f>
        <v>41.42363453171513</v>
      </c>
      <c r="F582" s="13">
        <f>soli3(C582,$A$3,Param!$J$4,Param!$J$5,Param!$J$6)</f>
        <v>0</v>
      </c>
      <c r="G582" s="3">
        <f>soli3grenz(C582,$A$3,Param!$J$4,Param!$J$5,Param!$J$6)*100</f>
        <v>0</v>
      </c>
      <c r="H582" s="13">
        <f t="shared" si="196"/>
        <v>14691</v>
      </c>
      <c r="I582" s="3">
        <f t="shared" si="218"/>
        <v>25.683566433566433</v>
      </c>
      <c r="J582" s="13">
        <f t="shared" si="197"/>
        <v>41.42363453171513</v>
      </c>
      <c r="K582" s="13">
        <f>tarifest3(A582,$A$3,Param!$B$10,Param!$C$10,Param!$D$10,Param!$E$10,Param!$B$11,Param!$C$11,Param!$D$11,Param!$E$11)</f>
        <v>19033</v>
      </c>
      <c r="L582" s="3">
        <f t="shared" si="206"/>
        <v>33.27447552447552</v>
      </c>
      <c r="M582" s="3">
        <f>tarifest3grenz(A582,$A$3,Param!$B$10,Param!$C$10,Param!$D$10,Param!$E$10,Param!$B$11,Param!$C$11,Param!$D$11,Param!$E$11)*100</f>
        <v>42</v>
      </c>
      <c r="N582" s="3">
        <f t="shared" si="207"/>
        <v>4633</v>
      </c>
      <c r="O582" s="3">
        <f t="shared" si="208"/>
        <v>8.09965034965035</v>
      </c>
      <c r="P582" s="13">
        <f t="shared" si="198"/>
        <v>40040</v>
      </c>
      <c r="Q582" s="13">
        <f t="shared" si="209"/>
        <v>0</v>
      </c>
      <c r="R582" s="13">
        <f>tarifest3(A582-$K$3,$A$3,Param!$B$10,Param!$C$10,Param!$D$10,Param!$E$10,Param!$B$11,Param!$C$11,Param!$D$11,Param!$E$11)</f>
        <v>10671</v>
      </c>
      <c r="S582" s="3">
        <f t="shared" si="210"/>
        <v>18.655594405594407</v>
      </c>
      <c r="T582" s="3">
        <f>IF(A582&lt;$K$3,$K$2,tarifest3grenz(A582-$K$3,$A$3,Param!$B$10,Param!$C$10,Param!$D$10,Param!$E$10,Param!$B$11,Param!$C$11,Param!$D$11,Param!$E$11))*100</f>
        <v>37.202046485001148</v>
      </c>
      <c r="U582" s="3">
        <f>MAX(K582-tarifest3($K$3,$A$3,Param!$B$10,Param!$C$10,Param!$D$10,Param!$E$10,Param!$B$11,Param!$C$11,Param!$D$11,Param!$E$11),0)</f>
        <v>13803</v>
      </c>
      <c r="V582" s="3">
        <f t="shared" si="211"/>
        <v>24.131118881118883</v>
      </c>
      <c r="W582" s="3">
        <f t="shared" si="212"/>
        <v>42</v>
      </c>
      <c r="X582" s="3">
        <f>soli3grenz(K582,$A$3,Param!$J$9,Param!$J$10,Param!$J$11)*100</f>
        <v>11.899999999999999</v>
      </c>
      <c r="Y582" s="13">
        <f t="shared" si="199"/>
        <v>13803</v>
      </c>
      <c r="Z582" s="3">
        <f t="shared" si="213"/>
        <v>24.131118881118883</v>
      </c>
      <c r="AA582" s="13">
        <f t="shared" si="200"/>
        <v>42</v>
      </c>
      <c r="AB582" s="13">
        <f t="shared" si="201"/>
        <v>-888</v>
      </c>
      <c r="AC582" s="13">
        <f t="shared" si="202"/>
        <v>-1.5524475524475498</v>
      </c>
      <c r="AD582" s="13">
        <f t="shared" si="203"/>
        <v>0.57636546828486956</v>
      </c>
      <c r="AE582" s="3">
        <f t="shared" si="204"/>
        <v>0.57636546828486956</v>
      </c>
      <c r="AF582" s="13">
        <f t="shared" si="216"/>
        <v>888</v>
      </c>
      <c r="AG582" s="13">
        <f t="shared" si="214"/>
        <v>1.5524475524475498</v>
      </c>
      <c r="AH582" s="13">
        <f t="shared" si="217"/>
        <v>1.5524475524475498</v>
      </c>
    </row>
    <row r="583" spans="1:34" x14ac:dyDescent="0.2">
      <c r="A583" s="8">
        <f t="shared" si="215"/>
        <v>57300</v>
      </c>
      <c r="B583" s="9">
        <f t="shared" si="195"/>
        <v>57.3</v>
      </c>
      <c r="C583" s="13">
        <f>tarifest3(A583,$A$3,Param!$B$5,Param!$C$5,Param!$D$5,Param!$E$5,Param!$B$6,Param!$C$6,Param!$D$6,Param!$E$6)</f>
        <v>14733</v>
      </c>
      <c r="D583" s="3">
        <f t="shared" si="205"/>
        <v>25.712041884816756</v>
      </c>
      <c r="E583" s="3">
        <f>tarifest3grenz(A583,$A$3,Param!$B$5,Param!$C$5,Param!$D$5,Param!$E$5,Param!$B$6,Param!$C$6,Param!$D$6,Param!$E$6)*100</f>
        <v>41.464921456377382</v>
      </c>
      <c r="F583" s="13">
        <f>soli3(C583,$A$3,Param!$J$4,Param!$J$5,Param!$J$6)</f>
        <v>0</v>
      </c>
      <c r="G583" s="3">
        <f>soli3grenz(C583,$A$3,Param!$J$4,Param!$J$5,Param!$J$6)*100</f>
        <v>0</v>
      </c>
      <c r="H583" s="13">
        <f t="shared" si="196"/>
        <v>14733</v>
      </c>
      <c r="I583" s="3">
        <f t="shared" si="218"/>
        <v>25.712041884816756</v>
      </c>
      <c r="J583" s="13">
        <f t="shared" si="197"/>
        <v>41.464921456377382</v>
      </c>
      <c r="K583" s="13">
        <f>tarifest3(A583,$A$3,Param!$B$10,Param!$C$10,Param!$D$10,Param!$E$10,Param!$B$11,Param!$C$11,Param!$D$11,Param!$E$11)</f>
        <v>19075</v>
      </c>
      <c r="L583" s="3">
        <f t="shared" si="206"/>
        <v>33.289703315881326</v>
      </c>
      <c r="M583" s="3">
        <f>tarifest3grenz(A583,$A$3,Param!$B$10,Param!$C$10,Param!$D$10,Param!$E$10,Param!$B$11,Param!$C$11,Param!$D$11,Param!$E$11)*100</f>
        <v>42</v>
      </c>
      <c r="N583" s="3">
        <f t="shared" si="207"/>
        <v>4675</v>
      </c>
      <c r="O583" s="3">
        <f t="shared" si="208"/>
        <v>8.158813263525305</v>
      </c>
      <c r="P583" s="13">
        <f t="shared" si="198"/>
        <v>40110</v>
      </c>
      <c r="Q583" s="13">
        <f t="shared" si="209"/>
        <v>0</v>
      </c>
      <c r="R583" s="13">
        <f>tarifest3(A583-$K$3,$A$3,Param!$B$10,Param!$C$10,Param!$D$10,Param!$E$10,Param!$B$11,Param!$C$11,Param!$D$11,Param!$E$11)</f>
        <v>10709</v>
      </c>
      <c r="S583" s="3">
        <f t="shared" si="210"/>
        <v>18.68935427574171</v>
      </c>
      <c r="T583" s="3">
        <f>IF(A583&lt;$K$3,$K$2,tarifest3grenz(A583-$K$3,$A$3,Param!$B$10,Param!$C$10,Param!$D$10,Param!$E$10,Param!$B$11,Param!$C$11,Param!$D$11,Param!$E$11))*100</f>
        <v>37.243333409663379</v>
      </c>
      <c r="U583" s="3">
        <f>MAX(K583-tarifest3($K$3,$A$3,Param!$B$10,Param!$C$10,Param!$D$10,Param!$E$10,Param!$B$11,Param!$C$11,Param!$D$11,Param!$E$11),0)</f>
        <v>13845</v>
      </c>
      <c r="V583" s="3">
        <f t="shared" si="211"/>
        <v>24.162303664921467</v>
      </c>
      <c r="W583" s="3">
        <f t="shared" si="212"/>
        <v>42</v>
      </c>
      <c r="X583" s="3">
        <f>soli3grenz(K583,$A$3,Param!$J$9,Param!$J$10,Param!$J$11)*100</f>
        <v>11.899999999999999</v>
      </c>
      <c r="Y583" s="13">
        <f t="shared" si="199"/>
        <v>13845</v>
      </c>
      <c r="Z583" s="3">
        <f t="shared" si="213"/>
        <v>24.162303664921467</v>
      </c>
      <c r="AA583" s="13">
        <f t="shared" si="200"/>
        <v>42</v>
      </c>
      <c r="AB583" s="13">
        <f t="shared" si="201"/>
        <v>-888</v>
      </c>
      <c r="AC583" s="13">
        <f t="shared" si="202"/>
        <v>-1.5497382198952891</v>
      </c>
      <c r="AD583" s="13">
        <f t="shared" si="203"/>
        <v>0.53507854362261753</v>
      </c>
      <c r="AE583" s="3">
        <f t="shared" si="204"/>
        <v>0.53507854362261753</v>
      </c>
      <c r="AF583" s="13">
        <f t="shared" si="216"/>
        <v>888</v>
      </c>
      <c r="AG583" s="13">
        <f t="shared" si="214"/>
        <v>1.5497382198952891</v>
      </c>
      <c r="AH583" s="13">
        <f t="shared" si="217"/>
        <v>1.5497382198952891</v>
      </c>
    </row>
    <row r="584" spans="1:34" x14ac:dyDescent="0.2">
      <c r="A584" s="8">
        <f t="shared" si="215"/>
        <v>57400</v>
      </c>
      <c r="B584" s="9">
        <f t="shared" si="195"/>
        <v>57.4</v>
      </c>
      <c r="C584" s="13">
        <f>tarifest3(A584,$A$3,Param!$B$5,Param!$C$5,Param!$D$5,Param!$E$5,Param!$B$6,Param!$C$6,Param!$D$6,Param!$E$6)</f>
        <v>14774</v>
      </c>
      <c r="D584" s="3">
        <f t="shared" si="205"/>
        <v>25.73867595818815</v>
      </c>
      <c r="E584" s="3">
        <f>tarifest3grenz(A584,$A$3,Param!$B$5,Param!$C$5,Param!$D$5,Param!$E$5,Param!$B$6,Param!$C$6,Param!$D$6,Param!$E$6)*100</f>
        <v>41.506208381039613</v>
      </c>
      <c r="F584" s="13">
        <f>soli3(C584,$A$3,Param!$J$4,Param!$J$5,Param!$J$6)</f>
        <v>0</v>
      </c>
      <c r="G584" s="3">
        <f>soli3grenz(C584,$A$3,Param!$J$4,Param!$J$5,Param!$J$6)*100</f>
        <v>0</v>
      </c>
      <c r="H584" s="13">
        <f t="shared" si="196"/>
        <v>14774</v>
      </c>
      <c r="I584" s="3">
        <f t="shared" si="218"/>
        <v>25.73867595818815</v>
      </c>
      <c r="J584" s="13">
        <f t="shared" si="197"/>
        <v>41.506208381039613</v>
      </c>
      <c r="K584" s="13">
        <f>tarifest3(A584,$A$3,Param!$B$10,Param!$C$10,Param!$D$10,Param!$E$10,Param!$B$11,Param!$C$11,Param!$D$11,Param!$E$11)</f>
        <v>19117</v>
      </c>
      <c r="L584" s="3">
        <f t="shared" si="206"/>
        <v>33.304878048780488</v>
      </c>
      <c r="M584" s="3">
        <f>tarifest3grenz(A584,$A$3,Param!$B$10,Param!$C$10,Param!$D$10,Param!$E$10,Param!$B$11,Param!$C$11,Param!$D$11,Param!$E$11)*100</f>
        <v>42</v>
      </c>
      <c r="N584" s="3">
        <f t="shared" si="207"/>
        <v>4717</v>
      </c>
      <c r="O584" s="3">
        <f t="shared" si="208"/>
        <v>8.2177700348432055</v>
      </c>
      <c r="P584" s="13">
        <f t="shared" si="198"/>
        <v>40180</v>
      </c>
      <c r="Q584" s="13">
        <f t="shared" si="209"/>
        <v>0</v>
      </c>
      <c r="R584" s="13">
        <f>tarifest3(A584-$K$3,$A$3,Param!$B$10,Param!$C$10,Param!$D$10,Param!$E$10,Param!$B$11,Param!$C$11,Param!$D$11,Param!$E$11)</f>
        <v>10746</v>
      </c>
      <c r="S584" s="3">
        <f t="shared" si="210"/>
        <v>18.721254355400696</v>
      </c>
      <c r="T584" s="3">
        <f>IF(A584&lt;$K$3,$K$2,tarifest3grenz(A584-$K$3,$A$3,Param!$B$10,Param!$C$10,Param!$D$10,Param!$E$10,Param!$B$11,Param!$C$11,Param!$D$11,Param!$E$11))*100</f>
        <v>37.284620334325624</v>
      </c>
      <c r="U584" s="3">
        <f>MAX(K584-tarifest3($K$3,$A$3,Param!$B$10,Param!$C$10,Param!$D$10,Param!$E$10,Param!$B$11,Param!$C$11,Param!$D$11,Param!$E$11),0)</f>
        <v>13887</v>
      </c>
      <c r="V584" s="3">
        <f t="shared" si="211"/>
        <v>24.193379790940767</v>
      </c>
      <c r="W584" s="3">
        <f t="shared" si="212"/>
        <v>42</v>
      </c>
      <c r="X584" s="3">
        <f>soli3grenz(K584,$A$3,Param!$J$9,Param!$J$10,Param!$J$11)*100</f>
        <v>11.899999999999999</v>
      </c>
      <c r="Y584" s="13">
        <f t="shared" si="199"/>
        <v>13887</v>
      </c>
      <c r="Z584" s="3">
        <f t="shared" si="213"/>
        <v>24.193379790940767</v>
      </c>
      <c r="AA584" s="13">
        <f t="shared" si="200"/>
        <v>42</v>
      </c>
      <c r="AB584" s="13">
        <f t="shared" si="201"/>
        <v>-887</v>
      </c>
      <c r="AC584" s="13">
        <f t="shared" si="202"/>
        <v>-1.5452961672473826</v>
      </c>
      <c r="AD584" s="13">
        <f t="shared" si="203"/>
        <v>0.49379161896038681</v>
      </c>
      <c r="AE584" s="3">
        <f t="shared" si="204"/>
        <v>0.49379161896038681</v>
      </c>
      <c r="AF584" s="13">
        <f t="shared" si="216"/>
        <v>887</v>
      </c>
      <c r="AG584" s="13">
        <f t="shared" si="214"/>
        <v>1.5452961672473826</v>
      </c>
      <c r="AH584" s="13">
        <f t="shared" si="217"/>
        <v>1.5452961672473826</v>
      </c>
    </row>
    <row r="585" spans="1:34" x14ac:dyDescent="0.2">
      <c r="A585" s="8">
        <f t="shared" si="215"/>
        <v>57500</v>
      </c>
      <c r="B585" s="9">
        <f t="shared" si="195"/>
        <v>57.5</v>
      </c>
      <c r="C585" s="13">
        <f>tarifest3(A585,$A$3,Param!$B$5,Param!$C$5,Param!$D$5,Param!$E$5,Param!$B$6,Param!$C$6,Param!$D$6,Param!$E$6)</f>
        <v>14816</v>
      </c>
      <c r="D585" s="3">
        <f t="shared" si="205"/>
        <v>25.766956521739132</v>
      </c>
      <c r="E585" s="3">
        <f>tarifest3grenz(A585,$A$3,Param!$B$5,Param!$C$5,Param!$D$5,Param!$E$5,Param!$B$6,Param!$C$6,Param!$D$6,Param!$E$6)*100</f>
        <v>41.547495305701851</v>
      </c>
      <c r="F585" s="13">
        <f>soli3(C585,$A$3,Param!$J$4,Param!$J$5,Param!$J$6)</f>
        <v>0</v>
      </c>
      <c r="G585" s="3">
        <f>soli3grenz(C585,$A$3,Param!$J$4,Param!$J$5,Param!$J$6)*100</f>
        <v>0</v>
      </c>
      <c r="H585" s="13">
        <f t="shared" si="196"/>
        <v>14816</v>
      </c>
      <c r="I585" s="3">
        <f t="shared" si="218"/>
        <v>25.766956521739132</v>
      </c>
      <c r="J585" s="13">
        <f t="shared" si="197"/>
        <v>41.547495305701851</v>
      </c>
      <c r="K585" s="13">
        <f>tarifest3(A585,$A$3,Param!$B$10,Param!$C$10,Param!$D$10,Param!$E$10,Param!$B$11,Param!$C$11,Param!$D$11,Param!$E$11)</f>
        <v>19159</v>
      </c>
      <c r="L585" s="3">
        <f t="shared" si="206"/>
        <v>33.32</v>
      </c>
      <c r="M585" s="3">
        <f>tarifest3grenz(A585,$A$3,Param!$B$10,Param!$C$10,Param!$D$10,Param!$E$10,Param!$B$11,Param!$C$11,Param!$D$11,Param!$E$11)*100</f>
        <v>42</v>
      </c>
      <c r="N585" s="3">
        <f t="shared" si="207"/>
        <v>4759</v>
      </c>
      <c r="O585" s="3">
        <f t="shared" si="208"/>
        <v>8.2765217391304358</v>
      </c>
      <c r="P585" s="13">
        <f t="shared" si="198"/>
        <v>40250</v>
      </c>
      <c r="Q585" s="13">
        <f t="shared" si="209"/>
        <v>0</v>
      </c>
      <c r="R585" s="13">
        <f>tarifest3(A585-$K$3,$A$3,Param!$B$10,Param!$C$10,Param!$D$10,Param!$E$10,Param!$B$11,Param!$C$11,Param!$D$11,Param!$E$11)</f>
        <v>10783</v>
      </c>
      <c r="S585" s="3">
        <f t="shared" si="210"/>
        <v>18.753043478260871</v>
      </c>
      <c r="T585" s="3">
        <f>IF(A585&lt;$K$3,$K$2,tarifest3grenz(A585-$K$3,$A$3,Param!$B$10,Param!$C$10,Param!$D$10,Param!$E$10,Param!$B$11,Param!$C$11,Param!$D$11,Param!$E$11))*100</f>
        <v>37.325907258987861</v>
      </c>
      <c r="U585" s="3">
        <f>MAX(K585-tarifest3($K$3,$A$3,Param!$B$10,Param!$C$10,Param!$D$10,Param!$E$10,Param!$B$11,Param!$C$11,Param!$D$11,Param!$E$11),0)</f>
        <v>13929</v>
      </c>
      <c r="V585" s="3">
        <f t="shared" si="211"/>
        <v>24.224347826086955</v>
      </c>
      <c r="W585" s="3">
        <f t="shared" si="212"/>
        <v>42</v>
      </c>
      <c r="X585" s="3">
        <f>soli3grenz(K585,$A$3,Param!$J$9,Param!$J$10,Param!$J$11)*100</f>
        <v>11.899999999999999</v>
      </c>
      <c r="Y585" s="13">
        <f t="shared" si="199"/>
        <v>13929</v>
      </c>
      <c r="Z585" s="3">
        <f t="shared" si="213"/>
        <v>24.224347826086955</v>
      </c>
      <c r="AA585" s="13">
        <f t="shared" si="200"/>
        <v>42</v>
      </c>
      <c r="AB585" s="13">
        <f t="shared" si="201"/>
        <v>-887</v>
      </c>
      <c r="AC585" s="13">
        <f t="shared" si="202"/>
        <v>-1.5426086956521772</v>
      </c>
      <c r="AD585" s="13">
        <f t="shared" si="203"/>
        <v>0.45250469429814899</v>
      </c>
      <c r="AE585" s="3">
        <f t="shared" si="204"/>
        <v>0.45250469429814899</v>
      </c>
      <c r="AF585" s="13">
        <f t="shared" si="216"/>
        <v>887</v>
      </c>
      <c r="AG585" s="13">
        <f t="shared" si="214"/>
        <v>1.5426086956521772</v>
      </c>
      <c r="AH585" s="13">
        <f t="shared" si="217"/>
        <v>1.5426086956521772</v>
      </c>
    </row>
    <row r="586" spans="1:34" x14ac:dyDescent="0.2">
      <c r="A586" s="8">
        <f t="shared" si="215"/>
        <v>57600</v>
      </c>
      <c r="B586" s="9">
        <f t="shared" ref="B586:B649" si="219">+A586/1000</f>
        <v>57.6</v>
      </c>
      <c r="C586" s="13">
        <f>tarifest3(A586,$A$3,Param!$B$5,Param!$C$5,Param!$D$5,Param!$E$5,Param!$B$6,Param!$C$6,Param!$D$6,Param!$E$6)</f>
        <v>14857</v>
      </c>
      <c r="D586" s="3">
        <f t="shared" si="205"/>
        <v>25.793402777777779</v>
      </c>
      <c r="E586" s="3">
        <f>tarifest3grenz(A586,$A$3,Param!$B$5,Param!$C$5,Param!$D$5,Param!$E$5,Param!$B$6,Param!$C$6,Param!$D$6,Param!$E$6)*100</f>
        <v>41.588782230364096</v>
      </c>
      <c r="F586" s="13">
        <f>soli3(C586,$A$3,Param!$J$4,Param!$J$5,Param!$J$6)</f>
        <v>0</v>
      </c>
      <c r="G586" s="3">
        <f>soli3grenz(C586,$A$3,Param!$J$4,Param!$J$5,Param!$J$6)*100</f>
        <v>0</v>
      </c>
      <c r="H586" s="13">
        <f t="shared" ref="H586:H649" si="220">+C586+F586</f>
        <v>14857</v>
      </c>
      <c r="I586" s="3">
        <f t="shared" si="218"/>
        <v>25.793402777777779</v>
      </c>
      <c r="J586" s="13">
        <f t="shared" ref="J586:J649" si="221">+E586*(1+G586/100)</f>
        <v>41.588782230364096</v>
      </c>
      <c r="K586" s="13">
        <f>tarifest3(A586,$A$3,Param!$B$10,Param!$C$10,Param!$D$10,Param!$E$10,Param!$B$11,Param!$C$11,Param!$D$11,Param!$E$11)</f>
        <v>19201</v>
      </c>
      <c r="L586" s="3">
        <f t="shared" si="206"/>
        <v>33.335069444444443</v>
      </c>
      <c r="M586" s="3">
        <f>tarifest3grenz(A586,$A$3,Param!$B$10,Param!$C$10,Param!$D$10,Param!$E$10,Param!$B$11,Param!$C$11,Param!$D$11,Param!$E$11)*100</f>
        <v>42</v>
      </c>
      <c r="N586" s="3">
        <f t="shared" si="207"/>
        <v>4801</v>
      </c>
      <c r="O586" s="3">
        <f t="shared" si="208"/>
        <v>8.3350694444444446</v>
      </c>
      <c r="P586" s="13">
        <f t="shared" ref="P586:P649" si="222">+A586*$K$2</f>
        <v>40320</v>
      </c>
      <c r="Q586" s="13">
        <f t="shared" si="209"/>
        <v>0</v>
      </c>
      <c r="R586" s="13">
        <f>tarifest3(A586-$K$3,$A$3,Param!$B$10,Param!$C$10,Param!$D$10,Param!$E$10,Param!$B$11,Param!$C$11,Param!$D$11,Param!$E$11)</f>
        <v>10820</v>
      </c>
      <c r="S586" s="3">
        <f t="shared" si="210"/>
        <v>18.784722222222221</v>
      </c>
      <c r="T586" s="3">
        <f>IF(A586&lt;$K$3,$K$2,tarifest3grenz(A586-$K$3,$A$3,Param!$B$10,Param!$C$10,Param!$D$10,Param!$E$10,Param!$B$11,Param!$C$11,Param!$D$11,Param!$E$11))*100</f>
        <v>37.367194183650099</v>
      </c>
      <c r="U586" s="3">
        <f>MAX(K586-tarifest3($K$3,$A$3,Param!$B$10,Param!$C$10,Param!$D$10,Param!$E$10,Param!$B$11,Param!$C$11,Param!$D$11,Param!$E$11),0)</f>
        <v>13971</v>
      </c>
      <c r="V586" s="3">
        <f t="shared" si="211"/>
        <v>24.255208333333332</v>
      </c>
      <c r="W586" s="3">
        <f t="shared" si="212"/>
        <v>42</v>
      </c>
      <c r="X586" s="3">
        <f>soli3grenz(K586,$A$3,Param!$J$9,Param!$J$10,Param!$J$11)*100</f>
        <v>11.899999999999999</v>
      </c>
      <c r="Y586" s="13">
        <f t="shared" ref="Y586:Y649" si="223">IF($Y$4=0,N586,IF($Y$4=1,Q586+R586,IF($Y$4=2,Q586+U586)))</f>
        <v>13971</v>
      </c>
      <c r="Z586" s="3">
        <f t="shared" si="213"/>
        <v>24.255208333333332</v>
      </c>
      <c r="AA586" s="13">
        <f t="shared" ref="AA586:AA649" si="224">IF($Y$4=0,M586,IF($Y$4=1,T586,IF($Y$4=2,W586)))</f>
        <v>42</v>
      </c>
      <c r="AB586" s="13">
        <f t="shared" ref="AB586:AB649" si="225">+Y586-H586</f>
        <v>-886</v>
      </c>
      <c r="AC586" s="13">
        <f t="shared" ref="AC586:AC649" si="226">+Z586-I586</f>
        <v>-1.5381944444444464</v>
      </c>
      <c r="AD586" s="13">
        <f t="shared" ref="AD586:AD649" si="227">+AA586-J586</f>
        <v>0.41121776963590406</v>
      </c>
      <c r="AE586" s="3">
        <f t="shared" ref="AE586:AE649" si="228">+M586-E586</f>
        <v>0.41121776963590406</v>
      </c>
      <c r="AF586" s="13">
        <f t="shared" si="216"/>
        <v>886</v>
      </c>
      <c r="AG586" s="13">
        <f t="shared" si="214"/>
        <v>1.5381944444444464</v>
      </c>
      <c r="AH586" s="13">
        <f t="shared" si="217"/>
        <v>1.5381944444444464</v>
      </c>
    </row>
    <row r="587" spans="1:34" x14ac:dyDescent="0.2">
      <c r="A587" s="8">
        <f t="shared" si="215"/>
        <v>57700</v>
      </c>
      <c r="B587" s="9">
        <f t="shared" si="219"/>
        <v>57.7</v>
      </c>
      <c r="C587" s="13">
        <f>tarifest3(A587,$A$3,Param!$B$5,Param!$C$5,Param!$D$5,Param!$E$5,Param!$B$6,Param!$C$6,Param!$D$6,Param!$E$6)</f>
        <v>14899</v>
      </c>
      <c r="D587" s="3">
        <f t="shared" ref="D587:D650" si="229">IF($A587=0,0,C587/$A587*100)</f>
        <v>25.821490467937608</v>
      </c>
      <c r="E587" s="3">
        <f>tarifest3grenz(A587,$A$3,Param!$B$5,Param!$C$5,Param!$D$5,Param!$E$5,Param!$B$6,Param!$C$6,Param!$D$6,Param!$E$6)*100</f>
        <v>41.630069155026334</v>
      </c>
      <c r="F587" s="13">
        <f>soli3(C587,$A$3,Param!$J$4,Param!$J$5,Param!$J$6)</f>
        <v>0</v>
      </c>
      <c r="G587" s="3">
        <f>soli3grenz(C587,$A$3,Param!$J$4,Param!$J$5,Param!$J$6)*100</f>
        <v>0</v>
      </c>
      <c r="H587" s="13">
        <f t="shared" si="220"/>
        <v>14899</v>
      </c>
      <c r="I587" s="3">
        <f t="shared" si="218"/>
        <v>25.821490467937608</v>
      </c>
      <c r="J587" s="13">
        <f t="shared" si="221"/>
        <v>41.630069155026334</v>
      </c>
      <c r="K587" s="13">
        <f>tarifest3(A587,$A$3,Param!$B$10,Param!$C$10,Param!$D$10,Param!$E$10,Param!$B$11,Param!$C$11,Param!$D$11,Param!$E$11)</f>
        <v>19243</v>
      </c>
      <c r="L587" s="3">
        <f t="shared" ref="L587:L650" si="230">IF($A587=0,0,K587/$A587*100)</f>
        <v>33.350086655112655</v>
      </c>
      <c r="M587" s="3">
        <f>tarifest3grenz(A587,$A$3,Param!$B$10,Param!$C$10,Param!$D$10,Param!$E$10,Param!$B$11,Param!$C$11,Param!$D$11,Param!$E$11)*100</f>
        <v>42</v>
      </c>
      <c r="N587" s="3">
        <f t="shared" ref="N587:N650" si="231">+K587-$K$1</f>
        <v>4843</v>
      </c>
      <c r="O587" s="3">
        <f t="shared" ref="O587:O650" si="232">IF($A587=0,0,N587/$A587*100)</f>
        <v>8.3934142114384755</v>
      </c>
      <c r="P587" s="13">
        <f t="shared" si="222"/>
        <v>40390</v>
      </c>
      <c r="Q587" s="13">
        <f t="shared" ref="Q587:Q650" si="233">MIN(P587-$K$1,0)</f>
        <v>0</v>
      </c>
      <c r="R587" s="13">
        <f>tarifest3(A587-$K$3,$A$3,Param!$B$10,Param!$C$10,Param!$D$10,Param!$E$10,Param!$B$11,Param!$C$11,Param!$D$11,Param!$E$11)</f>
        <v>10858</v>
      </c>
      <c r="S587" s="3">
        <f t="shared" ref="S587:S650" si="234">IF($A587=0,0,(Q587+R587)/$A587*100)</f>
        <v>18.818024263431543</v>
      </c>
      <c r="T587" s="3">
        <f>IF(A587&lt;$K$3,$K$2,tarifest3grenz(A587-$K$3,$A$3,Param!$B$10,Param!$C$10,Param!$D$10,Param!$E$10,Param!$B$11,Param!$C$11,Param!$D$11,Param!$E$11))*100</f>
        <v>37.408481108312344</v>
      </c>
      <c r="U587" s="3">
        <f>MAX(K587-tarifest3($K$3,$A$3,Param!$B$10,Param!$C$10,Param!$D$10,Param!$E$10,Param!$B$11,Param!$C$11,Param!$D$11,Param!$E$11),0)</f>
        <v>14013</v>
      </c>
      <c r="V587" s="3">
        <f t="shared" ref="V587:V650" si="235">IF($A587=0,0,(Q587+U587)/$A587*100)</f>
        <v>24.285961871750434</v>
      </c>
      <c r="W587" s="3">
        <f t="shared" ref="W587:W650" si="236">IF(A587&lt;$K$3,$K$2*100,M587)</f>
        <v>42</v>
      </c>
      <c r="X587" s="3">
        <f>soli3grenz(K587,$A$3,Param!$J$9,Param!$J$10,Param!$J$11)*100</f>
        <v>11.899999999999999</v>
      </c>
      <c r="Y587" s="13">
        <f t="shared" si="223"/>
        <v>14013</v>
      </c>
      <c r="Z587" s="3">
        <f t="shared" ref="Z587:Z650" si="237">IF($A587=0,0,Y587/$A587*100)</f>
        <v>24.285961871750434</v>
      </c>
      <c r="AA587" s="13">
        <f t="shared" si="224"/>
        <v>42</v>
      </c>
      <c r="AB587" s="13">
        <f t="shared" si="225"/>
        <v>-886</v>
      </c>
      <c r="AC587" s="13">
        <f t="shared" si="226"/>
        <v>-1.5355285961871736</v>
      </c>
      <c r="AD587" s="13">
        <f t="shared" si="227"/>
        <v>0.36993084497366624</v>
      </c>
      <c r="AE587" s="3">
        <f t="shared" si="228"/>
        <v>0.36993084497366624</v>
      </c>
      <c r="AF587" s="13">
        <f t="shared" si="216"/>
        <v>886</v>
      </c>
      <c r="AG587" s="13">
        <f t="shared" ref="AG587:AG650" si="238">-AC587</f>
        <v>1.5355285961871736</v>
      </c>
      <c r="AH587" s="13">
        <f t="shared" si="217"/>
        <v>1.5355285961871736</v>
      </c>
    </row>
    <row r="588" spans="1:34" x14ac:dyDescent="0.2">
      <c r="A588" s="8">
        <f t="shared" ref="A588:A651" si="239">+A587+100</f>
        <v>57800</v>
      </c>
      <c r="B588" s="9">
        <f t="shared" si="219"/>
        <v>57.8</v>
      </c>
      <c r="C588" s="13">
        <f>tarifest3(A588,$A$3,Param!$B$5,Param!$C$5,Param!$D$5,Param!$E$5,Param!$B$6,Param!$C$6,Param!$D$6,Param!$E$6)</f>
        <v>14940</v>
      </c>
      <c r="D588" s="3">
        <f t="shared" si="229"/>
        <v>25.847750865051903</v>
      </c>
      <c r="E588" s="3">
        <f>tarifest3grenz(A588,$A$3,Param!$B$5,Param!$C$5,Param!$D$5,Param!$E$5,Param!$B$6,Param!$C$6,Param!$D$6,Param!$E$6)*100</f>
        <v>41.671356079688579</v>
      </c>
      <c r="F588" s="13">
        <f>soli3(C588,$A$3,Param!$J$4,Param!$J$5,Param!$J$6)</f>
        <v>0</v>
      </c>
      <c r="G588" s="3">
        <f>soli3grenz(C588,$A$3,Param!$J$4,Param!$J$5,Param!$J$6)*100</f>
        <v>0</v>
      </c>
      <c r="H588" s="13">
        <f t="shared" si="220"/>
        <v>14940</v>
      </c>
      <c r="I588" s="3">
        <f t="shared" si="218"/>
        <v>25.847750865051903</v>
      </c>
      <c r="J588" s="13">
        <f t="shared" si="221"/>
        <v>41.671356079688579</v>
      </c>
      <c r="K588" s="13">
        <f>tarifest3(A588,$A$3,Param!$B$10,Param!$C$10,Param!$D$10,Param!$E$10,Param!$B$11,Param!$C$11,Param!$D$11,Param!$E$11)</f>
        <v>19285</v>
      </c>
      <c r="L588" s="3">
        <f t="shared" si="230"/>
        <v>33.365051903114185</v>
      </c>
      <c r="M588" s="3">
        <f>tarifest3grenz(A588,$A$3,Param!$B$10,Param!$C$10,Param!$D$10,Param!$E$10,Param!$B$11,Param!$C$11,Param!$D$11,Param!$E$11)*100</f>
        <v>42</v>
      </c>
      <c r="N588" s="3">
        <f t="shared" si="231"/>
        <v>4885</v>
      </c>
      <c r="O588" s="3">
        <f t="shared" si="232"/>
        <v>8.4515570934256061</v>
      </c>
      <c r="P588" s="13">
        <f t="shared" si="222"/>
        <v>40460</v>
      </c>
      <c r="Q588" s="13">
        <f t="shared" si="233"/>
        <v>0</v>
      </c>
      <c r="R588" s="13">
        <f>tarifest3(A588-$K$3,$A$3,Param!$B$10,Param!$C$10,Param!$D$10,Param!$E$10,Param!$B$11,Param!$C$11,Param!$D$11,Param!$E$11)</f>
        <v>10895</v>
      </c>
      <c r="S588" s="3">
        <f t="shared" si="234"/>
        <v>18.849480968858131</v>
      </c>
      <c r="T588" s="3">
        <f>IF(A588&lt;$K$3,$K$2,tarifest3grenz(A588-$K$3,$A$3,Param!$B$10,Param!$C$10,Param!$D$10,Param!$E$10,Param!$B$11,Param!$C$11,Param!$D$11,Param!$E$11))*100</f>
        <v>37.449768032974582</v>
      </c>
      <c r="U588" s="3">
        <f>MAX(K588-tarifest3($K$3,$A$3,Param!$B$10,Param!$C$10,Param!$D$10,Param!$E$10,Param!$B$11,Param!$C$11,Param!$D$11,Param!$E$11),0)</f>
        <v>14055</v>
      </c>
      <c r="V588" s="3">
        <f t="shared" si="235"/>
        <v>24.316608996539792</v>
      </c>
      <c r="W588" s="3">
        <f t="shared" si="236"/>
        <v>42</v>
      </c>
      <c r="X588" s="3">
        <f>soli3grenz(K588,$A$3,Param!$J$9,Param!$J$10,Param!$J$11)*100</f>
        <v>11.899999999999999</v>
      </c>
      <c r="Y588" s="13">
        <f t="shared" si="223"/>
        <v>14055</v>
      </c>
      <c r="Z588" s="3">
        <f t="shared" si="237"/>
        <v>24.316608996539792</v>
      </c>
      <c r="AA588" s="13">
        <f t="shared" si="224"/>
        <v>42</v>
      </c>
      <c r="AB588" s="13">
        <f t="shared" si="225"/>
        <v>-885</v>
      </c>
      <c r="AC588" s="13">
        <f t="shared" si="226"/>
        <v>-1.5311418685121119</v>
      </c>
      <c r="AD588" s="13">
        <f t="shared" si="227"/>
        <v>0.32864392031142131</v>
      </c>
      <c r="AE588" s="3">
        <f t="shared" si="228"/>
        <v>0.32864392031142131</v>
      </c>
      <c r="AF588" s="13">
        <f t="shared" si="216"/>
        <v>885</v>
      </c>
      <c r="AG588" s="13">
        <f t="shared" si="238"/>
        <v>1.5311418685121119</v>
      </c>
      <c r="AH588" s="13">
        <f t="shared" si="217"/>
        <v>1.5311418685121119</v>
      </c>
    </row>
    <row r="589" spans="1:34" x14ac:dyDescent="0.2">
      <c r="A589" s="8">
        <f t="shared" si="239"/>
        <v>57900</v>
      </c>
      <c r="B589" s="9">
        <f t="shared" si="219"/>
        <v>57.9</v>
      </c>
      <c r="C589" s="13">
        <f>tarifest3(A589,$A$3,Param!$B$5,Param!$C$5,Param!$D$5,Param!$E$5,Param!$B$6,Param!$C$6,Param!$D$6,Param!$E$6)</f>
        <v>14982</v>
      </c>
      <c r="D589" s="3">
        <f t="shared" si="229"/>
        <v>25.875647668393782</v>
      </c>
      <c r="E589" s="3">
        <f>tarifest3grenz(A589,$A$3,Param!$B$5,Param!$C$5,Param!$D$5,Param!$E$5,Param!$B$6,Param!$C$6,Param!$D$6,Param!$E$6)*100</f>
        <v>41.712643004350817</v>
      </c>
      <c r="F589" s="13">
        <f>soli3(C589,$A$3,Param!$J$4,Param!$J$5,Param!$J$6)</f>
        <v>0</v>
      </c>
      <c r="G589" s="3">
        <f>soli3grenz(C589,$A$3,Param!$J$4,Param!$J$5,Param!$J$6)*100</f>
        <v>0</v>
      </c>
      <c r="H589" s="13">
        <f t="shared" si="220"/>
        <v>14982</v>
      </c>
      <c r="I589" s="3">
        <f t="shared" si="218"/>
        <v>25.875647668393782</v>
      </c>
      <c r="J589" s="13">
        <f t="shared" si="221"/>
        <v>41.712643004350817</v>
      </c>
      <c r="K589" s="13">
        <f>tarifest3(A589,$A$3,Param!$B$10,Param!$C$10,Param!$D$10,Param!$E$10,Param!$B$11,Param!$C$11,Param!$D$11,Param!$E$11)</f>
        <v>19327</v>
      </c>
      <c r="L589" s="3">
        <f t="shared" si="230"/>
        <v>33.379965457685671</v>
      </c>
      <c r="M589" s="3">
        <f>tarifest3grenz(A589,$A$3,Param!$B$10,Param!$C$10,Param!$D$10,Param!$E$10,Param!$B$11,Param!$C$11,Param!$D$11,Param!$E$11)*100</f>
        <v>42</v>
      </c>
      <c r="N589" s="3">
        <f t="shared" si="231"/>
        <v>4927</v>
      </c>
      <c r="O589" s="3">
        <f t="shared" si="232"/>
        <v>8.5094991364421411</v>
      </c>
      <c r="P589" s="13">
        <f t="shared" si="222"/>
        <v>40530</v>
      </c>
      <c r="Q589" s="13">
        <f t="shared" si="233"/>
        <v>0</v>
      </c>
      <c r="R589" s="13">
        <f>tarifest3(A589-$K$3,$A$3,Param!$B$10,Param!$C$10,Param!$D$10,Param!$E$10,Param!$B$11,Param!$C$11,Param!$D$11,Param!$E$11)</f>
        <v>10933</v>
      </c>
      <c r="S589" s="3">
        <f t="shared" si="234"/>
        <v>18.882556131260795</v>
      </c>
      <c r="T589" s="3">
        <f>IF(A589&lt;$K$3,$K$2,tarifest3grenz(A589-$K$3,$A$3,Param!$B$10,Param!$C$10,Param!$D$10,Param!$E$10,Param!$B$11,Param!$C$11,Param!$D$11,Param!$E$11))*100</f>
        <v>37.491054957636827</v>
      </c>
      <c r="U589" s="3">
        <f>MAX(K589-tarifest3($K$3,$A$3,Param!$B$10,Param!$C$10,Param!$D$10,Param!$E$10,Param!$B$11,Param!$C$11,Param!$D$11,Param!$E$11),0)</f>
        <v>14097</v>
      </c>
      <c r="V589" s="3">
        <f t="shared" si="235"/>
        <v>24.347150259067359</v>
      </c>
      <c r="W589" s="3">
        <f t="shared" si="236"/>
        <v>42</v>
      </c>
      <c r="X589" s="3">
        <f>soli3grenz(K589,$A$3,Param!$J$9,Param!$J$10,Param!$J$11)*100</f>
        <v>11.899999999999999</v>
      </c>
      <c r="Y589" s="13">
        <f t="shared" si="223"/>
        <v>14097</v>
      </c>
      <c r="Z589" s="3">
        <f t="shared" si="237"/>
        <v>24.347150259067359</v>
      </c>
      <c r="AA589" s="13">
        <f t="shared" si="224"/>
        <v>42</v>
      </c>
      <c r="AB589" s="13">
        <f t="shared" si="225"/>
        <v>-885</v>
      </c>
      <c r="AC589" s="13">
        <f t="shared" si="226"/>
        <v>-1.5284974093264232</v>
      </c>
      <c r="AD589" s="13">
        <f t="shared" si="227"/>
        <v>0.28735699564918349</v>
      </c>
      <c r="AE589" s="3">
        <f t="shared" si="228"/>
        <v>0.28735699564918349</v>
      </c>
      <c r="AF589" s="13">
        <f t="shared" si="216"/>
        <v>885</v>
      </c>
      <c r="AG589" s="13">
        <f t="shared" si="238"/>
        <v>1.5284974093264232</v>
      </c>
      <c r="AH589" s="13">
        <f t="shared" si="217"/>
        <v>1.5284974093264232</v>
      </c>
    </row>
    <row r="590" spans="1:34" x14ac:dyDescent="0.2">
      <c r="A590" s="8">
        <f t="shared" si="239"/>
        <v>58000</v>
      </c>
      <c r="B590" s="9">
        <f t="shared" si="219"/>
        <v>58</v>
      </c>
      <c r="C590" s="13">
        <f>tarifest3(A590,$A$3,Param!$B$5,Param!$C$5,Param!$D$5,Param!$E$5,Param!$B$6,Param!$C$6,Param!$D$6,Param!$E$6)</f>
        <v>15024</v>
      </c>
      <c r="D590" s="3">
        <f t="shared" si="229"/>
        <v>25.903448275862068</v>
      </c>
      <c r="E590" s="3">
        <f>tarifest3grenz(A590,$A$3,Param!$B$5,Param!$C$5,Param!$D$5,Param!$E$5,Param!$B$6,Param!$C$6,Param!$D$6,Param!$E$6)*100</f>
        <v>41.753929929013054</v>
      </c>
      <c r="F590" s="13">
        <f>soli3(C590,$A$3,Param!$J$4,Param!$J$5,Param!$J$6)</f>
        <v>0</v>
      </c>
      <c r="G590" s="3">
        <f>soli3grenz(C590,$A$3,Param!$J$4,Param!$J$5,Param!$J$6)*100</f>
        <v>0</v>
      </c>
      <c r="H590" s="13">
        <f t="shared" si="220"/>
        <v>15024</v>
      </c>
      <c r="I590" s="3">
        <f t="shared" si="218"/>
        <v>25.903448275862068</v>
      </c>
      <c r="J590" s="13">
        <f t="shared" si="221"/>
        <v>41.753929929013054</v>
      </c>
      <c r="K590" s="13">
        <f>tarifest3(A590,$A$3,Param!$B$10,Param!$C$10,Param!$D$10,Param!$E$10,Param!$B$11,Param!$C$11,Param!$D$11,Param!$E$11)</f>
        <v>19369</v>
      </c>
      <c r="L590" s="3">
        <f t="shared" si="230"/>
        <v>33.394827586206901</v>
      </c>
      <c r="M590" s="3">
        <f>tarifest3grenz(A590,$A$3,Param!$B$10,Param!$C$10,Param!$D$10,Param!$E$10,Param!$B$11,Param!$C$11,Param!$D$11,Param!$E$11)*100</f>
        <v>42</v>
      </c>
      <c r="N590" s="3">
        <f t="shared" si="231"/>
        <v>4969</v>
      </c>
      <c r="O590" s="3">
        <f t="shared" si="232"/>
        <v>8.5672413793103441</v>
      </c>
      <c r="P590" s="13">
        <f t="shared" si="222"/>
        <v>40600</v>
      </c>
      <c r="Q590" s="13">
        <f t="shared" si="233"/>
        <v>0</v>
      </c>
      <c r="R590" s="13">
        <f>tarifest3(A590-$K$3,$A$3,Param!$B$10,Param!$C$10,Param!$D$10,Param!$E$10,Param!$B$11,Param!$C$11,Param!$D$11,Param!$E$11)</f>
        <v>10970</v>
      </c>
      <c r="S590" s="3">
        <f t="shared" si="234"/>
        <v>18.913793103448278</v>
      </c>
      <c r="T590" s="3">
        <f>IF(A590&lt;$K$3,$K$2,tarifest3grenz(A590-$K$3,$A$3,Param!$B$10,Param!$C$10,Param!$D$10,Param!$E$10,Param!$B$11,Param!$C$11,Param!$D$11,Param!$E$11))*100</f>
        <v>37.532341882299058</v>
      </c>
      <c r="U590" s="3">
        <f>MAX(K590-tarifest3($K$3,$A$3,Param!$B$10,Param!$C$10,Param!$D$10,Param!$E$10,Param!$B$11,Param!$C$11,Param!$D$11,Param!$E$11),0)</f>
        <v>14139</v>
      </c>
      <c r="V590" s="3">
        <f t="shared" si="235"/>
        <v>24.377586206896552</v>
      </c>
      <c r="W590" s="3">
        <f t="shared" si="236"/>
        <v>42</v>
      </c>
      <c r="X590" s="3">
        <f>soli3grenz(K590,$A$3,Param!$J$9,Param!$J$10,Param!$J$11)*100</f>
        <v>11.899999999999999</v>
      </c>
      <c r="Y590" s="13">
        <f t="shared" si="223"/>
        <v>14139</v>
      </c>
      <c r="Z590" s="3">
        <f t="shared" si="237"/>
        <v>24.377586206896552</v>
      </c>
      <c r="AA590" s="13">
        <f t="shared" si="224"/>
        <v>42</v>
      </c>
      <c r="AB590" s="13">
        <f t="shared" si="225"/>
        <v>-885</v>
      </c>
      <c r="AC590" s="13">
        <f t="shared" si="226"/>
        <v>-1.525862068965516</v>
      </c>
      <c r="AD590" s="13">
        <f t="shared" si="227"/>
        <v>0.24607007098694567</v>
      </c>
      <c r="AE590" s="3">
        <f t="shared" si="228"/>
        <v>0.24607007098694567</v>
      </c>
      <c r="AF590" s="13">
        <f t="shared" si="216"/>
        <v>885</v>
      </c>
      <c r="AG590" s="13">
        <f t="shared" si="238"/>
        <v>1.525862068965516</v>
      </c>
      <c r="AH590" s="13">
        <f t="shared" si="217"/>
        <v>1.525862068965516</v>
      </c>
    </row>
    <row r="591" spans="1:34" x14ac:dyDescent="0.2">
      <c r="A591" s="8">
        <f t="shared" si="239"/>
        <v>58100</v>
      </c>
      <c r="B591" s="9">
        <f t="shared" si="219"/>
        <v>58.1</v>
      </c>
      <c r="C591" s="13">
        <f>tarifest3(A591,$A$3,Param!$B$5,Param!$C$5,Param!$D$5,Param!$E$5,Param!$B$6,Param!$C$6,Param!$D$6,Param!$E$6)</f>
        <v>15066</v>
      </c>
      <c r="D591" s="3">
        <f t="shared" si="229"/>
        <v>25.931153184165233</v>
      </c>
      <c r="E591" s="3">
        <f>tarifest3grenz(A591,$A$3,Param!$B$5,Param!$C$5,Param!$D$5,Param!$E$5,Param!$B$6,Param!$C$6,Param!$D$6,Param!$E$6)*100</f>
        <v>41.795216853675292</v>
      </c>
      <c r="F591" s="13">
        <f>soli3(C591,$A$3,Param!$J$4,Param!$J$5,Param!$J$6)</f>
        <v>0</v>
      </c>
      <c r="G591" s="3">
        <f>soli3grenz(C591,$A$3,Param!$J$4,Param!$J$5,Param!$J$6)*100</f>
        <v>0</v>
      </c>
      <c r="H591" s="13">
        <f t="shared" si="220"/>
        <v>15066</v>
      </c>
      <c r="I591" s="3">
        <f t="shared" si="218"/>
        <v>25.931153184165233</v>
      </c>
      <c r="J591" s="13">
        <f t="shared" si="221"/>
        <v>41.795216853675292</v>
      </c>
      <c r="K591" s="13">
        <f>tarifest3(A591,$A$3,Param!$B$10,Param!$C$10,Param!$D$10,Param!$E$10,Param!$B$11,Param!$C$11,Param!$D$11,Param!$E$11)</f>
        <v>19411</v>
      </c>
      <c r="L591" s="3">
        <f t="shared" si="230"/>
        <v>33.409638554216869</v>
      </c>
      <c r="M591" s="3">
        <f>tarifest3grenz(A591,$A$3,Param!$B$10,Param!$C$10,Param!$D$10,Param!$E$10,Param!$B$11,Param!$C$11,Param!$D$11,Param!$E$11)*100</f>
        <v>42</v>
      </c>
      <c r="N591" s="3">
        <f t="shared" si="231"/>
        <v>5011</v>
      </c>
      <c r="O591" s="3">
        <f t="shared" si="232"/>
        <v>8.6247848537005165</v>
      </c>
      <c r="P591" s="13">
        <f t="shared" si="222"/>
        <v>40670</v>
      </c>
      <c r="Q591" s="13">
        <f t="shared" si="233"/>
        <v>0</v>
      </c>
      <c r="R591" s="13">
        <f>tarifest3(A591-$K$3,$A$3,Param!$B$10,Param!$C$10,Param!$D$10,Param!$E$10,Param!$B$11,Param!$C$11,Param!$D$11,Param!$E$11)</f>
        <v>11008</v>
      </c>
      <c r="S591" s="3">
        <f t="shared" si="234"/>
        <v>18.946643717728055</v>
      </c>
      <c r="T591" s="3">
        <f>IF(A591&lt;$K$3,$K$2,tarifest3grenz(A591-$K$3,$A$3,Param!$B$10,Param!$C$10,Param!$D$10,Param!$E$10,Param!$B$11,Param!$C$11,Param!$D$11,Param!$E$11))*100</f>
        <v>37.573628806961302</v>
      </c>
      <c r="U591" s="3">
        <f>MAX(K591-tarifest3($K$3,$A$3,Param!$B$10,Param!$C$10,Param!$D$10,Param!$E$10,Param!$B$11,Param!$C$11,Param!$D$11,Param!$E$11),0)</f>
        <v>14181</v>
      </c>
      <c r="V591" s="3">
        <f t="shared" si="235"/>
        <v>24.407917383820998</v>
      </c>
      <c r="W591" s="3">
        <f t="shared" si="236"/>
        <v>42</v>
      </c>
      <c r="X591" s="3">
        <f>soli3grenz(K591,$A$3,Param!$J$9,Param!$J$10,Param!$J$11)*100</f>
        <v>11.899999999999999</v>
      </c>
      <c r="Y591" s="13">
        <f t="shared" si="223"/>
        <v>14181</v>
      </c>
      <c r="Z591" s="3">
        <f t="shared" si="237"/>
        <v>24.407917383820998</v>
      </c>
      <c r="AA591" s="13">
        <f t="shared" si="224"/>
        <v>42</v>
      </c>
      <c r="AB591" s="13">
        <f t="shared" si="225"/>
        <v>-885</v>
      </c>
      <c r="AC591" s="13">
        <f t="shared" si="226"/>
        <v>-1.523235800344235</v>
      </c>
      <c r="AD591" s="13">
        <f t="shared" si="227"/>
        <v>0.20478314632470784</v>
      </c>
      <c r="AE591" s="3">
        <f t="shared" si="228"/>
        <v>0.20478314632470784</v>
      </c>
      <c r="AF591" s="13">
        <f t="shared" si="216"/>
        <v>885</v>
      </c>
      <c r="AG591" s="13">
        <f t="shared" si="238"/>
        <v>1.523235800344235</v>
      </c>
      <c r="AH591" s="13">
        <f t="shared" si="217"/>
        <v>1.523235800344235</v>
      </c>
    </row>
    <row r="592" spans="1:34" x14ac:dyDescent="0.2">
      <c r="A592" s="8">
        <f t="shared" si="239"/>
        <v>58200</v>
      </c>
      <c r="B592" s="9">
        <f t="shared" si="219"/>
        <v>58.2</v>
      </c>
      <c r="C592" s="13">
        <f>tarifest3(A592,$A$3,Param!$B$5,Param!$C$5,Param!$D$5,Param!$E$5,Param!$B$6,Param!$C$6,Param!$D$6,Param!$E$6)</f>
        <v>15107</v>
      </c>
      <c r="D592" s="3">
        <f t="shared" si="229"/>
        <v>25.957044673539521</v>
      </c>
      <c r="E592" s="3">
        <f>tarifest3grenz(A592,$A$3,Param!$B$5,Param!$C$5,Param!$D$5,Param!$E$5,Param!$B$6,Param!$C$6,Param!$D$6,Param!$E$6)*100</f>
        <v>41.83650377833753</v>
      </c>
      <c r="F592" s="13">
        <f>soli3(C592,$A$3,Param!$J$4,Param!$J$5,Param!$J$6)</f>
        <v>0</v>
      </c>
      <c r="G592" s="3">
        <f>soli3grenz(C592,$A$3,Param!$J$4,Param!$J$5,Param!$J$6)*100</f>
        <v>0</v>
      </c>
      <c r="H592" s="13">
        <f t="shared" si="220"/>
        <v>15107</v>
      </c>
      <c r="I592" s="3">
        <f t="shared" si="218"/>
        <v>25.957044673539521</v>
      </c>
      <c r="J592" s="13">
        <f t="shared" si="221"/>
        <v>41.83650377833753</v>
      </c>
      <c r="K592" s="13">
        <f>tarifest3(A592,$A$3,Param!$B$10,Param!$C$10,Param!$D$10,Param!$E$10,Param!$B$11,Param!$C$11,Param!$D$11,Param!$E$11)</f>
        <v>19453</v>
      </c>
      <c r="L592" s="3">
        <f t="shared" si="230"/>
        <v>33.424398625429554</v>
      </c>
      <c r="M592" s="3">
        <f>tarifest3grenz(A592,$A$3,Param!$B$10,Param!$C$10,Param!$D$10,Param!$E$10,Param!$B$11,Param!$C$11,Param!$D$11,Param!$E$11)*100</f>
        <v>42</v>
      </c>
      <c r="N592" s="3">
        <f t="shared" si="231"/>
        <v>5053</v>
      </c>
      <c r="O592" s="3">
        <f t="shared" si="232"/>
        <v>8.6821305841924392</v>
      </c>
      <c r="P592" s="13">
        <f t="shared" si="222"/>
        <v>40740</v>
      </c>
      <c r="Q592" s="13">
        <f t="shared" si="233"/>
        <v>0</v>
      </c>
      <c r="R592" s="13">
        <f>tarifest3(A592-$K$3,$A$3,Param!$B$10,Param!$C$10,Param!$D$10,Param!$E$10,Param!$B$11,Param!$C$11,Param!$D$11,Param!$E$11)</f>
        <v>11045</v>
      </c>
      <c r="S592" s="3">
        <f t="shared" si="234"/>
        <v>18.977663230240548</v>
      </c>
      <c r="T592" s="3">
        <f>IF(A592&lt;$K$3,$K$2,tarifest3grenz(A592-$K$3,$A$3,Param!$B$10,Param!$C$10,Param!$D$10,Param!$E$10,Param!$B$11,Param!$C$11,Param!$D$11,Param!$E$11))*100</f>
        <v>37.61491573162354</v>
      </c>
      <c r="U592" s="3">
        <f>MAX(K592-tarifest3($K$3,$A$3,Param!$B$10,Param!$C$10,Param!$D$10,Param!$E$10,Param!$B$11,Param!$C$11,Param!$D$11,Param!$E$11),0)</f>
        <v>14223</v>
      </c>
      <c r="V592" s="3">
        <f t="shared" si="235"/>
        <v>24.438144329896907</v>
      </c>
      <c r="W592" s="3">
        <f t="shared" si="236"/>
        <v>42</v>
      </c>
      <c r="X592" s="3">
        <f>soli3grenz(K592,$A$3,Param!$J$9,Param!$J$10,Param!$J$11)*100</f>
        <v>11.899999999999999</v>
      </c>
      <c r="Y592" s="13">
        <f t="shared" si="223"/>
        <v>14223</v>
      </c>
      <c r="Z592" s="3">
        <f t="shared" si="237"/>
        <v>24.438144329896907</v>
      </c>
      <c r="AA592" s="13">
        <f t="shared" si="224"/>
        <v>42</v>
      </c>
      <c r="AB592" s="13">
        <f t="shared" si="225"/>
        <v>-884</v>
      </c>
      <c r="AC592" s="13">
        <f t="shared" si="226"/>
        <v>-1.5189003436426134</v>
      </c>
      <c r="AD592" s="13">
        <f t="shared" si="227"/>
        <v>0.16349622166247002</v>
      </c>
      <c r="AE592" s="3">
        <f t="shared" si="228"/>
        <v>0.16349622166247002</v>
      </c>
      <c r="AF592" s="13">
        <f t="shared" si="216"/>
        <v>884</v>
      </c>
      <c r="AG592" s="13">
        <f t="shared" si="238"/>
        <v>1.5189003436426134</v>
      </c>
      <c r="AH592" s="13">
        <f t="shared" si="217"/>
        <v>1.5189003436426134</v>
      </c>
    </row>
    <row r="593" spans="1:34" x14ac:dyDescent="0.2">
      <c r="A593" s="8">
        <f t="shared" si="239"/>
        <v>58300</v>
      </c>
      <c r="B593" s="9">
        <f t="shared" si="219"/>
        <v>58.3</v>
      </c>
      <c r="C593" s="13">
        <f>tarifest3(A593,$A$3,Param!$B$5,Param!$C$5,Param!$D$5,Param!$E$5,Param!$B$6,Param!$C$6,Param!$D$6,Param!$E$6)</f>
        <v>15149</v>
      </c>
      <c r="D593" s="3">
        <f t="shared" si="229"/>
        <v>25.984562607204115</v>
      </c>
      <c r="E593" s="3">
        <f>tarifest3grenz(A593,$A$3,Param!$B$5,Param!$C$5,Param!$D$5,Param!$E$5,Param!$B$6,Param!$C$6,Param!$D$6,Param!$E$6)*100</f>
        <v>41.877790702999775</v>
      </c>
      <c r="F593" s="13">
        <f>soli3(C593,$A$3,Param!$J$4,Param!$J$5,Param!$J$6)</f>
        <v>0</v>
      </c>
      <c r="G593" s="3">
        <f>soli3grenz(C593,$A$3,Param!$J$4,Param!$J$5,Param!$J$6)*100</f>
        <v>0</v>
      </c>
      <c r="H593" s="13">
        <f t="shared" si="220"/>
        <v>15149</v>
      </c>
      <c r="I593" s="3">
        <f t="shared" si="218"/>
        <v>25.984562607204115</v>
      </c>
      <c r="J593" s="13">
        <f t="shared" si="221"/>
        <v>41.877790702999775</v>
      </c>
      <c r="K593" s="13">
        <f>tarifest3(A593,$A$3,Param!$B$10,Param!$C$10,Param!$D$10,Param!$E$10,Param!$B$11,Param!$C$11,Param!$D$11,Param!$E$11)</f>
        <v>19495</v>
      </c>
      <c r="L593" s="3">
        <f t="shared" si="230"/>
        <v>33.439108061749572</v>
      </c>
      <c r="M593" s="3">
        <f>tarifest3grenz(A593,$A$3,Param!$B$10,Param!$C$10,Param!$D$10,Param!$E$10,Param!$B$11,Param!$C$11,Param!$D$11,Param!$E$11)*100</f>
        <v>42</v>
      </c>
      <c r="N593" s="3">
        <f t="shared" si="231"/>
        <v>5095</v>
      </c>
      <c r="O593" s="3">
        <f t="shared" si="232"/>
        <v>8.739279588336192</v>
      </c>
      <c r="P593" s="13">
        <f t="shared" si="222"/>
        <v>40810</v>
      </c>
      <c r="Q593" s="13">
        <f t="shared" si="233"/>
        <v>0</v>
      </c>
      <c r="R593" s="13">
        <f>tarifest3(A593-$K$3,$A$3,Param!$B$10,Param!$C$10,Param!$D$10,Param!$E$10,Param!$B$11,Param!$C$11,Param!$D$11,Param!$E$11)</f>
        <v>11083</v>
      </c>
      <c r="S593" s="3">
        <f t="shared" si="234"/>
        <v>19.010291595197256</v>
      </c>
      <c r="T593" s="3">
        <f>IF(A593&lt;$K$3,$K$2,tarifest3grenz(A593-$K$3,$A$3,Param!$B$10,Param!$C$10,Param!$D$10,Param!$E$10,Param!$B$11,Param!$C$11,Param!$D$11,Param!$E$11))*100</f>
        <v>37.656202656285778</v>
      </c>
      <c r="U593" s="3">
        <f>MAX(K593-tarifest3($K$3,$A$3,Param!$B$10,Param!$C$10,Param!$D$10,Param!$E$10,Param!$B$11,Param!$C$11,Param!$D$11,Param!$E$11),0)</f>
        <v>14265</v>
      </c>
      <c r="V593" s="3">
        <f t="shared" si="235"/>
        <v>24.468267581475128</v>
      </c>
      <c r="W593" s="3">
        <f t="shared" si="236"/>
        <v>42</v>
      </c>
      <c r="X593" s="3">
        <f>soli3grenz(K593,$A$3,Param!$J$9,Param!$J$10,Param!$J$11)*100</f>
        <v>11.899999999999999</v>
      </c>
      <c r="Y593" s="13">
        <f t="shared" si="223"/>
        <v>14265</v>
      </c>
      <c r="Z593" s="3">
        <f t="shared" si="237"/>
        <v>24.468267581475128</v>
      </c>
      <c r="AA593" s="13">
        <f t="shared" si="224"/>
        <v>42</v>
      </c>
      <c r="AB593" s="13">
        <f t="shared" si="225"/>
        <v>-884</v>
      </c>
      <c r="AC593" s="13">
        <f t="shared" si="226"/>
        <v>-1.5162950257289864</v>
      </c>
      <c r="AD593" s="13">
        <f t="shared" si="227"/>
        <v>0.12220929700022509</v>
      </c>
      <c r="AE593" s="3">
        <f t="shared" si="228"/>
        <v>0.12220929700022509</v>
      </c>
      <c r="AF593" s="13">
        <f t="shared" si="216"/>
        <v>884</v>
      </c>
      <c r="AG593" s="13">
        <f t="shared" si="238"/>
        <v>1.5162950257289864</v>
      </c>
      <c r="AH593" s="13">
        <f t="shared" si="217"/>
        <v>1.5162950257289864</v>
      </c>
    </row>
    <row r="594" spans="1:34" x14ac:dyDescent="0.2">
      <c r="A594" s="8">
        <f t="shared" si="239"/>
        <v>58400</v>
      </c>
      <c r="B594" s="9">
        <f t="shared" si="219"/>
        <v>58.4</v>
      </c>
      <c r="C594" s="13">
        <f>tarifest3(A594,$A$3,Param!$B$5,Param!$C$5,Param!$D$5,Param!$E$5,Param!$B$6,Param!$C$6,Param!$D$6,Param!$E$6)</f>
        <v>15191</v>
      </c>
      <c r="D594" s="3">
        <f t="shared" si="229"/>
        <v>26.011986301369859</v>
      </c>
      <c r="E594" s="3">
        <f>tarifest3grenz(A594,$A$3,Param!$B$5,Param!$C$5,Param!$D$5,Param!$E$5,Param!$B$6,Param!$C$6,Param!$D$6,Param!$E$6)*100</f>
        <v>41.919077627662013</v>
      </c>
      <c r="F594" s="13">
        <f>soli3(C594,$A$3,Param!$J$4,Param!$J$5,Param!$J$6)</f>
        <v>0</v>
      </c>
      <c r="G594" s="3">
        <f>soli3grenz(C594,$A$3,Param!$J$4,Param!$J$5,Param!$J$6)*100</f>
        <v>0</v>
      </c>
      <c r="H594" s="13">
        <f t="shared" si="220"/>
        <v>15191</v>
      </c>
      <c r="I594" s="3">
        <f t="shared" si="218"/>
        <v>26.011986301369859</v>
      </c>
      <c r="J594" s="13">
        <f t="shared" si="221"/>
        <v>41.919077627662013</v>
      </c>
      <c r="K594" s="13">
        <f>tarifest3(A594,$A$3,Param!$B$10,Param!$C$10,Param!$D$10,Param!$E$10,Param!$B$11,Param!$C$11,Param!$D$11,Param!$E$11)</f>
        <v>19537</v>
      </c>
      <c r="L594" s="3">
        <f t="shared" si="230"/>
        <v>33.453767123287669</v>
      </c>
      <c r="M594" s="3">
        <f>tarifest3grenz(A594,$A$3,Param!$B$10,Param!$C$10,Param!$D$10,Param!$E$10,Param!$B$11,Param!$C$11,Param!$D$11,Param!$E$11)*100</f>
        <v>42</v>
      </c>
      <c r="N594" s="3">
        <f t="shared" si="231"/>
        <v>5137</v>
      </c>
      <c r="O594" s="3">
        <f t="shared" si="232"/>
        <v>8.7962328767123292</v>
      </c>
      <c r="P594" s="13">
        <f t="shared" si="222"/>
        <v>40880</v>
      </c>
      <c r="Q594" s="13">
        <f t="shared" si="233"/>
        <v>0</v>
      </c>
      <c r="R594" s="13">
        <f>tarifest3(A594-$K$3,$A$3,Param!$B$10,Param!$C$10,Param!$D$10,Param!$E$10,Param!$B$11,Param!$C$11,Param!$D$11,Param!$E$11)</f>
        <v>11121</v>
      </c>
      <c r="S594" s="3">
        <f t="shared" si="234"/>
        <v>19.042808219178081</v>
      </c>
      <c r="T594" s="3">
        <f>IF(A594&lt;$K$3,$K$2,tarifest3grenz(A594-$K$3,$A$3,Param!$B$10,Param!$C$10,Param!$D$10,Param!$E$10,Param!$B$11,Param!$C$11,Param!$D$11,Param!$E$11))*100</f>
        <v>37.697489580948016</v>
      </c>
      <c r="U594" s="3">
        <f>MAX(K594-tarifest3($K$3,$A$3,Param!$B$10,Param!$C$10,Param!$D$10,Param!$E$10,Param!$B$11,Param!$C$11,Param!$D$11,Param!$E$11),0)</f>
        <v>14307</v>
      </c>
      <c r="V594" s="3">
        <f t="shared" si="235"/>
        <v>24.498287671232877</v>
      </c>
      <c r="W594" s="3">
        <f t="shared" si="236"/>
        <v>42</v>
      </c>
      <c r="X594" s="3">
        <f>soli3grenz(K594,$A$3,Param!$J$9,Param!$J$10,Param!$J$11)*100</f>
        <v>11.899999999999999</v>
      </c>
      <c r="Y594" s="13">
        <f t="shared" si="223"/>
        <v>14307</v>
      </c>
      <c r="Z594" s="3">
        <f t="shared" si="237"/>
        <v>24.498287671232877</v>
      </c>
      <c r="AA594" s="13">
        <f t="shared" si="224"/>
        <v>42</v>
      </c>
      <c r="AB594" s="13">
        <f t="shared" si="225"/>
        <v>-884</v>
      </c>
      <c r="AC594" s="13">
        <f t="shared" si="226"/>
        <v>-1.5136986301369824</v>
      </c>
      <c r="AD594" s="13">
        <f t="shared" si="227"/>
        <v>8.0922372337987269E-2</v>
      </c>
      <c r="AE594" s="3">
        <f t="shared" si="228"/>
        <v>8.0922372337987269E-2</v>
      </c>
      <c r="AF594" s="13">
        <f t="shared" si="216"/>
        <v>884</v>
      </c>
      <c r="AG594" s="13">
        <f t="shared" si="238"/>
        <v>1.5136986301369824</v>
      </c>
      <c r="AH594" s="13">
        <f t="shared" si="217"/>
        <v>1.5136986301369824</v>
      </c>
    </row>
    <row r="595" spans="1:34" x14ac:dyDescent="0.2">
      <c r="A595" s="8">
        <f t="shared" si="239"/>
        <v>58500</v>
      </c>
      <c r="B595" s="9">
        <f t="shared" si="219"/>
        <v>58.5</v>
      </c>
      <c r="C595" s="13">
        <f>tarifest3(A595,$A$3,Param!$B$5,Param!$C$5,Param!$D$5,Param!$E$5,Param!$B$6,Param!$C$6,Param!$D$6,Param!$E$6)</f>
        <v>15233</v>
      </c>
      <c r="D595" s="3">
        <f t="shared" si="229"/>
        <v>26.039316239316239</v>
      </c>
      <c r="E595" s="3">
        <f>tarifest3grenz(A595,$A$3,Param!$B$5,Param!$C$5,Param!$D$5,Param!$E$5,Param!$B$6,Param!$C$6,Param!$D$6,Param!$E$6)*100</f>
        <v>41.960364552324251</v>
      </c>
      <c r="F595" s="13">
        <f>soli3(C595,$A$3,Param!$J$4,Param!$J$5,Param!$J$6)</f>
        <v>0</v>
      </c>
      <c r="G595" s="3">
        <f>soli3grenz(C595,$A$3,Param!$J$4,Param!$J$5,Param!$J$6)*100</f>
        <v>0</v>
      </c>
      <c r="H595" s="13">
        <f t="shared" si="220"/>
        <v>15233</v>
      </c>
      <c r="I595" s="3">
        <f t="shared" si="218"/>
        <v>26.039316239316239</v>
      </c>
      <c r="J595" s="13">
        <f t="shared" si="221"/>
        <v>41.960364552324251</v>
      </c>
      <c r="K595" s="13">
        <f>tarifest3(A595,$A$3,Param!$B$10,Param!$C$10,Param!$D$10,Param!$E$10,Param!$B$11,Param!$C$11,Param!$D$11,Param!$E$11)</f>
        <v>19579</v>
      </c>
      <c r="L595" s="3">
        <f t="shared" si="230"/>
        <v>33.468376068376074</v>
      </c>
      <c r="M595" s="3">
        <f>tarifest3grenz(A595,$A$3,Param!$B$10,Param!$C$10,Param!$D$10,Param!$E$10,Param!$B$11,Param!$C$11,Param!$D$11,Param!$E$11)*100</f>
        <v>42</v>
      </c>
      <c r="N595" s="3">
        <f t="shared" si="231"/>
        <v>5179</v>
      </c>
      <c r="O595" s="3">
        <f t="shared" si="232"/>
        <v>8.8529914529914535</v>
      </c>
      <c r="P595" s="13">
        <f t="shared" si="222"/>
        <v>40950</v>
      </c>
      <c r="Q595" s="13">
        <f t="shared" si="233"/>
        <v>0</v>
      </c>
      <c r="R595" s="13">
        <f>tarifest3(A595-$K$3,$A$3,Param!$B$10,Param!$C$10,Param!$D$10,Param!$E$10,Param!$B$11,Param!$C$11,Param!$D$11,Param!$E$11)</f>
        <v>11158</v>
      </c>
      <c r="S595" s="3">
        <f t="shared" si="234"/>
        <v>19.073504273504273</v>
      </c>
      <c r="T595" s="3">
        <f>IF(A595&lt;$K$3,$K$2,tarifest3grenz(A595-$K$3,$A$3,Param!$B$10,Param!$C$10,Param!$D$10,Param!$E$10,Param!$B$11,Param!$C$11,Param!$D$11,Param!$E$11))*100</f>
        <v>37.738776505610254</v>
      </c>
      <c r="U595" s="3">
        <f>MAX(K595-tarifest3($K$3,$A$3,Param!$B$10,Param!$C$10,Param!$D$10,Param!$E$10,Param!$B$11,Param!$C$11,Param!$D$11,Param!$E$11),0)</f>
        <v>14349</v>
      </c>
      <c r="V595" s="3">
        <f t="shared" si="235"/>
        <v>24.528205128205126</v>
      </c>
      <c r="W595" s="3">
        <f t="shared" si="236"/>
        <v>42</v>
      </c>
      <c r="X595" s="3">
        <f>soli3grenz(K595,$A$3,Param!$J$9,Param!$J$10,Param!$J$11)*100</f>
        <v>11.899999999999999</v>
      </c>
      <c r="Y595" s="13">
        <f t="shared" si="223"/>
        <v>14349</v>
      </c>
      <c r="Z595" s="3">
        <f t="shared" si="237"/>
        <v>24.528205128205126</v>
      </c>
      <c r="AA595" s="13">
        <f t="shared" si="224"/>
        <v>42</v>
      </c>
      <c r="AB595" s="13">
        <f t="shared" si="225"/>
        <v>-884</v>
      </c>
      <c r="AC595" s="13">
        <f t="shared" si="226"/>
        <v>-1.5111111111111128</v>
      </c>
      <c r="AD595" s="13">
        <f t="shared" si="227"/>
        <v>3.9635447675749447E-2</v>
      </c>
      <c r="AE595" s="3">
        <f t="shared" si="228"/>
        <v>3.9635447675749447E-2</v>
      </c>
      <c r="AF595" s="13">
        <f t="shared" si="216"/>
        <v>884</v>
      </c>
      <c r="AG595" s="13">
        <f t="shared" si="238"/>
        <v>1.5111111111111128</v>
      </c>
      <c r="AH595" s="13">
        <f t="shared" si="217"/>
        <v>1.5111111111111128</v>
      </c>
    </row>
    <row r="596" spans="1:34" x14ac:dyDescent="0.2">
      <c r="A596" s="8">
        <f t="shared" si="239"/>
        <v>58600</v>
      </c>
      <c r="B596" s="9">
        <f t="shared" si="219"/>
        <v>58.6</v>
      </c>
      <c r="C596" s="13">
        <f>tarifest3(A596,$A$3,Param!$B$5,Param!$C$5,Param!$D$5,Param!$E$5,Param!$B$6,Param!$C$6,Param!$D$6,Param!$E$6)</f>
        <v>15275</v>
      </c>
      <c r="D596" s="3">
        <f t="shared" si="229"/>
        <v>26.066552901023893</v>
      </c>
      <c r="E596" s="3">
        <f>tarifest3grenz(A596,$A$3,Param!$B$5,Param!$C$5,Param!$D$5,Param!$E$5,Param!$B$6,Param!$C$6,Param!$D$6,Param!$E$6)*100</f>
        <v>42</v>
      </c>
      <c r="F596" s="13">
        <f>soli3(C596,$A$3,Param!$J$4,Param!$J$5,Param!$J$6)</f>
        <v>0</v>
      </c>
      <c r="G596" s="3">
        <f>soli3grenz(C596,$A$3,Param!$J$4,Param!$J$5,Param!$J$6)*100</f>
        <v>0</v>
      </c>
      <c r="H596" s="13">
        <f t="shared" si="220"/>
        <v>15275</v>
      </c>
      <c r="I596" s="3">
        <f t="shared" si="218"/>
        <v>26.066552901023893</v>
      </c>
      <c r="J596" s="13">
        <f t="shared" si="221"/>
        <v>42</v>
      </c>
      <c r="K596" s="13">
        <f>tarifest3(A596,$A$3,Param!$B$10,Param!$C$10,Param!$D$10,Param!$E$10,Param!$B$11,Param!$C$11,Param!$D$11,Param!$E$11)</f>
        <v>19621</v>
      </c>
      <c r="L596" s="3">
        <f t="shared" si="230"/>
        <v>33.482935153583618</v>
      </c>
      <c r="M596" s="3">
        <f>tarifest3grenz(A596,$A$3,Param!$B$10,Param!$C$10,Param!$D$10,Param!$E$10,Param!$B$11,Param!$C$11,Param!$D$11,Param!$E$11)*100</f>
        <v>42</v>
      </c>
      <c r="N596" s="3">
        <f t="shared" si="231"/>
        <v>5221</v>
      </c>
      <c r="O596" s="3">
        <f t="shared" si="232"/>
        <v>8.909556313993173</v>
      </c>
      <c r="P596" s="13">
        <f t="shared" si="222"/>
        <v>41020</v>
      </c>
      <c r="Q596" s="13">
        <f t="shared" si="233"/>
        <v>0</v>
      </c>
      <c r="R596" s="13">
        <f>tarifest3(A596-$K$3,$A$3,Param!$B$10,Param!$C$10,Param!$D$10,Param!$E$10,Param!$B$11,Param!$C$11,Param!$D$11,Param!$E$11)</f>
        <v>11196</v>
      </c>
      <c r="S596" s="3">
        <f t="shared" si="234"/>
        <v>19.10580204778157</v>
      </c>
      <c r="T596" s="3">
        <f>IF(A596&lt;$K$3,$K$2,tarifest3grenz(A596-$K$3,$A$3,Param!$B$10,Param!$C$10,Param!$D$10,Param!$E$10,Param!$B$11,Param!$C$11,Param!$D$11,Param!$E$11))*100</f>
        <v>37.780063430272499</v>
      </c>
      <c r="U596" s="3">
        <f>MAX(K596-tarifest3($K$3,$A$3,Param!$B$10,Param!$C$10,Param!$D$10,Param!$E$10,Param!$B$11,Param!$C$11,Param!$D$11,Param!$E$11),0)</f>
        <v>14391</v>
      </c>
      <c r="V596" s="3">
        <f t="shared" si="235"/>
        <v>24.558020477815703</v>
      </c>
      <c r="W596" s="3">
        <f t="shared" si="236"/>
        <v>42</v>
      </c>
      <c r="X596" s="3">
        <f>soli3grenz(K596,$A$3,Param!$J$9,Param!$J$10,Param!$J$11)*100</f>
        <v>11.899999999999999</v>
      </c>
      <c r="Y596" s="13">
        <f t="shared" si="223"/>
        <v>14391</v>
      </c>
      <c r="Z596" s="3">
        <f t="shared" si="237"/>
        <v>24.558020477815703</v>
      </c>
      <c r="AA596" s="13">
        <f t="shared" si="224"/>
        <v>42</v>
      </c>
      <c r="AB596" s="13">
        <f t="shared" si="225"/>
        <v>-884</v>
      </c>
      <c r="AC596" s="13">
        <f t="shared" si="226"/>
        <v>-1.5085324232081909</v>
      </c>
      <c r="AD596" s="13">
        <f t="shared" si="227"/>
        <v>0</v>
      </c>
      <c r="AE596" s="3">
        <f t="shared" si="228"/>
        <v>0</v>
      </c>
      <c r="AF596" s="13">
        <f t="shared" si="216"/>
        <v>884</v>
      </c>
      <c r="AG596" s="13">
        <f t="shared" si="238"/>
        <v>1.5085324232081909</v>
      </c>
      <c r="AH596" s="13">
        <f t="shared" si="217"/>
        <v>1.5085324232081909</v>
      </c>
    </row>
    <row r="597" spans="1:34" x14ac:dyDescent="0.2">
      <c r="A597" s="8">
        <f t="shared" si="239"/>
        <v>58700</v>
      </c>
      <c r="B597" s="9">
        <f t="shared" si="219"/>
        <v>58.7</v>
      </c>
      <c r="C597" s="13">
        <f>tarifest3(A597,$A$3,Param!$B$5,Param!$C$5,Param!$D$5,Param!$E$5,Param!$B$6,Param!$C$6,Param!$D$6,Param!$E$6)</f>
        <v>15317</v>
      </c>
      <c r="D597" s="3">
        <f t="shared" si="229"/>
        <v>26.093696763202729</v>
      </c>
      <c r="E597" s="3">
        <f>tarifest3grenz(A597,$A$3,Param!$B$5,Param!$C$5,Param!$D$5,Param!$E$5,Param!$B$6,Param!$C$6,Param!$D$6,Param!$E$6)*100</f>
        <v>42</v>
      </c>
      <c r="F597" s="13">
        <f>soli3(C597,$A$3,Param!$J$4,Param!$J$5,Param!$J$6)</f>
        <v>0</v>
      </c>
      <c r="G597" s="3">
        <f>soli3grenz(C597,$A$3,Param!$J$4,Param!$J$5,Param!$J$6)*100</f>
        <v>0</v>
      </c>
      <c r="H597" s="13">
        <f t="shared" si="220"/>
        <v>15317</v>
      </c>
      <c r="I597" s="3">
        <f t="shared" si="218"/>
        <v>26.093696763202729</v>
      </c>
      <c r="J597" s="13">
        <f t="shared" si="221"/>
        <v>42</v>
      </c>
      <c r="K597" s="13">
        <f>tarifest3(A597,$A$3,Param!$B$10,Param!$C$10,Param!$D$10,Param!$E$10,Param!$B$11,Param!$C$11,Param!$D$11,Param!$E$11)</f>
        <v>19663</v>
      </c>
      <c r="L597" s="3">
        <f t="shared" si="230"/>
        <v>33.497444633730836</v>
      </c>
      <c r="M597" s="3">
        <f>tarifest3grenz(A597,$A$3,Param!$B$10,Param!$C$10,Param!$D$10,Param!$E$10,Param!$B$11,Param!$C$11,Param!$D$11,Param!$E$11)*100</f>
        <v>42</v>
      </c>
      <c r="N597" s="3">
        <f t="shared" si="231"/>
        <v>5263</v>
      </c>
      <c r="O597" s="3">
        <f t="shared" si="232"/>
        <v>8.9659284497444638</v>
      </c>
      <c r="P597" s="13">
        <f t="shared" si="222"/>
        <v>41090</v>
      </c>
      <c r="Q597" s="13">
        <f t="shared" si="233"/>
        <v>0</v>
      </c>
      <c r="R597" s="13">
        <f>tarifest3(A597-$K$3,$A$3,Param!$B$10,Param!$C$10,Param!$D$10,Param!$E$10,Param!$B$11,Param!$C$11,Param!$D$11,Param!$E$11)</f>
        <v>11234</v>
      </c>
      <c r="S597" s="3">
        <f t="shared" si="234"/>
        <v>19.137989778534923</v>
      </c>
      <c r="T597" s="3">
        <f>IF(A597&lt;$K$3,$K$2,tarifest3grenz(A597-$K$3,$A$3,Param!$B$10,Param!$C$10,Param!$D$10,Param!$E$10,Param!$B$11,Param!$C$11,Param!$D$11,Param!$E$11))*100</f>
        <v>37.821350354934744</v>
      </c>
      <c r="U597" s="3">
        <f>MAX(K597-tarifest3($K$3,$A$3,Param!$B$10,Param!$C$10,Param!$D$10,Param!$E$10,Param!$B$11,Param!$C$11,Param!$D$11,Param!$E$11),0)</f>
        <v>14433</v>
      </c>
      <c r="V597" s="3">
        <f t="shared" si="235"/>
        <v>24.587734241908006</v>
      </c>
      <c r="W597" s="3">
        <f t="shared" si="236"/>
        <v>42</v>
      </c>
      <c r="X597" s="3">
        <f>soli3grenz(K597,$A$3,Param!$J$9,Param!$J$10,Param!$J$11)*100</f>
        <v>11.899999999999999</v>
      </c>
      <c r="Y597" s="13">
        <f t="shared" si="223"/>
        <v>14433</v>
      </c>
      <c r="Z597" s="3">
        <f t="shared" si="237"/>
        <v>24.587734241908006</v>
      </c>
      <c r="AA597" s="13">
        <f t="shared" si="224"/>
        <v>42</v>
      </c>
      <c r="AB597" s="13">
        <f t="shared" si="225"/>
        <v>-884</v>
      </c>
      <c r="AC597" s="13">
        <f t="shared" si="226"/>
        <v>-1.5059625212947232</v>
      </c>
      <c r="AD597" s="13">
        <f t="shared" si="227"/>
        <v>0</v>
      </c>
      <c r="AE597" s="3">
        <f t="shared" si="228"/>
        <v>0</v>
      </c>
      <c r="AF597" s="13">
        <f t="shared" si="216"/>
        <v>884</v>
      </c>
      <c r="AG597" s="13">
        <f t="shared" si="238"/>
        <v>1.5059625212947232</v>
      </c>
      <c r="AH597" s="13">
        <f t="shared" si="217"/>
        <v>1.5059625212947232</v>
      </c>
    </row>
    <row r="598" spans="1:34" x14ac:dyDescent="0.2">
      <c r="A598" s="8">
        <f t="shared" si="239"/>
        <v>58800</v>
      </c>
      <c r="B598" s="9">
        <f t="shared" si="219"/>
        <v>58.8</v>
      </c>
      <c r="C598" s="13">
        <f>tarifest3(A598,$A$3,Param!$B$5,Param!$C$5,Param!$D$5,Param!$E$5,Param!$B$6,Param!$C$6,Param!$D$6,Param!$E$6)</f>
        <v>15359</v>
      </c>
      <c r="D598" s="3">
        <f t="shared" si="229"/>
        <v>26.120748299319729</v>
      </c>
      <c r="E598" s="3">
        <f>tarifest3grenz(A598,$A$3,Param!$B$5,Param!$C$5,Param!$D$5,Param!$E$5,Param!$B$6,Param!$C$6,Param!$D$6,Param!$E$6)*100</f>
        <v>42</v>
      </c>
      <c r="F598" s="13">
        <f>soli3(C598,$A$3,Param!$J$4,Param!$J$5,Param!$J$6)</f>
        <v>0</v>
      </c>
      <c r="G598" s="3">
        <f>soli3grenz(C598,$A$3,Param!$J$4,Param!$J$5,Param!$J$6)*100</f>
        <v>0</v>
      </c>
      <c r="H598" s="13">
        <f t="shared" si="220"/>
        <v>15359</v>
      </c>
      <c r="I598" s="3">
        <f t="shared" si="218"/>
        <v>26.120748299319729</v>
      </c>
      <c r="J598" s="13">
        <f t="shared" si="221"/>
        <v>42</v>
      </c>
      <c r="K598" s="13">
        <f>tarifest3(A598,$A$3,Param!$B$10,Param!$C$10,Param!$D$10,Param!$E$10,Param!$B$11,Param!$C$11,Param!$D$11,Param!$E$11)</f>
        <v>19705</v>
      </c>
      <c r="L598" s="3">
        <f t="shared" si="230"/>
        <v>33.511904761904759</v>
      </c>
      <c r="M598" s="3">
        <f>tarifest3grenz(A598,$A$3,Param!$B$10,Param!$C$10,Param!$D$10,Param!$E$10,Param!$B$11,Param!$C$11,Param!$D$11,Param!$E$11)*100</f>
        <v>42</v>
      </c>
      <c r="N598" s="3">
        <f t="shared" si="231"/>
        <v>5305</v>
      </c>
      <c r="O598" s="3">
        <f t="shared" si="232"/>
        <v>9.0221088435374153</v>
      </c>
      <c r="P598" s="13">
        <f t="shared" si="222"/>
        <v>41160</v>
      </c>
      <c r="Q598" s="13">
        <f t="shared" si="233"/>
        <v>0</v>
      </c>
      <c r="R598" s="13">
        <f>tarifest3(A598-$K$3,$A$3,Param!$B$10,Param!$C$10,Param!$D$10,Param!$E$10,Param!$B$11,Param!$C$11,Param!$D$11,Param!$E$11)</f>
        <v>11272</v>
      </c>
      <c r="S598" s="3">
        <f t="shared" si="234"/>
        <v>19.170068027210885</v>
      </c>
      <c r="T598" s="3">
        <f>IF(A598&lt;$K$3,$K$2,tarifest3grenz(A598-$K$3,$A$3,Param!$B$10,Param!$C$10,Param!$D$10,Param!$E$10,Param!$B$11,Param!$C$11,Param!$D$11,Param!$E$11))*100</f>
        <v>37.862637279596974</v>
      </c>
      <c r="U598" s="3">
        <f>MAX(K598-tarifest3($K$3,$A$3,Param!$B$10,Param!$C$10,Param!$D$10,Param!$E$10,Param!$B$11,Param!$C$11,Param!$D$11,Param!$E$11),0)</f>
        <v>14475</v>
      </c>
      <c r="V598" s="3">
        <f t="shared" si="235"/>
        <v>24.617346938775512</v>
      </c>
      <c r="W598" s="3">
        <f t="shared" si="236"/>
        <v>42</v>
      </c>
      <c r="X598" s="3">
        <f>soli3grenz(K598,$A$3,Param!$J$9,Param!$J$10,Param!$J$11)*100</f>
        <v>11.899999999999999</v>
      </c>
      <c r="Y598" s="13">
        <f t="shared" si="223"/>
        <v>14475</v>
      </c>
      <c r="Z598" s="3">
        <f t="shared" si="237"/>
        <v>24.617346938775512</v>
      </c>
      <c r="AA598" s="13">
        <f t="shared" si="224"/>
        <v>42</v>
      </c>
      <c r="AB598" s="13">
        <f t="shared" si="225"/>
        <v>-884</v>
      </c>
      <c r="AC598" s="13">
        <f t="shared" si="226"/>
        <v>-1.5034013605442169</v>
      </c>
      <c r="AD598" s="13">
        <f t="shared" si="227"/>
        <v>0</v>
      </c>
      <c r="AE598" s="3">
        <f t="shared" si="228"/>
        <v>0</v>
      </c>
      <c r="AF598" s="13">
        <f t="shared" si="216"/>
        <v>884</v>
      </c>
      <c r="AG598" s="13">
        <f t="shared" si="238"/>
        <v>1.5034013605442169</v>
      </c>
      <c r="AH598" s="13">
        <f t="shared" si="217"/>
        <v>1.5034013605442169</v>
      </c>
    </row>
    <row r="599" spans="1:34" x14ac:dyDescent="0.2">
      <c r="A599" s="8">
        <f t="shared" si="239"/>
        <v>58900</v>
      </c>
      <c r="B599" s="9">
        <f t="shared" si="219"/>
        <v>58.9</v>
      </c>
      <c r="C599" s="13">
        <f>tarifest3(A599,$A$3,Param!$B$5,Param!$C$5,Param!$D$5,Param!$E$5,Param!$B$6,Param!$C$6,Param!$D$6,Param!$E$6)</f>
        <v>15401</v>
      </c>
      <c r="D599" s="3">
        <f t="shared" si="229"/>
        <v>26.147707979626482</v>
      </c>
      <c r="E599" s="3">
        <f>tarifest3grenz(A599,$A$3,Param!$B$5,Param!$C$5,Param!$D$5,Param!$E$5,Param!$B$6,Param!$C$6,Param!$D$6,Param!$E$6)*100</f>
        <v>42</v>
      </c>
      <c r="F599" s="13">
        <f>soli3(C599,$A$3,Param!$J$4,Param!$J$5,Param!$J$6)</f>
        <v>0</v>
      </c>
      <c r="G599" s="3">
        <f>soli3grenz(C599,$A$3,Param!$J$4,Param!$J$5,Param!$J$6)*100</f>
        <v>0</v>
      </c>
      <c r="H599" s="13">
        <f t="shared" si="220"/>
        <v>15401</v>
      </c>
      <c r="I599" s="3">
        <f t="shared" si="218"/>
        <v>26.147707979626482</v>
      </c>
      <c r="J599" s="13">
        <f t="shared" si="221"/>
        <v>42</v>
      </c>
      <c r="K599" s="13">
        <f>tarifest3(A599,$A$3,Param!$B$10,Param!$C$10,Param!$D$10,Param!$E$10,Param!$B$11,Param!$C$11,Param!$D$11,Param!$E$11)</f>
        <v>19747</v>
      </c>
      <c r="L599" s="3">
        <f t="shared" si="230"/>
        <v>33.526315789473685</v>
      </c>
      <c r="M599" s="3">
        <f>tarifest3grenz(A599,$A$3,Param!$B$10,Param!$C$10,Param!$D$10,Param!$E$10,Param!$B$11,Param!$C$11,Param!$D$11,Param!$E$11)*100</f>
        <v>42</v>
      </c>
      <c r="N599" s="3">
        <f t="shared" si="231"/>
        <v>5347</v>
      </c>
      <c r="O599" s="3">
        <f t="shared" si="232"/>
        <v>9.0780984719864186</v>
      </c>
      <c r="P599" s="13">
        <f t="shared" si="222"/>
        <v>41230</v>
      </c>
      <c r="Q599" s="13">
        <f t="shared" si="233"/>
        <v>0</v>
      </c>
      <c r="R599" s="13">
        <f>tarifest3(A599-$K$3,$A$3,Param!$B$10,Param!$C$10,Param!$D$10,Param!$E$10,Param!$B$11,Param!$C$11,Param!$D$11,Param!$E$11)</f>
        <v>11310</v>
      </c>
      <c r="S599" s="3">
        <f t="shared" si="234"/>
        <v>19.202037351443124</v>
      </c>
      <c r="T599" s="3">
        <f>IF(A599&lt;$K$3,$K$2,tarifest3grenz(A599-$K$3,$A$3,Param!$B$10,Param!$C$10,Param!$D$10,Param!$E$10,Param!$B$11,Param!$C$11,Param!$D$11,Param!$E$11))*100</f>
        <v>37.903924204259212</v>
      </c>
      <c r="U599" s="3">
        <f>MAX(K599-tarifest3($K$3,$A$3,Param!$B$10,Param!$C$10,Param!$D$10,Param!$E$10,Param!$B$11,Param!$C$11,Param!$D$11,Param!$E$11),0)</f>
        <v>14517</v>
      </c>
      <c r="V599" s="3">
        <f t="shared" si="235"/>
        <v>24.646859083191849</v>
      </c>
      <c r="W599" s="3">
        <f t="shared" si="236"/>
        <v>42</v>
      </c>
      <c r="X599" s="3">
        <f>soli3grenz(K599,$A$3,Param!$J$9,Param!$J$10,Param!$J$11)*100</f>
        <v>11.899999999999999</v>
      </c>
      <c r="Y599" s="13">
        <f t="shared" si="223"/>
        <v>14517</v>
      </c>
      <c r="Z599" s="3">
        <f t="shared" si="237"/>
        <v>24.646859083191849</v>
      </c>
      <c r="AA599" s="13">
        <f t="shared" si="224"/>
        <v>42</v>
      </c>
      <c r="AB599" s="13">
        <f t="shared" si="225"/>
        <v>-884</v>
      </c>
      <c r="AC599" s="13">
        <f t="shared" si="226"/>
        <v>-1.5008488964346327</v>
      </c>
      <c r="AD599" s="13">
        <f t="shared" si="227"/>
        <v>0</v>
      </c>
      <c r="AE599" s="3">
        <f t="shared" si="228"/>
        <v>0</v>
      </c>
      <c r="AF599" s="13">
        <f t="shared" si="216"/>
        <v>884</v>
      </c>
      <c r="AG599" s="13">
        <f t="shared" si="238"/>
        <v>1.5008488964346327</v>
      </c>
      <c r="AH599" s="13">
        <f t="shared" si="217"/>
        <v>1.5008488964346327</v>
      </c>
    </row>
    <row r="600" spans="1:34" x14ac:dyDescent="0.2">
      <c r="A600" s="8">
        <f t="shared" si="239"/>
        <v>59000</v>
      </c>
      <c r="B600" s="9">
        <f t="shared" si="219"/>
        <v>59</v>
      </c>
      <c r="C600" s="13">
        <f>tarifest3(A600,$A$3,Param!$B$5,Param!$C$5,Param!$D$5,Param!$E$5,Param!$B$6,Param!$C$6,Param!$D$6,Param!$E$6)</f>
        <v>15443</v>
      </c>
      <c r="D600" s="3">
        <f t="shared" si="229"/>
        <v>26.174576271186439</v>
      </c>
      <c r="E600" s="3">
        <f>tarifest3grenz(A600,$A$3,Param!$B$5,Param!$C$5,Param!$D$5,Param!$E$5,Param!$B$6,Param!$C$6,Param!$D$6,Param!$E$6)*100</f>
        <v>42</v>
      </c>
      <c r="F600" s="13">
        <f>soli3(C600,$A$3,Param!$J$4,Param!$J$5,Param!$J$6)</f>
        <v>0</v>
      </c>
      <c r="G600" s="3">
        <f>soli3grenz(C600,$A$3,Param!$J$4,Param!$J$5,Param!$J$6)*100</f>
        <v>0</v>
      </c>
      <c r="H600" s="13">
        <f t="shared" si="220"/>
        <v>15443</v>
      </c>
      <c r="I600" s="3">
        <f t="shared" si="218"/>
        <v>26.174576271186439</v>
      </c>
      <c r="J600" s="13">
        <f t="shared" si="221"/>
        <v>42</v>
      </c>
      <c r="K600" s="13">
        <f>tarifest3(A600,$A$3,Param!$B$10,Param!$C$10,Param!$D$10,Param!$E$10,Param!$B$11,Param!$C$11,Param!$D$11,Param!$E$11)</f>
        <v>19789</v>
      </c>
      <c r="L600" s="3">
        <f t="shared" si="230"/>
        <v>33.540677966101697</v>
      </c>
      <c r="M600" s="3">
        <f>tarifest3grenz(A600,$A$3,Param!$B$10,Param!$C$10,Param!$D$10,Param!$E$10,Param!$B$11,Param!$C$11,Param!$D$11,Param!$E$11)*100</f>
        <v>42</v>
      </c>
      <c r="N600" s="3">
        <f t="shared" si="231"/>
        <v>5389</v>
      </c>
      <c r="O600" s="3">
        <f t="shared" si="232"/>
        <v>9.1338983050847471</v>
      </c>
      <c r="P600" s="13">
        <f t="shared" si="222"/>
        <v>41300</v>
      </c>
      <c r="Q600" s="13">
        <f t="shared" si="233"/>
        <v>0</v>
      </c>
      <c r="R600" s="13">
        <f>tarifest3(A600-$K$3,$A$3,Param!$B$10,Param!$C$10,Param!$D$10,Param!$E$10,Param!$B$11,Param!$C$11,Param!$D$11,Param!$E$11)</f>
        <v>11348</v>
      </c>
      <c r="S600" s="3">
        <f t="shared" si="234"/>
        <v>19.233898305084747</v>
      </c>
      <c r="T600" s="3">
        <f>IF(A600&lt;$K$3,$K$2,tarifest3grenz(A600-$K$3,$A$3,Param!$B$10,Param!$C$10,Param!$D$10,Param!$E$10,Param!$B$11,Param!$C$11,Param!$D$11,Param!$E$11))*100</f>
        <v>37.945211128921457</v>
      </c>
      <c r="U600" s="3">
        <f>MAX(K600-tarifest3($K$3,$A$3,Param!$B$10,Param!$C$10,Param!$D$10,Param!$E$10,Param!$B$11,Param!$C$11,Param!$D$11,Param!$E$11),0)</f>
        <v>14559</v>
      </c>
      <c r="V600" s="3">
        <f t="shared" si="235"/>
        <v>24.67627118644068</v>
      </c>
      <c r="W600" s="3">
        <f t="shared" si="236"/>
        <v>42</v>
      </c>
      <c r="X600" s="3">
        <f>soli3grenz(K600,$A$3,Param!$J$9,Param!$J$10,Param!$J$11)*100</f>
        <v>11.899999999999999</v>
      </c>
      <c r="Y600" s="13">
        <f t="shared" si="223"/>
        <v>14559</v>
      </c>
      <c r="Z600" s="3">
        <f t="shared" si="237"/>
        <v>24.67627118644068</v>
      </c>
      <c r="AA600" s="13">
        <f t="shared" si="224"/>
        <v>42</v>
      </c>
      <c r="AB600" s="13">
        <f t="shared" si="225"/>
        <v>-884</v>
      </c>
      <c r="AC600" s="13">
        <f t="shared" si="226"/>
        <v>-1.4983050847457591</v>
      </c>
      <c r="AD600" s="13">
        <f t="shared" si="227"/>
        <v>0</v>
      </c>
      <c r="AE600" s="3">
        <f t="shared" si="228"/>
        <v>0</v>
      </c>
      <c r="AF600" s="13">
        <f t="shared" si="216"/>
        <v>884</v>
      </c>
      <c r="AG600" s="13">
        <f t="shared" si="238"/>
        <v>1.4983050847457591</v>
      </c>
      <c r="AH600" s="13">
        <f t="shared" si="217"/>
        <v>1.4983050847457591</v>
      </c>
    </row>
    <row r="601" spans="1:34" x14ac:dyDescent="0.2">
      <c r="A601" s="8">
        <f t="shared" si="239"/>
        <v>59100</v>
      </c>
      <c r="B601" s="9">
        <f t="shared" si="219"/>
        <v>59.1</v>
      </c>
      <c r="C601" s="13">
        <f>tarifest3(A601,$A$3,Param!$B$5,Param!$C$5,Param!$D$5,Param!$E$5,Param!$B$6,Param!$C$6,Param!$D$6,Param!$E$6)</f>
        <v>15485</v>
      </c>
      <c r="D601" s="3">
        <f t="shared" si="229"/>
        <v>26.20135363790186</v>
      </c>
      <c r="E601" s="3">
        <f>tarifest3grenz(A601,$A$3,Param!$B$5,Param!$C$5,Param!$D$5,Param!$E$5,Param!$B$6,Param!$C$6,Param!$D$6,Param!$E$6)*100</f>
        <v>42</v>
      </c>
      <c r="F601" s="13">
        <f>soli3(C601,$A$3,Param!$J$4,Param!$J$5,Param!$J$6)</f>
        <v>0</v>
      </c>
      <c r="G601" s="3">
        <f>soli3grenz(C601,$A$3,Param!$J$4,Param!$J$5,Param!$J$6)*100</f>
        <v>0</v>
      </c>
      <c r="H601" s="13">
        <f t="shared" si="220"/>
        <v>15485</v>
      </c>
      <c r="I601" s="3">
        <f t="shared" si="218"/>
        <v>26.20135363790186</v>
      </c>
      <c r="J601" s="13">
        <f t="shared" si="221"/>
        <v>42</v>
      </c>
      <c r="K601" s="13">
        <f>tarifest3(A601,$A$3,Param!$B$10,Param!$C$10,Param!$D$10,Param!$E$10,Param!$B$11,Param!$C$11,Param!$D$11,Param!$E$11)</f>
        <v>19831</v>
      </c>
      <c r="L601" s="3">
        <f t="shared" si="230"/>
        <v>33.554991539763115</v>
      </c>
      <c r="M601" s="3">
        <f>tarifest3grenz(A601,$A$3,Param!$B$10,Param!$C$10,Param!$D$10,Param!$E$10,Param!$B$11,Param!$C$11,Param!$D$11,Param!$E$11)*100</f>
        <v>42</v>
      </c>
      <c r="N601" s="3">
        <f t="shared" si="231"/>
        <v>5431</v>
      </c>
      <c r="O601" s="3">
        <f t="shared" si="232"/>
        <v>9.1895093062605753</v>
      </c>
      <c r="P601" s="13">
        <f t="shared" si="222"/>
        <v>41370</v>
      </c>
      <c r="Q601" s="13">
        <f t="shared" si="233"/>
        <v>0</v>
      </c>
      <c r="R601" s="13">
        <f>tarifest3(A601-$K$3,$A$3,Param!$B$10,Param!$C$10,Param!$D$10,Param!$E$10,Param!$B$11,Param!$C$11,Param!$D$11,Param!$E$11)</f>
        <v>11386</v>
      </c>
      <c r="S601" s="3">
        <f t="shared" si="234"/>
        <v>19.265651438240269</v>
      </c>
      <c r="T601" s="3">
        <f>IF(A601&lt;$K$3,$K$2,tarifest3grenz(A601-$K$3,$A$3,Param!$B$10,Param!$C$10,Param!$D$10,Param!$E$10,Param!$B$11,Param!$C$11,Param!$D$11,Param!$E$11))*100</f>
        <v>37.986498053583695</v>
      </c>
      <c r="U601" s="3">
        <f>MAX(K601-tarifest3($K$3,$A$3,Param!$B$10,Param!$C$10,Param!$D$10,Param!$E$10,Param!$B$11,Param!$C$11,Param!$D$11,Param!$E$11),0)</f>
        <v>14601</v>
      </c>
      <c r="V601" s="3">
        <f t="shared" si="235"/>
        <v>24.705583756345177</v>
      </c>
      <c r="W601" s="3">
        <f t="shared" si="236"/>
        <v>42</v>
      </c>
      <c r="X601" s="3">
        <f>soli3grenz(K601,$A$3,Param!$J$9,Param!$J$10,Param!$J$11)*100</f>
        <v>11.899999999999999</v>
      </c>
      <c r="Y601" s="13">
        <f t="shared" si="223"/>
        <v>14601</v>
      </c>
      <c r="Z601" s="3">
        <f t="shared" si="237"/>
        <v>24.705583756345177</v>
      </c>
      <c r="AA601" s="13">
        <f t="shared" si="224"/>
        <v>42</v>
      </c>
      <c r="AB601" s="13">
        <f t="shared" si="225"/>
        <v>-884</v>
      </c>
      <c r="AC601" s="13">
        <f t="shared" si="226"/>
        <v>-1.4957698815566829</v>
      </c>
      <c r="AD601" s="13">
        <f t="shared" si="227"/>
        <v>0</v>
      </c>
      <c r="AE601" s="3">
        <f t="shared" si="228"/>
        <v>0</v>
      </c>
      <c r="AF601" s="13">
        <f t="shared" si="216"/>
        <v>884</v>
      </c>
      <c r="AG601" s="13">
        <f t="shared" si="238"/>
        <v>1.4957698815566829</v>
      </c>
      <c r="AH601" s="13">
        <f t="shared" si="217"/>
        <v>1.4957698815566829</v>
      </c>
    </row>
    <row r="602" spans="1:34" x14ac:dyDescent="0.2">
      <c r="A602" s="8">
        <f t="shared" si="239"/>
        <v>59200</v>
      </c>
      <c r="B602" s="9">
        <f t="shared" si="219"/>
        <v>59.2</v>
      </c>
      <c r="C602" s="13">
        <f>tarifest3(A602,$A$3,Param!$B$5,Param!$C$5,Param!$D$5,Param!$E$5,Param!$B$6,Param!$C$6,Param!$D$6,Param!$E$6)</f>
        <v>15527</v>
      </c>
      <c r="D602" s="3">
        <f t="shared" si="229"/>
        <v>26.228040540540544</v>
      </c>
      <c r="E602" s="3">
        <f>tarifest3grenz(A602,$A$3,Param!$B$5,Param!$C$5,Param!$D$5,Param!$E$5,Param!$B$6,Param!$C$6,Param!$D$6,Param!$E$6)*100</f>
        <v>42</v>
      </c>
      <c r="F602" s="13">
        <f>soli3(C602,$A$3,Param!$J$4,Param!$J$5,Param!$J$6)</f>
        <v>0</v>
      </c>
      <c r="G602" s="3">
        <f>soli3grenz(C602,$A$3,Param!$J$4,Param!$J$5,Param!$J$6)*100</f>
        <v>0</v>
      </c>
      <c r="H602" s="13">
        <f t="shared" si="220"/>
        <v>15527</v>
      </c>
      <c r="I602" s="3">
        <f t="shared" si="218"/>
        <v>26.228040540540544</v>
      </c>
      <c r="J602" s="13">
        <f t="shared" si="221"/>
        <v>42</v>
      </c>
      <c r="K602" s="13">
        <f>tarifest3(A602,$A$3,Param!$B$10,Param!$C$10,Param!$D$10,Param!$E$10,Param!$B$11,Param!$C$11,Param!$D$11,Param!$E$11)</f>
        <v>19873</v>
      </c>
      <c r="L602" s="3">
        <f t="shared" si="230"/>
        <v>33.569256756756758</v>
      </c>
      <c r="M602" s="3">
        <f>tarifest3grenz(A602,$A$3,Param!$B$10,Param!$C$10,Param!$D$10,Param!$E$10,Param!$B$11,Param!$C$11,Param!$D$11,Param!$E$11)*100</f>
        <v>42</v>
      </c>
      <c r="N602" s="3">
        <f t="shared" si="231"/>
        <v>5473</v>
      </c>
      <c r="O602" s="3">
        <f t="shared" si="232"/>
        <v>9.2449324324324333</v>
      </c>
      <c r="P602" s="13">
        <f t="shared" si="222"/>
        <v>41440</v>
      </c>
      <c r="Q602" s="13">
        <f t="shared" si="233"/>
        <v>0</v>
      </c>
      <c r="R602" s="13">
        <f>tarifest3(A602-$K$3,$A$3,Param!$B$10,Param!$C$10,Param!$D$10,Param!$E$10,Param!$B$11,Param!$C$11,Param!$D$11,Param!$E$11)</f>
        <v>11424</v>
      </c>
      <c r="S602" s="3">
        <f t="shared" si="234"/>
        <v>19.297297297297298</v>
      </c>
      <c r="T602" s="3">
        <f>IF(A602&lt;$K$3,$K$2,tarifest3grenz(A602-$K$3,$A$3,Param!$B$10,Param!$C$10,Param!$D$10,Param!$E$10,Param!$B$11,Param!$C$11,Param!$D$11,Param!$E$11))*100</f>
        <v>38.02778497824594</v>
      </c>
      <c r="U602" s="3">
        <f>MAX(K602-tarifest3($K$3,$A$3,Param!$B$10,Param!$C$10,Param!$D$10,Param!$E$10,Param!$B$11,Param!$C$11,Param!$D$11,Param!$E$11),0)</f>
        <v>14643</v>
      </c>
      <c r="V602" s="3">
        <f t="shared" si="235"/>
        <v>24.734797297297298</v>
      </c>
      <c r="W602" s="3">
        <f t="shared" si="236"/>
        <v>42</v>
      </c>
      <c r="X602" s="3">
        <f>soli3grenz(K602,$A$3,Param!$J$9,Param!$J$10,Param!$J$11)*100</f>
        <v>11.899999999999999</v>
      </c>
      <c r="Y602" s="13">
        <f t="shared" si="223"/>
        <v>14643</v>
      </c>
      <c r="Z602" s="3">
        <f t="shared" si="237"/>
        <v>24.734797297297298</v>
      </c>
      <c r="AA602" s="13">
        <f t="shared" si="224"/>
        <v>42</v>
      </c>
      <c r="AB602" s="13">
        <f t="shared" si="225"/>
        <v>-884</v>
      </c>
      <c r="AC602" s="13">
        <f t="shared" si="226"/>
        <v>-1.4932432432432456</v>
      </c>
      <c r="AD602" s="13">
        <f t="shared" si="227"/>
        <v>0</v>
      </c>
      <c r="AE602" s="3">
        <f t="shared" si="228"/>
        <v>0</v>
      </c>
      <c r="AF602" s="13">
        <f t="shared" si="216"/>
        <v>884</v>
      </c>
      <c r="AG602" s="13">
        <f t="shared" si="238"/>
        <v>1.4932432432432456</v>
      </c>
      <c r="AH602" s="13">
        <f t="shared" si="217"/>
        <v>1.4932432432432456</v>
      </c>
    </row>
    <row r="603" spans="1:34" x14ac:dyDescent="0.2">
      <c r="A603" s="8">
        <f t="shared" si="239"/>
        <v>59300</v>
      </c>
      <c r="B603" s="9">
        <f t="shared" si="219"/>
        <v>59.3</v>
      </c>
      <c r="C603" s="13">
        <f>tarifest3(A603,$A$3,Param!$B$5,Param!$C$5,Param!$D$5,Param!$E$5,Param!$B$6,Param!$C$6,Param!$D$6,Param!$E$6)</f>
        <v>15569</v>
      </c>
      <c r="D603" s="3">
        <f t="shared" si="229"/>
        <v>26.254637436762224</v>
      </c>
      <c r="E603" s="3">
        <f>tarifest3grenz(A603,$A$3,Param!$B$5,Param!$C$5,Param!$D$5,Param!$E$5,Param!$B$6,Param!$C$6,Param!$D$6,Param!$E$6)*100</f>
        <v>42</v>
      </c>
      <c r="F603" s="13">
        <f>soli3(C603,$A$3,Param!$J$4,Param!$J$5,Param!$J$6)</f>
        <v>0</v>
      </c>
      <c r="G603" s="3">
        <f>soli3grenz(C603,$A$3,Param!$J$4,Param!$J$5,Param!$J$6)*100</f>
        <v>0</v>
      </c>
      <c r="H603" s="13">
        <f t="shared" si="220"/>
        <v>15569</v>
      </c>
      <c r="I603" s="3">
        <f t="shared" si="218"/>
        <v>26.254637436762224</v>
      </c>
      <c r="J603" s="13">
        <f t="shared" si="221"/>
        <v>42</v>
      </c>
      <c r="K603" s="13">
        <f>tarifest3(A603,$A$3,Param!$B$10,Param!$C$10,Param!$D$10,Param!$E$10,Param!$B$11,Param!$C$11,Param!$D$11,Param!$E$11)</f>
        <v>19915</v>
      </c>
      <c r="L603" s="3">
        <f t="shared" si="230"/>
        <v>33.583473861720073</v>
      </c>
      <c r="M603" s="3">
        <f>tarifest3grenz(A603,$A$3,Param!$B$10,Param!$C$10,Param!$D$10,Param!$E$10,Param!$B$11,Param!$C$11,Param!$D$11,Param!$E$11)*100</f>
        <v>42</v>
      </c>
      <c r="N603" s="3">
        <f t="shared" si="231"/>
        <v>5515</v>
      </c>
      <c r="O603" s="3">
        <f t="shared" si="232"/>
        <v>9.3001686340640806</v>
      </c>
      <c r="P603" s="13">
        <f t="shared" si="222"/>
        <v>41510</v>
      </c>
      <c r="Q603" s="13">
        <f t="shared" si="233"/>
        <v>0</v>
      </c>
      <c r="R603" s="13">
        <f>tarifest3(A603-$K$3,$A$3,Param!$B$10,Param!$C$10,Param!$D$10,Param!$E$10,Param!$B$11,Param!$C$11,Param!$D$11,Param!$E$11)</f>
        <v>11462</v>
      </c>
      <c r="S603" s="3">
        <f t="shared" si="234"/>
        <v>19.328836424957842</v>
      </c>
      <c r="T603" s="3">
        <f>IF(A603&lt;$K$3,$K$2,tarifest3grenz(A603-$K$3,$A$3,Param!$B$10,Param!$C$10,Param!$D$10,Param!$E$10,Param!$B$11,Param!$C$11,Param!$D$11,Param!$E$11))*100</f>
        <v>38.069071902908171</v>
      </c>
      <c r="U603" s="3">
        <f>MAX(K603-tarifest3($K$3,$A$3,Param!$B$10,Param!$C$10,Param!$D$10,Param!$E$10,Param!$B$11,Param!$C$11,Param!$D$11,Param!$E$11),0)</f>
        <v>14685</v>
      </c>
      <c r="V603" s="3">
        <f t="shared" si="235"/>
        <v>24.763912310286678</v>
      </c>
      <c r="W603" s="3">
        <f t="shared" si="236"/>
        <v>42</v>
      </c>
      <c r="X603" s="3">
        <f>soli3grenz(K603,$A$3,Param!$J$9,Param!$J$10,Param!$J$11)*100</f>
        <v>11.899999999999999</v>
      </c>
      <c r="Y603" s="13">
        <f t="shared" si="223"/>
        <v>14685</v>
      </c>
      <c r="Z603" s="3">
        <f t="shared" si="237"/>
        <v>24.763912310286678</v>
      </c>
      <c r="AA603" s="13">
        <f t="shared" si="224"/>
        <v>42</v>
      </c>
      <c r="AB603" s="13">
        <f t="shared" si="225"/>
        <v>-884</v>
      </c>
      <c r="AC603" s="13">
        <f t="shared" si="226"/>
        <v>-1.4907251264755459</v>
      </c>
      <c r="AD603" s="13">
        <f t="shared" si="227"/>
        <v>0</v>
      </c>
      <c r="AE603" s="3">
        <f t="shared" si="228"/>
        <v>0</v>
      </c>
      <c r="AF603" s="13">
        <f t="shared" si="216"/>
        <v>884</v>
      </c>
      <c r="AG603" s="13">
        <f t="shared" si="238"/>
        <v>1.4907251264755459</v>
      </c>
      <c r="AH603" s="13">
        <f t="shared" si="217"/>
        <v>1.4907251264755459</v>
      </c>
    </row>
    <row r="604" spans="1:34" x14ac:dyDescent="0.2">
      <c r="A604" s="8">
        <f t="shared" si="239"/>
        <v>59400</v>
      </c>
      <c r="B604" s="9">
        <f t="shared" si="219"/>
        <v>59.4</v>
      </c>
      <c r="C604" s="13">
        <f>tarifest3(A604,$A$3,Param!$B$5,Param!$C$5,Param!$D$5,Param!$E$5,Param!$B$6,Param!$C$6,Param!$D$6,Param!$E$6)</f>
        <v>15611</v>
      </c>
      <c r="D604" s="3">
        <f t="shared" si="229"/>
        <v>26.281144781144782</v>
      </c>
      <c r="E604" s="3">
        <f>tarifest3grenz(A604,$A$3,Param!$B$5,Param!$C$5,Param!$D$5,Param!$E$5,Param!$B$6,Param!$C$6,Param!$D$6,Param!$E$6)*100</f>
        <v>42</v>
      </c>
      <c r="F604" s="13">
        <f>soli3(C604,$A$3,Param!$J$4,Param!$J$5,Param!$J$6)</f>
        <v>0</v>
      </c>
      <c r="G604" s="3">
        <f>soli3grenz(C604,$A$3,Param!$J$4,Param!$J$5,Param!$J$6)*100</f>
        <v>0</v>
      </c>
      <c r="H604" s="13">
        <f t="shared" si="220"/>
        <v>15611</v>
      </c>
      <c r="I604" s="3">
        <f t="shared" si="218"/>
        <v>26.281144781144782</v>
      </c>
      <c r="J604" s="13">
        <f t="shared" si="221"/>
        <v>42</v>
      </c>
      <c r="K604" s="13">
        <f>tarifest3(A604,$A$3,Param!$B$10,Param!$C$10,Param!$D$10,Param!$E$10,Param!$B$11,Param!$C$11,Param!$D$11,Param!$E$11)</f>
        <v>19957</v>
      </c>
      <c r="L604" s="3">
        <f t="shared" si="230"/>
        <v>33.5976430976431</v>
      </c>
      <c r="M604" s="3">
        <f>tarifest3grenz(A604,$A$3,Param!$B$10,Param!$C$10,Param!$D$10,Param!$E$10,Param!$B$11,Param!$C$11,Param!$D$11,Param!$E$11)*100</f>
        <v>42</v>
      </c>
      <c r="N604" s="3">
        <f t="shared" si="231"/>
        <v>5557</v>
      </c>
      <c r="O604" s="3">
        <f t="shared" si="232"/>
        <v>9.3552188552188547</v>
      </c>
      <c r="P604" s="13">
        <f t="shared" si="222"/>
        <v>41580</v>
      </c>
      <c r="Q604" s="13">
        <f t="shared" si="233"/>
        <v>0</v>
      </c>
      <c r="R604" s="13">
        <f>tarifest3(A604-$K$3,$A$3,Param!$B$10,Param!$C$10,Param!$D$10,Param!$E$10,Param!$B$11,Param!$C$11,Param!$D$11,Param!$E$11)</f>
        <v>11500</v>
      </c>
      <c r="S604" s="3">
        <f t="shared" si="234"/>
        <v>19.36026936026936</v>
      </c>
      <c r="T604" s="3">
        <f>IF(A604&lt;$K$3,$K$2,tarifest3grenz(A604-$K$3,$A$3,Param!$B$10,Param!$C$10,Param!$D$10,Param!$E$10,Param!$B$11,Param!$C$11,Param!$D$11,Param!$E$11))*100</f>
        <v>38.110358827570415</v>
      </c>
      <c r="U604" s="3">
        <f>MAX(K604-tarifest3($K$3,$A$3,Param!$B$10,Param!$C$10,Param!$D$10,Param!$E$10,Param!$B$11,Param!$C$11,Param!$D$11,Param!$E$11),0)</f>
        <v>14727</v>
      </c>
      <c r="V604" s="3">
        <f t="shared" si="235"/>
        <v>24.792929292929291</v>
      </c>
      <c r="W604" s="3">
        <f t="shared" si="236"/>
        <v>42</v>
      </c>
      <c r="X604" s="3">
        <f>soli3grenz(K604,$A$3,Param!$J$9,Param!$J$10,Param!$J$11)*100</f>
        <v>11.899999999999999</v>
      </c>
      <c r="Y604" s="13">
        <f t="shared" si="223"/>
        <v>14727</v>
      </c>
      <c r="Z604" s="3">
        <f t="shared" si="237"/>
        <v>24.792929292929291</v>
      </c>
      <c r="AA604" s="13">
        <f t="shared" si="224"/>
        <v>42</v>
      </c>
      <c r="AB604" s="13">
        <f t="shared" si="225"/>
        <v>-884</v>
      </c>
      <c r="AC604" s="13">
        <f t="shared" si="226"/>
        <v>-1.4882154882154914</v>
      </c>
      <c r="AD604" s="13">
        <f t="shared" si="227"/>
        <v>0</v>
      </c>
      <c r="AE604" s="3">
        <f t="shared" si="228"/>
        <v>0</v>
      </c>
      <c r="AF604" s="13">
        <f t="shared" si="216"/>
        <v>884</v>
      </c>
      <c r="AG604" s="13">
        <f t="shared" si="238"/>
        <v>1.4882154882154914</v>
      </c>
      <c r="AH604" s="13">
        <f t="shared" si="217"/>
        <v>1.4882154882154914</v>
      </c>
    </row>
    <row r="605" spans="1:34" x14ac:dyDescent="0.2">
      <c r="A605" s="8">
        <f t="shared" si="239"/>
        <v>59500</v>
      </c>
      <c r="B605" s="9">
        <f t="shared" si="219"/>
        <v>59.5</v>
      </c>
      <c r="C605" s="13">
        <f>tarifest3(A605,$A$3,Param!$B$5,Param!$C$5,Param!$D$5,Param!$E$5,Param!$B$6,Param!$C$6,Param!$D$6,Param!$E$6)</f>
        <v>15653</v>
      </c>
      <c r="D605" s="3">
        <f t="shared" si="229"/>
        <v>26.307563025210083</v>
      </c>
      <c r="E605" s="3">
        <f>tarifest3grenz(A605,$A$3,Param!$B$5,Param!$C$5,Param!$D$5,Param!$E$5,Param!$B$6,Param!$C$6,Param!$D$6,Param!$E$6)*100</f>
        <v>42</v>
      </c>
      <c r="F605" s="13">
        <f>soli3(C605,$A$3,Param!$J$4,Param!$J$5,Param!$J$6)</f>
        <v>0</v>
      </c>
      <c r="G605" s="3">
        <f>soli3grenz(C605,$A$3,Param!$J$4,Param!$J$5,Param!$J$6)*100</f>
        <v>0</v>
      </c>
      <c r="H605" s="13">
        <f t="shared" si="220"/>
        <v>15653</v>
      </c>
      <c r="I605" s="3">
        <f t="shared" si="218"/>
        <v>26.307563025210083</v>
      </c>
      <c r="J605" s="13">
        <f t="shared" si="221"/>
        <v>42</v>
      </c>
      <c r="K605" s="13">
        <f>tarifest3(A605,$A$3,Param!$B$10,Param!$C$10,Param!$D$10,Param!$E$10,Param!$B$11,Param!$C$11,Param!$D$11,Param!$E$11)</f>
        <v>19999</v>
      </c>
      <c r="L605" s="3">
        <f t="shared" si="230"/>
        <v>33.611764705882351</v>
      </c>
      <c r="M605" s="3">
        <f>tarifest3grenz(A605,$A$3,Param!$B$10,Param!$C$10,Param!$D$10,Param!$E$10,Param!$B$11,Param!$C$11,Param!$D$11,Param!$E$11)*100</f>
        <v>42</v>
      </c>
      <c r="N605" s="3">
        <f t="shared" si="231"/>
        <v>5599</v>
      </c>
      <c r="O605" s="3">
        <f t="shared" si="232"/>
        <v>9.4100840336134457</v>
      </c>
      <c r="P605" s="13">
        <f t="shared" si="222"/>
        <v>41650</v>
      </c>
      <c r="Q605" s="13">
        <f t="shared" si="233"/>
        <v>0</v>
      </c>
      <c r="R605" s="13">
        <f>tarifest3(A605-$K$3,$A$3,Param!$B$10,Param!$C$10,Param!$D$10,Param!$E$10,Param!$B$11,Param!$C$11,Param!$D$11,Param!$E$11)</f>
        <v>11538</v>
      </c>
      <c r="S605" s="3">
        <f t="shared" si="234"/>
        <v>19.391596638655461</v>
      </c>
      <c r="T605" s="3">
        <f>IF(A605&lt;$K$3,$K$2,tarifest3grenz(A605-$K$3,$A$3,Param!$B$10,Param!$C$10,Param!$D$10,Param!$E$10,Param!$B$11,Param!$C$11,Param!$D$11,Param!$E$11))*100</f>
        <v>38.151645752232653</v>
      </c>
      <c r="U605" s="3">
        <f>MAX(K605-tarifest3($K$3,$A$3,Param!$B$10,Param!$C$10,Param!$D$10,Param!$E$10,Param!$B$11,Param!$C$11,Param!$D$11,Param!$E$11),0)</f>
        <v>14769</v>
      </c>
      <c r="V605" s="3">
        <f t="shared" si="235"/>
        <v>24.821848739495795</v>
      </c>
      <c r="W605" s="3">
        <f t="shared" si="236"/>
        <v>42</v>
      </c>
      <c r="X605" s="3">
        <f>soli3grenz(K605,$A$3,Param!$J$9,Param!$J$10,Param!$J$11)*100</f>
        <v>11.899999999999999</v>
      </c>
      <c r="Y605" s="13">
        <f t="shared" si="223"/>
        <v>14769</v>
      </c>
      <c r="Z605" s="3">
        <f t="shared" si="237"/>
        <v>24.821848739495795</v>
      </c>
      <c r="AA605" s="13">
        <f t="shared" si="224"/>
        <v>42</v>
      </c>
      <c r="AB605" s="13">
        <f t="shared" si="225"/>
        <v>-884</v>
      </c>
      <c r="AC605" s="13">
        <f t="shared" si="226"/>
        <v>-1.4857142857142875</v>
      </c>
      <c r="AD605" s="13">
        <f t="shared" si="227"/>
        <v>0</v>
      </c>
      <c r="AE605" s="3">
        <f t="shared" si="228"/>
        <v>0</v>
      </c>
      <c r="AF605" s="13">
        <f t="shared" si="216"/>
        <v>884</v>
      </c>
      <c r="AG605" s="13">
        <f t="shared" si="238"/>
        <v>1.4857142857142875</v>
      </c>
      <c r="AH605" s="13">
        <f t="shared" si="217"/>
        <v>1.4857142857142875</v>
      </c>
    </row>
    <row r="606" spans="1:34" x14ac:dyDescent="0.2">
      <c r="A606" s="8">
        <f t="shared" si="239"/>
        <v>59600</v>
      </c>
      <c r="B606" s="9">
        <f t="shared" si="219"/>
        <v>59.6</v>
      </c>
      <c r="C606" s="13">
        <f>tarifest3(A606,$A$3,Param!$B$5,Param!$C$5,Param!$D$5,Param!$E$5,Param!$B$6,Param!$C$6,Param!$D$6,Param!$E$6)</f>
        <v>15695</v>
      </c>
      <c r="D606" s="3">
        <f t="shared" si="229"/>
        <v>26.333892617449667</v>
      </c>
      <c r="E606" s="3">
        <f>tarifest3grenz(A606,$A$3,Param!$B$5,Param!$C$5,Param!$D$5,Param!$E$5,Param!$B$6,Param!$C$6,Param!$D$6,Param!$E$6)*100</f>
        <v>42</v>
      </c>
      <c r="F606" s="13">
        <f>soli3(C606,$A$3,Param!$J$4,Param!$J$5,Param!$J$6)</f>
        <v>0</v>
      </c>
      <c r="G606" s="3">
        <f>soli3grenz(C606,$A$3,Param!$J$4,Param!$J$5,Param!$J$6)*100</f>
        <v>0</v>
      </c>
      <c r="H606" s="13">
        <f t="shared" si="220"/>
        <v>15695</v>
      </c>
      <c r="I606" s="3">
        <f t="shared" si="218"/>
        <v>26.333892617449667</v>
      </c>
      <c r="J606" s="13">
        <f t="shared" si="221"/>
        <v>42</v>
      </c>
      <c r="K606" s="13">
        <f>tarifest3(A606,$A$3,Param!$B$10,Param!$C$10,Param!$D$10,Param!$E$10,Param!$B$11,Param!$C$11,Param!$D$11,Param!$E$11)</f>
        <v>20041</v>
      </c>
      <c r="L606" s="3">
        <f t="shared" si="230"/>
        <v>33.625838926174495</v>
      </c>
      <c r="M606" s="3">
        <f>tarifest3grenz(A606,$A$3,Param!$B$10,Param!$C$10,Param!$D$10,Param!$E$10,Param!$B$11,Param!$C$11,Param!$D$11,Param!$E$11)*100</f>
        <v>42</v>
      </c>
      <c r="N606" s="3">
        <f t="shared" si="231"/>
        <v>5641</v>
      </c>
      <c r="O606" s="3">
        <f t="shared" si="232"/>
        <v>9.4647651006711406</v>
      </c>
      <c r="P606" s="13">
        <f t="shared" si="222"/>
        <v>41720</v>
      </c>
      <c r="Q606" s="13">
        <f t="shared" si="233"/>
        <v>0</v>
      </c>
      <c r="R606" s="13">
        <f>tarifest3(A606-$K$3,$A$3,Param!$B$10,Param!$C$10,Param!$D$10,Param!$E$10,Param!$B$11,Param!$C$11,Param!$D$11,Param!$E$11)</f>
        <v>11576</v>
      </c>
      <c r="S606" s="3">
        <f t="shared" si="234"/>
        <v>19.422818791946309</v>
      </c>
      <c r="T606" s="3">
        <f>IF(A606&lt;$K$3,$K$2,tarifest3grenz(A606-$K$3,$A$3,Param!$B$10,Param!$C$10,Param!$D$10,Param!$E$10,Param!$B$11,Param!$C$11,Param!$D$11,Param!$E$11))*100</f>
        <v>38.192932676894891</v>
      </c>
      <c r="U606" s="3">
        <f>MAX(K606-tarifest3($K$3,$A$3,Param!$B$10,Param!$C$10,Param!$D$10,Param!$E$10,Param!$B$11,Param!$C$11,Param!$D$11,Param!$E$11),0)</f>
        <v>14811</v>
      </c>
      <c r="V606" s="3">
        <f t="shared" si="235"/>
        <v>24.8506711409396</v>
      </c>
      <c r="W606" s="3">
        <f t="shared" si="236"/>
        <v>42</v>
      </c>
      <c r="X606" s="3">
        <f>soli3grenz(K606,$A$3,Param!$J$9,Param!$J$10,Param!$J$11)*100</f>
        <v>11.899999999999999</v>
      </c>
      <c r="Y606" s="13">
        <f t="shared" si="223"/>
        <v>14811</v>
      </c>
      <c r="Z606" s="3">
        <f t="shared" si="237"/>
        <v>24.8506711409396</v>
      </c>
      <c r="AA606" s="13">
        <f t="shared" si="224"/>
        <v>42</v>
      </c>
      <c r="AB606" s="13">
        <f t="shared" si="225"/>
        <v>-884</v>
      </c>
      <c r="AC606" s="13">
        <f t="shared" si="226"/>
        <v>-1.4832214765100673</v>
      </c>
      <c r="AD606" s="13">
        <f t="shared" si="227"/>
        <v>0</v>
      </c>
      <c r="AE606" s="3">
        <f t="shared" si="228"/>
        <v>0</v>
      </c>
      <c r="AF606" s="13">
        <f t="shared" si="216"/>
        <v>884</v>
      </c>
      <c r="AG606" s="13">
        <f t="shared" si="238"/>
        <v>1.4832214765100673</v>
      </c>
      <c r="AH606" s="13">
        <f t="shared" si="217"/>
        <v>1.4832214765100673</v>
      </c>
    </row>
    <row r="607" spans="1:34" x14ac:dyDescent="0.2">
      <c r="A607" s="8">
        <f t="shared" si="239"/>
        <v>59700</v>
      </c>
      <c r="B607" s="9">
        <f t="shared" si="219"/>
        <v>59.7</v>
      </c>
      <c r="C607" s="13">
        <f>tarifest3(A607,$A$3,Param!$B$5,Param!$C$5,Param!$D$5,Param!$E$5,Param!$B$6,Param!$C$6,Param!$D$6,Param!$E$6)</f>
        <v>15737</v>
      </c>
      <c r="D607" s="3">
        <f t="shared" si="229"/>
        <v>26.360134003350083</v>
      </c>
      <c r="E607" s="3">
        <f>tarifest3grenz(A607,$A$3,Param!$B$5,Param!$C$5,Param!$D$5,Param!$E$5,Param!$B$6,Param!$C$6,Param!$D$6,Param!$E$6)*100</f>
        <v>42</v>
      </c>
      <c r="F607" s="13">
        <f>soli3(C607,$A$3,Param!$J$4,Param!$J$5,Param!$J$6)</f>
        <v>0</v>
      </c>
      <c r="G607" s="3">
        <f>soli3grenz(C607,$A$3,Param!$J$4,Param!$J$5,Param!$J$6)*100</f>
        <v>0</v>
      </c>
      <c r="H607" s="13">
        <f t="shared" si="220"/>
        <v>15737</v>
      </c>
      <c r="I607" s="3">
        <f t="shared" si="218"/>
        <v>26.360134003350083</v>
      </c>
      <c r="J607" s="13">
        <f t="shared" si="221"/>
        <v>42</v>
      </c>
      <c r="K607" s="13">
        <f>tarifest3(A607,$A$3,Param!$B$10,Param!$C$10,Param!$D$10,Param!$E$10,Param!$B$11,Param!$C$11,Param!$D$11,Param!$E$11)</f>
        <v>20083</v>
      </c>
      <c r="L607" s="3">
        <f t="shared" si="230"/>
        <v>33.639865996649917</v>
      </c>
      <c r="M607" s="3">
        <f>tarifest3grenz(A607,$A$3,Param!$B$10,Param!$C$10,Param!$D$10,Param!$E$10,Param!$B$11,Param!$C$11,Param!$D$11,Param!$E$11)*100</f>
        <v>42</v>
      </c>
      <c r="N607" s="3">
        <f t="shared" si="231"/>
        <v>5683</v>
      </c>
      <c r="O607" s="3">
        <f t="shared" si="232"/>
        <v>9.5192629815745384</v>
      </c>
      <c r="P607" s="13">
        <f t="shared" si="222"/>
        <v>41790</v>
      </c>
      <c r="Q607" s="13">
        <f t="shared" si="233"/>
        <v>0</v>
      </c>
      <c r="R607" s="13">
        <f>tarifest3(A607-$K$3,$A$3,Param!$B$10,Param!$C$10,Param!$D$10,Param!$E$10,Param!$B$11,Param!$C$11,Param!$D$11,Param!$E$11)</f>
        <v>11614</v>
      </c>
      <c r="S607" s="3">
        <f t="shared" si="234"/>
        <v>19.45393634840871</v>
      </c>
      <c r="T607" s="3">
        <f>IF(A607&lt;$K$3,$K$2,tarifest3grenz(A607-$K$3,$A$3,Param!$B$10,Param!$C$10,Param!$D$10,Param!$E$10,Param!$B$11,Param!$C$11,Param!$D$11,Param!$E$11))*100</f>
        <v>38.234219601557136</v>
      </c>
      <c r="U607" s="3">
        <f>MAX(K607-tarifest3($K$3,$A$3,Param!$B$10,Param!$C$10,Param!$D$10,Param!$E$10,Param!$B$11,Param!$C$11,Param!$D$11,Param!$E$11),0)</f>
        <v>14853</v>
      </c>
      <c r="V607" s="3">
        <f t="shared" si="235"/>
        <v>24.879396984924622</v>
      </c>
      <c r="W607" s="3">
        <f t="shared" si="236"/>
        <v>42</v>
      </c>
      <c r="X607" s="3">
        <f>soli3grenz(K607,$A$3,Param!$J$9,Param!$J$10,Param!$J$11)*100</f>
        <v>11.899999999999999</v>
      </c>
      <c r="Y607" s="13">
        <f t="shared" si="223"/>
        <v>14853</v>
      </c>
      <c r="Z607" s="3">
        <f t="shared" si="237"/>
        <v>24.879396984924622</v>
      </c>
      <c r="AA607" s="13">
        <f t="shared" si="224"/>
        <v>42</v>
      </c>
      <c r="AB607" s="13">
        <f t="shared" si="225"/>
        <v>-884</v>
      </c>
      <c r="AC607" s="13">
        <f t="shared" si="226"/>
        <v>-1.4807370184254616</v>
      </c>
      <c r="AD607" s="13">
        <f t="shared" si="227"/>
        <v>0</v>
      </c>
      <c r="AE607" s="3">
        <f t="shared" si="228"/>
        <v>0</v>
      </c>
      <c r="AF607" s="13">
        <f t="shared" si="216"/>
        <v>884</v>
      </c>
      <c r="AG607" s="13">
        <f t="shared" si="238"/>
        <v>1.4807370184254616</v>
      </c>
      <c r="AH607" s="13">
        <f t="shared" si="217"/>
        <v>1.4807370184254616</v>
      </c>
    </row>
    <row r="608" spans="1:34" x14ac:dyDescent="0.2">
      <c r="A608" s="8">
        <f t="shared" si="239"/>
        <v>59800</v>
      </c>
      <c r="B608" s="9">
        <f t="shared" si="219"/>
        <v>59.8</v>
      </c>
      <c r="C608" s="13">
        <f>tarifest3(A608,$A$3,Param!$B$5,Param!$C$5,Param!$D$5,Param!$E$5,Param!$B$6,Param!$C$6,Param!$D$6,Param!$E$6)</f>
        <v>15779</v>
      </c>
      <c r="D608" s="3">
        <f t="shared" si="229"/>
        <v>26.38628762541806</v>
      </c>
      <c r="E608" s="3">
        <f>tarifest3grenz(A608,$A$3,Param!$B$5,Param!$C$5,Param!$D$5,Param!$E$5,Param!$B$6,Param!$C$6,Param!$D$6,Param!$E$6)*100</f>
        <v>42</v>
      </c>
      <c r="F608" s="13">
        <f>soli3(C608,$A$3,Param!$J$4,Param!$J$5,Param!$J$6)</f>
        <v>0</v>
      </c>
      <c r="G608" s="3">
        <f>soli3grenz(C608,$A$3,Param!$J$4,Param!$J$5,Param!$J$6)*100</f>
        <v>0</v>
      </c>
      <c r="H608" s="13">
        <f t="shared" si="220"/>
        <v>15779</v>
      </c>
      <c r="I608" s="3">
        <f t="shared" si="218"/>
        <v>26.38628762541806</v>
      </c>
      <c r="J608" s="13">
        <f t="shared" si="221"/>
        <v>42</v>
      </c>
      <c r="K608" s="13">
        <f>tarifest3(A608,$A$3,Param!$B$10,Param!$C$10,Param!$D$10,Param!$E$10,Param!$B$11,Param!$C$11,Param!$D$11,Param!$E$11)</f>
        <v>20125</v>
      </c>
      <c r="L608" s="3">
        <f t="shared" si="230"/>
        <v>33.653846153846153</v>
      </c>
      <c r="M608" s="3">
        <f>tarifest3grenz(A608,$A$3,Param!$B$10,Param!$C$10,Param!$D$10,Param!$E$10,Param!$B$11,Param!$C$11,Param!$D$11,Param!$E$11)*100</f>
        <v>42</v>
      </c>
      <c r="N608" s="3">
        <f t="shared" si="231"/>
        <v>5725</v>
      </c>
      <c r="O608" s="3">
        <f t="shared" si="232"/>
        <v>9.573578595317727</v>
      </c>
      <c r="P608" s="13">
        <f t="shared" si="222"/>
        <v>41860</v>
      </c>
      <c r="Q608" s="13">
        <f t="shared" si="233"/>
        <v>0</v>
      </c>
      <c r="R608" s="13">
        <f>tarifest3(A608-$K$3,$A$3,Param!$B$10,Param!$C$10,Param!$D$10,Param!$E$10,Param!$B$11,Param!$C$11,Param!$D$11,Param!$E$11)</f>
        <v>11653</v>
      </c>
      <c r="S608" s="3">
        <f t="shared" si="234"/>
        <v>19.486622073578598</v>
      </c>
      <c r="T608" s="3">
        <f>IF(A608&lt;$K$3,$K$2,tarifest3grenz(A608-$K$3,$A$3,Param!$B$10,Param!$C$10,Param!$D$10,Param!$E$10,Param!$B$11,Param!$C$11,Param!$D$11,Param!$E$11))*100</f>
        <v>38.275506526219374</v>
      </c>
      <c r="U608" s="3">
        <f>MAX(K608-tarifest3($K$3,$A$3,Param!$B$10,Param!$C$10,Param!$D$10,Param!$E$10,Param!$B$11,Param!$C$11,Param!$D$11,Param!$E$11),0)</f>
        <v>14895</v>
      </c>
      <c r="V608" s="3">
        <f t="shared" si="235"/>
        <v>24.908026755852845</v>
      </c>
      <c r="W608" s="3">
        <f t="shared" si="236"/>
        <v>42</v>
      </c>
      <c r="X608" s="3">
        <f>soli3grenz(K608,$A$3,Param!$J$9,Param!$J$10,Param!$J$11)*100</f>
        <v>11.899999999999999</v>
      </c>
      <c r="Y608" s="13">
        <f t="shared" si="223"/>
        <v>14895</v>
      </c>
      <c r="Z608" s="3">
        <f t="shared" si="237"/>
        <v>24.908026755852845</v>
      </c>
      <c r="AA608" s="13">
        <f t="shared" si="224"/>
        <v>42</v>
      </c>
      <c r="AB608" s="13">
        <f t="shared" si="225"/>
        <v>-884</v>
      </c>
      <c r="AC608" s="13">
        <f t="shared" si="226"/>
        <v>-1.4782608695652151</v>
      </c>
      <c r="AD608" s="13">
        <f t="shared" si="227"/>
        <v>0</v>
      </c>
      <c r="AE608" s="3">
        <f t="shared" si="228"/>
        <v>0</v>
      </c>
      <c r="AF608" s="13">
        <f t="shared" si="216"/>
        <v>884</v>
      </c>
      <c r="AG608" s="13">
        <f t="shared" si="238"/>
        <v>1.4782608695652151</v>
      </c>
      <c r="AH608" s="13">
        <f t="shared" si="217"/>
        <v>1.4782608695652151</v>
      </c>
    </row>
    <row r="609" spans="1:34" x14ac:dyDescent="0.2">
      <c r="A609" s="8">
        <f t="shared" si="239"/>
        <v>59900</v>
      </c>
      <c r="B609" s="9">
        <f t="shared" si="219"/>
        <v>59.9</v>
      </c>
      <c r="C609" s="13">
        <f>tarifest3(A609,$A$3,Param!$B$5,Param!$C$5,Param!$D$5,Param!$E$5,Param!$B$6,Param!$C$6,Param!$D$6,Param!$E$6)</f>
        <v>15821</v>
      </c>
      <c r="D609" s="3">
        <f t="shared" si="229"/>
        <v>26.412353923205341</v>
      </c>
      <c r="E609" s="3">
        <f>tarifest3grenz(A609,$A$3,Param!$B$5,Param!$C$5,Param!$D$5,Param!$E$5,Param!$B$6,Param!$C$6,Param!$D$6,Param!$E$6)*100</f>
        <v>42</v>
      </c>
      <c r="F609" s="13">
        <f>soli3(C609,$A$3,Param!$J$4,Param!$J$5,Param!$J$6)</f>
        <v>0</v>
      </c>
      <c r="G609" s="3">
        <f>soli3grenz(C609,$A$3,Param!$J$4,Param!$J$5,Param!$J$6)*100</f>
        <v>0</v>
      </c>
      <c r="H609" s="13">
        <f t="shared" si="220"/>
        <v>15821</v>
      </c>
      <c r="I609" s="3">
        <f t="shared" si="218"/>
        <v>26.412353923205341</v>
      </c>
      <c r="J609" s="13">
        <f t="shared" si="221"/>
        <v>42</v>
      </c>
      <c r="K609" s="13">
        <f>tarifest3(A609,$A$3,Param!$B$10,Param!$C$10,Param!$D$10,Param!$E$10,Param!$B$11,Param!$C$11,Param!$D$11,Param!$E$11)</f>
        <v>20167</v>
      </c>
      <c r="L609" s="3">
        <f t="shared" si="230"/>
        <v>33.667779632721199</v>
      </c>
      <c r="M609" s="3">
        <f>tarifest3grenz(A609,$A$3,Param!$B$10,Param!$C$10,Param!$D$10,Param!$E$10,Param!$B$11,Param!$C$11,Param!$D$11,Param!$E$11)*100</f>
        <v>42</v>
      </c>
      <c r="N609" s="3">
        <f t="shared" si="231"/>
        <v>5767</v>
      </c>
      <c r="O609" s="3">
        <f t="shared" si="232"/>
        <v>9.6277128547579309</v>
      </c>
      <c r="P609" s="13">
        <f t="shared" si="222"/>
        <v>41930</v>
      </c>
      <c r="Q609" s="13">
        <f t="shared" si="233"/>
        <v>0</v>
      </c>
      <c r="R609" s="13">
        <f>tarifest3(A609-$K$3,$A$3,Param!$B$10,Param!$C$10,Param!$D$10,Param!$E$10,Param!$B$11,Param!$C$11,Param!$D$11,Param!$E$11)</f>
        <v>11691</v>
      </c>
      <c r="S609" s="3">
        <f t="shared" si="234"/>
        <v>19.51752921535893</v>
      </c>
      <c r="T609" s="3">
        <f>IF(A609&lt;$K$3,$K$2,tarifest3grenz(A609-$K$3,$A$3,Param!$B$10,Param!$C$10,Param!$D$10,Param!$E$10,Param!$B$11,Param!$C$11,Param!$D$11,Param!$E$11))*100</f>
        <v>38.316793450881612</v>
      </c>
      <c r="U609" s="3">
        <f>MAX(K609-tarifest3($K$3,$A$3,Param!$B$10,Param!$C$10,Param!$D$10,Param!$E$10,Param!$B$11,Param!$C$11,Param!$D$11,Param!$E$11),0)</f>
        <v>14937</v>
      </c>
      <c r="V609" s="3">
        <f t="shared" si="235"/>
        <v>24.936560934891485</v>
      </c>
      <c r="W609" s="3">
        <f t="shared" si="236"/>
        <v>42</v>
      </c>
      <c r="X609" s="3">
        <f>soli3grenz(K609,$A$3,Param!$J$9,Param!$J$10,Param!$J$11)*100</f>
        <v>11.899999999999999</v>
      </c>
      <c r="Y609" s="13">
        <f t="shared" si="223"/>
        <v>14937</v>
      </c>
      <c r="Z609" s="3">
        <f t="shared" si="237"/>
        <v>24.936560934891485</v>
      </c>
      <c r="AA609" s="13">
        <f t="shared" si="224"/>
        <v>42</v>
      </c>
      <c r="AB609" s="13">
        <f t="shared" si="225"/>
        <v>-884</v>
      </c>
      <c r="AC609" s="13">
        <f t="shared" si="226"/>
        <v>-1.4757929883138559</v>
      </c>
      <c r="AD609" s="13">
        <f t="shared" si="227"/>
        <v>0</v>
      </c>
      <c r="AE609" s="3">
        <f t="shared" si="228"/>
        <v>0</v>
      </c>
      <c r="AF609" s="13">
        <f t="shared" si="216"/>
        <v>884</v>
      </c>
      <c r="AG609" s="13">
        <f t="shared" si="238"/>
        <v>1.4757929883138559</v>
      </c>
      <c r="AH609" s="13">
        <f t="shared" si="217"/>
        <v>1.4757929883138559</v>
      </c>
    </row>
    <row r="610" spans="1:34" x14ac:dyDescent="0.2">
      <c r="A610" s="8">
        <f t="shared" si="239"/>
        <v>60000</v>
      </c>
      <c r="B610" s="9">
        <f t="shared" si="219"/>
        <v>60</v>
      </c>
      <c r="C610" s="13">
        <f>tarifest3(A610,$A$3,Param!$B$5,Param!$C$5,Param!$D$5,Param!$E$5,Param!$B$6,Param!$C$6,Param!$D$6,Param!$E$6)</f>
        <v>15863</v>
      </c>
      <c r="D610" s="3">
        <f t="shared" si="229"/>
        <v>26.438333333333336</v>
      </c>
      <c r="E610" s="3">
        <f>tarifest3grenz(A610,$A$3,Param!$B$5,Param!$C$5,Param!$D$5,Param!$E$5,Param!$B$6,Param!$C$6,Param!$D$6,Param!$E$6)*100</f>
        <v>42</v>
      </c>
      <c r="F610" s="13">
        <f>soli3(C610,$A$3,Param!$J$4,Param!$J$5,Param!$J$6)</f>
        <v>0</v>
      </c>
      <c r="G610" s="3">
        <f>soli3grenz(C610,$A$3,Param!$J$4,Param!$J$5,Param!$J$6)*100</f>
        <v>0</v>
      </c>
      <c r="H610" s="13">
        <f t="shared" si="220"/>
        <v>15863</v>
      </c>
      <c r="I610" s="3">
        <f t="shared" si="218"/>
        <v>26.438333333333336</v>
      </c>
      <c r="J610" s="13">
        <f t="shared" si="221"/>
        <v>42</v>
      </c>
      <c r="K610" s="13">
        <f>tarifest3(A610,$A$3,Param!$B$10,Param!$C$10,Param!$D$10,Param!$E$10,Param!$B$11,Param!$C$11,Param!$D$11,Param!$E$11)</f>
        <v>20209</v>
      </c>
      <c r="L610" s="3">
        <f t="shared" si="230"/>
        <v>33.681666666666665</v>
      </c>
      <c r="M610" s="3">
        <f>tarifest3grenz(A610,$A$3,Param!$B$10,Param!$C$10,Param!$D$10,Param!$E$10,Param!$B$11,Param!$C$11,Param!$D$11,Param!$E$11)*100</f>
        <v>42</v>
      </c>
      <c r="N610" s="3">
        <f t="shared" si="231"/>
        <v>5809</v>
      </c>
      <c r="O610" s="3">
        <f t="shared" si="232"/>
        <v>9.6816666666666666</v>
      </c>
      <c r="P610" s="13">
        <f t="shared" si="222"/>
        <v>42000</v>
      </c>
      <c r="Q610" s="13">
        <f t="shared" si="233"/>
        <v>0</v>
      </c>
      <c r="R610" s="13">
        <f>tarifest3(A610-$K$3,$A$3,Param!$B$10,Param!$C$10,Param!$D$10,Param!$E$10,Param!$B$11,Param!$C$11,Param!$D$11,Param!$E$11)</f>
        <v>11729</v>
      </c>
      <c r="S610" s="3">
        <f t="shared" si="234"/>
        <v>19.548333333333336</v>
      </c>
      <c r="T610" s="3">
        <f>IF(A610&lt;$K$3,$K$2,tarifest3grenz(A610-$K$3,$A$3,Param!$B$10,Param!$C$10,Param!$D$10,Param!$E$10,Param!$B$11,Param!$C$11,Param!$D$11,Param!$E$11))*100</f>
        <v>38.35808037554385</v>
      </c>
      <c r="U610" s="3">
        <f>MAX(K610-tarifest3($K$3,$A$3,Param!$B$10,Param!$C$10,Param!$D$10,Param!$E$10,Param!$B$11,Param!$C$11,Param!$D$11,Param!$E$11),0)</f>
        <v>14979</v>
      </c>
      <c r="V610" s="3">
        <f t="shared" si="235"/>
        <v>24.965</v>
      </c>
      <c r="W610" s="3">
        <f t="shared" si="236"/>
        <v>42</v>
      </c>
      <c r="X610" s="3">
        <f>soli3grenz(K610,$A$3,Param!$J$9,Param!$J$10,Param!$J$11)*100</f>
        <v>11.899999999999999</v>
      </c>
      <c r="Y610" s="13">
        <f t="shared" si="223"/>
        <v>14979</v>
      </c>
      <c r="Z610" s="3">
        <f t="shared" si="237"/>
        <v>24.965</v>
      </c>
      <c r="AA610" s="13">
        <f t="shared" si="224"/>
        <v>42</v>
      </c>
      <c r="AB610" s="13">
        <f t="shared" si="225"/>
        <v>-884</v>
      </c>
      <c r="AC610" s="13">
        <f t="shared" si="226"/>
        <v>-1.4733333333333363</v>
      </c>
      <c r="AD610" s="13">
        <f t="shared" si="227"/>
        <v>0</v>
      </c>
      <c r="AE610" s="3">
        <f t="shared" si="228"/>
        <v>0</v>
      </c>
      <c r="AF610" s="13">
        <f t="shared" si="216"/>
        <v>884</v>
      </c>
      <c r="AG610" s="13">
        <f t="shared" si="238"/>
        <v>1.4733333333333363</v>
      </c>
      <c r="AH610" s="13">
        <f t="shared" si="217"/>
        <v>1.4733333333333363</v>
      </c>
    </row>
    <row r="611" spans="1:34" x14ac:dyDescent="0.2">
      <c r="A611" s="8">
        <f t="shared" si="239"/>
        <v>60100</v>
      </c>
      <c r="B611" s="9">
        <f t="shared" si="219"/>
        <v>60.1</v>
      </c>
      <c r="C611" s="13">
        <f>tarifest3(A611,$A$3,Param!$B$5,Param!$C$5,Param!$D$5,Param!$E$5,Param!$B$6,Param!$C$6,Param!$D$6,Param!$E$6)</f>
        <v>15905</v>
      </c>
      <c r="D611" s="3">
        <f t="shared" si="229"/>
        <v>26.464226289517473</v>
      </c>
      <c r="E611" s="3">
        <f>tarifest3grenz(A611,$A$3,Param!$B$5,Param!$C$5,Param!$D$5,Param!$E$5,Param!$B$6,Param!$C$6,Param!$D$6,Param!$E$6)*100</f>
        <v>42</v>
      </c>
      <c r="F611" s="13">
        <f>soli3(C611,$A$3,Param!$J$4,Param!$J$5,Param!$J$6)</f>
        <v>0</v>
      </c>
      <c r="G611" s="3">
        <f>soli3grenz(C611,$A$3,Param!$J$4,Param!$J$5,Param!$J$6)*100</f>
        <v>0</v>
      </c>
      <c r="H611" s="13">
        <f t="shared" si="220"/>
        <v>15905</v>
      </c>
      <c r="I611" s="3">
        <f t="shared" si="218"/>
        <v>26.464226289517473</v>
      </c>
      <c r="J611" s="13">
        <f t="shared" si="221"/>
        <v>42</v>
      </c>
      <c r="K611" s="13">
        <f>tarifest3(A611,$A$3,Param!$B$10,Param!$C$10,Param!$D$10,Param!$E$10,Param!$B$11,Param!$C$11,Param!$D$11,Param!$E$11)</f>
        <v>20251</v>
      </c>
      <c r="L611" s="3">
        <f t="shared" si="230"/>
        <v>33.6955074875208</v>
      </c>
      <c r="M611" s="3">
        <f>tarifest3grenz(A611,$A$3,Param!$B$10,Param!$C$10,Param!$D$10,Param!$E$10,Param!$B$11,Param!$C$11,Param!$D$11,Param!$E$11)*100</f>
        <v>42</v>
      </c>
      <c r="N611" s="3">
        <f t="shared" si="231"/>
        <v>5851</v>
      </c>
      <c r="O611" s="3">
        <f t="shared" si="232"/>
        <v>9.7354409317803654</v>
      </c>
      <c r="P611" s="13">
        <f t="shared" si="222"/>
        <v>42070</v>
      </c>
      <c r="Q611" s="13">
        <f t="shared" si="233"/>
        <v>0</v>
      </c>
      <c r="R611" s="13">
        <f>tarifest3(A611-$K$3,$A$3,Param!$B$10,Param!$C$10,Param!$D$10,Param!$E$10,Param!$B$11,Param!$C$11,Param!$D$11,Param!$E$11)</f>
        <v>11768</v>
      </c>
      <c r="S611" s="3">
        <f t="shared" si="234"/>
        <v>19.580698835274543</v>
      </c>
      <c r="T611" s="3">
        <f>IF(A611&lt;$K$3,$K$2,tarifest3grenz(A611-$K$3,$A$3,Param!$B$10,Param!$C$10,Param!$D$10,Param!$E$10,Param!$B$11,Param!$C$11,Param!$D$11,Param!$E$11))*100</f>
        <v>38.399367300206087</v>
      </c>
      <c r="U611" s="3">
        <f>MAX(K611-tarifest3($K$3,$A$3,Param!$B$10,Param!$C$10,Param!$D$10,Param!$E$10,Param!$B$11,Param!$C$11,Param!$D$11,Param!$E$11),0)</f>
        <v>15021</v>
      </c>
      <c r="V611" s="3">
        <f t="shared" si="235"/>
        <v>24.993344425956739</v>
      </c>
      <c r="W611" s="3">
        <f t="shared" si="236"/>
        <v>42</v>
      </c>
      <c r="X611" s="3">
        <f>soli3grenz(K611,$A$3,Param!$J$9,Param!$J$10,Param!$J$11)*100</f>
        <v>11.899999999999999</v>
      </c>
      <c r="Y611" s="13">
        <f t="shared" si="223"/>
        <v>15021</v>
      </c>
      <c r="Z611" s="3">
        <f t="shared" si="237"/>
        <v>24.993344425956739</v>
      </c>
      <c r="AA611" s="13">
        <f t="shared" si="224"/>
        <v>42</v>
      </c>
      <c r="AB611" s="13">
        <f t="shared" si="225"/>
        <v>-884</v>
      </c>
      <c r="AC611" s="13">
        <f t="shared" si="226"/>
        <v>-1.4708818635607344</v>
      </c>
      <c r="AD611" s="13">
        <f t="shared" si="227"/>
        <v>0</v>
      </c>
      <c r="AE611" s="3">
        <f t="shared" si="228"/>
        <v>0</v>
      </c>
      <c r="AF611" s="13">
        <f t="shared" si="216"/>
        <v>884</v>
      </c>
      <c r="AG611" s="13">
        <f t="shared" si="238"/>
        <v>1.4708818635607344</v>
      </c>
      <c r="AH611" s="13">
        <f t="shared" si="217"/>
        <v>1.4708818635607344</v>
      </c>
    </row>
    <row r="612" spans="1:34" x14ac:dyDescent="0.2">
      <c r="A612" s="8">
        <f t="shared" si="239"/>
        <v>60200</v>
      </c>
      <c r="B612" s="9">
        <f t="shared" si="219"/>
        <v>60.2</v>
      </c>
      <c r="C612" s="13">
        <f>tarifest3(A612,$A$3,Param!$B$5,Param!$C$5,Param!$D$5,Param!$E$5,Param!$B$6,Param!$C$6,Param!$D$6,Param!$E$6)</f>
        <v>15947</v>
      </c>
      <c r="D612" s="3">
        <f t="shared" si="229"/>
        <v>26.490033222591364</v>
      </c>
      <c r="E612" s="3">
        <f>tarifest3grenz(A612,$A$3,Param!$B$5,Param!$C$5,Param!$D$5,Param!$E$5,Param!$B$6,Param!$C$6,Param!$D$6,Param!$E$6)*100</f>
        <v>42</v>
      </c>
      <c r="F612" s="13">
        <f>soli3(C612,$A$3,Param!$J$4,Param!$J$5,Param!$J$6)</f>
        <v>0</v>
      </c>
      <c r="G612" s="3">
        <f>soli3grenz(C612,$A$3,Param!$J$4,Param!$J$5,Param!$J$6)*100</f>
        <v>0</v>
      </c>
      <c r="H612" s="13">
        <f t="shared" si="220"/>
        <v>15947</v>
      </c>
      <c r="I612" s="3">
        <f t="shared" si="218"/>
        <v>26.490033222591364</v>
      </c>
      <c r="J612" s="13">
        <f t="shared" si="221"/>
        <v>42</v>
      </c>
      <c r="K612" s="13">
        <f>tarifest3(A612,$A$3,Param!$B$10,Param!$C$10,Param!$D$10,Param!$E$10,Param!$B$11,Param!$C$11,Param!$D$11,Param!$E$11)</f>
        <v>20293</v>
      </c>
      <c r="L612" s="3">
        <f t="shared" si="230"/>
        <v>33.709302325581397</v>
      </c>
      <c r="M612" s="3">
        <f>tarifest3grenz(A612,$A$3,Param!$B$10,Param!$C$10,Param!$D$10,Param!$E$10,Param!$B$11,Param!$C$11,Param!$D$11,Param!$E$11)*100</f>
        <v>42</v>
      </c>
      <c r="N612" s="3">
        <f t="shared" si="231"/>
        <v>5893</v>
      </c>
      <c r="O612" s="3">
        <f t="shared" si="232"/>
        <v>9.7890365448504983</v>
      </c>
      <c r="P612" s="13">
        <f t="shared" si="222"/>
        <v>42140</v>
      </c>
      <c r="Q612" s="13">
        <f t="shared" si="233"/>
        <v>0</v>
      </c>
      <c r="R612" s="13">
        <f>tarifest3(A612-$K$3,$A$3,Param!$B$10,Param!$C$10,Param!$D$10,Param!$E$10,Param!$B$11,Param!$C$11,Param!$D$11,Param!$E$11)</f>
        <v>11806</v>
      </c>
      <c r="S612" s="3">
        <f t="shared" si="234"/>
        <v>19.611295681063122</v>
      </c>
      <c r="T612" s="3">
        <f>IF(A612&lt;$K$3,$K$2,tarifest3grenz(A612-$K$3,$A$3,Param!$B$10,Param!$C$10,Param!$D$10,Param!$E$10,Param!$B$11,Param!$C$11,Param!$D$11,Param!$E$11))*100</f>
        <v>38.440654224868332</v>
      </c>
      <c r="U612" s="3">
        <f>MAX(K612-tarifest3($K$3,$A$3,Param!$B$10,Param!$C$10,Param!$D$10,Param!$E$10,Param!$B$11,Param!$C$11,Param!$D$11,Param!$E$11),0)</f>
        <v>15063</v>
      </c>
      <c r="V612" s="3">
        <f t="shared" si="235"/>
        <v>25.021594684385384</v>
      </c>
      <c r="W612" s="3">
        <f t="shared" si="236"/>
        <v>42</v>
      </c>
      <c r="X612" s="3">
        <f>soli3grenz(K612,$A$3,Param!$J$9,Param!$J$10,Param!$J$11)*100</f>
        <v>11.899999999999999</v>
      </c>
      <c r="Y612" s="13">
        <f t="shared" si="223"/>
        <v>15063</v>
      </c>
      <c r="Z612" s="3">
        <f t="shared" si="237"/>
        <v>25.021594684385384</v>
      </c>
      <c r="AA612" s="13">
        <f t="shared" si="224"/>
        <v>42</v>
      </c>
      <c r="AB612" s="13">
        <f t="shared" si="225"/>
        <v>-884</v>
      </c>
      <c r="AC612" s="13">
        <f t="shared" si="226"/>
        <v>-1.4684385382059801</v>
      </c>
      <c r="AD612" s="13">
        <f t="shared" si="227"/>
        <v>0</v>
      </c>
      <c r="AE612" s="3">
        <f t="shared" si="228"/>
        <v>0</v>
      </c>
      <c r="AF612" s="13">
        <f t="shared" si="216"/>
        <v>884</v>
      </c>
      <c r="AG612" s="13">
        <f t="shared" si="238"/>
        <v>1.4684385382059801</v>
      </c>
      <c r="AH612" s="13">
        <f t="shared" si="217"/>
        <v>1.4684385382059801</v>
      </c>
    </row>
    <row r="613" spans="1:34" x14ac:dyDescent="0.2">
      <c r="A613" s="8">
        <f t="shared" si="239"/>
        <v>60300</v>
      </c>
      <c r="B613" s="9">
        <f t="shared" si="219"/>
        <v>60.3</v>
      </c>
      <c r="C613" s="13">
        <f>tarifest3(A613,$A$3,Param!$B$5,Param!$C$5,Param!$D$5,Param!$E$5,Param!$B$6,Param!$C$6,Param!$D$6,Param!$E$6)</f>
        <v>15989</v>
      </c>
      <c r="D613" s="3">
        <f t="shared" si="229"/>
        <v>26.515754560530681</v>
      </c>
      <c r="E613" s="3">
        <f>tarifest3grenz(A613,$A$3,Param!$B$5,Param!$C$5,Param!$D$5,Param!$E$5,Param!$B$6,Param!$C$6,Param!$D$6,Param!$E$6)*100</f>
        <v>42</v>
      </c>
      <c r="F613" s="13">
        <f>soli3(C613,$A$3,Param!$J$4,Param!$J$5,Param!$J$6)</f>
        <v>0</v>
      </c>
      <c r="G613" s="3">
        <f>soli3grenz(C613,$A$3,Param!$J$4,Param!$J$5,Param!$J$6)*100</f>
        <v>0</v>
      </c>
      <c r="H613" s="13">
        <f t="shared" si="220"/>
        <v>15989</v>
      </c>
      <c r="I613" s="3">
        <f t="shared" si="218"/>
        <v>26.515754560530681</v>
      </c>
      <c r="J613" s="13">
        <f t="shared" si="221"/>
        <v>42</v>
      </c>
      <c r="K613" s="13">
        <f>tarifest3(A613,$A$3,Param!$B$10,Param!$C$10,Param!$D$10,Param!$E$10,Param!$B$11,Param!$C$11,Param!$D$11,Param!$E$11)</f>
        <v>20335</v>
      </c>
      <c r="L613" s="3">
        <f t="shared" si="230"/>
        <v>33.723051409618577</v>
      </c>
      <c r="M613" s="3">
        <f>tarifest3grenz(A613,$A$3,Param!$B$10,Param!$C$10,Param!$D$10,Param!$E$10,Param!$B$11,Param!$C$11,Param!$D$11,Param!$E$11)*100</f>
        <v>42</v>
      </c>
      <c r="N613" s="3">
        <f t="shared" si="231"/>
        <v>5935</v>
      </c>
      <c r="O613" s="3">
        <f t="shared" si="232"/>
        <v>9.8424543946932008</v>
      </c>
      <c r="P613" s="13">
        <f t="shared" si="222"/>
        <v>42210</v>
      </c>
      <c r="Q613" s="13">
        <f t="shared" si="233"/>
        <v>0</v>
      </c>
      <c r="R613" s="13">
        <f>tarifest3(A613-$K$3,$A$3,Param!$B$10,Param!$C$10,Param!$D$10,Param!$E$10,Param!$B$11,Param!$C$11,Param!$D$11,Param!$E$11)</f>
        <v>11844</v>
      </c>
      <c r="S613" s="3">
        <f t="shared" si="234"/>
        <v>19.64179104477612</v>
      </c>
      <c r="T613" s="3">
        <f>IF(A613&lt;$K$3,$K$2,tarifest3grenz(A613-$K$3,$A$3,Param!$B$10,Param!$C$10,Param!$D$10,Param!$E$10,Param!$B$11,Param!$C$11,Param!$D$11,Param!$E$11))*100</f>
        <v>38.48194114953057</v>
      </c>
      <c r="U613" s="3">
        <f>MAX(K613-tarifest3($K$3,$A$3,Param!$B$10,Param!$C$10,Param!$D$10,Param!$E$10,Param!$B$11,Param!$C$11,Param!$D$11,Param!$E$11),0)</f>
        <v>15105</v>
      </c>
      <c r="V613" s="3">
        <f t="shared" si="235"/>
        <v>25.049751243781092</v>
      </c>
      <c r="W613" s="3">
        <f t="shared" si="236"/>
        <v>42</v>
      </c>
      <c r="X613" s="3">
        <f>soli3grenz(K613,$A$3,Param!$J$9,Param!$J$10,Param!$J$11)*100</f>
        <v>11.899999999999999</v>
      </c>
      <c r="Y613" s="13">
        <f t="shared" si="223"/>
        <v>15105</v>
      </c>
      <c r="Z613" s="3">
        <f t="shared" si="237"/>
        <v>25.049751243781092</v>
      </c>
      <c r="AA613" s="13">
        <f t="shared" si="224"/>
        <v>42</v>
      </c>
      <c r="AB613" s="13">
        <f t="shared" si="225"/>
        <v>-884</v>
      </c>
      <c r="AC613" s="13">
        <f t="shared" si="226"/>
        <v>-1.4660033167495889</v>
      </c>
      <c r="AD613" s="13">
        <f t="shared" si="227"/>
        <v>0</v>
      </c>
      <c r="AE613" s="3">
        <f t="shared" si="228"/>
        <v>0</v>
      </c>
      <c r="AF613" s="13">
        <f t="shared" si="216"/>
        <v>884</v>
      </c>
      <c r="AG613" s="13">
        <f t="shared" si="238"/>
        <v>1.4660033167495889</v>
      </c>
      <c r="AH613" s="13">
        <f t="shared" si="217"/>
        <v>1.4660033167495889</v>
      </c>
    </row>
    <row r="614" spans="1:34" x14ac:dyDescent="0.2">
      <c r="A614" s="8">
        <f t="shared" si="239"/>
        <v>60400</v>
      </c>
      <c r="B614" s="9">
        <f t="shared" si="219"/>
        <v>60.4</v>
      </c>
      <c r="C614" s="13">
        <f>tarifest3(A614,$A$3,Param!$B$5,Param!$C$5,Param!$D$5,Param!$E$5,Param!$B$6,Param!$C$6,Param!$D$6,Param!$E$6)</f>
        <v>16031</v>
      </c>
      <c r="D614" s="3">
        <f t="shared" si="229"/>
        <v>26.54139072847682</v>
      </c>
      <c r="E614" s="3">
        <f>tarifest3grenz(A614,$A$3,Param!$B$5,Param!$C$5,Param!$D$5,Param!$E$5,Param!$B$6,Param!$C$6,Param!$D$6,Param!$E$6)*100</f>
        <v>42</v>
      </c>
      <c r="F614" s="13">
        <f>soli3(C614,$A$3,Param!$J$4,Param!$J$5,Param!$J$6)</f>
        <v>0</v>
      </c>
      <c r="G614" s="3">
        <f>soli3grenz(C614,$A$3,Param!$J$4,Param!$J$5,Param!$J$6)*100</f>
        <v>0</v>
      </c>
      <c r="H614" s="13">
        <f t="shared" si="220"/>
        <v>16031</v>
      </c>
      <c r="I614" s="3">
        <f t="shared" si="218"/>
        <v>26.54139072847682</v>
      </c>
      <c r="J614" s="13">
        <f t="shared" si="221"/>
        <v>42</v>
      </c>
      <c r="K614" s="13">
        <f>tarifest3(A614,$A$3,Param!$B$10,Param!$C$10,Param!$D$10,Param!$E$10,Param!$B$11,Param!$C$11,Param!$D$11,Param!$E$11)</f>
        <v>20377</v>
      </c>
      <c r="L614" s="3">
        <f t="shared" si="230"/>
        <v>33.736754966887418</v>
      </c>
      <c r="M614" s="3">
        <f>tarifest3grenz(A614,$A$3,Param!$B$10,Param!$C$10,Param!$D$10,Param!$E$10,Param!$B$11,Param!$C$11,Param!$D$11,Param!$E$11)*100</f>
        <v>42</v>
      </c>
      <c r="N614" s="3">
        <f t="shared" si="231"/>
        <v>5977</v>
      </c>
      <c r="O614" s="3">
        <f t="shared" si="232"/>
        <v>9.89569536423841</v>
      </c>
      <c r="P614" s="13">
        <f t="shared" si="222"/>
        <v>42280</v>
      </c>
      <c r="Q614" s="13">
        <f t="shared" si="233"/>
        <v>0</v>
      </c>
      <c r="R614" s="13">
        <f>tarifest3(A614-$K$3,$A$3,Param!$B$10,Param!$C$10,Param!$D$10,Param!$E$10,Param!$B$11,Param!$C$11,Param!$D$11,Param!$E$11)</f>
        <v>11883</v>
      </c>
      <c r="S614" s="3">
        <f t="shared" si="234"/>
        <v>19.673841059602648</v>
      </c>
      <c r="T614" s="3">
        <f>IF(A614&lt;$K$3,$K$2,tarifest3grenz(A614-$K$3,$A$3,Param!$B$10,Param!$C$10,Param!$D$10,Param!$E$10,Param!$B$11,Param!$C$11,Param!$D$11,Param!$E$11))*100</f>
        <v>38.523228074192808</v>
      </c>
      <c r="U614" s="3">
        <f>MAX(K614-tarifest3($K$3,$A$3,Param!$B$10,Param!$C$10,Param!$D$10,Param!$E$10,Param!$B$11,Param!$C$11,Param!$D$11,Param!$E$11),0)</f>
        <v>15147</v>
      </c>
      <c r="V614" s="3">
        <f t="shared" si="235"/>
        <v>25.077814569536422</v>
      </c>
      <c r="W614" s="3">
        <f t="shared" si="236"/>
        <v>42</v>
      </c>
      <c r="X614" s="3">
        <f>soli3grenz(K614,$A$3,Param!$J$9,Param!$J$10,Param!$J$11)*100</f>
        <v>11.899999999999999</v>
      </c>
      <c r="Y614" s="13">
        <f t="shared" si="223"/>
        <v>15147</v>
      </c>
      <c r="Z614" s="3">
        <f t="shared" si="237"/>
        <v>25.077814569536422</v>
      </c>
      <c r="AA614" s="13">
        <f t="shared" si="224"/>
        <v>42</v>
      </c>
      <c r="AB614" s="13">
        <f t="shared" si="225"/>
        <v>-884</v>
      </c>
      <c r="AC614" s="13">
        <f t="shared" si="226"/>
        <v>-1.4635761589403984</v>
      </c>
      <c r="AD614" s="13">
        <f t="shared" si="227"/>
        <v>0</v>
      </c>
      <c r="AE614" s="3">
        <f t="shared" si="228"/>
        <v>0</v>
      </c>
      <c r="AF614" s="13">
        <f t="shared" si="216"/>
        <v>884</v>
      </c>
      <c r="AG614" s="13">
        <f t="shared" si="238"/>
        <v>1.4635761589403984</v>
      </c>
      <c r="AH614" s="13">
        <f t="shared" si="217"/>
        <v>1.4635761589403984</v>
      </c>
    </row>
    <row r="615" spans="1:34" x14ac:dyDescent="0.2">
      <c r="A615" s="8">
        <f t="shared" si="239"/>
        <v>60500</v>
      </c>
      <c r="B615" s="9">
        <f t="shared" si="219"/>
        <v>60.5</v>
      </c>
      <c r="C615" s="13">
        <f>tarifest3(A615,$A$3,Param!$B$5,Param!$C$5,Param!$D$5,Param!$E$5,Param!$B$6,Param!$C$6,Param!$D$6,Param!$E$6)</f>
        <v>16073</v>
      </c>
      <c r="D615" s="3">
        <f t="shared" si="229"/>
        <v>26.566942148760329</v>
      </c>
      <c r="E615" s="3">
        <f>tarifest3grenz(A615,$A$3,Param!$B$5,Param!$C$5,Param!$D$5,Param!$E$5,Param!$B$6,Param!$C$6,Param!$D$6,Param!$E$6)*100</f>
        <v>42</v>
      </c>
      <c r="F615" s="13">
        <f>soli3(C615,$A$3,Param!$J$4,Param!$J$5,Param!$J$6)</f>
        <v>0</v>
      </c>
      <c r="G615" s="3">
        <f>soli3grenz(C615,$A$3,Param!$J$4,Param!$J$5,Param!$J$6)*100</f>
        <v>0</v>
      </c>
      <c r="H615" s="13">
        <f t="shared" si="220"/>
        <v>16073</v>
      </c>
      <c r="I615" s="3">
        <f t="shared" si="218"/>
        <v>26.566942148760329</v>
      </c>
      <c r="J615" s="13">
        <f t="shared" si="221"/>
        <v>42</v>
      </c>
      <c r="K615" s="13">
        <f>tarifest3(A615,$A$3,Param!$B$10,Param!$C$10,Param!$D$10,Param!$E$10,Param!$B$11,Param!$C$11,Param!$D$11,Param!$E$11)</f>
        <v>20419</v>
      </c>
      <c r="L615" s="3">
        <f t="shared" si="230"/>
        <v>33.750413223140498</v>
      </c>
      <c r="M615" s="3">
        <f>tarifest3grenz(A615,$A$3,Param!$B$10,Param!$C$10,Param!$D$10,Param!$E$10,Param!$B$11,Param!$C$11,Param!$D$11,Param!$E$11)*100</f>
        <v>42</v>
      </c>
      <c r="N615" s="3">
        <f t="shared" si="231"/>
        <v>6019</v>
      </c>
      <c r="O615" s="3">
        <f t="shared" si="232"/>
        <v>9.9487603305785122</v>
      </c>
      <c r="P615" s="13">
        <f t="shared" si="222"/>
        <v>42350</v>
      </c>
      <c r="Q615" s="13">
        <f t="shared" si="233"/>
        <v>0</v>
      </c>
      <c r="R615" s="13">
        <f>tarifest3(A615-$K$3,$A$3,Param!$B$10,Param!$C$10,Param!$D$10,Param!$E$10,Param!$B$11,Param!$C$11,Param!$D$11,Param!$E$11)</f>
        <v>11921</v>
      </c>
      <c r="S615" s="3">
        <f t="shared" si="234"/>
        <v>19.704132231404959</v>
      </c>
      <c r="T615" s="3">
        <f>IF(A615&lt;$K$3,$K$2,tarifest3grenz(A615-$K$3,$A$3,Param!$B$10,Param!$C$10,Param!$D$10,Param!$E$10,Param!$B$11,Param!$C$11,Param!$D$11,Param!$E$11))*100</f>
        <v>38.564514998855046</v>
      </c>
      <c r="U615" s="3">
        <f>MAX(K615-tarifest3($K$3,$A$3,Param!$B$10,Param!$C$10,Param!$D$10,Param!$E$10,Param!$B$11,Param!$C$11,Param!$D$11,Param!$E$11),0)</f>
        <v>15189</v>
      </c>
      <c r="V615" s="3">
        <f t="shared" si="235"/>
        <v>25.105785123966939</v>
      </c>
      <c r="W615" s="3">
        <f t="shared" si="236"/>
        <v>42</v>
      </c>
      <c r="X615" s="3">
        <f>soli3grenz(K615,$A$3,Param!$J$9,Param!$J$10,Param!$J$11)*100</f>
        <v>11.899999999999999</v>
      </c>
      <c r="Y615" s="13">
        <f t="shared" si="223"/>
        <v>15189</v>
      </c>
      <c r="Z615" s="3">
        <f t="shared" si="237"/>
        <v>25.105785123966939</v>
      </c>
      <c r="AA615" s="13">
        <f t="shared" si="224"/>
        <v>42</v>
      </c>
      <c r="AB615" s="13">
        <f t="shared" si="225"/>
        <v>-884</v>
      </c>
      <c r="AC615" s="13">
        <f t="shared" si="226"/>
        <v>-1.4611570247933905</v>
      </c>
      <c r="AD615" s="13">
        <f t="shared" si="227"/>
        <v>0</v>
      </c>
      <c r="AE615" s="3">
        <f t="shared" si="228"/>
        <v>0</v>
      </c>
      <c r="AF615" s="13">
        <f t="shared" si="216"/>
        <v>884</v>
      </c>
      <c r="AG615" s="13">
        <f t="shared" si="238"/>
        <v>1.4611570247933905</v>
      </c>
      <c r="AH615" s="13">
        <f t="shared" si="217"/>
        <v>1.4611570247933905</v>
      </c>
    </row>
    <row r="616" spans="1:34" x14ac:dyDescent="0.2">
      <c r="A616" s="8">
        <f t="shared" si="239"/>
        <v>60600</v>
      </c>
      <c r="B616" s="9">
        <f t="shared" si="219"/>
        <v>60.6</v>
      </c>
      <c r="C616" s="13">
        <f>tarifest3(A616,$A$3,Param!$B$5,Param!$C$5,Param!$D$5,Param!$E$5,Param!$B$6,Param!$C$6,Param!$D$6,Param!$E$6)</f>
        <v>16115</v>
      </c>
      <c r="D616" s="3">
        <f t="shared" si="229"/>
        <v>26.592409240924091</v>
      </c>
      <c r="E616" s="3">
        <f>tarifest3grenz(A616,$A$3,Param!$B$5,Param!$C$5,Param!$D$5,Param!$E$5,Param!$B$6,Param!$C$6,Param!$D$6,Param!$E$6)*100</f>
        <v>42</v>
      </c>
      <c r="F616" s="13">
        <f>soli3(C616,$A$3,Param!$J$4,Param!$J$5,Param!$J$6)</f>
        <v>0</v>
      </c>
      <c r="G616" s="3">
        <f>soli3grenz(C616,$A$3,Param!$J$4,Param!$J$5,Param!$J$6)*100</f>
        <v>0</v>
      </c>
      <c r="H616" s="13">
        <f t="shared" si="220"/>
        <v>16115</v>
      </c>
      <c r="I616" s="3">
        <f t="shared" si="218"/>
        <v>26.592409240924091</v>
      </c>
      <c r="J616" s="13">
        <f t="shared" si="221"/>
        <v>42</v>
      </c>
      <c r="K616" s="13">
        <f>tarifest3(A616,$A$3,Param!$B$10,Param!$C$10,Param!$D$10,Param!$E$10,Param!$B$11,Param!$C$11,Param!$D$11,Param!$E$11)</f>
        <v>20461</v>
      </c>
      <c r="L616" s="3">
        <f t="shared" si="230"/>
        <v>33.764026402640262</v>
      </c>
      <c r="M616" s="3">
        <f>tarifest3grenz(A616,$A$3,Param!$B$10,Param!$C$10,Param!$D$10,Param!$E$10,Param!$B$11,Param!$C$11,Param!$D$11,Param!$E$11)*100</f>
        <v>42</v>
      </c>
      <c r="N616" s="3">
        <f t="shared" si="231"/>
        <v>6061</v>
      </c>
      <c r="O616" s="3">
        <f t="shared" si="232"/>
        <v>10.001650165016502</v>
      </c>
      <c r="P616" s="13">
        <f t="shared" si="222"/>
        <v>42420</v>
      </c>
      <c r="Q616" s="13">
        <f t="shared" si="233"/>
        <v>0</v>
      </c>
      <c r="R616" s="13">
        <f>tarifest3(A616-$K$3,$A$3,Param!$B$10,Param!$C$10,Param!$D$10,Param!$E$10,Param!$B$11,Param!$C$11,Param!$D$11,Param!$E$11)</f>
        <v>11960</v>
      </c>
      <c r="S616" s="3">
        <f t="shared" si="234"/>
        <v>19.735973597359735</v>
      </c>
      <c r="T616" s="3">
        <f>IF(A616&lt;$K$3,$K$2,tarifest3grenz(A616-$K$3,$A$3,Param!$B$10,Param!$C$10,Param!$D$10,Param!$E$10,Param!$B$11,Param!$C$11,Param!$D$11,Param!$E$11))*100</f>
        <v>38.605801923517284</v>
      </c>
      <c r="U616" s="3">
        <f>MAX(K616-tarifest3($K$3,$A$3,Param!$B$10,Param!$C$10,Param!$D$10,Param!$E$10,Param!$B$11,Param!$C$11,Param!$D$11,Param!$E$11),0)</f>
        <v>15231</v>
      </c>
      <c r="V616" s="3">
        <f t="shared" si="235"/>
        <v>25.133663366336634</v>
      </c>
      <c r="W616" s="3">
        <f t="shared" si="236"/>
        <v>42</v>
      </c>
      <c r="X616" s="3">
        <f>soli3grenz(K616,$A$3,Param!$J$9,Param!$J$10,Param!$J$11)*100</f>
        <v>11.899999999999999</v>
      </c>
      <c r="Y616" s="13">
        <f t="shared" si="223"/>
        <v>15231</v>
      </c>
      <c r="Z616" s="3">
        <f t="shared" si="237"/>
        <v>25.133663366336634</v>
      </c>
      <c r="AA616" s="13">
        <f t="shared" si="224"/>
        <v>42</v>
      </c>
      <c r="AB616" s="13">
        <f t="shared" si="225"/>
        <v>-884</v>
      </c>
      <c r="AC616" s="13">
        <f t="shared" si="226"/>
        <v>-1.4587458745874571</v>
      </c>
      <c r="AD616" s="13">
        <f t="shared" si="227"/>
        <v>0</v>
      </c>
      <c r="AE616" s="3">
        <f t="shared" si="228"/>
        <v>0</v>
      </c>
      <c r="AF616" s="13">
        <f t="shared" si="216"/>
        <v>884</v>
      </c>
      <c r="AG616" s="13">
        <f t="shared" si="238"/>
        <v>1.4587458745874571</v>
      </c>
      <c r="AH616" s="13">
        <f t="shared" si="217"/>
        <v>1.4587458745874571</v>
      </c>
    </row>
    <row r="617" spans="1:34" x14ac:dyDescent="0.2">
      <c r="A617" s="8">
        <f t="shared" si="239"/>
        <v>60700</v>
      </c>
      <c r="B617" s="9">
        <f t="shared" si="219"/>
        <v>60.7</v>
      </c>
      <c r="C617" s="13">
        <f>tarifest3(A617,$A$3,Param!$B$5,Param!$C$5,Param!$D$5,Param!$E$5,Param!$B$6,Param!$C$6,Param!$D$6,Param!$E$6)</f>
        <v>16157</v>
      </c>
      <c r="D617" s="3">
        <f t="shared" si="229"/>
        <v>26.617792421746294</v>
      </c>
      <c r="E617" s="3">
        <f>tarifest3grenz(A617,$A$3,Param!$B$5,Param!$C$5,Param!$D$5,Param!$E$5,Param!$B$6,Param!$C$6,Param!$D$6,Param!$E$6)*100</f>
        <v>42</v>
      </c>
      <c r="F617" s="13">
        <f>soli3(C617,$A$3,Param!$J$4,Param!$J$5,Param!$J$6)</f>
        <v>0</v>
      </c>
      <c r="G617" s="3">
        <f>soli3grenz(C617,$A$3,Param!$J$4,Param!$J$5,Param!$J$6)*100</f>
        <v>0</v>
      </c>
      <c r="H617" s="13">
        <f t="shared" si="220"/>
        <v>16157</v>
      </c>
      <c r="I617" s="3">
        <f t="shared" si="218"/>
        <v>26.617792421746294</v>
      </c>
      <c r="J617" s="13">
        <f t="shared" si="221"/>
        <v>42</v>
      </c>
      <c r="K617" s="13">
        <f>tarifest3(A617,$A$3,Param!$B$10,Param!$C$10,Param!$D$10,Param!$E$10,Param!$B$11,Param!$C$11,Param!$D$11,Param!$E$11)</f>
        <v>20503</v>
      </c>
      <c r="L617" s="3">
        <f t="shared" si="230"/>
        <v>33.777594728171337</v>
      </c>
      <c r="M617" s="3">
        <f>tarifest3grenz(A617,$A$3,Param!$B$10,Param!$C$10,Param!$D$10,Param!$E$10,Param!$B$11,Param!$C$11,Param!$D$11,Param!$E$11)*100</f>
        <v>42</v>
      </c>
      <c r="N617" s="3">
        <f t="shared" si="231"/>
        <v>6103</v>
      </c>
      <c r="O617" s="3">
        <f t="shared" si="232"/>
        <v>10.054365733113674</v>
      </c>
      <c r="P617" s="13">
        <f t="shared" si="222"/>
        <v>42490</v>
      </c>
      <c r="Q617" s="13">
        <f t="shared" si="233"/>
        <v>0</v>
      </c>
      <c r="R617" s="13">
        <f>tarifest3(A617-$K$3,$A$3,Param!$B$10,Param!$C$10,Param!$D$10,Param!$E$10,Param!$B$11,Param!$C$11,Param!$D$11,Param!$E$11)</f>
        <v>11999</v>
      </c>
      <c r="S617" s="3">
        <f t="shared" si="234"/>
        <v>19.767710049423393</v>
      </c>
      <c r="T617" s="3">
        <f>IF(A617&lt;$K$3,$K$2,tarifest3grenz(A617-$K$3,$A$3,Param!$B$10,Param!$C$10,Param!$D$10,Param!$E$10,Param!$B$11,Param!$C$11,Param!$D$11,Param!$E$11))*100</f>
        <v>38.647088848179528</v>
      </c>
      <c r="U617" s="3">
        <f>MAX(K617-tarifest3($K$3,$A$3,Param!$B$10,Param!$C$10,Param!$D$10,Param!$E$10,Param!$B$11,Param!$C$11,Param!$D$11,Param!$E$11),0)</f>
        <v>15273</v>
      </c>
      <c r="V617" s="3">
        <f t="shared" si="235"/>
        <v>25.16144975288303</v>
      </c>
      <c r="W617" s="3">
        <f t="shared" si="236"/>
        <v>42</v>
      </c>
      <c r="X617" s="3">
        <f>soli3grenz(K617,$A$3,Param!$J$9,Param!$J$10,Param!$J$11)*100</f>
        <v>11.899999999999999</v>
      </c>
      <c r="Y617" s="13">
        <f t="shared" si="223"/>
        <v>15273</v>
      </c>
      <c r="Z617" s="3">
        <f t="shared" si="237"/>
        <v>25.16144975288303</v>
      </c>
      <c r="AA617" s="13">
        <f t="shared" si="224"/>
        <v>42</v>
      </c>
      <c r="AB617" s="13">
        <f t="shared" si="225"/>
        <v>-884</v>
      </c>
      <c r="AC617" s="13">
        <f t="shared" si="226"/>
        <v>-1.4563426688632646</v>
      </c>
      <c r="AD617" s="13">
        <f t="shared" si="227"/>
        <v>0</v>
      </c>
      <c r="AE617" s="3">
        <f t="shared" si="228"/>
        <v>0</v>
      </c>
      <c r="AF617" s="13">
        <f t="shared" si="216"/>
        <v>884</v>
      </c>
      <c r="AG617" s="13">
        <f t="shared" si="238"/>
        <v>1.4563426688632646</v>
      </c>
      <c r="AH617" s="13">
        <f t="shared" si="217"/>
        <v>1.4563426688632646</v>
      </c>
    </row>
    <row r="618" spans="1:34" x14ac:dyDescent="0.2">
      <c r="A618" s="8">
        <f t="shared" si="239"/>
        <v>60800</v>
      </c>
      <c r="B618" s="9">
        <f t="shared" si="219"/>
        <v>60.8</v>
      </c>
      <c r="C618" s="13">
        <f>tarifest3(A618,$A$3,Param!$B$5,Param!$C$5,Param!$D$5,Param!$E$5,Param!$B$6,Param!$C$6,Param!$D$6,Param!$E$6)</f>
        <v>16199</v>
      </c>
      <c r="D618" s="3">
        <f t="shared" si="229"/>
        <v>26.643092105263154</v>
      </c>
      <c r="E618" s="3">
        <f>tarifest3grenz(A618,$A$3,Param!$B$5,Param!$C$5,Param!$D$5,Param!$E$5,Param!$B$6,Param!$C$6,Param!$D$6,Param!$E$6)*100</f>
        <v>42</v>
      </c>
      <c r="F618" s="13">
        <f>soli3(C618,$A$3,Param!$J$4,Param!$J$5,Param!$J$6)</f>
        <v>0</v>
      </c>
      <c r="G618" s="3">
        <f>soli3grenz(C618,$A$3,Param!$J$4,Param!$J$5,Param!$J$6)*100</f>
        <v>0</v>
      </c>
      <c r="H618" s="13">
        <f t="shared" si="220"/>
        <v>16199</v>
      </c>
      <c r="I618" s="3">
        <f t="shared" si="218"/>
        <v>26.643092105263154</v>
      </c>
      <c r="J618" s="13">
        <f t="shared" si="221"/>
        <v>42</v>
      </c>
      <c r="K618" s="13">
        <f>tarifest3(A618,$A$3,Param!$B$10,Param!$C$10,Param!$D$10,Param!$E$10,Param!$B$11,Param!$C$11,Param!$D$11,Param!$E$11)</f>
        <v>20545</v>
      </c>
      <c r="L618" s="3">
        <f t="shared" si="230"/>
        <v>33.79111842105263</v>
      </c>
      <c r="M618" s="3">
        <f>tarifest3grenz(A618,$A$3,Param!$B$10,Param!$C$10,Param!$D$10,Param!$E$10,Param!$B$11,Param!$C$11,Param!$D$11,Param!$E$11)*100</f>
        <v>42</v>
      </c>
      <c r="N618" s="3">
        <f t="shared" si="231"/>
        <v>6145</v>
      </c>
      <c r="O618" s="3">
        <f t="shared" si="232"/>
        <v>10.106907894736842</v>
      </c>
      <c r="P618" s="13">
        <f t="shared" si="222"/>
        <v>42560</v>
      </c>
      <c r="Q618" s="13">
        <f t="shared" si="233"/>
        <v>0</v>
      </c>
      <c r="R618" s="13">
        <f>tarifest3(A618-$K$3,$A$3,Param!$B$10,Param!$C$10,Param!$D$10,Param!$E$10,Param!$B$11,Param!$C$11,Param!$D$11,Param!$E$11)</f>
        <v>12037</v>
      </c>
      <c r="S618" s="3">
        <f t="shared" si="234"/>
        <v>19.797697368421051</v>
      </c>
      <c r="T618" s="3">
        <f>IF(A618&lt;$K$3,$K$2,tarifest3grenz(A618-$K$3,$A$3,Param!$B$10,Param!$C$10,Param!$D$10,Param!$E$10,Param!$B$11,Param!$C$11,Param!$D$11,Param!$E$11))*100</f>
        <v>38.688375772841773</v>
      </c>
      <c r="U618" s="3">
        <f>MAX(K618-tarifest3($K$3,$A$3,Param!$B$10,Param!$C$10,Param!$D$10,Param!$E$10,Param!$B$11,Param!$C$11,Param!$D$11,Param!$E$11),0)</f>
        <v>15315</v>
      </c>
      <c r="V618" s="3">
        <f t="shared" si="235"/>
        <v>25.189144736842106</v>
      </c>
      <c r="W618" s="3">
        <f t="shared" si="236"/>
        <v>42</v>
      </c>
      <c r="X618" s="3">
        <f>soli3grenz(K618,$A$3,Param!$J$9,Param!$J$10,Param!$J$11)*100</f>
        <v>11.899999999999999</v>
      </c>
      <c r="Y618" s="13">
        <f t="shared" si="223"/>
        <v>15315</v>
      </c>
      <c r="Z618" s="3">
        <f t="shared" si="237"/>
        <v>25.189144736842106</v>
      </c>
      <c r="AA618" s="13">
        <f t="shared" si="224"/>
        <v>42</v>
      </c>
      <c r="AB618" s="13">
        <f t="shared" si="225"/>
        <v>-884</v>
      </c>
      <c r="AC618" s="13">
        <f t="shared" si="226"/>
        <v>-1.4539473684210478</v>
      </c>
      <c r="AD618" s="13">
        <f t="shared" si="227"/>
        <v>0</v>
      </c>
      <c r="AE618" s="3">
        <f t="shared" si="228"/>
        <v>0</v>
      </c>
      <c r="AF618" s="13">
        <f t="shared" si="216"/>
        <v>884</v>
      </c>
      <c r="AG618" s="13">
        <f t="shared" si="238"/>
        <v>1.4539473684210478</v>
      </c>
      <c r="AH618" s="13">
        <f t="shared" si="217"/>
        <v>1.4539473684210478</v>
      </c>
    </row>
    <row r="619" spans="1:34" x14ac:dyDescent="0.2">
      <c r="A619" s="8">
        <f t="shared" si="239"/>
        <v>60900</v>
      </c>
      <c r="B619" s="9">
        <f t="shared" si="219"/>
        <v>60.9</v>
      </c>
      <c r="C619" s="13">
        <f>tarifest3(A619,$A$3,Param!$B$5,Param!$C$5,Param!$D$5,Param!$E$5,Param!$B$6,Param!$C$6,Param!$D$6,Param!$E$6)</f>
        <v>16241</v>
      </c>
      <c r="D619" s="3">
        <f t="shared" si="229"/>
        <v>26.66830870279146</v>
      </c>
      <c r="E619" s="3">
        <f>tarifest3grenz(A619,$A$3,Param!$B$5,Param!$C$5,Param!$D$5,Param!$E$5,Param!$B$6,Param!$C$6,Param!$D$6,Param!$E$6)*100</f>
        <v>42</v>
      </c>
      <c r="F619" s="13">
        <f>soli3(C619,$A$3,Param!$J$4,Param!$J$5,Param!$J$6)</f>
        <v>0</v>
      </c>
      <c r="G619" s="3">
        <f>soli3grenz(C619,$A$3,Param!$J$4,Param!$J$5,Param!$J$6)*100</f>
        <v>0</v>
      </c>
      <c r="H619" s="13">
        <f t="shared" si="220"/>
        <v>16241</v>
      </c>
      <c r="I619" s="3">
        <f t="shared" si="218"/>
        <v>26.66830870279146</v>
      </c>
      <c r="J619" s="13">
        <f t="shared" si="221"/>
        <v>42</v>
      </c>
      <c r="K619" s="13">
        <f>tarifest3(A619,$A$3,Param!$B$10,Param!$C$10,Param!$D$10,Param!$E$10,Param!$B$11,Param!$C$11,Param!$D$11,Param!$E$11)</f>
        <v>20587</v>
      </c>
      <c r="L619" s="3">
        <f t="shared" si="230"/>
        <v>33.804597701149426</v>
      </c>
      <c r="M619" s="3">
        <f>tarifest3grenz(A619,$A$3,Param!$B$10,Param!$C$10,Param!$D$10,Param!$E$10,Param!$B$11,Param!$C$11,Param!$D$11,Param!$E$11)*100</f>
        <v>42</v>
      </c>
      <c r="N619" s="3">
        <f t="shared" si="231"/>
        <v>6187</v>
      </c>
      <c r="O619" s="3">
        <f t="shared" si="232"/>
        <v>10.159277504105091</v>
      </c>
      <c r="P619" s="13">
        <f t="shared" si="222"/>
        <v>42630</v>
      </c>
      <c r="Q619" s="13">
        <f t="shared" si="233"/>
        <v>0</v>
      </c>
      <c r="R619" s="13">
        <f>tarifest3(A619-$K$3,$A$3,Param!$B$10,Param!$C$10,Param!$D$10,Param!$E$10,Param!$B$11,Param!$C$11,Param!$D$11,Param!$E$11)</f>
        <v>12076</v>
      </c>
      <c r="S619" s="3">
        <f t="shared" si="234"/>
        <v>19.829228243021348</v>
      </c>
      <c r="T619" s="3">
        <f>IF(A619&lt;$K$3,$K$2,tarifest3grenz(A619-$K$3,$A$3,Param!$B$10,Param!$C$10,Param!$D$10,Param!$E$10,Param!$B$11,Param!$C$11,Param!$D$11,Param!$E$11))*100</f>
        <v>38.729662697504011</v>
      </c>
      <c r="U619" s="3">
        <f>MAX(K619-tarifest3($K$3,$A$3,Param!$B$10,Param!$C$10,Param!$D$10,Param!$E$10,Param!$B$11,Param!$C$11,Param!$D$11,Param!$E$11),0)</f>
        <v>15357</v>
      </c>
      <c r="V619" s="3">
        <f t="shared" si="235"/>
        <v>25.216748768472907</v>
      </c>
      <c r="W619" s="3">
        <f t="shared" si="236"/>
        <v>42</v>
      </c>
      <c r="X619" s="3">
        <f>soli3grenz(K619,$A$3,Param!$J$9,Param!$J$10,Param!$J$11)*100</f>
        <v>11.899999999999999</v>
      </c>
      <c r="Y619" s="13">
        <f t="shared" si="223"/>
        <v>15357</v>
      </c>
      <c r="Z619" s="3">
        <f t="shared" si="237"/>
        <v>25.216748768472907</v>
      </c>
      <c r="AA619" s="13">
        <f t="shared" si="224"/>
        <v>42</v>
      </c>
      <c r="AB619" s="13">
        <f t="shared" si="225"/>
        <v>-884</v>
      </c>
      <c r="AC619" s="13">
        <f t="shared" si="226"/>
        <v>-1.4515599343185528</v>
      </c>
      <c r="AD619" s="13">
        <f t="shared" si="227"/>
        <v>0</v>
      </c>
      <c r="AE619" s="3">
        <f t="shared" si="228"/>
        <v>0</v>
      </c>
      <c r="AF619" s="13">
        <f t="shared" si="216"/>
        <v>884</v>
      </c>
      <c r="AG619" s="13">
        <f t="shared" si="238"/>
        <v>1.4515599343185528</v>
      </c>
      <c r="AH619" s="13">
        <f t="shared" si="217"/>
        <v>1.4515599343185528</v>
      </c>
    </row>
    <row r="620" spans="1:34" x14ac:dyDescent="0.2">
      <c r="A620" s="8">
        <f t="shared" si="239"/>
        <v>61000</v>
      </c>
      <c r="B620" s="9">
        <f t="shared" si="219"/>
        <v>61</v>
      </c>
      <c r="C620" s="13">
        <f>tarifest3(A620,$A$3,Param!$B$5,Param!$C$5,Param!$D$5,Param!$E$5,Param!$B$6,Param!$C$6,Param!$D$6,Param!$E$6)</f>
        <v>16283</v>
      </c>
      <c r="D620" s="3">
        <f t="shared" si="229"/>
        <v>26.693442622950819</v>
      </c>
      <c r="E620" s="3">
        <f>tarifest3grenz(A620,$A$3,Param!$B$5,Param!$C$5,Param!$D$5,Param!$E$5,Param!$B$6,Param!$C$6,Param!$D$6,Param!$E$6)*100</f>
        <v>42</v>
      </c>
      <c r="F620" s="13">
        <f>soli3(C620,$A$3,Param!$J$4,Param!$J$5,Param!$J$6)</f>
        <v>0</v>
      </c>
      <c r="G620" s="3">
        <f>soli3grenz(C620,$A$3,Param!$J$4,Param!$J$5,Param!$J$6)*100</f>
        <v>0</v>
      </c>
      <c r="H620" s="13">
        <f t="shared" si="220"/>
        <v>16283</v>
      </c>
      <c r="I620" s="3">
        <f t="shared" si="218"/>
        <v>26.693442622950819</v>
      </c>
      <c r="J620" s="13">
        <f t="shared" si="221"/>
        <v>42</v>
      </c>
      <c r="K620" s="13">
        <f>tarifest3(A620,$A$3,Param!$B$10,Param!$C$10,Param!$D$10,Param!$E$10,Param!$B$11,Param!$C$11,Param!$D$11,Param!$E$11)</f>
        <v>20629</v>
      </c>
      <c r="L620" s="3">
        <f t="shared" si="230"/>
        <v>33.81803278688524</v>
      </c>
      <c r="M620" s="3">
        <f>tarifest3grenz(A620,$A$3,Param!$B$10,Param!$C$10,Param!$D$10,Param!$E$10,Param!$B$11,Param!$C$11,Param!$D$11,Param!$E$11)*100</f>
        <v>42</v>
      </c>
      <c r="N620" s="3">
        <f t="shared" si="231"/>
        <v>6229</v>
      </c>
      <c r="O620" s="3">
        <f t="shared" si="232"/>
        <v>10.211475409836066</v>
      </c>
      <c r="P620" s="13">
        <f t="shared" si="222"/>
        <v>42700</v>
      </c>
      <c r="Q620" s="13">
        <f t="shared" si="233"/>
        <v>0</v>
      </c>
      <c r="R620" s="13">
        <f>tarifest3(A620-$K$3,$A$3,Param!$B$10,Param!$C$10,Param!$D$10,Param!$E$10,Param!$B$11,Param!$C$11,Param!$D$11,Param!$E$11)</f>
        <v>12115</v>
      </c>
      <c r="S620" s="3">
        <f t="shared" si="234"/>
        <v>19.860655737704917</v>
      </c>
      <c r="T620" s="3">
        <f>IF(A620&lt;$K$3,$K$2,tarifest3grenz(A620-$K$3,$A$3,Param!$B$10,Param!$C$10,Param!$D$10,Param!$E$10,Param!$B$11,Param!$C$11,Param!$D$11,Param!$E$11))*100</f>
        <v>38.770949622166242</v>
      </c>
      <c r="U620" s="3">
        <f>MAX(K620-tarifest3($K$3,$A$3,Param!$B$10,Param!$C$10,Param!$D$10,Param!$E$10,Param!$B$11,Param!$C$11,Param!$D$11,Param!$E$11),0)</f>
        <v>15399</v>
      </c>
      <c r="V620" s="3">
        <f t="shared" si="235"/>
        <v>25.244262295081967</v>
      </c>
      <c r="W620" s="3">
        <f t="shared" si="236"/>
        <v>42</v>
      </c>
      <c r="X620" s="3">
        <f>soli3grenz(K620,$A$3,Param!$J$9,Param!$J$10,Param!$J$11)*100</f>
        <v>11.899999999999999</v>
      </c>
      <c r="Y620" s="13">
        <f t="shared" si="223"/>
        <v>15399</v>
      </c>
      <c r="Z620" s="3">
        <f t="shared" si="237"/>
        <v>25.244262295081967</v>
      </c>
      <c r="AA620" s="13">
        <f t="shared" si="224"/>
        <v>42</v>
      </c>
      <c r="AB620" s="13">
        <f t="shared" si="225"/>
        <v>-884</v>
      </c>
      <c r="AC620" s="13">
        <f t="shared" si="226"/>
        <v>-1.4491803278688522</v>
      </c>
      <c r="AD620" s="13">
        <f t="shared" si="227"/>
        <v>0</v>
      </c>
      <c r="AE620" s="3">
        <f t="shared" si="228"/>
        <v>0</v>
      </c>
      <c r="AF620" s="13">
        <f t="shared" si="216"/>
        <v>884</v>
      </c>
      <c r="AG620" s="13">
        <f t="shared" si="238"/>
        <v>1.4491803278688522</v>
      </c>
      <c r="AH620" s="13">
        <f t="shared" si="217"/>
        <v>1.4491803278688522</v>
      </c>
    </row>
    <row r="621" spans="1:34" x14ac:dyDescent="0.2">
      <c r="A621" s="8">
        <f t="shared" si="239"/>
        <v>61100</v>
      </c>
      <c r="B621" s="9">
        <f t="shared" si="219"/>
        <v>61.1</v>
      </c>
      <c r="C621" s="13">
        <f>tarifest3(A621,$A$3,Param!$B$5,Param!$C$5,Param!$D$5,Param!$E$5,Param!$B$6,Param!$C$6,Param!$D$6,Param!$E$6)</f>
        <v>16325</v>
      </c>
      <c r="D621" s="3">
        <f t="shared" si="229"/>
        <v>26.71849427168576</v>
      </c>
      <c r="E621" s="3">
        <f>tarifest3grenz(A621,$A$3,Param!$B$5,Param!$C$5,Param!$D$5,Param!$E$5,Param!$B$6,Param!$C$6,Param!$D$6,Param!$E$6)*100</f>
        <v>42</v>
      </c>
      <c r="F621" s="13">
        <f>soli3(C621,$A$3,Param!$J$4,Param!$J$5,Param!$J$6)</f>
        <v>0</v>
      </c>
      <c r="G621" s="3">
        <f>soli3grenz(C621,$A$3,Param!$J$4,Param!$J$5,Param!$J$6)*100</f>
        <v>0</v>
      </c>
      <c r="H621" s="13">
        <f t="shared" si="220"/>
        <v>16325</v>
      </c>
      <c r="I621" s="3">
        <f t="shared" si="218"/>
        <v>26.71849427168576</v>
      </c>
      <c r="J621" s="13">
        <f t="shared" si="221"/>
        <v>42</v>
      </c>
      <c r="K621" s="13">
        <f>tarifest3(A621,$A$3,Param!$B$10,Param!$C$10,Param!$D$10,Param!$E$10,Param!$B$11,Param!$C$11,Param!$D$11,Param!$E$11)</f>
        <v>20671</v>
      </c>
      <c r="L621" s="3">
        <f t="shared" si="230"/>
        <v>33.831423895253678</v>
      </c>
      <c r="M621" s="3">
        <f>tarifest3grenz(A621,$A$3,Param!$B$10,Param!$C$10,Param!$D$10,Param!$E$10,Param!$B$11,Param!$C$11,Param!$D$11,Param!$E$11)*100</f>
        <v>42</v>
      </c>
      <c r="N621" s="3">
        <f t="shared" si="231"/>
        <v>6271</v>
      </c>
      <c r="O621" s="3">
        <f t="shared" si="232"/>
        <v>10.263502454991817</v>
      </c>
      <c r="P621" s="13">
        <f t="shared" si="222"/>
        <v>42770</v>
      </c>
      <c r="Q621" s="13">
        <f t="shared" si="233"/>
        <v>0</v>
      </c>
      <c r="R621" s="13">
        <f>tarifest3(A621-$K$3,$A$3,Param!$B$10,Param!$C$10,Param!$D$10,Param!$E$10,Param!$B$11,Param!$C$11,Param!$D$11,Param!$E$11)</f>
        <v>12154</v>
      </c>
      <c r="S621" s="3">
        <f t="shared" si="234"/>
        <v>19.891980360065467</v>
      </c>
      <c r="T621" s="3">
        <f>IF(A621&lt;$K$3,$K$2,tarifest3grenz(A621-$K$3,$A$3,Param!$B$10,Param!$C$10,Param!$D$10,Param!$E$10,Param!$B$11,Param!$C$11,Param!$D$11,Param!$E$11))*100</f>
        <v>38.81223654682848</v>
      </c>
      <c r="U621" s="3">
        <f>MAX(K621-tarifest3($K$3,$A$3,Param!$B$10,Param!$C$10,Param!$D$10,Param!$E$10,Param!$B$11,Param!$C$11,Param!$D$11,Param!$E$11),0)</f>
        <v>15441</v>
      </c>
      <c r="V621" s="3">
        <f t="shared" si="235"/>
        <v>25.271685761047465</v>
      </c>
      <c r="W621" s="3">
        <f t="shared" si="236"/>
        <v>42</v>
      </c>
      <c r="X621" s="3">
        <f>soli3grenz(K621,$A$3,Param!$J$9,Param!$J$10,Param!$J$11)*100</f>
        <v>11.899999999999999</v>
      </c>
      <c r="Y621" s="13">
        <f t="shared" si="223"/>
        <v>15441</v>
      </c>
      <c r="Z621" s="3">
        <f t="shared" si="237"/>
        <v>25.271685761047465</v>
      </c>
      <c r="AA621" s="13">
        <f t="shared" si="224"/>
        <v>42</v>
      </c>
      <c r="AB621" s="13">
        <f t="shared" si="225"/>
        <v>-884</v>
      </c>
      <c r="AC621" s="13">
        <f t="shared" si="226"/>
        <v>-1.4468085106382951</v>
      </c>
      <c r="AD621" s="13">
        <f t="shared" si="227"/>
        <v>0</v>
      </c>
      <c r="AE621" s="3">
        <f t="shared" si="228"/>
        <v>0</v>
      </c>
      <c r="AF621" s="13">
        <f t="shared" si="216"/>
        <v>884</v>
      </c>
      <c r="AG621" s="13">
        <f t="shared" si="238"/>
        <v>1.4468085106382951</v>
      </c>
      <c r="AH621" s="13">
        <f t="shared" si="217"/>
        <v>1.4468085106382951</v>
      </c>
    </row>
    <row r="622" spans="1:34" x14ac:dyDescent="0.2">
      <c r="A622" s="8">
        <f t="shared" si="239"/>
        <v>61200</v>
      </c>
      <c r="B622" s="9">
        <f t="shared" si="219"/>
        <v>61.2</v>
      </c>
      <c r="C622" s="13">
        <f>tarifest3(A622,$A$3,Param!$B$5,Param!$C$5,Param!$D$5,Param!$E$5,Param!$B$6,Param!$C$6,Param!$D$6,Param!$E$6)</f>
        <v>16367</v>
      </c>
      <c r="D622" s="3">
        <f t="shared" si="229"/>
        <v>26.743464052287578</v>
      </c>
      <c r="E622" s="3">
        <f>tarifest3grenz(A622,$A$3,Param!$B$5,Param!$C$5,Param!$D$5,Param!$E$5,Param!$B$6,Param!$C$6,Param!$D$6,Param!$E$6)*100</f>
        <v>42</v>
      </c>
      <c r="F622" s="13">
        <f>soli3(C622,$A$3,Param!$J$4,Param!$J$5,Param!$J$6)</f>
        <v>0</v>
      </c>
      <c r="G622" s="3">
        <f>soli3grenz(C622,$A$3,Param!$J$4,Param!$J$5,Param!$J$6)*100</f>
        <v>0</v>
      </c>
      <c r="H622" s="13">
        <f t="shared" si="220"/>
        <v>16367</v>
      </c>
      <c r="I622" s="3">
        <f t="shared" si="218"/>
        <v>26.743464052287578</v>
      </c>
      <c r="J622" s="13">
        <f t="shared" si="221"/>
        <v>42</v>
      </c>
      <c r="K622" s="13">
        <f>tarifest3(A622,$A$3,Param!$B$10,Param!$C$10,Param!$D$10,Param!$E$10,Param!$B$11,Param!$C$11,Param!$D$11,Param!$E$11)</f>
        <v>20713</v>
      </c>
      <c r="L622" s="3">
        <f t="shared" si="230"/>
        <v>33.84477124183006</v>
      </c>
      <c r="M622" s="3">
        <f>tarifest3grenz(A622,$A$3,Param!$B$10,Param!$C$10,Param!$D$10,Param!$E$10,Param!$B$11,Param!$C$11,Param!$D$11,Param!$E$11)*100</f>
        <v>42</v>
      </c>
      <c r="N622" s="3">
        <f t="shared" si="231"/>
        <v>6313</v>
      </c>
      <c r="O622" s="3">
        <f t="shared" si="232"/>
        <v>10.315359477124183</v>
      </c>
      <c r="P622" s="13">
        <f t="shared" si="222"/>
        <v>42840</v>
      </c>
      <c r="Q622" s="13">
        <f t="shared" si="233"/>
        <v>0</v>
      </c>
      <c r="R622" s="13">
        <f>tarifest3(A622-$K$3,$A$3,Param!$B$10,Param!$C$10,Param!$D$10,Param!$E$10,Param!$B$11,Param!$C$11,Param!$D$11,Param!$E$11)</f>
        <v>12192</v>
      </c>
      <c r="S622" s="3">
        <f t="shared" si="234"/>
        <v>19.921568627450981</v>
      </c>
      <c r="T622" s="3">
        <f>IF(A622&lt;$K$3,$K$2,tarifest3grenz(A622-$K$3,$A$3,Param!$B$10,Param!$C$10,Param!$D$10,Param!$E$10,Param!$B$11,Param!$C$11,Param!$D$11,Param!$E$11))*100</f>
        <v>38.853523471490725</v>
      </c>
      <c r="U622" s="3">
        <f>MAX(K622-tarifest3($K$3,$A$3,Param!$B$10,Param!$C$10,Param!$D$10,Param!$E$10,Param!$B$11,Param!$C$11,Param!$D$11,Param!$E$11),0)</f>
        <v>15483</v>
      </c>
      <c r="V622" s="3">
        <f t="shared" si="235"/>
        <v>25.299019607843139</v>
      </c>
      <c r="W622" s="3">
        <f t="shared" si="236"/>
        <v>42</v>
      </c>
      <c r="X622" s="3">
        <f>soli3grenz(K622,$A$3,Param!$J$9,Param!$J$10,Param!$J$11)*100</f>
        <v>11.899999999999999</v>
      </c>
      <c r="Y622" s="13">
        <f t="shared" si="223"/>
        <v>15483</v>
      </c>
      <c r="Z622" s="3">
        <f t="shared" si="237"/>
        <v>25.299019607843139</v>
      </c>
      <c r="AA622" s="13">
        <f t="shared" si="224"/>
        <v>42</v>
      </c>
      <c r="AB622" s="13">
        <f t="shared" si="225"/>
        <v>-884</v>
      </c>
      <c r="AC622" s="13">
        <f t="shared" si="226"/>
        <v>-1.4444444444444393</v>
      </c>
      <c r="AD622" s="13">
        <f t="shared" si="227"/>
        <v>0</v>
      </c>
      <c r="AE622" s="3">
        <f t="shared" si="228"/>
        <v>0</v>
      </c>
      <c r="AF622" s="13">
        <f t="shared" si="216"/>
        <v>884</v>
      </c>
      <c r="AG622" s="13">
        <f t="shared" si="238"/>
        <v>1.4444444444444393</v>
      </c>
      <c r="AH622" s="13">
        <f t="shared" si="217"/>
        <v>1.4444444444444393</v>
      </c>
    </row>
    <row r="623" spans="1:34" x14ac:dyDescent="0.2">
      <c r="A623" s="8">
        <f t="shared" si="239"/>
        <v>61300</v>
      </c>
      <c r="B623" s="9">
        <f t="shared" si="219"/>
        <v>61.3</v>
      </c>
      <c r="C623" s="13">
        <f>tarifest3(A623,$A$3,Param!$B$5,Param!$C$5,Param!$D$5,Param!$E$5,Param!$B$6,Param!$C$6,Param!$D$6,Param!$E$6)</f>
        <v>16409</v>
      </c>
      <c r="D623" s="3">
        <f t="shared" si="229"/>
        <v>26.768352365415986</v>
      </c>
      <c r="E623" s="3">
        <f>tarifest3grenz(A623,$A$3,Param!$B$5,Param!$C$5,Param!$D$5,Param!$E$5,Param!$B$6,Param!$C$6,Param!$D$6,Param!$E$6)*100</f>
        <v>42</v>
      </c>
      <c r="F623" s="13">
        <f>soli3(C623,$A$3,Param!$J$4,Param!$J$5,Param!$J$6)</f>
        <v>0</v>
      </c>
      <c r="G623" s="3">
        <f>soli3grenz(C623,$A$3,Param!$J$4,Param!$J$5,Param!$J$6)*100</f>
        <v>0</v>
      </c>
      <c r="H623" s="13">
        <f t="shared" si="220"/>
        <v>16409</v>
      </c>
      <c r="I623" s="3">
        <f t="shared" si="218"/>
        <v>26.768352365415986</v>
      </c>
      <c r="J623" s="13">
        <f t="shared" si="221"/>
        <v>42</v>
      </c>
      <c r="K623" s="13">
        <f>tarifest3(A623,$A$3,Param!$B$10,Param!$C$10,Param!$D$10,Param!$E$10,Param!$B$11,Param!$C$11,Param!$D$11,Param!$E$11)</f>
        <v>20755</v>
      </c>
      <c r="L623" s="3">
        <f t="shared" si="230"/>
        <v>33.858075040783035</v>
      </c>
      <c r="M623" s="3">
        <f>tarifest3grenz(A623,$A$3,Param!$B$10,Param!$C$10,Param!$D$10,Param!$E$10,Param!$B$11,Param!$C$11,Param!$D$11,Param!$E$11)*100</f>
        <v>42</v>
      </c>
      <c r="N623" s="3">
        <f t="shared" si="231"/>
        <v>6355</v>
      </c>
      <c r="O623" s="3">
        <f t="shared" si="232"/>
        <v>10.367047308319739</v>
      </c>
      <c r="P623" s="13">
        <f t="shared" si="222"/>
        <v>42910</v>
      </c>
      <c r="Q623" s="13">
        <f t="shared" si="233"/>
        <v>0</v>
      </c>
      <c r="R623" s="13">
        <f>tarifest3(A623-$K$3,$A$3,Param!$B$10,Param!$C$10,Param!$D$10,Param!$E$10,Param!$B$11,Param!$C$11,Param!$D$11,Param!$E$11)</f>
        <v>12231</v>
      </c>
      <c r="S623" s="3">
        <f t="shared" si="234"/>
        <v>19.952691680261012</v>
      </c>
      <c r="T623" s="3">
        <f>IF(A623&lt;$K$3,$K$2,tarifest3grenz(A623-$K$3,$A$3,Param!$B$10,Param!$C$10,Param!$D$10,Param!$E$10,Param!$B$11,Param!$C$11,Param!$D$11,Param!$E$11))*100</f>
        <v>38.89481039615297</v>
      </c>
      <c r="U623" s="3">
        <f>MAX(K623-tarifest3($K$3,$A$3,Param!$B$10,Param!$C$10,Param!$D$10,Param!$E$10,Param!$B$11,Param!$C$11,Param!$D$11,Param!$E$11),0)</f>
        <v>15525</v>
      </c>
      <c r="V623" s="3">
        <f t="shared" si="235"/>
        <v>25.326264274061987</v>
      </c>
      <c r="W623" s="3">
        <f t="shared" si="236"/>
        <v>42</v>
      </c>
      <c r="X623" s="3">
        <f>soli3grenz(K623,$A$3,Param!$J$9,Param!$J$10,Param!$J$11)*100</f>
        <v>11.899999999999999</v>
      </c>
      <c r="Y623" s="13">
        <f t="shared" si="223"/>
        <v>15525</v>
      </c>
      <c r="Z623" s="3">
        <f t="shared" si="237"/>
        <v>25.326264274061987</v>
      </c>
      <c r="AA623" s="13">
        <f t="shared" si="224"/>
        <v>42</v>
      </c>
      <c r="AB623" s="13">
        <f t="shared" si="225"/>
        <v>-884</v>
      </c>
      <c r="AC623" s="13">
        <f t="shared" si="226"/>
        <v>-1.4420880913539982</v>
      </c>
      <c r="AD623" s="13">
        <f t="shared" si="227"/>
        <v>0</v>
      </c>
      <c r="AE623" s="3">
        <f t="shared" si="228"/>
        <v>0</v>
      </c>
      <c r="AF623" s="13">
        <f t="shared" si="216"/>
        <v>884</v>
      </c>
      <c r="AG623" s="13">
        <f t="shared" si="238"/>
        <v>1.4420880913539982</v>
      </c>
      <c r="AH623" s="13">
        <f t="shared" si="217"/>
        <v>1.4420880913539982</v>
      </c>
    </row>
    <row r="624" spans="1:34" x14ac:dyDescent="0.2">
      <c r="A624" s="8">
        <f t="shared" si="239"/>
        <v>61400</v>
      </c>
      <c r="B624" s="9">
        <f t="shared" si="219"/>
        <v>61.4</v>
      </c>
      <c r="C624" s="13">
        <f>tarifest3(A624,$A$3,Param!$B$5,Param!$C$5,Param!$D$5,Param!$E$5,Param!$B$6,Param!$C$6,Param!$D$6,Param!$E$6)</f>
        <v>16451</v>
      </c>
      <c r="D624" s="3">
        <f t="shared" si="229"/>
        <v>26.793159609120522</v>
      </c>
      <c r="E624" s="3">
        <f>tarifest3grenz(A624,$A$3,Param!$B$5,Param!$C$5,Param!$D$5,Param!$E$5,Param!$B$6,Param!$C$6,Param!$D$6,Param!$E$6)*100</f>
        <v>42</v>
      </c>
      <c r="F624" s="13">
        <f>soli3(C624,$A$3,Param!$J$4,Param!$J$5,Param!$J$6)</f>
        <v>0</v>
      </c>
      <c r="G624" s="3">
        <f>soli3grenz(C624,$A$3,Param!$J$4,Param!$J$5,Param!$J$6)*100</f>
        <v>0</v>
      </c>
      <c r="H624" s="13">
        <f t="shared" si="220"/>
        <v>16451</v>
      </c>
      <c r="I624" s="3">
        <f t="shared" si="218"/>
        <v>26.793159609120522</v>
      </c>
      <c r="J624" s="13">
        <f t="shared" si="221"/>
        <v>42</v>
      </c>
      <c r="K624" s="13">
        <f>tarifest3(A624,$A$3,Param!$B$10,Param!$C$10,Param!$D$10,Param!$E$10,Param!$B$11,Param!$C$11,Param!$D$11,Param!$E$11)</f>
        <v>20797</v>
      </c>
      <c r="L624" s="3">
        <f t="shared" si="230"/>
        <v>33.871335504885991</v>
      </c>
      <c r="M624" s="3">
        <f>tarifest3grenz(A624,$A$3,Param!$B$10,Param!$C$10,Param!$D$10,Param!$E$10,Param!$B$11,Param!$C$11,Param!$D$11,Param!$E$11)*100</f>
        <v>42</v>
      </c>
      <c r="N624" s="3">
        <f t="shared" si="231"/>
        <v>6397</v>
      </c>
      <c r="O624" s="3">
        <f t="shared" si="232"/>
        <v>10.418566775244299</v>
      </c>
      <c r="P624" s="13">
        <f t="shared" si="222"/>
        <v>42980</v>
      </c>
      <c r="Q624" s="13">
        <f t="shared" si="233"/>
        <v>0</v>
      </c>
      <c r="R624" s="13">
        <f>tarifest3(A624-$K$3,$A$3,Param!$B$10,Param!$C$10,Param!$D$10,Param!$E$10,Param!$B$11,Param!$C$11,Param!$D$11,Param!$E$11)</f>
        <v>12270</v>
      </c>
      <c r="S624" s="3">
        <f t="shared" si="234"/>
        <v>19.983713355048859</v>
      </c>
      <c r="T624" s="3">
        <f>IF(A624&lt;$K$3,$K$2,tarifest3grenz(A624-$K$3,$A$3,Param!$B$10,Param!$C$10,Param!$D$10,Param!$E$10,Param!$B$11,Param!$C$11,Param!$D$11,Param!$E$11))*100</f>
        <v>38.936097320815207</v>
      </c>
      <c r="U624" s="3">
        <f>MAX(K624-tarifest3($K$3,$A$3,Param!$B$10,Param!$C$10,Param!$D$10,Param!$E$10,Param!$B$11,Param!$C$11,Param!$D$11,Param!$E$11),0)</f>
        <v>15567</v>
      </c>
      <c r="V624" s="3">
        <f t="shared" si="235"/>
        <v>25.353420195439742</v>
      </c>
      <c r="W624" s="3">
        <f t="shared" si="236"/>
        <v>42</v>
      </c>
      <c r="X624" s="3">
        <f>soli3grenz(K624,$A$3,Param!$J$9,Param!$J$10,Param!$J$11)*100</f>
        <v>11.899999999999999</v>
      </c>
      <c r="Y624" s="13">
        <f t="shared" si="223"/>
        <v>15567</v>
      </c>
      <c r="Z624" s="3">
        <f t="shared" si="237"/>
        <v>25.353420195439742</v>
      </c>
      <c r="AA624" s="13">
        <f t="shared" si="224"/>
        <v>42</v>
      </c>
      <c r="AB624" s="13">
        <f t="shared" si="225"/>
        <v>-884</v>
      </c>
      <c r="AC624" s="13">
        <f t="shared" si="226"/>
        <v>-1.4397394136807797</v>
      </c>
      <c r="AD624" s="13">
        <f t="shared" si="227"/>
        <v>0</v>
      </c>
      <c r="AE624" s="3">
        <f t="shared" si="228"/>
        <v>0</v>
      </c>
      <c r="AF624" s="13">
        <f t="shared" si="216"/>
        <v>884</v>
      </c>
      <c r="AG624" s="13">
        <f t="shared" si="238"/>
        <v>1.4397394136807797</v>
      </c>
      <c r="AH624" s="13">
        <f t="shared" si="217"/>
        <v>1.4397394136807797</v>
      </c>
    </row>
    <row r="625" spans="1:34" x14ac:dyDescent="0.2">
      <c r="A625" s="8">
        <f t="shared" si="239"/>
        <v>61500</v>
      </c>
      <c r="B625" s="9">
        <f t="shared" si="219"/>
        <v>61.5</v>
      </c>
      <c r="C625" s="13">
        <f>tarifest3(A625,$A$3,Param!$B$5,Param!$C$5,Param!$D$5,Param!$E$5,Param!$B$6,Param!$C$6,Param!$D$6,Param!$E$6)</f>
        <v>16493</v>
      </c>
      <c r="D625" s="3">
        <f t="shared" si="229"/>
        <v>26.817886178861787</v>
      </c>
      <c r="E625" s="3">
        <f>tarifest3grenz(A625,$A$3,Param!$B$5,Param!$C$5,Param!$D$5,Param!$E$5,Param!$B$6,Param!$C$6,Param!$D$6,Param!$E$6)*100</f>
        <v>42</v>
      </c>
      <c r="F625" s="13">
        <f>soli3(C625,$A$3,Param!$J$4,Param!$J$5,Param!$J$6)</f>
        <v>0</v>
      </c>
      <c r="G625" s="3">
        <f>soli3grenz(C625,$A$3,Param!$J$4,Param!$J$5,Param!$J$6)*100</f>
        <v>0</v>
      </c>
      <c r="H625" s="13">
        <f t="shared" si="220"/>
        <v>16493</v>
      </c>
      <c r="I625" s="3">
        <f t="shared" si="218"/>
        <v>26.817886178861787</v>
      </c>
      <c r="J625" s="13">
        <f t="shared" si="221"/>
        <v>42</v>
      </c>
      <c r="K625" s="13">
        <f>tarifest3(A625,$A$3,Param!$B$10,Param!$C$10,Param!$D$10,Param!$E$10,Param!$B$11,Param!$C$11,Param!$D$11,Param!$E$11)</f>
        <v>20839</v>
      </c>
      <c r="L625" s="3">
        <f t="shared" si="230"/>
        <v>33.884552845528454</v>
      </c>
      <c r="M625" s="3">
        <f>tarifest3grenz(A625,$A$3,Param!$B$10,Param!$C$10,Param!$D$10,Param!$E$10,Param!$B$11,Param!$C$11,Param!$D$11,Param!$E$11)*100</f>
        <v>42</v>
      </c>
      <c r="N625" s="3">
        <f t="shared" si="231"/>
        <v>6439</v>
      </c>
      <c r="O625" s="3">
        <f t="shared" si="232"/>
        <v>10.469918699186993</v>
      </c>
      <c r="P625" s="13">
        <f t="shared" si="222"/>
        <v>43050</v>
      </c>
      <c r="Q625" s="13">
        <f t="shared" si="233"/>
        <v>0</v>
      </c>
      <c r="R625" s="13">
        <f>tarifest3(A625-$K$3,$A$3,Param!$B$10,Param!$C$10,Param!$D$10,Param!$E$10,Param!$B$11,Param!$C$11,Param!$D$11,Param!$E$11)</f>
        <v>12309</v>
      </c>
      <c r="S625" s="3">
        <f t="shared" si="234"/>
        <v>20.014634146341464</v>
      </c>
      <c r="T625" s="3">
        <f>IF(A625&lt;$K$3,$K$2,tarifest3grenz(A625-$K$3,$A$3,Param!$B$10,Param!$C$10,Param!$D$10,Param!$E$10,Param!$B$11,Param!$C$11,Param!$D$11,Param!$E$11))*100</f>
        <v>38.977384245477445</v>
      </c>
      <c r="U625" s="3">
        <f>MAX(K625-tarifest3($K$3,$A$3,Param!$B$10,Param!$C$10,Param!$D$10,Param!$E$10,Param!$B$11,Param!$C$11,Param!$D$11,Param!$E$11),0)</f>
        <v>15609</v>
      </c>
      <c r="V625" s="3">
        <f t="shared" si="235"/>
        <v>25.380487804878051</v>
      </c>
      <c r="W625" s="3">
        <f t="shared" si="236"/>
        <v>42</v>
      </c>
      <c r="X625" s="3">
        <f>soli3grenz(K625,$A$3,Param!$J$9,Param!$J$10,Param!$J$11)*100</f>
        <v>11.899999999999999</v>
      </c>
      <c r="Y625" s="13">
        <f t="shared" si="223"/>
        <v>15609</v>
      </c>
      <c r="Z625" s="3">
        <f t="shared" si="237"/>
        <v>25.380487804878051</v>
      </c>
      <c r="AA625" s="13">
        <f t="shared" si="224"/>
        <v>42</v>
      </c>
      <c r="AB625" s="13">
        <f t="shared" si="225"/>
        <v>-884</v>
      </c>
      <c r="AC625" s="13">
        <f t="shared" si="226"/>
        <v>-1.4373983739837364</v>
      </c>
      <c r="AD625" s="13">
        <f t="shared" si="227"/>
        <v>0</v>
      </c>
      <c r="AE625" s="3">
        <f t="shared" si="228"/>
        <v>0</v>
      </c>
      <c r="AF625" s="13">
        <f t="shared" si="216"/>
        <v>884</v>
      </c>
      <c r="AG625" s="13">
        <f t="shared" si="238"/>
        <v>1.4373983739837364</v>
      </c>
      <c r="AH625" s="13">
        <f t="shared" si="217"/>
        <v>1.4373983739837364</v>
      </c>
    </row>
    <row r="626" spans="1:34" x14ac:dyDescent="0.2">
      <c r="A626" s="8">
        <f t="shared" si="239"/>
        <v>61600</v>
      </c>
      <c r="B626" s="9">
        <f t="shared" si="219"/>
        <v>61.6</v>
      </c>
      <c r="C626" s="13">
        <f>tarifest3(A626,$A$3,Param!$B$5,Param!$C$5,Param!$D$5,Param!$E$5,Param!$B$6,Param!$C$6,Param!$D$6,Param!$E$6)</f>
        <v>16535</v>
      </c>
      <c r="D626" s="3">
        <f t="shared" si="229"/>
        <v>26.842532467532465</v>
      </c>
      <c r="E626" s="3">
        <f>tarifest3grenz(A626,$A$3,Param!$B$5,Param!$C$5,Param!$D$5,Param!$E$5,Param!$B$6,Param!$C$6,Param!$D$6,Param!$E$6)*100</f>
        <v>42</v>
      </c>
      <c r="F626" s="13">
        <f>soli3(C626,$A$3,Param!$J$4,Param!$J$5,Param!$J$6)</f>
        <v>0</v>
      </c>
      <c r="G626" s="3">
        <f>soli3grenz(C626,$A$3,Param!$J$4,Param!$J$5,Param!$J$6)*100</f>
        <v>0</v>
      </c>
      <c r="H626" s="13">
        <f t="shared" si="220"/>
        <v>16535</v>
      </c>
      <c r="I626" s="3">
        <f t="shared" si="218"/>
        <v>26.842532467532465</v>
      </c>
      <c r="J626" s="13">
        <f t="shared" si="221"/>
        <v>42</v>
      </c>
      <c r="K626" s="13">
        <f>tarifest3(A626,$A$3,Param!$B$10,Param!$C$10,Param!$D$10,Param!$E$10,Param!$B$11,Param!$C$11,Param!$D$11,Param!$E$11)</f>
        <v>20881</v>
      </c>
      <c r="L626" s="3">
        <f t="shared" si="230"/>
        <v>33.897727272727273</v>
      </c>
      <c r="M626" s="3">
        <f>tarifest3grenz(A626,$A$3,Param!$B$10,Param!$C$10,Param!$D$10,Param!$E$10,Param!$B$11,Param!$C$11,Param!$D$11,Param!$E$11)*100</f>
        <v>42</v>
      </c>
      <c r="N626" s="3">
        <f t="shared" si="231"/>
        <v>6481</v>
      </c>
      <c r="O626" s="3">
        <f t="shared" si="232"/>
        <v>10.521103896103897</v>
      </c>
      <c r="P626" s="13">
        <f t="shared" si="222"/>
        <v>43120</v>
      </c>
      <c r="Q626" s="13">
        <f t="shared" si="233"/>
        <v>0</v>
      </c>
      <c r="R626" s="13">
        <f>tarifest3(A626-$K$3,$A$3,Param!$B$10,Param!$C$10,Param!$D$10,Param!$E$10,Param!$B$11,Param!$C$11,Param!$D$11,Param!$E$11)</f>
        <v>12348</v>
      </c>
      <c r="S626" s="3">
        <f t="shared" si="234"/>
        <v>20.045454545454543</v>
      </c>
      <c r="T626" s="3">
        <f>IF(A626&lt;$K$3,$K$2,tarifest3grenz(A626-$K$3,$A$3,Param!$B$10,Param!$C$10,Param!$D$10,Param!$E$10,Param!$B$11,Param!$C$11,Param!$D$11,Param!$E$11))*100</f>
        <v>39.018671170139683</v>
      </c>
      <c r="U626" s="3">
        <f>MAX(K626-tarifest3($K$3,$A$3,Param!$B$10,Param!$C$10,Param!$D$10,Param!$E$10,Param!$B$11,Param!$C$11,Param!$D$11,Param!$E$11),0)</f>
        <v>15651</v>
      </c>
      <c r="V626" s="3">
        <f t="shared" si="235"/>
        <v>25.407467532467532</v>
      </c>
      <c r="W626" s="3">
        <f t="shared" si="236"/>
        <v>42</v>
      </c>
      <c r="X626" s="3">
        <f>soli3grenz(K626,$A$3,Param!$J$9,Param!$J$10,Param!$J$11)*100</f>
        <v>11.899999999999999</v>
      </c>
      <c r="Y626" s="13">
        <f t="shared" si="223"/>
        <v>15651</v>
      </c>
      <c r="Z626" s="3">
        <f t="shared" si="237"/>
        <v>25.407467532467532</v>
      </c>
      <c r="AA626" s="13">
        <f t="shared" si="224"/>
        <v>42</v>
      </c>
      <c r="AB626" s="13">
        <f t="shared" si="225"/>
        <v>-884</v>
      </c>
      <c r="AC626" s="13">
        <f t="shared" si="226"/>
        <v>-1.4350649350649327</v>
      </c>
      <c r="AD626" s="13">
        <f t="shared" si="227"/>
        <v>0</v>
      </c>
      <c r="AE626" s="3">
        <f t="shared" si="228"/>
        <v>0</v>
      </c>
      <c r="AF626" s="13">
        <f t="shared" si="216"/>
        <v>884</v>
      </c>
      <c r="AG626" s="13">
        <f t="shared" si="238"/>
        <v>1.4350649350649327</v>
      </c>
      <c r="AH626" s="13">
        <f t="shared" si="217"/>
        <v>1.4350649350649327</v>
      </c>
    </row>
    <row r="627" spans="1:34" x14ac:dyDescent="0.2">
      <c r="A627" s="8">
        <f t="shared" si="239"/>
        <v>61700</v>
      </c>
      <c r="B627" s="9">
        <f t="shared" si="219"/>
        <v>61.7</v>
      </c>
      <c r="C627" s="13">
        <f>tarifest3(A627,$A$3,Param!$B$5,Param!$C$5,Param!$D$5,Param!$E$5,Param!$B$6,Param!$C$6,Param!$D$6,Param!$E$6)</f>
        <v>16577</v>
      </c>
      <c r="D627" s="3">
        <f t="shared" si="229"/>
        <v>26.867098865478116</v>
      </c>
      <c r="E627" s="3">
        <f>tarifest3grenz(A627,$A$3,Param!$B$5,Param!$C$5,Param!$D$5,Param!$E$5,Param!$B$6,Param!$C$6,Param!$D$6,Param!$E$6)*100</f>
        <v>42</v>
      </c>
      <c r="F627" s="13">
        <f>soli3(C627,$A$3,Param!$J$4,Param!$J$5,Param!$J$6)</f>
        <v>0</v>
      </c>
      <c r="G627" s="3">
        <f>soli3grenz(C627,$A$3,Param!$J$4,Param!$J$5,Param!$J$6)*100</f>
        <v>0</v>
      </c>
      <c r="H627" s="13">
        <f t="shared" si="220"/>
        <v>16577</v>
      </c>
      <c r="I627" s="3">
        <f t="shared" si="218"/>
        <v>26.867098865478116</v>
      </c>
      <c r="J627" s="13">
        <f t="shared" si="221"/>
        <v>42</v>
      </c>
      <c r="K627" s="13">
        <f>tarifest3(A627,$A$3,Param!$B$10,Param!$C$10,Param!$D$10,Param!$E$10,Param!$B$11,Param!$C$11,Param!$D$11,Param!$E$11)</f>
        <v>20923</v>
      </c>
      <c r="L627" s="3">
        <f t="shared" si="230"/>
        <v>33.910858995137765</v>
      </c>
      <c r="M627" s="3">
        <f>tarifest3grenz(A627,$A$3,Param!$B$10,Param!$C$10,Param!$D$10,Param!$E$10,Param!$B$11,Param!$C$11,Param!$D$11,Param!$E$11)*100</f>
        <v>42</v>
      </c>
      <c r="N627" s="3">
        <f t="shared" si="231"/>
        <v>6523</v>
      </c>
      <c r="O627" s="3">
        <f t="shared" si="232"/>
        <v>10.572123176661265</v>
      </c>
      <c r="P627" s="13">
        <f t="shared" si="222"/>
        <v>43190</v>
      </c>
      <c r="Q627" s="13">
        <f t="shared" si="233"/>
        <v>0</v>
      </c>
      <c r="R627" s="13">
        <f>tarifest3(A627-$K$3,$A$3,Param!$B$10,Param!$C$10,Param!$D$10,Param!$E$10,Param!$B$11,Param!$C$11,Param!$D$11,Param!$E$11)</f>
        <v>12387</v>
      </c>
      <c r="S627" s="3">
        <f t="shared" si="234"/>
        <v>20.076175040518638</v>
      </c>
      <c r="T627" s="3">
        <f>IF(A627&lt;$K$3,$K$2,tarifest3grenz(A627-$K$3,$A$3,Param!$B$10,Param!$C$10,Param!$D$10,Param!$E$10,Param!$B$11,Param!$C$11,Param!$D$11,Param!$E$11))*100</f>
        <v>39.059958094801921</v>
      </c>
      <c r="U627" s="3">
        <f>MAX(K627-tarifest3($K$3,$A$3,Param!$B$10,Param!$C$10,Param!$D$10,Param!$E$10,Param!$B$11,Param!$C$11,Param!$D$11,Param!$E$11),0)</f>
        <v>15693</v>
      </c>
      <c r="V627" s="3">
        <f t="shared" si="235"/>
        <v>25.434359805510535</v>
      </c>
      <c r="W627" s="3">
        <f t="shared" si="236"/>
        <v>42</v>
      </c>
      <c r="X627" s="3">
        <f>soli3grenz(K627,$A$3,Param!$J$9,Param!$J$10,Param!$J$11)*100</f>
        <v>11.899999999999999</v>
      </c>
      <c r="Y627" s="13">
        <f t="shared" si="223"/>
        <v>15693</v>
      </c>
      <c r="Z627" s="3">
        <f t="shared" si="237"/>
        <v>25.434359805510535</v>
      </c>
      <c r="AA627" s="13">
        <f t="shared" si="224"/>
        <v>42</v>
      </c>
      <c r="AB627" s="13">
        <f t="shared" si="225"/>
        <v>-884</v>
      </c>
      <c r="AC627" s="13">
        <f t="shared" si="226"/>
        <v>-1.4327390599675809</v>
      </c>
      <c r="AD627" s="13">
        <f t="shared" si="227"/>
        <v>0</v>
      </c>
      <c r="AE627" s="3">
        <f t="shared" si="228"/>
        <v>0</v>
      </c>
      <c r="AF627" s="13">
        <f t="shared" si="216"/>
        <v>884</v>
      </c>
      <c r="AG627" s="13">
        <f t="shared" si="238"/>
        <v>1.4327390599675809</v>
      </c>
      <c r="AH627" s="13">
        <f t="shared" si="217"/>
        <v>1.4327390599675809</v>
      </c>
    </row>
    <row r="628" spans="1:34" x14ac:dyDescent="0.2">
      <c r="A628" s="8">
        <f t="shared" si="239"/>
        <v>61800</v>
      </c>
      <c r="B628" s="9">
        <f t="shared" si="219"/>
        <v>61.8</v>
      </c>
      <c r="C628" s="13">
        <f>tarifest3(A628,$A$3,Param!$B$5,Param!$C$5,Param!$D$5,Param!$E$5,Param!$B$6,Param!$C$6,Param!$D$6,Param!$E$6)</f>
        <v>16619</v>
      </c>
      <c r="D628" s="3">
        <f t="shared" si="229"/>
        <v>26.891585760517799</v>
      </c>
      <c r="E628" s="3">
        <f>tarifest3grenz(A628,$A$3,Param!$B$5,Param!$C$5,Param!$D$5,Param!$E$5,Param!$B$6,Param!$C$6,Param!$D$6,Param!$E$6)*100</f>
        <v>42</v>
      </c>
      <c r="F628" s="13">
        <f>soli3(C628,$A$3,Param!$J$4,Param!$J$5,Param!$J$6)</f>
        <v>0</v>
      </c>
      <c r="G628" s="3">
        <f>soli3grenz(C628,$A$3,Param!$J$4,Param!$J$5,Param!$J$6)*100</f>
        <v>0</v>
      </c>
      <c r="H628" s="13">
        <f t="shared" si="220"/>
        <v>16619</v>
      </c>
      <c r="I628" s="3">
        <f t="shared" si="218"/>
        <v>26.891585760517799</v>
      </c>
      <c r="J628" s="13">
        <f t="shared" si="221"/>
        <v>42</v>
      </c>
      <c r="K628" s="13">
        <f>tarifest3(A628,$A$3,Param!$B$10,Param!$C$10,Param!$D$10,Param!$E$10,Param!$B$11,Param!$C$11,Param!$D$11,Param!$E$11)</f>
        <v>20965</v>
      </c>
      <c r="L628" s="3">
        <f t="shared" si="230"/>
        <v>33.923948220064723</v>
      </c>
      <c r="M628" s="3">
        <f>tarifest3grenz(A628,$A$3,Param!$B$10,Param!$C$10,Param!$D$10,Param!$E$10,Param!$B$11,Param!$C$11,Param!$D$11,Param!$E$11)*100</f>
        <v>42</v>
      </c>
      <c r="N628" s="3">
        <f t="shared" si="231"/>
        <v>6565</v>
      </c>
      <c r="O628" s="3">
        <f t="shared" si="232"/>
        <v>10.622977346278317</v>
      </c>
      <c r="P628" s="13">
        <f t="shared" si="222"/>
        <v>43260</v>
      </c>
      <c r="Q628" s="13">
        <f t="shared" si="233"/>
        <v>0</v>
      </c>
      <c r="R628" s="13">
        <f>tarifest3(A628-$K$3,$A$3,Param!$B$10,Param!$C$10,Param!$D$10,Param!$E$10,Param!$B$11,Param!$C$11,Param!$D$11,Param!$E$11)</f>
        <v>12426</v>
      </c>
      <c r="S628" s="3">
        <f t="shared" si="234"/>
        <v>20.106796116504853</v>
      </c>
      <c r="T628" s="3">
        <f>IF(A628&lt;$K$3,$K$2,tarifest3grenz(A628-$K$3,$A$3,Param!$B$10,Param!$C$10,Param!$D$10,Param!$E$10,Param!$B$11,Param!$C$11,Param!$D$11,Param!$E$11))*100</f>
        <v>39.101245019464159</v>
      </c>
      <c r="U628" s="3">
        <f>MAX(K628-tarifest3($K$3,$A$3,Param!$B$10,Param!$C$10,Param!$D$10,Param!$E$10,Param!$B$11,Param!$C$11,Param!$D$11,Param!$E$11),0)</f>
        <v>15735</v>
      </c>
      <c r="V628" s="3">
        <f t="shared" si="235"/>
        <v>25.461165048543688</v>
      </c>
      <c r="W628" s="3">
        <f t="shared" si="236"/>
        <v>42</v>
      </c>
      <c r="X628" s="3">
        <f>soli3grenz(K628,$A$3,Param!$J$9,Param!$J$10,Param!$J$11)*100</f>
        <v>11.899999999999999</v>
      </c>
      <c r="Y628" s="13">
        <f t="shared" si="223"/>
        <v>15735</v>
      </c>
      <c r="Z628" s="3">
        <f t="shared" si="237"/>
        <v>25.461165048543688</v>
      </c>
      <c r="AA628" s="13">
        <f t="shared" si="224"/>
        <v>42</v>
      </c>
      <c r="AB628" s="13">
        <f t="shared" si="225"/>
        <v>-884</v>
      </c>
      <c r="AC628" s="13">
        <f t="shared" si="226"/>
        <v>-1.4304207119741115</v>
      </c>
      <c r="AD628" s="13">
        <f t="shared" si="227"/>
        <v>0</v>
      </c>
      <c r="AE628" s="3">
        <f t="shared" si="228"/>
        <v>0</v>
      </c>
      <c r="AF628" s="13">
        <f t="shared" ref="AF628:AF691" si="240">-AB628</f>
        <v>884</v>
      </c>
      <c r="AG628" s="13">
        <f t="shared" si="238"/>
        <v>1.4304207119741115</v>
      </c>
      <c r="AH628" s="13">
        <f t="shared" ref="AH628:AH691" si="241">-AC628</f>
        <v>1.4304207119741115</v>
      </c>
    </row>
    <row r="629" spans="1:34" x14ac:dyDescent="0.2">
      <c r="A629" s="8">
        <f t="shared" si="239"/>
        <v>61900</v>
      </c>
      <c r="B629" s="9">
        <f t="shared" si="219"/>
        <v>61.9</v>
      </c>
      <c r="C629" s="13">
        <f>tarifest3(A629,$A$3,Param!$B$5,Param!$C$5,Param!$D$5,Param!$E$5,Param!$B$6,Param!$C$6,Param!$D$6,Param!$E$6)</f>
        <v>16661</v>
      </c>
      <c r="D629" s="3">
        <f t="shared" si="229"/>
        <v>26.915993537964461</v>
      </c>
      <c r="E629" s="3">
        <f>tarifest3grenz(A629,$A$3,Param!$B$5,Param!$C$5,Param!$D$5,Param!$E$5,Param!$B$6,Param!$C$6,Param!$D$6,Param!$E$6)*100</f>
        <v>42</v>
      </c>
      <c r="F629" s="13">
        <f>soli3(C629,$A$3,Param!$J$4,Param!$J$5,Param!$J$6)</f>
        <v>0</v>
      </c>
      <c r="G629" s="3">
        <f>soli3grenz(C629,$A$3,Param!$J$4,Param!$J$5,Param!$J$6)*100</f>
        <v>0</v>
      </c>
      <c r="H629" s="13">
        <f t="shared" si="220"/>
        <v>16661</v>
      </c>
      <c r="I629" s="3">
        <f t="shared" si="218"/>
        <v>26.915993537964461</v>
      </c>
      <c r="J629" s="13">
        <f t="shared" si="221"/>
        <v>42</v>
      </c>
      <c r="K629" s="13">
        <f>tarifest3(A629,$A$3,Param!$B$10,Param!$C$10,Param!$D$10,Param!$E$10,Param!$B$11,Param!$C$11,Param!$D$11,Param!$E$11)</f>
        <v>21007</v>
      </c>
      <c r="L629" s="3">
        <f t="shared" si="230"/>
        <v>33.93699515347334</v>
      </c>
      <c r="M629" s="3">
        <f>tarifest3grenz(A629,$A$3,Param!$B$10,Param!$C$10,Param!$D$10,Param!$E$10,Param!$B$11,Param!$C$11,Param!$D$11,Param!$E$11)*100</f>
        <v>42</v>
      </c>
      <c r="N629" s="3">
        <f t="shared" si="231"/>
        <v>6607</v>
      </c>
      <c r="O629" s="3">
        <f t="shared" si="232"/>
        <v>10.673667205169629</v>
      </c>
      <c r="P629" s="13">
        <f t="shared" si="222"/>
        <v>43330</v>
      </c>
      <c r="Q629" s="13">
        <f t="shared" si="233"/>
        <v>0</v>
      </c>
      <c r="R629" s="13">
        <f>tarifest3(A629-$K$3,$A$3,Param!$B$10,Param!$C$10,Param!$D$10,Param!$E$10,Param!$B$11,Param!$C$11,Param!$D$11,Param!$E$11)</f>
        <v>12465</v>
      </c>
      <c r="S629" s="3">
        <f t="shared" si="234"/>
        <v>20.137318255250403</v>
      </c>
      <c r="T629" s="3">
        <f>IF(A629&lt;$K$3,$K$2,tarifest3grenz(A629-$K$3,$A$3,Param!$B$10,Param!$C$10,Param!$D$10,Param!$E$10,Param!$B$11,Param!$C$11,Param!$D$11,Param!$E$11))*100</f>
        <v>39.142531944126404</v>
      </c>
      <c r="U629" s="3">
        <f>MAX(K629-tarifest3($K$3,$A$3,Param!$B$10,Param!$C$10,Param!$D$10,Param!$E$10,Param!$B$11,Param!$C$11,Param!$D$11,Param!$E$11),0)</f>
        <v>15777</v>
      </c>
      <c r="V629" s="3">
        <f t="shared" si="235"/>
        <v>25.487883683360259</v>
      </c>
      <c r="W629" s="3">
        <f t="shared" si="236"/>
        <v>42</v>
      </c>
      <c r="X629" s="3">
        <f>soli3grenz(K629,$A$3,Param!$J$9,Param!$J$10,Param!$J$11)*100</f>
        <v>11.899999999999999</v>
      </c>
      <c r="Y629" s="13">
        <f t="shared" si="223"/>
        <v>15777</v>
      </c>
      <c r="Z629" s="3">
        <f t="shared" si="237"/>
        <v>25.487883683360259</v>
      </c>
      <c r="AA629" s="13">
        <f t="shared" si="224"/>
        <v>42</v>
      </c>
      <c r="AB629" s="13">
        <f t="shared" si="225"/>
        <v>-884</v>
      </c>
      <c r="AC629" s="13">
        <f t="shared" si="226"/>
        <v>-1.4281098546042017</v>
      </c>
      <c r="AD629" s="13">
        <f t="shared" si="227"/>
        <v>0</v>
      </c>
      <c r="AE629" s="3">
        <f t="shared" si="228"/>
        <v>0</v>
      </c>
      <c r="AF629" s="13">
        <f t="shared" si="240"/>
        <v>884</v>
      </c>
      <c r="AG629" s="13">
        <f t="shared" si="238"/>
        <v>1.4281098546042017</v>
      </c>
      <c r="AH629" s="13">
        <f t="shared" si="241"/>
        <v>1.4281098546042017</v>
      </c>
    </row>
    <row r="630" spans="1:34" x14ac:dyDescent="0.2">
      <c r="A630" s="8">
        <f t="shared" si="239"/>
        <v>62000</v>
      </c>
      <c r="B630" s="9">
        <f t="shared" si="219"/>
        <v>62</v>
      </c>
      <c r="C630" s="13">
        <f>tarifest3(A630,$A$3,Param!$B$5,Param!$C$5,Param!$D$5,Param!$E$5,Param!$B$6,Param!$C$6,Param!$D$6,Param!$E$6)</f>
        <v>16703</v>
      </c>
      <c r="D630" s="3">
        <f t="shared" si="229"/>
        <v>26.940322580645159</v>
      </c>
      <c r="E630" s="3">
        <f>tarifest3grenz(A630,$A$3,Param!$B$5,Param!$C$5,Param!$D$5,Param!$E$5,Param!$B$6,Param!$C$6,Param!$D$6,Param!$E$6)*100</f>
        <v>42</v>
      </c>
      <c r="F630" s="13">
        <f>soli3(C630,$A$3,Param!$J$4,Param!$J$5,Param!$J$6)</f>
        <v>0</v>
      </c>
      <c r="G630" s="3">
        <f>soli3grenz(C630,$A$3,Param!$J$4,Param!$J$5,Param!$J$6)*100</f>
        <v>0</v>
      </c>
      <c r="H630" s="13">
        <f t="shared" si="220"/>
        <v>16703</v>
      </c>
      <c r="I630" s="3">
        <f t="shared" si="218"/>
        <v>26.940322580645159</v>
      </c>
      <c r="J630" s="13">
        <f t="shared" si="221"/>
        <v>42</v>
      </c>
      <c r="K630" s="13">
        <f>tarifest3(A630,$A$3,Param!$B$10,Param!$C$10,Param!$D$10,Param!$E$10,Param!$B$11,Param!$C$11,Param!$D$11,Param!$E$11)</f>
        <v>21049</v>
      </c>
      <c r="L630" s="3">
        <f t="shared" si="230"/>
        <v>33.950000000000003</v>
      </c>
      <c r="M630" s="3">
        <f>tarifest3grenz(A630,$A$3,Param!$B$10,Param!$C$10,Param!$D$10,Param!$E$10,Param!$B$11,Param!$C$11,Param!$D$11,Param!$E$11)*100</f>
        <v>42</v>
      </c>
      <c r="N630" s="3">
        <f t="shared" si="231"/>
        <v>6649</v>
      </c>
      <c r="O630" s="3">
        <f t="shared" si="232"/>
        <v>10.724193548387097</v>
      </c>
      <c r="P630" s="13">
        <f t="shared" si="222"/>
        <v>43400</v>
      </c>
      <c r="Q630" s="13">
        <f t="shared" si="233"/>
        <v>0</v>
      </c>
      <c r="R630" s="13">
        <f>tarifest3(A630-$K$3,$A$3,Param!$B$10,Param!$C$10,Param!$D$10,Param!$E$10,Param!$B$11,Param!$C$11,Param!$D$11,Param!$E$11)</f>
        <v>12505</v>
      </c>
      <c r="S630" s="3">
        <f t="shared" si="234"/>
        <v>20.169354838709676</v>
      </c>
      <c r="T630" s="3">
        <f>IF(A630&lt;$K$3,$K$2,tarifest3grenz(A630-$K$3,$A$3,Param!$B$10,Param!$C$10,Param!$D$10,Param!$E$10,Param!$B$11,Param!$C$11,Param!$D$11,Param!$E$11))*100</f>
        <v>39.183818868788642</v>
      </c>
      <c r="U630" s="3">
        <f>MAX(K630-tarifest3($K$3,$A$3,Param!$B$10,Param!$C$10,Param!$D$10,Param!$E$10,Param!$B$11,Param!$C$11,Param!$D$11,Param!$E$11),0)</f>
        <v>15819</v>
      </c>
      <c r="V630" s="3">
        <f t="shared" si="235"/>
        <v>25.514516129032256</v>
      </c>
      <c r="W630" s="3">
        <f t="shared" si="236"/>
        <v>42</v>
      </c>
      <c r="X630" s="3">
        <f>soli3grenz(K630,$A$3,Param!$J$9,Param!$J$10,Param!$J$11)*100</f>
        <v>11.899999999999999</v>
      </c>
      <c r="Y630" s="13">
        <f t="shared" si="223"/>
        <v>15819</v>
      </c>
      <c r="Z630" s="3">
        <f t="shared" si="237"/>
        <v>25.514516129032256</v>
      </c>
      <c r="AA630" s="13">
        <f t="shared" si="224"/>
        <v>42</v>
      </c>
      <c r="AB630" s="13">
        <f t="shared" si="225"/>
        <v>-884</v>
      </c>
      <c r="AC630" s="13">
        <f t="shared" si="226"/>
        <v>-1.4258064516129032</v>
      </c>
      <c r="AD630" s="13">
        <f t="shared" si="227"/>
        <v>0</v>
      </c>
      <c r="AE630" s="3">
        <f t="shared" si="228"/>
        <v>0</v>
      </c>
      <c r="AF630" s="13">
        <f t="shared" si="240"/>
        <v>884</v>
      </c>
      <c r="AG630" s="13">
        <f t="shared" si="238"/>
        <v>1.4258064516129032</v>
      </c>
      <c r="AH630" s="13">
        <f t="shared" si="241"/>
        <v>1.4258064516129032</v>
      </c>
    </row>
    <row r="631" spans="1:34" x14ac:dyDescent="0.2">
      <c r="A631" s="8">
        <f t="shared" si="239"/>
        <v>62100</v>
      </c>
      <c r="B631" s="9">
        <f t="shared" si="219"/>
        <v>62.1</v>
      </c>
      <c r="C631" s="13">
        <f>tarifest3(A631,$A$3,Param!$B$5,Param!$C$5,Param!$D$5,Param!$E$5,Param!$B$6,Param!$C$6,Param!$D$6,Param!$E$6)</f>
        <v>16745</v>
      </c>
      <c r="D631" s="3">
        <f t="shared" si="229"/>
        <v>26.964573268921093</v>
      </c>
      <c r="E631" s="3">
        <f>tarifest3grenz(A631,$A$3,Param!$B$5,Param!$C$5,Param!$D$5,Param!$E$5,Param!$B$6,Param!$C$6,Param!$D$6,Param!$E$6)*100</f>
        <v>42</v>
      </c>
      <c r="F631" s="13">
        <f>soli3(C631,$A$3,Param!$J$4,Param!$J$5,Param!$J$6)</f>
        <v>0</v>
      </c>
      <c r="G631" s="3">
        <f>soli3grenz(C631,$A$3,Param!$J$4,Param!$J$5,Param!$J$6)*100</f>
        <v>0</v>
      </c>
      <c r="H631" s="13">
        <f t="shared" si="220"/>
        <v>16745</v>
      </c>
      <c r="I631" s="3">
        <f t="shared" si="218"/>
        <v>26.964573268921093</v>
      </c>
      <c r="J631" s="13">
        <f t="shared" si="221"/>
        <v>42</v>
      </c>
      <c r="K631" s="13">
        <f>tarifest3(A631,$A$3,Param!$B$10,Param!$C$10,Param!$D$10,Param!$E$10,Param!$B$11,Param!$C$11,Param!$D$11,Param!$E$11)</f>
        <v>21091</v>
      </c>
      <c r="L631" s="3">
        <f t="shared" si="230"/>
        <v>33.962962962962962</v>
      </c>
      <c r="M631" s="3">
        <f>tarifest3grenz(A631,$A$3,Param!$B$10,Param!$C$10,Param!$D$10,Param!$E$10,Param!$B$11,Param!$C$11,Param!$D$11,Param!$E$11)*100</f>
        <v>42</v>
      </c>
      <c r="N631" s="3">
        <f t="shared" si="231"/>
        <v>6691</v>
      </c>
      <c r="O631" s="3">
        <f t="shared" si="232"/>
        <v>10.774557165861513</v>
      </c>
      <c r="P631" s="13">
        <f t="shared" si="222"/>
        <v>43470</v>
      </c>
      <c r="Q631" s="13">
        <f t="shared" si="233"/>
        <v>0</v>
      </c>
      <c r="R631" s="13">
        <f>tarifest3(A631-$K$3,$A$3,Param!$B$10,Param!$C$10,Param!$D$10,Param!$E$10,Param!$B$11,Param!$C$11,Param!$D$11,Param!$E$11)</f>
        <v>12544</v>
      </c>
      <c r="S631" s="3">
        <f t="shared" si="234"/>
        <v>20.199677938808374</v>
      </c>
      <c r="T631" s="3">
        <f>IF(A631&lt;$K$3,$K$2,tarifest3grenz(A631-$K$3,$A$3,Param!$B$10,Param!$C$10,Param!$D$10,Param!$E$10,Param!$B$11,Param!$C$11,Param!$D$11,Param!$E$11))*100</f>
        <v>39.225105793450879</v>
      </c>
      <c r="U631" s="3">
        <f>MAX(K631-tarifest3($K$3,$A$3,Param!$B$10,Param!$C$10,Param!$D$10,Param!$E$10,Param!$B$11,Param!$C$11,Param!$D$11,Param!$E$11),0)</f>
        <v>15861</v>
      </c>
      <c r="V631" s="3">
        <f t="shared" si="235"/>
        <v>25.54106280193237</v>
      </c>
      <c r="W631" s="3">
        <f t="shared" si="236"/>
        <v>42</v>
      </c>
      <c r="X631" s="3">
        <f>soli3grenz(K631,$A$3,Param!$J$9,Param!$J$10,Param!$J$11)*100</f>
        <v>11.899999999999999</v>
      </c>
      <c r="Y631" s="13">
        <f t="shared" si="223"/>
        <v>15861</v>
      </c>
      <c r="Z631" s="3">
        <f t="shared" si="237"/>
        <v>25.54106280193237</v>
      </c>
      <c r="AA631" s="13">
        <f t="shared" si="224"/>
        <v>42</v>
      </c>
      <c r="AB631" s="13">
        <f t="shared" si="225"/>
        <v>-884</v>
      </c>
      <c r="AC631" s="13">
        <f t="shared" si="226"/>
        <v>-1.4235104669887235</v>
      </c>
      <c r="AD631" s="13">
        <f t="shared" si="227"/>
        <v>0</v>
      </c>
      <c r="AE631" s="3">
        <f t="shared" si="228"/>
        <v>0</v>
      </c>
      <c r="AF631" s="13">
        <f t="shared" si="240"/>
        <v>884</v>
      </c>
      <c r="AG631" s="13">
        <f t="shared" si="238"/>
        <v>1.4235104669887235</v>
      </c>
      <c r="AH631" s="13">
        <f t="shared" si="241"/>
        <v>1.4235104669887235</v>
      </c>
    </row>
    <row r="632" spans="1:34" x14ac:dyDescent="0.2">
      <c r="A632" s="8">
        <f t="shared" si="239"/>
        <v>62200</v>
      </c>
      <c r="B632" s="9">
        <f t="shared" si="219"/>
        <v>62.2</v>
      </c>
      <c r="C632" s="13">
        <f>tarifest3(A632,$A$3,Param!$B$5,Param!$C$5,Param!$D$5,Param!$E$5,Param!$B$6,Param!$C$6,Param!$D$6,Param!$E$6)</f>
        <v>16787</v>
      </c>
      <c r="D632" s="3">
        <f t="shared" si="229"/>
        <v>26.988745980707396</v>
      </c>
      <c r="E632" s="3">
        <f>tarifest3grenz(A632,$A$3,Param!$B$5,Param!$C$5,Param!$D$5,Param!$E$5,Param!$B$6,Param!$C$6,Param!$D$6,Param!$E$6)*100</f>
        <v>42</v>
      </c>
      <c r="F632" s="13">
        <f>soli3(C632,$A$3,Param!$J$4,Param!$J$5,Param!$J$6)</f>
        <v>0</v>
      </c>
      <c r="G632" s="3">
        <f>soli3grenz(C632,$A$3,Param!$J$4,Param!$J$5,Param!$J$6)*100</f>
        <v>0</v>
      </c>
      <c r="H632" s="13">
        <f t="shared" si="220"/>
        <v>16787</v>
      </c>
      <c r="I632" s="3">
        <f t="shared" si="218"/>
        <v>26.988745980707396</v>
      </c>
      <c r="J632" s="13">
        <f t="shared" si="221"/>
        <v>42</v>
      </c>
      <c r="K632" s="13">
        <f>tarifest3(A632,$A$3,Param!$B$10,Param!$C$10,Param!$D$10,Param!$E$10,Param!$B$11,Param!$C$11,Param!$D$11,Param!$E$11)</f>
        <v>21133</v>
      </c>
      <c r="L632" s="3">
        <f t="shared" si="230"/>
        <v>33.975884244372992</v>
      </c>
      <c r="M632" s="3">
        <f>tarifest3grenz(A632,$A$3,Param!$B$10,Param!$C$10,Param!$D$10,Param!$E$10,Param!$B$11,Param!$C$11,Param!$D$11,Param!$E$11)*100</f>
        <v>42</v>
      </c>
      <c r="N632" s="3">
        <f t="shared" si="231"/>
        <v>6733</v>
      </c>
      <c r="O632" s="3">
        <f t="shared" si="232"/>
        <v>10.82475884244373</v>
      </c>
      <c r="P632" s="13">
        <f t="shared" si="222"/>
        <v>43540</v>
      </c>
      <c r="Q632" s="13">
        <f t="shared" si="233"/>
        <v>0</v>
      </c>
      <c r="R632" s="13">
        <f>tarifest3(A632-$K$3,$A$3,Param!$B$10,Param!$C$10,Param!$D$10,Param!$E$10,Param!$B$11,Param!$C$11,Param!$D$11,Param!$E$11)</f>
        <v>12583</v>
      </c>
      <c r="S632" s="3">
        <f t="shared" si="234"/>
        <v>20.229903536977492</v>
      </c>
      <c r="T632" s="3">
        <f>IF(A632&lt;$K$3,$K$2,tarifest3grenz(A632-$K$3,$A$3,Param!$B$10,Param!$C$10,Param!$D$10,Param!$E$10,Param!$B$11,Param!$C$11,Param!$D$11,Param!$E$11))*100</f>
        <v>39.266392718113117</v>
      </c>
      <c r="U632" s="3">
        <f>MAX(K632-tarifest3($K$3,$A$3,Param!$B$10,Param!$C$10,Param!$D$10,Param!$E$10,Param!$B$11,Param!$C$11,Param!$D$11,Param!$E$11),0)</f>
        <v>15903</v>
      </c>
      <c r="V632" s="3">
        <f t="shared" si="235"/>
        <v>25.567524115755624</v>
      </c>
      <c r="W632" s="3">
        <f t="shared" si="236"/>
        <v>42</v>
      </c>
      <c r="X632" s="3">
        <f>soli3grenz(K632,$A$3,Param!$J$9,Param!$J$10,Param!$J$11)*100</f>
        <v>11.899999999999999</v>
      </c>
      <c r="Y632" s="13">
        <f t="shared" si="223"/>
        <v>15903</v>
      </c>
      <c r="Z632" s="3">
        <f t="shared" si="237"/>
        <v>25.567524115755624</v>
      </c>
      <c r="AA632" s="13">
        <f t="shared" si="224"/>
        <v>42</v>
      </c>
      <c r="AB632" s="13">
        <f t="shared" si="225"/>
        <v>-884</v>
      </c>
      <c r="AC632" s="13">
        <f t="shared" si="226"/>
        <v>-1.4212218649517716</v>
      </c>
      <c r="AD632" s="13">
        <f t="shared" si="227"/>
        <v>0</v>
      </c>
      <c r="AE632" s="3">
        <f t="shared" si="228"/>
        <v>0</v>
      </c>
      <c r="AF632" s="13">
        <f t="shared" si="240"/>
        <v>884</v>
      </c>
      <c r="AG632" s="13">
        <f t="shared" si="238"/>
        <v>1.4212218649517716</v>
      </c>
      <c r="AH632" s="13">
        <f t="shared" si="241"/>
        <v>1.4212218649517716</v>
      </c>
    </row>
    <row r="633" spans="1:34" x14ac:dyDescent="0.2">
      <c r="A633" s="8">
        <f t="shared" si="239"/>
        <v>62300</v>
      </c>
      <c r="B633" s="9">
        <f t="shared" si="219"/>
        <v>62.3</v>
      </c>
      <c r="C633" s="13">
        <f>tarifest3(A633,$A$3,Param!$B$5,Param!$C$5,Param!$D$5,Param!$E$5,Param!$B$6,Param!$C$6,Param!$D$6,Param!$E$6)</f>
        <v>16829</v>
      </c>
      <c r="D633" s="3">
        <f t="shared" si="229"/>
        <v>27.012841091492778</v>
      </c>
      <c r="E633" s="3">
        <f>tarifest3grenz(A633,$A$3,Param!$B$5,Param!$C$5,Param!$D$5,Param!$E$5,Param!$B$6,Param!$C$6,Param!$D$6,Param!$E$6)*100</f>
        <v>42</v>
      </c>
      <c r="F633" s="13">
        <f>soli3(C633,$A$3,Param!$J$4,Param!$J$5,Param!$J$6)</f>
        <v>0</v>
      </c>
      <c r="G633" s="3">
        <f>soli3grenz(C633,$A$3,Param!$J$4,Param!$J$5,Param!$J$6)*100</f>
        <v>0</v>
      </c>
      <c r="H633" s="13">
        <f t="shared" si="220"/>
        <v>16829</v>
      </c>
      <c r="I633" s="3">
        <f t="shared" si="218"/>
        <v>27.012841091492778</v>
      </c>
      <c r="J633" s="13">
        <f t="shared" si="221"/>
        <v>42</v>
      </c>
      <c r="K633" s="13">
        <f>tarifest3(A633,$A$3,Param!$B$10,Param!$C$10,Param!$D$10,Param!$E$10,Param!$B$11,Param!$C$11,Param!$D$11,Param!$E$11)</f>
        <v>21175</v>
      </c>
      <c r="L633" s="3">
        <f t="shared" si="230"/>
        <v>33.988764044943821</v>
      </c>
      <c r="M633" s="3">
        <f>tarifest3grenz(A633,$A$3,Param!$B$10,Param!$C$10,Param!$D$10,Param!$E$10,Param!$B$11,Param!$C$11,Param!$D$11,Param!$E$11)*100</f>
        <v>42</v>
      </c>
      <c r="N633" s="3">
        <f t="shared" si="231"/>
        <v>6775</v>
      </c>
      <c r="O633" s="3">
        <f t="shared" si="232"/>
        <v>10.874799357945426</v>
      </c>
      <c r="P633" s="13">
        <f t="shared" si="222"/>
        <v>43610</v>
      </c>
      <c r="Q633" s="13">
        <f t="shared" si="233"/>
        <v>0</v>
      </c>
      <c r="R633" s="13">
        <f>tarifest3(A633-$K$3,$A$3,Param!$B$10,Param!$C$10,Param!$D$10,Param!$E$10,Param!$B$11,Param!$C$11,Param!$D$11,Param!$E$11)</f>
        <v>12622</v>
      </c>
      <c r="S633" s="3">
        <f t="shared" si="234"/>
        <v>20.260032102728729</v>
      </c>
      <c r="T633" s="3">
        <f>IF(A633&lt;$K$3,$K$2,tarifest3grenz(A633-$K$3,$A$3,Param!$B$10,Param!$C$10,Param!$D$10,Param!$E$10,Param!$B$11,Param!$C$11,Param!$D$11,Param!$E$11))*100</f>
        <v>39.307679642775362</v>
      </c>
      <c r="U633" s="3">
        <f>MAX(K633-tarifest3($K$3,$A$3,Param!$B$10,Param!$C$10,Param!$D$10,Param!$E$10,Param!$B$11,Param!$C$11,Param!$D$11,Param!$E$11),0)</f>
        <v>15945</v>
      </c>
      <c r="V633" s="3">
        <f t="shared" si="235"/>
        <v>25.593900481540931</v>
      </c>
      <c r="W633" s="3">
        <f t="shared" si="236"/>
        <v>42</v>
      </c>
      <c r="X633" s="3">
        <f>soli3grenz(K633,$A$3,Param!$J$9,Param!$J$10,Param!$J$11)*100</f>
        <v>11.899999999999999</v>
      </c>
      <c r="Y633" s="13">
        <f t="shared" si="223"/>
        <v>15945</v>
      </c>
      <c r="Z633" s="3">
        <f t="shared" si="237"/>
        <v>25.593900481540931</v>
      </c>
      <c r="AA633" s="13">
        <f t="shared" si="224"/>
        <v>42</v>
      </c>
      <c r="AB633" s="13">
        <f t="shared" si="225"/>
        <v>-884</v>
      </c>
      <c r="AC633" s="13">
        <f t="shared" si="226"/>
        <v>-1.4189406099518465</v>
      </c>
      <c r="AD633" s="13">
        <f t="shared" si="227"/>
        <v>0</v>
      </c>
      <c r="AE633" s="3">
        <f t="shared" si="228"/>
        <v>0</v>
      </c>
      <c r="AF633" s="13">
        <f t="shared" si="240"/>
        <v>884</v>
      </c>
      <c r="AG633" s="13">
        <f t="shared" si="238"/>
        <v>1.4189406099518465</v>
      </c>
      <c r="AH633" s="13">
        <f t="shared" si="241"/>
        <v>1.4189406099518465</v>
      </c>
    </row>
    <row r="634" spans="1:34" x14ac:dyDescent="0.2">
      <c r="A634" s="8">
        <f t="shared" si="239"/>
        <v>62400</v>
      </c>
      <c r="B634" s="9">
        <f t="shared" si="219"/>
        <v>62.4</v>
      </c>
      <c r="C634" s="13">
        <f>tarifest3(A634,$A$3,Param!$B$5,Param!$C$5,Param!$D$5,Param!$E$5,Param!$B$6,Param!$C$6,Param!$D$6,Param!$E$6)</f>
        <v>16871</v>
      </c>
      <c r="D634" s="3">
        <f t="shared" si="229"/>
        <v>27.036858974358974</v>
      </c>
      <c r="E634" s="3">
        <f>tarifest3grenz(A634,$A$3,Param!$B$5,Param!$C$5,Param!$D$5,Param!$E$5,Param!$B$6,Param!$C$6,Param!$D$6,Param!$E$6)*100</f>
        <v>42</v>
      </c>
      <c r="F634" s="13">
        <f>soli3(C634,$A$3,Param!$J$4,Param!$J$5,Param!$J$6)</f>
        <v>0</v>
      </c>
      <c r="G634" s="3">
        <f>soli3grenz(C634,$A$3,Param!$J$4,Param!$J$5,Param!$J$6)*100</f>
        <v>0</v>
      </c>
      <c r="H634" s="13">
        <f t="shared" si="220"/>
        <v>16871</v>
      </c>
      <c r="I634" s="3">
        <f t="shared" si="218"/>
        <v>27.036858974358974</v>
      </c>
      <c r="J634" s="13">
        <f t="shared" si="221"/>
        <v>42</v>
      </c>
      <c r="K634" s="13">
        <f>tarifest3(A634,$A$3,Param!$B$10,Param!$C$10,Param!$D$10,Param!$E$10,Param!$B$11,Param!$C$11,Param!$D$11,Param!$E$11)</f>
        <v>21217</v>
      </c>
      <c r="L634" s="3">
        <f t="shared" si="230"/>
        <v>34.001602564102562</v>
      </c>
      <c r="M634" s="3">
        <f>tarifest3grenz(A634,$A$3,Param!$B$10,Param!$C$10,Param!$D$10,Param!$E$10,Param!$B$11,Param!$C$11,Param!$D$11,Param!$E$11)*100</f>
        <v>42</v>
      </c>
      <c r="N634" s="3">
        <f t="shared" si="231"/>
        <v>6817</v>
      </c>
      <c r="O634" s="3">
        <f t="shared" si="232"/>
        <v>10.924679487179487</v>
      </c>
      <c r="P634" s="13">
        <f t="shared" si="222"/>
        <v>43680</v>
      </c>
      <c r="Q634" s="13">
        <f t="shared" si="233"/>
        <v>0</v>
      </c>
      <c r="R634" s="13">
        <f>tarifest3(A634-$K$3,$A$3,Param!$B$10,Param!$C$10,Param!$D$10,Param!$E$10,Param!$B$11,Param!$C$11,Param!$D$11,Param!$E$11)</f>
        <v>12662</v>
      </c>
      <c r="S634" s="3">
        <f t="shared" si="234"/>
        <v>20.291666666666668</v>
      </c>
      <c r="T634" s="3">
        <f>IF(A634&lt;$K$3,$K$2,tarifest3grenz(A634-$K$3,$A$3,Param!$B$10,Param!$C$10,Param!$D$10,Param!$E$10,Param!$B$11,Param!$C$11,Param!$D$11,Param!$E$11))*100</f>
        <v>39.3489665674376</v>
      </c>
      <c r="U634" s="3">
        <f>MAX(K634-tarifest3($K$3,$A$3,Param!$B$10,Param!$C$10,Param!$D$10,Param!$E$10,Param!$B$11,Param!$C$11,Param!$D$11,Param!$E$11),0)</f>
        <v>15987</v>
      </c>
      <c r="V634" s="3">
        <f t="shared" si="235"/>
        <v>25.620192307692307</v>
      </c>
      <c r="W634" s="3">
        <f t="shared" si="236"/>
        <v>42</v>
      </c>
      <c r="X634" s="3">
        <f>soli3grenz(K634,$A$3,Param!$J$9,Param!$J$10,Param!$J$11)*100</f>
        <v>11.899999999999999</v>
      </c>
      <c r="Y634" s="13">
        <f t="shared" si="223"/>
        <v>15987</v>
      </c>
      <c r="Z634" s="3">
        <f t="shared" si="237"/>
        <v>25.620192307692307</v>
      </c>
      <c r="AA634" s="13">
        <f t="shared" si="224"/>
        <v>42</v>
      </c>
      <c r="AB634" s="13">
        <f t="shared" si="225"/>
        <v>-884</v>
      </c>
      <c r="AC634" s="13">
        <f t="shared" si="226"/>
        <v>-1.4166666666666679</v>
      </c>
      <c r="AD634" s="13">
        <f t="shared" si="227"/>
        <v>0</v>
      </c>
      <c r="AE634" s="3">
        <f t="shared" si="228"/>
        <v>0</v>
      </c>
      <c r="AF634" s="13">
        <f t="shared" si="240"/>
        <v>884</v>
      </c>
      <c r="AG634" s="13">
        <f t="shared" si="238"/>
        <v>1.4166666666666679</v>
      </c>
      <c r="AH634" s="13">
        <f t="shared" si="241"/>
        <v>1.4166666666666679</v>
      </c>
    </row>
    <row r="635" spans="1:34" x14ac:dyDescent="0.2">
      <c r="A635" s="8">
        <f t="shared" si="239"/>
        <v>62500</v>
      </c>
      <c r="B635" s="9">
        <f t="shared" si="219"/>
        <v>62.5</v>
      </c>
      <c r="C635" s="13">
        <f>tarifest3(A635,$A$3,Param!$B$5,Param!$C$5,Param!$D$5,Param!$E$5,Param!$B$6,Param!$C$6,Param!$D$6,Param!$E$6)</f>
        <v>16913</v>
      </c>
      <c r="D635" s="3">
        <f t="shared" si="229"/>
        <v>27.0608</v>
      </c>
      <c r="E635" s="3">
        <f>tarifest3grenz(A635,$A$3,Param!$B$5,Param!$C$5,Param!$D$5,Param!$E$5,Param!$B$6,Param!$C$6,Param!$D$6,Param!$E$6)*100</f>
        <v>42</v>
      </c>
      <c r="F635" s="13">
        <f>soli3(C635,$A$3,Param!$J$4,Param!$J$5,Param!$J$6)</f>
        <v>0</v>
      </c>
      <c r="G635" s="3">
        <f>soli3grenz(C635,$A$3,Param!$J$4,Param!$J$5,Param!$J$6)*100</f>
        <v>0</v>
      </c>
      <c r="H635" s="13">
        <f t="shared" si="220"/>
        <v>16913</v>
      </c>
      <c r="I635" s="3">
        <f t="shared" si="218"/>
        <v>27.0608</v>
      </c>
      <c r="J635" s="13">
        <f t="shared" si="221"/>
        <v>42</v>
      </c>
      <c r="K635" s="13">
        <f>tarifest3(A635,$A$3,Param!$B$10,Param!$C$10,Param!$D$10,Param!$E$10,Param!$B$11,Param!$C$11,Param!$D$11,Param!$E$11)</f>
        <v>21259</v>
      </c>
      <c r="L635" s="3">
        <f t="shared" si="230"/>
        <v>34.014400000000002</v>
      </c>
      <c r="M635" s="3">
        <f>tarifest3grenz(A635,$A$3,Param!$B$10,Param!$C$10,Param!$D$10,Param!$E$10,Param!$B$11,Param!$C$11,Param!$D$11,Param!$E$11)*100</f>
        <v>42</v>
      </c>
      <c r="N635" s="3">
        <f t="shared" si="231"/>
        <v>6859</v>
      </c>
      <c r="O635" s="3">
        <f t="shared" si="232"/>
        <v>10.974399999999999</v>
      </c>
      <c r="P635" s="13">
        <f t="shared" si="222"/>
        <v>43750</v>
      </c>
      <c r="Q635" s="13">
        <f t="shared" si="233"/>
        <v>0</v>
      </c>
      <c r="R635" s="13">
        <f>tarifest3(A635-$K$3,$A$3,Param!$B$10,Param!$C$10,Param!$D$10,Param!$E$10,Param!$B$11,Param!$C$11,Param!$D$11,Param!$E$11)</f>
        <v>12701</v>
      </c>
      <c r="S635" s="3">
        <f t="shared" si="234"/>
        <v>20.3216</v>
      </c>
      <c r="T635" s="3">
        <f>IF(A635&lt;$K$3,$K$2,tarifest3grenz(A635-$K$3,$A$3,Param!$B$10,Param!$C$10,Param!$D$10,Param!$E$10,Param!$B$11,Param!$C$11,Param!$D$11,Param!$E$11))*100</f>
        <v>39.390253492099838</v>
      </c>
      <c r="U635" s="3">
        <f>MAX(K635-tarifest3($K$3,$A$3,Param!$B$10,Param!$C$10,Param!$D$10,Param!$E$10,Param!$B$11,Param!$C$11,Param!$D$11,Param!$E$11),0)</f>
        <v>16029</v>
      </c>
      <c r="V635" s="3">
        <f t="shared" si="235"/>
        <v>25.646400000000003</v>
      </c>
      <c r="W635" s="3">
        <f t="shared" si="236"/>
        <v>42</v>
      </c>
      <c r="X635" s="3">
        <f>soli3grenz(K635,$A$3,Param!$J$9,Param!$J$10,Param!$J$11)*100</f>
        <v>11.899999999999999</v>
      </c>
      <c r="Y635" s="13">
        <f t="shared" si="223"/>
        <v>16029</v>
      </c>
      <c r="Z635" s="3">
        <f t="shared" si="237"/>
        <v>25.646400000000003</v>
      </c>
      <c r="AA635" s="13">
        <f t="shared" si="224"/>
        <v>42</v>
      </c>
      <c r="AB635" s="13">
        <f t="shared" si="225"/>
        <v>-884</v>
      </c>
      <c r="AC635" s="13">
        <f t="shared" si="226"/>
        <v>-1.414399999999997</v>
      </c>
      <c r="AD635" s="13">
        <f t="shared" si="227"/>
        <v>0</v>
      </c>
      <c r="AE635" s="3">
        <f t="shared" si="228"/>
        <v>0</v>
      </c>
      <c r="AF635" s="13">
        <f t="shared" si="240"/>
        <v>884</v>
      </c>
      <c r="AG635" s="13">
        <f t="shared" si="238"/>
        <v>1.414399999999997</v>
      </c>
      <c r="AH635" s="13">
        <f t="shared" si="241"/>
        <v>1.414399999999997</v>
      </c>
    </row>
    <row r="636" spans="1:34" x14ac:dyDescent="0.2">
      <c r="A636" s="8">
        <f t="shared" si="239"/>
        <v>62600</v>
      </c>
      <c r="B636" s="9">
        <f t="shared" si="219"/>
        <v>62.6</v>
      </c>
      <c r="C636" s="13">
        <f>tarifest3(A636,$A$3,Param!$B$5,Param!$C$5,Param!$D$5,Param!$E$5,Param!$B$6,Param!$C$6,Param!$D$6,Param!$E$6)</f>
        <v>16955</v>
      </c>
      <c r="D636" s="3">
        <f t="shared" si="229"/>
        <v>27.084664536741215</v>
      </c>
      <c r="E636" s="3">
        <f>tarifest3grenz(A636,$A$3,Param!$B$5,Param!$C$5,Param!$D$5,Param!$E$5,Param!$B$6,Param!$C$6,Param!$D$6,Param!$E$6)*100</f>
        <v>42</v>
      </c>
      <c r="F636" s="13">
        <f>soli3(C636,$A$3,Param!$J$4,Param!$J$5,Param!$J$6)</f>
        <v>0</v>
      </c>
      <c r="G636" s="3">
        <f>soli3grenz(C636,$A$3,Param!$J$4,Param!$J$5,Param!$J$6)*100</f>
        <v>0</v>
      </c>
      <c r="H636" s="13">
        <f t="shared" si="220"/>
        <v>16955</v>
      </c>
      <c r="I636" s="3">
        <f t="shared" si="218"/>
        <v>27.084664536741215</v>
      </c>
      <c r="J636" s="13">
        <f t="shared" si="221"/>
        <v>42</v>
      </c>
      <c r="K636" s="13">
        <f>tarifest3(A636,$A$3,Param!$B$10,Param!$C$10,Param!$D$10,Param!$E$10,Param!$B$11,Param!$C$11,Param!$D$11,Param!$E$11)</f>
        <v>21301</v>
      </c>
      <c r="L636" s="3">
        <f t="shared" si="230"/>
        <v>34.027156549520768</v>
      </c>
      <c r="M636" s="3">
        <f>tarifest3grenz(A636,$A$3,Param!$B$10,Param!$C$10,Param!$D$10,Param!$E$10,Param!$B$11,Param!$C$11,Param!$D$11,Param!$E$11)*100</f>
        <v>42</v>
      </c>
      <c r="N636" s="3">
        <f t="shared" si="231"/>
        <v>6901</v>
      </c>
      <c r="O636" s="3">
        <f t="shared" si="232"/>
        <v>11.023961661341854</v>
      </c>
      <c r="P636" s="13">
        <f t="shared" si="222"/>
        <v>43820</v>
      </c>
      <c r="Q636" s="13">
        <f t="shared" si="233"/>
        <v>0</v>
      </c>
      <c r="R636" s="13">
        <f>tarifest3(A636-$K$3,$A$3,Param!$B$10,Param!$C$10,Param!$D$10,Param!$E$10,Param!$B$11,Param!$C$11,Param!$D$11,Param!$E$11)</f>
        <v>12740</v>
      </c>
      <c r="S636" s="3">
        <f t="shared" si="234"/>
        <v>20.35143769968051</v>
      </c>
      <c r="T636" s="3">
        <f>IF(A636&lt;$K$3,$K$2,tarifest3grenz(A636-$K$3,$A$3,Param!$B$10,Param!$C$10,Param!$D$10,Param!$E$10,Param!$B$11,Param!$C$11,Param!$D$11,Param!$E$11))*100</f>
        <v>39.431540416762076</v>
      </c>
      <c r="U636" s="3">
        <f>MAX(K636-tarifest3($K$3,$A$3,Param!$B$10,Param!$C$10,Param!$D$10,Param!$E$10,Param!$B$11,Param!$C$11,Param!$D$11,Param!$E$11),0)</f>
        <v>16071</v>
      </c>
      <c r="V636" s="3">
        <f t="shared" si="235"/>
        <v>25.672523961661341</v>
      </c>
      <c r="W636" s="3">
        <f t="shared" si="236"/>
        <v>42</v>
      </c>
      <c r="X636" s="3">
        <f>soli3grenz(K636,$A$3,Param!$J$9,Param!$J$10,Param!$J$11)*100</f>
        <v>11.899999999999999</v>
      </c>
      <c r="Y636" s="13">
        <f t="shared" si="223"/>
        <v>16071</v>
      </c>
      <c r="Z636" s="3">
        <f t="shared" si="237"/>
        <v>25.672523961661341</v>
      </c>
      <c r="AA636" s="13">
        <f t="shared" si="224"/>
        <v>42</v>
      </c>
      <c r="AB636" s="13">
        <f t="shared" si="225"/>
        <v>-884</v>
      </c>
      <c r="AC636" s="13">
        <f t="shared" si="226"/>
        <v>-1.4121405750798743</v>
      </c>
      <c r="AD636" s="13">
        <f t="shared" si="227"/>
        <v>0</v>
      </c>
      <c r="AE636" s="3">
        <f t="shared" si="228"/>
        <v>0</v>
      </c>
      <c r="AF636" s="13">
        <f t="shared" si="240"/>
        <v>884</v>
      </c>
      <c r="AG636" s="13">
        <f t="shared" si="238"/>
        <v>1.4121405750798743</v>
      </c>
      <c r="AH636" s="13">
        <f t="shared" si="241"/>
        <v>1.4121405750798743</v>
      </c>
    </row>
    <row r="637" spans="1:34" x14ac:dyDescent="0.2">
      <c r="A637" s="8">
        <f t="shared" si="239"/>
        <v>62700</v>
      </c>
      <c r="B637" s="9">
        <f t="shared" si="219"/>
        <v>62.7</v>
      </c>
      <c r="C637" s="13">
        <f>tarifest3(A637,$A$3,Param!$B$5,Param!$C$5,Param!$D$5,Param!$E$5,Param!$B$6,Param!$C$6,Param!$D$6,Param!$E$6)</f>
        <v>16997</v>
      </c>
      <c r="D637" s="3">
        <f t="shared" si="229"/>
        <v>27.108452950558217</v>
      </c>
      <c r="E637" s="3">
        <f>tarifest3grenz(A637,$A$3,Param!$B$5,Param!$C$5,Param!$D$5,Param!$E$5,Param!$B$6,Param!$C$6,Param!$D$6,Param!$E$6)*100</f>
        <v>42</v>
      </c>
      <c r="F637" s="13">
        <f>soli3(C637,$A$3,Param!$J$4,Param!$J$5,Param!$J$6)</f>
        <v>4.87</v>
      </c>
      <c r="G637" s="3">
        <f>soli3grenz(C637,$A$3,Param!$J$4,Param!$J$5,Param!$J$6)*100</f>
        <v>11.899999999999999</v>
      </c>
      <c r="H637" s="13">
        <f t="shared" si="220"/>
        <v>17001.87</v>
      </c>
      <c r="I637" s="3">
        <f t="shared" ref="I637:I700" si="242">IF($A637=0,0,H637/$A637*100)</f>
        <v>27.116220095693777</v>
      </c>
      <c r="J637" s="13">
        <f t="shared" si="221"/>
        <v>46.997999999999998</v>
      </c>
      <c r="K637" s="13">
        <f>tarifest3(A637,$A$3,Param!$B$10,Param!$C$10,Param!$D$10,Param!$E$10,Param!$B$11,Param!$C$11,Param!$D$11,Param!$E$11)</f>
        <v>21343</v>
      </c>
      <c r="L637" s="3">
        <f t="shared" si="230"/>
        <v>34.039872408293462</v>
      </c>
      <c r="M637" s="3">
        <f>tarifest3grenz(A637,$A$3,Param!$B$10,Param!$C$10,Param!$D$10,Param!$E$10,Param!$B$11,Param!$C$11,Param!$D$11,Param!$E$11)*100</f>
        <v>42</v>
      </c>
      <c r="N637" s="3">
        <f t="shared" si="231"/>
        <v>6943</v>
      </c>
      <c r="O637" s="3">
        <f t="shared" si="232"/>
        <v>11.073365231259968</v>
      </c>
      <c r="P637" s="13">
        <f t="shared" si="222"/>
        <v>43890</v>
      </c>
      <c r="Q637" s="13">
        <f t="shared" si="233"/>
        <v>0</v>
      </c>
      <c r="R637" s="13">
        <f>tarifest3(A637-$K$3,$A$3,Param!$B$10,Param!$C$10,Param!$D$10,Param!$E$10,Param!$B$11,Param!$C$11,Param!$D$11,Param!$E$11)</f>
        <v>12780</v>
      </c>
      <c r="S637" s="3">
        <f t="shared" si="234"/>
        <v>20.382775119617225</v>
      </c>
      <c r="T637" s="3">
        <f>IF(A637&lt;$K$3,$K$2,tarifest3grenz(A637-$K$3,$A$3,Param!$B$10,Param!$C$10,Param!$D$10,Param!$E$10,Param!$B$11,Param!$C$11,Param!$D$11,Param!$E$11))*100</f>
        <v>39.472827341424313</v>
      </c>
      <c r="U637" s="3">
        <f>MAX(K637-tarifest3($K$3,$A$3,Param!$B$10,Param!$C$10,Param!$D$10,Param!$E$10,Param!$B$11,Param!$C$11,Param!$D$11,Param!$E$11),0)</f>
        <v>16113</v>
      </c>
      <c r="V637" s="3">
        <f t="shared" si="235"/>
        <v>25.698564593301437</v>
      </c>
      <c r="W637" s="3">
        <f t="shared" si="236"/>
        <v>42</v>
      </c>
      <c r="X637" s="3">
        <f>soli3grenz(K637,$A$3,Param!$J$9,Param!$J$10,Param!$J$11)*100</f>
        <v>11.899999999999999</v>
      </c>
      <c r="Y637" s="13">
        <f t="shared" si="223"/>
        <v>16113</v>
      </c>
      <c r="Z637" s="3">
        <f t="shared" si="237"/>
        <v>25.698564593301437</v>
      </c>
      <c r="AA637" s="13">
        <f t="shared" si="224"/>
        <v>42</v>
      </c>
      <c r="AB637" s="13">
        <f t="shared" si="225"/>
        <v>-888.86999999999898</v>
      </c>
      <c r="AC637" s="13">
        <f t="shared" si="226"/>
        <v>-1.4176555023923392</v>
      </c>
      <c r="AD637" s="13">
        <f t="shared" si="227"/>
        <v>-4.9979999999999976</v>
      </c>
      <c r="AE637" s="3">
        <f t="shared" si="228"/>
        <v>0</v>
      </c>
      <c r="AF637" s="13">
        <f t="shared" si="240"/>
        <v>888.86999999999898</v>
      </c>
      <c r="AG637" s="13">
        <f t="shared" si="238"/>
        <v>1.4176555023923392</v>
      </c>
      <c r="AH637" s="13">
        <f t="shared" si="241"/>
        <v>1.4176555023923392</v>
      </c>
    </row>
    <row r="638" spans="1:34" x14ac:dyDescent="0.2">
      <c r="A638" s="8">
        <f t="shared" si="239"/>
        <v>62800</v>
      </c>
      <c r="B638" s="9">
        <f t="shared" si="219"/>
        <v>62.8</v>
      </c>
      <c r="C638" s="13">
        <f>tarifest3(A638,$A$3,Param!$B$5,Param!$C$5,Param!$D$5,Param!$E$5,Param!$B$6,Param!$C$6,Param!$D$6,Param!$E$6)</f>
        <v>17039</v>
      </c>
      <c r="D638" s="3">
        <f t="shared" si="229"/>
        <v>27.132165605095544</v>
      </c>
      <c r="E638" s="3">
        <f>tarifest3grenz(A638,$A$3,Param!$B$5,Param!$C$5,Param!$D$5,Param!$E$5,Param!$B$6,Param!$C$6,Param!$D$6,Param!$E$6)*100</f>
        <v>42</v>
      </c>
      <c r="F638" s="13">
        <f>soli3(C638,$A$3,Param!$J$4,Param!$J$5,Param!$J$6)</f>
        <v>9.8699999999999992</v>
      </c>
      <c r="G638" s="3">
        <f>soli3grenz(C638,$A$3,Param!$J$4,Param!$J$5,Param!$J$6)*100</f>
        <v>11.899999999999999</v>
      </c>
      <c r="H638" s="13">
        <f t="shared" si="220"/>
        <v>17048.87</v>
      </c>
      <c r="I638" s="3">
        <f t="shared" si="242"/>
        <v>27.147882165605093</v>
      </c>
      <c r="J638" s="13">
        <f t="shared" si="221"/>
        <v>46.997999999999998</v>
      </c>
      <c r="K638" s="13">
        <f>tarifest3(A638,$A$3,Param!$B$10,Param!$C$10,Param!$D$10,Param!$E$10,Param!$B$11,Param!$C$11,Param!$D$11,Param!$E$11)</f>
        <v>21385</v>
      </c>
      <c r="L638" s="3">
        <f t="shared" si="230"/>
        <v>34.052547770700635</v>
      </c>
      <c r="M638" s="3">
        <f>tarifest3grenz(A638,$A$3,Param!$B$10,Param!$C$10,Param!$D$10,Param!$E$10,Param!$B$11,Param!$C$11,Param!$D$11,Param!$E$11)*100</f>
        <v>42</v>
      </c>
      <c r="N638" s="3">
        <f t="shared" si="231"/>
        <v>6985</v>
      </c>
      <c r="O638" s="3">
        <f t="shared" si="232"/>
        <v>11.122611464968154</v>
      </c>
      <c r="P638" s="13">
        <f t="shared" si="222"/>
        <v>43960</v>
      </c>
      <c r="Q638" s="13">
        <f t="shared" si="233"/>
        <v>0</v>
      </c>
      <c r="R638" s="13">
        <f>tarifest3(A638-$K$3,$A$3,Param!$B$10,Param!$C$10,Param!$D$10,Param!$E$10,Param!$B$11,Param!$C$11,Param!$D$11,Param!$E$11)</f>
        <v>12819</v>
      </c>
      <c r="S638" s="3">
        <f t="shared" si="234"/>
        <v>20.412420382165607</v>
      </c>
      <c r="T638" s="3">
        <f>IF(A638&lt;$K$3,$K$2,tarifest3grenz(A638-$K$3,$A$3,Param!$B$10,Param!$C$10,Param!$D$10,Param!$E$10,Param!$B$11,Param!$C$11,Param!$D$11,Param!$E$11))*100</f>
        <v>39.514114266086558</v>
      </c>
      <c r="U638" s="3">
        <f>MAX(K638-tarifest3($K$3,$A$3,Param!$B$10,Param!$C$10,Param!$D$10,Param!$E$10,Param!$B$11,Param!$C$11,Param!$D$11,Param!$E$11),0)</f>
        <v>16155</v>
      </c>
      <c r="V638" s="3">
        <f t="shared" si="235"/>
        <v>25.72452229299363</v>
      </c>
      <c r="W638" s="3">
        <f t="shared" si="236"/>
        <v>42</v>
      </c>
      <c r="X638" s="3">
        <f>soli3grenz(K638,$A$3,Param!$J$9,Param!$J$10,Param!$J$11)*100</f>
        <v>11.899999999999999</v>
      </c>
      <c r="Y638" s="13">
        <f t="shared" si="223"/>
        <v>16155</v>
      </c>
      <c r="Z638" s="3">
        <f t="shared" si="237"/>
        <v>25.72452229299363</v>
      </c>
      <c r="AA638" s="13">
        <f t="shared" si="224"/>
        <v>42</v>
      </c>
      <c r="AB638" s="13">
        <f t="shared" si="225"/>
        <v>-893.86999999999898</v>
      </c>
      <c r="AC638" s="13">
        <f t="shared" si="226"/>
        <v>-1.4233598726114636</v>
      </c>
      <c r="AD638" s="13">
        <f t="shared" si="227"/>
        <v>-4.9979999999999976</v>
      </c>
      <c r="AE638" s="3">
        <f t="shared" si="228"/>
        <v>0</v>
      </c>
      <c r="AF638" s="13">
        <f t="shared" si="240"/>
        <v>893.86999999999898</v>
      </c>
      <c r="AG638" s="13">
        <f t="shared" si="238"/>
        <v>1.4233598726114636</v>
      </c>
      <c r="AH638" s="13">
        <f t="shared" si="241"/>
        <v>1.4233598726114636</v>
      </c>
    </row>
    <row r="639" spans="1:34" x14ac:dyDescent="0.2">
      <c r="A639" s="8">
        <f t="shared" si="239"/>
        <v>62900</v>
      </c>
      <c r="B639" s="9">
        <f t="shared" si="219"/>
        <v>62.9</v>
      </c>
      <c r="C639" s="13">
        <f>tarifest3(A639,$A$3,Param!$B$5,Param!$C$5,Param!$D$5,Param!$E$5,Param!$B$6,Param!$C$6,Param!$D$6,Param!$E$6)</f>
        <v>17081</v>
      </c>
      <c r="D639" s="3">
        <f t="shared" si="229"/>
        <v>27.155802861685213</v>
      </c>
      <c r="E639" s="3">
        <f>tarifest3grenz(A639,$A$3,Param!$B$5,Param!$C$5,Param!$D$5,Param!$E$5,Param!$B$6,Param!$C$6,Param!$D$6,Param!$E$6)*100</f>
        <v>42</v>
      </c>
      <c r="F639" s="13">
        <f>soli3(C639,$A$3,Param!$J$4,Param!$J$5,Param!$J$6)</f>
        <v>14.87</v>
      </c>
      <c r="G639" s="3">
        <f>soli3grenz(C639,$A$3,Param!$J$4,Param!$J$5,Param!$J$6)*100</f>
        <v>11.899999999999999</v>
      </c>
      <c r="H639" s="13">
        <f t="shared" si="220"/>
        <v>17095.87</v>
      </c>
      <c r="I639" s="3">
        <f t="shared" si="242"/>
        <v>27.179443561208267</v>
      </c>
      <c r="J639" s="13">
        <f t="shared" si="221"/>
        <v>46.997999999999998</v>
      </c>
      <c r="K639" s="13">
        <f>tarifest3(A639,$A$3,Param!$B$10,Param!$C$10,Param!$D$10,Param!$E$10,Param!$B$11,Param!$C$11,Param!$D$11,Param!$E$11)</f>
        <v>21427</v>
      </c>
      <c r="L639" s="3">
        <f t="shared" si="230"/>
        <v>34.065182829888712</v>
      </c>
      <c r="M639" s="3">
        <f>tarifest3grenz(A639,$A$3,Param!$B$10,Param!$C$10,Param!$D$10,Param!$E$10,Param!$B$11,Param!$C$11,Param!$D$11,Param!$E$11)*100</f>
        <v>42</v>
      </c>
      <c r="N639" s="3">
        <f t="shared" si="231"/>
        <v>7027</v>
      </c>
      <c r="O639" s="3">
        <f t="shared" si="232"/>
        <v>11.171701112877583</v>
      </c>
      <c r="P639" s="13">
        <f t="shared" si="222"/>
        <v>44030</v>
      </c>
      <c r="Q639" s="13">
        <f t="shared" si="233"/>
        <v>0</v>
      </c>
      <c r="R639" s="13">
        <f>tarifest3(A639-$K$3,$A$3,Param!$B$10,Param!$C$10,Param!$D$10,Param!$E$10,Param!$B$11,Param!$C$11,Param!$D$11,Param!$E$11)</f>
        <v>12859</v>
      </c>
      <c r="S639" s="3">
        <f t="shared" si="234"/>
        <v>20.443561208267091</v>
      </c>
      <c r="T639" s="3">
        <f>IF(A639&lt;$K$3,$K$2,tarifest3grenz(A639-$K$3,$A$3,Param!$B$10,Param!$C$10,Param!$D$10,Param!$E$10,Param!$B$11,Param!$C$11,Param!$D$11,Param!$E$11))*100</f>
        <v>39.555401190748796</v>
      </c>
      <c r="U639" s="3">
        <f>MAX(K639-tarifest3($K$3,$A$3,Param!$B$10,Param!$C$10,Param!$D$10,Param!$E$10,Param!$B$11,Param!$C$11,Param!$D$11,Param!$E$11),0)</f>
        <v>16197</v>
      </c>
      <c r="V639" s="3">
        <f t="shared" si="235"/>
        <v>25.75039745627981</v>
      </c>
      <c r="W639" s="3">
        <f t="shared" si="236"/>
        <v>42</v>
      </c>
      <c r="X639" s="3">
        <f>soli3grenz(K639,$A$3,Param!$J$9,Param!$J$10,Param!$J$11)*100</f>
        <v>11.899999999999999</v>
      </c>
      <c r="Y639" s="13">
        <f t="shared" si="223"/>
        <v>16197</v>
      </c>
      <c r="Z639" s="3">
        <f t="shared" si="237"/>
        <v>25.75039745627981</v>
      </c>
      <c r="AA639" s="13">
        <f t="shared" si="224"/>
        <v>42</v>
      </c>
      <c r="AB639" s="13">
        <f t="shared" si="225"/>
        <v>-898.86999999999898</v>
      </c>
      <c r="AC639" s="13">
        <f t="shared" si="226"/>
        <v>-1.4290461049284566</v>
      </c>
      <c r="AD639" s="13">
        <f t="shared" si="227"/>
        <v>-4.9979999999999976</v>
      </c>
      <c r="AE639" s="3">
        <f t="shared" si="228"/>
        <v>0</v>
      </c>
      <c r="AF639" s="13">
        <f t="shared" si="240"/>
        <v>898.86999999999898</v>
      </c>
      <c r="AG639" s="13">
        <f t="shared" si="238"/>
        <v>1.4290461049284566</v>
      </c>
      <c r="AH639" s="13">
        <f t="shared" si="241"/>
        <v>1.4290461049284566</v>
      </c>
    </row>
    <row r="640" spans="1:34" x14ac:dyDescent="0.2">
      <c r="A640" s="8">
        <f t="shared" si="239"/>
        <v>63000</v>
      </c>
      <c r="B640" s="9">
        <f t="shared" si="219"/>
        <v>63</v>
      </c>
      <c r="C640" s="13">
        <f>tarifest3(A640,$A$3,Param!$B$5,Param!$C$5,Param!$D$5,Param!$E$5,Param!$B$6,Param!$C$6,Param!$D$6,Param!$E$6)</f>
        <v>17123</v>
      </c>
      <c r="D640" s="3">
        <f t="shared" si="229"/>
        <v>27.179365079365081</v>
      </c>
      <c r="E640" s="3">
        <f>tarifest3grenz(A640,$A$3,Param!$B$5,Param!$C$5,Param!$D$5,Param!$E$5,Param!$B$6,Param!$C$6,Param!$D$6,Param!$E$6)*100</f>
        <v>42</v>
      </c>
      <c r="F640" s="13">
        <f>soli3(C640,$A$3,Param!$J$4,Param!$J$5,Param!$J$6)</f>
        <v>19.87</v>
      </c>
      <c r="G640" s="3">
        <f>soli3grenz(C640,$A$3,Param!$J$4,Param!$J$5,Param!$J$6)*100</f>
        <v>11.899999999999999</v>
      </c>
      <c r="H640" s="13">
        <f t="shared" si="220"/>
        <v>17142.87</v>
      </c>
      <c r="I640" s="3">
        <f t="shared" si="242"/>
        <v>27.210904761904757</v>
      </c>
      <c r="J640" s="13">
        <f t="shared" si="221"/>
        <v>46.997999999999998</v>
      </c>
      <c r="K640" s="13">
        <f>tarifest3(A640,$A$3,Param!$B$10,Param!$C$10,Param!$D$10,Param!$E$10,Param!$B$11,Param!$C$11,Param!$D$11,Param!$E$11)</f>
        <v>21469</v>
      </c>
      <c r="L640" s="3">
        <f t="shared" si="230"/>
        <v>34.077777777777776</v>
      </c>
      <c r="M640" s="3">
        <f>tarifest3grenz(A640,$A$3,Param!$B$10,Param!$C$10,Param!$D$10,Param!$E$10,Param!$B$11,Param!$C$11,Param!$D$11,Param!$E$11)*100</f>
        <v>42</v>
      </c>
      <c r="N640" s="3">
        <f t="shared" si="231"/>
        <v>7069</v>
      </c>
      <c r="O640" s="3">
        <f t="shared" si="232"/>
        <v>11.220634920634922</v>
      </c>
      <c r="P640" s="13">
        <f t="shared" si="222"/>
        <v>44100</v>
      </c>
      <c r="Q640" s="13">
        <f t="shared" si="233"/>
        <v>0</v>
      </c>
      <c r="R640" s="13">
        <f>tarifest3(A640-$K$3,$A$3,Param!$B$10,Param!$C$10,Param!$D$10,Param!$E$10,Param!$B$11,Param!$C$11,Param!$D$11,Param!$E$11)</f>
        <v>12899</v>
      </c>
      <c r="S640" s="3">
        <f t="shared" si="234"/>
        <v>20.474603174603175</v>
      </c>
      <c r="T640" s="3">
        <f>IF(A640&lt;$K$3,$K$2,tarifest3grenz(A640-$K$3,$A$3,Param!$B$10,Param!$C$10,Param!$D$10,Param!$E$10,Param!$B$11,Param!$C$11,Param!$D$11,Param!$E$11))*100</f>
        <v>39.596688115411034</v>
      </c>
      <c r="U640" s="3">
        <f>MAX(K640-tarifest3($K$3,$A$3,Param!$B$10,Param!$C$10,Param!$D$10,Param!$E$10,Param!$B$11,Param!$C$11,Param!$D$11,Param!$E$11),0)</f>
        <v>16239</v>
      </c>
      <c r="V640" s="3">
        <f t="shared" si="235"/>
        <v>25.776190476190475</v>
      </c>
      <c r="W640" s="3">
        <f t="shared" si="236"/>
        <v>42</v>
      </c>
      <c r="X640" s="3">
        <f>soli3grenz(K640,$A$3,Param!$J$9,Param!$J$10,Param!$J$11)*100</f>
        <v>11.899999999999999</v>
      </c>
      <c r="Y640" s="13">
        <f t="shared" si="223"/>
        <v>16239</v>
      </c>
      <c r="Z640" s="3">
        <f t="shared" si="237"/>
        <v>25.776190476190475</v>
      </c>
      <c r="AA640" s="13">
        <f t="shared" si="224"/>
        <v>42</v>
      </c>
      <c r="AB640" s="13">
        <f t="shared" si="225"/>
        <v>-903.86999999999898</v>
      </c>
      <c r="AC640" s="13">
        <f t="shared" si="226"/>
        <v>-1.4347142857142821</v>
      </c>
      <c r="AD640" s="13">
        <f t="shared" si="227"/>
        <v>-4.9979999999999976</v>
      </c>
      <c r="AE640" s="3">
        <f t="shared" si="228"/>
        <v>0</v>
      </c>
      <c r="AF640" s="13">
        <f t="shared" si="240"/>
        <v>903.86999999999898</v>
      </c>
      <c r="AG640" s="13">
        <f t="shared" si="238"/>
        <v>1.4347142857142821</v>
      </c>
      <c r="AH640" s="13">
        <f t="shared" si="241"/>
        <v>1.4347142857142821</v>
      </c>
    </row>
    <row r="641" spans="1:34" x14ac:dyDescent="0.2">
      <c r="A641" s="8">
        <f t="shared" si="239"/>
        <v>63100</v>
      </c>
      <c r="B641" s="9">
        <f t="shared" si="219"/>
        <v>63.1</v>
      </c>
      <c r="C641" s="13">
        <f>tarifest3(A641,$A$3,Param!$B$5,Param!$C$5,Param!$D$5,Param!$E$5,Param!$B$6,Param!$C$6,Param!$D$6,Param!$E$6)</f>
        <v>17165</v>
      </c>
      <c r="D641" s="3">
        <f t="shared" si="229"/>
        <v>27.20285261489699</v>
      </c>
      <c r="E641" s="3">
        <f>tarifest3grenz(A641,$A$3,Param!$B$5,Param!$C$5,Param!$D$5,Param!$E$5,Param!$B$6,Param!$C$6,Param!$D$6,Param!$E$6)*100</f>
        <v>42</v>
      </c>
      <c r="F641" s="13">
        <f>soli3(C641,$A$3,Param!$J$4,Param!$J$5,Param!$J$6)</f>
        <v>24.87</v>
      </c>
      <c r="G641" s="3">
        <f>soli3grenz(C641,$A$3,Param!$J$4,Param!$J$5,Param!$J$6)*100</f>
        <v>11.899999999999999</v>
      </c>
      <c r="H641" s="13">
        <f t="shared" si="220"/>
        <v>17189.87</v>
      </c>
      <c r="I641" s="3">
        <f t="shared" si="242"/>
        <v>27.242266244057049</v>
      </c>
      <c r="J641" s="13">
        <f t="shared" si="221"/>
        <v>46.997999999999998</v>
      </c>
      <c r="K641" s="13">
        <f>tarifest3(A641,$A$3,Param!$B$10,Param!$C$10,Param!$D$10,Param!$E$10,Param!$B$11,Param!$C$11,Param!$D$11,Param!$E$11)</f>
        <v>21511</v>
      </c>
      <c r="L641" s="3">
        <f t="shared" si="230"/>
        <v>34.090332805071313</v>
      </c>
      <c r="M641" s="3">
        <f>tarifest3grenz(A641,$A$3,Param!$B$10,Param!$C$10,Param!$D$10,Param!$E$10,Param!$B$11,Param!$C$11,Param!$D$11,Param!$E$11)*100</f>
        <v>42</v>
      </c>
      <c r="N641" s="3">
        <f t="shared" si="231"/>
        <v>7111</v>
      </c>
      <c r="O641" s="3">
        <f t="shared" si="232"/>
        <v>11.269413629160063</v>
      </c>
      <c r="P641" s="13">
        <f t="shared" si="222"/>
        <v>44170</v>
      </c>
      <c r="Q641" s="13">
        <f t="shared" si="233"/>
        <v>0</v>
      </c>
      <c r="R641" s="13">
        <f>tarifest3(A641-$K$3,$A$3,Param!$B$10,Param!$C$10,Param!$D$10,Param!$E$10,Param!$B$11,Param!$C$11,Param!$D$11,Param!$E$11)</f>
        <v>12938</v>
      </c>
      <c r="S641" s="3">
        <f t="shared" si="234"/>
        <v>20.503961965134707</v>
      </c>
      <c r="T641" s="3">
        <f>IF(A641&lt;$K$3,$K$2,tarifest3grenz(A641-$K$3,$A$3,Param!$B$10,Param!$C$10,Param!$D$10,Param!$E$10,Param!$B$11,Param!$C$11,Param!$D$11,Param!$E$11))*100</f>
        <v>39.637975040073279</v>
      </c>
      <c r="U641" s="3">
        <f>MAX(K641-tarifest3($K$3,$A$3,Param!$B$10,Param!$C$10,Param!$D$10,Param!$E$10,Param!$B$11,Param!$C$11,Param!$D$11,Param!$E$11),0)</f>
        <v>16281</v>
      </c>
      <c r="V641" s="3">
        <f t="shared" si="235"/>
        <v>25.801901743264661</v>
      </c>
      <c r="W641" s="3">
        <f t="shared" si="236"/>
        <v>42</v>
      </c>
      <c r="X641" s="3">
        <f>soli3grenz(K641,$A$3,Param!$J$9,Param!$J$10,Param!$J$11)*100</f>
        <v>11.899999999999999</v>
      </c>
      <c r="Y641" s="13">
        <f t="shared" si="223"/>
        <v>16281</v>
      </c>
      <c r="Z641" s="3">
        <f t="shared" si="237"/>
        <v>25.801901743264661</v>
      </c>
      <c r="AA641" s="13">
        <f t="shared" si="224"/>
        <v>42</v>
      </c>
      <c r="AB641" s="13">
        <f t="shared" si="225"/>
        <v>-908.86999999999898</v>
      </c>
      <c r="AC641" s="13">
        <f t="shared" si="226"/>
        <v>-1.4403645007923878</v>
      </c>
      <c r="AD641" s="13">
        <f t="shared" si="227"/>
        <v>-4.9979999999999976</v>
      </c>
      <c r="AE641" s="3">
        <f t="shared" si="228"/>
        <v>0</v>
      </c>
      <c r="AF641" s="13">
        <f t="shared" si="240"/>
        <v>908.86999999999898</v>
      </c>
      <c r="AG641" s="13">
        <f t="shared" si="238"/>
        <v>1.4403645007923878</v>
      </c>
      <c r="AH641" s="13">
        <f t="shared" si="241"/>
        <v>1.4403645007923878</v>
      </c>
    </row>
    <row r="642" spans="1:34" x14ac:dyDescent="0.2">
      <c r="A642" s="8">
        <f t="shared" si="239"/>
        <v>63200</v>
      </c>
      <c r="B642" s="9">
        <f t="shared" si="219"/>
        <v>63.2</v>
      </c>
      <c r="C642" s="13">
        <f>tarifest3(A642,$A$3,Param!$B$5,Param!$C$5,Param!$D$5,Param!$E$5,Param!$B$6,Param!$C$6,Param!$D$6,Param!$E$6)</f>
        <v>17207</v>
      </c>
      <c r="D642" s="3">
        <f t="shared" si="229"/>
        <v>27.226265822784811</v>
      </c>
      <c r="E642" s="3">
        <f>tarifest3grenz(A642,$A$3,Param!$B$5,Param!$C$5,Param!$D$5,Param!$E$5,Param!$B$6,Param!$C$6,Param!$D$6,Param!$E$6)*100</f>
        <v>42</v>
      </c>
      <c r="F642" s="13">
        <f>soli3(C642,$A$3,Param!$J$4,Param!$J$5,Param!$J$6)</f>
        <v>29.86</v>
      </c>
      <c r="G642" s="3">
        <f>soli3grenz(C642,$A$3,Param!$J$4,Param!$J$5,Param!$J$6)*100</f>
        <v>11.899999999999999</v>
      </c>
      <c r="H642" s="13">
        <f t="shared" si="220"/>
        <v>17236.86</v>
      </c>
      <c r="I642" s="3">
        <f t="shared" si="242"/>
        <v>27.273512658227851</v>
      </c>
      <c r="J642" s="13">
        <f t="shared" si="221"/>
        <v>46.997999999999998</v>
      </c>
      <c r="K642" s="13">
        <f>tarifest3(A642,$A$3,Param!$B$10,Param!$C$10,Param!$D$10,Param!$E$10,Param!$B$11,Param!$C$11,Param!$D$11,Param!$E$11)</f>
        <v>21553</v>
      </c>
      <c r="L642" s="3">
        <f t="shared" si="230"/>
        <v>34.10284810126582</v>
      </c>
      <c r="M642" s="3">
        <f>tarifest3grenz(A642,$A$3,Param!$B$10,Param!$C$10,Param!$D$10,Param!$E$10,Param!$B$11,Param!$C$11,Param!$D$11,Param!$E$11)*100</f>
        <v>42</v>
      </c>
      <c r="N642" s="3">
        <f t="shared" si="231"/>
        <v>7153</v>
      </c>
      <c r="O642" s="3">
        <f t="shared" si="232"/>
        <v>11.318037974683543</v>
      </c>
      <c r="P642" s="13">
        <f t="shared" si="222"/>
        <v>44240</v>
      </c>
      <c r="Q642" s="13">
        <f t="shared" si="233"/>
        <v>0</v>
      </c>
      <c r="R642" s="13">
        <f>tarifest3(A642-$K$3,$A$3,Param!$B$10,Param!$C$10,Param!$D$10,Param!$E$10,Param!$B$11,Param!$C$11,Param!$D$11,Param!$E$11)</f>
        <v>12978</v>
      </c>
      <c r="S642" s="3">
        <f t="shared" si="234"/>
        <v>20.534810126582279</v>
      </c>
      <c r="T642" s="3">
        <f>IF(A642&lt;$K$3,$K$2,tarifest3grenz(A642-$K$3,$A$3,Param!$B$10,Param!$C$10,Param!$D$10,Param!$E$10,Param!$B$11,Param!$C$11,Param!$D$11,Param!$E$11))*100</f>
        <v>39.67926196473551</v>
      </c>
      <c r="U642" s="3">
        <f>MAX(K642-tarifest3($K$3,$A$3,Param!$B$10,Param!$C$10,Param!$D$10,Param!$E$10,Param!$B$11,Param!$C$11,Param!$D$11,Param!$E$11),0)</f>
        <v>16323</v>
      </c>
      <c r="V642" s="3">
        <f t="shared" si="235"/>
        <v>25.827531645569618</v>
      </c>
      <c r="W642" s="3">
        <f t="shared" si="236"/>
        <v>42</v>
      </c>
      <c r="X642" s="3">
        <f>soli3grenz(K642,$A$3,Param!$J$9,Param!$J$10,Param!$J$11)*100</f>
        <v>11.899999999999999</v>
      </c>
      <c r="Y642" s="13">
        <f t="shared" si="223"/>
        <v>16323</v>
      </c>
      <c r="Z642" s="3">
        <f t="shared" si="237"/>
        <v>25.827531645569618</v>
      </c>
      <c r="AA642" s="13">
        <f t="shared" si="224"/>
        <v>42</v>
      </c>
      <c r="AB642" s="13">
        <f t="shared" si="225"/>
        <v>-913.86000000000058</v>
      </c>
      <c r="AC642" s="13">
        <f t="shared" si="226"/>
        <v>-1.4459810126582333</v>
      </c>
      <c r="AD642" s="13">
        <f t="shared" si="227"/>
        <v>-4.9979999999999976</v>
      </c>
      <c r="AE642" s="3">
        <f t="shared" si="228"/>
        <v>0</v>
      </c>
      <c r="AF642" s="13">
        <f t="shared" si="240"/>
        <v>913.86000000000058</v>
      </c>
      <c r="AG642" s="13">
        <f t="shared" si="238"/>
        <v>1.4459810126582333</v>
      </c>
      <c r="AH642" s="13">
        <f t="shared" si="241"/>
        <v>1.4459810126582333</v>
      </c>
    </row>
    <row r="643" spans="1:34" x14ac:dyDescent="0.2">
      <c r="A643" s="8">
        <f t="shared" si="239"/>
        <v>63300</v>
      </c>
      <c r="B643" s="9">
        <f t="shared" si="219"/>
        <v>63.3</v>
      </c>
      <c r="C643" s="13">
        <f>tarifest3(A643,$A$3,Param!$B$5,Param!$C$5,Param!$D$5,Param!$E$5,Param!$B$6,Param!$C$6,Param!$D$6,Param!$E$6)</f>
        <v>17249</v>
      </c>
      <c r="D643" s="3">
        <f t="shared" si="229"/>
        <v>27.249605055292257</v>
      </c>
      <c r="E643" s="3">
        <f>tarifest3grenz(A643,$A$3,Param!$B$5,Param!$C$5,Param!$D$5,Param!$E$5,Param!$B$6,Param!$C$6,Param!$D$6,Param!$E$6)*100</f>
        <v>42</v>
      </c>
      <c r="F643" s="13">
        <f>soli3(C643,$A$3,Param!$J$4,Param!$J$5,Param!$J$6)</f>
        <v>34.86</v>
      </c>
      <c r="G643" s="3">
        <f>soli3grenz(C643,$A$3,Param!$J$4,Param!$J$5,Param!$J$6)*100</f>
        <v>11.899999999999999</v>
      </c>
      <c r="H643" s="13">
        <f t="shared" si="220"/>
        <v>17283.86</v>
      </c>
      <c r="I643" s="3">
        <f t="shared" si="242"/>
        <v>27.304676145339652</v>
      </c>
      <c r="J643" s="13">
        <f t="shared" si="221"/>
        <v>46.997999999999998</v>
      </c>
      <c r="K643" s="13">
        <f>tarifest3(A643,$A$3,Param!$B$10,Param!$C$10,Param!$D$10,Param!$E$10,Param!$B$11,Param!$C$11,Param!$D$11,Param!$E$11)</f>
        <v>21595</v>
      </c>
      <c r="L643" s="3">
        <f t="shared" si="230"/>
        <v>34.115323854660346</v>
      </c>
      <c r="M643" s="3">
        <f>tarifest3grenz(A643,$A$3,Param!$B$10,Param!$C$10,Param!$D$10,Param!$E$10,Param!$B$11,Param!$C$11,Param!$D$11,Param!$E$11)*100</f>
        <v>42</v>
      </c>
      <c r="N643" s="3">
        <f t="shared" si="231"/>
        <v>7195</v>
      </c>
      <c r="O643" s="3">
        <f t="shared" si="232"/>
        <v>11.36650868878357</v>
      </c>
      <c r="P643" s="13">
        <f t="shared" si="222"/>
        <v>44310</v>
      </c>
      <c r="Q643" s="13">
        <f t="shared" si="233"/>
        <v>0</v>
      </c>
      <c r="R643" s="13">
        <f>tarifest3(A643-$K$3,$A$3,Param!$B$10,Param!$C$10,Param!$D$10,Param!$E$10,Param!$B$11,Param!$C$11,Param!$D$11,Param!$E$11)</f>
        <v>13017</v>
      </c>
      <c r="S643" s="3">
        <f t="shared" si="234"/>
        <v>20.563981042654028</v>
      </c>
      <c r="T643" s="3">
        <f>IF(A643&lt;$K$3,$K$2,tarifest3grenz(A643-$K$3,$A$3,Param!$B$10,Param!$C$10,Param!$D$10,Param!$E$10,Param!$B$11,Param!$C$11,Param!$D$11,Param!$E$11))*100</f>
        <v>39.720548889397755</v>
      </c>
      <c r="U643" s="3">
        <f>MAX(K643-tarifest3($K$3,$A$3,Param!$B$10,Param!$C$10,Param!$D$10,Param!$E$10,Param!$B$11,Param!$C$11,Param!$D$11,Param!$E$11),0)</f>
        <v>16365</v>
      </c>
      <c r="V643" s="3">
        <f t="shared" si="235"/>
        <v>25.853080568720376</v>
      </c>
      <c r="W643" s="3">
        <f t="shared" si="236"/>
        <v>42</v>
      </c>
      <c r="X643" s="3">
        <f>soli3grenz(K643,$A$3,Param!$J$9,Param!$J$10,Param!$J$11)*100</f>
        <v>11.899999999999999</v>
      </c>
      <c r="Y643" s="13">
        <f t="shared" si="223"/>
        <v>16365</v>
      </c>
      <c r="Z643" s="3">
        <f t="shared" si="237"/>
        <v>25.853080568720376</v>
      </c>
      <c r="AA643" s="13">
        <f t="shared" si="224"/>
        <v>42</v>
      </c>
      <c r="AB643" s="13">
        <f t="shared" si="225"/>
        <v>-918.86000000000058</v>
      </c>
      <c r="AC643" s="13">
        <f t="shared" si="226"/>
        <v>-1.4515955766192761</v>
      </c>
      <c r="AD643" s="13">
        <f t="shared" si="227"/>
        <v>-4.9979999999999976</v>
      </c>
      <c r="AE643" s="3">
        <f t="shared" si="228"/>
        <v>0</v>
      </c>
      <c r="AF643" s="13">
        <f t="shared" si="240"/>
        <v>918.86000000000058</v>
      </c>
      <c r="AG643" s="13">
        <f t="shared" si="238"/>
        <v>1.4515955766192761</v>
      </c>
      <c r="AH643" s="13">
        <f t="shared" si="241"/>
        <v>1.4515955766192761</v>
      </c>
    </row>
    <row r="644" spans="1:34" x14ac:dyDescent="0.2">
      <c r="A644" s="8">
        <f t="shared" si="239"/>
        <v>63400</v>
      </c>
      <c r="B644" s="9">
        <f t="shared" si="219"/>
        <v>63.4</v>
      </c>
      <c r="C644" s="13">
        <f>tarifest3(A644,$A$3,Param!$B$5,Param!$C$5,Param!$D$5,Param!$E$5,Param!$B$6,Param!$C$6,Param!$D$6,Param!$E$6)</f>
        <v>17291</v>
      </c>
      <c r="D644" s="3">
        <f t="shared" si="229"/>
        <v>27.272870662460569</v>
      </c>
      <c r="E644" s="3">
        <f>tarifest3grenz(A644,$A$3,Param!$B$5,Param!$C$5,Param!$D$5,Param!$E$5,Param!$B$6,Param!$C$6,Param!$D$6,Param!$E$6)*100</f>
        <v>42</v>
      </c>
      <c r="F644" s="13">
        <f>soli3(C644,$A$3,Param!$J$4,Param!$J$5,Param!$J$6)</f>
        <v>39.86</v>
      </c>
      <c r="G644" s="3">
        <f>soli3grenz(C644,$A$3,Param!$J$4,Param!$J$5,Param!$J$6)*100</f>
        <v>11.899999999999999</v>
      </c>
      <c r="H644" s="13">
        <f t="shared" si="220"/>
        <v>17330.86</v>
      </c>
      <c r="I644" s="3">
        <f t="shared" si="242"/>
        <v>27.335741324921138</v>
      </c>
      <c r="J644" s="13">
        <f t="shared" si="221"/>
        <v>46.997999999999998</v>
      </c>
      <c r="K644" s="13">
        <f>tarifest3(A644,$A$3,Param!$B$10,Param!$C$10,Param!$D$10,Param!$E$10,Param!$B$11,Param!$C$11,Param!$D$11,Param!$E$11)</f>
        <v>21637</v>
      </c>
      <c r="L644" s="3">
        <f t="shared" si="230"/>
        <v>34.127760252365931</v>
      </c>
      <c r="M644" s="3">
        <f>tarifest3grenz(A644,$A$3,Param!$B$10,Param!$C$10,Param!$D$10,Param!$E$10,Param!$B$11,Param!$C$11,Param!$D$11,Param!$E$11)*100</f>
        <v>42</v>
      </c>
      <c r="N644" s="3">
        <f t="shared" si="231"/>
        <v>7237</v>
      </c>
      <c r="O644" s="3">
        <f t="shared" si="232"/>
        <v>11.414826498422713</v>
      </c>
      <c r="P644" s="13">
        <f t="shared" si="222"/>
        <v>44380</v>
      </c>
      <c r="Q644" s="13">
        <f t="shared" si="233"/>
        <v>0</v>
      </c>
      <c r="R644" s="13">
        <f>tarifest3(A644-$K$3,$A$3,Param!$B$10,Param!$C$10,Param!$D$10,Param!$E$10,Param!$B$11,Param!$C$11,Param!$D$11,Param!$E$11)</f>
        <v>13057</v>
      </c>
      <c r="S644" s="3">
        <f t="shared" si="234"/>
        <v>20.594637223974761</v>
      </c>
      <c r="T644" s="3">
        <f>IF(A644&lt;$K$3,$K$2,tarifest3grenz(A644-$K$3,$A$3,Param!$B$10,Param!$C$10,Param!$D$10,Param!$E$10,Param!$B$11,Param!$C$11,Param!$D$11,Param!$E$11))*100</f>
        <v>39.761835814059999</v>
      </c>
      <c r="U644" s="3">
        <f>MAX(K644-tarifest3($K$3,$A$3,Param!$B$10,Param!$C$10,Param!$D$10,Param!$E$10,Param!$B$11,Param!$C$11,Param!$D$11,Param!$E$11),0)</f>
        <v>16407</v>
      </c>
      <c r="V644" s="3">
        <f t="shared" si="235"/>
        <v>25.878548895899055</v>
      </c>
      <c r="W644" s="3">
        <f t="shared" si="236"/>
        <v>42</v>
      </c>
      <c r="X644" s="3">
        <f>soli3grenz(K644,$A$3,Param!$J$9,Param!$J$10,Param!$J$11)*100</f>
        <v>11.899999999999999</v>
      </c>
      <c r="Y644" s="13">
        <f t="shared" si="223"/>
        <v>16407</v>
      </c>
      <c r="Z644" s="3">
        <f t="shared" si="237"/>
        <v>25.878548895899055</v>
      </c>
      <c r="AA644" s="13">
        <f t="shared" si="224"/>
        <v>42</v>
      </c>
      <c r="AB644" s="13">
        <f t="shared" si="225"/>
        <v>-923.86000000000058</v>
      </c>
      <c r="AC644" s="13">
        <f t="shared" si="226"/>
        <v>-1.4571924290220828</v>
      </c>
      <c r="AD644" s="13">
        <f t="shared" si="227"/>
        <v>-4.9979999999999976</v>
      </c>
      <c r="AE644" s="3">
        <f t="shared" si="228"/>
        <v>0</v>
      </c>
      <c r="AF644" s="13">
        <f t="shared" si="240"/>
        <v>923.86000000000058</v>
      </c>
      <c r="AG644" s="13">
        <f t="shared" si="238"/>
        <v>1.4571924290220828</v>
      </c>
      <c r="AH644" s="13">
        <f t="shared" si="241"/>
        <v>1.4571924290220828</v>
      </c>
    </row>
    <row r="645" spans="1:34" x14ac:dyDescent="0.2">
      <c r="A645" s="8">
        <f t="shared" si="239"/>
        <v>63500</v>
      </c>
      <c r="B645" s="9">
        <f t="shared" si="219"/>
        <v>63.5</v>
      </c>
      <c r="C645" s="13">
        <f>tarifest3(A645,$A$3,Param!$B$5,Param!$C$5,Param!$D$5,Param!$E$5,Param!$B$6,Param!$C$6,Param!$D$6,Param!$E$6)</f>
        <v>17333</v>
      </c>
      <c r="D645" s="3">
        <f t="shared" si="229"/>
        <v>27.296062992125986</v>
      </c>
      <c r="E645" s="3">
        <f>tarifest3grenz(A645,$A$3,Param!$B$5,Param!$C$5,Param!$D$5,Param!$E$5,Param!$B$6,Param!$C$6,Param!$D$6,Param!$E$6)*100</f>
        <v>42</v>
      </c>
      <c r="F645" s="13">
        <f>soli3(C645,$A$3,Param!$J$4,Param!$J$5,Param!$J$6)</f>
        <v>44.86</v>
      </c>
      <c r="G645" s="3">
        <f>soli3grenz(C645,$A$3,Param!$J$4,Param!$J$5,Param!$J$6)*100</f>
        <v>11.899999999999999</v>
      </c>
      <c r="H645" s="13">
        <f t="shared" si="220"/>
        <v>17377.86</v>
      </c>
      <c r="I645" s="3">
        <f t="shared" si="242"/>
        <v>27.36670866141732</v>
      </c>
      <c r="J645" s="13">
        <f t="shared" si="221"/>
        <v>46.997999999999998</v>
      </c>
      <c r="K645" s="13">
        <f>tarifest3(A645,$A$3,Param!$B$10,Param!$C$10,Param!$D$10,Param!$E$10,Param!$B$11,Param!$C$11,Param!$D$11,Param!$E$11)</f>
        <v>21679</v>
      </c>
      <c r="L645" s="3">
        <f t="shared" si="230"/>
        <v>34.140157480314961</v>
      </c>
      <c r="M645" s="3">
        <f>tarifest3grenz(A645,$A$3,Param!$B$10,Param!$C$10,Param!$D$10,Param!$E$10,Param!$B$11,Param!$C$11,Param!$D$11,Param!$E$11)*100</f>
        <v>42</v>
      </c>
      <c r="N645" s="3">
        <f t="shared" si="231"/>
        <v>7279</v>
      </c>
      <c r="O645" s="3">
        <f t="shared" si="232"/>
        <v>11.462992125984252</v>
      </c>
      <c r="P645" s="13">
        <f t="shared" si="222"/>
        <v>44450</v>
      </c>
      <c r="Q645" s="13">
        <f t="shared" si="233"/>
        <v>0</v>
      </c>
      <c r="R645" s="13">
        <f>tarifest3(A645-$K$3,$A$3,Param!$B$10,Param!$C$10,Param!$D$10,Param!$E$10,Param!$B$11,Param!$C$11,Param!$D$11,Param!$E$11)</f>
        <v>13097</v>
      </c>
      <c r="S645" s="3">
        <f t="shared" si="234"/>
        <v>20.625196850393699</v>
      </c>
      <c r="T645" s="3">
        <f>IF(A645&lt;$K$3,$K$2,tarifest3grenz(A645-$K$3,$A$3,Param!$B$10,Param!$C$10,Param!$D$10,Param!$E$10,Param!$B$11,Param!$C$11,Param!$D$11,Param!$E$11))*100</f>
        <v>39.803122738722237</v>
      </c>
      <c r="U645" s="3">
        <f>MAX(K645-tarifest3($K$3,$A$3,Param!$B$10,Param!$C$10,Param!$D$10,Param!$E$10,Param!$B$11,Param!$C$11,Param!$D$11,Param!$E$11),0)</f>
        <v>16449</v>
      </c>
      <c r="V645" s="3">
        <f t="shared" si="235"/>
        <v>25.903937007874017</v>
      </c>
      <c r="W645" s="3">
        <f t="shared" si="236"/>
        <v>42</v>
      </c>
      <c r="X645" s="3">
        <f>soli3grenz(K645,$A$3,Param!$J$9,Param!$J$10,Param!$J$11)*100</f>
        <v>11.899999999999999</v>
      </c>
      <c r="Y645" s="13">
        <f t="shared" si="223"/>
        <v>16449</v>
      </c>
      <c r="Z645" s="3">
        <f t="shared" si="237"/>
        <v>25.903937007874017</v>
      </c>
      <c r="AA645" s="13">
        <f t="shared" si="224"/>
        <v>42</v>
      </c>
      <c r="AB645" s="13">
        <f t="shared" si="225"/>
        <v>-928.86000000000058</v>
      </c>
      <c r="AC645" s="13">
        <f t="shared" si="226"/>
        <v>-1.4627716535433031</v>
      </c>
      <c r="AD645" s="13">
        <f t="shared" si="227"/>
        <v>-4.9979999999999976</v>
      </c>
      <c r="AE645" s="3">
        <f t="shared" si="228"/>
        <v>0</v>
      </c>
      <c r="AF645" s="13">
        <f t="shared" si="240"/>
        <v>928.86000000000058</v>
      </c>
      <c r="AG645" s="13">
        <f t="shared" si="238"/>
        <v>1.4627716535433031</v>
      </c>
      <c r="AH645" s="13">
        <f t="shared" si="241"/>
        <v>1.4627716535433031</v>
      </c>
    </row>
    <row r="646" spans="1:34" x14ac:dyDescent="0.2">
      <c r="A646" s="8">
        <f t="shared" si="239"/>
        <v>63600</v>
      </c>
      <c r="B646" s="9">
        <f t="shared" si="219"/>
        <v>63.6</v>
      </c>
      <c r="C646" s="13">
        <f>tarifest3(A646,$A$3,Param!$B$5,Param!$C$5,Param!$D$5,Param!$E$5,Param!$B$6,Param!$C$6,Param!$D$6,Param!$E$6)</f>
        <v>17375</v>
      </c>
      <c r="D646" s="3">
        <f t="shared" si="229"/>
        <v>27.319182389937108</v>
      </c>
      <c r="E646" s="3">
        <f>tarifest3grenz(A646,$A$3,Param!$B$5,Param!$C$5,Param!$D$5,Param!$E$5,Param!$B$6,Param!$C$6,Param!$D$6,Param!$E$6)*100</f>
        <v>42</v>
      </c>
      <c r="F646" s="13">
        <f>soli3(C646,$A$3,Param!$J$4,Param!$J$5,Param!$J$6)</f>
        <v>49.86</v>
      </c>
      <c r="G646" s="3">
        <f>soli3grenz(C646,$A$3,Param!$J$4,Param!$J$5,Param!$J$6)*100</f>
        <v>11.899999999999999</v>
      </c>
      <c r="H646" s="13">
        <f t="shared" si="220"/>
        <v>17424.86</v>
      </c>
      <c r="I646" s="3">
        <f t="shared" si="242"/>
        <v>27.397578616352202</v>
      </c>
      <c r="J646" s="13">
        <f t="shared" si="221"/>
        <v>46.997999999999998</v>
      </c>
      <c r="K646" s="13">
        <f>tarifest3(A646,$A$3,Param!$B$10,Param!$C$10,Param!$D$10,Param!$E$10,Param!$B$11,Param!$C$11,Param!$D$11,Param!$E$11)</f>
        <v>21721</v>
      </c>
      <c r="L646" s="3">
        <f t="shared" si="230"/>
        <v>34.15251572327044</v>
      </c>
      <c r="M646" s="3">
        <f>tarifest3grenz(A646,$A$3,Param!$B$10,Param!$C$10,Param!$D$10,Param!$E$10,Param!$B$11,Param!$C$11,Param!$D$11,Param!$E$11)*100</f>
        <v>42</v>
      </c>
      <c r="N646" s="3">
        <f t="shared" si="231"/>
        <v>7321</v>
      </c>
      <c r="O646" s="3">
        <f t="shared" si="232"/>
        <v>11.511006289308176</v>
      </c>
      <c r="P646" s="13">
        <f t="shared" si="222"/>
        <v>44520</v>
      </c>
      <c r="Q646" s="13">
        <f t="shared" si="233"/>
        <v>0</v>
      </c>
      <c r="R646" s="13">
        <f>tarifest3(A646-$K$3,$A$3,Param!$B$10,Param!$C$10,Param!$D$10,Param!$E$10,Param!$B$11,Param!$C$11,Param!$D$11,Param!$E$11)</f>
        <v>13137</v>
      </c>
      <c r="S646" s="3">
        <f t="shared" si="234"/>
        <v>20.65566037735849</v>
      </c>
      <c r="T646" s="3">
        <f>IF(A646&lt;$K$3,$K$2,tarifest3grenz(A646-$K$3,$A$3,Param!$B$10,Param!$C$10,Param!$D$10,Param!$E$10,Param!$B$11,Param!$C$11,Param!$D$11,Param!$E$11))*100</f>
        <v>39.844409663384475</v>
      </c>
      <c r="U646" s="3">
        <f>MAX(K646-tarifest3($K$3,$A$3,Param!$B$10,Param!$C$10,Param!$D$10,Param!$E$10,Param!$B$11,Param!$C$11,Param!$D$11,Param!$E$11),0)</f>
        <v>16491</v>
      </c>
      <c r="V646" s="3">
        <f t="shared" si="235"/>
        <v>25.929245283018869</v>
      </c>
      <c r="W646" s="3">
        <f t="shared" si="236"/>
        <v>42</v>
      </c>
      <c r="X646" s="3">
        <f>soli3grenz(K646,$A$3,Param!$J$9,Param!$J$10,Param!$J$11)*100</f>
        <v>11.899999999999999</v>
      </c>
      <c r="Y646" s="13">
        <f t="shared" si="223"/>
        <v>16491</v>
      </c>
      <c r="Z646" s="3">
        <f t="shared" si="237"/>
        <v>25.929245283018869</v>
      </c>
      <c r="AA646" s="13">
        <f t="shared" si="224"/>
        <v>42</v>
      </c>
      <c r="AB646" s="13">
        <f t="shared" si="225"/>
        <v>-933.86000000000058</v>
      </c>
      <c r="AC646" s="13">
        <f t="shared" si="226"/>
        <v>-1.4683333333333337</v>
      </c>
      <c r="AD646" s="13">
        <f t="shared" si="227"/>
        <v>-4.9979999999999976</v>
      </c>
      <c r="AE646" s="3">
        <f t="shared" si="228"/>
        <v>0</v>
      </c>
      <c r="AF646" s="13">
        <f t="shared" si="240"/>
        <v>933.86000000000058</v>
      </c>
      <c r="AG646" s="13">
        <f t="shared" si="238"/>
        <v>1.4683333333333337</v>
      </c>
      <c r="AH646" s="13">
        <f t="shared" si="241"/>
        <v>1.4683333333333337</v>
      </c>
    </row>
    <row r="647" spans="1:34" x14ac:dyDescent="0.2">
      <c r="A647" s="8">
        <f t="shared" si="239"/>
        <v>63700</v>
      </c>
      <c r="B647" s="9">
        <f t="shared" si="219"/>
        <v>63.7</v>
      </c>
      <c r="C647" s="13">
        <f>tarifest3(A647,$A$3,Param!$B$5,Param!$C$5,Param!$D$5,Param!$E$5,Param!$B$6,Param!$C$6,Param!$D$6,Param!$E$6)</f>
        <v>17417</v>
      </c>
      <c r="D647" s="3">
        <f t="shared" si="229"/>
        <v>27.34222919937206</v>
      </c>
      <c r="E647" s="3">
        <f>tarifest3grenz(A647,$A$3,Param!$B$5,Param!$C$5,Param!$D$5,Param!$E$5,Param!$B$6,Param!$C$6,Param!$D$6,Param!$E$6)*100</f>
        <v>42</v>
      </c>
      <c r="F647" s="13">
        <f>soli3(C647,$A$3,Param!$J$4,Param!$J$5,Param!$J$6)</f>
        <v>54.85</v>
      </c>
      <c r="G647" s="3">
        <f>soli3grenz(C647,$A$3,Param!$J$4,Param!$J$5,Param!$J$6)*100</f>
        <v>11.899999999999999</v>
      </c>
      <c r="H647" s="13">
        <f t="shared" si="220"/>
        <v>17471.849999999999</v>
      </c>
      <c r="I647" s="3">
        <f t="shared" si="242"/>
        <v>27.42833594976452</v>
      </c>
      <c r="J647" s="13">
        <f t="shared" si="221"/>
        <v>46.997999999999998</v>
      </c>
      <c r="K647" s="13">
        <f>tarifest3(A647,$A$3,Param!$B$10,Param!$C$10,Param!$D$10,Param!$E$10,Param!$B$11,Param!$C$11,Param!$D$11,Param!$E$11)</f>
        <v>21763</v>
      </c>
      <c r="L647" s="3">
        <f t="shared" si="230"/>
        <v>34.164835164835168</v>
      </c>
      <c r="M647" s="3">
        <f>tarifest3grenz(A647,$A$3,Param!$B$10,Param!$C$10,Param!$D$10,Param!$E$10,Param!$B$11,Param!$C$11,Param!$D$11,Param!$E$11)*100</f>
        <v>42</v>
      </c>
      <c r="N647" s="3">
        <f t="shared" si="231"/>
        <v>7363</v>
      </c>
      <c r="O647" s="3">
        <f t="shared" si="232"/>
        <v>11.558869701726843</v>
      </c>
      <c r="P647" s="13">
        <f t="shared" si="222"/>
        <v>44590</v>
      </c>
      <c r="Q647" s="13">
        <f t="shared" si="233"/>
        <v>0</v>
      </c>
      <c r="R647" s="13">
        <f>tarifest3(A647-$K$3,$A$3,Param!$B$10,Param!$C$10,Param!$D$10,Param!$E$10,Param!$B$11,Param!$C$11,Param!$D$11,Param!$E$11)</f>
        <v>13177</v>
      </c>
      <c r="S647" s="3">
        <f t="shared" si="234"/>
        <v>20.686028257456829</v>
      </c>
      <c r="T647" s="3">
        <f>IF(A647&lt;$K$3,$K$2,tarifest3grenz(A647-$K$3,$A$3,Param!$B$10,Param!$C$10,Param!$D$10,Param!$E$10,Param!$B$11,Param!$C$11,Param!$D$11,Param!$E$11))*100</f>
        <v>39.885696588046713</v>
      </c>
      <c r="U647" s="3">
        <f>MAX(K647-tarifest3($K$3,$A$3,Param!$B$10,Param!$C$10,Param!$D$10,Param!$E$10,Param!$B$11,Param!$C$11,Param!$D$11,Param!$E$11),0)</f>
        <v>16533</v>
      </c>
      <c r="V647" s="3">
        <f t="shared" si="235"/>
        <v>25.954474097331243</v>
      </c>
      <c r="W647" s="3">
        <f t="shared" si="236"/>
        <v>42</v>
      </c>
      <c r="X647" s="3">
        <f>soli3grenz(K647,$A$3,Param!$J$9,Param!$J$10,Param!$J$11)*100</f>
        <v>11.899999999999999</v>
      </c>
      <c r="Y647" s="13">
        <f t="shared" si="223"/>
        <v>16533</v>
      </c>
      <c r="Z647" s="3">
        <f t="shared" si="237"/>
        <v>25.954474097331243</v>
      </c>
      <c r="AA647" s="13">
        <f t="shared" si="224"/>
        <v>42</v>
      </c>
      <c r="AB647" s="13">
        <f t="shared" si="225"/>
        <v>-938.84999999999854</v>
      </c>
      <c r="AC647" s="13">
        <f t="shared" si="226"/>
        <v>-1.4738618524332772</v>
      </c>
      <c r="AD647" s="13">
        <f t="shared" si="227"/>
        <v>-4.9979999999999976</v>
      </c>
      <c r="AE647" s="3">
        <f t="shared" si="228"/>
        <v>0</v>
      </c>
      <c r="AF647" s="13">
        <f t="shared" si="240"/>
        <v>938.84999999999854</v>
      </c>
      <c r="AG647" s="13">
        <f t="shared" si="238"/>
        <v>1.4738618524332772</v>
      </c>
      <c r="AH647" s="13">
        <f t="shared" si="241"/>
        <v>1.4738618524332772</v>
      </c>
    </row>
    <row r="648" spans="1:34" x14ac:dyDescent="0.2">
      <c r="A648" s="8">
        <f t="shared" si="239"/>
        <v>63800</v>
      </c>
      <c r="B648" s="9">
        <f t="shared" si="219"/>
        <v>63.8</v>
      </c>
      <c r="C648" s="13">
        <f>tarifest3(A648,$A$3,Param!$B$5,Param!$C$5,Param!$D$5,Param!$E$5,Param!$B$6,Param!$C$6,Param!$D$6,Param!$E$6)</f>
        <v>17459</v>
      </c>
      <c r="D648" s="3">
        <f t="shared" si="229"/>
        <v>27.365203761755485</v>
      </c>
      <c r="E648" s="3">
        <f>tarifest3grenz(A648,$A$3,Param!$B$5,Param!$C$5,Param!$D$5,Param!$E$5,Param!$B$6,Param!$C$6,Param!$D$6,Param!$E$6)*100</f>
        <v>42</v>
      </c>
      <c r="F648" s="13">
        <f>soli3(C648,$A$3,Param!$J$4,Param!$J$5,Param!$J$6)</f>
        <v>59.85</v>
      </c>
      <c r="G648" s="3">
        <f>soli3grenz(C648,$A$3,Param!$J$4,Param!$J$5,Param!$J$6)*100</f>
        <v>11.899999999999999</v>
      </c>
      <c r="H648" s="13">
        <f t="shared" si="220"/>
        <v>17518.849999999999</v>
      </c>
      <c r="I648" s="3">
        <f t="shared" si="242"/>
        <v>27.45901253918495</v>
      </c>
      <c r="J648" s="13">
        <f t="shared" si="221"/>
        <v>46.997999999999998</v>
      </c>
      <c r="K648" s="13">
        <f>tarifest3(A648,$A$3,Param!$B$10,Param!$C$10,Param!$D$10,Param!$E$10,Param!$B$11,Param!$C$11,Param!$D$11,Param!$E$11)</f>
        <v>21805</v>
      </c>
      <c r="L648" s="3">
        <f t="shared" si="230"/>
        <v>34.177115987460816</v>
      </c>
      <c r="M648" s="3">
        <f>tarifest3grenz(A648,$A$3,Param!$B$10,Param!$C$10,Param!$D$10,Param!$E$10,Param!$B$11,Param!$C$11,Param!$D$11,Param!$E$11)*100</f>
        <v>42</v>
      </c>
      <c r="N648" s="3">
        <f t="shared" si="231"/>
        <v>7405</v>
      </c>
      <c r="O648" s="3">
        <f t="shared" si="232"/>
        <v>11.606583072100314</v>
      </c>
      <c r="P648" s="13">
        <f t="shared" si="222"/>
        <v>44660</v>
      </c>
      <c r="Q648" s="13">
        <f t="shared" si="233"/>
        <v>0</v>
      </c>
      <c r="R648" s="13">
        <f>tarifest3(A648-$K$3,$A$3,Param!$B$10,Param!$C$10,Param!$D$10,Param!$E$10,Param!$B$11,Param!$C$11,Param!$D$11,Param!$E$11)</f>
        <v>13217</v>
      </c>
      <c r="S648" s="3">
        <f t="shared" si="234"/>
        <v>20.716300940438874</v>
      </c>
      <c r="T648" s="3">
        <f>IF(A648&lt;$K$3,$K$2,tarifest3grenz(A648-$K$3,$A$3,Param!$B$10,Param!$C$10,Param!$D$10,Param!$E$10,Param!$B$11,Param!$C$11,Param!$D$11,Param!$E$11))*100</f>
        <v>39.926983512708951</v>
      </c>
      <c r="U648" s="3">
        <f>MAX(K648-tarifest3($K$3,$A$3,Param!$B$10,Param!$C$10,Param!$D$10,Param!$E$10,Param!$B$11,Param!$C$11,Param!$D$11,Param!$E$11),0)</f>
        <v>16575</v>
      </c>
      <c r="V648" s="3">
        <f t="shared" si="235"/>
        <v>25.979623824451409</v>
      </c>
      <c r="W648" s="3">
        <f t="shared" si="236"/>
        <v>42</v>
      </c>
      <c r="X648" s="3">
        <f>soli3grenz(K648,$A$3,Param!$J$9,Param!$J$10,Param!$J$11)*100</f>
        <v>11.899999999999999</v>
      </c>
      <c r="Y648" s="13">
        <f t="shared" si="223"/>
        <v>16575</v>
      </c>
      <c r="Z648" s="3">
        <f t="shared" si="237"/>
        <v>25.979623824451409</v>
      </c>
      <c r="AA648" s="13">
        <f t="shared" si="224"/>
        <v>42</v>
      </c>
      <c r="AB648" s="13">
        <f t="shared" si="225"/>
        <v>-943.84999999999854</v>
      </c>
      <c r="AC648" s="13">
        <f t="shared" si="226"/>
        <v>-1.4793887147335418</v>
      </c>
      <c r="AD648" s="13">
        <f t="shared" si="227"/>
        <v>-4.9979999999999976</v>
      </c>
      <c r="AE648" s="3">
        <f t="shared" si="228"/>
        <v>0</v>
      </c>
      <c r="AF648" s="13">
        <f t="shared" si="240"/>
        <v>943.84999999999854</v>
      </c>
      <c r="AG648" s="13">
        <f t="shared" si="238"/>
        <v>1.4793887147335418</v>
      </c>
      <c r="AH648" s="13">
        <f t="shared" si="241"/>
        <v>1.4793887147335418</v>
      </c>
    </row>
    <row r="649" spans="1:34" x14ac:dyDescent="0.2">
      <c r="A649" s="8">
        <f t="shared" si="239"/>
        <v>63900</v>
      </c>
      <c r="B649" s="9">
        <f t="shared" si="219"/>
        <v>63.9</v>
      </c>
      <c r="C649" s="13">
        <f>tarifest3(A649,$A$3,Param!$B$5,Param!$C$5,Param!$D$5,Param!$E$5,Param!$B$6,Param!$C$6,Param!$D$6,Param!$E$6)</f>
        <v>17501</v>
      </c>
      <c r="D649" s="3">
        <f t="shared" si="229"/>
        <v>27.388106416275431</v>
      </c>
      <c r="E649" s="3">
        <f>tarifest3grenz(A649,$A$3,Param!$B$5,Param!$C$5,Param!$D$5,Param!$E$5,Param!$B$6,Param!$C$6,Param!$D$6,Param!$E$6)*100</f>
        <v>42</v>
      </c>
      <c r="F649" s="13">
        <f>soli3(C649,$A$3,Param!$J$4,Param!$J$5,Param!$J$6)</f>
        <v>64.849999999999994</v>
      </c>
      <c r="G649" s="3">
        <f>soli3grenz(C649,$A$3,Param!$J$4,Param!$J$5,Param!$J$6)*100</f>
        <v>11.899999999999999</v>
      </c>
      <c r="H649" s="13">
        <f t="shared" si="220"/>
        <v>17565.849999999999</v>
      </c>
      <c r="I649" s="3">
        <f t="shared" si="242"/>
        <v>27.489593114241</v>
      </c>
      <c r="J649" s="13">
        <f t="shared" si="221"/>
        <v>46.997999999999998</v>
      </c>
      <c r="K649" s="13">
        <f>tarifest3(A649,$A$3,Param!$B$10,Param!$C$10,Param!$D$10,Param!$E$10,Param!$B$11,Param!$C$11,Param!$D$11,Param!$E$11)</f>
        <v>21847</v>
      </c>
      <c r="L649" s="3">
        <f t="shared" si="230"/>
        <v>34.189358372456965</v>
      </c>
      <c r="M649" s="3">
        <f>tarifest3grenz(A649,$A$3,Param!$B$10,Param!$C$10,Param!$D$10,Param!$E$10,Param!$B$11,Param!$C$11,Param!$D$11,Param!$E$11)*100</f>
        <v>42</v>
      </c>
      <c r="N649" s="3">
        <f t="shared" si="231"/>
        <v>7447</v>
      </c>
      <c r="O649" s="3">
        <f t="shared" si="232"/>
        <v>11.654147104851329</v>
      </c>
      <c r="P649" s="13">
        <f t="shared" si="222"/>
        <v>44730</v>
      </c>
      <c r="Q649" s="13">
        <f t="shared" si="233"/>
        <v>0</v>
      </c>
      <c r="R649" s="13">
        <f>tarifest3(A649-$K$3,$A$3,Param!$B$10,Param!$C$10,Param!$D$10,Param!$E$10,Param!$B$11,Param!$C$11,Param!$D$11,Param!$E$11)</f>
        <v>13257</v>
      </c>
      <c r="S649" s="3">
        <f t="shared" si="234"/>
        <v>20.74647887323944</v>
      </c>
      <c r="T649" s="3">
        <f>IF(A649&lt;$K$3,$K$2,tarifest3grenz(A649-$K$3,$A$3,Param!$B$10,Param!$C$10,Param!$D$10,Param!$E$10,Param!$B$11,Param!$C$11,Param!$D$11,Param!$E$11))*100</f>
        <v>39.968270437371196</v>
      </c>
      <c r="U649" s="3">
        <f>MAX(K649-tarifest3($K$3,$A$3,Param!$B$10,Param!$C$10,Param!$D$10,Param!$E$10,Param!$B$11,Param!$C$11,Param!$D$11,Param!$E$11),0)</f>
        <v>16617</v>
      </c>
      <c r="V649" s="3">
        <f t="shared" si="235"/>
        <v>26.004694835680752</v>
      </c>
      <c r="W649" s="3">
        <f t="shared" si="236"/>
        <v>42</v>
      </c>
      <c r="X649" s="3">
        <f>soli3grenz(K649,$A$3,Param!$J$9,Param!$J$10,Param!$J$11)*100</f>
        <v>11.899999999999999</v>
      </c>
      <c r="Y649" s="13">
        <f t="shared" si="223"/>
        <v>16617</v>
      </c>
      <c r="Z649" s="3">
        <f t="shared" si="237"/>
        <v>26.004694835680752</v>
      </c>
      <c r="AA649" s="13">
        <f t="shared" si="224"/>
        <v>42</v>
      </c>
      <c r="AB649" s="13">
        <f t="shared" si="225"/>
        <v>-948.84999999999854</v>
      </c>
      <c r="AC649" s="13">
        <f t="shared" si="226"/>
        <v>-1.484898278560248</v>
      </c>
      <c r="AD649" s="13">
        <f t="shared" si="227"/>
        <v>-4.9979999999999976</v>
      </c>
      <c r="AE649" s="3">
        <f t="shared" si="228"/>
        <v>0</v>
      </c>
      <c r="AF649" s="13">
        <f t="shared" si="240"/>
        <v>948.84999999999854</v>
      </c>
      <c r="AG649" s="13">
        <f t="shared" si="238"/>
        <v>1.484898278560248</v>
      </c>
      <c r="AH649" s="13">
        <f t="shared" si="241"/>
        <v>1.484898278560248</v>
      </c>
    </row>
    <row r="650" spans="1:34" x14ac:dyDescent="0.2">
      <c r="A650" s="8">
        <f t="shared" si="239"/>
        <v>64000</v>
      </c>
      <c r="B650" s="9">
        <f t="shared" ref="B650:B713" si="243">+A650/1000</f>
        <v>64</v>
      </c>
      <c r="C650" s="13">
        <f>tarifest3(A650,$A$3,Param!$B$5,Param!$C$5,Param!$D$5,Param!$E$5,Param!$B$6,Param!$C$6,Param!$D$6,Param!$E$6)</f>
        <v>17543</v>
      </c>
      <c r="D650" s="3">
        <f t="shared" si="229"/>
        <v>27.410937499999999</v>
      </c>
      <c r="E650" s="3">
        <f>tarifest3grenz(A650,$A$3,Param!$B$5,Param!$C$5,Param!$D$5,Param!$E$5,Param!$B$6,Param!$C$6,Param!$D$6,Param!$E$6)*100</f>
        <v>42</v>
      </c>
      <c r="F650" s="13">
        <f>soli3(C650,$A$3,Param!$J$4,Param!$J$5,Param!$J$6)</f>
        <v>69.849999999999994</v>
      </c>
      <c r="G650" s="3">
        <f>soli3grenz(C650,$A$3,Param!$J$4,Param!$J$5,Param!$J$6)*100</f>
        <v>11.899999999999999</v>
      </c>
      <c r="H650" s="13">
        <f t="shared" ref="H650:H713" si="244">+C650+F650</f>
        <v>17612.849999999999</v>
      </c>
      <c r="I650" s="3">
        <f t="shared" si="242"/>
        <v>27.520078124999998</v>
      </c>
      <c r="J650" s="13">
        <f t="shared" ref="J650:J713" si="245">+E650*(1+G650/100)</f>
        <v>46.997999999999998</v>
      </c>
      <c r="K650" s="13">
        <f>tarifest3(A650,$A$3,Param!$B$10,Param!$C$10,Param!$D$10,Param!$E$10,Param!$B$11,Param!$C$11,Param!$D$11,Param!$E$11)</f>
        <v>21889</v>
      </c>
      <c r="L650" s="3">
        <f t="shared" si="230"/>
        <v>34.201562500000001</v>
      </c>
      <c r="M650" s="3">
        <f>tarifest3grenz(A650,$A$3,Param!$B$10,Param!$C$10,Param!$D$10,Param!$E$10,Param!$B$11,Param!$C$11,Param!$D$11,Param!$E$11)*100</f>
        <v>42</v>
      </c>
      <c r="N650" s="3">
        <f t="shared" si="231"/>
        <v>7489</v>
      </c>
      <c r="O650" s="3">
        <f t="shared" si="232"/>
        <v>11.7015625</v>
      </c>
      <c r="P650" s="13">
        <f t="shared" ref="P650:P713" si="246">+A650*$K$2</f>
        <v>44800</v>
      </c>
      <c r="Q650" s="13">
        <f t="shared" si="233"/>
        <v>0</v>
      </c>
      <c r="R650" s="13">
        <f>tarifest3(A650-$K$3,$A$3,Param!$B$10,Param!$C$10,Param!$D$10,Param!$E$10,Param!$B$11,Param!$C$11,Param!$D$11,Param!$E$11)</f>
        <v>13297</v>
      </c>
      <c r="S650" s="3">
        <f t="shared" si="234"/>
        <v>20.776562500000001</v>
      </c>
      <c r="T650" s="3">
        <f>IF(A650&lt;$K$3,$K$2,tarifest3grenz(A650-$K$3,$A$3,Param!$B$10,Param!$C$10,Param!$D$10,Param!$E$10,Param!$B$11,Param!$C$11,Param!$D$11,Param!$E$11))*100</f>
        <v>40.009557362033426</v>
      </c>
      <c r="U650" s="3">
        <f>MAX(K650-tarifest3($K$3,$A$3,Param!$B$10,Param!$C$10,Param!$D$10,Param!$E$10,Param!$B$11,Param!$C$11,Param!$D$11,Param!$E$11),0)</f>
        <v>16659</v>
      </c>
      <c r="V650" s="3">
        <f t="shared" si="235"/>
        <v>26.029687499999998</v>
      </c>
      <c r="W650" s="3">
        <f t="shared" si="236"/>
        <v>42</v>
      </c>
      <c r="X650" s="3">
        <f>soli3grenz(K650,$A$3,Param!$J$9,Param!$J$10,Param!$J$11)*100</f>
        <v>11.899999999999999</v>
      </c>
      <c r="Y650" s="13">
        <f t="shared" ref="Y650:Y713" si="247">IF($Y$4=0,N650,IF($Y$4=1,Q650+R650,IF($Y$4=2,Q650+U650)))</f>
        <v>16659</v>
      </c>
      <c r="Z650" s="3">
        <f t="shared" si="237"/>
        <v>26.029687499999998</v>
      </c>
      <c r="AA650" s="13">
        <f t="shared" ref="AA650:AA713" si="248">IF($Y$4=0,M650,IF($Y$4=1,T650,IF($Y$4=2,W650)))</f>
        <v>42</v>
      </c>
      <c r="AB650" s="13">
        <f t="shared" ref="AB650:AB713" si="249">+Y650-H650</f>
        <v>-953.84999999999854</v>
      </c>
      <c r="AC650" s="13">
        <f t="shared" ref="AC650:AC713" si="250">+Z650-I650</f>
        <v>-1.4903906249999999</v>
      </c>
      <c r="AD650" s="13">
        <f t="shared" ref="AD650:AD713" si="251">+AA650-J650</f>
        <v>-4.9979999999999976</v>
      </c>
      <c r="AE650" s="3">
        <f t="shared" ref="AE650:AE713" si="252">+M650-E650</f>
        <v>0</v>
      </c>
      <c r="AF650" s="13">
        <f t="shared" si="240"/>
        <v>953.84999999999854</v>
      </c>
      <c r="AG650" s="13">
        <f t="shared" si="238"/>
        <v>1.4903906249999999</v>
      </c>
      <c r="AH650" s="13">
        <f t="shared" si="241"/>
        <v>1.4903906249999999</v>
      </c>
    </row>
    <row r="651" spans="1:34" x14ac:dyDescent="0.2">
      <c r="A651" s="8">
        <f t="shared" si="239"/>
        <v>64100</v>
      </c>
      <c r="B651" s="9">
        <f t="shared" si="243"/>
        <v>64.099999999999994</v>
      </c>
      <c r="C651" s="13">
        <f>tarifest3(A651,$A$3,Param!$B$5,Param!$C$5,Param!$D$5,Param!$E$5,Param!$B$6,Param!$C$6,Param!$D$6,Param!$E$6)</f>
        <v>17585</v>
      </c>
      <c r="D651" s="3">
        <f t="shared" ref="D651:D714" si="253">IF($A651=0,0,C651/$A651*100)</f>
        <v>27.433697347893915</v>
      </c>
      <c r="E651" s="3">
        <f>tarifest3grenz(A651,$A$3,Param!$B$5,Param!$C$5,Param!$D$5,Param!$E$5,Param!$B$6,Param!$C$6,Param!$D$6,Param!$E$6)*100</f>
        <v>42</v>
      </c>
      <c r="F651" s="13">
        <f>soli3(C651,$A$3,Param!$J$4,Param!$J$5,Param!$J$6)</f>
        <v>74.849999999999994</v>
      </c>
      <c r="G651" s="3">
        <f>soli3grenz(C651,$A$3,Param!$J$4,Param!$J$5,Param!$J$6)*100</f>
        <v>11.899999999999999</v>
      </c>
      <c r="H651" s="13">
        <f t="shared" si="244"/>
        <v>17659.849999999999</v>
      </c>
      <c r="I651" s="3">
        <f t="shared" si="242"/>
        <v>27.550468018720746</v>
      </c>
      <c r="J651" s="13">
        <f t="shared" si="245"/>
        <v>46.997999999999998</v>
      </c>
      <c r="K651" s="13">
        <f>tarifest3(A651,$A$3,Param!$B$10,Param!$C$10,Param!$D$10,Param!$E$10,Param!$B$11,Param!$C$11,Param!$D$11,Param!$E$11)</f>
        <v>21931</v>
      </c>
      <c r="L651" s="3">
        <f t="shared" ref="L651:L714" si="254">IF($A651=0,0,K651/$A651*100)</f>
        <v>34.213728549141962</v>
      </c>
      <c r="M651" s="3">
        <f>tarifest3grenz(A651,$A$3,Param!$B$10,Param!$C$10,Param!$D$10,Param!$E$10,Param!$B$11,Param!$C$11,Param!$D$11,Param!$E$11)*100</f>
        <v>42</v>
      </c>
      <c r="N651" s="3">
        <f t="shared" ref="N651:N714" si="255">+K651-$K$1</f>
        <v>7531</v>
      </c>
      <c r="O651" s="3">
        <f t="shared" ref="O651:O714" si="256">IF($A651=0,0,N651/$A651*100)</f>
        <v>11.748829953198129</v>
      </c>
      <c r="P651" s="13">
        <f t="shared" si="246"/>
        <v>44870</v>
      </c>
      <c r="Q651" s="13">
        <f t="shared" ref="Q651:Q714" si="257">MIN(P651-$K$1,0)</f>
        <v>0</v>
      </c>
      <c r="R651" s="13">
        <f>tarifest3(A651-$K$3,$A$3,Param!$B$10,Param!$C$10,Param!$D$10,Param!$E$10,Param!$B$11,Param!$C$11,Param!$D$11,Param!$E$11)</f>
        <v>13337</v>
      </c>
      <c r="S651" s="3">
        <f t="shared" ref="S651:S714" si="258">IF($A651=0,0,(Q651+R651)/$A651*100)</f>
        <v>20.806552262090484</v>
      </c>
      <c r="T651" s="3">
        <f>IF(A651&lt;$K$3,$K$2,tarifest3grenz(A651-$K$3,$A$3,Param!$B$10,Param!$C$10,Param!$D$10,Param!$E$10,Param!$B$11,Param!$C$11,Param!$D$11,Param!$E$11))*100</f>
        <v>40.050844286695678</v>
      </c>
      <c r="U651" s="3">
        <f>MAX(K651-tarifest3($K$3,$A$3,Param!$B$10,Param!$C$10,Param!$D$10,Param!$E$10,Param!$B$11,Param!$C$11,Param!$D$11,Param!$E$11),0)</f>
        <v>16701</v>
      </c>
      <c r="V651" s="3">
        <f t="shared" ref="V651:V714" si="259">IF($A651=0,0,(Q651+U651)/$A651*100)</f>
        <v>26.054602184087361</v>
      </c>
      <c r="W651" s="3">
        <f t="shared" ref="W651:W714" si="260">IF(A651&lt;$K$3,$K$2*100,M651)</f>
        <v>42</v>
      </c>
      <c r="X651" s="3">
        <f>soli3grenz(K651,$A$3,Param!$J$9,Param!$J$10,Param!$J$11)*100</f>
        <v>11.899999999999999</v>
      </c>
      <c r="Y651" s="13">
        <f t="shared" si="247"/>
        <v>16701</v>
      </c>
      <c r="Z651" s="3">
        <f t="shared" ref="Z651:Z714" si="261">IF($A651=0,0,Y651/$A651*100)</f>
        <v>26.054602184087361</v>
      </c>
      <c r="AA651" s="13">
        <f t="shared" si="248"/>
        <v>42</v>
      </c>
      <c r="AB651" s="13">
        <f t="shared" si="249"/>
        <v>-958.84999999999854</v>
      </c>
      <c r="AC651" s="13">
        <f t="shared" si="250"/>
        <v>-1.4958658346333848</v>
      </c>
      <c r="AD651" s="13">
        <f t="shared" si="251"/>
        <v>-4.9979999999999976</v>
      </c>
      <c r="AE651" s="3">
        <f t="shared" si="252"/>
        <v>0</v>
      </c>
      <c r="AF651" s="13">
        <f t="shared" si="240"/>
        <v>958.84999999999854</v>
      </c>
      <c r="AG651" s="13">
        <f t="shared" ref="AG651:AG714" si="262">-AC651</f>
        <v>1.4958658346333848</v>
      </c>
      <c r="AH651" s="13">
        <f t="shared" si="241"/>
        <v>1.4958658346333848</v>
      </c>
    </row>
    <row r="652" spans="1:34" x14ac:dyDescent="0.2">
      <c r="A652" s="8">
        <f t="shared" ref="A652:A715" si="263">+A651+100</f>
        <v>64200</v>
      </c>
      <c r="B652" s="9">
        <f t="shared" si="243"/>
        <v>64.2</v>
      </c>
      <c r="C652" s="13">
        <f>tarifest3(A652,$A$3,Param!$B$5,Param!$C$5,Param!$D$5,Param!$E$5,Param!$B$6,Param!$C$6,Param!$D$6,Param!$E$6)</f>
        <v>17627</v>
      </c>
      <c r="D652" s="3">
        <f t="shared" si="253"/>
        <v>27.456386292834889</v>
      </c>
      <c r="E652" s="3">
        <f>tarifest3grenz(A652,$A$3,Param!$B$5,Param!$C$5,Param!$D$5,Param!$E$5,Param!$B$6,Param!$C$6,Param!$D$6,Param!$E$6)*100</f>
        <v>42</v>
      </c>
      <c r="F652" s="13">
        <f>soli3(C652,$A$3,Param!$J$4,Param!$J$5,Param!$J$6)</f>
        <v>79.84</v>
      </c>
      <c r="G652" s="3">
        <f>soli3grenz(C652,$A$3,Param!$J$4,Param!$J$5,Param!$J$6)*100</f>
        <v>11.899999999999999</v>
      </c>
      <c r="H652" s="13">
        <f t="shared" si="244"/>
        <v>17706.84</v>
      </c>
      <c r="I652" s="3">
        <f t="shared" si="242"/>
        <v>27.580747663551403</v>
      </c>
      <c r="J652" s="13">
        <f t="shared" si="245"/>
        <v>46.997999999999998</v>
      </c>
      <c r="K652" s="13">
        <f>tarifest3(A652,$A$3,Param!$B$10,Param!$C$10,Param!$D$10,Param!$E$10,Param!$B$11,Param!$C$11,Param!$D$11,Param!$E$11)</f>
        <v>21973</v>
      </c>
      <c r="L652" s="3">
        <f t="shared" si="254"/>
        <v>34.22585669781931</v>
      </c>
      <c r="M652" s="3">
        <f>tarifest3grenz(A652,$A$3,Param!$B$10,Param!$C$10,Param!$D$10,Param!$E$10,Param!$B$11,Param!$C$11,Param!$D$11,Param!$E$11)*100</f>
        <v>42</v>
      </c>
      <c r="N652" s="3">
        <f t="shared" si="255"/>
        <v>7573</v>
      </c>
      <c r="O652" s="3">
        <f t="shared" si="256"/>
        <v>11.79595015576324</v>
      </c>
      <c r="P652" s="13">
        <f t="shared" si="246"/>
        <v>44940</v>
      </c>
      <c r="Q652" s="13">
        <f t="shared" si="257"/>
        <v>0</v>
      </c>
      <c r="R652" s="13">
        <f>tarifest3(A652-$K$3,$A$3,Param!$B$10,Param!$C$10,Param!$D$10,Param!$E$10,Param!$B$11,Param!$C$11,Param!$D$11,Param!$E$11)</f>
        <v>13377</v>
      </c>
      <c r="S652" s="3">
        <f t="shared" si="258"/>
        <v>20.83644859813084</v>
      </c>
      <c r="T652" s="3">
        <f>IF(A652&lt;$K$3,$K$2,tarifest3grenz(A652-$K$3,$A$3,Param!$B$10,Param!$C$10,Param!$D$10,Param!$E$10,Param!$B$11,Param!$C$11,Param!$D$11,Param!$E$11))*100</f>
        <v>40.092131211357909</v>
      </c>
      <c r="U652" s="3">
        <f>MAX(K652-tarifest3($K$3,$A$3,Param!$B$10,Param!$C$10,Param!$D$10,Param!$E$10,Param!$B$11,Param!$C$11,Param!$D$11,Param!$E$11),0)</f>
        <v>16743</v>
      </c>
      <c r="V652" s="3">
        <f t="shared" si="259"/>
        <v>26.079439252336449</v>
      </c>
      <c r="W652" s="3">
        <f t="shared" si="260"/>
        <v>42</v>
      </c>
      <c r="X652" s="3">
        <f>soli3grenz(K652,$A$3,Param!$J$9,Param!$J$10,Param!$J$11)*100</f>
        <v>11.899999999999999</v>
      </c>
      <c r="Y652" s="13">
        <f t="shared" si="247"/>
        <v>16743</v>
      </c>
      <c r="Z652" s="3">
        <f t="shared" si="261"/>
        <v>26.079439252336449</v>
      </c>
      <c r="AA652" s="13">
        <f t="shared" si="248"/>
        <v>42</v>
      </c>
      <c r="AB652" s="13">
        <f t="shared" si="249"/>
        <v>-963.84000000000015</v>
      </c>
      <c r="AC652" s="13">
        <f t="shared" si="250"/>
        <v>-1.5013084112149535</v>
      </c>
      <c r="AD652" s="13">
        <f t="shared" si="251"/>
        <v>-4.9979999999999976</v>
      </c>
      <c r="AE652" s="3">
        <f t="shared" si="252"/>
        <v>0</v>
      </c>
      <c r="AF652" s="13">
        <f t="shared" si="240"/>
        <v>963.84000000000015</v>
      </c>
      <c r="AG652" s="13">
        <f t="shared" si="262"/>
        <v>1.5013084112149535</v>
      </c>
      <c r="AH652" s="13">
        <f t="shared" si="241"/>
        <v>1.5013084112149535</v>
      </c>
    </row>
    <row r="653" spans="1:34" x14ac:dyDescent="0.2">
      <c r="A653" s="8">
        <f t="shared" si="263"/>
        <v>64300</v>
      </c>
      <c r="B653" s="9">
        <f t="shared" si="243"/>
        <v>64.3</v>
      </c>
      <c r="C653" s="13">
        <f>tarifest3(A653,$A$3,Param!$B$5,Param!$C$5,Param!$D$5,Param!$E$5,Param!$B$6,Param!$C$6,Param!$D$6,Param!$E$6)</f>
        <v>17669</v>
      </c>
      <c r="D653" s="3">
        <f t="shared" si="253"/>
        <v>27.479004665629859</v>
      </c>
      <c r="E653" s="3">
        <f>tarifest3grenz(A653,$A$3,Param!$B$5,Param!$C$5,Param!$D$5,Param!$E$5,Param!$B$6,Param!$C$6,Param!$D$6,Param!$E$6)*100</f>
        <v>42</v>
      </c>
      <c r="F653" s="13">
        <f>soli3(C653,$A$3,Param!$J$4,Param!$J$5,Param!$J$6)</f>
        <v>84.84</v>
      </c>
      <c r="G653" s="3">
        <f>soli3grenz(C653,$A$3,Param!$J$4,Param!$J$5,Param!$J$6)*100</f>
        <v>11.899999999999999</v>
      </c>
      <c r="H653" s="13">
        <f t="shared" si="244"/>
        <v>17753.84</v>
      </c>
      <c r="I653" s="3">
        <f t="shared" si="242"/>
        <v>27.610948678071541</v>
      </c>
      <c r="J653" s="13">
        <f t="shared" si="245"/>
        <v>46.997999999999998</v>
      </c>
      <c r="K653" s="13">
        <f>tarifest3(A653,$A$3,Param!$B$10,Param!$C$10,Param!$D$10,Param!$E$10,Param!$B$11,Param!$C$11,Param!$D$11,Param!$E$11)</f>
        <v>22015</v>
      </c>
      <c r="L653" s="3">
        <f t="shared" si="254"/>
        <v>34.237947122861584</v>
      </c>
      <c r="M653" s="3">
        <f>tarifest3grenz(A653,$A$3,Param!$B$10,Param!$C$10,Param!$D$10,Param!$E$10,Param!$B$11,Param!$C$11,Param!$D$11,Param!$E$11)*100</f>
        <v>42</v>
      </c>
      <c r="N653" s="3">
        <f t="shared" si="255"/>
        <v>7615</v>
      </c>
      <c r="O653" s="3">
        <f t="shared" si="256"/>
        <v>11.842923794712286</v>
      </c>
      <c r="P653" s="13">
        <f t="shared" si="246"/>
        <v>45010</v>
      </c>
      <c r="Q653" s="13">
        <f t="shared" si="257"/>
        <v>0</v>
      </c>
      <c r="R653" s="13">
        <f>tarifest3(A653-$K$3,$A$3,Param!$B$10,Param!$C$10,Param!$D$10,Param!$E$10,Param!$B$11,Param!$C$11,Param!$D$11,Param!$E$11)</f>
        <v>13417</v>
      </c>
      <c r="S653" s="3">
        <f t="shared" si="258"/>
        <v>20.866251944012443</v>
      </c>
      <c r="T653" s="3">
        <f>IF(A653&lt;$K$3,$K$2,tarifest3grenz(A653-$K$3,$A$3,Param!$B$10,Param!$C$10,Param!$D$10,Param!$E$10,Param!$B$11,Param!$C$11,Param!$D$11,Param!$E$11))*100</f>
        <v>40.133418136020147</v>
      </c>
      <c r="U653" s="3">
        <f>MAX(K653-tarifest3($K$3,$A$3,Param!$B$10,Param!$C$10,Param!$D$10,Param!$E$10,Param!$B$11,Param!$C$11,Param!$D$11,Param!$E$11),0)</f>
        <v>16785</v>
      </c>
      <c r="V653" s="3">
        <f t="shared" si="259"/>
        <v>26.104199066874028</v>
      </c>
      <c r="W653" s="3">
        <f t="shared" si="260"/>
        <v>42</v>
      </c>
      <c r="X653" s="3">
        <f>soli3grenz(K653,$A$3,Param!$J$9,Param!$J$10,Param!$J$11)*100</f>
        <v>11.899999999999999</v>
      </c>
      <c r="Y653" s="13">
        <f t="shared" si="247"/>
        <v>16785</v>
      </c>
      <c r="Z653" s="3">
        <f t="shared" si="261"/>
        <v>26.104199066874028</v>
      </c>
      <c r="AA653" s="13">
        <f t="shared" si="248"/>
        <v>42</v>
      </c>
      <c r="AB653" s="13">
        <f t="shared" si="249"/>
        <v>-968.84000000000015</v>
      </c>
      <c r="AC653" s="13">
        <f t="shared" si="250"/>
        <v>-1.5067496111975132</v>
      </c>
      <c r="AD653" s="13">
        <f t="shared" si="251"/>
        <v>-4.9979999999999976</v>
      </c>
      <c r="AE653" s="3">
        <f t="shared" si="252"/>
        <v>0</v>
      </c>
      <c r="AF653" s="13">
        <f t="shared" si="240"/>
        <v>968.84000000000015</v>
      </c>
      <c r="AG653" s="13">
        <f t="shared" si="262"/>
        <v>1.5067496111975132</v>
      </c>
      <c r="AH653" s="13">
        <f t="shared" si="241"/>
        <v>1.5067496111975132</v>
      </c>
    </row>
    <row r="654" spans="1:34" x14ac:dyDescent="0.2">
      <c r="A654" s="8">
        <f t="shared" si="263"/>
        <v>64400</v>
      </c>
      <c r="B654" s="9">
        <f t="shared" si="243"/>
        <v>64.400000000000006</v>
      </c>
      <c r="C654" s="13">
        <f>tarifest3(A654,$A$3,Param!$B$5,Param!$C$5,Param!$D$5,Param!$E$5,Param!$B$6,Param!$C$6,Param!$D$6,Param!$E$6)</f>
        <v>17711</v>
      </c>
      <c r="D654" s="3">
        <f t="shared" si="253"/>
        <v>27.501552795031053</v>
      </c>
      <c r="E654" s="3">
        <f>tarifest3grenz(A654,$A$3,Param!$B$5,Param!$C$5,Param!$D$5,Param!$E$5,Param!$B$6,Param!$C$6,Param!$D$6,Param!$E$6)*100</f>
        <v>42</v>
      </c>
      <c r="F654" s="13">
        <f>soli3(C654,$A$3,Param!$J$4,Param!$J$5,Param!$J$6)</f>
        <v>89.84</v>
      </c>
      <c r="G654" s="3">
        <f>soli3grenz(C654,$A$3,Param!$J$4,Param!$J$5,Param!$J$6)*100</f>
        <v>11.899999999999999</v>
      </c>
      <c r="H654" s="13">
        <f t="shared" si="244"/>
        <v>17800.84</v>
      </c>
      <c r="I654" s="3">
        <f t="shared" si="242"/>
        <v>27.641055900621119</v>
      </c>
      <c r="J654" s="13">
        <f t="shared" si="245"/>
        <v>46.997999999999998</v>
      </c>
      <c r="K654" s="13">
        <f>tarifest3(A654,$A$3,Param!$B$10,Param!$C$10,Param!$D$10,Param!$E$10,Param!$B$11,Param!$C$11,Param!$D$11,Param!$E$11)</f>
        <v>22057</v>
      </c>
      <c r="L654" s="3">
        <f t="shared" si="254"/>
        <v>34.25</v>
      </c>
      <c r="M654" s="3">
        <f>tarifest3grenz(A654,$A$3,Param!$B$10,Param!$C$10,Param!$D$10,Param!$E$10,Param!$B$11,Param!$C$11,Param!$D$11,Param!$E$11)*100</f>
        <v>42</v>
      </c>
      <c r="N654" s="3">
        <f t="shared" si="255"/>
        <v>7657</v>
      </c>
      <c r="O654" s="3">
        <f t="shared" si="256"/>
        <v>11.88975155279503</v>
      </c>
      <c r="P654" s="13">
        <f t="shared" si="246"/>
        <v>45080</v>
      </c>
      <c r="Q654" s="13">
        <f t="shared" si="257"/>
        <v>0</v>
      </c>
      <c r="R654" s="13">
        <f>tarifest3(A654-$K$3,$A$3,Param!$B$10,Param!$C$10,Param!$D$10,Param!$E$10,Param!$B$11,Param!$C$11,Param!$D$11,Param!$E$11)</f>
        <v>13457</v>
      </c>
      <c r="S654" s="3">
        <f t="shared" si="258"/>
        <v>20.895962732919255</v>
      </c>
      <c r="T654" s="3">
        <f>IF(A654&lt;$K$3,$K$2,tarifest3grenz(A654-$K$3,$A$3,Param!$B$10,Param!$C$10,Param!$D$10,Param!$E$10,Param!$B$11,Param!$C$11,Param!$D$11,Param!$E$11))*100</f>
        <v>40.174705060682392</v>
      </c>
      <c r="U654" s="3">
        <f>MAX(K654-tarifest3($K$3,$A$3,Param!$B$10,Param!$C$10,Param!$D$10,Param!$E$10,Param!$B$11,Param!$C$11,Param!$D$11,Param!$E$11),0)</f>
        <v>16827</v>
      </c>
      <c r="V654" s="3">
        <f t="shared" si="259"/>
        <v>26.128881987577639</v>
      </c>
      <c r="W654" s="3">
        <f t="shared" si="260"/>
        <v>42</v>
      </c>
      <c r="X654" s="3">
        <f>soli3grenz(K654,$A$3,Param!$J$9,Param!$J$10,Param!$J$11)*100</f>
        <v>11.899999999999999</v>
      </c>
      <c r="Y654" s="13">
        <f t="shared" si="247"/>
        <v>16827</v>
      </c>
      <c r="Z654" s="3">
        <f t="shared" si="261"/>
        <v>26.128881987577639</v>
      </c>
      <c r="AA654" s="13">
        <f t="shared" si="248"/>
        <v>42</v>
      </c>
      <c r="AB654" s="13">
        <f t="shared" si="249"/>
        <v>-973.84000000000015</v>
      </c>
      <c r="AC654" s="13">
        <f t="shared" si="250"/>
        <v>-1.5121739130434797</v>
      </c>
      <c r="AD654" s="13">
        <f t="shared" si="251"/>
        <v>-4.9979999999999976</v>
      </c>
      <c r="AE654" s="3">
        <f t="shared" si="252"/>
        <v>0</v>
      </c>
      <c r="AF654" s="13">
        <f t="shared" si="240"/>
        <v>973.84000000000015</v>
      </c>
      <c r="AG654" s="13">
        <f t="shared" si="262"/>
        <v>1.5121739130434797</v>
      </c>
      <c r="AH654" s="13">
        <f t="shared" si="241"/>
        <v>1.5121739130434797</v>
      </c>
    </row>
    <row r="655" spans="1:34" x14ac:dyDescent="0.2">
      <c r="A655" s="8">
        <f t="shared" si="263"/>
        <v>64500</v>
      </c>
      <c r="B655" s="9">
        <f t="shared" si="243"/>
        <v>64.5</v>
      </c>
      <c r="C655" s="13">
        <f>tarifest3(A655,$A$3,Param!$B$5,Param!$C$5,Param!$D$5,Param!$E$5,Param!$B$6,Param!$C$6,Param!$D$6,Param!$E$6)</f>
        <v>17753</v>
      </c>
      <c r="D655" s="3">
        <f t="shared" si="253"/>
        <v>27.524031007751937</v>
      </c>
      <c r="E655" s="3">
        <f>tarifest3grenz(A655,$A$3,Param!$B$5,Param!$C$5,Param!$D$5,Param!$E$5,Param!$B$6,Param!$C$6,Param!$D$6,Param!$E$6)*100</f>
        <v>42</v>
      </c>
      <c r="F655" s="13">
        <f>soli3(C655,$A$3,Param!$J$4,Param!$J$5,Param!$J$6)</f>
        <v>94.84</v>
      </c>
      <c r="G655" s="3">
        <f>soli3grenz(C655,$A$3,Param!$J$4,Param!$J$5,Param!$J$6)*100</f>
        <v>11.899999999999999</v>
      </c>
      <c r="H655" s="13">
        <f t="shared" si="244"/>
        <v>17847.84</v>
      </c>
      <c r="I655" s="3">
        <f t="shared" si="242"/>
        <v>27.671069767441857</v>
      </c>
      <c r="J655" s="13">
        <f t="shared" si="245"/>
        <v>46.997999999999998</v>
      </c>
      <c r="K655" s="13">
        <f>tarifest3(A655,$A$3,Param!$B$10,Param!$C$10,Param!$D$10,Param!$E$10,Param!$B$11,Param!$C$11,Param!$D$11,Param!$E$11)</f>
        <v>22099</v>
      </c>
      <c r="L655" s="3">
        <f t="shared" si="254"/>
        <v>34.262015503875972</v>
      </c>
      <c r="M655" s="3">
        <f>tarifest3grenz(A655,$A$3,Param!$B$10,Param!$C$10,Param!$D$10,Param!$E$10,Param!$B$11,Param!$C$11,Param!$D$11,Param!$E$11)*100</f>
        <v>42</v>
      </c>
      <c r="N655" s="3">
        <f t="shared" si="255"/>
        <v>7699</v>
      </c>
      <c r="O655" s="3">
        <f t="shared" si="256"/>
        <v>11.936434108527132</v>
      </c>
      <c r="P655" s="13">
        <f t="shared" si="246"/>
        <v>45150</v>
      </c>
      <c r="Q655" s="13">
        <f t="shared" si="257"/>
        <v>0</v>
      </c>
      <c r="R655" s="13">
        <f>tarifest3(A655-$K$3,$A$3,Param!$B$10,Param!$C$10,Param!$D$10,Param!$E$10,Param!$B$11,Param!$C$11,Param!$D$11,Param!$E$11)</f>
        <v>13497</v>
      </c>
      <c r="S655" s="3">
        <f t="shared" si="258"/>
        <v>20.925581395348839</v>
      </c>
      <c r="T655" s="3">
        <f>IF(A655&lt;$K$3,$K$2,tarifest3grenz(A655-$K$3,$A$3,Param!$B$10,Param!$C$10,Param!$D$10,Param!$E$10,Param!$B$11,Param!$C$11,Param!$D$11,Param!$E$11))*100</f>
        <v>40.21599198534463</v>
      </c>
      <c r="U655" s="3">
        <f>MAX(K655-tarifest3($K$3,$A$3,Param!$B$10,Param!$C$10,Param!$D$10,Param!$E$10,Param!$B$11,Param!$C$11,Param!$D$11,Param!$E$11),0)</f>
        <v>16869</v>
      </c>
      <c r="V655" s="3">
        <f t="shared" si="259"/>
        <v>26.153488372093026</v>
      </c>
      <c r="W655" s="3">
        <f t="shared" si="260"/>
        <v>42</v>
      </c>
      <c r="X655" s="3">
        <f>soli3grenz(K655,$A$3,Param!$J$9,Param!$J$10,Param!$J$11)*100</f>
        <v>11.899999999999999</v>
      </c>
      <c r="Y655" s="13">
        <f t="shared" si="247"/>
        <v>16869</v>
      </c>
      <c r="Z655" s="3">
        <f t="shared" si="261"/>
        <v>26.153488372093026</v>
      </c>
      <c r="AA655" s="13">
        <f t="shared" si="248"/>
        <v>42</v>
      </c>
      <c r="AB655" s="13">
        <f t="shared" si="249"/>
        <v>-978.84000000000015</v>
      </c>
      <c r="AC655" s="13">
        <f t="shared" si="250"/>
        <v>-1.5175813953488309</v>
      </c>
      <c r="AD655" s="13">
        <f t="shared" si="251"/>
        <v>-4.9979999999999976</v>
      </c>
      <c r="AE655" s="3">
        <f t="shared" si="252"/>
        <v>0</v>
      </c>
      <c r="AF655" s="13">
        <f t="shared" si="240"/>
        <v>978.84000000000015</v>
      </c>
      <c r="AG655" s="13">
        <f t="shared" si="262"/>
        <v>1.5175813953488309</v>
      </c>
      <c r="AH655" s="13">
        <f t="shared" si="241"/>
        <v>1.5175813953488309</v>
      </c>
    </row>
    <row r="656" spans="1:34" x14ac:dyDescent="0.2">
      <c r="A656" s="8">
        <f t="shared" si="263"/>
        <v>64600</v>
      </c>
      <c r="B656" s="9">
        <f t="shared" si="243"/>
        <v>64.599999999999994</v>
      </c>
      <c r="C656" s="13">
        <f>tarifest3(A656,$A$3,Param!$B$5,Param!$C$5,Param!$D$5,Param!$E$5,Param!$B$6,Param!$C$6,Param!$D$6,Param!$E$6)</f>
        <v>17795</v>
      </c>
      <c r="D656" s="3">
        <f t="shared" si="253"/>
        <v>27.546439628482972</v>
      </c>
      <c r="E656" s="3">
        <f>tarifest3grenz(A656,$A$3,Param!$B$5,Param!$C$5,Param!$D$5,Param!$E$5,Param!$B$6,Param!$C$6,Param!$D$6,Param!$E$6)*100</f>
        <v>42</v>
      </c>
      <c r="F656" s="13">
        <f>soli3(C656,$A$3,Param!$J$4,Param!$J$5,Param!$J$6)</f>
        <v>99.84</v>
      </c>
      <c r="G656" s="3">
        <f>soli3grenz(C656,$A$3,Param!$J$4,Param!$J$5,Param!$J$6)*100</f>
        <v>11.899999999999999</v>
      </c>
      <c r="H656" s="13">
        <f t="shared" si="244"/>
        <v>17894.84</v>
      </c>
      <c r="I656" s="3">
        <f t="shared" si="242"/>
        <v>27.700990712074301</v>
      </c>
      <c r="J656" s="13">
        <f t="shared" si="245"/>
        <v>46.997999999999998</v>
      </c>
      <c r="K656" s="13">
        <f>tarifest3(A656,$A$3,Param!$B$10,Param!$C$10,Param!$D$10,Param!$E$10,Param!$B$11,Param!$C$11,Param!$D$11,Param!$E$11)</f>
        <v>22141</v>
      </c>
      <c r="L656" s="3">
        <f t="shared" si="254"/>
        <v>34.273993808049532</v>
      </c>
      <c r="M656" s="3">
        <f>tarifest3grenz(A656,$A$3,Param!$B$10,Param!$C$10,Param!$D$10,Param!$E$10,Param!$B$11,Param!$C$11,Param!$D$11,Param!$E$11)*100</f>
        <v>42</v>
      </c>
      <c r="N656" s="3">
        <f t="shared" si="255"/>
        <v>7741</v>
      </c>
      <c r="O656" s="3">
        <f t="shared" si="256"/>
        <v>11.98297213622291</v>
      </c>
      <c r="P656" s="13">
        <f t="shared" si="246"/>
        <v>45220</v>
      </c>
      <c r="Q656" s="13">
        <f t="shared" si="257"/>
        <v>0</v>
      </c>
      <c r="R656" s="13">
        <f>tarifest3(A656-$K$3,$A$3,Param!$B$10,Param!$C$10,Param!$D$10,Param!$E$10,Param!$B$11,Param!$C$11,Param!$D$11,Param!$E$11)</f>
        <v>13537</v>
      </c>
      <c r="S656" s="3">
        <f t="shared" si="258"/>
        <v>20.955108359133128</v>
      </c>
      <c r="T656" s="3">
        <f>IF(A656&lt;$K$3,$K$2,tarifest3grenz(A656-$K$3,$A$3,Param!$B$10,Param!$C$10,Param!$D$10,Param!$E$10,Param!$B$11,Param!$C$11,Param!$D$11,Param!$E$11))*100</f>
        <v>40.257278910006875</v>
      </c>
      <c r="U656" s="3">
        <f>MAX(K656-tarifest3($K$3,$A$3,Param!$B$10,Param!$C$10,Param!$D$10,Param!$E$10,Param!$B$11,Param!$C$11,Param!$D$11,Param!$E$11),0)</f>
        <v>16911</v>
      </c>
      <c r="V656" s="3">
        <f t="shared" si="259"/>
        <v>26.178018575851393</v>
      </c>
      <c r="W656" s="3">
        <f t="shared" si="260"/>
        <v>42</v>
      </c>
      <c r="X656" s="3">
        <f>soli3grenz(K656,$A$3,Param!$J$9,Param!$J$10,Param!$J$11)*100</f>
        <v>11.899999999999999</v>
      </c>
      <c r="Y656" s="13">
        <f t="shared" si="247"/>
        <v>16911</v>
      </c>
      <c r="Z656" s="3">
        <f t="shared" si="261"/>
        <v>26.178018575851393</v>
      </c>
      <c r="AA656" s="13">
        <f t="shared" si="248"/>
        <v>42</v>
      </c>
      <c r="AB656" s="13">
        <f t="shared" si="249"/>
        <v>-983.84000000000015</v>
      </c>
      <c r="AC656" s="13">
        <f t="shared" si="250"/>
        <v>-1.5229721362229078</v>
      </c>
      <c r="AD656" s="13">
        <f t="shared" si="251"/>
        <v>-4.9979999999999976</v>
      </c>
      <c r="AE656" s="3">
        <f t="shared" si="252"/>
        <v>0</v>
      </c>
      <c r="AF656" s="13">
        <f t="shared" si="240"/>
        <v>983.84000000000015</v>
      </c>
      <c r="AG656" s="13">
        <f t="shared" si="262"/>
        <v>1.5229721362229078</v>
      </c>
      <c r="AH656" s="13">
        <f t="shared" si="241"/>
        <v>1.5229721362229078</v>
      </c>
    </row>
    <row r="657" spans="1:34" x14ac:dyDescent="0.2">
      <c r="A657" s="8">
        <f t="shared" si="263"/>
        <v>64700</v>
      </c>
      <c r="B657" s="9">
        <f t="shared" si="243"/>
        <v>64.7</v>
      </c>
      <c r="C657" s="13">
        <f>tarifest3(A657,$A$3,Param!$B$5,Param!$C$5,Param!$D$5,Param!$E$5,Param!$B$6,Param!$C$6,Param!$D$6,Param!$E$6)</f>
        <v>17837</v>
      </c>
      <c r="D657" s="3">
        <f t="shared" si="253"/>
        <v>27.568778979907265</v>
      </c>
      <c r="E657" s="3">
        <f>tarifest3grenz(A657,$A$3,Param!$B$5,Param!$C$5,Param!$D$5,Param!$E$5,Param!$B$6,Param!$C$6,Param!$D$6,Param!$E$6)*100</f>
        <v>42</v>
      </c>
      <c r="F657" s="13">
        <f>soli3(C657,$A$3,Param!$J$4,Param!$J$5,Param!$J$6)</f>
        <v>104.83</v>
      </c>
      <c r="G657" s="3">
        <f>soli3grenz(C657,$A$3,Param!$J$4,Param!$J$5,Param!$J$6)*100</f>
        <v>11.899999999999999</v>
      </c>
      <c r="H657" s="13">
        <f t="shared" si="244"/>
        <v>17941.830000000002</v>
      </c>
      <c r="I657" s="3">
        <f t="shared" si="242"/>
        <v>27.73080370942813</v>
      </c>
      <c r="J657" s="13">
        <f t="shared" si="245"/>
        <v>46.997999999999998</v>
      </c>
      <c r="K657" s="13">
        <f>tarifest3(A657,$A$3,Param!$B$10,Param!$C$10,Param!$D$10,Param!$E$10,Param!$B$11,Param!$C$11,Param!$D$11,Param!$E$11)</f>
        <v>22183</v>
      </c>
      <c r="L657" s="3">
        <f t="shared" si="254"/>
        <v>34.285935085007729</v>
      </c>
      <c r="M657" s="3">
        <f>tarifest3grenz(A657,$A$3,Param!$B$10,Param!$C$10,Param!$D$10,Param!$E$10,Param!$B$11,Param!$C$11,Param!$D$11,Param!$E$11)*100</f>
        <v>42</v>
      </c>
      <c r="N657" s="3">
        <f t="shared" si="255"/>
        <v>7783</v>
      </c>
      <c r="O657" s="3">
        <f t="shared" si="256"/>
        <v>12.029366306027821</v>
      </c>
      <c r="P657" s="13">
        <f t="shared" si="246"/>
        <v>45290</v>
      </c>
      <c r="Q657" s="13">
        <f t="shared" si="257"/>
        <v>0</v>
      </c>
      <c r="R657" s="13">
        <f>tarifest3(A657-$K$3,$A$3,Param!$B$10,Param!$C$10,Param!$D$10,Param!$E$10,Param!$B$11,Param!$C$11,Param!$D$11,Param!$E$11)</f>
        <v>13578</v>
      </c>
      <c r="S657" s="3">
        <f t="shared" si="258"/>
        <v>20.986089644513136</v>
      </c>
      <c r="T657" s="3">
        <f>IF(A657&lt;$K$3,$K$2,tarifest3grenz(A657-$K$3,$A$3,Param!$B$10,Param!$C$10,Param!$D$10,Param!$E$10,Param!$B$11,Param!$C$11,Param!$D$11,Param!$E$11))*100</f>
        <v>40.298565834669105</v>
      </c>
      <c r="U657" s="3">
        <f>MAX(K657-tarifest3($K$3,$A$3,Param!$B$10,Param!$C$10,Param!$D$10,Param!$E$10,Param!$B$11,Param!$C$11,Param!$D$11,Param!$E$11),0)</f>
        <v>16953</v>
      </c>
      <c r="V657" s="3">
        <f t="shared" si="259"/>
        <v>26.202472952086552</v>
      </c>
      <c r="W657" s="3">
        <f t="shared" si="260"/>
        <v>42</v>
      </c>
      <c r="X657" s="3">
        <f>soli3grenz(K657,$A$3,Param!$J$9,Param!$J$10,Param!$J$11)*100</f>
        <v>11.899999999999999</v>
      </c>
      <c r="Y657" s="13">
        <f t="shared" si="247"/>
        <v>16953</v>
      </c>
      <c r="Z657" s="3">
        <f t="shared" si="261"/>
        <v>26.202472952086552</v>
      </c>
      <c r="AA657" s="13">
        <f t="shared" si="248"/>
        <v>42</v>
      </c>
      <c r="AB657" s="13">
        <f t="shared" si="249"/>
        <v>-988.83000000000175</v>
      </c>
      <c r="AC657" s="13">
        <f t="shared" si="250"/>
        <v>-1.5283307573415783</v>
      </c>
      <c r="AD657" s="13">
        <f t="shared" si="251"/>
        <v>-4.9979999999999976</v>
      </c>
      <c r="AE657" s="3">
        <f t="shared" si="252"/>
        <v>0</v>
      </c>
      <c r="AF657" s="13">
        <f t="shared" si="240"/>
        <v>988.83000000000175</v>
      </c>
      <c r="AG657" s="13">
        <f t="shared" si="262"/>
        <v>1.5283307573415783</v>
      </c>
      <c r="AH657" s="13">
        <f t="shared" si="241"/>
        <v>1.5283307573415783</v>
      </c>
    </row>
    <row r="658" spans="1:34" x14ac:dyDescent="0.2">
      <c r="A658" s="8">
        <f t="shared" si="263"/>
        <v>64800</v>
      </c>
      <c r="B658" s="9">
        <f t="shared" si="243"/>
        <v>64.8</v>
      </c>
      <c r="C658" s="13">
        <f>tarifest3(A658,$A$3,Param!$B$5,Param!$C$5,Param!$D$5,Param!$E$5,Param!$B$6,Param!$C$6,Param!$D$6,Param!$E$6)</f>
        <v>17879</v>
      </c>
      <c r="D658" s="3">
        <f t="shared" si="253"/>
        <v>27.591049382716047</v>
      </c>
      <c r="E658" s="3">
        <f>tarifest3grenz(A658,$A$3,Param!$B$5,Param!$C$5,Param!$D$5,Param!$E$5,Param!$B$6,Param!$C$6,Param!$D$6,Param!$E$6)*100</f>
        <v>42</v>
      </c>
      <c r="F658" s="13">
        <f>soli3(C658,$A$3,Param!$J$4,Param!$J$5,Param!$J$6)</f>
        <v>109.83</v>
      </c>
      <c r="G658" s="3">
        <f>soli3grenz(C658,$A$3,Param!$J$4,Param!$J$5,Param!$J$6)*100</f>
        <v>11.899999999999999</v>
      </c>
      <c r="H658" s="13">
        <f t="shared" si="244"/>
        <v>17988.830000000002</v>
      </c>
      <c r="I658" s="3">
        <f t="shared" si="242"/>
        <v>27.760540123456796</v>
      </c>
      <c r="J658" s="13">
        <f t="shared" si="245"/>
        <v>46.997999999999998</v>
      </c>
      <c r="K658" s="13">
        <f>tarifest3(A658,$A$3,Param!$B$10,Param!$C$10,Param!$D$10,Param!$E$10,Param!$B$11,Param!$C$11,Param!$D$11,Param!$E$11)</f>
        <v>22225</v>
      </c>
      <c r="L658" s="3">
        <f t="shared" si="254"/>
        <v>34.297839506172842</v>
      </c>
      <c r="M658" s="3">
        <f>tarifest3grenz(A658,$A$3,Param!$B$10,Param!$C$10,Param!$D$10,Param!$E$10,Param!$B$11,Param!$C$11,Param!$D$11,Param!$E$11)*100</f>
        <v>42</v>
      </c>
      <c r="N658" s="3">
        <f t="shared" si="255"/>
        <v>7825</v>
      </c>
      <c r="O658" s="3">
        <f t="shared" si="256"/>
        <v>12.075617283950617</v>
      </c>
      <c r="P658" s="13">
        <f t="shared" si="246"/>
        <v>45360</v>
      </c>
      <c r="Q658" s="13">
        <f t="shared" si="257"/>
        <v>0</v>
      </c>
      <c r="R658" s="13">
        <f>tarifest3(A658-$K$3,$A$3,Param!$B$10,Param!$C$10,Param!$D$10,Param!$E$10,Param!$B$11,Param!$C$11,Param!$D$11,Param!$E$11)</f>
        <v>13618</v>
      </c>
      <c r="S658" s="3">
        <f t="shared" si="258"/>
        <v>21.015432098765434</v>
      </c>
      <c r="T658" s="3">
        <f>IF(A658&lt;$K$3,$K$2,tarifest3grenz(A658-$K$3,$A$3,Param!$B$10,Param!$C$10,Param!$D$10,Param!$E$10,Param!$B$11,Param!$C$11,Param!$D$11,Param!$E$11))*100</f>
        <v>40.33985275933135</v>
      </c>
      <c r="U658" s="3">
        <f>MAX(K658-tarifest3($K$3,$A$3,Param!$B$10,Param!$C$10,Param!$D$10,Param!$E$10,Param!$B$11,Param!$C$11,Param!$D$11,Param!$E$11),0)</f>
        <v>16995</v>
      </c>
      <c r="V658" s="3">
        <f t="shared" si="259"/>
        <v>26.226851851851851</v>
      </c>
      <c r="W658" s="3">
        <f t="shared" si="260"/>
        <v>42</v>
      </c>
      <c r="X658" s="3">
        <f>soli3grenz(K658,$A$3,Param!$J$9,Param!$J$10,Param!$J$11)*100</f>
        <v>11.899999999999999</v>
      </c>
      <c r="Y658" s="13">
        <f t="shared" si="247"/>
        <v>16995</v>
      </c>
      <c r="Z658" s="3">
        <f t="shared" si="261"/>
        <v>26.226851851851851</v>
      </c>
      <c r="AA658" s="13">
        <f t="shared" si="248"/>
        <v>42</v>
      </c>
      <c r="AB658" s="13">
        <f t="shared" si="249"/>
        <v>-993.83000000000175</v>
      </c>
      <c r="AC658" s="13">
        <f t="shared" si="250"/>
        <v>-1.5336882716049445</v>
      </c>
      <c r="AD658" s="13">
        <f t="shared" si="251"/>
        <v>-4.9979999999999976</v>
      </c>
      <c r="AE658" s="3">
        <f t="shared" si="252"/>
        <v>0</v>
      </c>
      <c r="AF658" s="13">
        <f t="shared" si="240"/>
        <v>993.83000000000175</v>
      </c>
      <c r="AG658" s="13">
        <f t="shared" si="262"/>
        <v>1.5336882716049445</v>
      </c>
      <c r="AH658" s="13">
        <f t="shared" si="241"/>
        <v>1.5336882716049445</v>
      </c>
    </row>
    <row r="659" spans="1:34" x14ac:dyDescent="0.2">
      <c r="A659" s="8">
        <f t="shared" si="263"/>
        <v>64900</v>
      </c>
      <c r="B659" s="9">
        <f t="shared" si="243"/>
        <v>64.900000000000006</v>
      </c>
      <c r="C659" s="13">
        <f>tarifest3(A659,$A$3,Param!$B$5,Param!$C$5,Param!$D$5,Param!$E$5,Param!$B$6,Param!$C$6,Param!$D$6,Param!$E$6)</f>
        <v>17921</v>
      </c>
      <c r="D659" s="3">
        <f t="shared" si="253"/>
        <v>27.613251155624035</v>
      </c>
      <c r="E659" s="3">
        <f>tarifest3grenz(A659,$A$3,Param!$B$5,Param!$C$5,Param!$D$5,Param!$E$5,Param!$B$6,Param!$C$6,Param!$D$6,Param!$E$6)*100</f>
        <v>42</v>
      </c>
      <c r="F659" s="13">
        <f>soli3(C659,$A$3,Param!$J$4,Param!$J$5,Param!$J$6)</f>
        <v>114.83</v>
      </c>
      <c r="G659" s="3">
        <f>soli3grenz(C659,$A$3,Param!$J$4,Param!$J$5,Param!$J$6)*100</f>
        <v>11.899999999999999</v>
      </c>
      <c r="H659" s="13">
        <f t="shared" si="244"/>
        <v>18035.830000000002</v>
      </c>
      <c r="I659" s="3">
        <f t="shared" si="242"/>
        <v>27.790184899845922</v>
      </c>
      <c r="J659" s="13">
        <f t="shared" si="245"/>
        <v>46.997999999999998</v>
      </c>
      <c r="K659" s="13">
        <f>tarifest3(A659,$A$3,Param!$B$10,Param!$C$10,Param!$D$10,Param!$E$10,Param!$B$11,Param!$C$11,Param!$D$11,Param!$E$11)</f>
        <v>22267</v>
      </c>
      <c r="L659" s="3">
        <f t="shared" si="254"/>
        <v>34.30970724191063</v>
      </c>
      <c r="M659" s="3">
        <f>tarifest3grenz(A659,$A$3,Param!$B$10,Param!$C$10,Param!$D$10,Param!$E$10,Param!$B$11,Param!$C$11,Param!$D$11,Param!$E$11)*100</f>
        <v>42</v>
      </c>
      <c r="N659" s="3">
        <f t="shared" si="255"/>
        <v>7867</v>
      </c>
      <c r="O659" s="3">
        <f t="shared" si="256"/>
        <v>12.121725731895223</v>
      </c>
      <c r="P659" s="13">
        <f t="shared" si="246"/>
        <v>45430</v>
      </c>
      <c r="Q659" s="13">
        <f t="shared" si="257"/>
        <v>0</v>
      </c>
      <c r="R659" s="13">
        <f>tarifest3(A659-$K$3,$A$3,Param!$B$10,Param!$C$10,Param!$D$10,Param!$E$10,Param!$B$11,Param!$C$11,Param!$D$11,Param!$E$11)</f>
        <v>13658</v>
      </c>
      <c r="S659" s="3">
        <f t="shared" si="258"/>
        <v>21.044684129429893</v>
      </c>
      <c r="T659" s="3">
        <f>IF(A659&lt;$K$3,$K$2,tarifest3grenz(A659-$K$3,$A$3,Param!$B$10,Param!$C$10,Param!$D$10,Param!$E$10,Param!$B$11,Param!$C$11,Param!$D$11,Param!$E$11))*100</f>
        <v>40.381139683993588</v>
      </c>
      <c r="U659" s="3">
        <f>MAX(K659-tarifest3($K$3,$A$3,Param!$B$10,Param!$C$10,Param!$D$10,Param!$E$10,Param!$B$11,Param!$C$11,Param!$D$11,Param!$E$11),0)</f>
        <v>17037</v>
      </c>
      <c r="V659" s="3">
        <f t="shared" si="259"/>
        <v>26.251155624036983</v>
      </c>
      <c r="W659" s="3">
        <f t="shared" si="260"/>
        <v>42</v>
      </c>
      <c r="X659" s="3">
        <f>soli3grenz(K659,$A$3,Param!$J$9,Param!$J$10,Param!$J$11)*100</f>
        <v>11.899999999999999</v>
      </c>
      <c r="Y659" s="13">
        <f t="shared" si="247"/>
        <v>17037</v>
      </c>
      <c r="Z659" s="3">
        <f t="shared" si="261"/>
        <v>26.251155624036983</v>
      </c>
      <c r="AA659" s="13">
        <f t="shared" si="248"/>
        <v>42</v>
      </c>
      <c r="AB659" s="13">
        <f t="shared" si="249"/>
        <v>-998.83000000000175</v>
      </c>
      <c r="AC659" s="13">
        <f t="shared" si="250"/>
        <v>-1.5390292758089394</v>
      </c>
      <c r="AD659" s="13">
        <f t="shared" si="251"/>
        <v>-4.9979999999999976</v>
      </c>
      <c r="AE659" s="3">
        <f t="shared" si="252"/>
        <v>0</v>
      </c>
      <c r="AF659" s="13">
        <f t="shared" si="240"/>
        <v>998.83000000000175</v>
      </c>
      <c r="AG659" s="13">
        <f t="shared" si="262"/>
        <v>1.5390292758089394</v>
      </c>
      <c r="AH659" s="13">
        <f t="shared" si="241"/>
        <v>1.5390292758089394</v>
      </c>
    </row>
    <row r="660" spans="1:34" x14ac:dyDescent="0.2">
      <c r="A660" s="8">
        <f t="shared" si="263"/>
        <v>65000</v>
      </c>
      <c r="B660" s="9">
        <f t="shared" si="243"/>
        <v>65</v>
      </c>
      <c r="C660" s="13">
        <f>tarifest3(A660,$A$3,Param!$B$5,Param!$C$5,Param!$D$5,Param!$E$5,Param!$B$6,Param!$C$6,Param!$D$6,Param!$E$6)</f>
        <v>17963</v>
      </c>
      <c r="D660" s="3">
        <f t="shared" si="253"/>
        <v>27.635384615384616</v>
      </c>
      <c r="E660" s="3">
        <f>tarifest3grenz(A660,$A$3,Param!$B$5,Param!$C$5,Param!$D$5,Param!$E$5,Param!$B$6,Param!$C$6,Param!$D$6,Param!$E$6)*100</f>
        <v>42</v>
      </c>
      <c r="F660" s="13">
        <f>soli3(C660,$A$3,Param!$J$4,Param!$J$5,Param!$J$6)</f>
        <v>119.83</v>
      </c>
      <c r="G660" s="3">
        <f>soli3grenz(C660,$A$3,Param!$J$4,Param!$J$5,Param!$J$6)*100</f>
        <v>11.899999999999999</v>
      </c>
      <c r="H660" s="13">
        <f t="shared" si="244"/>
        <v>18082.830000000002</v>
      </c>
      <c r="I660" s="3">
        <f t="shared" si="242"/>
        <v>27.819738461538464</v>
      </c>
      <c r="J660" s="13">
        <f t="shared" si="245"/>
        <v>46.997999999999998</v>
      </c>
      <c r="K660" s="13">
        <f>tarifest3(A660,$A$3,Param!$B$10,Param!$C$10,Param!$D$10,Param!$E$10,Param!$B$11,Param!$C$11,Param!$D$11,Param!$E$11)</f>
        <v>22309</v>
      </c>
      <c r="L660" s="3">
        <f t="shared" si="254"/>
        <v>34.321538461538459</v>
      </c>
      <c r="M660" s="3">
        <f>tarifest3grenz(A660,$A$3,Param!$B$10,Param!$C$10,Param!$D$10,Param!$E$10,Param!$B$11,Param!$C$11,Param!$D$11,Param!$E$11)*100</f>
        <v>42</v>
      </c>
      <c r="N660" s="3">
        <f t="shared" si="255"/>
        <v>7909</v>
      </c>
      <c r="O660" s="3">
        <f t="shared" si="256"/>
        <v>12.167692307692308</v>
      </c>
      <c r="P660" s="13">
        <f t="shared" si="246"/>
        <v>45500</v>
      </c>
      <c r="Q660" s="13">
        <f t="shared" si="257"/>
        <v>0</v>
      </c>
      <c r="R660" s="13">
        <f>tarifest3(A660-$K$3,$A$3,Param!$B$10,Param!$C$10,Param!$D$10,Param!$E$10,Param!$B$11,Param!$C$11,Param!$D$11,Param!$E$11)</f>
        <v>13699</v>
      </c>
      <c r="S660" s="3">
        <f t="shared" si="258"/>
        <v>21.075384615384614</v>
      </c>
      <c r="T660" s="3">
        <f>IF(A660&lt;$K$3,$K$2,tarifest3grenz(A660-$K$3,$A$3,Param!$B$10,Param!$C$10,Param!$D$10,Param!$E$10,Param!$B$11,Param!$C$11,Param!$D$11,Param!$E$11))*100</f>
        <v>40.422426608655826</v>
      </c>
      <c r="U660" s="3">
        <f>MAX(K660-tarifest3($K$3,$A$3,Param!$B$10,Param!$C$10,Param!$D$10,Param!$E$10,Param!$B$11,Param!$C$11,Param!$D$11,Param!$E$11),0)</f>
        <v>17079</v>
      </c>
      <c r="V660" s="3">
        <f t="shared" si="259"/>
        <v>26.275384615384617</v>
      </c>
      <c r="W660" s="3">
        <f t="shared" si="260"/>
        <v>42</v>
      </c>
      <c r="X660" s="3">
        <f>soli3grenz(K660,$A$3,Param!$J$9,Param!$J$10,Param!$J$11)*100</f>
        <v>11.899999999999999</v>
      </c>
      <c r="Y660" s="13">
        <f t="shared" si="247"/>
        <v>17079</v>
      </c>
      <c r="Z660" s="3">
        <f t="shared" si="261"/>
        <v>26.275384615384617</v>
      </c>
      <c r="AA660" s="13">
        <f t="shared" si="248"/>
        <v>42</v>
      </c>
      <c r="AB660" s="13">
        <f t="shared" si="249"/>
        <v>-1003.8300000000017</v>
      </c>
      <c r="AC660" s="13">
        <f t="shared" si="250"/>
        <v>-1.5443538461538466</v>
      </c>
      <c r="AD660" s="13">
        <f t="shared" si="251"/>
        <v>-4.9979999999999976</v>
      </c>
      <c r="AE660" s="3">
        <f t="shared" si="252"/>
        <v>0</v>
      </c>
      <c r="AF660" s="13">
        <f t="shared" si="240"/>
        <v>1003.8300000000017</v>
      </c>
      <c r="AG660" s="13">
        <f t="shared" si="262"/>
        <v>1.5443538461538466</v>
      </c>
      <c r="AH660" s="13">
        <f t="shared" si="241"/>
        <v>1.5443538461538466</v>
      </c>
    </row>
    <row r="661" spans="1:34" x14ac:dyDescent="0.2">
      <c r="A661" s="8">
        <f t="shared" si="263"/>
        <v>65100</v>
      </c>
      <c r="B661" s="9">
        <f t="shared" si="243"/>
        <v>65.099999999999994</v>
      </c>
      <c r="C661" s="13">
        <f>tarifest3(A661,$A$3,Param!$B$5,Param!$C$5,Param!$D$5,Param!$E$5,Param!$B$6,Param!$C$6,Param!$D$6,Param!$E$6)</f>
        <v>18005</v>
      </c>
      <c r="D661" s="3">
        <f t="shared" si="253"/>
        <v>27.657450076804917</v>
      </c>
      <c r="E661" s="3">
        <f>tarifest3grenz(A661,$A$3,Param!$B$5,Param!$C$5,Param!$D$5,Param!$E$5,Param!$B$6,Param!$C$6,Param!$D$6,Param!$E$6)*100</f>
        <v>42</v>
      </c>
      <c r="F661" s="13">
        <f>soli3(C661,$A$3,Param!$J$4,Param!$J$5,Param!$J$6)</f>
        <v>124.83</v>
      </c>
      <c r="G661" s="3">
        <f>soli3grenz(C661,$A$3,Param!$J$4,Param!$J$5,Param!$J$6)*100</f>
        <v>11.899999999999999</v>
      </c>
      <c r="H661" s="13">
        <f t="shared" si="244"/>
        <v>18129.830000000002</v>
      </c>
      <c r="I661" s="3">
        <f t="shared" si="242"/>
        <v>27.849201228878652</v>
      </c>
      <c r="J661" s="13">
        <f t="shared" si="245"/>
        <v>46.997999999999998</v>
      </c>
      <c r="K661" s="13">
        <f>tarifest3(A661,$A$3,Param!$B$10,Param!$C$10,Param!$D$10,Param!$E$10,Param!$B$11,Param!$C$11,Param!$D$11,Param!$E$11)</f>
        <v>22351</v>
      </c>
      <c r="L661" s="3">
        <f t="shared" si="254"/>
        <v>34.333333333333336</v>
      </c>
      <c r="M661" s="3">
        <f>tarifest3grenz(A661,$A$3,Param!$B$10,Param!$C$10,Param!$D$10,Param!$E$10,Param!$B$11,Param!$C$11,Param!$D$11,Param!$E$11)*100</f>
        <v>42</v>
      </c>
      <c r="N661" s="3">
        <f t="shared" si="255"/>
        <v>7951</v>
      </c>
      <c r="O661" s="3">
        <f t="shared" si="256"/>
        <v>12.213517665130569</v>
      </c>
      <c r="P661" s="13">
        <f t="shared" si="246"/>
        <v>45570</v>
      </c>
      <c r="Q661" s="13">
        <f t="shared" si="257"/>
        <v>0</v>
      </c>
      <c r="R661" s="13">
        <f>tarifest3(A661-$K$3,$A$3,Param!$B$10,Param!$C$10,Param!$D$10,Param!$E$10,Param!$B$11,Param!$C$11,Param!$D$11,Param!$E$11)</f>
        <v>13739</v>
      </c>
      <c r="S661" s="3">
        <f t="shared" si="258"/>
        <v>21.104454685099846</v>
      </c>
      <c r="T661" s="3">
        <f>IF(A661&lt;$K$3,$K$2,tarifest3grenz(A661-$K$3,$A$3,Param!$B$10,Param!$C$10,Param!$D$10,Param!$E$10,Param!$B$11,Param!$C$11,Param!$D$11,Param!$E$11))*100</f>
        <v>40.463713533318071</v>
      </c>
      <c r="U661" s="3">
        <f>MAX(K661-tarifest3($K$3,$A$3,Param!$B$10,Param!$C$10,Param!$D$10,Param!$E$10,Param!$B$11,Param!$C$11,Param!$D$11,Param!$E$11),0)</f>
        <v>17121</v>
      </c>
      <c r="V661" s="3">
        <f t="shared" si="259"/>
        <v>26.299539170506915</v>
      </c>
      <c r="W661" s="3">
        <f t="shared" si="260"/>
        <v>42</v>
      </c>
      <c r="X661" s="3">
        <f>soli3grenz(K661,$A$3,Param!$J$9,Param!$J$10,Param!$J$11)*100</f>
        <v>11.899999999999999</v>
      </c>
      <c r="Y661" s="13">
        <f t="shared" si="247"/>
        <v>17121</v>
      </c>
      <c r="Z661" s="3">
        <f t="shared" si="261"/>
        <v>26.299539170506915</v>
      </c>
      <c r="AA661" s="13">
        <f t="shared" si="248"/>
        <v>42</v>
      </c>
      <c r="AB661" s="13">
        <f t="shared" si="249"/>
        <v>-1008.8300000000017</v>
      </c>
      <c r="AC661" s="13">
        <f t="shared" si="250"/>
        <v>-1.5496620583717373</v>
      </c>
      <c r="AD661" s="13">
        <f t="shared" si="251"/>
        <v>-4.9979999999999976</v>
      </c>
      <c r="AE661" s="3">
        <f t="shared" si="252"/>
        <v>0</v>
      </c>
      <c r="AF661" s="13">
        <f t="shared" si="240"/>
        <v>1008.8300000000017</v>
      </c>
      <c r="AG661" s="13">
        <f t="shared" si="262"/>
        <v>1.5496620583717373</v>
      </c>
      <c r="AH661" s="13">
        <f t="shared" si="241"/>
        <v>1.5496620583717373</v>
      </c>
    </row>
    <row r="662" spans="1:34" x14ac:dyDescent="0.2">
      <c r="A662" s="8">
        <f t="shared" si="263"/>
        <v>65200</v>
      </c>
      <c r="B662" s="9">
        <f t="shared" si="243"/>
        <v>65.2</v>
      </c>
      <c r="C662" s="13">
        <f>tarifest3(A662,$A$3,Param!$B$5,Param!$C$5,Param!$D$5,Param!$E$5,Param!$B$6,Param!$C$6,Param!$D$6,Param!$E$6)</f>
        <v>18047</v>
      </c>
      <c r="D662" s="3">
        <f t="shared" si="253"/>
        <v>27.679447852760735</v>
      </c>
      <c r="E662" s="3">
        <f>tarifest3grenz(A662,$A$3,Param!$B$5,Param!$C$5,Param!$D$5,Param!$E$5,Param!$B$6,Param!$C$6,Param!$D$6,Param!$E$6)*100</f>
        <v>42</v>
      </c>
      <c r="F662" s="13">
        <f>soli3(C662,$A$3,Param!$J$4,Param!$J$5,Param!$J$6)</f>
        <v>129.82</v>
      </c>
      <c r="G662" s="3">
        <f>soli3grenz(C662,$A$3,Param!$J$4,Param!$J$5,Param!$J$6)*100</f>
        <v>11.899999999999999</v>
      </c>
      <c r="H662" s="13">
        <f t="shared" si="244"/>
        <v>18176.82</v>
      </c>
      <c r="I662" s="3">
        <f t="shared" si="242"/>
        <v>27.878558282208587</v>
      </c>
      <c r="J662" s="13">
        <f t="shared" si="245"/>
        <v>46.997999999999998</v>
      </c>
      <c r="K662" s="13">
        <f>tarifest3(A662,$A$3,Param!$B$10,Param!$C$10,Param!$D$10,Param!$E$10,Param!$B$11,Param!$C$11,Param!$D$11,Param!$E$11)</f>
        <v>22393</v>
      </c>
      <c r="L662" s="3">
        <f t="shared" si="254"/>
        <v>34.345092024539873</v>
      </c>
      <c r="M662" s="3">
        <f>tarifest3grenz(A662,$A$3,Param!$B$10,Param!$C$10,Param!$D$10,Param!$E$10,Param!$B$11,Param!$C$11,Param!$D$11,Param!$E$11)*100</f>
        <v>42</v>
      </c>
      <c r="N662" s="3">
        <f t="shared" si="255"/>
        <v>7993</v>
      </c>
      <c r="O662" s="3">
        <f t="shared" si="256"/>
        <v>12.259202453987731</v>
      </c>
      <c r="P662" s="13">
        <f t="shared" si="246"/>
        <v>45640</v>
      </c>
      <c r="Q662" s="13">
        <f t="shared" si="257"/>
        <v>0</v>
      </c>
      <c r="R662" s="13">
        <f>tarifest3(A662-$K$3,$A$3,Param!$B$10,Param!$C$10,Param!$D$10,Param!$E$10,Param!$B$11,Param!$C$11,Param!$D$11,Param!$E$11)</f>
        <v>13780</v>
      </c>
      <c r="S662" s="3">
        <f t="shared" si="258"/>
        <v>21.134969325153374</v>
      </c>
      <c r="T662" s="3">
        <f>IF(A662&lt;$K$3,$K$2,tarifest3grenz(A662-$K$3,$A$3,Param!$B$10,Param!$C$10,Param!$D$10,Param!$E$10,Param!$B$11,Param!$C$11,Param!$D$11,Param!$E$11))*100</f>
        <v>40.505000457980309</v>
      </c>
      <c r="U662" s="3">
        <f>MAX(K662-tarifest3($K$3,$A$3,Param!$B$10,Param!$C$10,Param!$D$10,Param!$E$10,Param!$B$11,Param!$C$11,Param!$D$11,Param!$E$11),0)</f>
        <v>17163</v>
      </c>
      <c r="V662" s="3">
        <f t="shared" si="259"/>
        <v>26.323619631901842</v>
      </c>
      <c r="W662" s="3">
        <f t="shared" si="260"/>
        <v>42</v>
      </c>
      <c r="X662" s="3">
        <f>soli3grenz(K662,$A$3,Param!$J$9,Param!$J$10,Param!$J$11)*100</f>
        <v>11.899999999999999</v>
      </c>
      <c r="Y662" s="13">
        <f t="shared" si="247"/>
        <v>17163</v>
      </c>
      <c r="Z662" s="3">
        <f t="shared" si="261"/>
        <v>26.323619631901842</v>
      </c>
      <c r="AA662" s="13">
        <f t="shared" si="248"/>
        <v>42</v>
      </c>
      <c r="AB662" s="13">
        <f t="shared" si="249"/>
        <v>-1013.8199999999997</v>
      </c>
      <c r="AC662" s="13">
        <f t="shared" si="250"/>
        <v>-1.5549386503067453</v>
      </c>
      <c r="AD662" s="13">
        <f t="shared" si="251"/>
        <v>-4.9979999999999976</v>
      </c>
      <c r="AE662" s="3">
        <f t="shared" si="252"/>
        <v>0</v>
      </c>
      <c r="AF662" s="13">
        <f t="shared" si="240"/>
        <v>1013.8199999999997</v>
      </c>
      <c r="AG662" s="13">
        <f t="shared" si="262"/>
        <v>1.5549386503067453</v>
      </c>
      <c r="AH662" s="13">
        <f t="shared" si="241"/>
        <v>1.5549386503067453</v>
      </c>
    </row>
    <row r="663" spans="1:34" x14ac:dyDescent="0.2">
      <c r="A663" s="8">
        <f t="shared" si="263"/>
        <v>65300</v>
      </c>
      <c r="B663" s="9">
        <f t="shared" si="243"/>
        <v>65.3</v>
      </c>
      <c r="C663" s="13">
        <f>tarifest3(A663,$A$3,Param!$B$5,Param!$C$5,Param!$D$5,Param!$E$5,Param!$B$6,Param!$C$6,Param!$D$6,Param!$E$6)</f>
        <v>18089</v>
      </c>
      <c r="D663" s="3">
        <f t="shared" si="253"/>
        <v>27.701378254211335</v>
      </c>
      <c r="E663" s="3">
        <f>tarifest3grenz(A663,$A$3,Param!$B$5,Param!$C$5,Param!$D$5,Param!$E$5,Param!$B$6,Param!$C$6,Param!$D$6,Param!$E$6)*100</f>
        <v>42</v>
      </c>
      <c r="F663" s="13">
        <f>soli3(C663,$A$3,Param!$J$4,Param!$J$5,Param!$J$6)</f>
        <v>134.82</v>
      </c>
      <c r="G663" s="3">
        <f>soli3grenz(C663,$A$3,Param!$J$4,Param!$J$5,Param!$J$6)*100</f>
        <v>11.899999999999999</v>
      </c>
      <c r="H663" s="13">
        <f t="shared" si="244"/>
        <v>18223.82</v>
      </c>
      <c r="I663" s="3">
        <f t="shared" si="242"/>
        <v>27.907840735068913</v>
      </c>
      <c r="J663" s="13">
        <f t="shared" si="245"/>
        <v>46.997999999999998</v>
      </c>
      <c r="K663" s="13">
        <f>tarifest3(A663,$A$3,Param!$B$10,Param!$C$10,Param!$D$10,Param!$E$10,Param!$B$11,Param!$C$11,Param!$D$11,Param!$E$11)</f>
        <v>22435</v>
      </c>
      <c r="L663" s="3">
        <f t="shared" si="254"/>
        <v>34.356814701378255</v>
      </c>
      <c r="M663" s="3">
        <f>tarifest3grenz(A663,$A$3,Param!$B$10,Param!$C$10,Param!$D$10,Param!$E$10,Param!$B$11,Param!$C$11,Param!$D$11,Param!$E$11)*100</f>
        <v>42</v>
      </c>
      <c r="N663" s="3">
        <f t="shared" si="255"/>
        <v>8035</v>
      </c>
      <c r="O663" s="3">
        <f t="shared" si="256"/>
        <v>12.304747320061256</v>
      </c>
      <c r="P663" s="13">
        <f t="shared" si="246"/>
        <v>45710</v>
      </c>
      <c r="Q663" s="13">
        <f t="shared" si="257"/>
        <v>0</v>
      </c>
      <c r="R663" s="13">
        <f>tarifest3(A663-$K$3,$A$3,Param!$B$10,Param!$C$10,Param!$D$10,Param!$E$10,Param!$B$11,Param!$C$11,Param!$D$11,Param!$E$11)</f>
        <v>13820</v>
      </c>
      <c r="S663" s="3">
        <f t="shared" si="258"/>
        <v>21.16385911179173</v>
      </c>
      <c r="T663" s="3">
        <f>IF(A663&lt;$K$3,$K$2,tarifest3grenz(A663-$K$3,$A$3,Param!$B$10,Param!$C$10,Param!$D$10,Param!$E$10,Param!$B$11,Param!$C$11,Param!$D$11,Param!$E$11))*100</f>
        <v>40.546287382642547</v>
      </c>
      <c r="U663" s="3">
        <f>MAX(K663-tarifest3($K$3,$A$3,Param!$B$10,Param!$C$10,Param!$D$10,Param!$E$10,Param!$B$11,Param!$C$11,Param!$D$11,Param!$E$11),0)</f>
        <v>17205</v>
      </c>
      <c r="V663" s="3">
        <f t="shared" si="259"/>
        <v>26.34762633996937</v>
      </c>
      <c r="W663" s="3">
        <f t="shared" si="260"/>
        <v>42</v>
      </c>
      <c r="X663" s="3">
        <f>soli3grenz(K663,$A$3,Param!$J$9,Param!$J$10,Param!$J$11)*100</f>
        <v>11.899999999999999</v>
      </c>
      <c r="Y663" s="13">
        <f t="shared" si="247"/>
        <v>17205</v>
      </c>
      <c r="Z663" s="3">
        <f t="shared" si="261"/>
        <v>26.34762633996937</v>
      </c>
      <c r="AA663" s="13">
        <f t="shared" si="248"/>
        <v>42</v>
      </c>
      <c r="AB663" s="13">
        <f t="shared" si="249"/>
        <v>-1018.8199999999997</v>
      </c>
      <c r="AC663" s="13">
        <f t="shared" si="250"/>
        <v>-1.5602143950995426</v>
      </c>
      <c r="AD663" s="13">
        <f t="shared" si="251"/>
        <v>-4.9979999999999976</v>
      </c>
      <c r="AE663" s="3">
        <f t="shared" si="252"/>
        <v>0</v>
      </c>
      <c r="AF663" s="13">
        <f t="shared" si="240"/>
        <v>1018.8199999999997</v>
      </c>
      <c r="AG663" s="13">
        <f t="shared" si="262"/>
        <v>1.5602143950995426</v>
      </c>
      <c r="AH663" s="13">
        <f t="shared" si="241"/>
        <v>1.5602143950995426</v>
      </c>
    </row>
    <row r="664" spans="1:34" x14ac:dyDescent="0.2">
      <c r="A664" s="8">
        <f t="shared" si="263"/>
        <v>65400</v>
      </c>
      <c r="B664" s="9">
        <f t="shared" si="243"/>
        <v>65.400000000000006</v>
      </c>
      <c r="C664" s="13">
        <f>tarifest3(A664,$A$3,Param!$B$5,Param!$C$5,Param!$D$5,Param!$E$5,Param!$B$6,Param!$C$6,Param!$D$6,Param!$E$6)</f>
        <v>18131</v>
      </c>
      <c r="D664" s="3">
        <f t="shared" si="253"/>
        <v>27.723241590214066</v>
      </c>
      <c r="E664" s="3">
        <f>tarifest3grenz(A664,$A$3,Param!$B$5,Param!$C$5,Param!$D$5,Param!$E$5,Param!$B$6,Param!$C$6,Param!$D$6,Param!$E$6)*100</f>
        <v>42</v>
      </c>
      <c r="F664" s="13">
        <f>soli3(C664,$A$3,Param!$J$4,Param!$J$5,Param!$J$6)</f>
        <v>139.82</v>
      </c>
      <c r="G664" s="3">
        <f>soli3grenz(C664,$A$3,Param!$J$4,Param!$J$5,Param!$J$6)*100</f>
        <v>11.899999999999999</v>
      </c>
      <c r="H664" s="13">
        <f t="shared" si="244"/>
        <v>18270.82</v>
      </c>
      <c r="I664" s="3">
        <f t="shared" si="242"/>
        <v>27.937033639143731</v>
      </c>
      <c r="J664" s="13">
        <f t="shared" si="245"/>
        <v>46.997999999999998</v>
      </c>
      <c r="K664" s="13">
        <f>tarifest3(A664,$A$3,Param!$B$10,Param!$C$10,Param!$D$10,Param!$E$10,Param!$B$11,Param!$C$11,Param!$D$11,Param!$E$11)</f>
        <v>22477</v>
      </c>
      <c r="L664" s="3">
        <f t="shared" si="254"/>
        <v>34.36850152905199</v>
      </c>
      <c r="M664" s="3">
        <f>tarifest3grenz(A664,$A$3,Param!$B$10,Param!$C$10,Param!$D$10,Param!$E$10,Param!$B$11,Param!$C$11,Param!$D$11,Param!$E$11)*100</f>
        <v>42</v>
      </c>
      <c r="N664" s="3">
        <f t="shared" si="255"/>
        <v>8077</v>
      </c>
      <c r="O664" s="3">
        <f t="shared" si="256"/>
        <v>12.350152905198778</v>
      </c>
      <c r="P664" s="13">
        <f t="shared" si="246"/>
        <v>45780</v>
      </c>
      <c r="Q664" s="13">
        <f t="shared" si="257"/>
        <v>0</v>
      </c>
      <c r="R664" s="13">
        <f>tarifest3(A664-$K$3,$A$3,Param!$B$10,Param!$C$10,Param!$D$10,Param!$E$10,Param!$B$11,Param!$C$11,Param!$D$11,Param!$E$11)</f>
        <v>13861</v>
      </c>
      <c r="S664" s="3">
        <f t="shared" si="258"/>
        <v>21.194189602446485</v>
      </c>
      <c r="T664" s="3">
        <f>IF(A664&lt;$K$3,$K$2,tarifest3grenz(A664-$K$3,$A$3,Param!$B$10,Param!$C$10,Param!$D$10,Param!$E$10,Param!$B$11,Param!$C$11,Param!$D$11,Param!$E$11))*100</f>
        <v>40.587574307304784</v>
      </c>
      <c r="U664" s="3">
        <f>MAX(K664-tarifest3($K$3,$A$3,Param!$B$10,Param!$C$10,Param!$D$10,Param!$E$10,Param!$B$11,Param!$C$11,Param!$D$11,Param!$E$11),0)</f>
        <v>17247</v>
      </c>
      <c r="V664" s="3">
        <f t="shared" si="259"/>
        <v>26.371559633027523</v>
      </c>
      <c r="W664" s="3">
        <f t="shared" si="260"/>
        <v>42</v>
      </c>
      <c r="X664" s="3">
        <f>soli3grenz(K664,$A$3,Param!$J$9,Param!$J$10,Param!$J$11)*100</f>
        <v>11.899999999999999</v>
      </c>
      <c r="Y664" s="13">
        <f t="shared" si="247"/>
        <v>17247</v>
      </c>
      <c r="Z664" s="3">
        <f t="shared" si="261"/>
        <v>26.371559633027523</v>
      </c>
      <c r="AA664" s="13">
        <f t="shared" si="248"/>
        <v>42</v>
      </c>
      <c r="AB664" s="13">
        <f t="shared" si="249"/>
        <v>-1023.8199999999997</v>
      </c>
      <c r="AC664" s="13">
        <f t="shared" si="250"/>
        <v>-1.565474006116208</v>
      </c>
      <c r="AD664" s="13">
        <f t="shared" si="251"/>
        <v>-4.9979999999999976</v>
      </c>
      <c r="AE664" s="3">
        <f t="shared" si="252"/>
        <v>0</v>
      </c>
      <c r="AF664" s="13">
        <f t="shared" si="240"/>
        <v>1023.8199999999997</v>
      </c>
      <c r="AG664" s="13">
        <f t="shared" si="262"/>
        <v>1.565474006116208</v>
      </c>
      <c r="AH664" s="13">
        <f t="shared" si="241"/>
        <v>1.565474006116208</v>
      </c>
    </row>
    <row r="665" spans="1:34" x14ac:dyDescent="0.2">
      <c r="A665" s="8">
        <f t="shared" si="263"/>
        <v>65500</v>
      </c>
      <c r="B665" s="9">
        <f t="shared" si="243"/>
        <v>65.5</v>
      </c>
      <c r="C665" s="13">
        <f>tarifest3(A665,$A$3,Param!$B$5,Param!$C$5,Param!$D$5,Param!$E$5,Param!$B$6,Param!$C$6,Param!$D$6,Param!$E$6)</f>
        <v>18173</v>
      </c>
      <c r="D665" s="3">
        <f t="shared" si="253"/>
        <v>27.74503816793893</v>
      </c>
      <c r="E665" s="3">
        <f>tarifest3grenz(A665,$A$3,Param!$B$5,Param!$C$5,Param!$D$5,Param!$E$5,Param!$B$6,Param!$C$6,Param!$D$6,Param!$E$6)*100</f>
        <v>42</v>
      </c>
      <c r="F665" s="13">
        <f>soli3(C665,$A$3,Param!$J$4,Param!$J$5,Param!$J$6)</f>
        <v>144.82</v>
      </c>
      <c r="G665" s="3">
        <f>soli3grenz(C665,$A$3,Param!$J$4,Param!$J$5,Param!$J$6)*100</f>
        <v>11.899999999999999</v>
      </c>
      <c r="H665" s="13">
        <f t="shared" si="244"/>
        <v>18317.82</v>
      </c>
      <c r="I665" s="3">
        <f t="shared" si="242"/>
        <v>27.966137404580156</v>
      </c>
      <c r="J665" s="13">
        <f t="shared" si="245"/>
        <v>46.997999999999998</v>
      </c>
      <c r="K665" s="13">
        <f>tarifest3(A665,$A$3,Param!$B$10,Param!$C$10,Param!$D$10,Param!$E$10,Param!$B$11,Param!$C$11,Param!$D$11,Param!$E$11)</f>
        <v>22519</v>
      </c>
      <c r="L665" s="3">
        <f t="shared" si="254"/>
        <v>34.380152671755724</v>
      </c>
      <c r="M665" s="3">
        <f>tarifest3grenz(A665,$A$3,Param!$B$10,Param!$C$10,Param!$D$10,Param!$E$10,Param!$B$11,Param!$C$11,Param!$D$11,Param!$E$11)*100</f>
        <v>42</v>
      </c>
      <c r="N665" s="3">
        <f t="shared" si="255"/>
        <v>8119</v>
      </c>
      <c r="O665" s="3">
        <f t="shared" si="256"/>
        <v>12.395419847328244</v>
      </c>
      <c r="P665" s="13">
        <f t="shared" si="246"/>
        <v>45850</v>
      </c>
      <c r="Q665" s="13">
        <f t="shared" si="257"/>
        <v>0</v>
      </c>
      <c r="R665" s="13">
        <f>tarifest3(A665-$K$3,$A$3,Param!$B$10,Param!$C$10,Param!$D$10,Param!$E$10,Param!$B$11,Param!$C$11,Param!$D$11,Param!$E$11)</f>
        <v>13901</v>
      </c>
      <c r="S665" s="3">
        <f t="shared" si="258"/>
        <v>21.22290076335878</v>
      </c>
      <c r="T665" s="3">
        <f>IF(A665&lt;$K$3,$K$2,tarifest3grenz(A665-$K$3,$A$3,Param!$B$10,Param!$C$10,Param!$D$10,Param!$E$10,Param!$B$11,Param!$C$11,Param!$D$11,Param!$E$11))*100</f>
        <v>40.628861231967022</v>
      </c>
      <c r="U665" s="3">
        <f>MAX(K665-tarifest3($K$3,$A$3,Param!$B$10,Param!$C$10,Param!$D$10,Param!$E$10,Param!$B$11,Param!$C$11,Param!$D$11,Param!$E$11),0)</f>
        <v>17289</v>
      </c>
      <c r="V665" s="3">
        <f t="shared" si="259"/>
        <v>26.395419847328245</v>
      </c>
      <c r="W665" s="3">
        <f t="shared" si="260"/>
        <v>42</v>
      </c>
      <c r="X665" s="3">
        <f>soli3grenz(K665,$A$3,Param!$J$9,Param!$J$10,Param!$J$11)*100</f>
        <v>11.899999999999999</v>
      </c>
      <c r="Y665" s="13">
        <f t="shared" si="247"/>
        <v>17289</v>
      </c>
      <c r="Z665" s="3">
        <f t="shared" si="261"/>
        <v>26.395419847328245</v>
      </c>
      <c r="AA665" s="13">
        <f t="shared" si="248"/>
        <v>42</v>
      </c>
      <c r="AB665" s="13">
        <f t="shared" si="249"/>
        <v>-1028.8199999999997</v>
      </c>
      <c r="AC665" s="13">
        <f t="shared" si="250"/>
        <v>-1.5707175572519105</v>
      </c>
      <c r="AD665" s="13">
        <f t="shared" si="251"/>
        <v>-4.9979999999999976</v>
      </c>
      <c r="AE665" s="3">
        <f t="shared" si="252"/>
        <v>0</v>
      </c>
      <c r="AF665" s="13">
        <f t="shared" si="240"/>
        <v>1028.8199999999997</v>
      </c>
      <c r="AG665" s="13">
        <f t="shared" si="262"/>
        <v>1.5707175572519105</v>
      </c>
      <c r="AH665" s="13">
        <f t="shared" si="241"/>
        <v>1.5707175572519105</v>
      </c>
    </row>
    <row r="666" spans="1:34" x14ac:dyDescent="0.2">
      <c r="A666" s="8">
        <f t="shared" si="263"/>
        <v>65600</v>
      </c>
      <c r="B666" s="9">
        <f t="shared" si="243"/>
        <v>65.599999999999994</v>
      </c>
      <c r="C666" s="13">
        <f>tarifest3(A666,$A$3,Param!$B$5,Param!$C$5,Param!$D$5,Param!$E$5,Param!$B$6,Param!$C$6,Param!$D$6,Param!$E$6)</f>
        <v>18215</v>
      </c>
      <c r="D666" s="3">
        <f t="shared" si="253"/>
        <v>27.766768292682926</v>
      </c>
      <c r="E666" s="3">
        <f>tarifest3grenz(A666,$A$3,Param!$B$5,Param!$C$5,Param!$D$5,Param!$E$5,Param!$B$6,Param!$C$6,Param!$D$6,Param!$E$6)*100</f>
        <v>42</v>
      </c>
      <c r="F666" s="13">
        <f>soli3(C666,$A$3,Param!$J$4,Param!$J$5,Param!$J$6)</f>
        <v>149.82</v>
      </c>
      <c r="G666" s="3">
        <f>soli3grenz(C666,$A$3,Param!$J$4,Param!$J$5,Param!$J$6)*100</f>
        <v>11.899999999999999</v>
      </c>
      <c r="H666" s="13">
        <f t="shared" si="244"/>
        <v>18364.82</v>
      </c>
      <c r="I666" s="3">
        <f t="shared" si="242"/>
        <v>27.995152439024391</v>
      </c>
      <c r="J666" s="13">
        <f t="shared" si="245"/>
        <v>46.997999999999998</v>
      </c>
      <c r="K666" s="13">
        <f>tarifest3(A666,$A$3,Param!$B$10,Param!$C$10,Param!$D$10,Param!$E$10,Param!$B$11,Param!$C$11,Param!$D$11,Param!$E$11)</f>
        <v>22561</v>
      </c>
      <c r="L666" s="3">
        <f t="shared" si="254"/>
        <v>34.391768292682926</v>
      </c>
      <c r="M666" s="3">
        <f>tarifest3grenz(A666,$A$3,Param!$B$10,Param!$C$10,Param!$D$10,Param!$E$10,Param!$B$11,Param!$C$11,Param!$D$11,Param!$E$11)*100</f>
        <v>42</v>
      </c>
      <c r="N666" s="3">
        <f t="shared" si="255"/>
        <v>8161</v>
      </c>
      <c r="O666" s="3">
        <f t="shared" si="256"/>
        <v>12.440548780487806</v>
      </c>
      <c r="P666" s="13">
        <f t="shared" si="246"/>
        <v>45920</v>
      </c>
      <c r="Q666" s="13">
        <f t="shared" si="257"/>
        <v>0</v>
      </c>
      <c r="R666" s="13">
        <f>tarifest3(A666-$K$3,$A$3,Param!$B$10,Param!$C$10,Param!$D$10,Param!$E$10,Param!$B$11,Param!$C$11,Param!$D$11,Param!$E$11)</f>
        <v>13942</v>
      </c>
      <c r="S666" s="3">
        <f t="shared" si="258"/>
        <v>21.253048780487806</v>
      </c>
      <c r="T666" s="3">
        <f>IF(A666&lt;$K$3,$K$2,tarifest3grenz(A666-$K$3,$A$3,Param!$B$10,Param!$C$10,Param!$D$10,Param!$E$10,Param!$B$11,Param!$C$11,Param!$D$11,Param!$E$11))*100</f>
        <v>40.670148156629267</v>
      </c>
      <c r="U666" s="3">
        <f>MAX(K666-tarifest3($K$3,$A$3,Param!$B$10,Param!$C$10,Param!$D$10,Param!$E$10,Param!$B$11,Param!$C$11,Param!$D$11,Param!$E$11),0)</f>
        <v>17331</v>
      </c>
      <c r="V666" s="3">
        <f t="shared" si="259"/>
        <v>26.419207317073173</v>
      </c>
      <c r="W666" s="3">
        <f t="shared" si="260"/>
        <v>42</v>
      </c>
      <c r="X666" s="3">
        <f>soli3grenz(K666,$A$3,Param!$J$9,Param!$J$10,Param!$J$11)*100</f>
        <v>11.899999999999999</v>
      </c>
      <c r="Y666" s="13">
        <f t="shared" si="247"/>
        <v>17331</v>
      </c>
      <c r="Z666" s="3">
        <f t="shared" si="261"/>
        <v>26.419207317073173</v>
      </c>
      <c r="AA666" s="13">
        <f t="shared" si="248"/>
        <v>42</v>
      </c>
      <c r="AB666" s="13">
        <f t="shared" si="249"/>
        <v>-1033.8199999999997</v>
      </c>
      <c r="AC666" s="13">
        <f t="shared" si="250"/>
        <v>-1.5759451219512179</v>
      </c>
      <c r="AD666" s="13">
        <f t="shared" si="251"/>
        <v>-4.9979999999999976</v>
      </c>
      <c r="AE666" s="3">
        <f t="shared" si="252"/>
        <v>0</v>
      </c>
      <c r="AF666" s="13">
        <f t="shared" si="240"/>
        <v>1033.8199999999997</v>
      </c>
      <c r="AG666" s="13">
        <f t="shared" si="262"/>
        <v>1.5759451219512179</v>
      </c>
      <c r="AH666" s="13">
        <f t="shared" si="241"/>
        <v>1.5759451219512179</v>
      </c>
    </row>
    <row r="667" spans="1:34" x14ac:dyDescent="0.2">
      <c r="A667" s="8">
        <f t="shared" si="263"/>
        <v>65700</v>
      </c>
      <c r="B667" s="9">
        <f t="shared" si="243"/>
        <v>65.7</v>
      </c>
      <c r="C667" s="13">
        <f>tarifest3(A667,$A$3,Param!$B$5,Param!$C$5,Param!$D$5,Param!$E$5,Param!$B$6,Param!$C$6,Param!$D$6,Param!$E$6)</f>
        <v>18257</v>
      </c>
      <c r="D667" s="3">
        <f t="shared" si="253"/>
        <v>27.788432267884321</v>
      </c>
      <c r="E667" s="3">
        <f>tarifest3grenz(A667,$A$3,Param!$B$5,Param!$C$5,Param!$D$5,Param!$E$5,Param!$B$6,Param!$C$6,Param!$D$6,Param!$E$6)*100</f>
        <v>42</v>
      </c>
      <c r="F667" s="13">
        <f>soli3(C667,$A$3,Param!$J$4,Param!$J$5,Param!$J$6)</f>
        <v>154.81</v>
      </c>
      <c r="G667" s="3">
        <f>soli3grenz(C667,$A$3,Param!$J$4,Param!$J$5,Param!$J$6)*100</f>
        <v>11.899999999999999</v>
      </c>
      <c r="H667" s="13">
        <f t="shared" si="244"/>
        <v>18411.810000000001</v>
      </c>
      <c r="I667" s="3">
        <f t="shared" si="242"/>
        <v>28.024063926940642</v>
      </c>
      <c r="J667" s="13">
        <f t="shared" si="245"/>
        <v>46.997999999999998</v>
      </c>
      <c r="K667" s="13">
        <f>tarifest3(A667,$A$3,Param!$B$10,Param!$C$10,Param!$D$10,Param!$E$10,Param!$B$11,Param!$C$11,Param!$D$11,Param!$E$11)</f>
        <v>22603</v>
      </c>
      <c r="L667" s="3">
        <f t="shared" si="254"/>
        <v>34.403348554033485</v>
      </c>
      <c r="M667" s="3">
        <f>tarifest3grenz(A667,$A$3,Param!$B$10,Param!$C$10,Param!$D$10,Param!$E$10,Param!$B$11,Param!$C$11,Param!$D$11,Param!$E$11)*100</f>
        <v>42</v>
      </c>
      <c r="N667" s="3">
        <f t="shared" si="255"/>
        <v>8203</v>
      </c>
      <c r="O667" s="3">
        <f t="shared" si="256"/>
        <v>12.485540334855404</v>
      </c>
      <c r="P667" s="13">
        <f t="shared" si="246"/>
        <v>45990</v>
      </c>
      <c r="Q667" s="13">
        <f t="shared" si="257"/>
        <v>0</v>
      </c>
      <c r="R667" s="13">
        <f>tarifest3(A667-$K$3,$A$3,Param!$B$10,Param!$C$10,Param!$D$10,Param!$E$10,Param!$B$11,Param!$C$11,Param!$D$11,Param!$E$11)</f>
        <v>13983</v>
      </c>
      <c r="S667" s="3">
        <f t="shared" si="258"/>
        <v>21.283105022831052</v>
      </c>
      <c r="T667" s="3">
        <f>IF(A667&lt;$K$3,$K$2,tarifest3grenz(A667-$K$3,$A$3,Param!$B$10,Param!$C$10,Param!$D$10,Param!$E$10,Param!$B$11,Param!$C$11,Param!$D$11,Param!$E$11))*100</f>
        <v>40.711435081291505</v>
      </c>
      <c r="U667" s="3">
        <f>MAX(K667-tarifest3($K$3,$A$3,Param!$B$10,Param!$C$10,Param!$D$10,Param!$E$10,Param!$B$11,Param!$C$11,Param!$D$11,Param!$E$11),0)</f>
        <v>17373</v>
      </c>
      <c r="V667" s="3">
        <f t="shared" si="259"/>
        <v>26.442922374429223</v>
      </c>
      <c r="W667" s="3">
        <f t="shared" si="260"/>
        <v>42</v>
      </c>
      <c r="X667" s="3">
        <f>soli3grenz(K667,$A$3,Param!$J$9,Param!$J$10,Param!$J$11)*100</f>
        <v>11.899999999999999</v>
      </c>
      <c r="Y667" s="13">
        <f t="shared" si="247"/>
        <v>17373</v>
      </c>
      <c r="Z667" s="3">
        <f t="shared" si="261"/>
        <v>26.442922374429223</v>
      </c>
      <c r="AA667" s="13">
        <f t="shared" si="248"/>
        <v>42</v>
      </c>
      <c r="AB667" s="13">
        <f t="shared" si="249"/>
        <v>-1038.8100000000013</v>
      </c>
      <c r="AC667" s="13">
        <f t="shared" si="250"/>
        <v>-1.5811415525114185</v>
      </c>
      <c r="AD667" s="13">
        <f t="shared" si="251"/>
        <v>-4.9979999999999976</v>
      </c>
      <c r="AE667" s="3">
        <f t="shared" si="252"/>
        <v>0</v>
      </c>
      <c r="AF667" s="13">
        <f t="shared" si="240"/>
        <v>1038.8100000000013</v>
      </c>
      <c r="AG667" s="13">
        <f t="shared" si="262"/>
        <v>1.5811415525114185</v>
      </c>
      <c r="AH667" s="13">
        <f t="shared" si="241"/>
        <v>1.5811415525114185</v>
      </c>
    </row>
    <row r="668" spans="1:34" x14ac:dyDescent="0.2">
      <c r="A668" s="8">
        <f t="shared" si="263"/>
        <v>65800</v>
      </c>
      <c r="B668" s="9">
        <f t="shared" si="243"/>
        <v>65.8</v>
      </c>
      <c r="C668" s="13">
        <f>tarifest3(A668,$A$3,Param!$B$5,Param!$C$5,Param!$D$5,Param!$E$5,Param!$B$6,Param!$C$6,Param!$D$6,Param!$E$6)</f>
        <v>18299</v>
      </c>
      <c r="D668" s="3">
        <f t="shared" si="253"/>
        <v>27.810030395136774</v>
      </c>
      <c r="E668" s="3">
        <f>tarifest3grenz(A668,$A$3,Param!$B$5,Param!$C$5,Param!$D$5,Param!$E$5,Param!$B$6,Param!$C$6,Param!$D$6,Param!$E$6)*100</f>
        <v>42</v>
      </c>
      <c r="F668" s="13">
        <f>soli3(C668,$A$3,Param!$J$4,Param!$J$5,Param!$J$6)</f>
        <v>159.81</v>
      </c>
      <c r="G668" s="3">
        <f>soli3grenz(C668,$A$3,Param!$J$4,Param!$J$5,Param!$J$6)*100</f>
        <v>11.899999999999999</v>
      </c>
      <c r="H668" s="13">
        <f t="shared" si="244"/>
        <v>18458.810000000001</v>
      </c>
      <c r="I668" s="3">
        <f t="shared" si="242"/>
        <v>28.052902735562313</v>
      </c>
      <c r="J668" s="13">
        <f t="shared" si="245"/>
        <v>46.997999999999998</v>
      </c>
      <c r="K668" s="13">
        <f>tarifest3(A668,$A$3,Param!$B$10,Param!$C$10,Param!$D$10,Param!$E$10,Param!$B$11,Param!$C$11,Param!$D$11,Param!$E$11)</f>
        <v>22645</v>
      </c>
      <c r="L668" s="3">
        <f t="shared" si="254"/>
        <v>34.414893617021278</v>
      </c>
      <c r="M668" s="3">
        <f>tarifest3grenz(A668,$A$3,Param!$B$10,Param!$C$10,Param!$D$10,Param!$E$10,Param!$B$11,Param!$C$11,Param!$D$11,Param!$E$11)*100</f>
        <v>42</v>
      </c>
      <c r="N668" s="3">
        <f t="shared" si="255"/>
        <v>8245</v>
      </c>
      <c r="O668" s="3">
        <f t="shared" si="256"/>
        <v>12.530395136778116</v>
      </c>
      <c r="P668" s="13">
        <f t="shared" si="246"/>
        <v>46060</v>
      </c>
      <c r="Q668" s="13">
        <f t="shared" si="257"/>
        <v>0</v>
      </c>
      <c r="R668" s="13">
        <f>tarifest3(A668-$K$3,$A$3,Param!$B$10,Param!$C$10,Param!$D$10,Param!$E$10,Param!$B$11,Param!$C$11,Param!$D$11,Param!$E$11)</f>
        <v>14023</v>
      </c>
      <c r="S668" s="3">
        <f t="shared" si="258"/>
        <v>21.311550151975684</v>
      </c>
      <c r="T668" s="3">
        <f>IF(A668&lt;$K$3,$K$2,tarifest3grenz(A668-$K$3,$A$3,Param!$B$10,Param!$C$10,Param!$D$10,Param!$E$10,Param!$B$11,Param!$C$11,Param!$D$11,Param!$E$11))*100</f>
        <v>40.752722005953743</v>
      </c>
      <c r="U668" s="3">
        <f>MAX(K668-tarifest3($K$3,$A$3,Param!$B$10,Param!$C$10,Param!$D$10,Param!$E$10,Param!$B$11,Param!$C$11,Param!$D$11,Param!$E$11),0)</f>
        <v>17415</v>
      </c>
      <c r="V668" s="3">
        <f t="shared" si="259"/>
        <v>26.466565349544073</v>
      </c>
      <c r="W668" s="3">
        <f t="shared" si="260"/>
        <v>42</v>
      </c>
      <c r="X668" s="3">
        <f>soli3grenz(K668,$A$3,Param!$J$9,Param!$J$10,Param!$J$11)*100</f>
        <v>11.899999999999999</v>
      </c>
      <c r="Y668" s="13">
        <f t="shared" si="247"/>
        <v>17415</v>
      </c>
      <c r="Z668" s="3">
        <f t="shared" si="261"/>
        <v>26.466565349544073</v>
      </c>
      <c r="AA668" s="13">
        <f t="shared" si="248"/>
        <v>42</v>
      </c>
      <c r="AB668" s="13">
        <f t="shared" si="249"/>
        <v>-1043.8100000000013</v>
      </c>
      <c r="AC668" s="13">
        <f t="shared" si="250"/>
        <v>-1.5863373860182399</v>
      </c>
      <c r="AD668" s="13">
        <f t="shared" si="251"/>
        <v>-4.9979999999999976</v>
      </c>
      <c r="AE668" s="3">
        <f t="shared" si="252"/>
        <v>0</v>
      </c>
      <c r="AF668" s="13">
        <f t="shared" si="240"/>
        <v>1043.8100000000013</v>
      </c>
      <c r="AG668" s="13">
        <f t="shared" si="262"/>
        <v>1.5863373860182399</v>
      </c>
      <c r="AH668" s="13">
        <f t="shared" si="241"/>
        <v>1.5863373860182399</v>
      </c>
    </row>
    <row r="669" spans="1:34" x14ac:dyDescent="0.2">
      <c r="A669" s="8">
        <f t="shared" si="263"/>
        <v>65900</v>
      </c>
      <c r="B669" s="9">
        <f t="shared" si="243"/>
        <v>65.900000000000006</v>
      </c>
      <c r="C669" s="13">
        <f>tarifest3(A669,$A$3,Param!$B$5,Param!$C$5,Param!$D$5,Param!$E$5,Param!$B$6,Param!$C$6,Param!$D$6,Param!$E$6)</f>
        <v>18341</v>
      </c>
      <c r="D669" s="3">
        <f t="shared" si="253"/>
        <v>27.83156297420334</v>
      </c>
      <c r="E669" s="3">
        <f>tarifest3grenz(A669,$A$3,Param!$B$5,Param!$C$5,Param!$D$5,Param!$E$5,Param!$B$6,Param!$C$6,Param!$D$6,Param!$E$6)*100</f>
        <v>42</v>
      </c>
      <c r="F669" s="13">
        <f>soli3(C669,$A$3,Param!$J$4,Param!$J$5,Param!$J$6)</f>
        <v>164.81</v>
      </c>
      <c r="G669" s="3">
        <f>soli3grenz(C669,$A$3,Param!$J$4,Param!$J$5,Param!$J$6)*100</f>
        <v>11.899999999999999</v>
      </c>
      <c r="H669" s="13">
        <f t="shared" si="244"/>
        <v>18505.810000000001</v>
      </c>
      <c r="I669" s="3">
        <f t="shared" si="242"/>
        <v>28.081654021244312</v>
      </c>
      <c r="J669" s="13">
        <f t="shared" si="245"/>
        <v>46.997999999999998</v>
      </c>
      <c r="K669" s="13">
        <f>tarifest3(A669,$A$3,Param!$B$10,Param!$C$10,Param!$D$10,Param!$E$10,Param!$B$11,Param!$C$11,Param!$D$11,Param!$E$11)</f>
        <v>22687</v>
      </c>
      <c r="L669" s="3">
        <f t="shared" si="254"/>
        <v>34.426403641881635</v>
      </c>
      <c r="M669" s="3">
        <f>tarifest3grenz(A669,$A$3,Param!$B$10,Param!$C$10,Param!$D$10,Param!$E$10,Param!$B$11,Param!$C$11,Param!$D$11,Param!$E$11)*100</f>
        <v>42</v>
      </c>
      <c r="N669" s="3">
        <f t="shared" si="255"/>
        <v>8287</v>
      </c>
      <c r="O669" s="3">
        <f t="shared" si="256"/>
        <v>12.575113808801214</v>
      </c>
      <c r="P669" s="13">
        <f t="shared" si="246"/>
        <v>46130</v>
      </c>
      <c r="Q669" s="13">
        <f t="shared" si="257"/>
        <v>0</v>
      </c>
      <c r="R669" s="13">
        <f>tarifest3(A669-$K$3,$A$3,Param!$B$10,Param!$C$10,Param!$D$10,Param!$E$10,Param!$B$11,Param!$C$11,Param!$D$11,Param!$E$11)</f>
        <v>14064</v>
      </c>
      <c r="S669" s="3">
        <f t="shared" si="258"/>
        <v>21.341426403641879</v>
      </c>
      <c r="T669" s="3">
        <f>IF(A669&lt;$K$3,$K$2,tarifest3grenz(A669-$K$3,$A$3,Param!$B$10,Param!$C$10,Param!$D$10,Param!$E$10,Param!$B$11,Param!$C$11,Param!$D$11,Param!$E$11))*100</f>
        <v>40.794008930615981</v>
      </c>
      <c r="U669" s="3">
        <f>MAX(K669-tarifest3($K$3,$A$3,Param!$B$10,Param!$C$10,Param!$D$10,Param!$E$10,Param!$B$11,Param!$C$11,Param!$D$11,Param!$E$11),0)</f>
        <v>17457</v>
      </c>
      <c r="V669" s="3">
        <f t="shared" si="259"/>
        <v>26.490136570561457</v>
      </c>
      <c r="W669" s="3">
        <f t="shared" si="260"/>
        <v>42</v>
      </c>
      <c r="X669" s="3">
        <f>soli3grenz(K669,$A$3,Param!$J$9,Param!$J$10,Param!$J$11)*100</f>
        <v>11.899999999999999</v>
      </c>
      <c r="Y669" s="13">
        <f t="shared" si="247"/>
        <v>17457</v>
      </c>
      <c r="Z669" s="3">
        <f t="shared" si="261"/>
        <v>26.490136570561457</v>
      </c>
      <c r="AA669" s="13">
        <f t="shared" si="248"/>
        <v>42</v>
      </c>
      <c r="AB669" s="13">
        <f t="shared" si="249"/>
        <v>-1048.8100000000013</v>
      </c>
      <c r="AC669" s="13">
        <f t="shared" si="250"/>
        <v>-1.5915174506828542</v>
      </c>
      <c r="AD669" s="13">
        <f t="shared" si="251"/>
        <v>-4.9979999999999976</v>
      </c>
      <c r="AE669" s="3">
        <f t="shared" si="252"/>
        <v>0</v>
      </c>
      <c r="AF669" s="13">
        <f t="shared" si="240"/>
        <v>1048.8100000000013</v>
      </c>
      <c r="AG669" s="13">
        <f t="shared" si="262"/>
        <v>1.5915174506828542</v>
      </c>
      <c r="AH669" s="13">
        <f t="shared" si="241"/>
        <v>1.5915174506828542</v>
      </c>
    </row>
    <row r="670" spans="1:34" x14ac:dyDescent="0.2">
      <c r="A670" s="8">
        <f t="shared" si="263"/>
        <v>66000</v>
      </c>
      <c r="B670" s="9">
        <f t="shared" si="243"/>
        <v>66</v>
      </c>
      <c r="C670" s="13">
        <f>tarifest3(A670,$A$3,Param!$B$5,Param!$C$5,Param!$D$5,Param!$E$5,Param!$B$6,Param!$C$6,Param!$D$6,Param!$E$6)</f>
        <v>18383</v>
      </c>
      <c r="D670" s="3">
        <f t="shared" si="253"/>
        <v>27.853030303030302</v>
      </c>
      <c r="E670" s="3">
        <f>tarifest3grenz(A670,$A$3,Param!$B$5,Param!$C$5,Param!$D$5,Param!$E$5,Param!$B$6,Param!$C$6,Param!$D$6,Param!$E$6)*100</f>
        <v>42</v>
      </c>
      <c r="F670" s="13">
        <f>soli3(C670,$A$3,Param!$J$4,Param!$J$5,Param!$J$6)</f>
        <v>169.81</v>
      </c>
      <c r="G670" s="3">
        <f>soli3grenz(C670,$A$3,Param!$J$4,Param!$J$5,Param!$J$6)*100</f>
        <v>11.899999999999999</v>
      </c>
      <c r="H670" s="13">
        <f t="shared" si="244"/>
        <v>18552.810000000001</v>
      </c>
      <c r="I670" s="3">
        <f t="shared" si="242"/>
        <v>28.110318181818183</v>
      </c>
      <c r="J670" s="13">
        <f t="shared" si="245"/>
        <v>46.997999999999998</v>
      </c>
      <c r="K670" s="13">
        <f>tarifest3(A670,$A$3,Param!$B$10,Param!$C$10,Param!$D$10,Param!$E$10,Param!$B$11,Param!$C$11,Param!$D$11,Param!$E$11)</f>
        <v>22729</v>
      </c>
      <c r="L670" s="3">
        <f t="shared" si="254"/>
        <v>34.437878787878788</v>
      </c>
      <c r="M670" s="3">
        <f>tarifest3grenz(A670,$A$3,Param!$B$10,Param!$C$10,Param!$D$10,Param!$E$10,Param!$B$11,Param!$C$11,Param!$D$11,Param!$E$11)*100</f>
        <v>42</v>
      </c>
      <c r="N670" s="3">
        <f t="shared" si="255"/>
        <v>8329</v>
      </c>
      <c r="O670" s="3">
        <f t="shared" si="256"/>
        <v>12.619696969696969</v>
      </c>
      <c r="P670" s="13">
        <f t="shared" si="246"/>
        <v>46200</v>
      </c>
      <c r="Q670" s="13">
        <f t="shared" si="257"/>
        <v>0</v>
      </c>
      <c r="R670" s="13">
        <f>tarifest3(A670-$K$3,$A$3,Param!$B$10,Param!$C$10,Param!$D$10,Param!$E$10,Param!$B$11,Param!$C$11,Param!$D$11,Param!$E$11)</f>
        <v>14105</v>
      </c>
      <c r="S670" s="3">
        <f t="shared" si="258"/>
        <v>21.371212121212121</v>
      </c>
      <c r="T670" s="3">
        <f>IF(A670&lt;$K$3,$K$2,tarifest3grenz(A670-$K$3,$A$3,Param!$B$10,Param!$C$10,Param!$D$10,Param!$E$10,Param!$B$11,Param!$C$11,Param!$D$11,Param!$E$11))*100</f>
        <v>40.835295855278225</v>
      </c>
      <c r="U670" s="3">
        <f>MAX(K670-tarifest3($K$3,$A$3,Param!$B$10,Param!$C$10,Param!$D$10,Param!$E$10,Param!$B$11,Param!$C$11,Param!$D$11,Param!$E$11),0)</f>
        <v>17499</v>
      </c>
      <c r="V670" s="3">
        <f t="shared" si="259"/>
        <v>26.513636363636362</v>
      </c>
      <c r="W670" s="3">
        <f t="shared" si="260"/>
        <v>42</v>
      </c>
      <c r="X670" s="3">
        <f>soli3grenz(K670,$A$3,Param!$J$9,Param!$J$10,Param!$J$11)*100</f>
        <v>11.899999999999999</v>
      </c>
      <c r="Y670" s="13">
        <f t="shared" si="247"/>
        <v>17499</v>
      </c>
      <c r="Z670" s="3">
        <f t="shared" si="261"/>
        <v>26.513636363636362</v>
      </c>
      <c r="AA670" s="13">
        <f t="shared" si="248"/>
        <v>42</v>
      </c>
      <c r="AB670" s="13">
        <f t="shared" si="249"/>
        <v>-1053.8100000000013</v>
      </c>
      <c r="AC670" s="13">
        <f t="shared" si="250"/>
        <v>-1.5966818181818212</v>
      </c>
      <c r="AD670" s="13">
        <f t="shared" si="251"/>
        <v>-4.9979999999999976</v>
      </c>
      <c r="AE670" s="3">
        <f t="shared" si="252"/>
        <v>0</v>
      </c>
      <c r="AF670" s="13">
        <f t="shared" si="240"/>
        <v>1053.8100000000013</v>
      </c>
      <c r="AG670" s="13">
        <f t="shared" si="262"/>
        <v>1.5966818181818212</v>
      </c>
      <c r="AH670" s="13">
        <f t="shared" si="241"/>
        <v>1.5966818181818212</v>
      </c>
    </row>
    <row r="671" spans="1:34" x14ac:dyDescent="0.2">
      <c r="A671" s="8">
        <f t="shared" si="263"/>
        <v>66100</v>
      </c>
      <c r="B671" s="9">
        <f t="shared" si="243"/>
        <v>66.099999999999994</v>
      </c>
      <c r="C671" s="13">
        <f>tarifest3(A671,$A$3,Param!$B$5,Param!$C$5,Param!$D$5,Param!$E$5,Param!$B$6,Param!$C$6,Param!$D$6,Param!$E$6)</f>
        <v>18425</v>
      </c>
      <c r="D671" s="3">
        <f t="shared" si="253"/>
        <v>27.874432677760968</v>
      </c>
      <c r="E671" s="3">
        <f>tarifest3grenz(A671,$A$3,Param!$B$5,Param!$C$5,Param!$D$5,Param!$E$5,Param!$B$6,Param!$C$6,Param!$D$6,Param!$E$6)*100</f>
        <v>42</v>
      </c>
      <c r="F671" s="13">
        <f>soli3(C671,$A$3,Param!$J$4,Param!$J$5,Param!$J$6)</f>
        <v>174.81</v>
      </c>
      <c r="G671" s="3">
        <f>soli3grenz(C671,$A$3,Param!$J$4,Param!$J$5,Param!$J$6)*100</f>
        <v>11.899999999999999</v>
      </c>
      <c r="H671" s="13">
        <f t="shared" si="244"/>
        <v>18599.810000000001</v>
      </c>
      <c r="I671" s="3">
        <f t="shared" si="242"/>
        <v>28.138895612708019</v>
      </c>
      <c r="J671" s="13">
        <f t="shared" si="245"/>
        <v>46.997999999999998</v>
      </c>
      <c r="K671" s="13">
        <f>tarifest3(A671,$A$3,Param!$B$10,Param!$C$10,Param!$D$10,Param!$E$10,Param!$B$11,Param!$C$11,Param!$D$11,Param!$E$11)</f>
        <v>22771</v>
      </c>
      <c r="L671" s="3">
        <f t="shared" si="254"/>
        <v>34.44931921331316</v>
      </c>
      <c r="M671" s="3">
        <f>tarifest3grenz(A671,$A$3,Param!$B$10,Param!$C$10,Param!$D$10,Param!$E$10,Param!$B$11,Param!$C$11,Param!$D$11,Param!$E$11)*100</f>
        <v>42</v>
      </c>
      <c r="N671" s="3">
        <f t="shared" si="255"/>
        <v>8371</v>
      </c>
      <c r="O671" s="3">
        <f t="shared" si="256"/>
        <v>12.664145234493192</v>
      </c>
      <c r="P671" s="13">
        <f t="shared" si="246"/>
        <v>46270</v>
      </c>
      <c r="Q671" s="13">
        <f t="shared" si="257"/>
        <v>0</v>
      </c>
      <c r="R671" s="13">
        <f>tarifest3(A671-$K$3,$A$3,Param!$B$10,Param!$C$10,Param!$D$10,Param!$E$10,Param!$B$11,Param!$C$11,Param!$D$11,Param!$E$11)</f>
        <v>14146</v>
      </c>
      <c r="S671" s="3">
        <f t="shared" si="258"/>
        <v>21.400907715582452</v>
      </c>
      <c r="T671" s="3">
        <f>IF(A671&lt;$K$3,$K$2,tarifest3grenz(A671-$K$3,$A$3,Param!$B$10,Param!$C$10,Param!$D$10,Param!$E$10,Param!$B$11,Param!$C$11,Param!$D$11,Param!$E$11))*100</f>
        <v>40.876582779940463</v>
      </c>
      <c r="U671" s="3">
        <f>MAX(K671-tarifest3($K$3,$A$3,Param!$B$10,Param!$C$10,Param!$D$10,Param!$E$10,Param!$B$11,Param!$C$11,Param!$D$11,Param!$E$11),0)</f>
        <v>17541</v>
      </c>
      <c r="V671" s="3">
        <f t="shared" si="259"/>
        <v>26.537065052950076</v>
      </c>
      <c r="W671" s="3">
        <f t="shared" si="260"/>
        <v>42</v>
      </c>
      <c r="X671" s="3">
        <f>soli3grenz(K671,$A$3,Param!$J$9,Param!$J$10,Param!$J$11)*100</f>
        <v>11.899999999999999</v>
      </c>
      <c r="Y671" s="13">
        <f t="shared" si="247"/>
        <v>17541</v>
      </c>
      <c r="Z671" s="3">
        <f t="shared" si="261"/>
        <v>26.537065052950076</v>
      </c>
      <c r="AA671" s="13">
        <f t="shared" si="248"/>
        <v>42</v>
      </c>
      <c r="AB671" s="13">
        <f t="shared" si="249"/>
        <v>-1058.8100000000013</v>
      </c>
      <c r="AC671" s="13">
        <f t="shared" si="250"/>
        <v>-1.6018305597579428</v>
      </c>
      <c r="AD671" s="13">
        <f t="shared" si="251"/>
        <v>-4.9979999999999976</v>
      </c>
      <c r="AE671" s="3">
        <f t="shared" si="252"/>
        <v>0</v>
      </c>
      <c r="AF671" s="13">
        <f t="shared" si="240"/>
        <v>1058.8100000000013</v>
      </c>
      <c r="AG671" s="13">
        <f t="shared" si="262"/>
        <v>1.6018305597579428</v>
      </c>
      <c r="AH671" s="13">
        <f t="shared" si="241"/>
        <v>1.6018305597579428</v>
      </c>
    </row>
    <row r="672" spans="1:34" x14ac:dyDescent="0.2">
      <c r="A672" s="8">
        <f t="shared" si="263"/>
        <v>66200</v>
      </c>
      <c r="B672" s="9">
        <f t="shared" si="243"/>
        <v>66.2</v>
      </c>
      <c r="C672" s="13">
        <f>tarifest3(A672,$A$3,Param!$B$5,Param!$C$5,Param!$D$5,Param!$E$5,Param!$B$6,Param!$C$6,Param!$D$6,Param!$E$6)</f>
        <v>18467</v>
      </c>
      <c r="D672" s="3">
        <f t="shared" si="253"/>
        <v>27.895770392749249</v>
      </c>
      <c r="E672" s="3">
        <f>tarifest3grenz(A672,$A$3,Param!$B$5,Param!$C$5,Param!$D$5,Param!$E$5,Param!$B$6,Param!$C$6,Param!$D$6,Param!$E$6)*100</f>
        <v>42</v>
      </c>
      <c r="F672" s="13">
        <f>soli3(C672,$A$3,Param!$J$4,Param!$J$5,Param!$J$6)</f>
        <v>179.8</v>
      </c>
      <c r="G672" s="3">
        <f>soli3grenz(C672,$A$3,Param!$J$4,Param!$J$5,Param!$J$6)*100</f>
        <v>11.899999999999999</v>
      </c>
      <c r="H672" s="13">
        <f t="shared" si="244"/>
        <v>18646.8</v>
      </c>
      <c r="I672" s="3">
        <f t="shared" si="242"/>
        <v>28.167371601208458</v>
      </c>
      <c r="J672" s="13">
        <f t="shared" si="245"/>
        <v>46.997999999999998</v>
      </c>
      <c r="K672" s="13">
        <f>tarifest3(A672,$A$3,Param!$B$10,Param!$C$10,Param!$D$10,Param!$E$10,Param!$B$11,Param!$C$11,Param!$D$11,Param!$E$11)</f>
        <v>22813</v>
      </c>
      <c r="L672" s="3">
        <f t="shared" si="254"/>
        <v>34.4607250755287</v>
      </c>
      <c r="M672" s="3">
        <f>tarifest3grenz(A672,$A$3,Param!$B$10,Param!$C$10,Param!$D$10,Param!$E$10,Param!$B$11,Param!$C$11,Param!$D$11,Param!$E$11)*100</f>
        <v>42</v>
      </c>
      <c r="N672" s="3">
        <f t="shared" si="255"/>
        <v>8413</v>
      </c>
      <c r="O672" s="3">
        <f t="shared" si="256"/>
        <v>12.708459214501511</v>
      </c>
      <c r="P672" s="13">
        <f t="shared" si="246"/>
        <v>46340</v>
      </c>
      <c r="Q672" s="13">
        <f t="shared" si="257"/>
        <v>0</v>
      </c>
      <c r="R672" s="13">
        <f>tarifest3(A672-$K$3,$A$3,Param!$B$10,Param!$C$10,Param!$D$10,Param!$E$10,Param!$B$11,Param!$C$11,Param!$D$11,Param!$E$11)</f>
        <v>14187</v>
      </c>
      <c r="S672" s="3">
        <f t="shared" si="258"/>
        <v>21.430513595166161</v>
      </c>
      <c r="T672" s="3">
        <f>IF(A672&lt;$K$3,$K$2,tarifest3grenz(A672-$K$3,$A$3,Param!$B$10,Param!$C$10,Param!$D$10,Param!$E$10,Param!$B$11,Param!$C$11,Param!$D$11,Param!$E$11))*100</f>
        <v>40.917869704602701</v>
      </c>
      <c r="U672" s="3">
        <f>MAX(K672-tarifest3($K$3,$A$3,Param!$B$10,Param!$C$10,Param!$D$10,Param!$E$10,Param!$B$11,Param!$C$11,Param!$D$11,Param!$E$11),0)</f>
        <v>17583</v>
      </c>
      <c r="V672" s="3">
        <f t="shared" si="259"/>
        <v>26.560422960725077</v>
      </c>
      <c r="W672" s="3">
        <f t="shared" si="260"/>
        <v>42</v>
      </c>
      <c r="X672" s="3">
        <f>soli3grenz(K672,$A$3,Param!$J$9,Param!$J$10,Param!$J$11)*100</f>
        <v>11.899999999999999</v>
      </c>
      <c r="Y672" s="13">
        <f t="shared" si="247"/>
        <v>17583</v>
      </c>
      <c r="Z672" s="3">
        <f t="shared" si="261"/>
        <v>26.560422960725077</v>
      </c>
      <c r="AA672" s="13">
        <f t="shared" si="248"/>
        <v>42</v>
      </c>
      <c r="AB672" s="13">
        <f t="shared" si="249"/>
        <v>-1063.7999999999993</v>
      </c>
      <c r="AC672" s="13">
        <f t="shared" si="250"/>
        <v>-1.606948640483381</v>
      </c>
      <c r="AD672" s="13">
        <f t="shared" si="251"/>
        <v>-4.9979999999999976</v>
      </c>
      <c r="AE672" s="3">
        <f t="shared" si="252"/>
        <v>0</v>
      </c>
      <c r="AF672" s="13">
        <f t="shared" si="240"/>
        <v>1063.7999999999993</v>
      </c>
      <c r="AG672" s="13">
        <f t="shared" si="262"/>
        <v>1.606948640483381</v>
      </c>
      <c r="AH672" s="13">
        <f t="shared" si="241"/>
        <v>1.606948640483381</v>
      </c>
    </row>
    <row r="673" spans="1:34" x14ac:dyDescent="0.2">
      <c r="A673" s="8">
        <f t="shared" si="263"/>
        <v>66300</v>
      </c>
      <c r="B673" s="9">
        <f t="shared" si="243"/>
        <v>66.3</v>
      </c>
      <c r="C673" s="13">
        <f>tarifest3(A673,$A$3,Param!$B$5,Param!$C$5,Param!$D$5,Param!$E$5,Param!$B$6,Param!$C$6,Param!$D$6,Param!$E$6)</f>
        <v>18509</v>
      </c>
      <c r="D673" s="3">
        <f t="shared" si="253"/>
        <v>27.917043740573149</v>
      </c>
      <c r="E673" s="3">
        <f>tarifest3grenz(A673,$A$3,Param!$B$5,Param!$C$5,Param!$D$5,Param!$E$5,Param!$B$6,Param!$C$6,Param!$D$6,Param!$E$6)*100</f>
        <v>42</v>
      </c>
      <c r="F673" s="13">
        <f>soli3(C673,$A$3,Param!$J$4,Param!$J$5,Param!$J$6)</f>
        <v>184.8</v>
      </c>
      <c r="G673" s="3">
        <f>soli3grenz(C673,$A$3,Param!$J$4,Param!$J$5,Param!$J$6)*100</f>
        <v>11.899999999999999</v>
      </c>
      <c r="H673" s="13">
        <f t="shared" si="244"/>
        <v>18693.8</v>
      </c>
      <c r="I673" s="3">
        <f t="shared" si="242"/>
        <v>28.19577677224736</v>
      </c>
      <c r="J673" s="13">
        <f t="shared" si="245"/>
        <v>46.997999999999998</v>
      </c>
      <c r="K673" s="13">
        <f>tarifest3(A673,$A$3,Param!$B$10,Param!$C$10,Param!$D$10,Param!$E$10,Param!$B$11,Param!$C$11,Param!$D$11,Param!$E$11)</f>
        <v>22855</v>
      </c>
      <c r="L673" s="3">
        <f t="shared" si="254"/>
        <v>34.472096530920062</v>
      </c>
      <c r="M673" s="3">
        <f>tarifest3grenz(A673,$A$3,Param!$B$10,Param!$C$10,Param!$D$10,Param!$E$10,Param!$B$11,Param!$C$11,Param!$D$11,Param!$E$11)*100</f>
        <v>42</v>
      </c>
      <c r="N673" s="3">
        <f t="shared" si="255"/>
        <v>8455</v>
      </c>
      <c r="O673" s="3">
        <f t="shared" si="256"/>
        <v>12.752639517345399</v>
      </c>
      <c r="P673" s="13">
        <f t="shared" si="246"/>
        <v>46410</v>
      </c>
      <c r="Q673" s="13">
        <f t="shared" si="257"/>
        <v>0</v>
      </c>
      <c r="R673" s="13">
        <f>tarifest3(A673-$K$3,$A$3,Param!$B$10,Param!$C$10,Param!$D$10,Param!$E$10,Param!$B$11,Param!$C$11,Param!$D$11,Param!$E$11)</f>
        <v>14228</v>
      </c>
      <c r="S673" s="3">
        <f t="shared" si="258"/>
        <v>21.460030165912521</v>
      </c>
      <c r="T673" s="3">
        <f>IF(A673&lt;$K$3,$K$2,tarifest3grenz(A673-$K$3,$A$3,Param!$B$10,Param!$C$10,Param!$D$10,Param!$E$10,Param!$B$11,Param!$C$11,Param!$D$11,Param!$E$11))*100</f>
        <v>40.959156629264939</v>
      </c>
      <c r="U673" s="3">
        <f>MAX(K673-tarifest3($K$3,$A$3,Param!$B$10,Param!$C$10,Param!$D$10,Param!$E$10,Param!$B$11,Param!$C$11,Param!$D$11,Param!$E$11),0)</f>
        <v>17625</v>
      </c>
      <c r="V673" s="3">
        <f t="shared" si="259"/>
        <v>26.58371040723982</v>
      </c>
      <c r="W673" s="3">
        <f t="shared" si="260"/>
        <v>42</v>
      </c>
      <c r="X673" s="3">
        <f>soli3grenz(K673,$A$3,Param!$J$9,Param!$J$10,Param!$J$11)*100</f>
        <v>11.899999999999999</v>
      </c>
      <c r="Y673" s="13">
        <f t="shared" si="247"/>
        <v>17625</v>
      </c>
      <c r="Z673" s="3">
        <f t="shared" si="261"/>
        <v>26.58371040723982</v>
      </c>
      <c r="AA673" s="13">
        <f t="shared" si="248"/>
        <v>42</v>
      </c>
      <c r="AB673" s="13">
        <f t="shared" si="249"/>
        <v>-1068.7999999999993</v>
      </c>
      <c r="AC673" s="13">
        <f t="shared" si="250"/>
        <v>-1.6120663650075393</v>
      </c>
      <c r="AD673" s="13">
        <f t="shared" si="251"/>
        <v>-4.9979999999999976</v>
      </c>
      <c r="AE673" s="3">
        <f t="shared" si="252"/>
        <v>0</v>
      </c>
      <c r="AF673" s="13">
        <f t="shared" si="240"/>
        <v>1068.7999999999993</v>
      </c>
      <c r="AG673" s="13">
        <f t="shared" si="262"/>
        <v>1.6120663650075393</v>
      </c>
      <c r="AH673" s="13">
        <f t="shared" si="241"/>
        <v>1.6120663650075393</v>
      </c>
    </row>
    <row r="674" spans="1:34" x14ac:dyDescent="0.2">
      <c r="A674" s="8">
        <f t="shared" si="263"/>
        <v>66400</v>
      </c>
      <c r="B674" s="9">
        <f t="shared" si="243"/>
        <v>66.400000000000006</v>
      </c>
      <c r="C674" s="13">
        <f>tarifest3(A674,$A$3,Param!$B$5,Param!$C$5,Param!$D$5,Param!$E$5,Param!$B$6,Param!$C$6,Param!$D$6,Param!$E$6)</f>
        <v>18551</v>
      </c>
      <c r="D674" s="3">
        <f t="shared" si="253"/>
        <v>27.938253012048193</v>
      </c>
      <c r="E674" s="3">
        <f>tarifest3grenz(A674,$A$3,Param!$B$5,Param!$C$5,Param!$D$5,Param!$E$5,Param!$B$6,Param!$C$6,Param!$D$6,Param!$E$6)*100</f>
        <v>42</v>
      </c>
      <c r="F674" s="13">
        <f>soli3(C674,$A$3,Param!$J$4,Param!$J$5,Param!$J$6)</f>
        <v>189.8</v>
      </c>
      <c r="G674" s="3">
        <f>soli3grenz(C674,$A$3,Param!$J$4,Param!$J$5,Param!$J$6)*100</f>
        <v>11.899999999999999</v>
      </c>
      <c r="H674" s="13">
        <f t="shared" si="244"/>
        <v>18740.8</v>
      </c>
      <c r="I674" s="3">
        <f t="shared" si="242"/>
        <v>28.224096385542168</v>
      </c>
      <c r="J674" s="13">
        <f t="shared" si="245"/>
        <v>46.997999999999998</v>
      </c>
      <c r="K674" s="13">
        <f>tarifest3(A674,$A$3,Param!$B$10,Param!$C$10,Param!$D$10,Param!$E$10,Param!$B$11,Param!$C$11,Param!$D$11,Param!$E$11)</f>
        <v>22897</v>
      </c>
      <c r="L674" s="3">
        <f t="shared" si="254"/>
        <v>34.483433734939759</v>
      </c>
      <c r="M674" s="3">
        <f>tarifest3grenz(A674,$A$3,Param!$B$10,Param!$C$10,Param!$D$10,Param!$E$10,Param!$B$11,Param!$C$11,Param!$D$11,Param!$E$11)*100</f>
        <v>42</v>
      </c>
      <c r="N674" s="3">
        <f t="shared" si="255"/>
        <v>8497</v>
      </c>
      <c r="O674" s="3">
        <f t="shared" si="256"/>
        <v>12.796686746987952</v>
      </c>
      <c r="P674" s="13">
        <f t="shared" si="246"/>
        <v>46480</v>
      </c>
      <c r="Q674" s="13">
        <f t="shared" si="257"/>
        <v>0</v>
      </c>
      <c r="R674" s="13">
        <f>tarifest3(A674-$K$3,$A$3,Param!$B$10,Param!$C$10,Param!$D$10,Param!$E$10,Param!$B$11,Param!$C$11,Param!$D$11,Param!$E$11)</f>
        <v>14269</v>
      </c>
      <c r="S674" s="3">
        <f t="shared" si="258"/>
        <v>21.4894578313253</v>
      </c>
      <c r="T674" s="3">
        <f>IF(A674&lt;$K$3,$K$2,tarifest3grenz(A674-$K$3,$A$3,Param!$B$10,Param!$C$10,Param!$D$10,Param!$E$10,Param!$B$11,Param!$C$11,Param!$D$11,Param!$E$11))*100</f>
        <v>41.000443553927177</v>
      </c>
      <c r="U674" s="3">
        <f>MAX(K674-tarifest3($K$3,$A$3,Param!$B$10,Param!$C$10,Param!$D$10,Param!$E$10,Param!$B$11,Param!$C$11,Param!$D$11,Param!$E$11),0)</f>
        <v>17667</v>
      </c>
      <c r="V674" s="3">
        <f t="shared" si="259"/>
        <v>26.606927710843376</v>
      </c>
      <c r="W674" s="3">
        <f t="shared" si="260"/>
        <v>42</v>
      </c>
      <c r="X674" s="3">
        <f>soli3grenz(K674,$A$3,Param!$J$9,Param!$J$10,Param!$J$11)*100</f>
        <v>11.899999999999999</v>
      </c>
      <c r="Y674" s="13">
        <f t="shared" si="247"/>
        <v>17667</v>
      </c>
      <c r="Z674" s="3">
        <f t="shared" si="261"/>
        <v>26.606927710843376</v>
      </c>
      <c r="AA674" s="13">
        <f t="shared" si="248"/>
        <v>42</v>
      </c>
      <c r="AB674" s="13">
        <f t="shared" si="249"/>
        <v>-1073.7999999999993</v>
      </c>
      <c r="AC674" s="13">
        <f t="shared" si="250"/>
        <v>-1.6171686746987923</v>
      </c>
      <c r="AD674" s="13">
        <f t="shared" si="251"/>
        <v>-4.9979999999999976</v>
      </c>
      <c r="AE674" s="3">
        <f t="shared" si="252"/>
        <v>0</v>
      </c>
      <c r="AF674" s="13">
        <f t="shared" si="240"/>
        <v>1073.7999999999993</v>
      </c>
      <c r="AG674" s="13">
        <f t="shared" si="262"/>
        <v>1.6171686746987923</v>
      </c>
      <c r="AH674" s="13">
        <f t="shared" si="241"/>
        <v>1.6171686746987923</v>
      </c>
    </row>
    <row r="675" spans="1:34" x14ac:dyDescent="0.2">
      <c r="A675" s="8">
        <f t="shared" si="263"/>
        <v>66500</v>
      </c>
      <c r="B675" s="9">
        <f t="shared" si="243"/>
        <v>66.5</v>
      </c>
      <c r="C675" s="13">
        <f>tarifest3(A675,$A$3,Param!$B$5,Param!$C$5,Param!$D$5,Param!$E$5,Param!$B$6,Param!$C$6,Param!$D$6,Param!$E$6)</f>
        <v>18593</v>
      </c>
      <c r="D675" s="3">
        <f t="shared" si="253"/>
        <v>27.959398496240599</v>
      </c>
      <c r="E675" s="3">
        <f>tarifest3grenz(A675,$A$3,Param!$B$5,Param!$C$5,Param!$D$5,Param!$E$5,Param!$B$6,Param!$C$6,Param!$D$6,Param!$E$6)*100</f>
        <v>42</v>
      </c>
      <c r="F675" s="13">
        <f>soli3(C675,$A$3,Param!$J$4,Param!$J$5,Param!$J$6)</f>
        <v>194.8</v>
      </c>
      <c r="G675" s="3">
        <f>soli3grenz(C675,$A$3,Param!$J$4,Param!$J$5,Param!$J$6)*100</f>
        <v>11.899999999999999</v>
      </c>
      <c r="H675" s="13">
        <f t="shared" si="244"/>
        <v>18787.8</v>
      </c>
      <c r="I675" s="3">
        <f t="shared" si="242"/>
        <v>28.252330827067667</v>
      </c>
      <c r="J675" s="13">
        <f t="shared" si="245"/>
        <v>46.997999999999998</v>
      </c>
      <c r="K675" s="13">
        <f>tarifest3(A675,$A$3,Param!$B$10,Param!$C$10,Param!$D$10,Param!$E$10,Param!$B$11,Param!$C$11,Param!$D$11,Param!$E$11)</f>
        <v>22939</v>
      </c>
      <c r="L675" s="3">
        <f t="shared" si="254"/>
        <v>34.494736842105262</v>
      </c>
      <c r="M675" s="3">
        <f>tarifest3grenz(A675,$A$3,Param!$B$10,Param!$C$10,Param!$D$10,Param!$E$10,Param!$B$11,Param!$C$11,Param!$D$11,Param!$E$11)*100</f>
        <v>42</v>
      </c>
      <c r="N675" s="3">
        <f t="shared" si="255"/>
        <v>8539</v>
      </c>
      <c r="O675" s="3">
        <f t="shared" si="256"/>
        <v>12.8406015037594</v>
      </c>
      <c r="P675" s="13">
        <f t="shared" si="246"/>
        <v>46550</v>
      </c>
      <c r="Q675" s="13">
        <f t="shared" si="257"/>
        <v>0</v>
      </c>
      <c r="R675" s="13">
        <f>tarifest3(A675-$K$3,$A$3,Param!$B$10,Param!$C$10,Param!$D$10,Param!$E$10,Param!$B$11,Param!$C$11,Param!$D$11,Param!$E$11)</f>
        <v>14310</v>
      </c>
      <c r="S675" s="3">
        <f t="shared" si="258"/>
        <v>21.518796992481203</v>
      </c>
      <c r="T675" s="3">
        <f>IF(A675&lt;$K$3,$K$2,tarifest3grenz(A675-$K$3,$A$3,Param!$B$10,Param!$C$10,Param!$D$10,Param!$E$10,Param!$B$11,Param!$C$11,Param!$D$11,Param!$E$11))*100</f>
        <v>41.041730478589415</v>
      </c>
      <c r="U675" s="3">
        <f>MAX(K675-tarifest3($K$3,$A$3,Param!$B$10,Param!$C$10,Param!$D$10,Param!$E$10,Param!$B$11,Param!$C$11,Param!$D$11,Param!$E$11),0)</f>
        <v>17709</v>
      </c>
      <c r="V675" s="3">
        <f t="shared" si="259"/>
        <v>26.630075187969926</v>
      </c>
      <c r="W675" s="3">
        <f t="shared" si="260"/>
        <v>42</v>
      </c>
      <c r="X675" s="3">
        <f>soli3grenz(K675,$A$3,Param!$J$9,Param!$J$10,Param!$J$11)*100</f>
        <v>11.899999999999999</v>
      </c>
      <c r="Y675" s="13">
        <f t="shared" si="247"/>
        <v>17709</v>
      </c>
      <c r="Z675" s="3">
        <f t="shared" si="261"/>
        <v>26.630075187969926</v>
      </c>
      <c r="AA675" s="13">
        <f t="shared" si="248"/>
        <v>42</v>
      </c>
      <c r="AB675" s="13">
        <f t="shared" si="249"/>
        <v>-1078.7999999999993</v>
      </c>
      <c r="AC675" s="13">
        <f t="shared" si="250"/>
        <v>-1.622255639097741</v>
      </c>
      <c r="AD675" s="13">
        <f t="shared" si="251"/>
        <v>-4.9979999999999976</v>
      </c>
      <c r="AE675" s="3">
        <f t="shared" si="252"/>
        <v>0</v>
      </c>
      <c r="AF675" s="13">
        <f t="shared" si="240"/>
        <v>1078.7999999999993</v>
      </c>
      <c r="AG675" s="13">
        <f t="shared" si="262"/>
        <v>1.622255639097741</v>
      </c>
      <c r="AH675" s="13">
        <f t="shared" si="241"/>
        <v>1.622255639097741</v>
      </c>
    </row>
    <row r="676" spans="1:34" x14ac:dyDescent="0.2">
      <c r="A676" s="8">
        <f t="shared" si="263"/>
        <v>66600</v>
      </c>
      <c r="B676" s="9">
        <f t="shared" si="243"/>
        <v>66.599999999999994</v>
      </c>
      <c r="C676" s="13">
        <f>tarifest3(A676,$A$3,Param!$B$5,Param!$C$5,Param!$D$5,Param!$E$5,Param!$B$6,Param!$C$6,Param!$D$6,Param!$E$6)</f>
        <v>18635</v>
      </c>
      <c r="D676" s="3">
        <f t="shared" si="253"/>
        <v>27.98048048048048</v>
      </c>
      <c r="E676" s="3">
        <f>tarifest3grenz(A676,$A$3,Param!$B$5,Param!$C$5,Param!$D$5,Param!$E$5,Param!$B$6,Param!$C$6,Param!$D$6,Param!$E$6)*100</f>
        <v>42</v>
      </c>
      <c r="F676" s="13">
        <f>soli3(C676,$A$3,Param!$J$4,Param!$J$5,Param!$J$6)</f>
        <v>199.8</v>
      </c>
      <c r="G676" s="3">
        <f>soli3grenz(C676,$A$3,Param!$J$4,Param!$J$5,Param!$J$6)*100</f>
        <v>11.899999999999999</v>
      </c>
      <c r="H676" s="13">
        <f t="shared" si="244"/>
        <v>18834.8</v>
      </c>
      <c r="I676" s="3">
        <f t="shared" si="242"/>
        <v>28.280480480480481</v>
      </c>
      <c r="J676" s="13">
        <f t="shared" si="245"/>
        <v>46.997999999999998</v>
      </c>
      <c r="K676" s="13">
        <f>tarifest3(A676,$A$3,Param!$B$10,Param!$C$10,Param!$D$10,Param!$E$10,Param!$B$11,Param!$C$11,Param!$D$11,Param!$E$11)</f>
        <v>22981</v>
      </c>
      <c r="L676" s="3">
        <f t="shared" si="254"/>
        <v>34.506006006006004</v>
      </c>
      <c r="M676" s="3">
        <f>tarifest3grenz(A676,$A$3,Param!$B$10,Param!$C$10,Param!$D$10,Param!$E$10,Param!$B$11,Param!$C$11,Param!$D$11,Param!$E$11)*100</f>
        <v>42</v>
      </c>
      <c r="N676" s="3">
        <f t="shared" si="255"/>
        <v>8581</v>
      </c>
      <c r="O676" s="3">
        <f t="shared" si="256"/>
        <v>12.884384384384385</v>
      </c>
      <c r="P676" s="13">
        <f t="shared" si="246"/>
        <v>46620</v>
      </c>
      <c r="Q676" s="13">
        <f t="shared" si="257"/>
        <v>0</v>
      </c>
      <c r="R676" s="13">
        <f>tarifest3(A676-$K$3,$A$3,Param!$B$10,Param!$C$10,Param!$D$10,Param!$E$10,Param!$B$11,Param!$C$11,Param!$D$11,Param!$E$11)</f>
        <v>14351</v>
      </c>
      <c r="S676" s="3">
        <f t="shared" si="258"/>
        <v>21.548048048048049</v>
      </c>
      <c r="T676" s="3">
        <f>IF(A676&lt;$K$3,$K$2,tarifest3grenz(A676-$K$3,$A$3,Param!$B$10,Param!$C$10,Param!$D$10,Param!$E$10,Param!$B$11,Param!$C$11,Param!$D$11,Param!$E$11))*100</f>
        <v>41.08301740325166</v>
      </c>
      <c r="U676" s="3">
        <f>MAX(K676-tarifest3($K$3,$A$3,Param!$B$10,Param!$C$10,Param!$D$10,Param!$E$10,Param!$B$11,Param!$C$11,Param!$D$11,Param!$E$11),0)</f>
        <v>17751</v>
      </c>
      <c r="V676" s="3">
        <f t="shared" si="259"/>
        <v>26.653153153153152</v>
      </c>
      <c r="W676" s="3">
        <f t="shared" si="260"/>
        <v>42</v>
      </c>
      <c r="X676" s="3">
        <f>soli3grenz(K676,$A$3,Param!$J$9,Param!$J$10,Param!$J$11)*100</f>
        <v>11.899999999999999</v>
      </c>
      <c r="Y676" s="13">
        <f t="shared" si="247"/>
        <v>17751</v>
      </c>
      <c r="Z676" s="3">
        <f t="shared" si="261"/>
        <v>26.653153153153152</v>
      </c>
      <c r="AA676" s="13">
        <f t="shared" si="248"/>
        <v>42</v>
      </c>
      <c r="AB676" s="13">
        <f t="shared" si="249"/>
        <v>-1083.7999999999993</v>
      </c>
      <c r="AC676" s="13">
        <f t="shared" si="250"/>
        <v>-1.627327327327329</v>
      </c>
      <c r="AD676" s="13">
        <f t="shared" si="251"/>
        <v>-4.9979999999999976</v>
      </c>
      <c r="AE676" s="3">
        <f t="shared" si="252"/>
        <v>0</v>
      </c>
      <c r="AF676" s="13">
        <f>-AB676</f>
        <v>1083.7999999999993</v>
      </c>
      <c r="AG676" s="13">
        <f t="shared" si="262"/>
        <v>1.627327327327329</v>
      </c>
      <c r="AH676" s="13">
        <f t="shared" si="241"/>
        <v>1.627327327327329</v>
      </c>
    </row>
    <row r="677" spans="1:34" x14ac:dyDescent="0.2">
      <c r="A677" s="8">
        <f t="shared" si="263"/>
        <v>66700</v>
      </c>
      <c r="B677" s="9">
        <f t="shared" si="243"/>
        <v>66.7</v>
      </c>
      <c r="C677" s="13">
        <f>tarifest3(A677,$A$3,Param!$B$5,Param!$C$5,Param!$D$5,Param!$E$5,Param!$B$6,Param!$C$6,Param!$D$6,Param!$E$6)</f>
        <v>18677</v>
      </c>
      <c r="D677" s="3">
        <f t="shared" si="253"/>
        <v>28.001499250374813</v>
      </c>
      <c r="E677" s="3">
        <f>tarifest3grenz(A677,$A$3,Param!$B$5,Param!$C$5,Param!$D$5,Param!$E$5,Param!$B$6,Param!$C$6,Param!$D$6,Param!$E$6)*100</f>
        <v>42</v>
      </c>
      <c r="F677" s="13">
        <f>soli3(C677,$A$3,Param!$J$4,Param!$J$5,Param!$J$6)</f>
        <v>204.79</v>
      </c>
      <c r="G677" s="3">
        <f>soli3grenz(C677,$A$3,Param!$J$4,Param!$J$5,Param!$J$6)*100</f>
        <v>11.899999999999999</v>
      </c>
      <c r="H677" s="13">
        <f t="shared" si="244"/>
        <v>18881.79</v>
      </c>
      <c r="I677" s="3">
        <f t="shared" si="242"/>
        <v>28.308530734632686</v>
      </c>
      <c r="J677" s="13">
        <f t="shared" si="245"/>
        <v>46.997999999999998</v>
      </c>
      <c r="K677" s="13">
        <f>tarifest3(A677,$A$3,Param!$B$10,Param!$C$10,Param!$D$10,Param!$E$10,Param!$B$11,Param!$C$11,Param!$D$11,Param!$E$11)</f>
        <v>23023</v>
      </c>
      <c r="L677" s="3">
        <f t="shared" si="254"/>
        <v>34.517241379310342</v>
      </c>
      <c r="M677" s="3">
        <f>tarifest3grenz(A677,$A$3,Param!$B$10,Param!$C$10,Param!$D$10,Param!$E$10,Param!$B$11,Param!$C$11,Param!$D$11,Param!$E$11)*100</f>
        <v>42</v>
      </c>
      <c r="N677" s="3">
        <f t="shared" si="255"/>
        <v>8623</v>
      </c>
      <c r="O677" s="3">
        <f t="shared" si="256"/>
        <v>12.928035982008995</v>
      </c>
      <c r="P677" s="13">
        <f t="shared" si="246"/>
        <v>46690</v>
      </c>
      <c r="Q677" s="13">
        <f t="shared" si="257"/>
        <v>0</v>
      </c>
      <c r="R677" s="13">
        <f>tarifest3(A677-$K$3,$A$3,Param!$B$10,Param!$C$10,Param!$D$10,Param!$E$10,Param!$B$11,Param!$C$11,Param!$D$11,Param!$E$11)</f>
        <v>14392</v>
      </c>
      <c r="S677" s="3">
        <f t="shared" si="258"/>
        <v>21.577211394302847</v>
      </c>
      <c r="T677" s="3">
        <f>IF(A677&lt;$K$3,$K$2,tarifest3grenz(A677-$K$3,$A$3,Param!$B$10,Param!$C$10,Param!$D$10,Param!$E$10,Param!$B$11,Param!$C$11,Param!$D$11,Param!$E$11))*100</f>
        <v>41.124304327913897</v>
      </c>
      <c r="U677" s="3">
        <f>MAX(K677-tarifest3($K$3,$A$3,Param!$B$10,Param!$C$10,Param!$D$10,Param!$E$10,Param!$B$11,Param!$C$11,Param!$D$11,Param!$E$11),0)</f>
        <v>17793</v>
      </c>
      <c r="V677" s="3">
        <f t="shared" si="259"/>
        <v>26.676161919040482</v>
      </c>
      <c r="W677" s="3">
        <f t="shared" si="260"/>
        <v>42</v>
      </c>
      <c r="X677" s="3">
        <f>soli3grenz(K677,$A$3,Param!$J$9,Param!$J$10,Param!$J$11)*100</f>
        <v>11.899999999999999</v>
      </c>
      <c r="Y677" s="13">
        <f t="shared" si="247"/>
        <v>17793</v>
      </c>
      <c r="Z677" s="3">
        <f t="shared" si="261"/>
        <v>26.676161919040482</v>
      </c>
      <c r="AA677" s="13">
        <f t="shared" si="248"/>
        <v>42</v>
      </c>
      <c r="AB677" s="13">
        <f t="shared" si="249"/>
        <v>-1088.7900000000009</v>
      </c>
      <c r="AC677" s="13">
        <f t="shared" si="250"/>
        <v>-1.6323688155922049</v>
      </c>
      <c r="AD677" s="13">
        <f t="shared" si="251"/>
        <v>-4.9979999999999976</v>
      </c>
      <c r="AE677" s="3">
        <f t="shared" si="252"/>
        <v>0</v>
      </c>
      <c r="AF677" s="13">
        <f t="shared" si="240"/>
        <v>1088.7900000000009</v>
      </c>
      <c r="AG677" s="13">
        <f t="shared" si="262"/>
        <v>1.6323688155922049</v>
      </c>
      <c r="AH677" s="13">
        <f t="shared" si="241"/>
        <v>1.6323688155922049</v>
      </c>
    </row>
    <row r="678" spans="1:34" x14ac:dyDescent="0.2">
      <c r="A678" s="8">
        <f t="shared" si="263"/>
        <v>66800</v>
      </c>
      <c r="B678" s="9">
        <f t="shared" si="243"/>
        <v>66.8</v>
      </c>
      <c r="C678" s="13">
        <f>tarifest3(A678,$A$3,Param!$B$5,Param!$C$5,Param!$D$5,Param!$E$5,Param!$B$6,Param!$C$6,Param!$D$6,Param!$E$6)</f>
        <v>18719</v>
      </c>
      <c r="D678" s="3">
        <f t="shared" si="253"/>
        <v>28.022455089820358</v>
      </c>
      <c r="E678" s="3">
        <f>tarifest3grenz(A678,$A$3,Param!$B$5,Param!$C$5,Param!$D$5,Param!$E$5,Param!$B$6,Param!$C$6,Param!$D$6,Param!$E$6)*100</f>
        <v>42</v>
      </c>
      <c r="F678" s="13">
        <f>soli3(C678,$A$3,Param!$J$4,Param!$J$5,Param!$J$6)</f>
        <v>209.79</v>
      </c>
      <c r="G678" s="3">
        <f>soli3grenz(C678,$A$3,Param!$J$4,Param!$J$5,Param!$J$6)*100</f>
        <v>11.899999999999999</v>
      </c>
      <c r="H678" s="13">
        <f t="shared" si="244"/>
        <v>18928.79</v>
      </c>
      <c r="I678" s="3">
        <f t="shared" si="242"/>
        <v>28.336511976047905</v>
      </c>
      <c r="J678" s="13">
        <f t="shared" si="245"/>
        <v>46.997999999999998</v>
      </c>
      <c r="K678" s="13">
        <f>tarifest3(A678,$A$3,Param!$B$10,Param!$C$10,Param!$D$10,Param!$E$10,Param!$B$11,Param!$C$11,Param!$D$11,Param!$E$11)</f>
        <v>23065</v>
      </c>
      <c r="L678" s="3">
        <f t="shared" si="254"/>
        <v>34.528443113772454</v>
      </c>
      <c r="M678" s="3">
        <f>tarifest3grenz(A678,$A$3,Param!$B$10,Param!$C$10,Param!$D$10,Param!$E$10,Param!$B$11,Param!$C$11,Param!$D$11,Param!$E$11)*100</f>
        <v>42</v>
      </c>
      <c r="N678" s="3">
        <f t="shared" si="255"/>
        <v>8665</v>
      </c>
      <c r="O678" s="3">
        <f t="shared" si="256"/>
        <v>12.971556886227544</v>
      </c>
      <c r="P678" s="13">
        <f t="shared" si="246"/>
        <v>46760</v>
      </c>
      <c r="Q678" s="13">
        <f t="shared" si="257"/>
        <v>0</v>
      </c>
      <c r="R678" s="13">
        <f>tarifest3(A678-$K$3,$A$3,Param!$B$10,Param!$C$10,Param!$D$10,Param!$E$10,Param!$B$11,Param!$C$11,Param!$D$11,Param!$E$11)</f>
        <v>14433</v>
      </c>
      <c r="S678" s="3">
        <f t="shared" si="258"/>
        <v>21.606287425149702</v>
      </c>
      <c r="T678" s="3">
        <f>IF(A678&lt;$K$3,$K$2,tarifest3grenz(A678-$K$3,$A$3,Param!$B$10,Param!$C$10,Param!$D$10,Param!$E$10,Param!$B$11,Param!$C$11,Param!$D$11,Param!$E$11))*100</f>
        <v>41.165591252576142</v>
      </c>
      <c r="U678" s="3">
        <f>MAX(K678-tarifest3($K$3,$A$3,Param!$B$10,Param!$C$10,Param!$D$10,Param!$E$10,Param!$B$11,Param!$C$11,Param!$D$11,Param!$E$11),0)</f>
        <v>17835</v>
      </c>
      <c r="V678" s="3">
        <f t="shared" si="259"/>
        <v>26.699101796407188</v>
      </c>
      <c r="W678" s="3">
        <f t="shared" si="260"/>
        <v>42</v>
      </c>
      <c r="X678" s="3">
        <f>soli3grenz(K678,$A$3,Param!$J$9,Param!$J$10,Param!$J$11)*100</f>
        <v>11.899999999999999</v>
      </c>
      <c r="Y678" s="13">
        <f t="shared" si="247"/>
        <v>17835</v>
      </c>
      <c r="Z678" s="3">
        <f t="shared" si="261"/>
        <v>26.699101796407188</v>
      </c>
      <c r="AA678" s="13">
        <f t="shared" si="248"/>
        <v>42</v>
      </c>
      <c r="AB678" s="13">
        <f t="shared" si="249"/>
        <v>-1093.7900000000009</v>
      </c>
      <c r="AC678" s="13">
        <f t="shared" si="250"/>
        <v>-1.6374101796407174</v>
      </c>
      <c r="AD678" s="13">
        <f t="shared" si="251"/>
        <v>-4.9979999999999976</v>
      </c>
      <c r="AE678" s="3">
        <f t="shared" si="252"/>
        <v>0</v>
      </c>
      <c r="AF678" s="13">
        <f t="shared" si="240"/>
        <v>1093.7900000000009</v>
      </c>
      <c r="AG678" s="13">
        <f t="shared" si="262"/>
        <v>1.6374101796407174</v>
      </c>
      <c r="AH678" s="13">
        <f t="shared" si="241"/>
        <v>1.6374101796407174</v>
      </c>
    </row>
    <row r="679" spans="1:34" x14ac:dyDescent="0.2">
      <c r="A679" s="8">
        <f t="shared" si="263"/>
        <v>66900</v>
      </c>
      <c r="B679" s="9">
        <f t="shared" si="243"/>
        <v>66.900000000000006</v>
      </c>
      <c r="C679" s="13">
        <f>tarifest3(A679,$A$3,Param!$B$5,Param!$C$5,Param!$D$5,Param!$E$5,Param!$B$6,Param!$C$6,Param!$D$6,Param!$E$6)</f>
        <v>18761</v>
      </c>
      <c r="D679" s="3">
        <f t="shared" si="253"/>
        <v>28.043348281016446</v>
      </c>
      <c r="E679" s="3">
        <f>tarifest3grenz(A679,$A$3,Param!$B$5,Param!$C$5,Param!$D$5,Param!$E$5,Param!$B$6,Param!$C$6,Param!$D$6,Param!$E$6)*100</f>
        <v>42</v>
      </c>
      <c r="F679" s="13">
        <f>soli3(C679,$A$3,Param!$J$4,Param!$J$5,Param!$J$6)</f>
        <v>214.79</v>
      </c>
      <c r="G679" s="3">
        <f>soli3grenz(C679,$A$3,Param!$J$4,Param!$J$5,Param!$J$6)*100</f>
        <v>11.899999999999999</v>
      </c>
      <c r="H679" s="13">
        <f t="shared" si="244"/>
        <v>18975.79</v>
      </c>
      <c r="I679" s="3">
        <f t="shared" si="242"/>
        <v>28.364409566517189</v>
      </c>
      <c r="J679" s="13">
        <f t="shared" si="245"/>
        <v>46.997999999999998</v>
      </c>
      <c r="K679" s="13">
        <f>tarifest3(A679,$A$3,Param!$B$10,Param!$C$10,Param!$D$10,Param!$E$10,Param!$B$11,Param!$C$11,Param!$D$11,Param!$E$11)</f>
        <v>23107</v>
      </c>
      <c r="L679" s="3">
        <f t="shared" si="254"/>
        <v>34.539611360239164</v>
      </c>
      <c r="M679" s="3">
        <f>tarifest3grenz(A679,$A$3,Param!$B$10,Param!$C$10,Param!$D$10,Param!$E$10,Param!$B$11,Param!$C$11,Param!$D$11,Param!$E$11)*100</f>
        <v>42</v>
      </c>
      <c r="N679" s="3">
        <f t="shared" si="255"/>
        <v>8707</v>
      </c>
      <c r="O679" s="3">
        <f t="shared" si="256"/>
        <v>13.014947683109119</v>
      </c>
      <c r="P679" s="13">
        <f t="shared" si="246"/>
        <v>46830</v>
      </c>
      <c r="Q679" s="13">
        <f t="shared" si="257"/>
        <v>0</v>
      </c>
      <c r="R679" s="13">
        <f>tarifest3(A679-$K$3,$A$3,Param!$B$10,Param!$C$10,Param!$D$10,Param!$E$10,Param!$B$11,Param!$C$11,Param!$D$11,Param!$E$11)</f>
        <v>14474</v>
      </c>
      <c r="S679" s="3">
        <f t="shared" si="258"/>
        <v>21.635276532137517</v>
      </c>
      <c r="T679" s="3">
        <f>IF(A679&lt;$K$3,$K$2,tarifest3grenz(A679-$K$3,$A$3,Param!$B$10,Param!$C$10,Param!$D$10,Param!$E$10,Param!$B$11,Param!$C$11,Param!$D$11,Param!$E$11))*100</f>
        <v>41.206878177238373</v>
      </c>
      <c r="U679" s="3">
        <f>MAX(K679-tarifest3($K$3,$A$3,Param!$B$10,Param!$C$10,Param!$D$10,Param!$E$10,Param!$B$11,Param!$C$11,Param!$D$11,Param!$E$11),0)</f>
        <v>17877</v>
      </c>
      <c r="V679" s="3">
        <f t="shared" si="259"/>
        <v>26.721973094170405</v>
      </c>
      <c r="W679" s="3">
        <f t="shared" si="260"/>
        <v>42</v>
      </c>
      <c r="X679" s="3">
        <f>soli3grenz(K679,$A$3,Param!$J$9,Param!$J$10,Param!$J$11)*100</f>
        <v>11.899999999999999</v>
      </c>
      <c r="Y679" s="13">
        <f t="shared" si="247"/>
        <v>17877</v>
      </c>
      <c r="Z679" s="3">
        <f t="shared" si="261"/>
        <v>26.721973094170405</v>
      </c>
      <c r="AA679" s="13">
        <f t="shared" si="248"/>
        <v>42</v>
      </c>
      <c r="AB679" s="13">
        <f t="shared" si="249"/>
        <v>-1098.7900000000009</v>
      </c>
      <c r="AC679" s="13">
        <f t="shared" si="250"/>
        <v>-1.6424364723467839</v>
      </c>
      <c r="AD679" s="13">
        <f t="shared" si="251"/>
        <v>-4.9979999999999976</v>
      </c>
      <c r="AE679" s="3">
        <f t="shared" si="252"/>
        <v>0</v>
      </c>
      <c r="AF679" s="13">
        <f t="shared" si="240"/>
        <v>1098.7900000000009</v>
      </c>
      <c r="AG679" s="13">
        <f t="shared" si="262"/>
        <v>1.6424364723467839</v>
      </c>
      <c r="AH679" s="13">
        <f t="shared" si="241"/>
        <v>1.6424364723467839</v>
      </c>
    </row>
    <row r="680" spans="1:34" x14ac:dyDescent="0.2">
      <c r="A680" s="8">
        <f t="shared" si="263"/>
        <v>67000</v>
      </c>
      <c r="B680" s="9">
        <f t="shared" si="243"/>
        <v>67</v>
      </c>
      <c r="C680" s="13">
        <f>tarifest3(A680,$A$3,Param!$B$5,Param!$C$5,Param!$D$5,Param!$E$5,Param!$B$6,Param!$C$6,Param!$D$6,Param!$E$6)</f>
        <v>18803</v>
      </c>
      <c r="D680" s="3">
        <f t="shared" si="253"/>
        <v>28.06417910447761</v>
      </c>
      <c r="E680" s="3">
        <f>tarifest3grenz(A680,$A$3,Param!$B$5,Param!$C$5,Param!$D$5,Param!$E$5,Param!$B$6,Param!$C$6,Param!$D$6,Param!$E$6)*100</f>
        <v>42</v>
      </c>
      <c r="F680" s="13">
        <f>soli3(C680,$A$3,Param!$J$4,Param!$J$5,Param!$J$6)</f>
        <v>219.79</v>
      </c>
      <c r="G680" s="3">
        <f>soli3grenz(C680,$A$3,Param!$J$4,Param!$J$5,Param!$J$6)*100</f>
        <v>11.899999999999999</v>
      </c>
      <c r="H680" s="13">
        <f t="shared" si="244"/>
        <v>19022.79</v>
      </c>
      <c r="I680" s="3">
        <f t="shared" si="242"/>
        <v>28.392223880597019</v>
      </c>
      <c r="J680" s="13">
        <f t="shared" si="245"/>
        <v>46.997999999999998</v>
      </c>
      <c r="K680" s="13">
        <f>tarifest3(A680,$A$3,Param!$B$10,Param!$C$10,Param!$D$10,Param!$E$10,Param!$B$11,Param!$C$11,Param!$D$11,Param!$E$11)</f>
        <v>23149</v>
      </c>
      <c r="L680" s="3">
        <f t="shared" si="254"/>
        <v>34.550746268656717</v>
      </c>
      <c r="M680" s="3">
        <f>tarifest3grenz(A680,$A$3,Param!$B$10,Param!$C$10,Param!$D$10,Param!$E$10,Param!$B$11,Param!$C$11,Param!$D$11,Param!$E$11)*100</f>
        <v>42</v>
      </c>
      <c r="N680" s="3">
        <f t="shared" si="255"/>
        <v>8749</v>
      </c>
      <c r="O680" s="3">
        <f t="shared" si="256"/>
        <v>13.058208955223879</v>
      </c>
      <c r="P680" s="13">
        <f t="shared" si="246"/>
        <v>46900</v>
      </c>
      <c r="Q680" s="13">
        <f t="shared" si="257"/>
        <v>0</v>
      </c>
      <c r="R680" s="13">
        <f>tarifest3(A680-$K$3,$A$3,Param!$B$10,Param!$C$10,Param!$D$10,Param!$E$10,Param!$B$11,Param!$C$11,Param!$D$11,Param!$E$11)</f>
        <v>14515</v>
      </c>
      <c r="S680" s="3">
        <f t="shared" si="258"/>
        <v>21.664179104477611</v>
      </c>
      <c r="T680" s="3">
        <f>IF(A680&lt;$K$3,$K$2,tarifest3grenz(A680-$K$3,$A$3,Param!$B$10,Param!$C$10,Param!$D$10,Param!$E$10,Param!$B$11,Param!$C$11,Param!$D$11,Param!$E$11))*100</f>
        <v>41.248165101900611</v>
      </c>
      <c r="U680" s="3">
        <f>MAX(K680-tarifest3($K$3,$A$3,Param!$B$10,Param!$C$10,Param!$D$10,Param!$E$10,Param!$B$11,Param!$C$11,Param!$D$11,Param!$E$11),0)</f>
        <v>17919</v>
      </c>
      <c r="V680" s="3">
        <f t="shared" si="259"/>
        <v>26.744776119402985</v>
      </c>
      <c r="W680" s="3">
        <f t="shared" si="260"/>
        <v>42</v>
      </c>
      <c r="X680" s="3">
        <f>soli3grenz(K680,$A$3,Param!$J$9,Param!$J$10,Param!$J$11)*100</f>
        <v>11.899999999999999</v>
      </c>
      <c r="Y680" s="13">
        <f t="shared" si="247"/>
        <v>17919</v>
      </c>
      <c r="Z680" s="3">
        <f t="shared" si="261"/>
        <v>26.744776119402985</v>
      </c>
      <c r="AA680" s="13">
        <f t="shared" si="248"/>
        <v>42</v>
      </c>
      <c r="AB680" s="13">
        <f t="shared" si="249"/>
        <v>-1103.7900000000009</v>
      </c>
      <c r="AC680" s="13">
        <f t="shared" si="250"/>
        <v>-1.6474477611940337</v>
      </c>
      <c r="AD680" s="13">
        <f t="shared" si="251"/>
        <v>-4.9979999999999976</v>
      </c>
      <c r="AE680" s="3">
        <f t="shared" si="252"/>
        <v>0</v>
      </c>
      <c r="AF680" s="13">
        <f t="shared" si="240"/>
        <v>1103.7900000000009</v>
      </c>
      <c r="AG680" s="13">
        <f t="shared" si="262"/>
        <v>1.6474477611940337</v>
      </c>
      <c r="AH680" s="13">
        <f t="shared" si="241"/>
        <v>1.6474477611940337</v>
      </c>
    </row>
    <row r="681" spans="1:34" x14ac:dyDescent="0.2">
      <c r="A681" s="8">
        <f t="shared" si="263"/>
        <v>67100</v>
      </c>
      <c r="B681" s="9">
        <f t="shared" si="243"/>
        <v>67.099999999999994</v>
      </c>
      <c r="C681" s="13">
        <f>tarifest3(A681,$A$3,Param!$B$5,Param!$C$5,Param!$D$5,Param!$E$5,Param!$B$6,Param!$C$6,Param!$D$6,Param!$E$6)</f>
        <v>18845</v>
      </c>
      <c r="D681" s="3">
        <f t="shared" si="253"/>
        <v>28.084947839046198</v>
      </c>
      <c r="E681" s="3">
        <f>tarifest3grenz(A681,$A$3,Param!$B$5,Param!$C$5,Param!$D$5,Param!$E$5,Param!$B$6,Param!$C$6,Param!$D$6,Param!$E$6)*100</f>
        <v>42</v>
      </c>
      <c r="F681" s="13">
        <f>soli3(C681,$A$3,Param!$J$4,Param!$J$5,Param!$J$6)</f>
        <v>224.79</v>
      </c>
      <c r="G681" s="3">
        <f>soli3grenz(C681,$A$3,Param!$J$4,Param!$J$5,Param!$J$6)*100</f>
        <v>11.899999999999999</v>
      </c>
      <c r="H681" s="13">
        <f t="shared" si="244"/>
        <v>19069.79</v>
      </c>
      <c r="I681" s="3">
        <f t="shared" si="242"/>
        <v>28.419955290611032</v>
      </c>
      <c r="J681" s="13">
        <f t="shared" si="245"/>
        <v>46.997999999999998</v>
      </c>
      <c r="K681" s="13">
        <f>tarifest3(A681,$A$3,Param!$B$10,Param!$C$10,Param!$D$10,Param!$E$10,Param!$B$11,Param!$C$11,Param!$D$11,Param!$E$11)</f>
        <v>23191</v>
      </c>
      <c r="L681" s="3">
        <f t="shared" si="254"/>
        <v>34.561847988077496</v>
      </c>
      <c r="M681" s="3">
        <f>tarifest3grenz(A681,$A$3,Param!$B$10,Param!$C$10,Param!$D$10,Param!$E$10,Param!$B$11,Param!$C$11,Param!$D$11,Param!$E$11)*100</f>
        <v>42</v>
      </c>
      <c r="N681" s="3">
        <f t="shared" si="255"/>
        <v>8791</v>
      </c>
      <c r="O681" s="3">
        <f t="shared" si="256"/>
        <v>13.101341281669152</v>
      </c>
      <c r="P681" s="13">
        <f t="shared" si="246"/>
        <v>46970</v>
      </c>
      <c r="Q681" s="13">
        <f t="shared" si="257"/>
        <v>0</v>
      </c>
      <c r="R681" s="13">
        <f>tarifest3(A681-$K$3,$A$3,Param!$B$10,Param!$C$10,Param!$D$10,Param!$E$10,Param!$B$11,Param!$C$11,Param!$D$11,Param!$E$11)</f>
        <v>14557</v>
      </c>
      <c r="S681" s="3">
        <f t="shared" si="258"/>
        <v>21.694485842026825</v>
      </c>
      <c r="T681" s="3">
        <f>IF(A681&lt;$K$3,$K$2,tarifest3grenz(A681-$K$3,$A$3,Param!$B$10,Param!$C$10,Param!$D$10,Param!$E$10,Param!$B$11,Param!$C$11,Param!$D$11,Param!$E$11))*100</f>
        <v>41.289452026562856</v>
      </c>
      <c r="U681" s="3">
        <f>MAX(K681-tarifest3($K$3,$A$3,Param!$B$10,Param!$C$10,Param!$D$10,Param!$E$10,Param!$B$11,Param!$C$11,Param!$D$11,Param!$E$11),0)</f>
        <v>17961</v>
      </c>
      <c r="V681" s="3">
        <f t="shared" si="259"/>
        <v>26.767511177347242</v>
      </c>
      <c r="W681" s="3">
        <f t="shared" si="260"/>
        <v>42</v>
      </c>
      <c r="X681" s="3">
        <f>soli3grenz(K681,$A$3,Param!$J$9,Param!$J$10,Param!$J$11)*100</f>
        <v>11.899999999999999</v>
      </c>
      <c r="Y681" s="13">
        <f t="shared" si="247"/>
        <v>17961</v>
      </c>
      <c r="Z681" s="3">
        <f t="shared" si="261"/>
        <v>26.767511177347242</v>
      </c>
      <c r="AA681" s="13">
        <f t="shared" si="248"/>
        <v>42</v>
      </c>
      <c r="AB681" s="13">
        <f t="shared" si="249"/>
        <v>-1108.7900000000009</v>
      </c>
      <c r="AC681" s="13">
        <f t="shared" si="250"/>
        <v>-1.6524441132637904</v>
      </c>
      <c r="AD681" s="13">
        <f t="shared" si="251"/>
        <v>-4.9979999999999976</v>
      </c>
      <c r="AE681" s="3">
        <f t="shared" si="252"/>
        <v>0</v>
      </c>
      <c r="AF681" s="13">
        <f>-AB681</f>
        <v>1108.7900000000009</v>
      </c>
      <c r="AG681" s="13">
        <f t="shared" si="262"/>
        <v>1.6524441132637904</v>
      </c>
      <c r="AH681" s="13">
        <f t="shared" si="241"/>
        <v>1.6524441132637904</v>
      </c>
    </row>
    <row r="682" spans="1:34" x14ac:dyDescent="0.2">
      <c r="A682" s="8">
        <f t="shared" si="263"/>
        <v>67200</v>
      </c>
      <c r="B682" s="9">
        <f t="shared" si="243"/>
        <v>67.2</v>
      </c>
      <c r="C682" s="13">
        <f>tarifest3(A682,$A$3,Param!$B$5,Param!$C$5,Param!$D$5,Param!$E$5,Param!$B$6,Param!$C$6,Param!$D$6,Param!$E$6)</f>
        <v>18887</v>
      </c>
      <c r="D682" s="3">
        <f t="shared" si="253"/>
        <v>28.105654761904763</v>
      </c>
      <c r="E682" s="3">
        <f>tarifest3grenz(A682,$A$3,Param!$B$5,Param!$C$5,Param!$D$5,Param!$E$5,Param!$B$6,Param!$C$6,Param!$D$6,Param!$E$6)*100</f>
        <v>42</v>
      </c>
      <c r="F682" s="13">
        <f>soli3(C682,$A$3,Param!$J$4,Param!$J$5,Param!$J$6)</f>
        <v>229.78</v>
      </c>
      <c r="G682" s="3">
        <f>soli3grenz(C682,$A$3,Param!$J$4,Param!$J$5,Param!$J$6)*100</f>
        <v>11.899999999999999</v>
      </c>
      <c r="H682" s="13">
        <f t="shared" si="244"/>
        <v>19116.78</v>
      </c>
      <c r="I682" s="3">
        <f t="shared" si="242"/>
        <v>28.447589285714287</v>
      </c>
      <c r="J682" s="13">
        <f t="shared" si="245"/>
        <v>46.997999999999998</v>
      </c>
      <c r="K682" s="13">
        <f>tarifest3(A682,$A$3,Param!$B$10,Param!$C$10,Param!$D$10,Param!$E$10,Param!$B$11,Param!$C$11,Param!$D$11,Param!$E$11)</f>
        <v>23233</v>
      </c>
      <c r="L682" s="3">
        <f t="shared" si="254"/>
        <v>34.572916666666664</v>
      </c>
      <c r="M682" s="3">
        <f>tarifest3grenz(A682,$A$3,Param!$B$10,Param!$C$10,Param!$D$10,Param!$E$10,Param!$B$11,Param!$C$11,Param!$D$11,Param!$E$11)*100</f>
        <v>42</v>
      </c>
      <c r="N682" s="3">
        <f t="shared" si="255"/>
        <v>8833</v>
      </c>
      <c r="O682" s="3">
        <f t="shared" si="256"/>
        <v>13.144345238095237</v>
      </c>
      <c r="P682" s="13">
        <f t="shared" si="246"/>
        <v>47040</v>
      </c>
      <c r="Q682" s="13">
        <f t="shared" si="257"/>
        <v>0</v>
      </c>
      <c r="R682" s="13">
        <f>tarifest3(A682-$K$3,$A$3,Param!$B$10,Param!$C$10,Param!$D$10,Param!$E$10,Param!$B$11,Param!$C$11,Param!$D$11,Param!$E$11)</f>
        <v>14598</v>
      </c>
      <c r="S682" s="3">
        <f t="shared" si="258"/>
        <v>21.723214285714285</v>
      </c>
      <c r="T682" s="3">
        <f>IF(A682&lt;$K$3,$K$2,tarifest3grenz(A682-$K$3,$A$3,Param!$B$10,Param!$C$10,Param!$D$10,Param!$E$10,Param!$B$11,Param!$C$11,Param!$D$11,Param!$E$11))*100</f>
        <v>41.330738951225108</v>
      </c>
      <c r="U682" s="3">
        <f>MAX(K682-tarifest3($K$3,$A$3,Param!$B$10,Param!$C$10,Param!$D$10,Param!$E$10,Param!$B$11,Param!$C$11,Param!$D$11,Param!$E$11),0)</f>
        <v>18003</v>
      </c>
      <c r="V682" s="3">
        <f t="shared" si="259"/>
        <v>26.790178571428569</v>
      </c>
      <c r="W682" s="3">
        <f t="shared" si="260"/>
        <v>42</v>
      </c>
      <c r="X682" s="3">
        <f>soli3grenz(K682,$A$3,Param!$J$9,Param!$J$10,Param!$J$11)*100</f>
        <v>11.899999999999999</v>
      </c>
      <c r="Y682" s="13">
        <f t="shared" si="247"/>
        <v>18003</v>
      </c>
      <c r="Z682" s="3">
        <f t="shared" si="261"/>
        <v>26.790178571428569</v>
      </c>
      <c r="AA682" s="13">
        <f t="shared" si="248"/>
        <v>42</v>
      </c>
      <c r="AB682" s="13">
        <f t="shared" si="249"/>
        <v>-1113.7799999999988</v>
      </c>
      <c r="AC682" s="13">
        <f t="shared" si="250"/>
        <v>-1.6574107142857173</v>
      </c>
      <c r="AD682" s="13">
        <f t="shared" si="251"/>
        <v>-4.9979999999999976</v>
      </c>
      <c r="AE682" s="3">
        <f t="shared" si="252"/>
        <v>0</v>
      </c>
      <c r="AF682" s="13">
        <f t="shared" si="240"/>
        <v>1113.7799999999988</v>
      </c>
      <c r="AG682" s="13">
        <f t="shared" si="262"/>
        <v>1.6574107142857173</v>
      </c>
      <c r="AH682" s="13">
        <f t="shared" si="241"/>
        <v>1.6574107142857173</v>
      </c>
    </row>
    <row r="683" spans="1:34" x14ac:dyDescent="0.2">
      <c r="A683" s="8">
        <f t="shared" si="263"/>
        <v>67300</v>
      </c>
      <c r="B683" s="9">
        <f t="shared" si="243"/>
        <v>67.3</v>
      </c>
      <c r="C683" s="13">
        <f>tarifest3(A683,$A$3,Param!$B$5,Param!$C$5,Param!$D$5,Param!$E$5,Param!$B$6,Param!$C$6,Param!$D$6,Param!$E$6)</f>
        <v>18929</v>
      </c>
      <c r="D683" s="3">
        <f t="shared" si="253"/>
        <v>28.126300148588413</v>
      </c>
      <c r="E683" s="3">
        <f>tarifest3grenz(A683,$A$3,Param!$B$5,Param!$C$5,Param!$D$5,Param!$E$5,Param!$B$6,Param!$C$6,Param!$D$6,Param!$E$6)*100</f>
        <v>42</v>
      </c>
      <c r="F683" s="13">
        <f>soli3(C683,$A$3,Param!$J$4,Param!$J$5,Param!$J$6)</f>
        <v>234.78</v>
      </c>
      <c r="G683" s="3">
        <f>soli3grenz(C683,$A$3,Param!$J$4,Param!$J$5,Param!$J$6)*100</f>
        <v>11.899999999999999</v>
      </c>
      <c r="H683" s="13">
        <f t="shared" si="244"/>
        <v>19163.78</v>
      </c>
      <c r="I683" s="3">
        <f t="shared" si="242"/>
        <v>28.475156017830606</v>
      </c>
      <c r="J683" s="13">
        <f t="shared" si="245"/>
        <v>46.997999999999998</v>
      </c>
      <c r="K683" s="13">
        <f>tarifest3(A683,$A$3,Param!$B$10,Param!$C$10,Param!$D$10,Param!$E$10,Param!$B$11,Param!$C$11,Param!$D$11,Param!$E$11)</f>
        <v>23275</v>
      </c>
      <c r="L683" s="3">
        <f t="shared" si="254"/>
        <v>34.583952451708768</v>
      </c>
      <c r="M683" s="3">
        <f>tarifest3grenz(A683,$A$3,Param!$B$10,Param!$C$10,Param!$D$10,Param!$E$10,Param!$B$11,Param!$C$11,Param!$D$11,Param!$E$11)*100</f>
        <v>42</v>
      </c>
      <c r="N683" s="3">
        <f t="shared" si="255"/>
        <v>8875</v>
      </c>
      <c r="O683" s="3">
        <f t="shared" si="256"/>
        <v>13.187221396731056</v>
      </c>
      <c r="P683" s="13">
        <f t="shared" si="246"/>
        <v>47110</v>
      </c>
      <c r="Q683" s="13">
        <f t="shared" si="257"/>
        <v>0</v>
      </c>
      <c r="R683" s="13">
        <f>tarifest3(A683-$K$3,$A$3,Param!$B$10,Param!$C$10,Param!$D$10,Param!$E$10,Param!$B$11,Param!$C$11,Param!$D$11,Param!$E$11)</f>
        <v>14639</v>
      </c>
      <c r="S683" s="3">
        <f t="shared" si="258"/>
        <v>21.751857355126301</v>
      </c>
      <c r="T683" s="3">
        <f>IF(A683&lt;$K$3,$K$2,tarifest3grenz(A683-$K$3,$A$3,Param!$B$10,Param!$C$10,Param!$D$10,Param!$E$10,Param!$B$11,Param!$C$11,Param!$D$11,Param!$E$11))*100</f>
        <v>41.372025875887338</v>
      </c>
      <c r="U683" s="3">
        <f>MAX(K683-tarifest3($K$3,$A$3,Param!$B$10,Param!$C$10,Param!$D$10,Param!$E$10,Param!$B$11,Param!$C$11,Param!$D$11,Param!$E$11),0)</f>
        <v>18045</v>
      </c>
      <c r="V683" s="3">
        <f t="shared" si="259"/>
        <v>26.812778603268946</v>
      </c>
      <c r="W683" s="3">
        <f t="shared" si="260"/>
        <v>42</v>
      </c>
      <c r="X683" s="3">
        <f>soli3grenz(K683,$A$3,Param!$J$9,Param!$J$10,Param!$J$11)*100</f>
        <v>11.899999999999999</v>
      </c>
      <c r="Y683" s="13">
        <f t="shared" si="247"/>
        <v>18045</v>
      </c>
      <c r="Z683" s="3">
        <f t="shared" si="261"/>
        <v>26.812778603268946</v>
      </c>
      <c r="AA683" s="13">
        <f t="shared" si="248"/>
        <v>42</v>
      </c>
      <c r="AB683" s="13">
        <f t="shared" si="249"/>
        <v>-1118.7799999999988</v>
      </c>
      <c r="AC683" s="13">
        <f t="shared" si="250"/>
        <v>-1.6623774145616608</v>
      </c>
      <c r="AD683" s="13">
        <f t="shared" si="251"/>
        <v>-4.9979999999999976</v>
      </c>
      <c r="AE683" s="3">
        <f t="shared" si="252"/>
        <v>0</v>
      </c>
      <c r="AF683" s="13">
        <f t="shared" si="240"/>
        <v>1118.7799999999988</v>
      </c>
      <c r="AG683" s="13">
        <f t="shared" si="262"/>
        <v>1.6623774145616608</v>
      </c>
      <c r="AH683" s="13">
        <f t="shared" si="241"/>
        <v>1.6623774145616608</v>
      </c>
    </row>
    <row r="684" spans="1:34" x14ac:dyDescent="0.2">
      <c r="A684" s="8">
        <f t="shared" si="263"/>
        <v>67400</v>
      </c>
      <c r="B684" s="9">
        <f t="shared" si="243"/>
        <v>67.400000000000006</v>
      </c>
      <c r="C684" s="13">
        <f>tarifest3(A684,$A$3,Param!$B$5,Param!$C$5,Param!$D$5,Param!$E$5,Param!$B$6,Param!$C$6,Param!$D$6,Param!$E$6)</f>
        <v>18971</v>
      </c>
      <c r="D684" s="3">
        <f t="shared" si="253"/>
        <v>28.146884272997031</v>
      </c>
      <c r="E684" s="3">
        <f>tarifest3grenz(A684,$A$3,Param!$B$5,Param!$C$5,Param!$D$5,Param!$E$5,Param!$B$6,Param!$C$6,Param!$D$6,Param!$E$6)*100</f>
        <v>42</v>
      </c>
      <c r="F684" s="13">
        <f>soli3(C684,$A$3,Param!$J$4,Param!$J$5,Param!$J$6)</f>
        <v>239.78</v>
      </c>
      <c r="G684" s="3">
        <f>soli3grenz(C684,$A$3,Param!$J$4,Param!$J$5,Param!$J$6)*100</f>
        <v>11.899999999999999</v>
      </c>
      <c r="H684" s="13">
        <f t="shared" si="244"/>
        <v>19210.78</v>
      </c>
      <c r="I684" s="3">
        <f t="shared" si="242"/>
        <v>28.502640949554898</v>
      </c>
      <c r="J684" s="13">
        <f t="shared" si="245"/>
        <v>46.997999999999998</v>
      </c>
      <c r="K684" s="13">
        <f>tarifest3(A684,$A$3,Param!$B$10,Param!$C$10,Param!$D$10,Param!$E$10,Param!$B$11,Param!$C$11,Param!$D$11,Param!$E$11)</f>
        <v>23317</v>
      </c>
      <c r="L684" s="3">
        <f t="shared" si="254"/>
        <v>34.594955489614243</v>
      </c>
      <c r="M684" s="3">
        <f>tarifest3grenz(A684,$A$3,Param!$B$10,Param!$C$10,Param!$D$10,Param!$E$10,Param!$B$11,Param!$C$11,Param!$D$11,Param!$E$11)*100</f>
        <v>42</v>
      </c>
      <c r="N684" s="3">
        <f t="shared" si="255"/>
        <v>8917</v>
      </c>
      <c r="O684" s="3">
        <f t="shared" si="256"/>
        <v>13.229970326409497</v>
      </c>
      <c r="P684" s="13">
        <f t="shared" si="246"/>
        <v>47180</v>
      </c>
      <c r="Q684" s="13">
        <f t="shared" si="257"/>
        <v>0</v>
      </c>
      <c r="R684" s="13">
        <f>tarifest3(A684-$K$3,$A$3,Param!$B$10,Param!$C$10,Param!$D$10,Param!$E$10,Param!$B$11,Param!$C$11,Param!$D$11,Param!$E$11)</f>
        <v>14681</v>
      </c>
      <c r="S684" s="3">
        <f t="shared" si="258"/>
        <v>21.781899109792285</v>
      </c>
      <c r="T684" s="3">
        <f>IF(A684&lt;$K$3,$K$2,tarifest3grenz(A684-$K$3,$A$3,Param!$B$10,Param!$C$10,Param!$D$10,Param!$E$10,Param!$B$11,Param!$C$11,Param!$D$11,Param!$E$11))*100</f>
        <v>41.413312800549576</v>
      </c>
      <c r="U684" s="3">
        <f>MAX(K684-tarifest3($K$3,$A$3,Param!$B$10,Param!$C$10,Param!$D$10,Param!$E$10,Param!$B$11,Param!$C$11,Param!$D$11,Param!$E$11),0)</f>
        <v>18087</v>
      </c>
      <c r="V684" s="3">
        <f t="shared" si="259"/>
        <v>26.835311572700299</v>
      </c>
      <c r="W684" s="3">
        <f t="shared" si="260"/>
        <v>42</v>
      </c>
      <c r="X684" s="3">
        <f>soli3grenz(K684,$A$3,Param!$J$9,Param!$J$10,Param!$J$11)*100</f>
        <v>11.899999999999999</v>
      </c>
      <c r="Y684" s="13">
        <f t="shared" si="247"/>
        <v>18087</v>
      </c>
      <c r="Z684" s="3">
        <f t="shared" si="261"/>
        <v>26.835311572700299</v>
      </c>
      <c r="AA684" s="13">
        <f t="shared" si="248"/>
        <v>42</v>
      </c>
      <c r="AB684" s="13">
        <f t="shared" si="249"/>
        <v>-1123.7799999999988</v>
      </c>
      <c r="AC684" s="13">
        <f t="shared" si="250"/>
        <v>-1.6673293768545996</v>
      </c>
      <c r="AD684" s="13">
        <f t="shared" si="251"/>
        <v>-4.9979999999999976</v>
      </c>
      <c r="AE684" s="3">
        <f t="shared" si="252"/>
        <v>0</v>
      </c>
      <c r="AF684" s="13">
        <f t="shared" si="240"/>
        <v>1123.7799999999988</v>
      </c>
      <c r="AG684" s="13">
        <f t="shared" si="262"/>
        <v>1.6673293768545996</v>
      </c>
      <c r="AH684" s="13">
        <f t="shared" si="241"/>
        <v>1.6673293768545996</v>
      </c>
    </row>
    <row r="685" spans="1:34" x14ac:dyDescent="0.2">
      <c r="A685" s="8">
        <f t="shared" si="263"/>
        <v>67500</v>
      </c>
      <c r="B685" s="9">
        <f t="shared" si="243"/>
        <v>67.5</v>
      </c>
      <c r="C685" s="13">
        <f>tarifest3(A685,$A$3,Param!$B$5,Param!$C$5,Param!$D$5,Param!$E$5,Param!$B$6,Param!$C$6,Param!$D$6,Param!$E$6)</f>
        <v>19013</v>
      </c>
      <c r="D685" s="3">
        <f t="shared" si="253"/>
        <v>28.167407407407406</v>
      </c>
      <c r="E685" s="3">
        <f>tarifest3grenz(A685,$A$3,Param!$B$5,Param!$C$5,Param!$D$5,Param!$E$5,Param!$B$6,Param!$C$6,Param!$D$6,Param!$E$6)*100</f>
        <v>42</v>
      </c>
      <c r="F685" s="13">
        <f>soli3(C685,$A$3,Param!$J$4,Param!$J$5,Param!$J$6)</f>
        <v>244.78</v>
      </c>
      <c r="G685" s="3">
        <f>soli3grenz(C685,$A$3,Param!$J$4,Param!$J$5,Param!$J$6)*100</f>
        <v>11.899999999999999</v>
      </c>
      <c r="H685" s="13">
        <f t="shared" si="244"/>
        <v>19257.78</v>
      </c>
      <c r="I685" s="3">
        <f t="shared" si="242"/>
        <v>28.530044444444442</v>
      </c>
      <c r="J685" s="13">
        <f t="shared" si="245"/>
        <v>46.997999999999998</v>
      </c>
      <c r="K685" s="13">
        <f>tarifest3(A685,$A$3,Param!$B$10,Param!$C$10,Param!$D$10,Param!$E$10,Param!$B$11,Param!$C$11,Param!$D$11,Param!$E$11)</f>
        <v>23359</v>
      </c>
      <c r="L685" s="3">
        <f t="shared" si="254"/>
        <v>34.605925925925924</v>
      </c>
      <c r="M685" s="3">
        <f>tarifest3grenz(A685,$A$3,Param!$B$10,Param!$C$10,Param!$D$10,Param!$E$10,Param!$B$11,Param!$C$11,Param!$D$11,Param!$E$11)*100</f>
        <v>42</v>
      </c>
      <c r="N685" s="3">
        <f t="shared" si="255"/>
        <v>8959</v>
      </c>
      <c r="O685" s="3">
        <f t="shared" si="256"/>
        <v>13.272592592592591</v>
      </c>
      <c r="P685" s="13">
        <f t="shared" si="246"/>
        <v>47250</v>
      </c>
      <c r="Q685" s="13">
        <f t="shared" si="257"/>
        <v>0</v>
      </c>
      <c r="R685" s="13">
        <f>tarifest3(A685-$K$3,$A$3,Param!$B$10,Param!$C$10,Param!$D$10,Param!$E$10,Param!$B$11,Param!$C$11,Param!$D$11,Param!$E$11)</f>
        <v>14722</v>
      </c>
      <c r="S685" s="3">
        <f t="shared" si="258"/>
        <v>21.810370370370372</v>
      </c>
      <c r="T685" s="3">
        <f>IF(A685&lt;$K$3,$K$2,tarifest3grenz(A685-$K$3,$A$3,Param!$B$10,Param!$C$10,Param!$D$10,Param!$E$10,Param!$B$11,Param!$C$11,Param!$D$11,Param!$E$11))*100</f>
        <v>41.454599725211807</v>
      </c>
      <c r="U685" s="3">
        <f>MAX(K685-tarifest3($K$3,$A$3,Param!$B$10,Param!$C$10,Param!$D$10,Param!$E$10,Param!$B$11,Param!$C$11,Param!$D$11,Param!$E$11),0)</f>
        <v>18129</v>
      </c>
      <c r="V685" s="3">
        <f t="shared" si="259"/>
        <v>26.85777777777778</v>
      </c>
      <c r="W685" s="3">
        <f t="shared" si="260"/>
        <v>42</v>
      </c>
      <c r="X685" s="3">
        <f>soli3grenz(K685,$A$3,Param!$J$9,Param!$J$10,Param!$J$11)*100</f>
        <v>11.899999999999999</v>
      </c>
      <c r="Y685" s="13">
        <f t="shared" si="247"/>
        <v>18129</v>
      </c>
      <c r="Z685" s="3">
        <f t="shared" si="261"/>
        <v>26.85777777777778</v>
      </c>
      <c r="AA685" s="13">
        <f t="shared" si="248"/>
        <v>42</v>
      </c>
      <c r="AB685" s="13">
        <f t="shared" si="249"/>
        <v>-1128.7799999999988</v>
      </c>
      <c r="AC685" s="13">
        <f t="shared" si="250"/>
        <v>-1.6722666666666619</v>
      </c>
      <c r="AD685" s="13">
        <f t="shared" si="251"/>
        <v>-4.9979999999999976</v>
      </c>
      <c r="AE685" s="3">
        <f t="shared" si="252"/>
        <v>0</v>
      </c>
      <c r="AF685" s="13">
        <f t="shared" si="240"/>
        <v>1128.7799999999988</v>
      </c>
      <c r="AG685" s="13">
        <f t="shared" si="262"/>
        <v>1.6722666666666619</v>
      </c>
      <c r="AH685" s="13">
        <f t="shared" si="241"/>
        <v>1.6722666666666619</v>
      </c>
    </row>
    <row r="686" spans="1:34" x14ac:dyDescent="0.2">
      <c r="A686" s="8">
        <f t="shared" si="263"/>
        <v>67600</v>
      </c>
      <c r="B686" s="9">
        <f t="shared" si="243"/>
        <v>67.599999999999994</v>
      </c>
      <c r="C686" s="13">
        <f>tarifest3(A686,$A$3,Param!$B$5,Param!$C$5,Param!$D$5,Param!$E$5,Param!$B$6,Param!$C$6,Param!$D$6,Param!$E$6)</f>
        <v>19055</v>
      </c>
      <c r="D686" s="3">
        <f t="shared" si="253"/>
        <v>28.187869822485208</v>
      </c>
      <c r="E686" s="3">
        <f>tarifest3grenz(A686,$A$3,Param!$B$5,Param!$C$5,Param!$D$5,Param!$E$5,Param!$B$6,Param!$C$6,Param!$D$6,Param!$E$6)*100</f>
        <v>42</v>
      </c>
      <c r="F686" s="13">
        <f>soli3(C686,$A$3,Param!$J$4,Param!$J$5,Param!$J$6)</f>
        <v>249.78</v>
      </c>
      <c r="G686" s="3">
        <f>soli3grenz(C686,$A$3,Param!$J$4,Param!$J$5,Param!$J$6)*100</f>
        <v>11.899999999999999</v>
      </c>
      <c r="H686" s="13">
        <f t="shared" si="244"/>
        <v>19304.78</v>
      </c>
      <c r="I686" s="3">
        <f t="shared" si="242"/>
        <v>28.557366863905326</v>
      </c>
      <c r="J686" s="13">
        <f t="shared" si="245"/>
        <v>46.997999999999998</v>
      </c>
      <c r="K686" s="13">
        <f>tarifest3(A686,$A$3,Param!$B$10,Param!$C$10,Param!$D$10,Param!$E$10,Param!$B$11,Param!$C$11,Param!$D$11,Param!$E$11)</f>
        <v>23401</v>
      </c>
      <c r="L686" s="3">
        <f t="shared" si="254"/>
        <v>34.616863905325445</v>
      </c>
      <c r="M686" s="3">
        <f>tarifest3grenz(A686,$A$3,Param!$B$10,Param!$C$10,Param!$D$10,Param!$E$10,Param!$B$11,Param!$C$11,Param!$D$11,Param!$E$11)*100</f>
        <v>42</v>
      </c>
      <c r="N686" s="3">
        <f t="shared" si="255"/>
        <v>9001</v>
      </c>
      <c r="O686" s="3">
        <f t="shared" si="256"/>
        <v>13.315088757396451</v>
      </c>
      <c r="P686" s="13">
        <f t="shared" si="246"/>
        <v>47320</v>
      </c>
      <c r="Q686" s="13">
        <f t="shared" si="257"/>
        <v>0</v>
      </c>
      <c r="R686" s="13">
        <f>tarifest3(A686-$K$3,$A$3,Param!$B$10,Param!$C$10,Param!$D$10,Param!$E$10,Param!$B$11,Param!$C$11,Param!$D$11,Param!$E$11)</f>
        <v>14764</v>
      </c>
      <c r="S686" s="3">
        <f t="shared" si="258"/>
        <v>21.840236686390533</v>
      </c>
      <c r="T686" s="3">
        <f>IF(A686&lt;$K$3,$K$2,tarifest3grenz(A686-$K$3,$A$3,Param!$B$10,Param!$C$10,Param!$D$10,Param!$E$10,Param!$B$11,Param!$C$11,Param!$D$11,Param!$E$11))*100</f>
        <v>41.495886649874052</v>
      </c>
      <c r="U686" s="3">
        <f>MAX(K686-tarifest3($K$3,$A$3,Param!$B$10,Param!$C$10,Param!$D$10,Param!$E$10,Param!$B$11,Param!$C$11,Param!$D$11,Param!$E$11),0)</f>
        <v>18171</v>
      </c>
      <c r="V686" s="3">
        <f t="shared" si="259"/>
        <v>26.880177514792898</v>
      </c>
      <c r="W686" s="3">
        <f t="shared" si="260"/>
        <v>42</v>
      </c>
      <c r="X686" s="3">
        <f>soli3grenz(K686,$A$3,Param!$J$9,Param!$J$10,Param!$J$11)*100</f>
        <v>11.899999999999999</v>
      </c>
      <c r="Y686" s="13">
        <f t="shared" si="247"/>
        <v>18171</v>
      </c>
      <c r="Z686" s="3">
        <f t="shared" si="261"/>
        <v>26.880177514792898</v>
      </c>
      <c r="AA686" s="13">
        <f t="shared" si="248"/>
        <v>42</v>
      </c>
      <c r="AB686" s="13">
        <f t="shared" si="249"/>
        <v>-1133.7799999999988</v>
      </c>
      <c r="AC686" s="13">
        <f t="shared" si="250"/>
        <v>-1.6771893491124281</v>
      </c>
      <c r="AD686" s="13">
        <f t="shared" si="251"/>
        <v>-4.9979999999999976</v>
      </c>
      <c r="AE686" s="3">
        <f t="shared" si="252"/>
        <v>0</v>
      </c>
      <c r="AF686" s="13">
        <f t="shared" si="240"/>
        <v>1133.7799999999988</v>
      </c>
      <c r="AG686" s="13">
        <f t="shared" si="262"/>
        <v>1.6771893491124281</v>
      </c>
      <c r="AH686" s="13">
        <f t="shared" si="241"/>
        <v>1.6771893491124281</v>
      </c>
    </row>
    <row r="687" spans="1:34" x14ac:dyDescent="0.2">
      <c r="A687" s="8">
        <f t="shared" si="263"/>
        <v>67700</v>
      </c>
      <c r="B687" s="9">
        <f t="shared" si="243"/>
        <v>67.7</v>
      </c>
      <c r="C687" s="13">
        <f>tarifest3(A687,$A$3,Param!$B$5,Param!$C$5,Param!$D$5,Param!$E$5,Param!$B$6,Param!$C$6,Param!$D$6,Param!$E$6)</f>
        <v>19097</v>
      </c>
      <c r="D687" s="3">
        <f t="shared" si="253"/>
        <v>28.208271787296894</v>
      </c>
      <c r="E687" s="3">
        <f>tarifest3grenz(A687,$A$3,Param!$B$5,Param!$C$5,Param!$D$5,Param!$E$5,Param!$B$6,Param!$C$6,Param!$D$6,Param!$E$6)*100</f>
        <v>42</v>
      </c>
      <c r="F687" s="13">
        <f>soli3(C687,$A$3,Param!$J$4,Param!$J$5,Param!$J$6)</f>
        <v>254.77</v>
      </c>
      <c r="G687" s="3">
        <f>soli3grenz(C687,$A$3,Param!$J$4,Param!$J$5,Param!$J$6)*100</f>
        <v>11.899999999999999</v>
      </c>
      <c r="H687" s="13">
        <f t="shared" si="244"/>
        <v>19351.77</v>
      </c>
      <c r="I687" s="3">
        <f t="shared" si="242"/>
        <v>28.584593796159531</v>
      </c>
      <c r="J687" s="13">
        <f t="shared" si="245"/>
        <v>46.997999999999998</v>
      </c>
      <c r="K687" s="13">
        <f>tarifest3(A687,$A$3,Param!$B$10,Param!$C$10,Param!$D$10,Param!$E$10,Param!$B$11,Param!$C$11,Param!$D$11,Param!$E$11)</f>
        <v>23443</v>
      </c>
      <c r="L687" s="3">
        <f t="shared" si="254"/>
        <v>34.62776957163959</v>
      </c>
      <c r="M687" s="3">
        <f>tarifest3grenz(A687,$A$3,Param!$B$10,Param!$C$10,Param!$D$10,Param!$E$10,Param!$B$11,Param!$C$11,Param!$D$11,Param!$E$11)*100</f>
        <v>42</v>
      </c>
      <c r="N687" s="3">
        <f t="shared" si="255"/>
        <v>9043</v>
      </c>
      <c r="O687" s="3">
        <f t="shared" si="256"/>
        <v>13.357459379615952</v>
      </c>
      <c r="P687" s="13">
        <f t="shared" si="246"/>
        <v>47390</v>
      </c>
      <c r="Q687" s="13">
        <f t="shared" si="257"/>
        <v>0</v>
      </c>
      <c r="R687" s="13">
        <f>tarifest3(A687-$K$3,$A$3,Param!$B$10,Param!$C$10,Param!$D$10,Param!$E$10,Param!$B$11,Param!$C$11,Param!$D$11,Param!$E$11)</f>
        <v>14805</v>
      </c>
      <c r="S687" s="3">
        <f t="shared" si="258"/>
        <v>21.868537666174298</v>
      </c>
      <c r="T687" s="3">
        <f>IF(A687&lt;$K$3,$K$2,tarifest3grenz(A687-$K$3,$A$3,Param!$B$10,Param!$C$10,Param!$D$10,Param!$E$10,Param!$B$11,Param!$C$11,Param!$D$11,Param!$E$11))*100</f>
        <v>41.537173574536304</v>
      </c>
      <c r="U687" s="3">
        <f>MAX(K687-tarifest3($K$3,$A$3,Param!$B$10,Param!$C$10,Param!$D$10,Param!$E$10,Param!$B$11,Param!$C$11,Param!$D$11,Param!$E$11),0)</f>
        <v>18213</v>
      </c>
      <c r="V687" s="3">
        <f t="shared" si="259"/>
        <v>26.902511078286555</v>
      </c>
      <c r="W687" s="3">
        <f t="shared" si="260"/>
        <v>42</v>
      </c>
      <c r="X687" s="3">
        <f>soli3grenz(K687,$A$3,Param!$J$9,Param!$J$10,Param!$J$11)*100</f>
        <v>11.899999999999999</v>
      </c>
      <c r="Y687" s="13">
        <f t="shared" si="247"/>
        <v>18213</v>
      </c>
      <c r="Z687" s="3">
        <f t="shared" si="261"/>
        <v>26.902511078286555</v>
      </c>
      <c r="AA687" s="13">
        <f t="shared" si="248"/>
        <v>42</v>
      </c>
      <c r="AB687" s="13">
        <f t="shared" si="249"/>
        <v>-1138.7700000000004</v>
      </c>
      <c r="AC687" s="13">
        <f t="shared" si="250"/>
        <v>-1.6820827178729765</v>
      </c>
      <c r="AD687" s="13">
        <f t="shared" si="251"/>
        <v>-4.9979999999999976</v>
      </c>
      <c r="AE687" s="3">
        <f t="shared" si="252"/>
        <v>0</v>
      </c>
      <c r="AF687" s="13">
        <f t="shared" si="240"/>
        <v>1138.7700000000004</v>
      </c>
      <c r="AG687" s="13">
        <f t="shared" si="262"/>
        <v>1.6820827178729765</v>
      </c>
      <c r="AH687" s="13">
        <f t="shared" si="241"/>
        <v>1.6820827178729765</v>
      </c>
    </row>
    <row r="688" spans="1:34" x14ac:dyDescent="0.2">
      <c r="A688" s="8">
        <f t="shared" si="263"/>
        <v>67800</v>
      </c>
      <c r="B688" s="9">
        <f t="shared" si="243"/>
        <v>67.8</v>
      </c>
      <c r="C688" s="13">
        <f>tarifest3(A688,$A$3,Param!$B$5,Param!$C$5,Param!$D$5,Param!$E$5,Param!$B$6,Param!$C$6,Param!$D$6,Param!$E$6)</f>
        <v>19139</v>
      </c>
      <c r="D688" s="3">
        <f t="shared" si="253"/>
        <v>28.228613569321531</v>
      </c>
      <c r="E688" s="3">
        <f>tarifest3grenz(A688,$A$3,Param!$B$5,Param!$C$5,Param!$D$5,Param!$E$5,Param!$B$6,Param!$C$6,Param!$D$6,Param!$E$6)*100</f>
        <v>42</v>
      </c>
      <c r="F688" s="13">
        <f>soli3(C688,$A$3,Param!$J$4,Param!$J$5,Param!$J$6)</f>
        <v>259.77</v>
      </c>
      <c r="G688" s="3">
        <f>soli3grenz(C688,$A$3,Param!$J$4,Param!$J$5,Param!$J$6)*100</f>
        <v>11.899999999999999</v>
      </c>
      <c r="H688" s="13">
        <f t="shared" si="244"/>
        <v>19398.77</v>
      </c>
      <c r="I688" s="3">
        <f t="shared" si="242"/>
        <v>28.611755162241888</v>
      </c>
      <c r="J688" s="13">
        <f t="shared" si="245"/>
        <v>46.997999999999998</v>
      </c>
      <c r="K688" s="13">
        <f>tarifest3(A688,$A$3,Param!$B$10,Param!$C$10,Param!$D$10,Param!$E$10,Param!$B$11,Param!$C$11,Param!$D$11,Param!$E$11)</f>
        <v>23485</v>
      </c>
      <c r="L688" s="3">
        <f t="shared" si="254"/>
        <v>34.638643067846608</v>
      </c>
      <c r="M688" s="3">
        <f>tarifest3grenz(A688,$A$3,Param!$B$10,Param!$C$10,Param!$D$10,Param!$E$10,Param!$B$11,Param!$C$11,Param!$D$11,Param!$E$11)*100</f>
        <v>42</v>
      </c>
      <c r="N688" s="3">
        <f t="shared" si="255"/>
        <v>9085</v>
      </c>
      <c r="O688" s="3">
        <f t="shared" si="256"/>
        <v>13.399705014749264</v>
      </c>
      <c r="P688" s="13">
        <f t="shared" si="246"/>
        <v>47460</v>
      </c>
      <c r="Q688" s="13">
        <f t="shared" si="257"/>
        <v>0</v>
      </c>
      <c r="R688" s="13">
        <f>tarifest3(A688-$K$3,$A$3,Param!$B$10,Param!$C$10,Param!$D$10,Param!$E$10,Param!$B$11,Param!$C$11,Param!$D$11,Param!$E$11)</f>
        <v>14847</v>
      </c>
      <c r="S688" s="3">
        <f t="shared" si="258"/>
        <v>21.898230088495573</v>
      </c>
      <c r="T688" s="3">
        <f>IF(A688&lt;$K$3,$K$2,tarifest3grenz(A688-$K$3,$A$3,Param!$B$10,Param!$C$10,Param!$D$10,Param!$E$10,Param!$B$11,Param!$C$11,Param!$D$11,Param!$E$11))*100</f>
        <v>41.578460499198542</v>
      </c>
      <c r="U688" s="3">
        <f>MAX(K688-tarifest3($K$3,$A$3,Param!$B$10,Param!$C$10,Param!$D$10,Param!$E$10,Param!$B$11,Param!$C$11,Param!$D$11,Param!$E$11),0)</f>
        <v>18255</v>
      </c>
      <c r="V688" s="3">
        <f t="shared" si="259"/>
        <v>26.924778761061948</v>
      </c>
      <c r="W688" s="3">
        <f t="shared" si="260"/>
        <v>42</v>
      </c>
      <c r="X688" s="3">
        <f>soli3grenz(K688,$A$3,Param!$J$9,Param!$J$10,Param!$J$11)*100</f>
        <v>11.899999999999999</v>
      </c>
      <c r="Y688" s="13">
        <f t="shared" si="247"/>
        <v>18255</v>
      </c>
      <c r="Z688" s="3">
        <f t="shared" si="261"/>
        <v>26.924778761061948</v>
      </c>
      <c r="AA688" s="13">
        <f t="shared" si="248"/>
        <v>42</v>
      </c>
      <c r="AB688" s="13">
        <f t="shared" si="249"/>
        <v>-1143.7700000000004</v>
      </c>
      <c r="AC688" s="13">
        <f t="shared" si="250"/>
        <v>-1.6869764011799404</v>
      </c>
      <c r="AD688" s="13">
        <f t="shared" si="251"/>
        <v>-4.9979999999999976</v>
      </c>
      <c r="AE688" s="3">
        <f t="shared" si="252"/>
        <v>0</v>
      </c>
      <c r="AF688" s="13">
        <f t="shared" si="240"/>
        <v>1143.7700000000004</v>
      </c>
      <c r="AG688" s="13">
        <f t="shared" si="262"/>
        <v>1.6869764011799404</v>
      </c>
      <c r="AH688" s="13">
        <f t="shared" si="241"/>
        <v>1.6869764011799404</v>
      </c>
    </row>
    <row r="689" spans="1:34" x14ac:dyDescent="0.2">
      <c r="A689" s="8">
        <f t="shared" si="263"/>
        <v>67900</v>
      </c>
      <c r="B689" s="9">
        <f t="shared" si="243"/>
        <v>67.900000000000006</v>
      </c>
      <c r="C689" s="13">
        <f>tarifest3(A689,$A$3,Param!$B$5,Param!$C$5,Param!$D$5,Param!$E$5,Param!$B$6,Param!$C$6,Param!$D$6,Param!$E$6)</f>
        <v>19181</v>
      </c>
      <c r="D689" s="3">
        <f t="shared" si="253"/>
        <v>28.248895434462444</v>
      </c>
      <c r="E689" s="3">
        <f>tarifest3grenz(A689,$A$3,Param!$B$5,Param!$C$5,Param!$D$5,Param!$E$5,Param!$B$6,Param!$C$6,Param!$D$6,Param!$E$6)*100</f>
        <v>42</v>
      </c>
      <c r="F689" s="13">
        <f>soli3(C689,$A$3,Param!$J$4,Param!$J$5,Param!$J$6)</f>
        <v>264.77</v>
      </c>
      <c r="G689" s="3">
        <f>soli3grenz(C689,$A$3,Param!$J$4,Param!$J$5,Param!$J$6)*100</f>
        <v>11.899999999999999</v>
      </c>
      <c r="H689" s="13">
        <f t="shared" si="244"/>
        <v>19445.77</v>
      </c>
      <c r="I689" s="3">
        <f t="shared" si="242"/>
        <v>28.638836524300444</v>
      </c>
      <c r="J689" s="13">
        <f t="shared" si="245"/>
        <v>46.997999999999998</v>
      </c>
      <c r="K689" s="13">
        <f>tarifest3(A689,$A$3,Param!$B$10,Param!$C$10,Param!$D$10,Param!$E$10,Param!$B$11,Param!$C$11,Param!$D$11,Param!$E$11)</f>
        <v>23527</v>
      </c>
      <c r="L689" s="3">
        <f t="shared" si="254"/>
        <v>34.649484536082475</v>
      </c>
      <c r="M689" s="3">
        <f>tarifest3grenz(A689,$A$3,Param!$B$10,Param!$C$10,Param!$D$10,Param!$E$10,Param!$B$11,Param!$C$11,Param!$D$11,Param!$E$11)*100</f>
        <v>42</v>
      </c>
      <c r="N689" s="3">
        <f t="shared" si="255"/>
        <v>9127</v>
      </c>
      <c r="O689" s="3">
        <f t="shared" si="256"/>
        <v>13.44182621502209</v>
      </c>
      <c r="P689" s="13">
        <f t="shared" si="246"/>
        <v>47530</v>
      </c>
      <c r="Q689" s="13">
        <f t="shared" si="257"/>
        <v>0</v>
      </c>
      <c r="R689" s="13">
        <f>tarifest3(A689-$K$3,$A$3,Param!$B$10,Param!$C$10,Param!$D$10,Param!$E$10,Param!$B$11,Param!$C$11,Param!$D$11,Param!$E$11)</f>
        <v>14888</v>
      </c>
      <c r="S689" s="3">
        <f t="shared" si="258"/>
        <v>21.926362297496318</v>
      </c>
      <c r="T689" s="3">
        <f>IF(A689&lt;$K$3,$K$2,tarifest3grenz(A689-$K$3,$A$3,Param!$B$10,Param!$C$10,Param!$D$10,Param!$E$10,Param!$B$11,Param!$C$11,Param!$D$11,Param!$E$11))*100</f>
        <v>41.619747423860773</v>
      </c>
      <c r="U689" s="3">
        <f>MAX(K689-tarifest3($K$3,$A$3,Param!$B$10,Param!$C$10,Param!$D$10,Param!$E$10,Param!$B$11,Param!$C$11,Param!$D$11,Param!$E$11),0)</f>
        <v>18297</v>
      </c>
      <c r="V689" s="3">
        <f t="shared" si="259"/>
        <v>26.946980854197349</v>
      </c>
      <c r="W689" s="3">
        <f t="shared" si="260"/>
        <v>42</v>
      </c>
      <c r="X689" s="3">
        <f>soli3grenz(K689,$A$3,Param!$J$9,Param!$J$10,Param!$J$11)*100</f>
        <v>11.899999999999999</v>
      </c>
      <c r="Y689" s="13">
        <f t="shared" si="247"/>
        <v>18297</v>
      </c>
      <c r="Z689" s="3">
        <f t="shared" si="261"/>
        <v>26.946980854197349</v>
      </c>
      <c r="AA689" s="13">
        <f t="shared" si="248"/>
        <v>42</v>
      </c>
      <c r="AB689" s="13">
        <f t="shared" si="249"/>
        <v>-1148.7700000000004</v>
      </c>
      <c r="AC689" s="13">
        <f t="shared" si="250"/>
        <v>-1.6918556701030951</v>
      </c>
      <c r="AD689" s="13">
        <f t="shared" si="251"/>
        <v>-4.9979999999999976</v>
      </c>
      <c r="AE689" s="3">
        <f t="shared" si="252"/>
        <v>0</v>
      </c>
      <c r="AF689" s="13">
        <f t="shared" si="240"/>
        <v>1148.7700000000004</v>
      </c>
      <c r="AG689" s="13">
        <f t="shared" si="262"/>
        <v>1.6918556701030951</v>
      </c>
      <c r="AH689" s="13">
        <f t="shared" si="241"/>
        <v>1.6918556701030951</v>
      </c>
    </row>
    <row r="690" spans="1:34" x14ac:dyDescent="0.2">
      <c r="A690" s="8">
        <f t="shared" si="263"/>
        <v>68000</v>
      </c>
      <c r="B690" s="9">
        <f t="shared" si="243"/>
        <v>68</v>
      </c>
      <c r="C690" s="13">
        <f>tarifest3(A690,$A$3,Param!$B$5,Param!$C$5,Param!$D$5,Param!$E$5,Param!$B$6,Param!$C$6,Param!$D$6,Param!$E$6)</f>
        <v>19223</v>
      </c>
      <c r="D690" s="3">
        <f t="shared" si="253"/>
        <v>28.269117647058824</v>
      </c>
      <c r="E690" s="3">
        <f>tarifest3grenz(A690,$A$3,Param!$B$5,Param!$C$5,Param!$D$5,Param!$E$5,Param!$B$6,Param!$C$6,Param!$D$6,Param!$E$6)*100</f>
        <v>42</v>
      </c>
      <c r="F690" s="13">
        <f>soli3(C690,$A$3,Param!$J$4,Param!$J$5,Param!$J$6)</f>
        <v>269.77</v>
      </c>
      <c r="G690" s="3">
        <f>soli3grenz(C690,$A$3,Param!$J$4,Param!$J$5,Param!$J$6)*100</f>
        <v>11.899999999999999</v>
      </c>
      <c r="H690" s="13">
        <f t="shared" si="244"/>
        <v>19492.77</v>
      </c>
      <c r="I690" s="3">
        <f t="shared" si="242"/>
        <v>28.665838235294117</v>
      </c>
      <c r="J690" s="13">
        <f t="shared" si="245"/>
        <v>46.997999999999998</v>
      </c>
      <c r="K690" s="13">
        <f>tarifest3(A690,$A$3,Param!$B$10,Param!$C$10,Param!$D$10,Param!$E$10,Param!$B$11,Param!$C$11,Param!$D$11,Param!$E$11)</f>
        <v>23569</v>
      </c>
      <c r="L690" s="3">
        <f t="shared" si="254"/>
        <v>34.660294117647062</v>
      </c>
      <c r="M690" s="3">
        <f>tarifest3grenz(A690,$A$3,Param!$B$10,Param!$C$10,Param!$D$10,Param!$E$10,Param!$B$11,Param!$C$11,Param!$D$11,Param!$E$11)*100</f>
        <v>42</v>
      </c>
      <c r="N690" s="3">
        <f t="shared" si="255"/>
        <v>9169</v>
      </c>
      <c r="O690" s="3">
        <f t="shared" si="256"/>
        <v>13.483823529411765</v>
      </c>
      <c r="P690" s="13">
        <f t="shared" si="246"/>
        <v>47600</v>
      </c>
      <c r="Q690" s="13">
        <f t="shared" si="257"/>
        <v>0</v>
      </c>
      <c r="R690" s="13">
        <f>tarifest3(A690-$K$3,$A$3,Param!$B$10,Param!$C$10,Param!$D$10,Param!$E$10,Param!$B$11,Param!$C$11,Param!$D$11,Param!$E$11)</f>
        <v>14930</v>
      </c>
      <c r="S690" s="3">
        <f t="shared" si="258"/>
        <v>21.955882352941178</v>
      </c>
      <c r="T690" s="3">
        <f>IF(A690&lt;$K$3,$K$2,tarifest3grenz(A690-$K$3,$A$3,Param!$B$10,Param!$C$10,Param!$D$10,Param!$E$10,Param!$B$11,Param!$C$11,Param!$D$11,Param!$E$11))*100</f>
        <v>41.661034348523017</v>
      </c>
      <c r="U690" s="3">
        <f>MAX(K690-tarifest3($K$3,$A$3,Param!$B$10,Param!$C$10,Param!$D$10,Param!$E$10,Param!$B$11,Param!$C$11,Param!$D$11,Param!$E$11),0)</f>
        <v>18339</v>
      </c>
      <c r="V690" s="3">
        <f t="shared" si="259"/>
        <v>26.96911764705882</v>
      </c>
      <c r="W690" s="3">
        <f t="shared" si="260"/>
        <v>42</v>
      </c>
      <c r="X690" s="3">
        <f>soli3grenz(K690,$A$3,Param!$J$9,Param!$J$10,Param!$J$11)*100</f>
        <v>11.899999999999999</v>
      </c>
      <c r="Y690" s="13">
        <f t="shared" si="247"/>
        <v>18339</v>
      </c>
      <c r="Z690" s="3">
        <f t="shared" si="261"/>
        <v>26.96911764705882</v>
      </c>
      <c r="AA690" s="13">
        <f t="shared" si="248"/>
        <v>42</v>
      </c>
      <c r="AB690" s="13">
        <f t="shared" si="249"/>
        <v>-1153.7700000000004</v>
      </c>
      <c r="AC690" s="13">
        <f t="shared" si="250"/>
        <v>-1.6967205882352978</v>
      </c>
      <c r="AD690" s="13">
        <f t="shared" si="251"/>
        <v>-4.9979999999999976</v>
      </c>
      <c r="AE690" s="3">
        <f t="shared" si="252"/>
        <v>0</v>
      </c>
      <c r="AF690" s="13">
        <f t="shared" si="240"/>
        <v>1153.7700000000004</v>
      </c>
      <c r="AG690" s="13">
        <f t="shared" si="262"/>
        <v>1.6967205882352978</v>
      </c>
      <c r="AH690" s="13">
        <f t="shared" si="241"/>
        <v>1.6967205882352978</v>
      </c>
    </row>
    <row r="691" spans="1:34" x14ac:dyDescent="0.2">
      <c r="A691" s="8">
        <f t="shared" si="263"/>
        <v>68100</v>
      </c>
      <c r="B691" s="9">
        <f t="shared" si="243"/>
        <v>68.099999999999994</v>
      </c>
      <c r="C691" s="13">
        <f>tarifest3(A691,$A$3,Param!$B$5,Param!$C$5,Param!$D$5,Param!$E$5,Param!$B$6,Param!$C$6,Param!$D$6,Param!$E$6)</f>
        <v>19265</v>
      </c>
      <c r="D691" s="3">
        <f t="shared" si="253"/>
        <v>28.289280469897211</v>
      </c>
      <c r="E691" s="3">
        <f>tarifest3grenz(A691,$A$3,Param!$B$5,Param!$C$5,Param!$D$5,Param!$E$5,Param!$B$6,Param!$C$6,Param!$D$6,Param!$E$6)*100</f>
        <v>42</v>
      </c>
      <c r="F691" s="13">
        <f>soli3(C691,$A$3,Param!$J$4,Param!$J$5,Param!$J$6)</f>
        <v>274.77</v>
      </c>
      <c r="G691" s="3">
        <f>soli3grenz(C691,$A$3,Param!$J$4,Param!$J$5,Param!$J$6)*100</f>
        <v>11.899999999999999</v>
      </c>
      <c r="H691" s="13">
        <f t="shared" si="244"/>
        <v>19539.77</v>
      </c>
      <c r="I691" s="3">
        <f t="shared" si="242"/>
        <v>28.692760646108667</v>
      </c>
      <c r="J691" s="13">
        <f t="shared" si="245"/>
        <v>46.997999999999998</v>
      </c>
      <c r="K691" s="13">
        <f>tarifest3(A691,$A$3,Param!$B$10,Param!$C$10,Param!$D$10,Param!$E$10,Param!$B$11,Param!$C$11,Param!$D$11,Param!$E$11)</f>
        <v>23611</v>
      </c>
      <c r="L691" s="3">
        <f t="shared" si="254"/>
        <v>34.671071953010276</v>
      </c>
      <c r="M691" s="3">
        <f>tarifest3grenz(A691,$A$3,Param!$B$10,Param!$C$10,Param!$D$10,Param!$E$10,Param!$B$11,Param!$C$11,Param!$D$11,Param!$E$11)*100</f>
        <v>42</v>
      </c>
      <c r="N691" s="3">
        <f t="shared" si="255"/>
        <v>9211</v>
      </c>
      <c r="O691" s="3">
        <f t="shared" si="256"/>
        <v>13.525697503671072</v>
      </c>
      <c r="P691" s="13">
        <f t="shared" si="246"/>
        <v>47670</v>
      </c>
      <c r="Q691" s="13">
        <f t="shared" si="257"/>
        <v>0</v>
      </c>
      <c r="R691" s="13">
        <f>tarifest3(A691-$K$3,$A$3,Param!$B$10,Param!$C$10,Param!$D$10,Param!$E$10,Param!$B$11,Param!$C$11,Param!$D$11,Param!$E$11)</f>
        <v>14972</v>
      </c>
      <c r="S691" s="3">
        <f t="shared" si="258"/>
        <v>21.985315712187958</v>
      </c>
      <c r="T691" s="3">
        <f>IF(A691&lt;$K$3,$K$2,tarifest3grenz(A691-$K$3,$A$3,Param!$B$10,Param!$C$10,Param!$D$10,Param!$E$10,Param!$B$11,Param!$C$11,Param!$D$11,Param!$E$11))*100</f>
        <v>41.702321273185248</v>
      </c>
      <c r="U691" s="3">
        <f>MAX(K691-tarifest3($K$3,$A$3,Param!$B$10,Param!$C$10,Param!$D$10,Param!$E$10,Param!$B$11,Param!$C$11,Param!$D$11,Param!$E$11),0)</f>
        <v>18381</v>
      </c>
      <c r="V691" s="3">
        <f t="shared" si="259"/>
        <v>26.991189427312772</v>
      </c>
      <c r="W691" s="3">
        <f t="shared" si="260"/>
        <v>42</v>
      </c>
      <c r="X691" s="3">
        <f>soli3grenz(K691,$A$3,Param!$J$9,Param!$J$10,Param!$J$11)*100</f>
        <v>11.899999999999999</v>
      </c>
      <c r="Y691" s="13">
        <f t="shared" si="247"/>
        <v>18381</v>
      </c>
      <c r="Z691" s="3">
        <f t="shared" si="261"/>
        <v>26.991189427312772</v>
      </c>
      <c r="AA691" s="13">
        <f t="shared" si="248"/>
        <v>42</v>
      </c>
      <c r="AB691" s="13">
        <f t="shared" si="249"/>
        <v>-1158.7700000000004</v>
      </c>
      <c r="AC691" s="13">
        <f t="shared" si="250"/>
        <v>-1.7015712187958947</v>
      </c>
      <c r="AD691" s="13">
        <f t="shared" si="251"/>
        <v>-4.9979999999999976</v>
      </c>
      <c r="AE691" s="3">
        <f t="shared" si="252"/>
        <v>0</v>
      </c>
      <c r="AF691" s="13">
        <f t="shared" si="240"/>
        <v>1158.7700000000004</v>
      </c>
      <c r="AG691" s="13">
        <f t="shared" si="262"/>
        <v>1.7015712187958947</v>
      </c>
      <c r="AH691" s="13">
        <f t="shared" si="241"/>
        <v>1.7015712187958947</v>
      </c>
    </row>
    <row r="692" spans="1:34" x14ac:dyDescent="0.2">
      <c r="A692" s="8">
        <f t="shared" si="263"/>
        <v>68200</v>
      </c>
      <c r="B692" s="9">
        <f t="shared" si="243"/>
        <v>68.2</v>
      </c>
      <c r="C692" s="13">
        <f>tarifest3(A692,$A$3,Param!$B$5,Param!$C$5,Param!$D$5,Param!$E$5,Param!$B$6,Param!$C$6,Param!$D$6,Param!$E$6)</f>
        <v>19307</v>
      </c>
      <c r="D692" s="3">
        <f t="shared" si="253"/>
        <v>28.309384164222873</v>
      </c>
      <c r="E692" s="3">
        <f>tarifest3grenz(A692,$A$3,Param!$B$5,Param!$C$5,Param!$D$5,Param!$E$5,Param!$B$6,Param!$C$6,Param!$D$6,Param!$E$6)*100</f>
        <v>42</v>
      </c>
      <c r="F692" s="13">
        <f>soli3(C692,$A$3,Param!$J$4,Param!$J$5,Param!$J$6)</f>
        <v>279.76</v>
      </c>
      <c r="G692" s="3">
        <f>soli3grenz(C692,$A$3,Param!$J$4,Param!$J$5,Param!$J$6)*100</f>
        <v>11.899999999999999</v>
      </c>
      <c r="H692" s="13">
        <f t="shared" si="244"/>
        <v>19586.759999999998</v>
      </c>
      <c r="I692" s="3">
        <f t="shared" si="242"/>
        <v>28.719589442815245</v>
      </c>
      <c r="J692" s="13">
        <f t="shared" si="245"/>
        <v>46.997999999999998</v>
      </c>
      <c r="K692" s="13">
        <f>tarifest3(A692,$A$3,Param!$B$10,Param!$C$10,Param!$D$10,Param!$E$10,Param!$B$11,Param!$C$11,Param!$D$11,Param!$E$11)</f>
        <v>23653</v>
      </c>
      <c r="L692" s="3">
        <f t="shared" si="254"/>
        <v>34.68181818181818</v>
      </c>
      <c r="M692" s="3">
        <f>tarifest3grenz(A692,$A$3,Param!$B$10,Param!$C$10,Param!$D$10,Param!$E$10,Param!$B$11,Param!$C$11,Param!$D$11,Param!$E$11)*100</f>
        <v>42</v>
      </c>
      <c r="N692" s="3">
        <f t="shared" si="255"/>
        <v>9253</v>
      </c>
      <c r="O692" s="3">
        <f t="shared" si="256"/>
        <v>13.567448680351907</v>
      </c>
      <c r="P692" s="13">
        <f t="shared" si="246"/>
        <v>47740</v>
      </c>
      <c r="Q692" s="13">
        <f t="shared" si="257"/>
        <v>0</v>
      </c>
      <c r="R692" s="13">
        <f>tarifest3(A692-$K$3,$A$3,Param!$B$10,Param!$C$10,Param!$D$10,Param!$E$10,Param!$B$11,Param!$C$11,Param!$D$11,Param!$E$11)</f>
        <v>15013</v>
      </c>
      <c r="S692" s="3">
        <f t="shared" si="258"/>
        <v>22.013196480938415</v>
      </c>
      <c r="T692" s="3">
        <f>IF(A692&lt;$K$3,$K$2,tarifest3grenz(A692-$K$3,$A$3,Param!$B$10,Param!$C$10,Param!$D$10,Param!$E$10,Param!$B$11,Param!$C$11,Param!$D$11,Param!$E$11))*100</f>
        <v>41.743608197847486</v>
      </c>
      <c r="U692" s="3">
        <f>MAX(K692-tarifest3($K$3,$A$3,Param!$B$10,Param!$C$10,Param!$D$10,Param!$E$10,Param!$B$11,Param!$C$11,Param!$D$11,Param!$E$11),0)</f>
        <v>18423</v>
      </c>
      <c r="V692" s="3">
        <f t="shared" si="259"/>
        <v>27.013196480938419</v>
      </c>
      <c r="W692" s="3">
        <f t="shared" si="260"/>
        <v>42</v>
      </c>
      <c r="X692" s="3">
        <f>soli3grenz(K692,$A$3,Param!$J$9,Param!$J$10,Param!$J$11)*100</f>
        <v>11.899999999999999</v>
      </c>
      <c r="Y692" s="13">
        <f t="shared" si="247"/>
        <v>18423</v>
      </c>
      <c r="Z692" s="3">
        <f t="shared" si="261"/>
        <v>27.013196480938419</v>
      </c>
      <c r="AA692" s="13">
        <f t="shared" si="248"/>
        <v>42</v>
      </c>
      <c r="AB692" s="13">
        <f t="shared" si="249"/>
        <v>-1163.7599999999984</v>
      </c>
      <c r="AC692" s="13">
        <f t="shared" si="250"/>
        <v>-1.7063929618768263</v>
      </c>
      <c r="AD692" s="13">
        <f t="shared" si="251"/>
        <v>-4.9979999999999976</v>
      </c>
      <c r="AE692" s="3">
        <f t="shared" si="252"/>
        <v>0</v>
      </c>
      <c r="AF692" s="13">
        <f t="shared" ref="AF692:AF755" si="264">-AB692</f>
        <v>1163.7599999999984</v>
      </c>
      <c r="AG692" s="13">
        <f t="shared" si="262"/>
        <v>1.7063929618768263</v>
      </c>
      <c r="AH692" s="13">
        <f t="shared" ref="AH692:AH755" si="265">-AC692</f>
        <v>1.7063929618768263</v>
      </c>
    </row>
    <row r="693" spans="1:34" x14ac:dyDescent="0.2">
      <c r="A693" s="8">
        <f t="shared" si="263"/>
        <v>68300</v>
      </c>
      <c r="B693" s="9">
        <f t="shared" si="243"/>
        <v>68.3</v>
      </c>
      <c r="C693" s="13">
        <f>tarifest3(A693,$A$3,Param!$B$5,Param!$C$5,Param!$D$5,Param!$E$5,Param!$B$6,Param!$C$6,Param!$D$6,Param!$E$6)</f>
        <v>19349</v>
      </c>
      <c r="D693" s="3">
        <f t="shared" si="253"/>
        <v>28.329428989751097</v>
      </c>
      <c r="E693" s="3">
        <f>tarifest3grenz(A693,$A$3,Param!$B$5,Param!$C$5,Param!$D$5,Param!$E$5,Param!$B$6,Param!$C$6,Param!$D$6,Param!$E$6)*100</f>
        <v>42</v>
      </c>
      <c r="F693" s="13">
        <f>soli3(C693,$A$3,Param!$J$4,Param!$J$5,Param!$J$6)</f>
        <v>284.76</v>
      </c>
      <c r="G693" s="3">
        <f>soli3grenz(C693,$A$3,Param!$J$4,Param!$J$5,Param!$J$6)*100</f>
        <v>11.899999999999999</v>
      </c>
      <c r="H693" s="13">
        <f t="shared" si="244"/>
        <v>19633.759999999998</v>
      </c>
      <c r="I693" s="3">
        <f t="shared" si="242"/>
        <v>28.746354319180085</v>
      </c>
      <c r="J693" s="13">
        <f t="shared" si="245"/>
        <v>46.997999999999998</v>
      </c>
      <c r="K693" s="13">
        <f>tarifest3(A693,$A$3,Param!$B$10,Param!$C$10,Param!$D$10,Param!$E$10,Param!$B$11,Param!$C$11,Param!$D$11,Param!$E$11)</f>
        <v>23695</v>
      </c>
      <c r="L693" s="3">
        <f t="shared" si="254"/>
        <v>34.692532942898971</v>
      </c>
      <c r="M693" s="3">
        <f>tarifest3grenz(A693,$A$3,Param!$B$10,Param!$C$10,Param!$D$10,Param!$E$10,Param!$B$11,Param!$C$11,Param!$D$11,Param!$E$11)*100</f>
        <v>42</v>
      </c>
      <c r="N693" s="3">
        <f t="shared" si="255"/>
        <v>9295</v>
      </c>
      <c r="O693" s="3">
        <f t="shared" si="256"/>
        <v>13.609077598828698</v>
      </c>
      <c r="P693" s="13">
        <f t="shared" si="246"/>
        <v>47810</v>
      </c>
      <c r="Q693" s="13">
        <f t="shared" si="257"/>
        <v>0</v>
      </c>
      <c r="R693" s="13">
        <f>tarifest3(A693-$K$3,$A$3,Param!$B$10,Param!$C$10,Param!$D$10,Param!$E$10,Param!$B$11,Param!$C$11,Param!$D$11,Param!$E$11)</f>
        <v>15055</v>
      </c>
      <c r="S693" s="3">
        <f t="shared" si="258"/>
        <v>22.042459736456806</v>
      </c>
      <c r="T693" s="3">
        <f>IF(A693&lt;$K$3,$K$2,tarifest3grenz(A693-$K$3,$A$3,Param!$B$10,Param!$C$10,Param!$D$10,Param!$E$10,Param!$B$11,Param!$C$11,Param!$D$11,Param!$E$11))*100</f>
        <v>41.784895122509738</v>
      </c>
      <c r="U693" s="3">
        <f>MAX(K693-tarifest3($K$3,$A$3,Param!$B$10,Param!$C$10,Param!$D$10,Param!$E$10,Param!$B$11,Param!$C$11,Param!$D$11,Param!$E$11),0)</f>
        <v>18465</v>
      </c>
      <c r="V693" s="3">
        <f t="shared" si="259"/>
        <v>27.035139092240119</v>
      </c>
      <c r="W693" s="3">
        <f t="shared" si="260"/>
        <v>42</v>
      </c>
      <c r="X693" s="3">
        <f>soli3grenz(K693,$A$3,Param!$J$9,Param!$J$10,Param!$J$11)*100</f>
        <v>11.899999999999999</v>
      </c>
      <c r="Y693" s="13">
        <f t="shared" si="247"/>
        <v>18465</v>
      </c>
      <c r="Z693" s="3">
        <f t="shared" si="261"/>
        <v>27.035139092240119</v>
      </c>
      <c r="AA693" s="13">
        <f t="shared" si="248"/>
        <v>42</v>
      </c>
      <c r="AB693" s="13">
        <f t="shared" si="249"/>
        <v>-1168.7599999999984</v>
      </c>
      <c r="AC693" s="13">
        <f t="shared" si="250"/>
        <v>-1.7112152269399665</v>
      </c>
      <c r="AD693" s="13">
        <f t="shared" si="251"/>
        <v>-4.9979999999999976</v>
      </c>
      <c r="AE693" s="3">
        <f t="shared" si="252"/>
        <v>0</v>
      </c>
      <c r="AF693" s="13">
        <f t="shared" si="264"/>
        <v>1168.7599999999984</v>
      </c>
      <c r="AG693" s="13">
        <f t="shared" si="262"/>
        <v>1.7112152269399665</v>
      </c>
      <c r="AH693" s="13">
        <f t="shared" si="265"/>
        <v>1.7112152269399665</v>
      </c>
    </row>
    <row r="694" spans="1:34" x14ac:dyDescent="0.2">
      <c r="A694" s="8">
        <f t="shared" si="263"/>
        <v>68400</v>
      </c>
      <c r="B694" s="9">
        <f t="shared" si="243"/>
        <v>68.400000000000006</v>
      </c>
      <c r="C694" s="13">
        <f>tarifest3(A694,$A$3,Param!$B$5,Param!$C$5,Param!$D$5,Param!$E$5,Param!$B$6,Param!$C$6,Param!$D$6,Param!$E$6)</f>
        <v>19391</v>
      </c>
      <c r="D694" s="3">
        <f t="shared" si="253"/>
        <v>28.349415204678362</v>
      </c>
      <c r="E694" s="3">
        <f>tarifest3grenz(A694,$A$3,Param!$B$5,Param!$C$5,Param!$D$5,Param!$E$5,Param!$B$6,Param!$C$6,Param!$D$6,Param!$E$6)*100</f>
        <v>42</v>
      </c>
      <c r="F694" s="13">
        <f>soli3(C694,$A$3,Param!$J$4,Param!$J$5,Param!$J$6)</f>
        <v>289.76</v>
      </c>
      <c r="G694" s="3">
        <f>soli3grenz(C694,$A$3,Param!$J$4,Param!$J$5,Param!$J$6)*100</f>
        <v>11.899999999999999</v>
      </c>
      <c r="H694" s="13">
        <f t="shared" si="244"/>
        <v>19680.759999999998</v>
      </c>
      <c r="I694" s="3">
        <f t="shared" si="242"/>
        <v>28.773040935672512</v>
      </c>
      <c r="J694" s="13">
        <f t="shared" si="245"/>
        <v>46.997999999999998</v>
      </c>
      <c r="K694" s="13">
        <f>tarifest3(A694,$A$3,Param!$B$10,Param!$C$10,Param!$D$10,Param!$E$10,Param!$B$11,Param!$C$11,Param!$D$11,Param!$E$11)</f>
        <v>23737</v>
      </c>
      <c r="L694" s="3">
        <f t="shared" si="254"/>
        <v>34.703216374269005</v>
      </c>
      <c r="M694" s="3">
        <f>tarifest3grenz(A694,$A$3,Param!$B$10,Param!$C$10,Param!$D$10,Param!$E$10,Param!$B$11,Param!$C$11,Param!$D$11,Param!$E$11)*100</f>
        <v>42</v>
      </c>
      <c r="N694" s="3">
        <f t="shared" si="255"/>
        <v>9337</v>
      </c>
      <c r="O694" s="3">
        <f t="shared" si="256"/>
        <v>13.650584795321638</v>
      </c>
      <c r="P694" s="13">
        <f t="shared" si="246"/>
        <v>47880</v>
      </c>
      <c r="Q694" s="13">
        <f t="shared" si="257"/>
        <v>0</v>
      </c>
      <c r="R694" s="13">
        <f>tarifest3(A694-$K$3,$A$3,Param!$B$10,Param!$C$10,Param!$D$10,Param!$E$10,Param!$B$11,Param!$C$11,Param!$D$11,Param!$E$11)</f>
        <v>15097</v>
      </c>
      <c r="S694" s="3">
        <f t="shared" si="258"/>
        <v>22.071637426900583</v>
      </c>
      <c r="T694" s="3">
        <f>IF(A694&lt;$K$3,$K$2,tarifest3grenz(A694-$K$3,$A$3,Param!$B$10,Param!$C$10,Param!$D$10,Param!$E$10,Param!$B$11,Param!$C$11,Param!$D$11,Param!$E$11))*100</f>
        <v>41.826182047171969</v>
      </c>
      <c r="U694" s="3">
        <f>MAX(K694-tarifest3($K$3,$A$3,Param!$B$10,Param!$C$10,Param!$D$10,Param!$E$10,Param!$B$11,Param!$C$11,Param!$D$11,Param!$E$11),0)</f>
        <v>18507</v>
      </c>
      <c r="V694" s="3">
        <f t="shared" si="259"/>
        <v>27.057017543859651</v>
      </c>
      <c r="W694" s="3">
        <f t="shared" si="260"/>
        <v>42</v>
      </c>
      <c r="X694" s="3">
        <f>soli3grenz(K694,$A$3,Param!$J$9,Param!$J$10,Param!$J$11)*100</f>
        <v>11.899999999999999</v>
      </c>
      <c r="Y694" s="13">
        <f t="shared" si="247"/>
        <v>18507</v>
      </c>
      <c r="Z694" s="3">
        <f t="shared" si="261"/>
        <v>27.057017543859651</v>
      </c>
      <c r="AA694" s="13">
        <f t="shared" si="248"/>
        <v>42</v>
      </c>
      <c r="AB694" s="13">
        <f t="shared" si="249"/>
        <v>-1173.7599999999984</v>
      </c>
      <c r="AC694" s="13">
        <f t="shared" si="250"/>
        <v>-1.7160233918128611</v>
      </c>
      <c r="AD694" s="13">
        <f t="shared" si="251"/>
        <v>-4.9979999999999976</v>
      </c>
      <c r="AE694" s="3">
        <f t="shared" si="252"/>
        <v>0</v>
      </c>
      <c r="AF694" s="13">
        <f t="shared" si="264"/>
        <v>1173.7599999999984</v>
      </c>
      <c r="AG694" s="13">
        <f t="shared" si="262"/>
        <v>1.7160233918128611</v>
      </c>
      <c r="AH694" s="13">
        <f t="shared" si="265"/>
        <v>1.7160233918128611</v>
      </c>
    </row>
    <row r="695" spans="1:34" x14ac:dyDescent="0.2">
      <c r="A695" s="8">
        <f t="shared" si="263"/>
        <v>68500</v>
      </c>
      <c r="B695" s="9">
        <f t="shared" si="243"/>
        <v>68.5</v>
      </c>
      <c r="C695" s="13">
        <f>tarifest3(A695,$A$3,Param!$B$5,Param!$C$5,Param!$D$5,Param!$E$5,Param!$B$6,Param!$C$6,Param!$D$6,Param!$E$6)</f>
        <v>19433</v>
      </c>
      <c r="D695" s="3">
        <f t="shared" si="253"/>
        <v>28.369343065693432</v>
      </c>
      <c r="E695" s="3">
        <f>tarifest3grenz(A695,$A$3,Param!$B$5,Param!$C$5,Param!$D$5,Param!$E$5,Param!$B$6,Param!$C$6,Param!$D$6,Param!$E$6)*100</f>
        <v>42</v>
      </c>
      <c r="F695" s="13">
        <f>soli3(C695,$A$3,Param!$J$4,Param!$J$5,Param!$J$6)</f>
        <v>294.76</v>
      </c>
      <c r="G695" s="3">
        <f>soli3grenz(C695,$A$3,Param!$J$4,Param!$J$5,Param!$J$6)*100</f>
        <v>11.899999999999999</v>
      </c>
      <c r="H695" s="13">
        <f t="shared" si="244"/>
        <v>19727.759999999998</v>
      </c>
      <c r="I695" s="3">
        <f t="shared" si="242"/>
        <v>28.799649635036495</v>
      </c>
      <c r="J695" s="13">
        <f t="shared" si="245"/>
        <v>46.997999999999998</v>
      </c>
      <c r="K695" s="13">
        <f>tarifest3(A695,$A$3,Param!$B$10,Param!$C$10,Param!$D$10,Param!$E$10,Param!$B$11,Param!$C$11,Param!$D$11,Param!$E$11)</f>
        <v>23779</v>
      </c>
      <c r="L695" s="3">
        <f t="shared" si="254"/>
        <v>34.713868613138686</v>
      </c>
      <c r="M695" s="3">
        <f>tarifest3grenz(A695,$A$3,Param!$B$10,Param!$C$10,Param!$D$10,Param!$E$10,Param!$B$11,Param!$C$11,Param!$D$11,Param!$E$11)*100</f>
        <v>42</v>
      </c>
      <c r="N695" s="3">
        <f t="shared" si="255"/>
        <v>9379</v>
      </c>
      <c r="O695" s="3">
        <f t="shared" si="256"/>
        <v>13.691970802919709</v>
      </c>
      <c r="P695" s="13">
        <f t="shared" si="246"/>
        <v>47950</v>
      </c>
      <c r="Q695" s="13">
        <f t="shared" si="257"/>
        <v>0</v>
      </c>
      <c r="R695" s="13">
        <f>tarifest3(A695-$K$3,$A$3,Param!$B$10,Param!$C$10,Param!$D$10,Param!$E$10,Param!$B$11,Param!$C$11,Param!$D$11,Param!$E$11)</f>
        <v>15139</v>
      </c>
      <c r="S695" s="3">
        <f t="shared" si="258"/>
        <v>22.100729927007297</v>
      </c>
      <c r="T695" s="3">
        <f>IF(A695&lt;$K$3,$K$2,tarifest3grenz(A695-$K$3,$A$3,Param!$B$10,Param!$C$10,Param!$D$10,Param!$E$10,Param!$B$11,Param!$C$11,Param!$D$11,Param!$E$11))*100</f>
        <v>41.867468971834214</v>
      </c>
      <c r="U695" s="3">
        <f>MAX(K695-tarifest3($K$3,$A$3,Param!$B$10,Param!$C$10,Param!$D$10,Param!$E$10,Param!$B$11,Param!$C$11,Param!$D$11,Param!$E$11),0)</f>
        <v>18549</v>
      </c>
      <c r="V695" s="3">
        <f t="shared" si="259"/>
        <v>27.07883211678832</v>
      </c>
      <c r="W695" s="3">
        <f t="shared" si="260"/>
        <v>42</v>
      </c>
      <c r="X695" s="3">
        <f>soli3grenz(K695,$A$3,Param!$J$9,Param!$J$10,Param!$J$11)*100</f>
        <v>11.899999999999999</v>
      </c>
      <c r="Y695" s="13">
        <f t="shared" si="247"/>
        <v>18549</v>
      </c>
      <c r="Z695" s="3">
        <f t="shared" si="261"/>
        <v>27.07883211678832</v>
      </c>
      <c r="AA695" s="13">
        <f t="shared" si="248"/>
        <v>42</v>
      </c>
      <c r="AB695" s="13">
        <f t="shared" si="249"/>
        <v>-1178.7599999999984</v>
      </c>
      <c r="AC695" s="13">
        <f t="shared" si="250"/>
        <v>-1.7208175182481753</v>
      </c>
      <c r="AD695" s="13">
        <f t="shared" si="251"/>
        <v>-4.9979999999999976</v>
      </c>
      <c r="AE695" s="3">
        <f t="shared" si="252"/>
        <v>0</v>
      </c>
      <c r="AF695" s="13">
        <f t="shared" si="264"/>
        <v>1178.7599999999984</v>
      </c>
      <c r="AG695" s="13">
        <f t="shared" si="262"/>
        <v>1.7208175182481753</v>
      </c>
      <c r="AH695" s="13">
        <f t="shared" si="265"/>
        <v>1.7208175182481753</v>
      </c>
    </row>
    <row r="696" spans="1:34" x14ac:dyDescent="0.2">
      <c r="A696" s="8">
        <f t="shared" si="263"/>
        <v>68600</v>
      </c>
      <c r="B696" s="9">
        <f t="shared" si="243"/>
        <v>68.599999999999994</v>
      </c>
      <c r="C696" s="13">
        <f>tarifest3(A696,$A$3,Param!$B$5,Param!$C$5,Param!$D$5,Param!$E$5,Param!$B$6,Param!$C$6,Param!$D$6,Param!$E$6)</f>
        <v>19475</v>
      </c>
      <c r="D696" s="3">
        <f t="shared" si="253"/>
        <v>28.389212827988334</v>
      </c>
      <c r="E696" s="3">
        <f>tarifest3grenz(A696,$A$3,Param!$B$5,Param!$C$5,Param!$D$5,Param!$E$5,Param!$B$6,Param!$C$6,Param!$D$6,Param!$E$6)*100</f>
        <v>42</v>
      </c>
      <c r="F696" s="13">
        <f>soli3(C696,$A$3,Param!$J$4,Param!$J$5,Param!$J$6)</f>
        <v>299.76</v>
      </c>
      <c r="G696" s="3">
        <f>soli3grenz(C696,$A$3,Param!$J$4,Param!$J$5,Param!$J$6)*100</f>
        <v>11.899999999999999</v>
      </c>
      <c r="H696" s="13">
        <f t="shared" si="244"/>
        <v>19774.759999999998</v>
      </c>
      <c r="I696" s="3">
        <f t="shared" si="242"/>
        <v>28.82618075801749</v>
      </c>
      <c r="J696" s="13">
        <f t="shared" si="245"/>
        <v>46.997999999999998</v>
      </c>
      <c r="K696" s="13">
        <f>tarifest3(A696,$A$3,Param!$B$10,Param!$C$10,Param!$D$10,Param!$E$10,Param!$B$11,Param!$C$11,Param!$D$11,Param!$E$11)</f>
        <v>23821</v>
      </c>
      <c r="L696" s="3">
        <f t="shared" si="254"/>
        <v>34.724489795918366</v>
      </c>
      <c r="M696" s="3">
        <f>tarifest3grenz(A696,$A$3,Param!$B$10,Param!$C$10,Param!$D$10,Param!$E$10,Param!$B$11,Param!$C$11,Param!$D$11,Param!$E$11)*100</f>
        <v>42</v>
      </c>
      <c r="N696" s="3">
        <f t="shared" si="255"/>
        <v>9421</v>
      </c>
      <c r="O696" s="3">
        <f t="shared" si="256"/>
        <v>13.733236151603498</v>
      </c>
      <c r="P696" s="13">
        <f t="shared" si="246"/>
        <v>48020</v>
      </c>
      <c r="Q696" s="13">
        <f t="shared" si="257"/>
        <v>0</v>
      </c>
      <c r="R696" s="13">
        <f>tarifest3(A696-$K$3,$A$3,Param!$B$10,Param!$C$10,Param!$D$10,Param!$E$10,Param!$B$11,Param!$C$11,Param!$D$11,Param!$E$11)</f>
        <v>15181</v>
      </c>
      <c r="S696" s="3">
        <f t="shared" si="258"/>
        <v>22.129737609329446</v>
      </c>
      <c r="T696" s="3">
        <f>IF(A696&lt;$K$3,$K$2,tarifest3grenz(A696-$K$3,$A$3,Param!$B$10,Param!$C$10,Param!$D$10,Param!$E$10,Param!$B$11,Param!$C$11,Param!$D$11,Param!$E$11))*100</f>
        <v>41.908755896496451</v>
      </c>
      <c r="U696" s="3">
        <f>MAX(K696-tarifest3($K$3,$A$3,Param!$B$10,Param!$C$10,Param!$D$10,Param!$E$10,Param!$B$11,Param!$C$11,Param!$D$11,Param!$E$11),0)</f>
        <v>18591</v>
      </c>
      <c r="V696" s="3">
        <f t="shared" si="259"/>
        <v>27.100583090379011</v>
      </c>
      <c r="W696" s="3">
        <f t="shared" si="260"/>
        <v>42</v>
      </c>
      <c r="X696" s="3">
        <f>soli3grenz(K696,$A$3,Param!$J$9,Param!$J$10,Param!$J$11)*100</f>
        <v>11.899999999999999</v>
      </c>
      <c r="Y696" s="13">
        <f t="shared" si="247"/>
        <v>18591</v>
      </c>
      <c r="Z696" s="3">
        <f t="shared" si="261"/>
        <v>27.100583090379011</v>
      </c>
      <c r="AA696" s="13">
        <f t="shared" si="248"/>
        <v>42</v>
      </c>
      <c r="AB696" s="13">
        <f t="shared" si="249"/>
        <v>-1183.7599999999984</v>
      </c>
      <c r="AC696" s="13">
        <f t="shared" si="250"/>
        <v>-1.7255976676384783</v>
      </c>
      <c r="AD696" s="13">
        <f t="shared" si="251"/>
        <v>-4.9979999999999976</v>
      </c>
      <c r="AE696" s="3">
        <f t="shared" si="252"/>
        <v>0</v>
      </c>
      <c r="AF696" s="13">
        <f t="shared" si="264"/>
        <v>1183.7599999999984</v>
      </c>
      <c r="AG696" s="13">
        <f t="shared" si="262"/>
        <v>1.7255976676384783</v>
      </c>
      <c r="AH696" s="13">
        <f t="shared" si="265"/>
        <v>1.7255976676384783</v>
      </c>
    </row>
    <row r="697" spans="1:34" x14ac:dyDescent="0.2">
      <c r="A697" s="8">
        <f t="shared" si="263"/>
        <v>68700</v>
      </c>
      <c r="B697" s="9">
        <f t="shared" si="243"/>
        <v>68.7</v>
      </c>
      <c r="C697" s="13">
        <f>tarifest3(A697,$A$3,Param!$B$5,Param!$C$5,Param!$D$5,Param!$E$5,Param!$B$6,Param!$C$6,Param!$D$6,Param!$E$6)</f>
        <v>19517</v>
      </c>
      <c r="D697" s="3">
        <f t="shared" si="253"/>
        <v>28.409024745269285</v>
      </c>
      <c r="E697" s="3">
        <f>tarifest3grenz(A697,$A$3,Param!$B$5,Param!$C$5,Param!$D$5,Param!$E$5,Param!$B$6,Param!$C$6,Param!$D$6,Param!$E$6)*100</f>
        <v>42</v>
      </c>
      <c r="F697" s="13">
        <f>soli3(C697,$A$3,Param!$J$4,Param!$J$5,Param!$J$6)</f>
        <v>304.75</v>
      </c>
      <c r="G697" s="3">
        <f>soli3grenz(C697,$A$3,Param!$J$4,Param!$J$5,Param!$J$6)*100</f>
        <v>11.899999999999999</v>
      </c>
      <c r="H697" s="13">
        <f t="shared" si="244"/>
        <v>19821.75</v>
      </c>
      <c r="I697" s="3">
        <f t="shared" si="242"/>
        <v>28.852620087336245</v>
      </c>
      <c r="J697" s="13">
        <f t="shared" si="245"/>
        <v>46.997999999999998</v>
      </c>
      <c r="K697" s="13">
        <f>tarifest3(A697,$A$3,Param!$B$10,Param!$C$10,Param!$D$10,Param!$E$10,Param!$B$11,Param!$C$11,Param!$D$11,Param!$E$11)</f>
        <v>23863</v>
      </c>
      <c r="L697" s="3">
        <f t="shared" si="254"/>
        <v>34.735080058224163</v>
      </c>
      <c r="M697" s="3">
        <f>tarifest3grenz(A697,$A$3,Param!$B$10,Param!$C$10,Param!$D$10,Param!$E$10,Param!$B$11,Param!$C$11,Param!$D$11,Param!$E$11)*100</f>
        <v>42</v>
      </c>
      <c r="N697" s="3">
        <f t="shared" si="255"/>
        <v>9463</v>
      </c>
      <c r="O697" s="3">
        <f t="shared" si="256"/>
        <v>13.774381368267832</v>
      </c>
      <c r="P697" s="13">
        <f t="shared" si="246"/>
        <v>48090</v>
      </c>
      <c r="Q697" s="13">
        <f t="shared" si="257"/>
        <v>0</v>
      </c>
      <c r="R697" s="13">
        <f>tarifest3(A697-$K$3,$A$3,Param!$B$10,Param!$C$10,Param!$D$10,Param!$E$10,Param!$B$11,Param!$C$11,Param!$D$11,Param!$E$11)</f>
        <v>15223</v>
      </c>
      <c r="S697" s="3">
        <f t="shared" si="258"/>
        <v>22.158660844250363</v>
      </c>
      <c r="T697" s="3">
        <f>IF(A697&lt;$K$3,$K$2,tarifest3grenz(A697-$K$3,$A$3,Param!$B$10,Param!$C$10,Param!$D$10,Param!$E$10,Param!$B$11,Param!$C$11,Param!$D$11,Param!$E$11))*100</f>
        <v>41.950042821158682</v>
      </c>
      <c r="U697" s="3">
        <f>MAX(K697-tarifest3($K$3,$A$3,Param!$B$10,Param!$C$10,Param!$D$10,Param!$E$10,Param!$B$11,Param!$C$11,Param!$D$11,Param!$E$11),0)</f>
        <v>18633</v>
      </c>
      <c r="V697" s="3">
        <f t="shared" si="259"/>
        <v>27.122270742358079</v>
      </c>
      <c r="W697" s="3">
        <f t="shared" si="260"/>
        <v>42</v>
      </c>
      <c r="X697" s="3">
        <f>soli3grenz(K697,$A$3,Param!$J$9,Param!$J$10,Param!$J$11)*100</f>
        <v>11.899999999999999</v>
      </c>
      <c r="Y697" s="13">
        <f t="shared" si="247"/>
        <v>18633</v>
      </c>
      <c r="Z697" s="3">
        <f t="shared" si="261"/>
        <v>27.122270742358079</v>
      </c>
      <c r="AA697" s="13">
        <f t="shared" si="248"/>
        <v>42</v>
      </c>
      <c r="AB697" s="13">
        <f t="shared" si="249"/>
        <v>-1188.75</v>
      </c>
      <c r="AC697" s="13">
        <f t="shared" si="250"/>
        <v>-1.7303493449781655</v>
      </c>
      <c r="AD697" s="13">
        <f t="shared" si="251"/>
        <v>-4.9979999999999976</v>
      </c>
      <c r="AE697" s="3">
        <f t="shared" si="252"/>
        <v>0</v>
      </c>
      <c r="AF697" s="13">
        <f t="shared" si="264"/>
        <v>1188.75</v>
      </c>
      <c r="AG697" s="13">
        <f t="shared" si="262"/>
        <v>1.7303493449781655</v>
      </c>
      <c r="AH697" s="13">
        <f t="shared" si="265"/>
        <v>1.7303493449781655</v>
      </c>
    </row>
    <row r="698" spans="1:34" x14ac:dyDescent="0.2">
      <c r="A698" s="8">
        <f t="shared" si="263"/>
        <v>68800</v>
      </c>
      <c r="B698" s="9">
        <f t="shared" si="243"/>
        <v>68.8</v>
      </c>
      <c r="C698" s="13">
        <f>tarifest3(A698,$A$3,Param!$B$5,Param!$C$5,Param!$D$5,Param!$E$5,Param!$B$6,Param!$C$6,Param!$D$6,Param!$E$6)</f>
        <v>19559</v>
      </c>
      <c r="D698" s="3">
        <f t="shared" si="253"/>
        <v>28.42877906976744</v>
      </c>
      <c r="E698" s="3">
        <f>tarifest3grenz(A698,$A$3,Param!$B$5,Param!$C$5,Param!$D$5,Param!$E$5,Param!$B$6,Param!$C$6,Param!$D$6,Param!$E$6)*100</f>
        <v>42</v>
      </c>
      <c r="F698" s="13">
        <f>soli3(C698,$A$3,Param!$J$4,Param!$J$5,Param!$J$6)</f>
        <v>309.75</v>
      </c>
      <c r="G698" s="3">
        <f>soli3grenz(C698,$A$3,Param!$J$4,Param!$J$5,Param!$J$6)*100</f>
        <v>11.899999999999999</v>
      </c>
      <c r="H698" s="13">
        <f t="shared" si="244"/>
        <v>19868.75</v>
      </c>
      <c r="I698" s="3">
        <f t="shared" si="242"/>
        <v>28.878997093023255</v>
      </c>
      <c r="J698" s="13">
        <f t="shared" si="245"/>
        <v>46.997999999999998</v>
      </c>
      <c r="K698" s="13">
        <f>tarifest3(A698,$A$3,Param!$B$10,Param!$C$10,Param!$D$10,Param!$E$10,Param!$B$11,Param!$C$11,Param!$D$11,Param!$E$11)</f>
        <v>23905</v>
      </c>
      <c r="L698" s="3">
        <f t="shared" si="254"/>
        <v>34.745639534883722</v>
      </c>
      <c r="M698" s="3">
        <f>tarifest3grenz(A698,$A$3,Param!$B$10,Param!$C$10,Param!$D$10,Param!$E$10,Param!$B$11,Param!$C$11,Param!$D$11,Param!$E$11)*100</f>
        <v>42</v>
      </c>
      <c r="N698" s="3">
        <f t="shared" si="255"/>
        <v>9505</v>
      </c>
      <c r="O698" s="3">
        <f t="shared" si="256"/>
        <v>13.815406976744185</v>
      </c>
      <c r="P698" s="13">
        <f t="shared" si="246"/>
        <v>48160</v>
      </c>
      <c r="Q698" s="13">
        <f t="shared" si="257"/>
        <v>0</v>
      </c>
      <c r="R698" s="13">
        <f>tarifest3(A698-$K$3,$A$3,Param!$B$10,Param!$C$10,Param!$D$10,Param!$E$10,Param!$B$11,Param!$C$11,Param!$D$11,Param!$E$11)</f>
        <v>15265</v>
      </c>
      <c r="S698" s="3">
        <f t="shared" si="258"/>
        <v>22.1875</v>
      </c>
      <c r="T698" s="3">
        <f>IF(A698&lt;$K$3,$K$2,tarifest3grenz(A698-$K$3,$A$3,Param!$B$10,Param!$C$10,Param!$D$10,Param!$E$10,Param!$B$11,Param!$C$11,Param!$D$11,Param!$E$11))*100</f>
        <v>41.991329745820934</v>
      </c>
      <c r="U698" s="3">
        <f>MAX(K698-tarifest3($K$3,$A$3,Param!$B$10,Param!$C$10,Param!$D$10,Param!$E$10,Param!$B$11,Param!$C$11,Param!$D$11,Param!$E$11),0)</f>
        <v>18675</v>
      </c>
      <c r="V698" s="3">
        <f t="shared" si="259"/>
        <v>27.143895348837212</v>
      </c>
      <c r="W698" s="3">
        <f t="shared" si="260"/>
        <v>42</v>
      </c>
      <c r="X698" s="3">
        <f>soli3grenz(K698,$A$3,Param!$J$9,Param!$J$10,Param!$J$11)*100</f>
        <v>11.899999999999999</v>
      </c>
      <c r="Y698" s="13">
        <f t="shared" si="247"/>
        <v>18675</v>
      </c>
      <c r="Z698" s="3">
        <f t="shared" si="261"/>
        <v>27.143895348837212</v>
      </c>
      <c r="AA698" s="13">
        <f t="shared" si="248"/>
        <v>42</v>
      </c>
      <c r="AB698" s="13">
        <f t="shared" si="249"/>
        <v>-1193.75</v>
      </c>
      <c r="AC698" s="13">
        <f t="shared" si="250"/>
        <v>-1.7351017441860428</v>
      </c>
      <c r="AD698" s="13">
        <f t="shared" si="251"/>
        <v>-4.9979999999999976</v>
      </c>
      <c r="AE698" s="3">
        <f t="shared" si="252"/>
        <v>0</v>
      </c>
      <c r="AF698" s="13">
        <f t="shared" si="264"/>
        <v>1193.75</v>
      </c>
      <c r="AG698" s="13">
        <f t="shared" si="262"/>
        <v>1.7351017441860428</v>
      </c>
      <c r="AH698" s="13">
        <f t="shared" si="265"/>
        <v>1.7351017441860428</v>
      </c>
    </row>
    <row r="699" spans="1:34" x14ac:dyDescent="0.2">
      <c r="A699" s="8">
        <f t="shared" si="263"/>
        <v>68900</v>
      </c>
      <c r="B699" s="9">
        <f t="shared" si="243"/>
        <v>68.900000000000006</v>
      </c>
      <c r="C699" s="13">
        <f>tarifest3(A699,$A$3,Param!$B$5,Param!$C$5,Param!$D$5,Param!$E$5,Param!$B$6,Param!$C$6,Param!$D$6,Param!$E$6)</f>
        <v>19601</v>
      </c>
      <c r="D699" s="3">
        <f t="shared" si="253"/>
        <v>28.448476052249639</v>
      </c>
      <c r="E699" s="3">
        <f>tarifest3grenz(A699,$A$3,Param!$B$5,Param!$C$5,Param!$D$5,Param!$E$5,Param!$B$6,Param!$C$6,Param!$D$6,Param!$E$6)*100</f>
        <v>42</v>
      </c>
      <c r="F699" s="13">
        <f>soli3(C699,$A$3,Param!$J$4,Param!$J$5,Param!$J$6)</f>
        <v>314.75</v>
      </c>
      <c r="G699" s="3">
        <f>soli3grenz(C699,$A$3,Param!$J$4,Param!$J$5,Param!$J$6)*100</f>
        <v>11.899999999999999</v>
      </c>
      <c r="H699" s="13">
        <f t="shared" si="244"/>
        <v>19915.75</v>
      </c>
      <c r="I699" s="3">
        <f t="shared" si="242"/>
        <v>28.905297532656022</v>
      </c>
      <c r="J699" s="13">
        <f t="shared" si="245"/>
        <v>46.997999999999998</v>
      </c>
      <c r="K699" s="13">
        <f>tarifest3(A699,$A$3,Param!$B$10,Param!$C$10,Param!$D$10,Param!$E$10,Param!$B$11,Param!$C$11,Param!$D$11,Param!$E$11)</f>
        <v>23947</v>
      </c>
      <c r="L699" s="3">
        <f t="shared" si="254"/>
        <v>34.756168359941945</v>
      </c>
      <c r="M699" s="3">
        <f>tarifest3grenz(A699,$A$3,Param!$B$10,Param!$C$10,Param!$D$10,Param!$E$10,Param!$B$11,Param!$C$11,Param!$D$11,Param!$E$11)*100</f>
        <v>42</v>
      </c>
      <c r="N699" s="3">
        <f t="shared" si="255"/>
        <v>9547</v>
      </c>
      <c r="O699" s="3">
        <f t="shared" si="256"/>
        <v>13.856313497822931</v>
      </c>
      <c r="P699" s="13">
        <f t="shared" si="246"/>
        <v>48230</v>
      </c>
      <c r="Q699" s="13">
        <f t="shared" si="257"/>
        <v>0</v>
      </c>
      <c r="R699" s="13">
        <f>tarifest3(A699-$K$3,$A$3,Param!$B$10,Param!$C$10,Param!$D$10,Param!$E$10,Param!$B$11,Param!$C$11,Param!$D$11,Param!$E$11)</f>
        <v>15307</v>
      </c>
      <c r="S699" s="3">
        <f t="shared" si="258"/>
        <v>22.216255442670537</v>
      </c>
      <c r="T699" s="3">
        <f>IF(A699&lt;$K$3,$K$2,tarifest3grenz(A699-$K$3,$A$3,Param!$B$10,Param!$C$10,Param!$D$10,Param!$E$10,Param!$B$11,Param!$C$11,Param!$D$11,Param!$E$11))*100</f>
        <v>42</v>
      </c>
      <c r="U699" s="3">
        <f>MAX(K699-tarifest3($K$3,$A$3,Param!$B$10,Param!$C$10,Param!$D$10,Param!$E$10,Param!$B$11,Param!$C$11,Param!$D$11,Param!$E$11),0)</f>
        <v>18717</v>
      </c>
      <c r="V699" s="3">
        <f t="shared" si="259"/>
        <v>27.16545718432511</v>
      </c>
      <c r="W699" s="3">
        <f t="shared" si="260"/>
        <v>42</v>
      </c>
      <c r="X699" s="3">
        <f>soli3grenz(K699,$A$3,Param!$J$9,Param!$J$10,Param!$J$11)*100</f>
        <v>11.899999999999999</v>
      </c>
      <c r="Y699" s="13">
        <f t="shared" si="247"/>
        <v>18717</v>
      </c>
      <c r="Z699" s="3">
        <f t="shared" si="261"/>
        <v>27.16545718432511</v>
      </c>
      <c r="AA699" s="13">
        <f t="shared" si="248"/>
        <v>42</v>
      </c>
      <c r="AB699" s="13">
        <f t="shared" si="249"/>
        <v>-1198.75</v>
      </c>
      <c r="AC699" s="13">
        <f t="shared" si="250"/>
        <v>-1.7398403483309117</v>
      </c>
      <c r="AD699" s="13">
        <f t="shared" si="251"/>
        <v>-4.9979999999999976</v>
      </c>
      <c r="AE699" s="3">
        <f t="shared" si="252"/>
        <v>0</v>
      </c>
      <c r="AF699" s="13">
        <f t="shared" si="264"/>
        <v>1198.75</v>
      </c>
      <c r="AG699" s="13">
        <f t="shared" si="262"/>
        <v>1.7398403483309117</v>
      </c>
      <c r="AH699" s="13">
        <f t="shared" si="265"/>
        <v>1.7398403483309117</v>
      </c>
    </row>
    <row r="700" spans="1:34" x14ac:dyDescent="0.2">
      <c r="A700" s="8">
        <f t="shared" si="263"/>
        <v>69000</v>
      </c>
      <c r="B700" s="9">
        <f t="shared" si="243"/>
        <v>69</v>
      </c>
      <c r="C700" s="13">
        <f>tarifest3(A700,$A$3,Param!$B$5,Param!$C$5,Param!$D$5,Param!$E$5,Param!$B$6,Param!$C$6,Param!$D$6,Param!$E$6)</f>
        <v>19643</v>
      </c>
      <c r="D700" s="3">
        <f t="shared" si="253"/>
        <v>28.468115942028987</v>
      </c>
      <c r="E700" s="3">
        <f>tarifest3grenz(A700,$A$3,Param!$B$5,Param!$C$5,Param!$D$5,Param!$E$5,Param!$B$6,Param!$C$6,Param!$D$6,Param!$E$6)*100</f>
        <v>42</v>
      </c>
      <c r="F700" s="13">
        <f>soli3(C700,$A$3,Param!$J$4,Param!$J$5,Param!$J$6)</f>
        <v>319.75</v>
      </c>
      <c r="G700" s="3">
        <f>soli3grenz(C700,$A$3,Param!$J$4,Param!$J$5,Param!$J$6)*100</f>
        <v>11.899999999999999</v>
      </c>
      <c r="H700" s="13">
        <f t="shared" si="244"/>
        <v>19962.75</v>
      </c>
      <c r="I700" s="3">
        <f t="shared" si="242"/>
        <v>28.931521739130435</v>
      </c>
      <c r="J700" s="13">
        <f t="shared" si="245"/>
        <v>46.997999999999998</v>
      </c>
      <c r="K700" s="13">
        <f>tarifest3(A700,$A$3,Param!$B$10,Param!$C$10,Param!$D$10,Param!$E$10,Param!$B$11,Param!$C$11,Param!$D$11,Param!$E$11)</f>
        <v>23989</v>
      </c>
      <c r="L700" s="3">
        <f t="shared" si="254"/>
        <v>34.766666666666666</v>
      </c>
      <c r="M700" s="3">
        <f>tarifest3grenz(A700,$A$3,Param!$B$10,Param!$C$10,Param!$D$10,Param!$E$10,Param!$B$11,Param!$C$11,Param!$D$11,Param!$E$11)*100</f>
        <v>42</v>
      </c>
      <c r="N700" s="3">
        <f t="shared" si="255"/>
        <v>9589</v>
      </c>
      <c r="O700" s="3">
        <f t="shared" si="256"/>
        <v>13.897101449275361</v>
      </c>
      <c r="P700" s="13">
        <f t="shared" si="246"/>
        <v>48300</v>
      </c>
      <c r="Q700" s="13">
        <f t="shared" si="257"/>
        <v>0</v>
      </c>
      <c r="R700" s="13">
        <f>tarifest3(A700-$K$3,$A$3,Param!$B$10,Param!$C$10,Param!$D$10,Param!$E$10,Param!$B$11,Param!$C$11,Param!$D$11,Param!$E$11)</f>
        <v>15349</v>
      </c>
      <c r="S700" s="3">
        <f t="shared" si="258"/>
        <v>22.244927536231884</v>
      </c>
      <c r="T700" s="3">
        <f>IF(A700&lt;$K$3,$K$2,tarifest3grenz(A700-$K$3,$A$3,Param!$B$10,Param!$C$10,Param!$D$10,Param!$E$10,Param!$B$11,Param!$C$11,Param!$D$11,Param!$E$11))*100</f>
        <v>42</v>
      </c>
      <c r="U700" s="3">
        <f>MAX(K700-tarifest3($K$3,$A$3,Param!$B$10,Param!$C$10,Param!$D$10,Param!$E$10,Param!$B$11,Param!$C$11,Param!$D$11,Param!$E$11),0)</f>
        <v>18759</v>
      </c>
      <c r="V700" s="3">
        <f t="shared" si="259"/>
        <v>27.18695652173913</v>
      </c>
      <c r="W700" s="3">
        <f t="shared" si="260"/>
        <v>42</v>
      </c>
      <c r="X700" s="3">
        <f>soli3grenz(K700,$A$3,Param!$J$9,Param!$J$10,Param!$J$11)*100</f>
        <v>11.899999999999999</v>
      </c>
      <c r="Y700" s="13">
        <f t="shared" si="247"/>
        <v>18759</v>
      </c>
      <c r="Z700" s="3">
        <f t="shared" si="261"/>
        <v>27.18695652173913</v>
      </c>
      <c r="AA700" s="13">
        <f t="shared" si="248"/>
        <v>42</v>
      </c>
      <c r="AB700" s="13">
        <f t="shared" si="249"/>
        <v>-1203.75</v>
      </c>
      <c r="AC700" s="13">
        <f t="shared" si="250"/>
        <v>-1.7445652173913047</v>
      </c>
      <c r="AD700" s="13">
        <f t="shared" si="251"/>
        <v>-4.9979999999999976</v>
      </c>
      <c r="AE700" s="3">
        <f t="shared" si="252"/>
        <v>0</v>
      </c>
      <c r="AF700" s="13">
        <f t="shared" si="264"/>
        <v>1203.75</v>
      </c>
      <c r="AG700" s="13">
        <f t="shared" si="262"/>
        <v>1.7445652173913047</v>
      </c>
      <c r="AH700" s="13">
        <f t="shared" si="265"/>
        <v>1.7445652173913047</v>
      </c>
    </row>
    <row r="701" spans="1:34" x14ac:dyDescent="0.2">
      <c r="A701" s="8">
        <f t="shared" si="263"/>
        <v>69100</v>
      </c>
      <c r="B701" s="9">
        <f t="shared" si="243"/>
        <v>69.099999999999994</v>
      </c>
      <c r="C701" s="13">
        <f>tarifest3(A701,$A$3,Param!$B$5,Param!$C$5,Param!$D$5,Param!$E$5,Param!$B$6,Param!$C$6,Param!$D$6,Param!$E$6)</f>
        <v>19685</v>
      </c>
      <c r="D701" s="3">
        <f t="shared" si="253"/>
        <v>28.487698986975396</v>
      </c>
      <c r="E701" s="3">
        <f>tarifest3grenz(A701,$A$3,Param!$B$5,Param!$C$5,Param!$D$5,Param!$E$5,Param!$B$6,Param!$C$6,Param!$D$6,Param!$E$6)*100</f>
        <v>42</v>
      </c>
      <c r="F701" s="13">
        <f>soli3(C701,$A$3,Param!$J$4,Param!$J$5,Param!$J$6)</f>
        <v>324.75</v>
      </c>
      <c r="G701" s="3">
        <f>soli3grenz(C701,$A$3,Param!$J$4,Param!$J$5,Param!$J$6)*100</f>
        <v>11.899999999999999</v>
      </c>
      <c r="H701" s="13">
        <f t="shared" si="244"/>
        <v>20009.75</v>
      </c>
      <c r="I701" s="3">
        <f t="shared" ref="I701:I764" si="266">IF($A701=0,0,H701/$A701*100)</f>
        <v>28.957670043415341</v>
      </c>
      <c r="J701" s="13">
        <f t="shared" si="245"/>
        <v>46.997999999999998</v>
      </c>
      <c r="K701" s="13">
        <f>tarifest3(A701,$A$3,Param!$B$10,Param!$C$10,Param!$D$10,Param!$E$10,Param!$B$11,Param!$C$11,Param!$D$11,Param!$E$11)</f>
        <v>24031</v>
      </c>
      <c r="L701" s="3">
        <f t="shared" si="254"/>
        <v>34.777134587554272</v>
      </c>
      <c r="M701" s="3">
        <f>tarifest3grenz(A701,$A$3,Param!$B$10,Param!$C$10,Param!$D$10,Param!$E$10,Param!$B$11,Param!$C$11,Param!$D$11,Param!$E$11)*100</f>
        <v>42</v>
      </c>
      <c r="N701" s="3">
        <f t="shared" si="255"/>
        <v>9631</v>
      </c>
      <c r="O701" s="3">
        <f t="shared" si="256"/>
        <v>13.937771345875543</v>
      </c>
      <c r="P701" s="13">
        <f t="shared" si="246"/>
        <v>48370</v>
      </c>
      <c r="Q701" s="13">
        <f t="shared" si="257"/>
        <v>0</v>
      </c>
      <c r="R701" s="13">
        <f>tarifest3(A701-$K$3,$A$3,Param!$B$10,Param!$C$10,Param!$D$10,Param!$E$10,Param!$B$11,Param!$C$11,Param!$D$11,Param!$E$11)</f>
        <v>15391</v>
      </c>
      <c r="S701" s="3">
        <f t="shared" si="258"/>
        <v>22.273516642547033</v>
      </c>
      <c r="T701" s="3">
        <f>IF(A701&lt;$K$3,$K$2,tarifest3grenz(A701-$K$3,$A$3,Param!$B$10,Param!$C$10,Param!$D$10,Param!$E$10,Param!$B$11,Param!$C$11,Param!$D$11,Param!$E$11))*100</f>
        <v>42</v>
      </c>
      <c r="U701" s="3">
        <f>MAX(K701-tarifest3($K$3,$A$3,Param!$B$10,Param!$C$10,Param!$D$10,Param!$E$10,Param!$B$11,Param!$C$11,Param!$D$11,Param!$E$11),0)</f>
        <v>18801</v>
      </c>
      <c r="V701" s="3">
        <f t="shared" si="259"/>
        <v>27.20839363241679</v>
      </c>
      <c r="W701" s="3">
        <f t="shared" si="260"/>
        <v>42</v>
      </c>
      <c r="X701" s="3">
        <f>soli3grenz(K701,$A$3,Param!$J$9,Param!$J$10,Param!$J$11)*100</f>
        <v>11.899999999999999</v>
      </c>
      <c r="Y701" s="13">
        <f t="shared" si="247"/>
        <v>18801</v>
      </c>
      <c r="Z701" s="3">
        <f t="shared" si="261"/>
        <v>27.20839363241679</v>
      </c>
      <c r="AA701" s="13">
        <f t="shared" si="248"/>
        <v>42</v>
      </c>
      <c r="AB701" s="13">
        <f t="shared" si="249"/>
        <v>-1208.75</v>
      </c>
      <c r="AC701" s="13">
        <f t="shared" si="250"/>
        <v>-1.7492764109985508</v>
      </c>
      <c r="AD701" s="13">
        <f t="shared" si="251"/>
        <v>-4.9979999999999976</v>
      </c>
      <c r="AE701" s="3">
        <f t="shared" si="252"/>
        <v>0</v>
      </c>
      <c r="AF701" s="13">
        <f t="shared" si="264"/>
        <v>1208.75</v>
      </c>
      <c r="AG701" s="13">
        <f t="shared" si="262"/>
        <v>1.7492764109985508</v>
      </c>
      <c r="AH701" s="13">
        <f t="shared" si="265"/>
        <v>1.7492764109985508</v>
      </c>
    </row>
    <row r="702" spans="1:34" x14ac:dyDescent="0.2">
      <c r="A702" s="8">
        <f t="shared" si="263"/>
        <v>69200</v>
      </c>
      <c r="B702" s="9">
        <f t="shared" si="243"/>
        <v>69.2</v>
      </c>
      <c r="C702" s="13">
        <f>tarifest3(A702,$A$3,Param!$B$5,Param!$C$5,Param!$D$5,Param!$E$5,Param!$B$6,Param!$C$6,Param!$D$6,Param!$E$6)</f>
        <v>19727</v>
      </c>
      <c r="D702" s="3">
        <f t="shared" si="253"/>
        <v>28.507225433526013</v>
      </c>
      <c r="E702" s="3">
        <f>tarifest3grenz(A702,$A$3,Param!$B$5,Param!$C$5,Param!$D$5,Param!$E$5,Param!$B$6,Param!$C$6,Param!$D$6,Param!$E$6)*100</f>
        <v>42</v>
      </c>
      <c r="F702" s="13">
        <f>soli3(C702,$A$3,Param!$J$4,Param!$J$5,Param!$J$6)</f>
        <v>329.74</v>
      </c>
      <c r="G702" s="3">
        <f>soli3grenz(C702,$A$3,Param!$J$4,Param!$J$5,Param!$J$6)*100</f>
        <v>11.899999999999999</v>
      </c>
      <c r="H702" s="13">
        <f t="shared" si="244"/>
        <v>20056.740000000002</v>
      </c>
      <c r="I702" s="3">
        <f t="shared" si="266"/>
        <v>28.983728323699427</v>
      </c>
      <c r="J702" s="13">
        <f t="shared" si="245"/>
        <v>46.997999999999998</v>
      </c>
      <c r="K702" s="13">
        <f>tarifest3(A702,$A$3,Param!$B$10,Param!$C$10,Param!$D$10,Param!$E$10,Param!$B$11,Param!$C$11,Param!$D$11,Param!$E$11)</f>
        <v>24073</v>
      </c>
      <c r="L702" s="3">
        <f t="shared" si="254"/>
        <v>34.787572254335259</v>
      </c>
      <c r="M702" s="3">
        <f>tarifest3grenz(A702,$A$3,Param!$B$10,Param!$C$10,Param!$D$10,Param!$E$10,Param!$B$11,Param!$C$11,Param!$D$11,Param!$E$11)*100</f>
        <v>42</v>
      </c>
      <c r="N702" s="3">
        <f t="shared" si="255"/>
        <v>9673</v>
      </c>
      <c r="O702" s="3">
        <f t="shared" si="256"/>
        <v>13.978323699421965</v>
      </c>
      <c r="P702" s="13">
        <f t="shared" si="246"/>
        <v>48440</v>
      </c>
      <c r="Q702" s="13">
        <f t="shared" si="257"/>
        <v>0</v>
      </c>
      <c r="R702" s="13">
        <f>tarifest3(A702-$K$3,$A$3,Param!$B$10,Param!$C$10,Param!$D$10,Param!$E$10,Param!$B$11,Param!$C$11,Param!$D$11,Param!$E$11)</f>
        <v>15433</v>
      </c>
      <c r="S702" s="3">
        <f t="shared" si="258"/>
        <v>22.302023121387283</v>
      </c>
      <c r="T702" s="3">
        <f>IF(A702&lt;$K$3,$K$2,tarifest3grenz(A702-$K$3,$A$3,Param!$B$10,Param!$C$10,Param!$D$10,Param!$E$10,Param!$B$11,Param!$C$11,Param!$D$11,Param!$E$11))*100</f>
        <v>42</v>
      </c>
      <c r="U702" s="3">
        <f>MAX(K702-tarifest3($K$3,$A$3,Param!$B$10,Param!$C$10,Param!$D$10,Param!$E$10,Param!$B$11,Param!$C$11,Param!$D$11,Param!$E$11),0)</f>
        <v>18843</v>
      </c>
      <c r="V702" s="3">
        <f t="shared" si="259"/>
        <v>27.229768786127167</v>
      </c>
      <c r="W702" s="3">
        <f t="shared" si="260"/>
        <v>42</v>
      </c>
      <c r="X702" s="3">
        <f>soli3grenz(K702,$A$3,Param!$J$9,Param!$J$10,Param!$J$11)*100</f>
        <v>11.899999999999999</v>
      </c>
      <c r="Y702" s="13">
        <f t="shared" si="247"/>
        <v>18843</v>
      </c>
      <c r="Z702" s="3">
        <f t="shared" si="261"/>
        <v>27.229768786127167</v>
      </c>
      <c r="AA702" s="13">
        <f t="shared" si="248"/>
        <v>42</v>
      </c>
      <c r="AB702" s="13">
        <f t="shared" si="249"/>
        <v>-1213.7400000000016</v>
      </c>
      <c r="AC702" s="13">
        <f t="shared" si="250"/>
        <v>-1.7539595375722605</v>
      </c>
      <c r="AD702" s="13">
        <f t="shared" si="251"/>
        <v>-4.9979999999999976</v>
      </c>
      <c r="AE702" s="3">
        <f t="shared" si="252"/>
        <v>0</v>
      </c>
      <c r="AF702" s="13">
        <f t="shared" si="264"/>
        <v>1213.7400000000016</v>
      </c>
      <c r="AG702" s="13">
        <f t="shared" si="262"/>
        <v>1.7539595375722605</v>
      </c>
      <c r="AH702" s="13">
        <f t="shared" si="265"/>
        <v>1.7539595375722605</v>
      </c>
    </row>
    <row r="703" spans="1:34" x14ac:dyDescent="0.2">
      <c r="A703" s="8">
        <f t="shared" si="263"/>
        <v>69300</v>
      </c>
      <c r="B703" s="9">
        <f t="shared" si="243"/>
        <v>69.3</v>
      </c>
      <c r="C703" s="13">
        <f>tarifest3(A703,$A$3,Param!$B$5,Param!$C$5,Param!$D$5,Param!$E$5,Param!$B$6,Param!$C$6,Param!$D$6,Param!$E$6)</f>
        <v>19769</v>
      </c>
      <c r="D703" s="3">
        <f t="shared" si="253"/>
        <v>28.526695526695526</v>
      </c>
      <c r="E703" s="3">
        <f>tarifest3grenz(A703,$A$3,Param!$B$5,Param!$C$5,Param!$D$5,Param!$E$5,Param!$B$6,Param!$C$6,Param!$D$6,Param!$E$6)*100</f>
        <v>42</v>
      </c>
      <c r="F703" s="13">
        <f>soli3(C703,$A$3,Param!$J$4,Param!$J$5,Param!$J$6)</f>
        <v>334.74</v>
      </c>
      <c r="G703" s="3">
        <f>soli3grenz(C703,$A$3,Param!$J$4,Param!$J$5,Param!$J$6)*100</f>
        <v>11.899999999999999</v>
      </c>
      <c r="H703" s="13">
        <f t="shared" si="244"/>
        <v>20103.740000000002</v>
      </c>
      <c r="I703" s="3">
        <f t="shared" si="266"/>
        <v>29.009725829725831</v>
      </c>
      <c r="J703" s="13">
        <f t="shared" si="245"/>
        <v>46.997999999999998</v>
      </c>
      <c r="K703" s="13">
        <f>tarifest3(A703,$A$3,Param!$B$10,Param!$C$10,Param!$D$10,Param!$E$10,Param!$B$11,Param!$C$11,Param!$D$11,Param!$E$11)</f>
        <v>24115</v>
      </c>
      <c r="L703" s="3">
        <f t="shared" si="254"/>
        <v>34.797979797979799</v>
      </c>
      <c r="M703" s="3">
        <f>tarifest3grenz(A703,$A$3,Param!$B$10,Param!$C$10,Param!$D$10,Param!$E$10,Param!$B$11,Param!$C$11,Param!$D$11,Param!$E$11)*100</f>
        <v>42</v>
      </c>
      <c r="N703" s="3">
        <f t="shared" si="255"/>
        <v>9715</v>
      </c>
      <c r="O703" s="3">
        <f t="shared" si="256"/>
        <v>14.01875901875902</v>
      </c>
      <c r="P703" s="13">
        <f t="shared" si="246"/>
        <v>48510</v>
      </c>
      <c r="Q703" s="13">
        <f t="shared" si="257"/>
        <v>0</v>
      </c>
      <c r="R703" s="13">
        <f>tarifest3(A703-$K$3,$A$3,Param!$B$10,Param!$C$10,Param!$D$10,Param!$E$10,Param!$B$11,Param!$C$11,Param!$D$11,Param!$E$11)</f>
        <v>15475</v>
      </c>
      <c r="S703" s="3">
        <f t="shared" si="258"/>
        <v>22.330447330447331</v>
      </c>
      <c r="T703" s="3">
        <f>IF(A703&lt;$K$3,$K$2,tarifest3grenz(A703-$K$3,$A$3,Param!$B$10,Param!$C$10,Param!$D$10,Param!$E$10,Param!$B$11,Param!$C$11,Param!$D$11,Param!$E$11))*100</f>
        <v>42</v>
      </c>
      <c r="U703" s="3">
        <f>MAX(K703-tarifest3($K$3,$A$3,Param!$B$10,Param!$C$10,Param!$D$10,Param!$E$10,Param!$B$11,Param!$C$11,Param!$D$11,Param!$E$11),0)</f>
        <v>18885</v>
      </c>
      <c r="V703" s="3">
        <f t="shared" si="259"/>
        <v>27.251082251082252</v>
      </c>
      <c r="W703" s="3">
        <f t="shared" si="260"/>
        <v>42</v>
      </c>
      <c r="X703" s="3">
        <f>soli3grenz(K703,$A$3,Param!$J$9,Param!$J$10,Param!$J$11)*100</f>
        <v>11.899999999999999</v>
      </c>
      <c r="Y703" s="13">
        <f t="shared" si="247"/>
        <v>18885</v>
      </c>
      <c r="Z703" s="3">
        <f t="shared" si="261"/>
        <v>27.251082251082252</v>
      </c>
      <c r="AA703" s="13">
        <f t="shared" si="248"/>
        <v>42</v>
      </c>
      <c r="AB703" s="13">
        <f t="shared" si="249"/>
        <v>-1218.7400000000016</v>
      </c>
      <c r="AC703" s="13">
        <f t="shared" si="250"/>
        <v>-1.7586435786435786</v>
      </c>
      <c r="AD703" s="13">
        <f t="shared" si="251"/>
        <v>-4.9979999999999976</v>
      </c>
      <c r="AE703" s="3">
        <f t="shared" si="252"/>
        <v>0</v>
      </c>
      <c r="AF703" s="13">
        <f t="shared" si="264"/>
        <v>1218.7400000000016</v>
      </c>
      <c r="AG703" s="13">
        <f t="shared" si="262"/>
        <v>1.7586435786435786</v>
      </c>
      <c r="AH703" s="13">
        <f t="shared" si="265"/>
        <v>1.7586435786435786</v>
      </c>
    </row>
    <row r="704" spans="1:34" x14ac:dyDescent="0.2">
      <c r="A704" s="8">
        <f t="shared" si="263"/>
        <v>69400</v>
      </c>
      <c r="B704" s="9">
        <f t="shared" si="243"/>
        <v>69.400000000000006</v>
      </c>
      <c r="C704" s="13">
        <f>tarifest3(A704,$A$3,Param!$B$5,Param!$C$5,Param!$D$5,Param!$E$5,Param!$B$6,Param!$C$6,Param!$D$6,Param!$E$6)</f>
        <v>19811</v>
      </c>
      <c r="D704" s="3">
        <f t="shared" si="253"/>
        <v>28.546109510086453</v>
      </c>
      <c r="E704" s="3">
        <f>tarifest3grenz(A704,$A$3,Param!$B$5,Param!$C$5,Param!$D$5,Param!$E$5,Param!$B$6,Param!$C$6,Param!$D$6,Param!$E$6)*100</f>
        <v>42</v>
      </c>
      <c r="F704" s="13">
        <f>soli3(C704,$A$3,Param!$J$4,Param!$J$5,Param!$J$6)</f>
        <v>339.74</v>
      </c>
      <c r="G704" s="3">
        <f>soli3grenz(C704,$A$3,Param!$J$4,Param!$J$5,Param!$J$6)*100</f>
        <v>11.899999999999999</v>
      </c>
      <c r="H704" s="13">
        <f t="shared" si="244"/>
        <v>20150.740000000002</v>
      </c>
      <c r="I704" s="3">
        <f t="shared" si="266"/>
        <v>29.035648414985594</v>
      </c>
      <c r="J704" s="13">
        <f t="shared" si="245"/>
        <v>46.997999999999998</v>
      </c>
      <c r="K704" s="13">
        <f>tarifest3(A704,$A$3,Param!$B$10,Param!$C$10,Param!$D$10,Param!$E$10,Param!$B$11,Param!$C$11,Param!$D$11,Param!$E$11)</f>
        <v>24157</v>
      </c>
      <c r="L704" s="3">
        <f t="shared" si="254"/>
        <v>34.808357348703176</v>
      </c>
      <c r="M704" s="3">
        <f>tarifest3grenz(A704,$A$3,Param!$B$10,Param!$C$10,Param!$D$10,Param!$E$10,Param!$B$11,Param!$C$11,Param!$D$11,Param!$E$11)*100</f>
        <v>42</v>
      </c>
      <c r="N704" s="3">
        <f t="shared" si="255"/>
        <v>9757</v>
      </c>
      <c r="O704" s="3">
        <f t="shared" si="256"/>
        <v>14.059077809798271</v>
      </c>
      <c r="P704" s="13">
        <f t="shared" si="246"/>
        <v>48580</v>
      </c>
      <c r="Q704" s="13">
        <f t="shared" si="257"/>
        <v>0</v>
      </c>
      <c r="R704" s="13">
        <f>tarifest3(A704-$K$3,$A$3,Param!$B$10,Param!$C$10,Param!$D$10,Param!$E$10,Param!$B$11,Param!$C$11,Param!$D$11,Param!$E$11)</f>
        <v>15517</v>
      </c>
      <c r="S704" s="3">
        <f t="shared" si="258"/>
        <v>22.358789625360231</v>
      </c>
      <c r="T704" s="3">
        <f>IF(A704&lt;$K$3,$K$2,tarifest3grenz(A704-$K$3,$A$3,Param!$B$10,Param!$C$10,Param!$D$10,Param!$E$10,Param!$B$11,Param!$C$11,Param!$D$11,Param!$E$11))*100</f>
        <v>42</v>
      </c>
      <c r="U704" s="3">
        <f>MAX(K704-tarifest3($K$3,$A$3,Param!$B$10,Param!$C$10,Param!$D$10,Param!$E$10,Param!$B$11,Param!$C$11,Param!$D$11,Param!$E$11),0)</f>
        <v>18927</v>
      </c>
      <c r="V704" s="3">
        <f t="shared" si="259"/>
        <v>27.272334293948123</v>
      </c>
      <c r="W704" s="3">
        <f t="shared" si="260"/>
        <v>42</v>
      </c>
      <c r="X704" s="3">
        <f>soli3grenz(K704,$A$3,Param!$J$9,Param!$J$10,Param!$J$11)*100</f>
        <v>11.899999999999999</v>
      </c>
      <c r="Y704" s="13">
        <f t="shared" si="247"/>
        <v>18927</v>
      </c>
      <c r="Z704" s="3">
        <f t="shared" si="261"/>
        <v>27.272334293948123</v>
      </c>
      <c r="AA704" s="13">
        <f t="shared" si="248"/>
        <v>42</v>
      </c>
      <c r="AB704" s="13">
        <f t="shared" si="249"/>
        <v>-1223.7400000000016</v>
      </c>
      <c r="AC704" s="13">
        <f t="shared" si="250"/>
        <v>-1.763314121037471</v>
      </c>
      <c r="AD704" s="13">
        <f t="shared" si="251"/>
        <v>-4.9979999999999976</v>
      </c>
      <c r="AE704" s="3">
        <f t="shared" si="252"/>
        <v>0</v>
      </c>
      <c r="AF704" s="13">
        <f t="shared" si="264"/>
        <v>1223.7400000000016</v>
      </c>
      <c r="AG704" s="13">
        <f t="shared" si="262"/>
        <v>1.763314121037471</v>
      </c>
      <c r="AH704" s="13">
        <f t="shared" si="265"/>
        <v>1.763314121037471</v>
      </c>
    </row>
    <row r="705" spans="1:34" x14ac:dyDescent="0.2">
      <c r="A705" s="8">
        <f t="shared" si="263"/>
        <v>69500</v>
      </c>
      <c r="B705" s="9">
        <f t="shared" si="243"/>
        <v>69.5</v>
      </c>
      <c r="C705" s="13">
        <f>tarifest3(A705,$A$3,Param!$B$5,Param!$C$5,Param!$D$5,Param!$E$5,Param!$B$6,Param!$C$6,Param!$D$6,Param!$E$6)</f>
        <v>19853</v>
      </c>
      <c r="D705" s="3">
        <f t="shared" si="253"/>
        <v>28.565467625899281</v>
      </c>
      <c r="E705" s="3">
        <f>tarifest3grenz(A705,$A$3,Param!$B$5,Param!$C$5,Param!$D$5,Param!$E$5,Param!$B$6,Param!$C$6,Param!$D$6,Param!$E$6)*100</f>
        <v>42</v>
      </c>
      <c r="F705" s="13">
        <f>soli3(C705,$A$3,Param!$J$4,Param!$J$5,Param!$J$6)</f>
        <v>344.74</v>
      </c>
      <c r="G705" s="3">
        <f>soli3grenz(C705,$A$3,Param!$J$4,Param!$J$5,Param!$J$6)*100</f>
        <v>11.899999999999999</v>
      </c>
      <c r="H705" s="13">
        <f t="shared" si="244"/>
        <v>20197.740000000002</v>
      </c>
      <c r="I705" s="3">
        <f t="shared" si="266"/>
        <v>29.061496402877701</v>
      </c>
      <c r="J705" s="13">
        <f t="shared" si="245"/>
        <v>46.997999999999998</v>
      </c>
      <c r="K705" s="13">
        <f>tarifest3(A705,$A$3,Param!$B$10,Param!$C$10,Param!$D$10,Param!$E$10,Param!$B$11,Param!$C$11,Param!$D$11,Param!$E$11)</f>
        <v>24199</v>
      </c>
      <c r="L705" s="3">
        <f t="shared" si="254"/>
        <v>34.818705035971227</v>
      </c>
      <c r="M705" s="3">
        <f>tarifest3grenz(A705,$A$3,Param!$B$10,Param!$C$10,Param!$D$10,Param!$E$10,Param!$B$11,Param!$C$11,Param!$D$11,Param!$E$11)*100</f>
        <v>42</v>
      </c>
      <c r="N705" s="3">
        <f t="shared" si="255"/>
        <v>9799</v>
      </c>
      <c r="O705" s="3">
        <f t="shared" si="256"/>
        <v>14.099280575539568</v>
      </c>
      <c r="P705" s="13">
        <f t="shared" si="246"/>
        <v>48650</v>
      </c>
      <c r="Q705" s="13">
        <f t="shared" si="257"/>
        <v>0</v>
      </c>
      <c r="R705" s="13">
        <f>tarifest3(A705-$K$3,$A$3,Param!$B$10,Param!$C$10,Param!$D$10,Param!$E$10,Param!$B$11,Param!$C$11,Param!$D$11,Param!$E$11)</f>
        <v>15559</v>
      </c>
      <c r="S705" s="3">
        <f t="shared" si="258"/>
        <v>22.38705035971223</v>
      </c>
      <c r="T705" s="3">
        <f>IF(A705&lt;$K$3,$K$2,tarifest3grenz(A705-$K$3,$A$3,Param!$B$10,Param!$C$10,Param!$D$10,Param!$E$10,Param!$B$11,Param!$C$11,Param!$D$11,Param!$E$11))*100</f>
        <v>42</v>
      </c>
      <c r="U705" s="3">
        <f>MAX(K705-tarifest3($K$3,$A$3,Param!$B$10,Param!$C$10,Param!$D$10,Param!$E$10,Param!$B$11,Param!$C$11,Param!$D$11,Param!$E$11),0)</f>
        <v>18969</v>
      </c>
      <c r="V705" s="3">
        <f t="shared" si="259"/>
        <v>27.293525179856115</v>
      </c>
      <c r="W705" s="3">
        <f t="shared" si="260"/>
        <v>42</v>
      </c>
      <c r="X705" s="3">
        <f>soli3grenz(K705,$A$3,Param!$J$9,Param!$J$10,Param!$J$11)*100</f>
        <v>11.899999999999999</v>
      </c>
      <c r="Y705" s="13">
        <f t="shared" si="247"/>
        <v>18969</v>
      </c>
      <c r="Z705" s="3">
        <f t="shared" si="261"/>
        <v>27.293525179856115</v>
      </c>
      <c r="AA705" s="13">
        <f t="shared" si="248"/>
        <v>42</v>
      </c>
      <c r="AB705" s="13">
        <f t="shared" si="249"/>
        <v>-1228.7400000000016</v>
      </c>
      <c r="AC705" s="13">
        <f t="shared" si="250"/>
        <v>-1.7679712230215863</v>
      </c>
      <c r="AD705" s="13">
        <f t="shared" si="251"/>
        <v>-4.9979999999999976</v>
      </c>
      <c r="AE705" s="3">
        <f t="shared" si="252"/>
        <v>0</v>
      </c>
      <c r="AF705" s="13">
        <f t="shared" si="264"/>
        <v>1228.7400000000016</v>
      </c>
      <c r="AG705" s="13">
        <f t="shared" si="262"/>
        <v>1.7679712230215863</v>
      </c>
      <c r="AH705" s="13">
        <f t="shared" si="265"/>
        <v>1.7679712230215863</v>
      </c>
    </row>
    <row r="706" spans="1:34" x14ac:dyDescent="0.2">
      <c r="A706" s="8">
        <f t="shared" si="263"/>
        <v>69600</v>
      </c>
      <c r="B706" s="9">
        <f t="shared" si="243"/>
        <v>69.599999999999994</v>
      </c>
      <c r="C706" s="13">
        <f>tarifest3(A706,$A$3,Param!$B$5,Param!$C$5,Param!$D$5,Param!$E$5,Param!$B$6,Param!$C$6,Param!$D$6,Param!$E$6)</f>
        <v>19895</v>
      </c>
      <c r="D706" s="3">
        <f t="shared" si="253"/>
        <v>28.584770114942533</v>
      </c>
      <c r="E706" s="3">
        <f>tarifest3grenz(A706,$A$3,Param!$B$5,Param!$C$5,Param!$D$5,Param!$E$5,Param!$B$6,Param!$C$6,Param!$D$6,Param!$E$6)*100</f>
        <v>42</v>
      </c>
      <c r="F706" s="13">
        <f>soli3(C706,$A$3,Param!$J$4,Param!$J$5,Param!$J$6)</f>
        <v>349.74</v>
      </c>
      <c r="G706" s="3">
        <f>soli3grenz(C706,$A$3,Param!$J$4,Param!$J$5,Param!$J$6)*100</f>
        <v>11.899999999999999</v>
      </c>
      <c r="H706" s="13">
        <f t="shared" si="244"/>
        <v>20244.740000000002</v>
      </c>
      <c r="I706" s="3">
        <f t="shared" si="266"/>
        <v>29.08727011494253</v>
      </c>
      <c r="J706" s="13">
        <f t="shared" si="245"/>
        <v>46.997999999999998</v>
      </c>
      <c r="K706" s="13">
        <f>tarifest3(A706,$A$3,Param!$B$10,Param!$C$10,Param!$D$10,Param!$E$10,Param!$B$11,Param!$C$11,Param!$D$11,Param!$E$11)</f>
        <v>24241</v>
      </c>
      <c r="L706" s="3">
        <f t="shared" si="254"/>
        <v>34.829022988505749</v>
      </c>
      <c r="M706" s="3">
        <f>tarifest3grenz(A706,$A$3,Param!$B$10,Param!$C$10,Param!$D$10,Param!$E$10,Param!$B$11,Param!$C$11,Param!$D$11,Param!$E$11)*100</f>
        <v>42</v>
      </c>
      <c r="N706" s="3">
        <f t="shared" si="255"/>
        <v>9841</v>
      </c>
      <c r="O706" s="3">
        <f t="shared" si="256"/>
        <v>14.139367816091955</v>
      </c>
      <c r="P706" s="13">
        <f t="shared" si="246"/>
        <v>48720</v>
      </c>
      <c r="Q706" s="13">
        <f t="shared" si="257"/>
        <v>0</v>
      </c>
      <c r="R706" s="13">
        <f>tarifest3(A706-$K$3,$A$3,Param!$B$10,Param!$C$10,Param!$D$10,Param!$E$10,Param!$B$11,Param!$C$11,Param!$D$11,Param!$E$11)</f>
        <v>15601</v>
      </c>
      <c r="S706" s="3">
        <f t="shared" si="258"/>
        <v>22.415229885057471</v>
      </c>
      <c r="T706" s="3">
        <f>IF(A706&lt;$K$3,$K$2,tarifest3grenz(A706-$K$3,$A$3,Param!$B$10,Param!$C$10,Param!$D$10,Param!$E$10,Param!$B$11,Param!$C$11,Param!$D$11,Param!$E$11))*100</f>
        <v>42</v>
      </c>
      <c r="U706" s="3">
        <f>MAX(K706-tarifest3($K$3,$A$3,Param!$B$10,Param!$C$10,Param!$D$10,Param!$E$10,Param!$B$11,Param!$C$11,Param!$D$11,Param!$E$11),0)</f>
        <v>19011</v>
      </c>
      <c r="V706" s="3">
        <f t="shared" si="259"/>
        <v>27.314655172413794</v>
      </c>
      <c r="W706" s="3">
        <f t="shared" si="260"/>
        <v>42</v>
      </c>
      <c r="X706" s="3">
        <f>soli3grenz(K706,$A$3,Param!$J$9,Param!$J$10,Param!$J$11)*100</f>
        <v>11.899999999999999</v>
      </c>
      <c r="Y706" s="13">
        <f t="shared" si="247"/>
        <v>19011</v>
      </c>
      <c r="Z706" s="3">
        <f t="shared" si="261"/>
        <v>27.314655172413794</v>
      </c>
      <c r="AA706" s="13">
        <f t="shared" si="248"/>
        <v>42</v>
      </c>
      <c r="AB706" s="13">
        <f t="shared" si="249"/>
        <v>-1233.7400000000016</v>
      </c>
      <c r="AC706" s="13">
        <f t="shared" si="250"/>
        <v>-1.7726149425287367</v>
      </c>
      <c r="AD706" s="13">
        <f t="shared" si="251"/>
        <v>-4.9979999999999976</v>
      </c>
      <c r="AE706" s="3">
        <f t="shared" si="252"/>
        <v>0</v>
      </c>
      <c r="AF706" s="13">
        <f t="shared" si="264"/>
        <v>1233.7400000000016</v>
      </c>
      <c r="AG706" s="13">
        <f t="shared" si="262"/>
        <v>1.7726149425287367</v>
      </c>
      <c r="AH706" s="13">
        <f t="shared" si="265"/>
        <v>1.7726149425287367</v>
      </c>
    </row>
    <row r="707" spans="1:34" x14ac:dyDescent="0.2">
      <c r="A707" s="8">
        <f t="shared" si="263"/>
        <v>69700</v>
      </c>
      <c r="B707" s="9">
        <f t="shared" si="243"/>
        <v>69.7</v>
      </c>
      <c r="C707" s="13">
        <f>tarifest3(A707,$A$3,Param!$B$5,Param!$C$5,Param!$D$5,Param!$E$5,Param!$B$6,Param!$C$6,Param!$D$6,Param!$E$6)</f>
        <v>19937</v>
      </c>
      <c r="D707" s="3">
        <f t="shared" si="253"/>
        <v>28.604017216642752</v>
      </c>
      <c r="E707" s="3">
        <f>tarifest3grenz(A707,$A$3,Param!$B$5,Param!$C$5,Param!$D$5,Param!$E$5,Param!$B$6,Param!$C$6,Param!$D$6,Param!$E$6)*100</f>
        <v>42</v>
      </c>
      <c r="F707" s="13">
        <f>soli3(C707,$A$3,Param!$J$4,Param!$J$5,Param!$J$6)</f>
        <v>354.73</v>
      </c>
      <c r="G707" s="3">
        <f>soli3grenz(C707,$A$3,Param!$J$4,Param!$J$5,Param!$J$6)*100</f>
        <v>11.899999999999999</v>
      </c>
      <c r="H707" s="13">
        <f t="shared" si="244"/>
        <v>20291.73</v>
      </c>
      <c r="I707" s="3">
        <f t="shared" si="266"/>
        <v>29.112955523672884</v>
      </c>
      <c r="J707" s="13">
        <f t="shared" si="245"/>
        <v>46.997999999999998</v>
      </c>
      <c r="K707" s="13">
        <f>tarifest3(A707,$A$3,Param!$B$10,Param!$C$10,Param!$D$10,Param!$E$10,Param!$B$11,Param!$C$11,Param!$D$11,Param!$E$11)</f>
        <v>24283</v>
      </c>
      <c r="L707" s="3">
        <f t="shared" si="254"/>
        <v>34.83931133428981</v>
      </c>
      <c r="M707" s="3">
        <f>tarifest3grenz(A707,$A$3,Param!$B$10,Param!$C$10,Param!$D$10,Param!$E$10,Param!$B$11,Param!$C$11,Param!$D$11,Param!$E$11)*100</f>
        <v>42</v>
      </c>
      <c r="N707" s="3">
        <f t="shared" si="255"/>
        <v>9883</v>
      </c>
      <c r="O707" s="3">
        <f t="shared" si="256"/>
        <v>14.179340028694403</v>
      </c>
      <c r="P707" s="13">
        <f t="shared" si="246"/>
        <v>48790</v>
      </c>
      <c r="Q707" s="13">
        <f t="shared" si="257"/>
        <v>0</v>
      </c>
      <c r="R707" s="13">
        <f>tarifest3(A707-$K$3,$A$3,Param!$B$10,Param!$C$10,Param!$D$10,Param!$E$10,Param!$B$11,Param!$C$11,Param!$D$11,Param!$E$11)</f>
        <v>15643</v>
      </c>
      <c r="S707" s="3">
        <f t="shared" si="258"/>
        <v>22.443328550932566</v>
      </c>
      <c r="T707" s="3">
        <f>IF(A707&lt;$K$3,$K$2,tarifest3grenz(A707-$K$3,$A$3,Param!$B$10,Param!$C$10,Param!$D$10,Param!$E$10,Param!$B$11,Param!$C$11,Param!$D$11,Param!$E$11))*100</f>
        <v>42</v>
      </c>
      <c r="U707" s="3">
        <f>MAX(K707-tarifest3($K$3,$A$3,Param!$B$10,Param!$C$10,Param!$D$10,Param!$E$10,Param!$B$11,Param!$C$11,Param!$D$11,Param!$E$11),0)</f>
        <v>19053</v>
      </c>
      <c r="V707" s="3">
        <f t="shared" si="259"/>
        <v>27.335724533715926</v>
      </c>
      <c r="W707" s="3">
        <f t="shared" si="260"/>
        <v>42</v>
      </c>
      <c r="X707" s="3">
        <f>soli3grenz(K707,$A$3,Param!$J$9,Param!$J$10,Param!$J$11)*100</f>
        <v>11.899999999999999</v>
      </c>
      <c r="Y707" s="13">
        <f t="shared" si="247"/>
        <v>19053</v>
      </c>
      <c r="Z707" s="3">
        <f t="shared" si="261"/>
        <v>27.335724533715926</v>
      </c>
      <c r="AA707" s="13">
        <f t="shared" si="248"/>
        <v>42</v>
      </c>
      <c r="AB707" s="13">
        <f t="shared" si="249"/>
        <v>-1238.7299999999996</v>
      </c>
      <c r="AC707" s="13">
        <f t="shared" si="250"/>
        <v>-1.7772309899569585</v>
      </c>
      <c r="AD707" s="13">
        <f t="shared" si="251"/>
        <v>-4.9979999999999976</v>
      </c>
      <c r="AE707" s="3">
        <f t="shared" si="252"/>
        <v>0</v>
      </c>
      <c r="AF707" s="13">
        <f t="shared" si="264"/>
        <v>1238.7299999999996</v>
      </c>
      <c r="AG707" s="13">
        <f t="shared" si="262"/>
        <v>1.7772309899569585</v>
      </c>
      <c r="AH707" s="13">
        <f t="shared" si="265"/>
        <v>1.7772309899569585</v>
      </c>
    </row>
    <row r="708" spans="1:34" x14ac:dyDescent="0.2">
      <c r="A708" s="8">
        <f t="shared" si="263"/>
        <v>69800</v>
      </c>
      <c r="B708" s="9">
        <f t="shared" si="243"/>
        <v>69.8</v>
      </c>
      <c r="C708" s="13">
        <f>tarifest3(A708,$A$3,Param!$B$5,Param!$C$5,Param!$D$5,Param!$E$5,Param!$B$6,Param!$C$6,Param!$D$6,Param!$E$6)</f>
        <v>19979</v>
      </c>
      <c r="D708" s="3">
        <f t="shared" si="253"/>
        <v>28.623209169054441</v>
      </c>
      <c r="E708" s="3">
        <f>tarifest3grenz(A708,$A$3,Param!$B$5,Param!$C$5,Param!$D$5,Param!$E$5,Param!$B$6,Param!$C$6,Param!$D$6,Param!$E$6)*100</f>
        <v>42</v>
      </c>
      <c r="F708" s="13">
        <f>soli3(C708,$A$3,Param!$J$4,Param!$J$5,Param!$J$6)</f>
        <v>359.73</v>
      </c>
      <c r="G708" s="3">
        <f>soli3grenz(C708,$A$3,Param!$J$4,Param!$J$5,Param!$J$6)*100</f>
        <v>11.899999999999999</v>
      </c>
      <c r="H708" s="13">
        <f t="shared" si="244"/>
        <v>20338.73</v>
      </c>
      <c r="I708" s="3">
        <f t="shared" si="266"/>
        <v>29.138581661891116</v>
      </c>
      <c r="J708" s="13">
        <f t="shared" si="245"/>
        <v>46.997999999999998</v>
      </c>
      <c r="K708" s="13">
        <f>tarifest3(A708,$A$3,Param!$B$10,Param!$C$10,Param!$D$10,Param!$E$10,Param!$B$11,Param!$C$11,Param!$D$11,Param!$E$11)</f>
        <v>24325</v>
      </c>
      <c r="L708" s="3">
        <f t="shared" si="254"/>
        <v>34.849570200573069</v>
      </c>
      <c r="M708" s="3">
        <f>tarifest3grenz(A708,$A$3,Param!$B$10,Param!$C$10,Param!$D$10,Param!$E$10,Param!$B$11,Param!$C$11,Param!$D$11,Param!$E$11)*100</f>
        <v>42</v>
      </c>
      <c r="N708" s="3">
        <f t="shared" si="255"/>
        <v>9925</v>
      </c>
      <c r="O708" s="3">
        <f t="shared" si="256"/>
        <v>14.21919770773639</v>
      </c>
      <c r="P708" s="13">
        <f t="shared" si="246"/>
        <v>48860</v>
      </c>
      <c r="Q708" s="13">
        <f t="shared" si="257"/>
        <v>0</v>
      </c>
      <c r="R708" s="13">
        <f>tarifest3(A708-$K$3,$A$3,Param!$B$10,Param!$C$10,Param!$D$10,Param!$E$10,Param!$B$11,Param!$C$11,Param!$D$11,Param!$E$11)</f>
        <v>15685</v>
      </c>
      <c r="S708" s="3">
        <f t="shared" si="258"/>
        <v>22.47134670487106</v>
      </c>
      <c r="T708" s="3">
        <f>IF(A708&lt;$K$3,$K$2,tarifest3grenz(A708-$K$3,$A$3,Param!$B$10,Param!$C$10,Param!$D$10,Param!$E$10,Param!$B$11,Param!$C$11,Param!$D$11,Param!$E$11))*100</f>
        <v>42</v>
      </c>
      <c r="U708" s="3">
        <f>MAX(K708-tarifest3($K$3,$A$3,Param!$B$10,Param!$C$10,Param!$D$10,Param!$E$10,Param!$B$11,Param!$C$11,Param!$D$11,Param!$E$11),0)</f>
        <v>19095</v>
      </c>
      <c r="V708" s="3">
        <f t="shared" si="259"/>
        <v>27.356733524355302</v>
      </c>
      <c r="W708" s="3">
        <f t="shared" si="260"/>
        <v>42</v>
      </c>
      <c r="X708" s="3">
        <f>soli3grenz(K708,$A$3,Param!$J$9,Param!$J$10,Param!$J$11)*100</f>
        <v>11.899999999999999</v>
      </c>
      <c r="Y708" s="13">
        <f t="shared" si="247"/>
        <v>19095</v>
      </c>
      <c r="Z708" s="3">
        <f t="shared" si="261"/>
        <v>27.356733524355302</v>
      </c>
      <c r="AA708" s="13">
        <f t="shared" si="248"/>
        <v>42</v>
      </c>
      <c r="AB708" s="13">
        <f t="shared" si="249"/>
        <v>-1243.7299999999996</v>
      </c>
      <c r="AC708" s="13">
        <f t="shared" si="250"/>
        <v>-1.7818481375358139</v>
      </c>
      <c r="AD708" s="13">
        <f t="shared" si="251"/>
        <v>-4.9979999999999976</v>
      </c>
      <c r="AE708" s="3">
        <f t="shared" si="252"/>
        <v>0</v>
      </c>
      <c r="AF708" s="13">
        <f t="shared" si="264"/>
        <v>1243.7299999999996</v>
      </c>
      <c r="AG708" s="13">
        <f t="shared" si="262"/>
        <v>1.7818481375358139</v>
      </c>
      <c r="AH708" s="13">
        <f t="shared" si="265"/>
        <v>1.7818481375358139</v>
      </c>
    </row>
    <row r="709" spans="1:34" x14ac:dyDescent="0.2">
      <c r="A709" s="8">
        <f t="shared" si="263"/>
        <v>69900</v>
      </c>
      <c r="B709" s="9">
        <f t="shared" si="243"/>
        <v>69.900000000000006</v>
      </c>
      <c r="C709" s="13">
        <f>tarifest3(A709,$A$3,Param!$B$5,Param!$C$5,Param!$D$5,Param!$E$5,Param!$B$6,Param!$C$6,Param!$D$6,Param!$E$6)</f>
        <v>20021</v>
      </c>
      <c r="D709" s="3">
        <f t="shared" si="253"/>
        <v>28.642346208869814</v>
      </c>
      <c r="E709" s="3">
        <f>tarifest3grenz(A709,$A$3,Param!$B$5,Param!$C$5,Param!$D$5,Param!$E$5,Param!$B$6,Param!$C$6,Param!$D$6,Param!$E$6)*100</f>
        <v>42</v>
      </c>
      <c r="F709" s="13">
        <f>soli3(C709,$A$3,Param!$J$4,Param!$J$5,Param!$J$6)</f>
        <v>364.73</v>
      </c>
      <c r="G709" s="3">
        <f>soli3grenz(C709,$A$3,Param!$J$4,Param!$J$5,Param!$J$6)*100</f>
        <v>11.899999999999999</v>
      </c>
      <c r="H709" s="13">
        <f t="shared" si="244"/>
        <v>20385.73</v>
      </c>
      <c r="I709" s="3">
        <f t="shared" si="266"/>
        <v>29.164134477825463</v>
      </c>
      <c r="J709" s="13">
        <f t="shared" si="245"/>
        <v>46.997999999999998</v>
      </c>
      <c r="K709" s="13">
        <f>tarifest3(A709,$A$3,Param!$B$10,Param!$C$10,Param!$D$10,Param!$E$10,Param!$B$11,Param!$C$11,Param!$D$11,Param!$E$11)</f>
        <v>24367</v>
      </c>
      <c r="L709" s="3">
        <f t="shared" si="254"/>
        <v>34.859799713876967</v>
      </c>
      <c r="M709" s="3">
        <f>tarifest3grenz(A709,$A$3,Param!$B$10,Param!$C$10,Param!$D$10,Param!$E$10,Param!$B$11,Param!$C$11,Param!$D$11,Param!$E$11)*100</f>
        <v>42</v>
      </c>
      <c r="N709" s="3">
        <f t="shared" si="255"/>
        <v>9967</v>
      </c>
      <c r="O709" s="3">
        <f t="shared" si="256"/>
        <v>14.258941344778256</v>
      </c>
      <c r="P709" s="13">
        <f t="shared" si="246"/>
        <v>48930</v>
      </c>
      <c r="Q709" s="13">
        <f t="shared" si="257"/>
        <v>0</v>
      </c>
      <c r="R709" s="13">
        <f>tarifest3(A709-$K$3,$A$3,Param!$B$10,Param!$C$10,Param!$D$10,Param!$E$10,Param!$B$11,Param!$C$11,Param!$D$11,Param!$E$11)</f>
        <v>15727</v>
      </c>
      <c r="S709" s="3">
        <f t="shared" si="258"/>
        <v>22.499284692417739</v>
      </c>
      <c r="T709" s="3">
        <f>IF(A709&lt;$K$3,$K$2,tarifest3grenz(A709-$K$3,$A$3,Param!$B$10,Param!$C$10,Param!$D$10,Param!$E$10,Param!$B$11,Param!$C$11,Param!$D$11,Param!$E$11))*100</f>
        <v>42</v>
      </c>
      <c r="U709" s="3">
        <f>MAX(K709-tarifest3($K$3,$A$3,Param!$B$10,Param!$C$10,Param!$D$10,Param!$E$10,Param!$B$11,Param!$C$11,Param!$D$11,Param!$E$11),0)</f>
        <v>19137</v>
      </c>
      <c r="V709" s="3">
        <f t="shared" si="259"/>
        <v>27.377682403433479</v>
      </c>
      <c r="W709" s="3">
        <f t="shared" si="260"/>
        <v>42</v>
      </c>
      <c r="X709" s="3">
        <f>soli3grenz(K709,$A$3,Param!$J$9,Param!$J$10,Param!$J$11)*100</f>
        <v>11.899999999999999</v>
      </c>
      <c r="Y709" s="13">
        <f t="shared" si="247"/>
        <v>19137</v>
      </c>
      <c r="Z709" s="3">
        <f t="shared" si="261"/>
        <v>27.377682403433479</v>
      </c>
      <c r="AA709" s="13">
        <f t="shared" si="248"/>
        <v>42</v>
      </c>
      <c r="AB709" s="13">
        <f t="shared" si="249"/>
        <v>-1248.7299999999996</v>
      </c>
      <c r="AC709" s="13">
        <f t="shared" si="250"/>
        <v>-1.7864520743919847</v>
      </c>
      <c r="AD709" s="13">
        <f t="shared" si="251"/>
        <v>-4.9979999999999976</v>
      </c>
      <c r="AE709" s="3">
        <f t="shared" si="252"/>
        <v>0</v>
      </c>
      <c r="AF709" s="13">
        <f t="shared" si="264"/>
        <v>1248.7299999999996</v>
      </c>
      <c r="AG709" s="13">
        <f t="shared" si="262"/>
        <v>1.7864520743919847</v>
      </c>
      <c r="AH709" s="13">
        <f t="shared" si="265"/>
        <v>1.7864520743919847</v>
      </c>
    </row>
    <row r="710" spans="1:34" x14ac:dyDescent="0.2">
      <c r="A710" s="8">
        <f t="shared" si="263"/>
        <v>70000</v>
      </c>
      <c r="B710" s="9">
        <f t="shared" si="243"/>
        <v>70</v>
      </c>
      <c r="C710" s="13">
        <f>tarifest3(A710,$A$3,Param!$B$5,Param!$C$5,Param!$D$5,Param!$E$5,Param!$B$6,Param!$C$6,Param!$D$6,Param!$E$6)</f>
        <v>20063</v>
      </c>
      <c r="D710" s="3">
        <f t="shared" si="253"/>
        <v>28.661428571428573</v>
      </c>
      <c r="E710" s="3">
        <f>tarifest3grenz(A710,$A$3,Param!$B$5,Param!$C$5,Param!$D$5,Param!$E$5,Param!$B$6,Param!$C$6,Param!$D$6,Param!$E$6)*100</f>
        <v>42</v>
      </c>
      <c r="F710" s="13">
        <f>soli3(C710,$A$3,Param!$J$4,Param!$J$5,Param!$J$6)</f>
        <v>369.73</v>
      </c>
      <c r="G710" s="3">
        <f>soli3grenz(C710,$A$3,Param!$J$4,Param!$J$5,Param!$J$6)*100</f>
        <v>11.899999999999999</v>
      </c>
      <c r="H710" s="13">
        <f t="shared" si="244"/>
        <v>20432.73</v>
      </c>
      <c r="I710" s="3">
        <f t="shared" si="266"/>
        <v>29.189614285714281</v>
      </c>
      <c r="J710" s="13">
        <f t="shared" si="245"/>
        <v>46.997999999999998</v>
      </c>
      <c r="K710" s="13">
        <f>tarifest3(A710,$A$3,Param!$B$10,Param!$C$10,Param!$D$10,Param!$E$10,Param!$B$11,Param!$C$11,Param!$D$11,Param!$E$11)</f>
        <v>24409</v>
      </c>
      <c r="L710" s="3">
        <f t="shared" si="254"/>
        <v>34.870000000000005</v>
      </c>
      <c r="M710" s="3">
        <f>tarifest3grenz(A710,$A$3,Param!$B$10,Param!$C$10,Param!$D$10,Param!$E$10,Param!$B$11,Param!$C$11,Param!$D$11,Param!$E$11)*100</f>
        <v>42</v>
      </c>
      <c r="N710" s="3">
        <f t="shared" si="255"/>
        <v>10009</v>
      </c>
      <c r="O710" s="3">
        <f t="shared" si="256"/>
        <v>14.29857142857143</v>
      </c>
      <c r="P710" s="13">
        <f t="shared" si="246"/>
        <v>49000</v>
      </c>
      <c r="Q710" s="13">
        <f t="shared" si="257"/>
        <v>0</v>
      </c>
      <c r="R710" s="13">
        <f>tarifest3(A710-$K$3,$A$3,Param!$B$10,Param!$C$10,Param!$D$10,Param!$E$10,Param!$B$11,Param!$C$11,Param!$D$11,Param!$E$11)</f>
        <v>15769</v>
      </c>
      <c r="S710" s="3">
        <f t="shared" si="258"/>
        <v>22.527142857142856</v>
      </c>
      <c r="T710" s="3">
        <f>IF(A710&lt;$K$3,$K$2,tarifest3grenz(A710-$K$3,$A$3,Param!$B$10,Param!$C$10,Param!$D$10,Param!$E$10,Param!$B$11,Param!$C$11,Param!$D$11,Param!$E$11))*100</f>
        <v>42</v>
      </c>
      <c r="U710" s="3">
        <f>MAX(K710-tarifest3($K$3,$A$3,Param!$B$10,Param!$C$10,Param!$D$10,Param!$E$10,Param!$B$11,Param!$C$11,Param!$D$11,Param!$E$11),0)</f>
        <v>19179</v>
      </c>
      <c r="V710" s="3">
        <f t="shared" si="259"/>
        <v>27.398571428571429</v>
      </c>
      <c r="W710" s="3">
        <f t="shared" si="260"/>
        <v>42</v>
      </c>
      <c r="X710" s="3">
        <f>soli3grenz(K710,$A$3,Param!$J$9,Param!$J$10,Param!$J$11)*100</f>
        <v>11.899999999999999</v>
      </c>
      <c r="Y710" s="13">
        <f t="shared" si="247"/>
        <v>19179</v>
      </c>
      <c r="Z710" s="3">
        <f t="shared" si="261"/>
        <v>27.398571428571429</v>
      </c>
      <c r="AA710" s="13">
        <f t="shared" si="248"/>
        <v>42</v>
      </c>
      <c r="AB710" s="13">
        <f t="shared" si="249"/>
        <v>-1253.7299999999996</v>
      </c>
      <c r="AC710" s="13">
        <f t="shared" si="250"/>
        <v>-1.7910428571428518</v>
      </c>
      <c r="AD710" s="13">
        <f t="shared" si="251"/>
        <v>-4.9979999999999976</v>
      </c>
      <c r="AE710" s="3">
        <f t="shared" si="252"/>
        <v>0</v>
      </c>
      <c r="AF710" s="13">
        <f t="shared" si="264"/>
        <v>1253.7299999999996</v>
      </c>
      <c r="AG710" s="13">
        <f t="shared" si="262"/>
        <v>1.7910428571428518</v>
      </c>
      <c r="AH710" s="13">
        <f t="shared" si="265"/>
        <v>1.7910428571428518</v>
      </c>
    </row>
    <row r="711" spans="1:34" x14ac:dyDescent="0.2">
      <c r="A711" s="8">
        <f t="shared" si="263"/>
        <v>70100</v>
      </c>
      <c r="B711" s="9">
        <f t="shared" si="243"/>
        <v>70.099999999999994</v>
      </c>
      <c r="C711" s="13">
        <f>tarifest3(A711,$A$3,Param!$B$5,Param!$C$5,Param!$D$5,Param!$E$5,Param!$B$6,Param!$C$6,Param!$D$6,Param!$E$6)</f>
        <v>20105</v>
      </c>
      <c r="D711" s="3">
        <f t="shared" si="253"/>
        <v>28.680456490727529</v>
      </c>
      <c r="E711" s="3">
        <f>tarifest3grenz(A711,$A$3,Param!$B$5,Param!$C$5,Param!$D$5,Param!$E$5,Param!$B$6,Param!$C$6,Param!$D$6,Param!$E$6)*100</f>
        <v>42</v>
      </c>
      <c r="F711" s="13">
        <f>soli3(C711,$A$3,Param!$J$4,Param!$J$5,Param!$J$6)</f>
        <v>374.73</v>
      </c>
      <c r="G711" s="3">
        <f>soli3grenz(C711,$A$3,Param!$J$4,Param!$J$5,Param!$J$6)*100</f>
        <v>11.899999999999999</v>
      </c>
      <c r="H711" s="13">
        <f t="shared" si="244"/>
        <v>20479.73</v>
      </c>
      <c r="I711" s="3">
        <f t="shared" si="266"/>
        <v>29.215021398002854</v>
      </c>
      <c r="J711" s="13">
        <f t="shared" si="245"/>
        <v>46.997999999999998</v>
      </c>
      <c r="K711" s="13">
        <f>tarifest3(A711,$A$3,Param!$B$10,Param!$C$10,Param!$D$10,Param!$E$10,Param!$B$11,Param!$C$11,Param!$D$11,Param!$E$11)</f>
        <v>24451</v>
      </c>
      <c r="L711" s="3">
        <f t="shared" si="254"/>
        <v>34.880171184022821</v>
      </c>
      <c r="M711" s="3">
        <f>tarifest3grenz(A711,$A$3,Param!$B$10,Param!$C$10,Param!$D$10,Param!$E$10,Param!$B$11,Param!$C$11,Param!$D$11,Param!$E$11)*100</f>
        <v>42</v>
      </c>
      <c r="N711" s="3">
        <f t="shared" si="255"/>
        <v>10051</v>
      </c>
      <c r="O711" s="3">
        <f t="shared" si="256"/>
        <v>14.338088445078458</v>
      </c>
      <c r="P711" s="13">
        <f t="shared" si="246"/>
        <v>49070</v>
      </c>
      <c r="Q711" s="13">
        <f t="shared" si="257"/>
        <v>0</v>
      </c>
      <c r="R711" s="13">
        <f>tarifest3(A711-$K$3,$A$3,Param!$B$10,Param!$C$10,Param!$D$10,Param!$E$10,Param!$B$11,Param!$C$11,Param!$D$11,Param!$E$11)</f>
        <v>15811</v>
      </c>
      <c r="S711" s="3">
        <f t="shared" si="258"/>
        <v>22.554921540656206</v>
      </c>
      <c r="T711" s="3">
        <f>IF(A711&lt;$K$3,$K$2,tarifest3grenz(A711-$K$3,$A$3,Param!$B$10,Param!$C$10,Param!$D$10,Param!$E$10,Param!$B$11,Param!$C$11,Param!$D$11,Param!$E$11))*100</f>
        <v>42</v>
      </c>
      <c r="U711" s="3">
        <f>MAX(K711-tarifest3($K$3,$A$3,Param!$B$10,Param!$C$10,Param!$D$10,Param!$E$10,Param!$B$11,Param!$C$11,Param!$D$11,Param!$E$11),0)</f>
        <v>19221</v>
      </c>
      <c r="V711" s="3">
        <f t="shared" si="259"/>
        <v>27.419400855920113</v>
      </c>
      <c r="W711" s="3">
        <f t="shared" si="260"/>
        <v>42</v>
      </c>
      <c r="X711" s="3">
        <f>soli3grenz(K711,$A$3,Param!$J$9,Param!$J$10,Param!$J$11)*100</f>
        <v>11.899999999999999</v>
      </c>
      <c r="Y711" s="13">
        <f t="shared" si="247"/>
        <v>19221</v>
      </c>
      <c r="Z711" s="3">
        <f t="shared" si="261"/>
        <v>27.419400855920113</v>
      </c>
      <c r="AA711" s="13">
        <f t="shared" si="248"/>
        <v>42</v>
      </c>
      <c r="AB711" s="13">
        <f t="shared" si="249"/>
        <v>-1258.7299999999996</v>
      </c>
      <c r="AC711" s="13">
        <f t="shared" si="250"/>
        <v>-1.7956205420827409</v>
      </c>
      <c r="AD711" s="13">
        <f t="shared" si="251"/>
        <v>-4.9979999999999976</v>
      </c>
      <c r="AE711" s="3">
        <f t="shared" si="252"/>
        <v>0</v>
      </c>
      <c r="AF711" s="13">
        <f t="shared" si="264"/>
        <v>1258.7299999999996</v>
      </c>
      <c r="AG711" s="13">
        <f t="shared" si="262"/>
        <v>1.7956205420827409</v>
      </c>
      <c r="AH711" s="13">
        <f t="shared" si="265"/>
        <v>1.7956205420827409</v>
      </c>
    </row>
    <row r="712" spans="1:34" x14ac:dyDescent="0.2">
      <c r="A712" s="8">
        <f t="shared" si="263"/>
        <v>70200</v>
      </c>
      <c r="B712" s="9">
        <f t="shared" si="243"/>
        <v>70.2</v>
      </c>
      <c r="C712" s="13">
        <f>tarifest3(A712,$A$3,Param!$B$5,Param!$C$5,Param!$D$5,Param!$E$5,Param!$B$6,Param!$C$6,Param!$D$6,Param!$E$6)</f>
        <v>20147</v>
      </c>
      <c r="D712" s="3">
        <f t="shared" si="253"/>
        <v>28.699430199430196</v>
      </c>
      <c r="E712" s="3">
        <f>tarifest3grenz(A712,$A$3,Param!$B$5,Param!$C$5,Param!$D$5,Param!$E$5,Param!$B$6,Param!$C$6,Param!$D$6,Param!$E$6)*100</f>
        <v>42</v>
      </c>
      <c r="F712" s="13">
        <f>soli3(C712,$A$3,Param!$J$4,Param!$J$5,Param!$J$6)</f>
        <v>379.72</v>
      </c>
      <c r="G712" s="3">
        <f>soli3grenz(C712,$A$3,Param!$J$4,Param!$J$5,Param!$J$6)*100</f>
        <v>11.899999999999999</v>
      </c>
      <c r="H712" s="13">
        <f t="shared" si="244"/>
        <v>20526.72</v>
      </c>
      <c r="I712" s="3">
        <f t="shared" si="266"/>
        <v>29.24034188034188</v>
      </c>
      <c r="J712" s="13">
        <f t="shared" si="245"/>
        <v>46.997999999999998</v>
      </c>
      <c r="K712" s="13">
        <f>tarifest3(A712,$A$3,Param!$B$10,Param!$C$10,Param!$D$10,Param!$E$10,Param!$B$11,Param!$C$11,Param!$D$11,Param!$E$11)</f>
        <v>24493</v>
      </c>
      <c r="L712" s="3">
        <f t="shared" si="254"/>
        <v>34.890313390313388</v>
      </c>
      <c r="M712" s="3">
        <f>tarifest3grenz(A712,$A$3,Param!$B$10,Param!$C$10,Param!$D$10,Param!$E$10,Param!$B$11,Param!$C$11,Param!$D$11,Param!$E$11)*100</f>
        <v>42</v>
      </c>
      <c r="N712" s="3">
        <f t="shared" si="255"/>
        <v>10093</v>
      </c>
      <c r="O712" s="3">
        <f t="shared" si="256"/>
        <v>14.377492877492879</v>
      </c>
      <c r="P712" s="13">
        <f t="shared" si="246"/>
        <v>49140</v>
      </c>
      <c r="Q712" s="13">
        <f t="shared" si="257"/>
        <v>0</v>
      </c>
      <c r="R712" s="13">
        <f>tarifest3(A712-$K$3,$A$3,Param!$B$10,Param!$C$10,Param!$D$10,Param!$E$10,Param!$B$11,Param!$C$11,Param!$D$11,Param!$E$11)</f>
        <v>15853</v>
      </c>
      <c r="S712" s="3">
        <f t="shared" si="258"/>
        <v>22.582621082621081</v>
      </c>
      <c r="T712" s="3">
        <f>IF(A712&lt;$K$3,$K$2,tarifest3grenz(A712-$K$3,$A$3,Param!$B$10,Param!$C$10,Param!$D$10,Param!$E$10,Param!$B$11,Param!$C$11,Param!$D$11,Param!$E$11))*100</f>
        <v>42</v>
      </c>
      <c r="U712" s="3">
        <f>MAX(K712-tarifest3($K$3,$A$3,Param!$B$10,Param!$C$10,Param!$D$10,Param!$E$10,Param!$B$11,Param!$C$11,Param!$D$11,Param!$E$11),0)</f>
        <v>19263</v>
      </c>
      <c r="V712" s="3">
        <f t="shared" si="259"/>
        <v>27.440170940170937</v>
      </c>
      <c r="W712" s="3">
        <f t="shared" si="260"/>
        <v>42</v>
      </c>
      <c r="X712" s="3">
        <f>soli3grenz(K712,$A$3,Param!$J$9,Param!$J$10,Param!$J$11)*100</f>
        <v>11.899999999999999</v>
      </c>
      <c r="Y712" s="13">
        <f t="shared" si="247"/>
        <v>19263</v>
      </c>
      <c r="Z712" s="3">
        <f t="shared" si="261"/>
        <v>27.440170940170937</v>
      </c>
      <c r="AA712" s="13">
        <f t="shared" si="248"/>
        <v>42</v>
      </c>
      <c r="AB712" s="13">
        <f t="shared" si="249"/>
        <v>-1263.7200000000012</v>
      </c>
      <c r="AC712" s="13">
        <f t="shared" si="250"/>
        <v>-1.8001709401709434</v>
      </c>
      <c r="AD712" s="13">
        <f t="shared" si="251"/>
        <v>-4.9979999999999976</v>
      </c>
      <c r="AE712" s="3">
        <f t="shared" si="252"/>
        <v>0</v>
      </c>
      <c r="AF712" s="13">
        <f t="shared" si="264"/>
        <v>1263.7200000000012</v>
      </c>
      <c r="AG712" s="13">
        <f t="shared" si="262"/>
        <v>1.8001709401709434</v>
      </c>
      <c r="AH712" s="13">
        <f t="shared" si="265"/>
        <v>1.8001709401709434</v>
      </c>
    </row>
    <row r="713" spans="1:34" x14ac:dyDescent="0.2">
      <c r="A713" s="8">
        <f t="shared" si="263"/>
        <v>70300</v>
      </c>
      <c r="B713" s="9">
        <f t="shared" si="243"/>
        <v>70.3</v>
      </c>
      <c r="C713" s="13">
        <f>tarifest3(A713,$A$3,Param!$B$5,Param!$C$5,Param!$D$5,Param!$E$5,Param!$B$6,Param!$C$6,Param!$D$6,Param!$E$6)</f>
        <v>20189</v>
      </c>
      <c r="D713" s="3">
        <f t="shared" si="253"/>
        <v>28.718349928876247</v>
      </c>
      <c r="E713" s="3">
        <f>tarifest3grenz(A713,$A$3,Param!$B$5,Param!$C$5,Param!$D$5,Param!$E$5,Param!$B$6,Param!$C$6,Param!$D$6,Param!$E$6)*100</f>
        <v>42</v>
      </c>
      <c r="F713" s="13">
        <f>soli3(C713,$A$3,Param!$J$4,Param!$J$5,Param!$J$6)</f>
        <v>384.72</v>
      </c>
      <c r="G713" s="3">
        <f>soli3grenz(C713,$A$3,Param!$J$4,Param!$J$5,Param!$J$6)*100</f>
        <v>11.899999999999999</v>
      </c>
      <c r="H713" s="13">
        <f t="shared" si="244"/>
        <v>20573.72</v>
      </c>
      <c r="I713" s="3">
        <f t="shared" si="266"/>
        <v>29.265604551920344</v>
      </c>
      <c r="J713" s="13">
        <f t="shared" si="245"/>
        <v>46.997999999999998</v>
      </c>
      <c r="K713" s="13">
        <f>tarifest3(A713,$A$3,Param!$B$10,Param!$C$10,Param!$D$10,Param!$E$10,Param!$B$11,Param!$C$11,Param!$D$11,Param!$E$11)</f>
        <v>24535</v>
      </c>
      <c r="L713" s="3">
        <f t="shared" si="254"/>
        <v>34.900426742532005</v>
      </c>
      <c r="M713" s="3">
        <f>tarifest3grenz(A713,$A$3,Param!$B$10,Param!$C$10,Param!$D$10,Param!$E$10,Param!$B$11,Param!$C$11,Param!$D$11,Param!$E$11)*100</f>
        <v>42</v>
      </c>
      <c r="N713" s="3">
        <f t="shared" si="255"/>
        <v>10135</v>
      </c>
      <c r="O713" s="3">
        <f t="shared" si="256"/>
        <v>14.41678520625889</v>
      </c>
      <c r="P713" s="13">
        <f t="shared" si="246"/>
        <v>49210</v>
      </c>
      <c r="Q713" s="13">
        <f t="shared" si="257"/>
        <v>0</v>
      </c>
      <c r="R713" s="13">
        <f>tarifest3(A713-$K$3,$A$3,Param!$B$10,Param!$C$10,Param!$D$10,Param!$E$10,Param!$B$11,Param!$C$11,Param!$D$11,Param!$E$11)</f>
        <v>15895</v>
      </c>
      <c r="S713" s="3">
        <f t="shared" si="258"/>
        <v>22.610241820768138</v>
      </c>
      <c r="T713" s="3">
        <f>IF(A713&lt;$K$3,$K$2,tarifest3grenz(A713-$K$3,$A$3,Param!$B$10,Param!$C$10,Param!$D$10,Param!$E$10,Param!$B$11,Param!$C$11,Param!$D$11,Param!$E$11))*100</f>
        <v>42</v>
      </c>
      <c r="U713" s="3">
        <f>MAX(K713-tarifest3($K$3,$A$3,Param!$B$10,Param!$C$10,Param!$D$10,Param!$E$10,Param!$B$11,Param!$C$11,Param!$D$11,Param!$E$11),0)</f>
        <v>19305</v>
      </c>
      <c r="V713" s="3">
        <f t="shared" si="259"/>
        <v>27.460881934566146</v>
      </c>
      <c r="W713" s="3">
        <f t="shared" si="260"/>
        <v>42</v>
      </c>
      <c r="X713" s="3">
        <f>soli3grenz(K713,$A$3,Param!$J$9,Param!$J$10,Param!$J$11)*100</f>
        <v>11.899999999999999</v>
      </c>
      <c r="Y713" s="13">
        <f t="shared" si="247"/>
        <v>19305</v>
      </c>
      <c r="Z713" s="3">
        <f t="shared" si="261"/>
        <v>27.460881934566146</v>
      </c>
      <c r="AA713" s="13">
        <f t="shared" si="248"/>
        <v>42</v>
      </c>
      <c r="AB713" s="13">
        <f t="shared" si="249"/>
        <v>-1268.7200000000012</v>
      </c>
      <c r="AC713" s="13">
        <f t="shared" si="250"/>
        <v>-1.8047226173541979</v>
      </c>
      <c r="AD713" s="13">
        <f t="shared" si="251"/>
        <v>-4.9979999999999976</v>
      </c>
      <c r="AE713" s="3">
        <f t="shared" si="252"/>
        <v>0</v>
      </c>
      <c r="AF713" s="13">
        <f t="shared" si="264"/>
        <v>1268.7200000000012</v>
      </c>
      <c r="AG713" s="13">
        <f t="shared" si="262"/>
        <v>1.8047226173541979</v>
      </c>
      <c r="AH713" s="13">
        <f t="shared" si="265"/>
        <v>1.8047226173541979</v>
      </c>
    </row>
    <row r="714" spans="1:34" x14ac:dyDescent="0.2">
      <c r="A714" s="8">
        <f t="shared" si="263"/>
        <v>70400</v>
      </c>
      <c r="B714" s="9">
        <f t="shared" ref="B714:B777" si="267">+A714/1000</f>
        <v>70.400000000000006</v>
      </c>
      <c r="C714" s="13">
        <f>tarifest3(A714,$A$3,Param!$B$5,Param!$C$5,Param!$D$5,Param!$E$5,Param!$B$6,Param!$C$6,Param!$D$6,Param!$E$6)</f>
        <v>20231</v>
      </c>
      <c r="D714" s="3">
        <f t="shared" si="253"/>
        <v>28.737215909090907</v>
      </c>
      <c r="E714" s="3">
        <f>tarifest3grenz(A714,$A$3,Param!$B$5,Param!$C$5,Param!$D$5,Param!$E$5,Param!$B$6,Param!$C$6,Param!$D$6,Param!$E$6)*100</f>
        <v>42</v>
      </c>
      <c r="F714" s="13">
        <f>soli3(C714,$A$3,Param!$J$4,Param!$J$5,Param!$J$6)</f>
        <v>389.72</v>
      </c>
      <c r="G714" s="3">
        <f>soli3grenz(C714,$A$3,Param!$J$4,Param!$J$5,Param!$J$6)*100</f>
        <v>11.899999999999999</v>
      </c>
      <c r="H714" s="13">
        <f t="shared" ref="H714:H777" si="268">+C714+F714</f>
        <v>20620.72</v>
      </c>
      <c r="I714" s="3">
        <f t="shared" si="266"/>
        <v>29.290795454545453</v>
      </c>
      <c r="J714" s="13">
        <f t="shared" ref="J714:J777" si="269">+E714*(1+G714/100)</f>
        <v>46.997999999999998</v>
      </c>
      <c r="K714" s="13">
        <f>tarifest3(A714,$A$3,Param!$B$10,Param!$C$10,Param!$D$10,Param!$E$10,Param!$B$11,Param!$C$11,Param!$D$11,Param!$E$11)</f>
        <v>24577</v>
      </c>
      <c r="L714" s="3">
        <f t="shared" si="254"/>
        <v>34.910511363636367</v>
      </c>
      <c r="M714" s="3">
        <f>tarifest3grenz(A714,$A$3,Param!$B$10,Param!$C$10,Param!$D$10,Param!$E$10,Param!$B$11,Param!$C$11,Param!$D$11,Param!$E$11)*100</f>
        <v>42</v>
      </c>
      <c r="N714" s="3">
        <f t="shared" si="255"/>
        <v>10177</v>
      </c>
      <c r="O714" s="3">
        <f t="shared" si="256"/>
        <v>14.45596590909091</v>
      </c>
      <c r="P714" s="13">
        <f t="shared" ref="P714:P777" si="270">+A714*$K$2</f>
        <v>49280</v>
      </c>
      <c r="Q714" s="13">
        <f t="shared" si="257"/>
        <v>0</v>
      </c>
      <c r="R714" s="13">
        <f>tarifest3(A714-$K$3,$A$3,Param!$B$10,Param!$C$10,Param!$D$10,Param!$E$10,Param!$B$11,Param!$C$11,Param!$D$11,Param!$E$11)</f>
        <v>15937</v>
      </c>
      <c r="S714" s="3">
        <f t="shared" si="258"/>
        <v>22.63778409090909</v>
      </c>
      <c r="T714" s="3">
        <f>IF(A714&lt;$K$3,$K$2,tarifest3grenz(A714-$K$3,$A$3,Param!$B$10,Param!$C$10,Param!$D$10,Param!$E$10,Param!$B$11,Param!$C$11,Param!$D$11,Param!$E$11))*100</f>
        <v>42</v>
      </c>
      <c r="U714" s="3">
        <f>MAX(K714-tarifest3($K$3,$A$3,Param!$B$10,Param!$C$10,Param!$D$10,Param!$E$10,Param!$B$11,Param!$C$11,Param!$D$11,Param!$E$11),0)</f>
        <v>19347</v>
      </c>
      <c r="V714" s="3">
        <f t="shared" si="259"/>
        <v>27.481534090909093</v>
      </c>
      <c r="W714" s="3">
        <f t="shared" si="260"/>
        <v>42</v>
      </c>
      <c r="X714" s="3">
        <f>soli3grenz(K714,$A$3,Param!$J$9,Param!$J$10,Param!$J$11)*100</f>
        <v>11.899999999999999</v>
      </c>
      <c r="Y714" s="13">
        <f t="shared" ref="Y714:Y777" si="271">IF($Y$4=0,N714,IF($Y$4=1,Q714+R714,IF($Y$4=2,Q714+U714)))</f>
        <v>19347</v>
      </c>
      <c r="Z714" s="3">
        <f t="shared" si="261"/>
        <v>27.481534090909093</v>
      </c>
      <c r="AA714" s="13">
        <f t="shared" ref="AA714:AA777" si="272">IF($Y$4=0,M714,IF($Y$4=1,T714,IF($Y$4=2,W714)))</f>
        <v>42</v>
      </c>
      <c r="AB714" s="13">
        <f t="shared" ref="AB714:AB777" si="273">+Y714-H714</f>
        <v>-1273.7200000000012</v>
      </c>
      <c r="AC714" s="13">
        <f t="shared" ref="AC714:AC777" si="274">+Z714-I714</f>
        <v>-1.8092613636363595</v>
      </c>
      <c r="AD714" s="13">
        <f t="shared" ref="AD714:AD777" si="275">+AA714-J714</f>
        <v>-4.9979999999999976</v>
      </c>
      <c r="AE714" s="3">
        <f t="shared" ref="AE714:AE777" si="276">+M714-E714</f>
        <v>0</v>
      </c>
      <c r="AF714" s="13">
        <f t="shared" si="264"/>
        <v>1273.7200000000012</v>
      </c>
      <c r="AG714" s="13">
        <f t="shared" si="262"/>
        <v>1.8092613636363595</v>
      </c>
      <c r="AH714" s="13">
        <f t="shared" si="265"/>
        <v>1.8092613636363595</v>
      </c>
    </row>
    <row r="715" spans="1:34" x14ac:dyDescent="0.2">
      <c r="A715" s="8">
        <f t="shared" si="263"/>
        <v>70500</v>
      </c>
      <c r="B715" s="9">
        <f t="shared" si="267"/>
        <v>70.5</v>
      </c>
      <c r="C715" s="13">
        <f>tarifest3(A715,$A$3,Param!$B$5,Param!$C$5,Param!$D$5,Param!$E$5,Param!$B$6,Param!$C$6,Param!$D$6,Param!$E$6)</f>
        <v>20273</v>
      </c>
      <c r="D715" s="3">
        <f t="shared" ref="D715:D778" si="277">IF($A715=0,0,C715/$A715*100)</f>
        <v>28.756028368794329</v>
      </c>
      <c r="E715" s="3">
        <f>tarifest3grenz(A715,$A$3,Param!$B$5,Param!$C$5,Param!$D$5,Param!$E$5,Param!$B$6,Param!$C$6,Param!$D$6,Param!$E$6)*100</f>
        <v>42</v>
      </c>
      <c r="F715" s="13">
        <f>soli3(C715,$A$3,Param!$J$4,Param!$J$5,Param!$J$6)</f>
        <v>394.72</v>
      </c>
      <c r="G715" s="3">
        <f>soli3grenz(C715,$A$3,Param!$J$4,Param!$J$5,Param!$J$6)*100</f>
        <v>11.899999999999999</v>
      </c>
      <c r="H715" s="13">
        <f t="shared" si="268"/>
        <v>20667.72</v>
      </c>
      <c r="I715" s="3">
        <f t="shared" si="266"/>
        <v>29.315914893617023</v>
      </c>
      <c r="J715" s="13">
        <f t="shared" si="269"/>
        <v>46.997999999999998</v>
      </c>
      <c r="K715" s="13">
        <f>tarifest3(A715,$A$3,Param!$B$10,Param!$C$10,Param!$D$10,Param!$E$10,Param!$B$11,Param!$C$11,Param!$D$11,Param!$E$11)</f>
        <v>24619</v>
      </c>
      <c r="L715" s="3">
        <f t="shared" ref="L715:L778" si="278">IF($A715=0,0,K715/$A715*100)</f>
        <v>34.920567375886527</v>
      </c>
      <c r="M715" s="3">
        <f>tarifest3grenz(A715,$A$3,Param!$B$10,Param!$C$10,Param!$D$10,Param!$E$10,Param!$B$11,Param!$C$11,Param!$D$11,Param!$E$11)*100</f>
        <v>42</v>
      </c>
      <c r="N715" s="3">
        <f t="shared" ref="N715:N778" si="279">+K715-$K$1</f>
        <v>10219</v>
      </c>
      <c r="O715" s="3">
        <f t="shared" ref="O715:O778" si="280">IF($A715=0,0,N715/$A715*100)</f>
        <v>14.495035460992908</v>
      </c>
      <c r="P715" s="13">
        <f t="shared" si="270"/>
        <v>49350</v>
      </c>
      <c r="Q715" s="13">
        <f t="shared" ref="Q715:Q778" si="281">MIN(P715-$K$1,0)</f>
        <v>0</v>
      </c>
      <c r="R715" s="13">
        <f>tarifest3(A715-$K$3,$A$3,Param!$B$10,Param!$C$10,Param!$D$10,Param!$E$10,Param!$B$11,Param!$C$11,Param!$D$11,Param!$E$11)</f>
        <v>15979</v>
      </c>
      <c r="S715" s="3">
        <f t="shared" ref="S715:S778" si="282">IF($A715=0,0,(Q715+R715)/$A715*100)</f>
        <v>22.665248226950354</v>
      </c>
      <c r="T715" s="3">
        <f>IF(A715&lt;$K$3,$K$2,tarifest3grenz(A715-$K$3,$A$3,Param!$B$10,Param!$C$10,Param!$D$10,Param!$E$10,Param!$B$11,Param!$C$11,Param!$D$11,Param!$E$11))*100</f>
        <v>42</v>
      </c>
      <c r="U715" s="3">
        <f>MAX(K715-tarifest3($K$3,$A$3,Param!$B$10,Param!$C$10,Param!$D$10,Param!$E$10,Param!$B$11,Param!$C$11,Param!$D$11,Param!$E$11),0)</f>
        <v>19389</v>
      </c>
      <c r="V715" s="3">
        <f t="shared" ref="V715:V778" si="283">IF($A715=0,0,(Q715+U715)/$A715*100)</f>
        <v>27.502127659574466</v>
      </c>
      <c r="W715" s="3">
        <f t="shared" ref="W715:W778" si="284">IF(A715&lt;$K$3,$K$2*100,M715)</f>
        <v>42</v>
      </c>
      <c r="X715" s="3">
        <f>soli3grenz(K715,$A$3,Param!$J$9,Param!$J$10,Param!$J$11)*100</f>
        <v>11.899999999999999</v>
      </c>
      <c r="Y715" s="13">
        <f t="shared" si="271"/>
        <v>19389</v>
      </c>
      <c r="Z715" s="3">
        <f t="shared" ref="Z715:Z778" si="285">IF($A715=0,0,Y715/$A715*100)</f>
        <v>27.502127659574466</v>
      </c>
      <c r="AA715" s="13">
        <f t="shared" si="272"/>
        <v>42</v>
      </c>
      <c r="AB715" s="13">
        <f t="shared" si="273"/>
        <v>-1278.7200000000012</v>
      </c>
      <c r="AC715" s="13">
        <f t="shared" si="274"/>
        <v>-1.8137872340425574</v>
      </c>
      <c r="AD715" s="13">
        <f t="shared" si="275"/>
        <v>-4.9979999999999976</v>
      </c>
      <c r="AE715" s="3">
        <f t="shared" si="276"/>
        <v>0</v>
      </c>
      <c r="AF715" s="13">
        <f t="shared" si="264"/>
        <v>1278.7200000000012</v>
      </c>
      <c r="AG715" s="13">
        <f t="shared" ref="AG715:AG778" si="286">-AC715</f>
        <v>1.8137872340425574</v>
      </c>
      <c r="AH715" s="13">
        <f t="shared" si="265"/>
        <v>1.8137872340425574</v>
      </c>
    </row>
    <row r="716" spans="1:34" x14ac:dyDescent="0.2">
      <c r="A716" s="8">
        <f t="shared" ref="A716:A779" si="287">+A715+100</f>
        <v>70600</v>
      </c>
      <c r="B716" s="9">
        <f t="shared" si="267"/>
        <v>70.599999999999994</v>
      </c>
      <c r="C716" s="13">
        <f>tarifest3(A716,$A$3,Param!$B$5,Param!$C$5,Param!$D$5,Param!$E$5,Param!$B$6,Param!$C$6,Param!$D$6,Param!$E$6)</f>
        <v>20315</v>
      </c>
      <c r="D716" s="3">
        <f t="shared" si="277"/>
        <v>28.774787535410766</v>
      </c>
      <c r="E716" s="3">
        <f>tarifest3grenz(A716,$A$3,Param!$B$5,Param!$C$5,Param!$D$5,Param!$E$5,Param!$B$6,Param!$C$6,Param!$D$6,Param!$E$6)*100</f>
        <v>42</v>
      </c>
      <c r="F716" s="13">
        <f>soli3(C716,$A$3,Param!$J$4,Param!$J$5,Param!$J$6)</f>
        <v>399.72</v>
      </c>
      <c r="G716" s="3">
        <f>soli3grenz(C716,$A$3,Param!$J$4,Param!$J$5,Param!$J$6)*100</f>
        <v>11.899999999999999</v>
      </c>
      <c r="H716" s="13">
        <f t="shared" si="268"/>
        <v>20714.72</v>
      </c>
      <c r="I716" s="3">
        <f t="shared" si="266"/>
        <v>29.340963172804535</v>
      </c>
      <c r="J716" s="13">
        <f t="shared" si="269"/>
        <v>46.997999999999998</v>
      </c>
      <c r="K716" s="13">
        <f>tarifest3(A716,$A$3,Param!$B$10,Param!$C$10,Param!$D$10,Param!$E$10,Param!$B$11,Param!$C$11,Param!$D$11,Param!$E$11)</f>
        <v>24661</v>
      </c>
      <c r="L716" s="3">
        <f t="shared" si="278"/>
        <v>34.930594900849862</v>
      </c>
      <c r="M716" s="3">
        <f>tarifest3grenz(A716,$A$3,Param!$B$10,Param!$C$10,Param!$D$10,Param!$E$10,Param!$B$11,Param!$C$11,Param!$D$11,Param!$E$11)*100</f>
        <v>42</v>
      </c>
      <c r="N716" s="3">
        <f t="shared" si="279"/>
        <v>10261</v>
      </c>
      <c r="O716" s="3">
        <f t="shared" si="280"/>
        <v>14.533994334277619</v>
      </c>
      <c r="P716" s="13">
        <f t="shared" si="270"/>
        <v>49420</v>
      </c>
      <c r="Q716" s="13">
        <f t="shared" si="281"/>
        <v>0</v>
      </c>
      <c r="R716" s="13">
        <f>tarifest3(A716-$K$3,$A$3,Param!$B$10,Param!$C$10,Param!$D$10,Param!$E$10,Param!$B$11,Param!$C$11,Param!$D$11,Param!$E$11)</f>
        <v>16021</v>
      </c>
      <c r="S716" s="3">
        <f t="shared" si="282"/>
        <v>22.692634560906516</v>
      </c>
      <c r="T716" s="3">
        <f>IF(A716&lt;$K$3,$K$2,tarifest3grenz(A716-$K$3,$A$3,Param!$B$10,Param!$C$10,Param!$D$10,Param!$E$10,Param!$B$11,Param!$C$11,Param!$D$11,Param!$E$11))*100</f>
        <v>42</v>
      </c>
      <c r="U716" s="3">
        <f>MAX(K716-tarifest3($K$3,$A$3,Param!$B$10,Param!$C$10,Param!$D$10,Param!$E$10,Param!$B$11,Param!$C$11,Param!$D$11,Param!$E$11),0)</f>
        <v>19431</v>
      </c>
      <c r="V716" s="3">
        <f t="shared" si="283"/>
        <v>27.522662889518411</v>
      </c>
      <c r="W716" s="3">
        <f t="shared" si="284"/>
        <v>42</v>
      </c>
      <c r="X716" s="3">
        <f>soli3grenz(K716,$A$3,Param!$J$9,Param!$J$10,Param!$J$11)*100</f>
        <v>11.899999999999999</v>
      </c>
      <c r="Y716" s="13">
        <f t="shared" si="271"/>
        <v>19431</v>
      </c>
      <c r="Z716" s="3">
        <f t="shared" si="285"/>
        <v>27.522662889518411</v>
      </c>
      <c r="AA716" s="13">
        <f t="shared" si="272"/>
        <v>42</v>
      </c>
      <c r="AB716" s="13">
        <f t="shared" si="273"/>
        <v>-1283.7200000000012</v>
      </c>
      <c r="AC716" s="13">
        <f t="shared" si="274"/>
        <v>-1.8183002832861241</v>
      </c>
      <c r="AD716" s="13">
        <f t="shared" si="275"/>
        <v>-4.9979999999999976</v>
      </c>
      <c r="AE716" s="3">
        <f t="shared" si="276"/>
        <v>0</v>
      </c>
      <c r="AF716" s="13">
        <f t="shared" si="264"/>
        <v>1283.7200000000012</v>
      </c>
      <c r="AG716" s="13">
        <f t="shared" si="286"/>
        <v>1.8183002832861241</v>
      </c>
      <c r="AH716" s="13">
        <f t="shared" si="265"/>
        <v>1.8183002832861241</v>
      </c>
    </row>
    <row r="717" spans="1:34" x14ac:dyDescent="0.2">
      <c r="A717" s="8">
        <f t="shared" si="287"/>
        <v>70700</v>
      </c>
      <c r="B717" s="9">
        <f t="shared" si="267"/>
        <v>70.7</v>
      </c>
      <c r="C717" s="13">
        <f>tarifest3(A717,$A$3,Param!$B$5,Param!$C$5,Param!$D$5,Param!$E$5,Param!$B$6,Param!$C$6,Param!$D$6,Param!$E$6)</f>
        <v>20357</v>
      </c>
      <c r="D717" s="3">
        <f t="shared" si="277"/>
        <v>28.793493635077795</v>
      </c>
      <c r="E717" s="3">
        <f>tarifest3grenz(A717,$A$3,Param!$B$5,Param!$C$5,Param!$D$5,Param!$E$5,Param!$B$6,Param!$C$6,Param!$D$6,Param!$E$6)*100</f>
        <v>42</v>
      </c>
      <c r="F717" s="13">
        <f>soli3(C717,$A$3,Param!$J$4,Param!$J$5,Param!$J$6)</f>
        <v>404.71</v>
      </c>
      <c r="G717" s="3">
        <f>soli3grenz(C717,$A$3,Param!$J$4,Param!$J$5,Param!$J$6)*100</f>
        <v>11.899999999999999</v>
      </c>
      <c r="H717" s="13">
        <f t="shared" si="268"/>
        <v>20761.71</v>
      </c>
      <c r="I717" s="3">
        <f t="shared" si="266"/>
        <v>29.365926449787832</v>
      </c>
      <c r="J717" s="13">
        <f t="shared" si="269"/>
        <v>46.997999999999998</v>
      </c>
      <c r="K717" s="13">
        <f>tarifest3(A717,$A$3,Param!$B$10,Param!$C$10,Param!$D$10,Param!$E$10,Param!$B$11,Param!$C$11,Param!$D$11,Param!$E$11)</f>
        <v>24703</v>
      </c>
      <c r="L717" s="3">
        <f t="shared" si="278"/>
        <v>34.940594059405939</v>
      </c>
      <c r="M717" s="3">
        <f>tarifest3grenz(A717,$A$3,Param!$B$10,Param!$C$10,Param!$D$10,Param!$E$10,Param!$B$11,Param!$C$11,Param!$D$11,Param!$E$11)*100</f>
        <v>42</v>
      </c>
      <c r="N717" s="3">
        <f t="shared" si="279"/>
        <v>10303</v>
      </c>
      <c r="O717" s="3">
        <f t="shared" si="280"/>
        <v>14.572842998585573</v>
      </c>
      <c r="P717" s="13">
        <f t="shared" si="270"/>
        <v>49490</v>
      </c>
      <c r="Q717" s="13">
        <f t="shared" si="281"/>
        <v>0</v>
      </c>
      <c r="R717" s="13">
        <f>tarifest3(A717-$K$3,$A$3,Param!$B$10,Param!$C$10,Param!$D$10,Param!$E$10,Param!$B$11,Param!$C$11,Param!$D$11,Param!$E$11)</f>
        <v>16063</v>
      </c>
      <c r="S717" s="3">
        <f t="shared" si="282"/>
        <v>22.719943422913719</v>
      </c>
      <c r="T717" s="3">
        <f>IF(A717&lt;$K$3,$K$2,tarifest3grenz(A717-$K$3,$A$3,Param!$B$10,Param!$C$10,Param!$D$10,Param!$E$10,Param!$B$11,Param!$C$11,Param!$D$11,Param!$E$11))*100</f>
        <v>42</v>
      </c>
      <c r="U717" s="3">
        <f>MAX(K717-tarifest3($K$3,$A$3,Param!$B$10,Param!$C$10,Param!$D$10,Param!$E$10,Param!$B$11,Param!$C$11,Param!$D$11,Param!$E$11),0)</f>
        <v>19473</v>
      </c>
      <c r="V717" s="3">
        <f t="shared" si="283"/>
        <v>27.543140028288544</v>
      </c>
      <c r="W717" s="3">
        <f t="shared" si="284"/>
        <v>42</v>
      </c>
      <c r="X717" s="3">
        <f>soli3grenz(K717,$A$3,Param!$J$9,Param!$J$10,Param!$J$11)*100</f>
        <v>11.899999999999999</v>
      </c>
      <c r="Y717" s="13">
        <f t="shared" si="271"/>
        <v>19473</v>
      </c>
      <c r="Z717" s="3">
        <f t="shared" si="285"/>
        <v>27.543140028288544</v>
      </c>
      <c r="AA717" s="13">
        <f t="shared" si="272"/>
        <v>42</v>
      </c>
      <c r="AB717" s="13">
        <f t="shared" si="273"/>
        <v>-1288.7099999999991</v>
      </c>
      <c r="AC717" s="13">
        <f t="shared" si="274"/>
        <v>-1.8227864214992877</v>
      </c>
      <c r="AD717" s="13">
        <f t="shared" si="275"/>
        <v>-4.9979999999999976</v>
      </c>
      <c r="AE717" s="3">
        <f t="shared" si="276"/>
        <v>0</v>
      </c>
      <c r="AF717" s="13">
        <f t="shared" si="264"/>
        <v>1288.7099999999991</v>
      </c>
      <c r="AG717" s="13">
        <f t="shared" si="286"/>
        <v>1.8227864214992877</v>
      </c>
      <c r="AH717" s="13">
        <f t="shared" si="265"/>
        <v>1.8227864214992877</v>
      </c>
    </row>
    <row r="718" spans="1:34" x14ac:dyDescent="0.2">
      <c r="A718" s="8">
        <f t="shared" si="287"/>
        <v>70800</v>
      </c>
      <c r="B718" s="9">
        <f t="shared" si="267"/>
        <v>70.8</v>
      </c>
      <c r="C718" s="13">
        <f>tarifest3(A718,$A$3,Param!$B$5,Param!$C$5,Param!$D$5,Param!$E$5,Param!$B$6,Param!$C$6,Param!$D$6,Param!$E$6)</f>
        <v>20399</v>
      </c>
      <c r="D718" s="3">
        <f t="shared" si="277"/>
        <v>28.812146892655367</v>
      </c>
      <c r="E718" s="3">
        <f>tarifest3grenz(A718,$A$3,Param!$B$5,Param!$C$5,Param!$D$5,Param!$E$5,Param!$B$6,Param!$C$6,Param!$D$6,Param!$E$6)*100</f>
        <v>42</v>
      </c>
      <c r="F718" s="13">
        <f>soli3(C718,$A$3,Param!$J$4,Param!$J$5,Param!$J$6)</f>
        <v>409.71</v>
      </c>
      <c r="G718" s="3">
        <f>soli3grenz(C718,$A$3,Param!$J$4,Param!$J$5,Param!$J$6)*100</f>
        <v>11.899999999999999</v>
      </c>
      <c r="H718" s="13">
        <f t="shared" si="268"/>
        <v>20808.71</v>
      </c>
      <c r="I718" s="3">
        <f t="shared" si="266"/>
        <v>29.390833333333333</v>
      </c>
      <c r="J718" s="13">
        <f t="shared" si="269"/>
        <v>46.997999999999998</v>
      </c>
      <c r="K718" s="13">
        <f>tarifest3(A718,$A$3,Param!$B$10,Param!$C$10,Param!$D$10,Param!$E$10,Param!$B$11,Param!$C$11,Param!$D$11,Param!$E$11)</f>
        <v>24745</v>
      </c>
      <c r="L718" s="3">
        <f t="shared" si="278"/>
        <v>34.950564971751412</v>
      </c>
      <c r="M718" s="3">
        <f>tarifest3grenz(A718,$A$3,Param!$B$10,Param!$C$10,Param!$D$10,Param!$E$10,Param!$B$11,Param!$C$11,Param!$D$11,Param!$E$11)*100</f>
        <v>42</v>
      </c>
      <c r="N718" s="3">
        <f t="shared" si="279"/>
        <v>10345</v>
      </c>
      <c r="O718" s="3">
        <f t="shared" si="280"/>
        <v>14.611581920903955</v>
      </c>
      <c r="P718" s="13">
        <f t="shared" si="270"/>
        <v>49560</v>
      </c>
      <c r="Q718" s="13">
        <f t="shared" si="281"/>
        <v>0</v>
      </c>
      <c r="R718" s="13">
        <f>tarifest3(A718-$K$3,$A$3,Param!$B$10,Param!$C$10,Param!$D$10,Param!$E$10,Param!$B$11,Param!$C$11,Param!$D$11,Param!$E$11)</f>
        <v>16105</v>
      </c>
      <c r="S718" s="3">
        <f t="shared" si="282"/>
        <v>22.747175141242938</v>
      </c>
      <c r="T718" s="3">
        <f>IF(A718&lt;$K$3,$K$2,tarifest3grenz(A718-$K$3,$A$3,Param!$B$10,Param!$C$10,Param!$D$10,Param!$E$10,Param!$B$11,Param!$C$11,Param!$D$11,Param!$E$11))*100</f>
        <v>42</v>
      </c>
      <c r="U718" s="3">
        <f>MAX(K718-tarifest3($K$3,$A$3,Param!$B$10,Param!$C$10,Param!$D$10,Param!$E$10,Param!$B$11,Param!$C$11,Param!$D$11,Param!$E$11),0)</f>
        <v>19515</v>
      </c>
      <c r="V718" s="3">
        <f t="shared" si="283"/>
        <v>27.5635593220339</v>
      </c>
      <c r="W718" s="3">
        <f t="shared" si="284"/>
        <v>42</v>
      </c>
      <c r="X718" s="3">
        <f>soli3grenz(K718,$A$3,Param!$J$9,Param!$J$10,Param!$J$11)*100</f>
        <v>11.899999999999999</v>
      </c>
      <c r="Y718" s="13">
        <f t="shared" si="271"/>
        <v>19515</v>
      </c>
      <c r="Z718" s="3">
        <f t="shared" si="285"/>
        <v>27.5635593220339</v>
      </c>
      <c r="AA718" s="13">
        <f t="shared" si="272"/>
        <v>42</v>
      </c>
      <c r="AB718" s="13">
        <f t="shared" si="273"/>
        <v>-1293.7099999999991</v>
      </c>
      <c r="AC718" s="13">
        <f t="shared" si="274"/>
        <v>-1.8272740112994335</v>
      </c>
      <c r="AD718" s="13">
        <f t="shared" si="275"/>
        <v>-4.9979999999999976</v>
      </c>
      <c r="AE718" s="3">
        <f t="shared" si="276"/>
        <v>0</v>
      </c>
      <c r="AF718" s="13">
        <f t="shared" si="264"/>
        <v>1293.7099999999991</v>
      </c>
      <c r="AG718" s="13">
        <f t="shared" si="286"/>
        <v>1.8272740112994335</v>
      </c>
      <c r="AH718" s="13">
        <f t="shared" si="265"/>
        <v>1.8272740112994335</v>
      </c>
    </row>
    <row r="719" spans="1:34" x14ac:dyDescent="0.2">
      <c r="A719" s="8">
        <f t="shared" si="287"/>
        <v>70900</v>
      </c>
      <c r="B719" s="9">
        <f t="shared" si="267"/>
        <v>70.900000000000006</v>
      </c>
      <c r="C719" s="13">
        <f>tarifest3(A719,$A$3,Param!$B$5,Param!$C$5,Param!$D$5,Param!$E$5,Param!$B$6,Param!$C$6,Param!$D$6,Param!$E$6)</f>
        <v>20441</v>
      </c>
      <c r="D719" s="3">
        <f t="shared" si="277"/>
        <v>28.83074753173484</v>
      </c>
      <c r="E719" s="3">
        <f>tarifest3grenz(A719,$A$3,Param!$B$5,Param!$C$5,Param!$D$5,Param!$E$5,Param!$B$6,Param!$C$6,Param!$D$6,Param!$E$6)*100</f>
        <v>42</v>
      </c>
      <c r="F719" s="13">
        <f>soli3(C719,$A$3,Param!$J$4,Param!$J$5,Param!$J$6)</f>
        <v>414.71</v>
      </c>
      <c r="G719" s="3">
        <f>soli3grenz(C719,$A$3,Param!$J$4,Param!$J$5,Param!$J$6)*100</f>
        <v>11.899999999999999</v>
      </c>
      <c r="H719" s="13">
        <f t="shared" si="268"/>
        <v>20855.71</v>
      </c>
      <c r="I719" s="3">
        <f t="shared" si="266"/>
        <v>29.41566995768688</v>
      </c>
      <c r="J719" s="13">
        <f t="shared" si="269"/>
        <v>46.997999999999998</v>
      </c>
      <c r="K719" s="13">
        <f>tarifest3(A719,$A$3,Param!$B$10,Param!$C$10,Param!$D$10,Param!$E$10,Param!$B$11,Param!$C$11,Param!$D$11,Param!$E$11)</f>
        <v>24787</v>
      </c>
      <c r="L719" s="3">
        <f t="shared" si="278"/>
        <v>34.960507757404798</v>
      </c>
      <c r="M719" s="3">
        <f>tarifest3grenz(A719,$A$3,Param!$B$10,Param!$C$10,Param!$D$10,Param!$E$10,Param!$B$11,Param!$C$11,Param!$D$11,Param!$E$11)*100</f>
        <v>42</v>
      </c>
      <c r="N719" s="3">
        <f t="shared" si="279"/>
        <v>10387</v>
      </c>
      <c r="O719" s="3">
        <f t="shared" si="280"/>
        <v>14.65021156558533</v>
      </c>
      <c r="P719" s="13">
        <f t="shared" si="270"/>
        <v>49630</v>
      </c>
      <c r="Q719" s="13">
        <f t="shared" si="281"/>
        <v>0</v>
      </c>
      <c r="R719" s="13">
        <f>tarifest3(A719-$K$3,$A$3,Param!$B$10,Param!$C$10,Param!$D$10,Param!$E$10,Param!$B$11,Param!$C$11,Param!$D$11,Param!$E$11)</f>
        <v>16147</v>
      </c>
      <c r="S719" s="3">
        <f t="shared" si="282"/>
        <v>22.774330042313117</v>
      </c>
      <c r="T719" s="3">
        <f>IF(A719&lt;$K$3,$K$2,tarifest3grenz(A719-$K$3,$A$3,Param!$B$10,Param!$C$10,Param!$D$10,Param!$E$10,Param!$B$11,Param!$C$11,Param!$D$11,Param!$E$11))*100</f>
        <v>42</v>
      </c>
      <c r="U719" s="3">
        <f>MAX(K719-tarifest3($K$3,$A$3,Param!$B$10,Param!$C$10,Param!$D$10,Param!$E$10,Param!$B$11,Param!$C$11,Param!$D$11,Param!$E$11),0)</f>
        <v>19557</v>
      </c>
      <c r="V719" s="3">
        <f t="shared" si="283"/>
        <v>27.583921015514811</v>
      </c>
      <c r="W719" s="3">
        <f t="shared" si="284"/>
        <v>42</v>
      </c>
      <c r="X719" s="3">
        <f>soli3grenz(K719,$A$3,Param!$J$9,Param!$J$10,Param!$J$11)*100</f>
        <v>11.899999999999999</v>
      </c>
      <c r="Y719" s="13">
        <f t="shared" si="271"/>
        <v>19557</v>
      </c>
      <c r="Z719" s="3">
        <f t="shared" si="285"/>
        <v>27.583921015514811</v>
      </c>
      <c r="AA719" s="13">
        <f t="shared" si="272"/>
        <v>42</v>
      </c>
      <c r="AB719" s="13">
        <f t="shared" si="273"/>
        <v>-1298.7099999999991</v>
      </c>
      <c r="AC719" s="13">
        <f t="shared" si="274"/>
        <v>-1.8317489421720694</v>
      </c>
      <c r="AD719" s="13">
        <f t="shared" si="275"/>
        <v>-4.9979999999999976</v>
      </c>
      <c r="AE719" s="3">
        <f t="shared" si="276"/>
        <v>0</v>
      </c>
      <c r="AF719" s="13">
        <f t="shared" si="264"/>
        <v>1298.7099999999991</v>
      </c>
      <c r="AG719" s="13">
        <f t="shared" si="286"/>
        <v>1.8317489421720694</v>
      </c>
      <c r="AH719" s="13">
        <f t="shared" si="265"/>
        <v>1.8317489421720694</v>
      </c>
    </row>
    <row r="720" spans="1:34" x14ac:dyDescent="0.2">
      <c r="A720" s="8">
        <f t="shared" si="287"/>
        <v>71000</v>
      </c>
      <c r="B720" s="9">
        <f t="shared" si="267"/>
        <v>71</v>
      </c>
      <c r="C720" s="13">
        <f>tarifest3(A720,$A$3,Param!$B$5,Param!$C$5,Param!$D$5,Param!$E$5,Param!$B$6,Param!$C$6,Param!$D$6,Param!$E$6)</f>
        <v>20483</v>
      </c>
      <c r="D720" s="3">
        <f t="shared" si="277"/>
        <v>28.849295774647889</v>
      </c>
      <c r="E720" s="3">
        <f>tarifest3grenz(A720,$A$3,Param!$B$5,Param!$C$5,Param!$D$5,Param!$E$5,Param!$B$6,Param!$C$6,Param!$D$6,Param!$E$6)*100</f>
        <v>42</v>
      </c>
      <c r="F720" s="13">
        <f>soli3(C720,$A$3,Param!$J$4,Param!$J$5,Param!$J$6)</f>
        <v>419.71</v>
      </c>
      <c r="G720" s="3">
        <f>soli3grenz(C720,$A$3,Param!$J$4,Param!$J$5,Param!$J$6)*100</f>
        <v>11.899999999999999</v>
      </c>
      <c r="H720" s="13">
        <f t="shared" si="268"/>
        <v>20902.71</v>
      </c>
      <c r="I720" s="3">
        <f t="shared" si="266"/>
        <v>29.440436619718309</v>
      </c>
      <c r="J720" s="13">
        <f t="shared" si="269"/>
        <v>46.997999999999998</v>
      </c>
      <c r="K720" s="13">
        <f>tarifest3(A720,$A$3,Param!$B$10,Param!$C$10,Param!$D$10,Param!$E$10,Param!$B$11,Param!$C$11,Param!$D$11,Param!$E$11)</f>
        <v>24829</v>
      </c>
      <c r="L720" s="3">
        <f t="shared" si="278"/>
        <v>34.970422535211263</v>
      </c>
      <c r="M720" s="3">
        <f>tarifest3grenz(A720,$A$3,Param!$B$10,Param!$C$10,Param!$D$10,Param!$E$10,Param!$B$11,Param!$C$11,Param!$D$11,Param!$E$11)*100</f>
        <v>42</v>
      </c>
      <c r="N720" s="3">
        <f t="shared" si="279"/>
        <v>10429</v>
      </c>
      <c r="O720" s="3">
        <f t="shared" si="280"/>
        <v>14.688732394366196</v>
      </c>
      <c r="P720" s="13">
        <f t="shared" si="270"/>
        <v>49700</v>
      </c>
      <c r="Q720" s="13">
        <f t="shared" si="281"/>
        <v>0</v>
      </c>
      <c r="R720" s="13">
        <f>tarifest3(A720-$K$3,$A$3,Param!$B$10,Param!$C$10,Param!$D$10,Param!$E$10,Param!$B$11,Param!$C$11,Param!$D$11,Param!$E$11)</f>
        <v>16189</v>
      </c>
      <c r="S720" s="3">
        <f t="shared" si="282"/>
        <v>22.801408450704226</v>
      </c>
      <c r="T720" s="3">
        <f>IF(A720&lt;$K$3,$K$2,tarifest3grenz(A720-$K$3,$A$3,Param!$B$10,Param!$C$10,Param!$D$10,Param!$E$10,Param!$B$11,Param!$C$11,Param!$D$11,Param!$E$11))*100</f>
        <v>42</v>
      </c>
      <c r="U720" s="3">
        <f>MAX(K720-tarifest3($K$3,$A$3,Param!$B$10,Param!$C$10,Param!$D$10,Param!$E$10,Param!$B$11,Param!$C$11,Param!$D$11,Param!$E$11),0)</f>
        <v>19599</v>
      </c>
      <c r="V720" s="3">
        <f t="shared" si="283"/>
        <v>27.604225352112678</v>
      </c>
      <c r="W720" s="3">
        <f t="shared" si="284"/>
        <v>42</v>
      </c>
      <c r="X720" s="3">
        <f>soli3grenz(K720,$A$3,Param!$J$9,Param!$J$10,Param!$J$11)*100</f>
        <v>11.899999999999999</v>
      </c>
      <c r="Y720" s="13">
        <f t="shared" si="271"/>
        <v>19599</v>
      </c>
      <c r="Z720" s="3">
        <f t="shared" si="285"/>
        <v>27.604225352112678</v>
      </c>
      <c r="AA720" s="13">
        <f t="shared" si="272"/>
        <v>42</v>
      </c>
      <c r="AB720" s="13">
        <f t="shared" si="273"/>
        <v>-1303.7099999999991</v>
      </c>
      <c r="AC720" s="13">
        <f t="shared" si="274"/>
        <v>-1.8362112676056306</v>
      </c>
      <c r="AD720" s="13">
        <f t="shared" si="275"/>
        <v>-4.9979999999999976</v>
      </c>
      <c r="AE720" s="3">
        <f t="shared" si="276"/>
        <v>0</v>
      </c>
      <c r="AF720" s="13">
        <f t="shared" si="264"/>
        <v>1303.7099999999991</v>
      </c>
      <c r="AG720" s="13">
        <f t="shared" si="286"/>
        <v>1.8362112676056306</v>
      </c>
      <c r="AH720" s="13">
        <f t="shared" si="265"/>
        <v>1.8362112676056306</v>
      </c>
    </row>
    <row r="721" spans="1:34" x14ac:dyDescent="0.2">
      <c r="A721" s="8">
        <f t="shared" si="287"/>
        <v>71100</v>
      </c>
      <c r="B721" s="9">
        <f t="shared" si="267"/>
        <v>71.099999999999994</v>
      </c>
      <c r="C721" s="13">
        <f>tarifest3(A721,$A$3,Param!$B$5,Param!$C$5,Param!$D$5,Param!$E$5,Param!$B$6,Param!$C$6,Param!$D$6,Param!$E$6)</f>
        <v>20525</v>
      </c>
      <c r="D721" s="3">
        <f t="shared" si="277"/>
        <v>28.867791842475388</v>
      </c>
      <c r="E721" s="3">
        <f>tarifest3grenz(A721,$A$3,Param!$B$5,Param!$C$5,Param!$D$5,Param!$E$5,Param!$B$6,Param!$C$6,Param!$D$6,Param!$E$6)*100</f>
        <v>42</v>
      </c>
      <c r="F721" s="13">
        <f>soli3(C721,$A$3,Param!$J$4,Param!$J$5,Param!$J$6)</f>
        <v>424.71</v>
      </c>
      <c r="G721" s="3">
        <f>soli3grenz(C721,$A$3,Param!$J$4,Param!$J$5,Param!$J$6)*100</f>
        <v>11.899999999999999</v>
      </c>
      <c r="H721" s="13">
        <f t="shared" si="268"/>
        <v>20949.71</v>
      </c>
      <c r="I721" s="3">
        <f t="shared" si="266"/>
        <v>29.465133614627288</v>
      </c>
      <c r="J721" s="13">
        <f t="shared" si="269"/>
        <v>46.997999999999998</v>
      </c>
      <c r="K721" s="13">
        <f>tarifest3(A721,$A$3,Param!$B$10,Param!$C$10,Param!$D$10,Param!$E$10,Param!$B$11,Param!$C$11,Param!$D$11,Param!$E$11)</f>
        <v>24871</v>
      </c>
      <c r="L721" s="3">
        <f t="shared" si="278"/>
        <v>34.9803094233474</v>
      </c>
      <c r="M721" s="3">
        <f>tarifest3grenz(A721,$A$3,Param!$B$10,Param!$C$10,Param!$D$10,Param!$E$10,Param!$B$11,Param!$C$11,Param!$D$11,Param!$E$11)*100</f>
        <v>42</v>
      </c>
      <c r="N721" s="3">
        <f t="shared" si="279"/>
        <v>10471</v>
      </c>
      <c r="O721" s="3">
        <f t="shared" si="280"/>
        <v>14.727144866385371</v>
      </c>
      <c r="P721" s="13">
        <f t="shared" si="270"/>
        <v>49770</v>
      </c>
      <c r="Q721" s="13">
        <f t="shared" si="281"/>
        <v>0</v>
      </c>
      <c r="R721" s="13">
        <f>tarifest3(A721-$K$3,$A$3,Param!$B$10,Param!$C$10,Param!$D$10,Param!$E$10,Param!$B$11,Param!$C$11,Param!$D$11,Param!$E$11)</f>
        <v>16231</v>
      </c>
      <c r="S721" s="3">
        <f t="shared" si="282"/>
        <v>22.828410689170184</v>
      </c>
      <c r="T721" s="3">
        <f>IF(A721&lt;$K$3,$K$2,tarifest3grenz(A721-$K$3,$A$3,Param!$B$10,Param!$C$10,Param!$D$10,Param!$E$10,Param!$B$11,Param!$C$11,Param!$D$11,Param!$E$11))*100</f>
        <v>42</v>
      </c>
      <c r="U721" s="3">
        <f>MAX(K721-tarifest3($K$3,$A$3,Param!$B$10,Param!$C$10,Param!$D$10,Param!$E$10,Param!$B$11,Param!$C$11,Param!$D$11,Param!$E$11),0)</f>
        <v>19641</v>
      </c>
      <c r="V721" s="3">
        <f t="shared" si="283"/>
        <v>27.624472573839665</v>
      </c>
      <c r="W721" s="3">
        <f t="shared" si="284"/>
        <v>42</v>
      </c>
      <c r="X721" s="3">
        <f>soli3grenz(K721,$A$3,Param!$J$9,Param!$J$10,Param!$J$11)*100</f>
        <v>11.899999999999999</v>
      </c>
      <c r="Y721" s="13">
        <f t="shared" si="271"/>
        <v>19641</v>
      </c>
      <c r="Z721" s="3">
        <f t="shared" si="285"/>
        <v>27.624472573839665</v>
      </c>
      <c r="AA721" s="13">
        <f t="shared" si="272"/>
        <v>42</v>
      </c>
      <c r="AB721" s="13">
        <f t="shared" si="273"/>
        <v>-1308.7099999999991</v>
      </c>
      <c r="AC721" s="13">
        <f t="shared" si="274"/>
        <v>-1.8406610407876229</v>
      </c>
      <c r="AD721" s="13">
        <f t="shared" si="275"/>
        <v>-4.9979999999999976</v>
      </c>
      <c r="AE721" s="3">
        <f t="shared" si="276"/>
        <v>0</v>
      </c>
      <c r="AF721" s="13">
        <f t="shared" si="264"/>
        <v>1308.7099999999991</v>
      </c>
      <c r="AG721" s="13">
        <f t="shared" si="286"/>
        <v>1.8406610407876229</v>
      </c>
      <c r="AH721" s="13">
        <f t="shared" si="265"/>
        <v>1.8406610407876229</v>
      </c>
    </row>
    <row r="722" spans="1:34" x14ac:dyDescent="0.2">
      <c r="A722" s="8">
        <f t="shared" si="287"/>
        <v>71200</v>
      </c>
      <c r="B722" s="9">
        <f t="shared" si="267"/>
        <v>71.2</v>
      </c>
      <c r="C722" s="13">
        <f>tarifest3(A722,$A$3,Param!$B$5,Param!$C$5,Param!$D$5,Param!$E$5,Param!$B$6,Param!$C$6,Param!$D$6,Param!$E$6)</f>
        <v>20567</v>
      </c>
      <c r="D722" s="3">
        <f t="shared" si="277"/>
        <v>28.886235955056179</v>
      </c>
      <c r="E722" s="3">
        <f>tarifest3grenz(A722,$A$3,Param!$B$5,Param!$C$5,Param!$D$5,Param!$E$5,Param!$B$6,Param!$C$6,Param!$D$6,Param!$E$6)*100</f>
        <v>42</v>
      </c>
      <c r="F722" s="13">
        <f>soli3(C722,$A$3,Param!$J$4,Param!$J$5,Param!$J$6)</f>
        <v>429.7</v>
      </c>
      <c r="G722" s="3">
        <f>soli3grenz(C722,$A$3,Param!$J$4,Param!$J$5,Param!$J$6)*100</f>
        <v>11.899999999999999</v>
      </c>
      <c r="H722" s="13">
        <f t="shared" si="268"/>
        <v>20996.7</v>
      </c>
      <c r="I722" s="3">
        <f t="shared" si="266"/>
        <v>29.48974719101124</v>
      </c>
      <c r="J722" s="13">
        <f t="shared" si="269"/>
        <v>46.997999999999998</v>
      </c>
      <c r="K722" s="13">
        <f>tarifest3(A722,$A$3,Param!$B$10,Param!$C$10,Param!$D$10,Param!$E$10,Param!$B$11,Param!$C$11,Param!$D$11,Param!$E$11)</f>
        <v>24913</v>
      </c>
      <c r="L722" s="3">
        <f t="shared" si="278"/>
        <v>34.990168539325843</v>
      </c>
      <c r="M722" s="3">
        <f>tarifest3grenz(A722,$A$3,Param!$B$10,Param!$C$10,Param!$D$10,Param!$E$10,Param!$B$11,Param!$C$11,Param!$D$11,Param!$E$11)*100</f>
        <v>42</v>
      </c>
      <c r="N722" s="3">
        <f t="shared" si="279"/>
        <v>10513</v>
      </c>
      <c r="O722" s="3">
        <f t="shared" si="280"/>
        <v>14.765449438202246</v>
      </c>
      <c r="P722" s="13">
        <f t="shared" si="270"/>
        <v>49840</v>
      </c>
      <c r="Q722" s="13">
        <f t="shared" si="281"/>
        <v>0</v>
      </c>
      <c r="R722" s="13">
        <f>tarifest3(A722-$K$3,$A$3,Param!$B$10,Param!$C$10,Param!$D$10,Param!$E$10,Param!$B$11,Param!$C$11,Param!$D$11,Param!$E$11)</f>
        <v>16273</v>
      </c>
      <c r="S722" s="3">
        <f t="shared" si="282"/>
        <v>22.855337078651687</v>
      </c>
      <c r="T722" s="3">
        <f>IF(A722&lt;$K$3,$K$2,tarifest3grenz(A722-$K$3,$A$3,Param!$B$10,Param!$C$10,Param!$D$10,Param!$E$10,Param!$B$11,Param!$C$11,Param!$D$11,Param!$E$11))*100</f>
        <v>42</v>
      </c>
      <c r="U722" s="3">
        <f>MAX(K722-tarifest3($K$3,$A$3,Param!$B$10,Param!$C$10,Param!$D$10,Param!$E$10,Param!$B$11,Param!$C$11,Param!$D$11,Param!$E$11),0)</f>
        <v>19683</v>
      </c>
      <c r="V722" s="3">
        <f t="shared" si="283"/>
        <v>27.644662921348313</v>
      </c>
      <c r="W722" s="3">
        <f t="shared" si="284"/>
        <v>42</v>
      </c>
      <c r="X722" s="3">
        <f>soli3grenz(K722,$A$3,Param!$J$9,Param!$J$10,Param!$J$11)*100</f>
        <v>11.899999999999999</v>
      </c>
      <c r="Y722" s="13">
        <f t="shared" si="271"/>
        <v>19683</v>
      </c>
      <c r="Z722" s="3">
        <f t="shared" si="285"/>
        <v>27.644662921348313</v>
      </c>
      <c r="AA722" s="13">
        <f t="shared" si="272"/>
        <v>42</v>
      </c>
      <c r="AB722" s="13">
        <f t="shared" si="273"/>
        <v>-1313.7000000000007</v>
      </c>
      <c r="AC722" s="13">
        <f t="shared" si="274"/>
        <v>-1.8450842696629266</v>
      </c>
      <c r="AD722" s="13">
        <f t="shared" si="275"/>
        <v>-4.9979999999999976</v>
      </c>
      <c r="AE722" s="3">
        <f t="shared" si="276"/>
        <v>0</v>
      </c>
      <c r="AF722" s="13">
        <f t="shared" si="264"/>
        <v>1313.7000000000007</v>
      </c>
      <c r="AG722" s="13">
        <f t="shared" si="286"/>
        <v>1.8450842696629266</v>
      </c>
      <c r="AH722" s="13">
        <f t="shared" si="265"/>
        <v>1.8450842696629266</v>
      </c>
    </row>
    <row r="723" spans="1:34" x14ac:dyDescent="0.2">
      <c r="A723" s="8">
        <f t="shared" si="287"/>
        <v>71300</v>
      </c>
      <c r="B723" s="9">
        <f t="shared" si="267"/>
        <v>71.3</v>
      </c>
      <c r="C723" s="13">
        <f>tarifest3(A723,$A$3,Param!$B$5,Param!$C$5,Param!$D$5,Param!$E$5,Param!$B$6,Param!$C$6,Param!$D$6,Param!$E$6)</f>
        <v>20609</v>
      </c>
      <c r="D723" s="3">
        <f t="shared" si="277"/>
        <v>28.904628330995791</v>
      </c>
      <c r="E723" s="3">
        <f>tarifest3grenz(A723,$A$3,Param!$B$5,Param!$C$5,Param!$D$5,Param!$E$5,Param!$B$6,Param!$C$6,Param!$D$6,Param!$E$6)*100</f>
        <v>42</v>
      </c>
      <c r="F723" s="13">
        <f>soli3(C723,$A$3,Param!$J$4,Param!$J$5,Param!$J$6)</f>
        <v>434.7</v>
      </c>
      <c r="G723" s="3">
        <f>soli3grenz(C723,$A$3,Param!$J$4,Param!$J$5,Param!$J$6)*100</f>
        <v>11.899999999999999</v>
      </c>
      <c r="H723" s="13">
        <f t="shared" si="268"/>
        <v>21043.7</v>
      </c>
      <c r="I723" s="3">
        <f t="shared" si="266"/>
        <v>29.514305750350633</v>
      </c>
      <c r="J723" s="13">
        <f t="shared" si="269"/>
        <v>46.997999999999998</v>
      </c>
      <c r="K723" s="13">
        <f>tarifest3(A723,$A$3,Param!$B$10,Param!$C$10,Param!$D$10,Param!$E$10,Param!$B$11,Param!$C$11,Param!$D$11,Param!$E$11)</f>
        <v>24955</v>
      </c>
      <c r="L723" s="3">
        <f t="shared" si="278"/>
        <v>35</v>
      </c>
      <c r="M723" s="3">
        <f>tarifest3grenz(A723,$A$3,Param!$B$10,Param!$C$10,Param!$D$10,Param!$E$10,Param!$B$11,Param!$C$11,Param!$D$11,Param!$E$11)*100</f>
        <v>42</v>
      </c>
      <c r="N723" s="3">
        <f t="shared" si="279"/>
        <v>10555</v>
      </c>
      <c r="O723" s="3">
        <f t="shared" si="280"/>
        <v>14.803646563814867</v>
      </c>
      <c r="P723" s="13">
        <f t="shared" si="270"/>
        <v>49910</v>
      </c>
      <c r="Q723" s="13">
        <f t="shared" si="281"/>
        <v>0</v>
      </c>
      <c r="R723" s="13">
        <f>tarifest3(A723-$K$3,$A$3,Param!$B$10,Param!$C$10,Param!$D$10,Param!$E$10,Param!$B$11,Param!$C$11,Param!$D$11,Param!$E$11)</f>
        <v>16315</v>
      </c>
      <c r="S723" s="3">
        <f t="shared" si="282"/>
        <v>22.882187938288919</v>
      </c>
      <c r="T723" s="3">
        <f>IF(A723&lt;$K$3,$K$2,tarifest3grenz(A723-$K$3,$A$3,Param!$B$10,Param!$C$10,Param!$D$10,Param!$E$10,Param!$B$11,Param!$C$11,Param!$D$11,Param!$E$11))*100</f>
        <v>42</v>
      </c>
      <c r="U723" s="3">
        <f>MAX(K723-tarifest3($K$3,$A$3,Param!$B$10,Param!$C$10,Param!$D$10,Param!$E$10,Param!$B$11,Param!$C$11,Param!$D$11,Param!$E$11),0)</f>
        <v>19725</v>
      </c>
      <c r="V723" s="3">
        <f t="shared" si="283"/>
        <v>27.664796633941098</v>
      </c>
      <c r="W723" s="3">
        <f t="shared" si="284"/>
        <v>42</v>
      </c>
      <c r="X723" s="3">
        <f>soli3grenz(K723,$A$3,Param!$J$9,Param!$J$10,Param!$J$11)*100</f>
        <v>11.899999999999999</v>
      </c>
      <c r="Y723" s="13">
        <f t="shared" si="271"/>
        <v>19725</v>
      </c>
      <c r="Z723" s="3">
        <f t="shared" si="285"/>
        <v>27.664796633941098</v>
      </c>
      <c r="AA723" s="13">
        <f t="shared" si="272"/>
        <v>42</v>
      </c>
      <c r="AB723" s="13">
        <f t="shared" si="273"/>
        <v>-1318.7000000000007</v>
      </c>
      <c r="AC723" s="13">
        <f t="shared" si="274"/>
        <v>-1.8495091164095356</v>
      </c>
      <c r="AD723" s="13">
        <f t="shared" si="275"/>
        <v>-4.9979999999999976</v>
      </c>
      <c r="AE723" s="3">
        <f t="shared" si="276"/>
        <v>0</v>
      </c>
      <c r="AF723" s="13">
        <f t="shared" si="264"/>
        <v>1318.7000000000007</v>
      </c>
      <c r="AG723" s="13">
        <f t="shared" si="286"/>
        <v>1.8495091164095356</v>
      </c>
      <c r="AH723" s="13">
        <f t="shared" si="265"/>
        <v>1.8495091164095356</v>
      </c>
    </row>
    <row r="724" spans="1:34" x14ac:dyDescent="0.2">
      <c r="A724" s="8">
        <f t="shared" si="287"/>
        <v>71400</v>
      </c>
      <c r="B724" s="9">
        <f t="shared" si="267"/>
        <v>71.400000000000006</v>
      </c>
      <c r="C724" s="13">
        <f>tarifest3(A724,$A$3,Param!$B$5,Param!$C$5,Param!$D$5,Param!$E$5,Param!$B$6,Param!$C$6,Param!$D$6,Param!$E$6)</f>
        <v>20651</v>
      </c>
      <c r="D724" s="3">
        <f t="shared" si="277"/>
        <v>28.922969187675069</v>
      </c>
      <c r="E724" s="3">
        <f>tarifest3grenz(A724,$A$3,Param!$B$5,Param!$C$5,Param!$D$5,Param!$E$5,Param!$B$6,Param!$C$6,Param!$D$6,Param!$E$6)*100</f>
        <v>42</v>
      </c>
      <c r="F724" s="13">
        <f>soli3(C724,$A$3,Param!$J$4,Param!$J$5,Param!$J$6)</f>
        <v>439.7</v>
      </c>
      <c r="G724" s="3">
        <f>soli3grenz(C724,$A$3,Param!$J$4,Param!$J$5,Param!$J$6)*100</f>
        <v>11.899999999999999</v>
      </c>
      <c r="H724" s="13">
        <f t="shared" si="268"/>
        <v>21090.7</v>
      </c>
      <c r="I724" s="3">
        <f t="shared" si="266"/>
        <v>29.538795518207284</v>
      </c>
      <c r="J724" s="13">
        <f t="shared" si="269"/>
        <v>46.997999999999998</v>
      </c>
      <c r="K724" s="13">
        <f>tarifest3(A724,$A$3,Param!$B$10,Param!$C$10,Param!$D$10,Param!$E$10,Param!$B$11,Param!$C$11,Param!$D$11,Param!$E$11)</f>
        <v>24997</v>
      </c>
      <c r="L724" s="3">
        <f t="shared" si="278"/>
        <v>35.009803921568626</v>
      </c>
      <c r="M724" s="3">
        <f>tarifest3grenz(A724,$A$3,Param!$B$10,Param!$C$10,Param!$D$10,Param!$E$10,Param!$B$11,Param!$C$11,Param!$D$11,Param!$E$11)*100</f>
        <v>42</v>
      </c>
      <c r="N724" s="3">
        <f t="shared" si="279"/>
        <v>10597</v>
      </c>
      <c r="O724" s="3">
        <f t="shared" si="280"/>
        <v>14.84173669467787</v>
      </c>
      <c r="P724" s="13">
        <f t="shared" si="270"/>
        <v>49980</v>
      </c>
      <c r="Q724" s="13">
        <f t="shared" si="281"/>
        <v>0</v>
      </c>
      <c r="R724" s="13">
        <f>tarifest3(A724-$K$3,$A$3,Param!$B$10,Param!$C$10,Param!$D$10,Param!$E$10,Param!$B$11,Param!$C$11,Param!$D$11,Param!$E$11)</f>
        <v>16357</v>
      </c>
      <c r="S724" s="3">
        <f t="shared" si="282"/>
        <v>22.908963585434176</v>
      </c>
      <c r="T724" s="3">
        <f>IF(A724&lt;$K$3,$K$2,tarifest3grenz(A724-$K$3,$A$3,Param!$B$10,Param!$C$10,Param!$D$10,Param!$E$10,Param!$B$11,Param!$C$11,Param!$D$11,Param!$E$11))*100</f>
        <v>42</v>
      </c>
      <c r="U724" s="3">
        <f>MAX(K724-tarifest3($K$3,$A$3,Param!$B$10,Param!$C$10,Param!$D$10,Param!$E$10,Param!$B$11,Param!$C$11,Param!$D$11,Param!$E$11),0)</f>
        <v>19767</v>
      </c>
      <c r="V724" s="3">
        <f t="shared" si="283"/>
        <v>27.684873949579831</v>
      </c>
      <c r="W724" s="3">
        <f t="shared" si="284"/>
        <v>42</v>
      </c>
      <c r="X724" s="3">
        <f>soli3grenz(K724,$A$3,Param!$J$9,Param!$J$10,Param!$J$11)*100</f>
        <v>11.899999999999999</v>
      </c>
      <c r="Y724" s="13">
        <f t="shared" si="271"/>
        <v>19767</v>
      </c>
      <c r="Z724" s="3">
        <f t="shared" si="285"/>
        <v>27.684873949579831</v>
      </c>
      <c r="AA724" s="13">
        <f t="shared" si="272"/>
        <v>42</v>
      </c>
      <c r="AB724" s="13">
        <f t="shared" si="273"/>
        <v>-1323.7000000000007</v>
      </c>
      <c r="AC724" s="13">
        <f t="shared" si="274"/>
        <v>-1.8539215686274524</v>
      </c>
      <c r="AD724" s="13">
        <f t="shared" si="275"/>
        <v>-4.9979999999999976</v>
      </c>
      <c r="AE724" s="3">
        <f t="shared" si="276"/>
        <v>0</v>
      </c>
      <c r="AF724" s="13">
        <f t="shared" si="264"/>
        <v>1323.7000000000007</v>
      </c>
      <c r="AG724" s="13">
        <f t="shared" si="286"/>
        <v>1.8539215686274524</v>
      </c>
      <c r="AH724" s="13">
        <f t="shared" si="265"/>
        <v>1.8539215686274524</v>
      </c>
    </row>
    <row r="725" spans="1:34" x14ac:dyDescent="0.2">
      <c r="A725" s="8">
        <f t="shared" si="287"/>
        <v>71500</v>
      </c>
      <c r="B725" s="9">
        <f t="shared" si="267"/>
        <v>71.5</v>
      </c>
      <c r="C725" s="13">
        <f>tarifest3(A725,$A$3,Param!$B$5,Param!$C$5,Param!$D$5,Param!$E$5,Param!$B$6,Param!$C$6,Param!$D$6,Param!$E$6)</f>
        <v>20693</v>
      </c>
      <c r="D725" s="3">
        <f t="shared" si="277"/>
        <v>28.941258741258739</v>
      </c>
      <c r="E725" s="3">
        <f>tarifest3grenz(A725,$A$3,Param!$B$5,Param!$C$5,Param!$D$5,Param!$E$5,Param!$B$6,Param!$C$6,Param!$D$6,Param!$E$6)*100</f>
        <v>42</v>
      </c>
      <c r="F725" s="13">
        <f>soli3(C725,$A$3,Param!$J$4,Param!$J$5,Param!$J$6)</f>
        <v>444.7</v>
      </c>
      <c r="G725" s="3">
        <f>soli3grenz(C725,$A$3,Param!$J$4,Param!$J$5,Param!$J$6)*100</f>
        <v>11.899999999999999</v>
      </c>
      <c r="H725" s="13">
        <f t="shared" si="268"/>
        <v>21137.7</v>
      </c>
      <c r="I725" s="3">
        <f t="shared" si="266"/>
        <v>29.563216783216784</v>
      </c>
      <c r="J725" s="13">
        <f t="shared" si="269"/>
        <v>46.997999999999998</v>
      </c>
      <c r="K725" s="13">
        <f>tarifest3(A725,$A$3,Param!$B$10,Param!$C$10,Param!$D$10,Param!$E$10,Param!$B$11,Param!$C$11,Param!$D$11,Param!$E$11)</f>
        <v>25039</v>
      </c>
      <c r="L725" s="3">
        <f t="shared" si="278"/>
        <v>35.019580419580421</v>
      </c>
      <c r="M725" s="3">
        <f>tarifest3grenz(A725,$A$3,Param!$B$10,Param!$C$10,Param!$D$10,Param!$E$10,Param!$B$11,Param!$C$11,Param!$D$11,Param!$E$11)*100</f>
        <v>42</v>
      </c>
      <c r="N725" s="3">
        <f t="shared" si="279"/>
        <v>10639</v>
      </c>
      <c r="O725" s="3">
        <f t="shared" si="280"/>
        <v>14.87972027972028</v>
      </c>
      <c r="P725" s="13">
        <f t="shared" si="270"/>
        <v>50050</v>
      </c>
      <c r="Q725" s="13">
        <f t="shared" si="281"/>
        <v>0</v>
      </c>
      <c r="R725" s="13">
        <f>tarifest3(A725-$K$3,$A$3,Param!$B$10,Param!$C$10,Param!$D$10,Param!$E$10,Param!$B$11,Param!$C$11,Param!$D$11,Param!$E$11)</f>
        <v>16399</v>
      </c>
      <c r="S725" s="3">
        <f t="shared" si="282"/>
        <v>22.935664335664335</v>
      </c>
      <c r="T725" s="3">
        <f>IF(A725&lt;$K$3,$K$2,tarifest3grenz(A725-$K$3,$A$3,Param!$B$10,Param!$C$10,Param!$D$10,Param!$E$10,Param!$B$11,Param!$C$11,Param!$D$11,Param!$E$11))*100</f>
        <v>42</v>
      </c>
      <c r="U725" s="3">
        <f>MAX(K725-tarifest3($K$3,$A$3,Param!$B$10,Param!$C$10,Param!$D$10,Param!$E$10,Param!$B$11,Param!$C$11,Param!$D$11,Param!$E$11),0)</f>
        <v>19809</v>
      </c>
      <c r="V725" s="3">
        <f t="shared" si="283"/>
        <v>27.704895104895105</v>
      </c>
      <c r="W725" s="3">
        <f t="shared" si="284"/>
        <v>42</v>
      </c>
      <c r="X725" s="3">
        <f>soli3grenz(K725,$A$3,Param!$J$9,Param!$J$10,Param!$J$11)*100</f>
        <v>11.899999999999999</v>
      </c>
      <c r="Y725" s="13">
        <f t="shared" si="271"/>
        <v>19809</v>
      </c>
      <c r="Z725" s="3">
        <f t="shared" si="285"/>
        <v>27.704895104895105</v>
      </c>
      <c r="AA725" s="13">
        <f t="shared" si="272"/>
        <v>42</v>
      </c>
      <c r="AB725" s="13">
        <f t="shared" si="273"/>
        <v>-1328.7000000000007</v>
      </c>
      <c r="AC725" s="13">
        <f t="shared" si="274"/>
        <v>-1.8583216783216798</v>
      </c>
      <c r="AD725" s="13">
        <f t="shared" si="275"/>
        <v>-4.9979999999999976</v>
      </c>
      <c r="AE725" s="3">
        <f t="shared" si="276"/>
        <v>0</v>
      </c>
      <c r="AF725" s="13">
        <f t="shared" si="264"/>
        <v>1328.7000000000007</v>
      </c>
      <c r="AG725" s="13">
        <f t="shared" si="286"/>
        <v>1.8583216783216798</v>
      </c>
      <c r="AH725" s="13">
        <f t="shared" si="265"/>
        <v>1.8583216783216798</v>
      </c>
    </row>
    <row r="726" spans="1:34" x14ac:dyDescent="0.2">
      <c r="A726" s="8">
        <f t="shared" si="287"/>
        <v>71600</v>
      </c>
      <c r="B726" s="9">
        <f t="shared" si="267"/>
        <v>71.599999999999994</v>
      </c>
      <c r="C726" s="13">
        <f>tarifest3(A726,$A$3,Param!$B$5,Param!$C$5,Param!$D$5,Param!$E$5,Param!$B$6,Param!$C$6,Param!$D$6,Param!$E$6)</f>
        <v>20735</v>
      </c>
      <c r="D726" s="3">
        <f t="shared" si="277"/>
        <v>28.959497206703912</v>
      </c>
      <c r="E726" s="3">
        <f>tarifest3grenz(A726,$A$3,Param!$B$5,Param!$C$5,Param!$D$5,Param!$E$5,Param!$B$6,Param!$C$6,Param!$D$6,Param!$E$6)*100</f>
        <v>42</v>
      </c>
      <c r="F726" s="13">
        <f>soli3(C726,$A$3,Param!$J$4,Param!$J$5,Param!$J$6)</f>
        <v>449.7</v>
      </c>
      <c r="G726" s="3">
        <f>soli3grenz(C726,$A$3,Param!$J$4,Param!$J$5,Param!$J$6)*100</f>
        <v>11.899999999999999</v>
      </c>
      <c r="H726" s="13">
        <f t="shared" si="268"/>
        <v>21184.7</v>
      </c>
      <c r="I726" s="3">
        <f t="shared" si="266"/>
        <v>29.587569832402234</v>
      </c>
      <c r="J726" s="13">
        <f t="shared" si="269"/>
        <v>46.997999999999998</v>
      </c>
      <c r="K726" s="13">
        <f>tarifest3(A726,$A$3,Param!$B$10,Param!$C$10,Param!$D$10,Param!$E$10,Param!$B$11,Param!$C$11,Param!$D$11,Param!$E$11)</f>
        <v>25081</v>
      </c>
      <c r="L726" s="3">
        <f t="shared" si="278"/>
        <v>35.029329608938546</v>
      </c>
      <c r="M726" s="3">
        <f>tarifest3grenz(A726,$A$3,Param!$B$10,Param!$C$10,Param!$D$10,Param!$E$10,Param!$B$11,Param!$C$11,Param!$D$11,Param!$E$11)*100</f>
        <v>42</v>
      </c>
      <c r="N726" s="3">
        <f t="shared" si="279"/>
        <v>10681</v>
      </c>
      <c r="O726" s="3">
        <f t="shared" si="280"/>
        <v>14.917597765363128</v>
      </c>
      <c r="P726" s="13">
        <f t="shared" si="270"/>
        <v>50120</v>
      </c>
      <c r="Q726" s="13">
        <f t="shared" si="281"/>
        <v>0</v>
      </c>
      <c r="R726" s="13">
        <f>tarifest3(A726-$K$3,$A$3,Param!$B$10,Param!$C$10,Param!$D$10,Param!$E$10,Param!$B$11,Param!$C$11,Param!$D$11,Param!$E$11)</f>
        <v>16441</v>
      </c>
      <c r="S726" s="3">
        <f t="shared" si="282"/>
        <v>22.962290502793294</v>
      </c>
      <c r="T726" s="3">
        <f>IF(A726&lt;$K$3,$K$2,tarifest3grenz(A726-$K$3,$A$3,Param!$B$10,Param!$C$10,Param!$D$10,Param!$E$10,Param!$B$11,Param!$C$11,Param!$D$11,Param!$E$11))*100</f>
        <v>42</v>
      </c>
      <c r="U726" s="3">
        <f>MAX(K726-tarifest3($K$3,$A$3,Param!$B$10,Param!$C$10,Param!$D$10,Param!$E$10,Param!$B$11,Param!$C$11,Param!$D$11,Param!$E$11),0)</f>
        <v>19851</v>
      </c>
      <c r="V726" s="3">
        <f t="shared" si="283"/>
        <v>27.72486033519553</v>
      </c>
      <c r="W726" s="3">
        <f t="shared" si="284"/>
        <v>42</v>
      </c>
      <c r="X726" s="3">
        <f>soli3grenz(K726,$A$3,Param!$J$9,Param!$J$10,Param!$J$11)*100</f>
        <v>11.899999999999999</v>
      </c>
      <c r="Y726" s="13">
        <f t="shared" si="271"/>
        <v>19851</v>
      </c>
      <c r="Z726" s="3">
        <f t="shared" si="285"/>
        <v>27.72486033519553</v>
      </c>
      <c r="AA726" s="13">
        <f t="shared" si="272"/>
        <v>42</v>
      </c>
      <c r="AB726" s="13">
        <f t="shared" si="273"/>
        <v>-1333.7000000000007</v>
      </c>
      <c r="AC726" s="13">
        <f t="shared" si="274"/>
        <v>-1.8627094972067049</v>
      </c>
      <c r="AD726" s="13">
        <f t="shared" si="275"/>
        <v>-4.9979999999999976</v>
      </c>
      <c r="AE726" s="3">
        <f t="shared" si="276"/>
        <v>0</v>
      </c>
      <c r="AF726" s="13">
        <f t="shared" si="264"/>
        <v>1333.7000000000007</v>
      </c>
      <c r="AG726" s="13">
        <f t="shared" si="286"/>
        <v>1.8627094972067049</v>
      </c>
      <c r="AH726" s="13">
        <f t="shared" si="265"/>
        <v>1.8627094972067049</v>
      </c>
    </row>
    <row r="727" spans="1:34" x14ac:dyDescent="0.2">
      <c r="A727" s="8">
        <f t="shared" si="287"/>
        <v>71700</v>
      </c>
      <c r="B727" s="9">
        <f t="shared" si="267"/>
        <v>71.7</v>
      </c>
      <c r="C727" s="13">
        <f>tarifest3(A727,$A$3,Param!$B$5,Param!$C$5,Param!$D$5,Param!$E$5,Param!$B$6,Param!$C$6,Param!$D$6,Param!$E$6)</f>
        <v>20777</v>
      </c>
      <c r="D727" s="3">
        <f t="shared" si="277"/>
        <v>28.977684797768475</v>
      </c>
      <c r="E727" s="3">
        <f>tarifest3grenz(A727,$A$3,Param!$B$5,Param!$C$5,Param!$D$5,Param!$E$5,Param!$B$6,Param!$C$6,Param!$D$6,Param!$E$6)*100</f>
        <v>42</v>
      </c>
      <c r="F727" s="13">
        <f>soli3(C727,$A$3,Param!$J$4,Param!$J$5,Param!$J$6)</f>
        <v>454.69</v>
      </c>
      <c r="G727" s="3">
        <f>soli3grenz(C727,$A$3,Param!$J$4,Param!$J$5,Param!$J$6)*100</f>
        <v>11.899999999999999</v>
      </c>
      <c r="H727" s="13">
        <f t="shared" si="268"/>
        <v>21231.69</v>
      </c>
      <c r="I727" s="3">
        <f t="shared" si="266"/>
        <v>29.611841004184097</v>
      </c>
      <c r="J727" s="13">
        <f t="shared" si="269"/>
        <v>46.997999999999998</v>
      </c>
      <c r="K727" s="13">
        <f>tarifest3(A727,$A$3,Param!$B$10,Param!$C$10,Param!$D$10,Param!$E$10,Param!$B$11,Param!$C$11,Param!$D$11,Param!$E$11)</f>
        <v>25123</v>
      </c>
      <c r="L727" s="3">
        <f t="shared" si="278"/>
        <v>35.039051603905158</v>
      </c>
      <c r="M727" s="3">
        <f>tarifest3grenz(A727,$A$3,Param!$B$10,Param!$C$10,Param!$D$10,Param!$E$10,Param!$B$11,Param!$C$11,Param!$D$11,Param!$E$11)*100</f>
        <v>42</v>
      </c>
      <c r="N727" s="3">
        <f t="shared" si="279"/>
        <v>10723</v>
      </c>
      <c r="O727" s="3">
        <f t="shared" si="280"/>
        <v>14.955369595536961</v>
      </c>
      <c r="P727" s="13">
        <f t="shared" si="270"/>
        <v>50190</v>
      </c>
      <c r="Q727" s="13">
        <f t="shared" si="281"/>
        <v>0</v>
      </c>
      <c r="R727" s="13">
        <f>tarifest3(A727-$K$3,$A$3,Param!$B$10,Param!$C$10,Param!$D$10,Param!$E$10,Param!$B$11,Param!$C$11,Param!$D$11,Param!$E$11)</f>
        <v>16483</v>
      </c>
      <c r="S727" s="3">
        <f t="shared" si="282"/>
        <v>22.988842398884241</v>
      </c>
      <c r="T727" s="3">
        <f>IF(A727&lt;$K$3,$K$2,tarifest3grenz(A727-$K$3,$A$3,Param!$B$10,Param!$C$10,Param!$D$10,Param!$E$10,Param!$B$11,Param!$C$11,Param!$D$11,Param!$E$11))*100</f>
        <v>42</v>
      </c>
      <c r="U727" s="3">
        <f>MAX(K727-tarifest3($K$3,$A$3,Param!$B$10,Param!$C$10,Param!$D$10,Param!$E$10,Param!$B$11,Param!$C$11,Param!$D$11,Param!$E$11),0)</f>
        <v>19893</v>
      </c>
      <c r="V727" s="3">
        <f t="shared" si="283"/>
        <v>27.744769874476987</v>
      </c>
      <c r="W727" s="3">
        <f t="shared" si="284"/>
        <v>42</v>
      </c>
      <c r="X727" s="3">
        <f>soli3grenz(K727,$A$3,Param!$J$9,Param!$J$10,Param!$J$11)*100</f>
        <v>11.899999999999999</v>
      </c>
      <c r="Y727" s="13">
        <f t="shared" si="271"/>
        <v>19893</v>
      </c>
      <c r="Z727" s="3">
        <f t="shared" si="285"/>
        <v>27.744769874476987</v>
      </c>
      <c r="AA727" s="13">
        <f t="shared" si="272"/>
        <v>42</v>
      </c>
      <c r="AB727" s="13">
        <f t="shared" si="273"/>
        <v>-1338.6899999999987</v>
      </c>
      <c r="AC727" s="13">
        <f t="shared" si="274"/>
        <v>-1.8670711297071101</v>
      </c>
      <c r="AD727" s="13">
        <f t="shared" si="275"/>
        <v>-4.9979999999999976</v>
      </c>
      <c r="AE727" s="3">
        <f t="shared" si="276"/>
        <v>0</v>
      </c>
      <c r="AF727" s="13">
        <f t="shared" si="264"/>
        <v>1338.6899999999987</v>
      </c>
      <c r="AG727" s="13">
        <f t="shared" si="286"/>
        <v>1.8670711297071101</v>
      </c>
      <c r="AH727" s="13">
        <f t="shared" si="265"/>
        <v>1.8670711297071101</v>
      </c>
    </row>
    <row r="728" spans="1:34" x14ac:dyDescent="0.2">
      <c r="A728" s="8">
        <f t="shared" si="287"/>
        <v>71800</v>
      </c>
      <c r="B728" s="9">
        <f t="shared" si="267"/>
        <v>71.8</v>
      </c>
      <c r="C728" s="13">
        <f>tarifest3(A728,$A$3,Param!$B$5,Param!$C$5,Param!$D$5,Param!$E$5,Param!$B$6,Param!$C$6,Param!$D$6,Param!$E$6)</f>
        <v>20819</v>
      </c>
      <c r="D728" s="3">
        <f t="shared" si="277"/>
        <v>28.9958217270195</v>
      </c>
      <c r="E728" s="3">
        <f>tarifest3grenz(A728,$A$3,Param!$B$5,Param!$C$5,Param!$D$5,Param!$E$5,Param!$B$6,Param!$C$6,Param!$D$6,Param!$E$6)*100</f>
        <v>42</v>
      </c>
      <c r="F728" s="13">
        <f>soli3(C728,$A$3,Param!$J$4,Param!$J$5,Param!$J$6)</f>
        <v>459.69</v>
      </c>
      <c r="G728" s="3">
        <f>soli3grenz(C728,$A$3,Param!$J$4,Param!$J$5,Param!$J$6)*100</f>
        <v>11.899999999999999</v>
      </c>
      <c r="H728" s="13">
        <f t="shared" si="268"/>
        <v>21278.69</v>
      </c>
      <c r="I728" s="3">
        <f t="shared" si="266"/>
        <v>29.636058495821725</v>
      </c>
      <c r="J728" s="13">
        <f t="shared" si="269"/>
        <v>46.997999999999998</v>
      </c>
      <c r="K728" s="13">
        <f>tarifest3(A728,$A$3,Param!$B$10,Param!$C$10,Param!$D$10,Param!$E$10,Param!$B$11,Param!$C$11,Param!$D$11,Param!$E$11)</f>
        <v>25165</v>
      </c>
      <c r="L728" s="3">
        <f t="shared" si="278"/>
        <v>35.048746518105851</v>
      </c>
      <c r="M728" s="3">
        <f>tarifest3grenz(A728,$A$3,Param!$B$10,Param!$C$10,Param!$D$10,Param!$E$10,Param!$B$11,Param!$C$11,Param!$D$11,Param!$E$11)*100</f>
        <v>42</v>
      </c>
      <c r="N728" s="3">
        <f t="shared" si="279"/>
        <v>10765</v>
      </c>
      <c r="O728" s="3">
        <f t="shared" si="280"/>
        <v>14.993036211699165</v>
      </c>
      <c r="P728" s="13">
        <f t="shared" si="270"/>
        <v>50260</v>
      </c>
      <c r="Q728" s="13">
        <f t="shared" si="281"/>
        <v>0</v>
      </c>
      <c r="R728" s="13">
        <f>tarifest3(A728-$K$3,$A$3,Param!$B$10,Param!$C$10,Param!$D$10,Param!$E$10,Param!$B$11,Param!$C$11,Param!$D$11,Param!$E$11)</f>
        <v>16525</v>
      </c>
      <c r="S728" s="3">
        <f t="shared" si="282"/>
        <v>23.015320334261837</v>
      </c>
      <c r="T728" s="3">
        <f>IF(A728&lt;$K$3,$K$2,tarifest3grenz(A728-$K$3,$A$3,Param!$B$10,Param!$C$10,Param!$D$10,Param!$E$10,Param!$B$11,Param!$C$11,Param!$D$11,Param!$E$11))*100</f>
        <v>42</v>
      </c>
      <c r="U728" s="3">
        <f>MAX(K728-tarifest3($K$3,$A$3,Param!$B$10,Param!$C$10,Param!$D$10,Param!$E$10,Param!$B$11,Param!$C$11,Param!$D$11,Param!$E$11),0)</f>
        <v>19935</v>
      </c>
      <c r="V728" s="3">
        <f t="shared" si="283"/>
        <v>27.764623955431755</v>
      </c>
      <c r="W728" s="3">
        <f t="shared" si="284"/>
        <v>42</v>
      </c>
      <c r="X728" s="3">
        <f>soli3grenz(K728,$A$3,Param!$J$9,Param!$J$10,Param!$J$11)*100</f>
        <v>11.899999999999999</v>
      </c>
      <c r="Y728" s="13">
        <f t="shared" si="271"/>
        <v>19935</v>
      </c>
      <c r="Z728" s="3">
        <f t="shared" si="285"/>
        <v>27.764623955431755</v>
      </c>
      <c r="AA728" s="13">
        <f t="shared" si="272"/>
        <v>42</v>
      </c>
      <c r="AB728" s="13">
        <f t="shared" si="273"/>
        <v>-1343.6899999999987</v>
      </c>
      <c r="AC728" s="13">
        <f t="shared" si="274"/>
        <v>-1.8714345403899699</v>
      </c>
      <c r="AD728" s="13">
        <f t="shared" si="275"/>
        <v>-4.9979999999999976</v>
      </c>
      <c r="AE728" s="3">
        <f t="shared" si="276"/>
        <v>0</v>
      </c>
      <c r="AF728" s="13">
        <f t="shared" si="264"/>
        <v>1343.6899999999987</v>
      </c>
      <c r="AG728" s="13">
        <f t="shared" si="286"/>
        <v>1.8714345403899699</v>
      </c>
      <c r="AH728" s="13">
        <f t="shared" si="265"/>
        <v>1.8714345403899699</v>
      </c>
    </row>
    <row r="729" spans="1:34" x14ac:dyDescent="0.2">
      <c r="A729" s="8">
        <f t="shared" si="287"/>
        <v>71900</v>
      </c>
      <c r="B729" s="9">
        <f t="shared" si="267"/>
        <v>71.900000000000006</v>
      </c>
      <c r="C729" s="13">
        <f>tarifest3(A729,$A$3,Param!$B$5,Param!$C$5,Param!$D$5,Param!$E$5,Param!$B$6,Param!$C$6,Param!$D$6,Param!$E$6)</f>
        <v>20861</v>
      </c>
      <c r="D729" s="3">
        <f t="shared" si="277"/>
        <v>29.013908205841449</v>
      </c>
      <c r="E729" s="3">
        <f>tarifest3grenz(A729,$A$3,Param!$B$5,Param!$C$5,Param!$D$5,Param!$E$5,Param!$B$6,Param!$C$6,Param!$D$6,Param!$E$6)*100</f>
        <v>42</v>
      </c>
      <c r="F729" s="13">
        <f>soli3(C729,$A$3,Param!$J$4,Param!$J$5,Param!$J$6)</f>
        <v>464.69</v>
      </c>
      <c r="G729" s="3">
        <f>soli3grenz(C729,$A$3,Param!$J$4,Param!$J$5,Param!$J$6)*100</f>
        <v>11.899999999999999</v>
      </c>
      <c r="H729" s="13">
        <f t="shared" si="268"/>
        <v>21325.69</v>
      </c>
      <c r="I729" s="3">
        <f t="shared" si="266"/>
        <v>29.66020862308762</v>
      </c>
      <c r="J729" s="13">
        <f t="shared" si="269"/>
        <v>46.997999999999998</v>
      </c>
      <c r="K729" s="13">
        <f>tarifest3(A729,$A$3,Param!$B$10,Param!$C$10,Param!$D$10,Param!$E$10,Param!$B$11,Param!$C$11,Param!$D$11,Param!$E$11)</f>
        <v>25207</v>
      </c>
      <c r="L729" s="3">
        <f t="shared" si="278"/>
        <v>35.058414464534074</v>
      </c>
      <c r="M729" s="3">
        <f>tarifest3grenz(A729,$A$3,Param!$B$10,Param!$C$10,Param!$D$10,Param!$E$10,Param!$B$11,Param!$C$11,Param!$D$11,Param!$E$11)*100</f>
        <v>42</v>
      </c>
      <c r="N729" s="3">
        <f t="shared" si="279"/>
        <v>10807</v>
      </c>
      <c r="O729" s="3">
        <f t="shared" si="280"/>
        <v>15.030598052851182</v>
      </c>
      <c r="P729" s="13">
        <f t="shared" si="270"/>
        <v>50330</v>
      </c>
      <c r="Q729" s="13">
        <f t="shared" si="281"/>
        <v>0</v>
      </c>
      <c r="R729" s="13">
        <f>tarifest3(A729-$K$3,$A$3,Param!$B$10,Param!$C$10,Param!$D$10,Param!$E$10,Param!$B$11,Param!$C$11,Param!$D$11,Param!$E$11)</f>
        <v>16567</v>
      </c>
      <c r="S729" s="3">
        <f t="shared" si="282"/>
        <v>23.041724617524338</v>
      </c>
      <c r="T729" s="3">
        <f>IF(A729&lt;$K$3,$K$2,tarifest3grenz(A729-$K$3,$A$3,Param!$B$10,Param!$C$10,Param!$D$10,Param!$E$10,Param!$B$11,Param!$C$11,Param!$D$11,Param!$E$11))*100</f>
        <v>42</v>
      </c>
      <c r="U729" s="3">
        <f>MAX(K729-tarifest3($K$3,$A$3,Param!$B$10,Param!$C$10,Param!$D$10,Param!$E$10,Param!$B$11,Param!$C$11,Param!$D$11,Param!$E$11),0)</f>
        <v>19977</v>
      </c>
      <c r="V729" s="3">
        <f t="shared" si="283"/>
        <v>27.784422809457581</v>
      </c>
      <c r="W729" s="3">
        <f t="shared" si="284"/>
        <v>42</v>
      </c>
      <c r="X729" s="3">
        <f>soli3grenz(K729,$A$3,Param!$J$9,Param!$J$10,Param!$J$11)*100</f>
        <v>11.899999999999999</v>
      </c>
      <c r="Y729" s="13">
        <f t="shared" si="271"/>
        <v>19977</v>
      </c>
      <c r="Z729" s="3">
        <f t="shared" si="285"/>
        <v>27.784422809457581</v>
      </c>
      <c r="AA729" s="13">
        <f t="shared" si="272"/>
        <v>42</v>
      </c>
      <c r="AB729" s="13">
        <f t="shared" si="273"/>
        <v>-1348.6899999999987</v>
      </c>
      <c r="AC729" s="13">
        <f t="shared" si="274"/>
        <v>-1.8757858136300385</v>
      </c>
      <c r="AD729" s="13">
        <f t="shared" si="275"/>
        <v>-4.9979999999999976</v>
      </c>
      <c r="AE729" s="3">
        <f t="shared" si="276"/>
        <v>0</v>
      </c>
      <c r="AF729" s="13">
        <f t="shared" si="264"/>
        <v>1348.6899999999987</v>
      </c>
      <c r="AG729" s="13">
        <f t="shared" si="286"/>
        <v>1.8757858136300385</v>
      </c>
      <c r="AH729" s="13">
        <f t="shared" si="265"/>
        <v>1.8757858136300385</v>
      </c>
    </row>
    <row r="730" spans="1:34" x14ac:dyDescent="0.2">
      <c r="A730" s="8">
        <f t="shared" si="287"/>
        <v>72000</v>
      </c>
      <c r="B730" s="9">
        <f t="shared" si="267"/>
        <v>72</v>
      </c>
      <c r="C730" s="13">
        <f>tarifest3(A730,$A$3,Param!$B$5,Param!$C$5,Param!$D$5,Param!$E$5,Param!$B$6,Param!$C$6,Param!$D$6,Param!$E$6)</f>
        <v>20903</v>
      </c>
      <c r="D730" s="3">
        <f t="shared" si="277"/>
        <v>29.031944444444445</v>
      </c>
      <c r="E730" s="3">
        <f>tarifest3grenz(A730,$A$3,Param!$B$5,Param!$C$5,Param!$D$5,Param!$E$5,Param!$B$6,Param!$C$6,Param!$D$6,Param!$E$6)*100</f>
        <v>42</v>
      </c>
      <c r="F730" s="13">
        <f>soli3(C730,$A$3,Param!$J$4,Param!$J$5,Param!$J$6)</f>
        <v>469.69</v>
      </c>
      <c r="G730" s="3">
        <f>soli3grenz(C730,$A$3,Param!$J$4,Param!$J$5,Param!$J$6)*100</f>
        <v>11.899999999999999</v>
      </c>
      <c r="H730" s="13">
        <f t="shared" si="268"/>
        <v>21372.69</v>
      </c>
      <c r="I730" s="3">
        <f t="shared" si="266"/>
        <v>29.684291666666663</v>
      </c>
      <c r="J730" s="13">
        <f t="shared" si="269"/>
        <v>46.997999999999998</v>
      </c>
      <c r="K730" s="13">
        <f>tarifest3(A730,$A$3,Param!$B$10,Param!$C$10,Param!$D$10,Param!$E$10,Param!$B$11,Param!$C$11,Param!$D$11,Param!$E$11)</f>
        <v>25249</v>
      </c>
      <c r="L730" s="3">
        <f t="shared" si="278"/>
        <v>35.068055555555553</v>
      </c>
      <c r="M730" s="3">
        <f>tarifest3grenz(A730,$A$3,Param!$B$10,Param!$C$10,Param!$D$10,Param!$E$10,Param!$B$11,Param!$C$11,Param!$D$11,Param!$E$11)*100</f>
        <v>42</v>
      </c>
      <c r="N730" s="3">
        <f t="shared" si="279"/>
        <v>10849</v>
      </c>
      <c r="O730" s="3">
        <f t="shared" si="280"/>
        <v>15.068055555555556</v>
      </c>
      <c r="P730" s="13">
        <f t="shared" si="270"/>
        <v>50400</v>
      </c>
      <c r="Q730" s="13">
        <f t="shared" si="281"/>
        <v>0</v>
      </c>
      <c r="R730" s="13">
        <f>tarifest3(A730-$K$3,$A$3,Param!$B$10,Param!$C$10,Param!$D$10,Param!$E$10,Param!$B$11,Param!$C$11,Param!$D$11,Param!$E$11)</f>
        <v>16609</v>
      </c>
      <c r="S730" s="3">
        <f t="shared" si="282"/>
        <v>23.068055555555556</v>
      </c>
      <c r="T730" s="3">
        <f>IF(A730&lt;$K$3,$K$2,tarifest3grenz(A730-$K$3,$A$3,Param!$B$10,Param!$C$10,Param!$D$10,Param!$E$10,Param!$B$11,Param!$C$11,Param!$D$11,Param!$E$11))*100</f>
        <v>42</v>
      </c>
      <c r="U730" s="3">
        <f>MAX(K730-tarifest3($K$3,$A$3,Param!$B$10,Param!$C$10,Param!$D$10,Param!$E$10,Param!$B$11,Param!$C$11,Param!$D$11,Param!$E$11),0)</f>
        <v>20019</v>
      </c>
      <c r="V730" s="3">
        <f t="shared" si="283"/>
        <v>27.804166666666667</v>
      </c>
      <c r="W730" s="3">
        <f t="shared" si="284"/>
        <v>42</v>
      </c>
      <c r="X730" s="3">
        <f>soli3grenz(K730,$A$3,Param!$J$9,Param!$J$10,Param!$J$11)*100</f>
        <v>11.899999999999999</v>
      </c>
      <c r="Y730" s="13">
        <f t="shared" si="271"/>
        <v>20019</v>
      </c>
      <c r="Z730" s="3">
        <f t="shared" si="285"/>
        <v>27.804166666666667</v>
      </c>
      <c r="AA730" s="13">
        <f t="shared" si="272"/>
        <v>42</v>
      </c>
      <c r="AB730" s="13">
        <f t="shared" si="273"/>
        <v>-1353.6899999999987</v>
      </c>
      <c r="AC730" s="13">
        <f t="shared" si="274"/>
        <v>-1.880124999999996</v>
      </c>
      <c r="AD730" s="13">
        <f t="shared" si="275"/>
        <v>-4.9979999999999976</v>
      </c>
      <c r="AE730" s="3">
        <f t="shared" si="276"/>
        <v>0</v>
      </c>
      <c r="AF730" s="13">
        <f t="shared" si="264"/>
        <v>1353.6899999999987</v>
      </c>
      <c r="AG730" s="13">
        <f t="shared" si="286"/>
        <v>1.880124999999996</v>
      </c>
      <c r="AH730" s="13">
        <f t="shared" si="265"/>
        <v>1.880124999999996</v>
      </c>
    </row>
    <row r="731" spans="1:34" x14ac:dyDescent="0.2">
      <c r="A731" s="8">
        <f t="shared" si="287"/>
        <v>72100</v>
      </c>
      <c r="B731" s="9">
        <f t="shared" si="267"/>
        <v>72.099999999999994</v>
      </c>
      <c r="C731" s="13">
        <f>tarifest3(A731,$A$3,Param!$B$5,Param!$C$5,Param!$D$5,Param!$E$5,Param!$B$6,Param!$C$6,Param!$D$6,Param!$E$6)</f>
        <v>20945</v>
      </c>
      <c r="D731" s="3">
        <f t="shared" si="277"/>
        <v>29.049930651872401</v>
      </c>
      <c r="E731" s="3">
        <f>tarifest3grenz(A731,$A$3,Param!$B$5,Param!$C$5,Param!$D$5,Param!$E$5,Param!$B$6,Param!$C$6,Param!$D$6,Param!$E$6)*100</f>
        <v>42</v>
      </c>
      <c r="F731" s="13">
        <f>soli3(C731,$A$3,Param!$J$4,Param!$J$5,Param!$J$6)</f>
        <v>474.69</v>
      </c>
      <c r="G731" s="3">
        <f>soli3grenz(C731,$A$3,Param!$J$4,Param!$J$5,Param!$J$6)*100</f>
        <v>11.899999999999999</v>
      </c>
      <c r="H731" s="13">
        <f t="shared" si="268"/>
        <v>21419.69</v>
      </c>
      <c r="I731" s="3">
        <f t="shared" si="266"/>
        <v>29.708307905686542</v>
      </c>
      <c r="J731" s="13">
        <f t="shared" si="269"/>
        <v>46.997999999999998</v>
      </c>
      <c r="K731" s="13">
        <f>tarifest3(A731,$A$3,Param!$B$10,Param!$C$10,Param!$D$10,Param!$E$10,Param!$B$11,Param!$C$11,Param!$D$11,Param!$E$11)</f>
        <v>25291</v>
      </c>
      <c r="L731" s="3">
        <f t="shared" si="278"/>
        <v>35.077669902912625</v>
      </c>
      <c r="M731" s="3">
        <f>tarifest3grenz(A731,$A$3,Param!$B$10,Param!$C$10,Param!$D$10,Param!$E$10,Param!$B$11,Param!$C$11,Param!$D$11,Param!$E$11)*100</f>
        <v>42</v>
      </c>
      <c r="N731" s="3">
        <f t="shared" si="279"/>
        <v>10891</v>
      </c>
      <c r="O731" s="3">
        <f t="shared" si="280"/>
        <v>15.105409153952841</v>
      </c>
      <c r="P731" s="13">
        <f t="shared" si="270"/>
        <v>50470</v>
      </c>
      <c r="Q731" s="13">
        <f t="shared" si="281"/>
        <v>0</v>
      </c>
      <c r="R731" s="13">
        <f>tarifest3(A731-$K$3,$A$3,Param!$B$10,Param!$C$10,Param!$D$10,Param!$E$10,Param!$B$11,Param!$C$11,Param!$D$11,Param!$E$11)</f>
        <v>16651</v>
      </c>
      <c r="S731" s="3">
        <f t="shared" si="282"/>
        <v>23.094313453536756</v>
      </c>
      <c r="T731" s="3">
        <f>IF(A731&lt;$K$3,$K$2,tarifest3grenz(A731-$K$3,$A$3,Param!$B$10,Param!$C$10,Param!$D$10,Param!$E$10,Param!$B$11,Param!$C$11,Param!$D$11,Param!$E$11))*100</f>
        <v>42</v>
      </c>
      <c r="U731" s="3">
        <f>MAX(K731-tarifest3($K$3,$A$3,Param!$B$10,Param!$C$10,Param!$D$10,Param!$E$10,Param!$B$11,Param!$C$11,Param!$D$11,Param!$E$11),0)</f>
        <v>20061</v>
      </c>
      <c r="V731" s="3">
        <f t="shared" si="283"/>
        <v>27.823855755894588</v>
      </c>
      <c r="W731" s="3">
        <f t="shared" si="284"/>
        <v>42</v>
      </c>
      <c r="X731" s="3">
        <f>soli3grenz(K731,$A$3,Param!$J$9,Param!$J$10,Param!$J$11)*100</f>
        <v>11.899999999999999</v>
      </c>
      <c r="Y731" s="13">
        <f t="shared" si="271"/>
        <v>20061</v>
      </c>
      <c r="Z731" s="3">
        <f t="shared" si="285"/>
        <v>27.823855755894588</v>
      </c>
      <c r="AA731" s="13">
        <f t="shared" si="272"/>
        <v>42</v>
      </c>
      <c r="AB731" s="13">
        <f t="shared" si="273"/>
        <v>-1358.6899999999987</v>
      </c>
      <c r="AC731" s="13">
        <f t="shared" si="274"/>
        <v>-1.8844521497919544</v>
      </c>
      <c r="AD731" s="13">
        <f t="shared" si="275"/>
        <v>-4.9979999999999976</v>
      </c>
      <c r="AE731" s="3">
        <f t="shared" si="276"/>
        <v>0</v>
      </c>
      <c r="AF731" s="13">
        <f t="shared" si="264"/>
        <v>1358.6899999999987</v>
      </c>
      <c r="AG731" s="13">
        <f t="shared" si="286"/>
        <v>1.8844521497919544</v>
      </c>
      <c r="AH731" s="13">
        <f t="shared" si="265"/>
        <v>1.8844521497919544</v>
      </c>
    </row>
    <row r="732" spans="1:34" x14ac:dyDescent="0.2">
      <c r="A732" s="8">
        <f t="shared" si="287"/>
        <v>72200</v>
      </c>
      <c r="B732" s="9">
        <f t="shared" si="267"/>
        <v>72.2</v>
      </c>
      <c r="C732" s="13">
        <f>tarifest3(A732,$A$3,Param!$B$5,Param!$C$5,Param!$D$5,Param!$E$5,Param!$B$6,Param!$C$6,Param!$D$6,Param!$E$6)</f>
        <v>20987</v>
      </c>
      <c r="D732" s="3">
        <f t="shared" si="277"/>
        <v>29.06786703601108</v>
      </c>
      <c r="E732" s="3">
        <f>tarifest3grenz(A732,$A$3,Param!$B$5,Param!$C$5,Param!$D$5,Param!$E$5,Param!$B$6,Param!$C$6,Param!$D$6,Param!$E$6)*100</f>
        <v>42</v>
      </c>
      <c r="F732" s="13">
        <f>soli3(C732,$A$3,Param!$J$4,Param!$J$5,Param!$J$6)</f>
        <v>479.68</v>
      </c>
      <c r="G732" s="3">
        <f>soli3grenz(C732,$A$3,Param!$J$4,Param!$J$5,Param!$J$6)*100</f>
        <v>11.899999999999999</v>
      </c>
      <c r="H732" s="13">
        <f t="shared" si="268"/>
        <v>21466.68</v>
      </c>
      <c r="I732" s="3">
        <f t="shared" si="266"/>
        <v>29.732243767313022</v>
      </c>
      <c r="J732" s="13">
        <f t="shared" si="269"/>
        <v>46.997999999999998</v>
      </c>
      <c r="K732" s="13">
        <f>tarifest3(A732,$A$3,Param!$B$10,Param!$C$10,Param!$D$10,Param!$E$10,Param!$B$11,Param!$C$11,Param!$D$11,Param!$E$11)</f>
        <v>25333</v>
      </c>
      <c r="L732" s="3">
        <f t="shared" si="278"/>
        <v>35.087257617728532</v>
      </c>
      <c r="M732" s="3">
        <f>tarifest3grenz(A732,$A$3,Param!$B$10,Param!$C$10,Param!$D$10,Param!$E$10,Param!$B$11,Param!$C$11,Param!$D$11,Param!$E$11)*100</f>
        <v>42</v>
      </c>
      <c r="N732" s="3">
        <f t="shared" si="279"/>
        <v>10933</v>
      </c>
      <c r="O732" s="3">
        <f t="shared" si="280"/>
        <v>15.142659279778393</v>
      </c>
      <c r="P732" s="13">
        <f t="shared" si="270"/>
        <v>50540</v>
      </c>
      <c r="Q732" s="13">
        <f t="shared" si="281"/>
        <v>0</v>
      </c>
      <c r="R732" s="13">
        <f>tarifest3(A732-$K$3,$A$3,Param!$B$10,Param!$C$10,Param!$D$10,Param!$E$10,Param!$B$11,Param!$C$11,Param!$D$11,Param!$E$11)</f>
        <v>16693</v>
      </c>
      <c r="S732" s="3">
        <f t="shared" si="282"/>
        <v>23.12049861495845</v>
      </c>
      <c r="T732" s="3">
        <f>IF(A732&lt;$K$3,$K$2,tarifest3grenz(A732-$K$3,$A$3,Param!$B$10,Param!$C$10,Param!$D$10,Param!$E$10,Param!$B$11,Param!$C$11,Param!$D$11,Param!$E$11))*100</f>
        <v>42</v>
      </c>
      <c r="U732" s="3">
        <f>MAX(K732-tarifest3($K$3,$A$3,Param!$B$10,Param!$C$10,Param!$D$10,Param!$E$10,Param!$B$11,Param!$C$11,Param!$D$11,Param!$E$11),0)</f>
        <v>20103</v>
      </c>
      <c r="V732" s="3">
        <f t="shared" si="283"/>
        <v>27.843490304709139</v>
      </c>
      <c r="W732" s="3">
        <f t="shared" si="284"/>
        <v>42</v>
      </c>
      <c r="X732" s="3">
        <f>soli3grenz(K732,$A$3,Param!$J$9,Param!$J$10,Param!$J$11)*100</f>
        <v>11.899999999999999</v>
      </c>
      <c r="Y732" s="13">
        <f t="shared" si="271"/>
        <v>20103</v>
      </c>
      <c r="Z732" s="3">
        <f t="shared" si="285"/>
        <v>27.843490304709139</v>
      </c>
      <c r="AA732" s="13">
        <f t="shared" si="272"/>
        <v>42</v>
      </c>
      <c r="AB732" s="13">
        <f t="shared" si="273"/>
        <v>-1363.6800000000003</v>
      </c>
      <c r="AC732" s="13">
        <f t="shared" si="274"/>
        <v>-1.8887534626038835</v>
      </c>
      <c r="AD732" s="13">
        <f t="shared" si="275"/>
        <v>-4.9979999999999976</v>
      </c>
      <c r="AE732" s="3">
        <f t="shared" si="276"/>
        <v>0</v>
      </c>
      <c r="AF732" s="13">
        <f t="shared" si="264"/>
        <v>1363.6800000000003</v>
      </c>
      <c r="AG732" s="13">
        <f t="shared" si="286"/>
        <v>1.8887534626038835</v>
      </c>
      <c r="AH732" s="13">
        <f t="shared" si="265"/>
        <v>1.8887534626038835</v>
      </c>
    </row>
    <row r="733" spans="1:34" x14ac:dyDescent="0.2">
      <c r="A733" s="8">
        <f t="shared" si="287"/>
        <v>72300</v>
      </c>
      <c r="B733" s="9">
        <f t="shared" si="267"/>
        <v>72.3</v>
      </c>
      <c r="C733" s="13">
        <f>tarifest3(A733,$A$3,Param!$B$5,Param!$C$5,Param!$D$5,Param!$E$5,Param!$B$6,Param!$C$6,Param!$D$6,Param!$E$6)</f>
        <v>21029</v>
      </c>
      <c r="D733" s="3">
        <f t="shared" si="277"/>
        <v>29.085753803596127</v>
      </c>
      <c r="E733" s="3">
        <f>tarifest3grenz(A733,$A$3,Param!$B$5,Param!$C$5,Param!$D$5,Param!$E$5,Param!$B$6,Param!$C$6,Param!$D$6,Param!$E$6)*100</f>
        <v>42</v>
      </c>
      <c r="F733" s="13">
        <f>soli3(C733,$A$3,Param!$J$4,Param!$J$5,Param!$J$6)</f>
        <v>484.68</v>
      </c>
      <c r="G733" s="3">
        <f>soli3grenz(C733,$A$3,Param!$J$4,Param!$J$5,Param!$J$6)*100</f>
        <v>11.899999999999999</v>
      </c>
      <c r="H733" s="13">
        <f t="shared" si="268"/>
        <v>21513.68</v>
      </c>
      <c r="I733" s="3">
        <f t="shared" si="266"/>
        <v>29.756127247579528</v>
      </c>
      <c r="J733" s="13">
        <f t="shared" si="269"/>
        <v>46.997999999999998</v>
      </c>
      <c r="K733" s="13">
        <f>tarifest3(A733,$A$3,Param!$B$10,Param!$C$10,Param!$D$10,Param!$E$10,Param!$B$11,Param!$C$11,Param!$D$11,Param!$E$11)</f>
        <v>25375</v>
      </c>
      <c r="L733" s="3">
        <f t="shared" si="278"/>
        <v>35.096818810511756</v>
      </c>
      <c r="M733" s="3">
        <f>tarifest3grenz(A733,$A$3,Param!$B$10,Param!$C$10,Param!$D$10,Param!$E$10,Param!$B$11,Param!$C$11,Param!$D$11,Param!$E$11)*100</f>
        <v>42</v>
      </c>
      <c r="N733" s="3">
        <f t="shared" si="279"/>
        <v>10975</v>
      </c>
      <c r="O733" s="3">
        <f t="shared" si="280"/>
        <v>15.179806362378976</v>
      </c>
      <c r="P733" s="13">
        <f t="shared" si="270"/>
        <v>50610</v>
      </c>
      <c r="Q733" s="13">
        <f t="shared" si="281"/>
        <v>0</v>
      </c>
      <c r="R733" s="13">
        <f>tarifest3(A733-$K$3,$A$3,Param!$B$10,Param!$C$10,Param!$D$10,Param!$E$10,Param!$B$11,Param!$C$11,Param!$D$11,Param!$E$11)</f>
        <v>16735</v>
      </c>
      <c r="S733" s="3">
        <f t="shared" si="282"/>
        <v>23.146611341632088</v>
      </c>
      <c r="T733" s="3">
        <f>IF(A733&lt;$K$3,$K$2,tarifest3grenz(A733-$K$3,$A$3,Param!$B$10,Param!$C$10,Param!$D$10,Param!$E$10,Param!$B$11,Param!$C$11,Param!$D$11,Param!$E$11))*100</f>
        <v>42</v>
      </c>
      <c r="U733" s="3">
        <f>MAX(K733-tarifest3($K$3,$A$3,Param!$B$10,Param!$C$10,Param!$D$10,Param!$E$10,Param!$B$11,Param!$C$11,Param!$D$11,Param!$E$11),0)</f>
        <v>20145</v>
      </c>
      <c r="V733" s="3">
        <f t="shared" si="283"/>
        <v>27.863070539419088</v>
      </c>
      <c r="W733" s="3">
        <f t="shared" si="284"/>
        <v>42</v>
      </c>
      <c r="X733" s="3">
        <f>soli3grenz(K733,$A$3,Param!$J$9,Param!$J$10,Param!$J$11)*100</f>
        <v>11.899999999999999</v>
      </c>
      <c r="Y733" s="13">
        <f t="shared" si="271"/>
        <v>20145</v>
      </c>
      <c r="Z733" s="3">
        <f t="shared" si="285"/>
        <v>27.863070539419088</v>
      </c>
      <c r="AA733" s="13">
        <f t="shared" si="272"/>
        <v>42</v>
      </c>
      <c r="AB733" s="13">
        <f t="shared" si="273"/>
        <v>-1368.6800000000003</v>
      </c>
      <c r="AC733" s="13">
        <f t="shared" si="274"/>
        <v>-1.8930567081604401</v>
      </c>
      <c r="AD733" s="13">
        <f t="shared" si="275"/>
        <v>-4.9979999999999976</v>
      </c>
      <c r="AE733" s="3">
        <f t="shared" si="276"/>
        <v>0</v>
      </c>
      <c r="AF733" s="13">
        <f t="shared" si="264"/>
        <v>1368.6800000000003</v>
      </c>
      <c r="AG733" s="13">
        <f t="shared" si="286"/>
        <v>1.8930567081604401</v>
      </c>
      <c r="AH733" s="13">
        <f t="shared" si="265"/>
        <v>1.8930567081604401</v>
      </c>
    </row>
    <row r="734" spans="1:34" x14ac:dyDescent="0.2">
      <c r="A734" s="8">
        <f t="shared" si="287"/>
        <v>72400</v>
      </c>
      <c r="B734" s="9">
        <f t="shared" si="267"/>
        <v>72.400000000000006</v>
      </c>
      <c r="C734" s="13">
        <f>tarifest3(A734,$A$3,Param!$B$5,Param!$C$5,Param!$D$5,Param!$E$5,Param!$B$6,Param!$C$6,Param!$D$6,Param!$E$6)</f>
        <v>21071</v>
      </c>
      <c r="D734" s="3">
        <f t="shared" si="277"/>
        <v>29.103591160220994</v>
      </c>
      <c r="E734" s="3">
        <f>tarifest3grenz(A734,$A$3,Param!$B$5,Param!$C$5,Param!$D$5,Param!$E$5,Param!$B$6,Param!$C$6,Param!$D$6,Param!$E$6)*100</f>
        <v>42</v>
      </c>
      <c r="F734" s="13">
        <f>soli3(C734,$A$3,Param!$J$4,Param!$J$5,Param!$J$6)</f>
        <v>489.68</v>
      </c>
      <c r="G734" s="3">
        <f>soli3grenz(C734,$A$3,Param!$J$4,Param!$J$5,Param!$J$6)*100</f>
        <v>11.899999999999999</v>
      </c>
      <c r="H734" s="13">
        <f t="shared" si="268"/>
        <v>21560.68</v>
      </c>
      <c r="I734" s="3">
        <f t="shared" si="266"/>
        <v>29.779944751381215</v>
      </c>
      <c r="J734" s="13">
        <f t="shared" si="269"/>
        <v>46.997999999999998</v>
      </c>
      <c r="K734" s="13">
        <f>tarifest3(A734,$A$3,Param!$B$10,Param!$C$10,Param!$D$10,Param!$E$10,Param!$B$11,Param!$C$11,Param!$D$11,Param!$E$11)</f>
        <v>25417</v>
      </c>
      <c r="L734" s="3">
        <f t="shared" si="278"/>
        <v>35.106353591160222</v>
      </c>
      <c r="M734" s="3">
        <f>tarifest3grenz(A734,$A$3,Param!$B$10,Param!$C$10,Param!$D$10,Param!$E$10,Param!$B$11,Param!$C$11,Param!$D$11,Param!$E$11)*100</f>
        <v>42</v>
      </c>
      <c r="N734" s="3">
        <f t="shared" si="279"/>
        <v>11017</v>
      </c>
      <c r="O734" s="3">
        <f t="shared" si="280"/>
        <v>15.216850828729282</v>
      </c>
      <c r="P734" s="13">
        <f t="shared" si="270"/>
        <v>50680</v>
      </c>
      <c r="Q734" s="13">
        <f t="shared" si="281"/>
        <v>0</v>
      </c>
      <c r="R734" s="13">
        <f>tarifest3(A734-$K$3,$A$3,Param!$B$10,Param!$C$10,Param!$D$10,Param!$E$10,Param!$B$11,Param!$C$11,Param!$D$11,Param!$E$11)</f>
        <v>16777</v>
      </c>
      <c r="S734" s="3">
        <f t="shared" si="282"/>
        <v>23.172651933701658</v>
      </c>
      <c r="T734" s="3">
        <f>IF(A734&lt;$K$3,$K$2,tarifest3grenz(A734-$K$3,$A$3,Param!$B$10,Param!$C$10,Param!$D$10,Param!$E$10,Param!$B$11,Param!$C$11,Param!$D$11,Param!$E$11))*100</f>
        <v>42</v>
      </c>
      <c r="U734" s="3">
        <f>MAX(K734-tarifest3($K$3,$A$3,Param!$B$10,Param!$C$10,Param!$D$10,Param!$E$10,Param!$B$11,Param!$C$11,Param!$D$11,Param!$E$11),0)</f>
        <v>20187</v>
      </c>
      <c r="V734" s="3">
        <f t="shared" si="283"/>
        <v>27.882596685082873</v>
      </c>
      <c r="W734" s="3">
        <f t="shared" si="284"/>
        <v>42</v>
      </c>
      <c r="X734" s="3">
        <f>soli3grenz(K734,$A$3,Param!$J$9,Param!$J$10,Param!$J$11)*100</f>
        <v>11.899999999999999</v>
      </c>
      <c r="Y734" s="13">
        <f t="shared" si="271"/>
        <v>20187</v>
      </c>
      <c r="Z734" s="3">
        <f t="shared" si="285"/>
        <v>27.882596685082873</v>
      </c>
      <c r="AA734" s="13">
        <f t="shared" si="272"/>
        <v>42</v>
      </c>
      <c r="AB734" s="13">
        <f t="shared" si="273"/>
        <v>-1373.6800000000003</v>
      </c>
      <c r="AC734" s="13">
        <f t="shared" si="274"/>
        <v>-1.897348066298342</v>
      </c>
      <c r="AD734" s="13">
        <f t="shared" si="275"/>
        <v>-4.9979999999999976</v>
      </c>
      <c r="AE734" s="3">
        <f t="shared" si="276"/>
        <v>0</v>
      </c>
      <c r="AF734" s="13">
        <f t="shared" si="264"/>
        <v>1373.6800000000003</v>
      </c>
      <c r="AG734" s="13">
        <f t="shared" si="286"/>
        <v>1.897348066298342</v>
      </c>
      <c r="AH734" s="13">
        <f t="shared" si="265"/>
        <v>1.897348066298342</v>
      </c>
    </row>
    <row r="735" spans="1:34" x14ac:dyDescent="0.2">
      <c r="A735" s="8">
        <f t="shared" si="287"/>
        <v>72500</v>
      </c>
      <c r="B735" s="9">
        <f t="shared" si="267"/>
        <v>72.5</v>
      </c>
      <c r="C735" s="13">
        <f>tarifest3(A735,$A$3,Param!$B$5,Param!$C$5,Param!$D$5,Param!$E$5,Param!$B$6,Param!$C$6,Param!$D$6,Param!$E$6)</f>
        <v>21113</v>
      </c>
      <c r="D735" s="3">
        <f t="shared" si="277"/>
        <v>29.121379310344825</v>
      </c>
      <c r="E735" s="3">
        <f>tarifest3grenz(A735,$A$3,Param!$B$5,Param!$C$5,Param!$D$5,Param!$E$5,Param!$B$6,Param!$C$6,Param!$D$6,Param!$E$6)*100</f>
        <v>42</v>
      </c>
      <c r="F735" s="13">
        <f>soli3(C735,$A$3,Param!$J$4,Param!$J$5,Param!$J$6)</f>
        <v>494.68</v>
      </c>
      <c r="G735" s="3">
        <f>soli3grenz(C735,$A$3,Param!$J$4,Param!$J$5,Param!$J$6)*100</f>
        <v>11.899999999999999</v>
      </c>
      <c r="H735" s="13">
        <f t="shared" si="268"/>
        <v>21607.68</v>
      </c>
      <c r="I735" s="3">
        <f t="shared" si="266"/>
        <v>29.803696551724141</v>
      </c>
      <c r="J735" s="13">
        <f t="shared" si="269"/>
        <v>46.997999999999998</v>
      </c>
      <c r="K735" s="13">
        <f>tarifest3(A735,$A$3,Param!$B$10,Param!$C$10,Param!$D$10,Param!$E$10,Param!$B$11,Param!$C$11,Param!$D$11,Param!$E$11)</f>
        <v>25459</v>
      </c>
      <c r="L735" s="3">
        <f t="shared" si="278"/>
        <v>35.115862068965519</v>
      </c>
      <c r="M735" s="3">
        <f>tarifest3grenz(A735,$A$3,Param!$B$10,Param!$C$10,Param!$D$10,Param!$E$10,Param!$B$11,Param!$C$11,Param!$D$11,Param!$E$11)*100</f>
        <v>42</v>
      </c>
      <c r="N735" s="3">
        <f t="shared" si="279"/>
        <v>11059</v>
      </c>
      <c r="O735" s="3">
        <f t="shared" si="280"/>
        <v>15.253793103448277</v>
      </c>
      <c r="P735" s="13">
        <f t="shared" si="270"/>
        <v>50750</v>
      </c>
      <c r="Q735" s="13">
        <f t="shared" si="281"/>
        <v>0</v>
      </c>
      <c r="R735" s="13">
        <f>tarifest3(A735-$K$3,$A$3,Param!$B$10,Param!$C$10,Param!$D$10,Param!$E$10,Param!$B$11,Param!$C$11,Param!$D$11,Param!$E$11)</f>
        <v>16819</v>
      </c>
      <c r="S735" s="3">
        <f t="shared" si="282"/>
        <v>23.198620689655172</v>
      </c>
      <c r="T735" s="3">
        <f>IF(A735&lt;$K$3,$K$2,tarifest3grenz(A735-$K$3,$A$3,Param!$B$10,Param!$C$10,Param!$D$10,Param!$E$10,Param!$B$11,Param!$C$11,Param!$D$11,Param!$E$11))*100</f>
        <v>42</v>
      </c>
      <c r="U735" s="3">
        <f>MAX(K735-tarifest3($K$3,$A$3,Param!$B$10,Param!$C$10,Param!$D$10,Param!$E$10,Param!$B$11,Param!$C$11,Param!$D$11,Param!$E$11),0)</f>
        <v>20229</v>
      </c>
      <c r="V735" s="3">
        <f t="shared" si="283"/>
        <v>27.902068965517241</v>
      </c>
      <c r="W735" s="3">
        <f t="shared" si="284"/>
        <v>42</v>
      </c>
      <c r="X735" s="3">
        <f>soli3grenz(K735,$A$3,Param!$J$9,Param!$J$10,Param!$J$11)*100</f>
        <v>11.899999999999999</v>
      </c>
      <c r="Y735" s="13">
        <f t="shared" si="271"/>
        <v>20229</v>
      </c>
      <c r="Z735" s="3">
        <f t="shared" si="285"/>
        <v>27.902068965517241</v>
      </c>
      <c r="AA735" s="13">
        <f t="shared" si="272"/>
        <v>42</v>
      </c>
      <c r="AB735" s="13">
        <f t="shared" si="273"/>
        <v>-1378.6800000000003</v>
      </c>
      <c r="AC735" s="13">
        <f t="shared" si="274"/>
        <v>-1.9016275862068994</v>
      </c>
      <c r="AD735" s="13">
        <f t="shared" si="275"/>
        <v>-4.9979999999999976</v>
      </c>
      <c r="AE735" s="3">
        <f t="shared" si="276"/>
        <v>0</v>
      </c>
      <c r="AF735" s="13">
        <f t="shared" si="264"/>
        <v>1378.6800000000003</v>
      </c>
      <c r="AG735" s="13">
        <f t="shared" si="286"/>
        <v>1.9016275862068994</v>
      </c>
      <c r="AH735" s="13">
        <f t="shared" si="265"/>
        <v>1.9016275862068994</v>
      </c>
    </row>
    <row r="736" spans="1:34" x14ac:dyDescent="0.2">
      <c r="A736" s="8">
        <f t="shared" si="287"/>
        <v>72600</v>
      </c>
      <c r="B736" s="9">
        <f t="shared" si="267"/>
        <v>72.599999999999994</v>
      </c>
      <c r="C736" s="13">
        <f>tarifest3(A736,$A$3,Param!$B$5,Param!$C$5,Param!$D$5,Param!$E$5,Param!$B$6,Param!$C$6,Param!$D$6,Param!$E$6)</f>
        <v>21155</v>
      </c>
      <c r="D736" s="3">
        <f t="shared" si="277"/>
        <v>29.139118457300277</v>
      </c>
      <c r="E736" s="3">
        <f>tarifest3grenz(A736,$A$3,Param!$B$5,Param!$C$5,Param!$D$5,Param!$E$5,Param!$B$6,Param!$C$6,Param!$D$6,Param!$E$6)*100</f>
        <v>42</v>
      </c>
      <c r="F736" s="13">
        <f>soli3(C736,$A$3,Param!$J$4,Param!$J$5,Param!$J$6)</f>
        <v>499.68</v>
      </c>
      <c r="G736" s="3">
        <f>soli3grenz(C736,$A$3,Param!$J$4,Param!$J$5,Param!$J$6)*100</f>
        <v>11.899999999999999</v>
      </c>
      <c r="H736" s="13">
        <f t="shared" si="268"/>
        <v>21654.68</v>
      </c>
      <c r="I736" s="3">
        <f t="shared" si="266"/>
        <v>29.827382920110196</v>
      </c>
      <c r="J736" s="13">
        <f t="shared" si="269"/>
        <v>46.997999999999998</v>
      </c>
      <c r="K736" s="13">
        <f>tarifest3(A736,$A$3,Param!$B$10,Param!$C$10,Param!$D$10,Param!$E$10,Param!$B$11,Param!$C$11,Param!$D$11,Param!$E$11)</f>
        <v>25501</v>
      </c>
      <c r="L736" s="3">
        <f t="shared" si="278"/>
        <v>35.125344352617077</v>
      </c>
      <c r="M736" s="3">
        <f>tarifest3grenz(A736,$A$3,Param!$B$10,Param!$C$10,Param!$D$10,Param!$E$10,Param!$B$11,Param!$C$11,Param!$D$11,Param!$E$11)*100</f>
        <v>42</v>
      </c>
      <c r="N736" s="3">
        <f t="shared" si="279"/>
        <v>11101</v>
      </c>
      <c r="O736" s="3">
        <f t="shared" si="280"/>
        <v>15.290633608815426</v>
      </c>
      <c r="P736" s="13">
        <f t="shared" si="270"/>
        <v>50820</v>
      </c>
      <c r="Q736" s="13">
        <f t="shared" si="281"/>
        <v>0</v>
      </c>
      <c r="R736" s="13">
        <f>tarifest3(A736-$K$3,$A$3,Param!$B$10,Param!$C$10,Param!$D$10,Param!$E$10,Param!$B$11,Param!$C$11,Param!$D$11,Param!$E$11)</f>
        <v>16861</v>
      </c>
      <c r="S736" s="3">
        <f t="shared" si="282"/>
        <v>23.224517906336086</v>
      </c>
      <c r="T736" s="3">
        <f>IF(A736&lt;$K$3,$K$2,tarifest3grenz(A736-$K$3,$A$3,Param!$B$10,Param!$C$10,Param!$D$10,Param!$E$10,Param!$B$11,Param!$C$11,Param!$D$11,Param!$E$11))*100</f>
        <v>42</v>
      </c>
      <c r="U736" s="3">
        <f>MAX(K736-tarifest3($K$3,$A$3,Param!$B$10,Param!$C$10,Param!$D$10,Param!$E$10,Param!$B$11,Param!$C$11,Param!$D$11,Param!$E$11),0)</f>
        <v>20271</v>
      </c>
      <c r="V736" s="3">
        <f t="shared" si="283"/>
        <v>27.921487603305785</v>
      </c>
      <c r="W736" s="3">
        <f t="shared" si="284"/>
        <v>42</v>
      </c>
      <c r="X736" s="3">
        <f>soli3grenz(K736,$A$3,Param!$J$9,Param!$J$10,Param!$J$11)*100</f>
        <v>11.899999999999999</v>
      </c>
      <c r="Y736" s="13">
        <f t="shared" si="271"/>
        <v>20271</v>
      </c>
      <c r="Z736" s="3">
        <f t="shared" si="285"/>
        <v>27.921487603305785</v>
      </c>
      <c r="AA736" s="13">
        <f t="shared" si="272"/>
        <v>42</v>
      </c>
      <c r="AB736" s="13">
        <f t="shared" si="273"/>
        <v>-1383.6800000000003</v>
      </c>
      <c r="AC736" s="13">
        <f t="shared" si="274"/>
        <v>-1.9058953168044113</v>
      </c>
      <c r="AD736" s="13">
        <f t="shared" si="275"/>
        <v>-4.9979999999999976</v>
      </c>
      <c r="AE736" s="3">
        <f t="shared" si="276"/>
        <v>0</v>
      </c>
      <c r="AF736" s="13">
        <f t="shared" si="264"/>
        <v>1383.6800000000003</v>
      </c>
      <c r="AG736" s="13">
        <f t="shared" si="286"/>
        <v>1.9058953168044113</v>
      </c>
      <c r="AH736" s="13">
        <f t="shared" si="265"/>
        <v>1.9058953168044113</v>
      </c>
    </row>
    <row r="737" spans="1:34" x14ac:dyDescent="0.2">
      <c r="A737" s="8">
        <f t="shared" si="287"/>
        <v>72700</v>
      </c>
      <c r="B737" s="9">
        <f t="shared" si="267"/>
        <v>72.7</v>
      </c>
      <c r="C737" s="13">
        <f>tarifest3(A737,$A$3,Param!$B$5,Param!$C$5,Param!$D$5,Param!$E$5,Param!$B$6,Param!$C$6,Param!$D$6,Param!$E$6)</f>
        <v>21197</v>
      </c>
      <c r="D737" s="3">
        <f t="shared" si="277"/>
        <v>29.156808803301239</v>
      </c>
      <c r="E737" s="3">
        <f>tarifest3grenz(A737,$A$3,Param!$B$5,Param!$C$5,Param!$D$5,Param!$E$5,Param!$B$6,Param!$C$6,Param!$D$6,Param!$E$6)*100</f>
        <v>42</v>
      </c>
      <c r="F737" s="13">
        <f>soli3(C737,$A$3,Param!$J$4,Param!$J$5,Param!$J$6)</f>
        <v>504.67</v>
      </c>
      <c r="G737" s="3">
        <f>soli3grenz(C737,$A$3,Param!$J$4,Param!$J$5,Param!$J$6)*100</f>
        <v>11.899999999999999</v>
      </c>
      <c r="H737" s="13">
        <f t="shared" si="268"/>
        <v>21701.67</v>
      </c>
      <c r="I737" s="3">
        <f t="shared" si="266"/>
        <v>29.850990371389269</v>
      </c>
      <c r="J737" s="13">
        <f t="shared" si="269"/>
        <v>46.997999999999998</v>
      </c>
      <c r="K737" s="13">
        <f>tarifest3(A737,$A$3,Param!$B$10,Param!$C$10,Param!$D$10,Param!$E$10,Param!$B$11,Param!$C$11,Param!$D$11,Param!$E$11)</f>
        <v>25543</v>
      </c>
      <c r="L737" s="3">
        <f t="shared" si="278"/>
        <v>35.134800550206329</v>
      </c>
      <c r="M737" s="3">
        <f>tarifest3grenz(A737,$A$3,Param!$B$10,Param!$C$10,Param!$D$10,Param!$E$10,Param!$B$11,Param!$C$11,Param!$D$11,Param!$E$11)*100</f>
        <v>42</v>
      </c>
      <c r="N737" s="3">
        <f t="shared" si="279"/>
        <v>11143</v>
      </c>
      <c r="O737" s="3">
        <f t="shared" si="280"/>
        <v>15.327372764786794</v>
      </c>
      <c r="P737" s="13">
        <f t="shared" si="270"/>
        <v>50890</v>
      </c>
      <c r="Q737" s="13">
        <f t="shared" si="281"/>
        <v>0</v>
      </c>
      <c r="R737" s="13">
        <f>tarifest3(A737-$K$3,$A$3,Param!$B$10,Param!$C$10,Param!$D$10,Param!$E$10,Param!$B$11,Param!$C$11,Param!$D$11,Param!$E$11)</f>
        <v>16903</v>
      </c>
      <c r="S737" s="3">
        <f t="shared" si="282"/>
        <v>23.250343878954606</v>
      </c>
      <c r="T737" s="3">
        <f>IF(A737&lt;$K$3,$K$2,tarifest3grenz(A737-$K$3,$A$3,Param!$B$10,Param!$C$10,Param!$D$10,Param!$E$10,Param!$B$11,Param!$C$11,Param!$D$11,Param!$E$11))*100</f>
        <v>42</v>
      </c>
      <c r="U737" s="3">
        <f>MAX(K737-tarifest3($K$3,$A$3,Param!$B$10,Param!$C$10,Param!$D$10,Param!$E$10,Param!$B$11,Param!$C$11,Param!$D$11,Param!$E$11),0)</f>
        <v>20313</v>
      </c>
      <c r="V737" s="3">
        <f t="shared" si="283"/>
        <v>27.940852819807425</v>
      </c>
      <c r="W737" s="3">
        <f t="shared" si="284"/>
        <v>42</v>
      </c>
      <c r="X737" s="3">
        <f>soli3grenz(K737,$A$3,Param!$J$9,Param!$J$10,Param!$J$11)*100</f>
        <v>11.899999999999999</v>
      </c>
      <c r="Y737" s="13">
        <f t="shared" si="271"/>
        <v>20313</v>
      </c>
      <c r="Z737" s="3">
        <f t="shared" si="285"/>
        <v>27.940852819807425</v>
      </c>
      <c r="AA737" s="13">
        <f t="shared" si="272"/>
        <v>42</v>
      </c>
      <c r="AB737" s="13">
        <f t="shared" si="273"/>
        <v>-1388.6699999999983</v>
      </c>
      <c r="AC737" s="13">
        <f t="shared" si="274"/>
        <v>-1.910137551581844</v>
      </c>
      <c r="AD737" s="13">
        <f t="shared" si="275"/>
        <v>-4.9979999999999976</v>
      </c>
      <c r="AE737" s="3">
        <f t="shared" si="276"/>
        <v>0</v>
      </c>
      <c r="AF737" s="13">
        <f t="shared" si="264"/>
        <v>1388.6699999999983</v>
      </c>
      <c r="AG737" s="13">
        <f t="shared" si="286"/>
        <v>1.910137551581844</v>
      </c>
      <c r="AH737" s="13">
        <f t="shared" si="265"/>
        <v>1.910137551581844</v>
      </c>
    </row>
    <row r="738" spans="1:34" x14ac:dyDescent="0.2">
      <c r="A738" s="8">
        <f t="shared" si="287"/>
        <v>72800</v>
      </c>
      <c r="B738" s="9">
        <f t="shared" si="267"/>
        <v>72.8</v>
      </c>
      <c r="C738" s="13">
        <f>tarifest3(A738,$A$3,Param!$B$5,Param!$C$5,Param!$D$5,Param!$E$5,Param!$B$6,Param!$C$6,Param!$D$6,Param!$E$6)</f>
        <v>21239</v>
      </c>
      <c r="D738" s="3">
        <f t="shared" si="277"/>
        <v>29.174450549450547</v>
      </c>
      <c r="E738" s="3">
        <f>tarifest3grenz(A738,$A$3,Param!$B$5,Param!$C$5,Param!$D$5,Param!$E$5,Param!$B$6,Param!$C$6,Param!$D$6,Param!$E$6)*100</f>
        <v>42</v>
      </c>
      <c r="F738" s="13">
        <f>soli3(C738,$A$3,Param!$J$4,Param!$J$5,Param!$J$6)</f>
        <v>509.67</v>
      </c>
      <c r="G738" s="3">
        <f>soli3grenz(C738,$A$3,Param!$J$4,Param!$J$5,Param!$J$6)*100</f>
        <v>11.899999999999999</v>
      </c>
      <c r="H738" s="13">
        <f t="shared" si="268"/>
        <v>21748.67</v>
      </c>
      <c r="I738" s="3">
        <f t="shared" si="266"/>
        <v>29.874546703296701</v>
      </c>
      <c r="J738" s="13">
        <f t="shared" si="269"/>
        <v>46.997999999999998</v>
      </c>
      <c r="K738" s="13">
        <f>tarifest3(A738,$A$3,Param!$B$10,Param!$C$10,Param!$D$10,Param!$E$10,Param!$B$11,Param!$C$11,Param!$D$11,Param!$E$11)</f>
        <v>25585</v>
      </c>
      <c r="L738" s="3">
        <f t="shared" si="278"/>
        <v>35.144230769230766</v>
      </c>
      <c r="M738" s="3">
        <f>tarifest3grenz(A738,$A$3,Param!$B$10,Param!$C$10,Param!$D$10,Param!$E$10,Param!$B$11,Param!$C$11,Param!$D$11,Param!$E$11)*100</f>
        <v>42</v>
      </c>
      <c r="N738" s="3">
        <f t="shared" si="279"/>
        <v>11185</v>
      </c>
      <c r="O738" s="3">
        <f t="shared" si="280"/>
        <v>15.364010989010989</v>
      </c>
      <c r="P738" s="13">
        <f t="shared" si="270"/>
        <v>50960</v>
      </c>
      <c r="Q738" s="13">
        <f t="shared" si="281"/>
        <v>0</v>
      </c>
      <c r="R738" s="13">
        <f>tarifest3(A738-$K$3,$A$3,Param!$B$10,Param!$C$10,Param!$D$10,Param!$E$10,Param!$B$11,Param!$C$11,Param!$D$11,Param!$E$11)</f>
        <v>16945</v>
      </c>
      <c r="S738" s="3">
        <f t="shared" si="282"/>
        <v>23.276098901098901</v>
      </c>
      <c r="T738" s="3">
        <f>IF(A738&lt;$K$3,$K$2,tarifest3grenz(A738-$K$3,$A$3,Param!$B$10,Param!$C$10,Param!$D$10,Param!$E$10,Param!$B$11,Param!$C$11,Param!$D$11,Param!$E$11))*100</f>
        <v>42</v>
      </c>
      <c r="U738" s="3">
        <f>MAX(K738-tarifest3($K$3,$A$3,Param!$B$10,Param!$C$10,Param!$D$10,Param!$E$10,Param!$B$11,Param!$C$11,Param!$D$11,Param!$E$11),0)</f>
        <v>20355</v>
      </c>
      <c r="V738" s="3">
        <f t="shared" si="283"/>
        <v>27.960164835164836</v>
      </c>
      <c r="W738" s="3">
        <f t="shared" si="284"/>
        <v>42</v>
      </c>
      <c r="X738" s="3">
        <f>soli3grenz(K738,$A$3,Param!$J$9,Param!$J$10,Param!$J$11)*100</f>
        <v>11.899999999999999</v>
      </c>
      <c r="Y738" s="13">
        <f t="shared" si="271"/>
        <v>20355</v>
      </c>
      <c r="Z738" s="3">
        <f t="shared" si="285"/>
        <v>27.960164835164836</v>
      </c>
      <c r="AA738" s="13">
        <f t="shared" si="272"/>
        <v>42</v>
      </c>
      <c r="AB738" s="13">
        <f t="shared" si="273"/>
        <v>-1393.6699999999983</v>
      </c>
      <c r="AC738" s="13">
        <f t="shared" si="274"/>
        <v>-1.9143818681318656</v>
      </c>
      <c r="AD738" s="13">
        <f t="shared" si="275"/>
        <v>-4.9979999999999976</v>
      </c>
      <c r="AE738" s="3">
        <f t="shared" si="276"/>
        <v>0</v>
      </c>
      <c r="AF738" s="13">
        <f t="shared" si="264"/>
        <v>1393.6699999999983</v>
      </c>
      <c r="AG738" s="13">
        <f t="shared" si="286"/>
        <v>1.9143818681318656</v>
      </c>
      <c r="AH738" s="13">
        <f t="shared" si="265"/>
        <v>1.9143818681318656</v>
      </c>
    </row>
    <row r="739" spans="1:34" x14ac:dyDescent="0.2">
      <c r="A739" s="8">
        <f t="shared" si="287"/>
        <v>72900</v>
      </c>
      <c r="B739" s="9">
        <f t="shared" si="267"/>
        <v>72.900000000000006</v>
      </c>
      <c r="C739" s="13">
        <f>tarifest3(A739,$A$3,Param!$B$5,Param!$C$5,Param!$D$5,Param!$E$5,Param!$B$6,Param!$C$6,Param!$D$6,Param!$E$6)</f>
        <v>21281</v>
      </c>
      <c r="D739" s="3">
        <f t="shared" si="277"/>
        <v>29.192043895747599</v>
      </c>
      <c r="E739" s="3">
        <f>tarifest3grenz(A739,$A$3,Param!$B$5,Param!$C$5,Param!$D$5,Param!$E$5,Param!$B$6,Param!$C$6,Param!$D$6,Param!$E$6)*100</f>
        <v>42</v>
      </c>
      <c r="F739" s="13">
        <f>soli3(C739,$A$3,Param!$J$4,Param!$J$5,Param!$J$6)</f>
        <v>514.66999999999996</v>
      </c>
      <c r="G739" s="3">
        <f>soli3grenz(C739,$A$3,Param!$J$4,Param!$J$5,Param!$J$6)*100</f>
        <v>11.899999999999999</v>
      </c>
      <c r="H739" s="13">
        <f t="shared" si="268"/>
        <v>21795.67</v>
      </c>
      <c r="I739" s="3">
        <f t="shared" si="266"/>
        <v>29.898038408779147</v>
      </c>
      <c r="J739" s="13">
        <f t="shared" si="269"/>
        <v>46.997999999999998</v>
      </c>
      <c r="K739" s="13">
        <f>tarifest3(A739,$A$3,Param!$B$10,Param!$C$10,Param!$D$10,Param!$E$10,Param!$B$11,Param!$C$11,Param!$D$11,Param!$E$11)</f>
        <v>25627</v>
      </c>
      <c r="L739" s="3">
        <f t="shared" si="278"/>
        <v>35.153635116598082</v>
      </c>
      <c r="M739" s="3">
        <f>tarifest3grenz(A739,$A$3,Param!$B$10,Param!$C$10,Param!$D$10,Param!$E$10,Param!$B$11,Param!$C$11,Param!$D$11,Param!$E$11)*100</f>
        <v>42</v>
      </c>
      <c r="N739" s="3">
        <f t="shared" si="279"/>
        <v>11227</v>
      </c>
      <c r="O739" s="3">
        <f t="shared" si="280"/>
        <v>15.400548696844993</v>
      </c>
      <c r="P739" s="13">
        <f t="shared" si="270"/>
        <v>51030</v>
      </c>
      <c r="Q739" s="13">
        <f t="shared" si="281"/>
        <v>0</v>
      </c>
      <c r="R739" s="13">
        <f>tarifest3(A739-$K$3,$A$3,Param!$B$10,Param!$C$10,Param!$D$10,Param!$E$10,Param!$B$11,Param!$C$11,Param!$D$11,Param!$E$11)</f>
        <v>16987</v>
      </c>
      <c r="S739" s="3">
        <f t="shared" si="282"/>
        <v>23.301783264746227</v>
      </c>
      <c r="T739" s="3">
        <f>IF(A739&lt;$K$3,$K$2,tarifest3grenz(A739-$K$3,$A$3,Param!$B$10,Param!$C$10,Param!$D$10,Param!$E$10,Param!$B$11,Param!$C$11,Param!$D$11,Param!$E$11))*100</f>
        <v>42</v>
      </c>
      <c r="U739" s="3">
        <f>MAX(K739-tarifest3($K$3,$A$3,Param!$B$10,Param!$C$10,Param!$D$10,Param!$E$10,Param!$B$11,Param!$C$11,Param!$D$11,Param!$E$11),0)</f>
        <v>20397</v>
      </c>
      <c r="V739" s="3">
        <f t="shared" si="283"/>
        <v>27.979423868312757</v>
      </c>
      <c r="W739" s="3">
        <f t="shared" si="284"/>
        <v>42</v>
      </c>
      <c r="X739" s="3">
        <f>soli3grenz(K739,$A$3,Param!$J$9,Param!$J$10,Param!$J$11)*100</f>
        <v>11.899999999999999</v>
      </c>
      <c r="Y739" s="13">
        <f t="shared" si="271"/>
        <v>20397</v>
      </c>
      <c r="Z739" s="3">
        <f t="shared" si="285"/>
        <v>27.979423868312757</v>
      </c>
      <c r="AA739" s="13">
        <f t="shared" si="272"/>
        <v>42</v>
      </c>
      <c r="AB739" s="13">
        <f t="shared" si="273"/>
        <v>-1398.6699999999983</v>
      </c>
      <c r="AC739" s="13">
        <f t="shared" si="274"/>
        <v>-1.9186145404663897</v>
      </c>
      <c r="AD739" s="13">
        <f t="shared" si="275"/>
        <v>-4.9979999999999976</v>
      </c>
      <c r="AE739" s="3">
        <f t="shared" si="276"/>
        <v>0</v>
      </c>
      <c r="AF739" s="13">
        <f t="shared" si="264"/>
        <v>1398.6699999999983</v>
      </c>
      <c r="AG739" s="13">
        <f t="shared" si="286"/>
        <v>1.9186145404663897</v>
      </c>
      <c r="AH739" s="13">
        <f t="shared" si="265"/>
        <v>1.9186145404663897</v>
      </c>
    </row>
    <row r="740" spans="1:34" x14ac:dyDescent="0.2">
      <c r="A740" s="8">
        <f t="shared" si="287"/>
        <v>73000</v>
      </c>
      <c r="B740" s="9">
        <f t="shared" si="267"/>
        <v>73</v>
      </c>
      <c r="C740" s="13">
        <f>tarifest3(A740,$A$3,Param!$B$5,Param!$C$5,Param!$D$5,Param!$E$5,Param!$B$6,Param!$C$6,Param!$D$6,Param!$E$6)</f>
        <v>21323</v>
      </c>
      <c r="D740" s="3">
        <f t="shared" si="277"/>
        <v>29.209589041095889</v>
      </c>
      <c r="E740" s="3">
        <f>tarifest3grenz(A740,$A$3,Param!$B$5,Param!$C$5,Param!$D$5,Param!$E$5,Param!$B$6,Param!$C$6,Param!$D$6,Param!$E$6)*100</f>
        <v>42</v>
      </c>
      <c r="F740" s="13">
        <f>soli3(C740,$A$3,Param!$J$4,Param!$J$5,Param!$J$6)</f>
        <v>519.66999999999996</v>
      </c>
      <c r="G740" s="3">
        <f>soli3grenz(C740,$A$3,Param!$J$4,Param!$J$5,Param!$J$6)*100</f>
        <v>11.899999999999999</v>
      </c>
      <c r="H740" s="13">
        <f t="shared" si="268"/>
        <v>21842.67</v>
      </c>
      <c r="I740" s="3">
        <f t="shared" si="266"/>
        <v>29.921465753424652</v>
      </c>
      <c r="J740" s="13">
        <f t="shared" si="269"/>
        <v>46.997999999999998</v>
      </c>
      <c r="K740" s="13">
        <f>tarifest3(A740,$A$3,Param!$B$10,Param!$C$10,Param!$D$10,Param!$E$10,Param!$B$11,Param!$C$11,Param!$D$11,Param!$E$11)</f>
        <v>25669</v>
      </c>
      <c r="L740" s="3">
        <f t="shared" si="278"/>
        <v>35.163013698630138</v>
      </c>
      <c r="M740" s="3">
        <f>tarifest3grenz(A740,$A$3,Param!$B$10,Param!$C$10,Param!$D$10,Param!$E$10,Param!$B$11,Param!$C$11,Param!$D$11,Param!$E$11)*100</f>
        <v>42</v>
      </c>
      <c r="N740" s="3">
        <f t="shared" si="279"/>
        <v>11269</v>
      </c>
      <c r="O740" s="3">
        <f t="shared" si="280"/>
        <v>15.436986301369862</v>
      </c>
      <c r="P740" s="13">
        <f t="shared" si="270"/>
        <v>51100</v>
      </c>
      <c r="Q740" s="13">
        <f t="shared" si="281"/>
        <v>0</v>
      </c>
      <c r="R740" s="13">
        <f>tarifest3(A740-$K$3,$A$3,Param!$B$10,Param!$C$10,Param!$D$10,Param!$E$10,Param!$B$11,Param!$C$11,Param!$D$11,Param!$E$11)</f>
        <v>17029</v>
      </c>
      <c r="S740" s="3">
        <f t="shared" si="282"/>
        <v>23.327397260273973</v>
      </c>
      <c r="T740" s="3">
        <f>IF(A740&lt;$K$3,$K$2,tarifest3grenz(A740-$K$3,$A$3,Param!$B$10,Param!$C$10,Param!$D$10,Param!$E$10,Param!$B$11,Param!$C$11,Param!$D$11,Param!$E$11))*100</f>
        <v>42</v>
      </c>
      <c r="U740" s="3">
        <f>MAX(K740-tarifest3($K$3,$A$3,Param!$B$10,Param!$C$10,Param!$D$10,Param!$E$10,Param!$B$11,Param!$C$11,Param!$D$11,Param!$E$11),0)</f>
        <v>20439</v>
      </c>
      <c r="V740" s="3">
        <f t="shared" si="283"/>
        <v>27.998630136986304</v>
      </c>
      <c r="W740" s="3">
        <f t="shared" si="284"/>
        <v>42</v>
      </c>
      <c r="X740" s="3">
        <f>soli3grenz(K740,$A$3,Param!$J$9,Param!$J$10,Param!$J$11)*100</f>
        <v>11.899999999999999</v>
      </c>
      <c r="Y740" s="13">
        <f t="shared" si="271"/>
        <v>20439</v>
      </c>
      <c r="Z740" s="3">
        <f t="shared" si="285"/>
        <v>27.998630136986304</v>
      </c>
      <c r="AA740" s="13">
        <f t="shared" si="272"/>
        <v>42</v>
      </c>
      <c r="AB740" s="13">
        <f t="shared" si="273"/>
        <v>-1403.6699999999983</v>
      </c>
      <c r="AC740" s="13">
        <f t="shared" si="274"/>
        <v>-1.9228356164383484</v>
      </c>
      <c r="AD740" s="13">
        <f t="shared" si="275"/>
        <v>-4.9979999999999976</v>
      </c>
      <c r="AE740" s="3">
        <f t="shared" si="276"/>
        <v>0</v>
      </c>
      <c r="AF740" s="13">
        <f t="shared" si="264"/>
        <v>1403.6699999999983</v>
      </c>
      <c r="AG740" s="13">
        <f t="shared" si="286"/>
        <v>1.9228356164383484</v>
      </c>
      <c r="AH740" s="13">
        <f t="shared" si="265"/>
        <v>1.9228356164383484</v>
      </c>
    </row>
    <row r="741" spans="1:34" x14ac:dyDescent="0.2">
      <c r="A741" s="8">
        <f t="shared" si="287"/>
        <v>73100</v>
      </c>
      <c r="B741" s="9">
        <f t="shared" si="267"/>
        <v>73.099999999999994</v>
      </c>
      <c r="C741" s="13">
        <f>tarifest3(A741,$A$3,Param!$B$5,Param!$C$5,Param!$D$5,Param!$E$5,Param!$B$6,Param!$C$6,Param!$D$6,Param!$E$6)</f>
        <v>21365</v>
      </c>
      <c r="D741" s="3">
        <f t="shared" si="277"/>
        <v>29.227086183310536</v>
      </c>
      <c r="E741" s="3">
        <f>tarifest3grenz(A741,$A$3,Param!$B$5,Param!$C$5,Param!$D$5,Param!$E$5,Param!$B$6,Param!$C$6,Param!$D$6,Param!$E$6)*100</f>
        <v>42</v>
      </c>
      <c r="F741" s="13">
        <f>soli3(C741,$A$3,Param!$J$4,Param!$J$5,Param!$J$6)</f>
        <v>524.66999999999996</v>
      </c>
      <c r="G741" s="3">
        <f>soli3grenz(C741,$A$3,Param!$J$4,Param!$J$5,Param!$J$6)*100</f>
        <v>11.899999999999999</v>
      </c>
      <c r="H741" s="13">
        <f t="shared" si="268"/>
        <v>21889.67</v>
      </c>
      <c r="I741" s="3">
        <f t="shared" si="266"/>
        <v>29.944829001367985</v>
      </c>
      <c r="J741" s="13">
        <f t="shared" si="269"/>
        <v>46.997999999999998</v>
      </c>
      <c r="K741" s="13">
        <f>tarifest3(A741,$A$3,Param!$B$10,Param!$C$10,Param!$D$10,Param!$E$10,Param!$B$11,Param!$C$11,Param!$D$11,Param!$E$11)</f>
        <v>25711</v>
      </c>
      <c r="L741" s="3">
        <f t="shared" si="278"/>
        <v>35.172366621067027</v>
      </c>
      <c r="M741" s="3">
        <f>tarifest3grenz(A741,$A$3,Param!$B$10,Param!$C$10,Param!$D$10,Param!$E$10,Param!$B$11,Param!$C$11,Param!$D$11,Param!$E$11)*100</f>
        <v>42</v>
      </c>
      <c r="N741" s="3">
        <f t="shared" si="279"/>
        <v>11311</v>
      </c>
      <c r="O741" s="3">
        <f t="shared" si="280"/>
        <v>15.473324213406292</v>
      </c>
      <c r="P741" s="13">
        <f t="shared" si="270"/>
        <v>51170</v>
      </c>
      <c r="Q741" s="13">
        <f t="shared" si="281"/>
        <v>0</v>
      </c>
      <c r="R741" s="13">
        <f>tarifest3(A741-$K$3,$A$3,Param!$B$10,Param!$C$10,Param!$D$10,Param!$E$10,Param!$B$11,Param!$C$11,Param!$D$11,Param!$E$11)</f>
        <v>17071</v>
      </c>
      <c r="S741" s="3">
        <f t="shared" si="282"/>
        <v>23.352941176470587</v>
      </c>
      <c r="T741" s="3">
        <f>IF(A741&lt;$K$3,$K$2,tarifest3grenz(A741-$K$3,$A$3,Param!$B$10,Param!$C$10,Param!$D$10,Param!$E$10,Param!$B$11,Param!$C$11,Param!$D$11,Param!$E$11))*100</f>
        <v>42</v>
      </c>
      <c r="U741" s="3">
        <f>MAX(K741-tarifest3($K$3,$A$3,Param!$B$10,Param!$C$10,Param!$D$10,Param!$E$10,Param!$B$11,Param!$C$11,Param!$D$11,Param!$E$11),0)</f>
        <v>20481</v>
      </c>
      <c r="V741" s="3">
        <f t="shared" si="283"/>
        <v>28.017783857729139</v>
      </c>
      <c r="W741" s="3">
        <f t="shared" si="284"/>
        <v>42</v>
      </c>
      <c r="X741" s="3">
        <f>soli3grenz(K741,$A$3,Param!$J$9,Param!$J$10,Param!$J$11)*100</f>
        <v>11.899999999999999</v>
      </c>
      <c r="Y741" s="13">
        <f t="shared" si="271"/>
        <v>20481</v>
      </c>
      <c r="Z741" s="3">
        <f t="shared" si="285"/>
        <v>28.017783857729139</v>
      </c>
      <c r="AA741" s="13">
        <f t="shared" si="272"/>
        <v>42</v>
      </c>
      <c r="AB741" s="13">
        <f t="shared" si="273"/>
        <v>-1408.6699999999983</v>
      </c>
      <c r="AC741" s="13">
        <f t="shared" si="274"/>
        <v>-1.9270451436388463</v>
      </c>
      <c r="AD741" s="13">
        <f t="shared" si="275"/>
        <v>-4.9979999999999976</v>
      </c>
      <c r="AE741" s="3">
        <f t="shared" si="276"/>
        <v>0</v>
      </c>
      <c r="AF741" s="13">
        <f t="shared" si="264"/>
        <v>1408.6699999999983</v>
      </c>
      <c r="AG741" s="13">
        <f t="shared" si="286"/>
        <v>1.9270451436388463</v>
      </c>
      <c r="AH741" s="13">
        <f t="shared" si="265"/>
        <v>1.9270451436388463</v>
      </c>
    </row>
    <row r="742" spans="1:34" x14ac:dyDescent="0.2">
      <c r="A742" s="8">
        <f t="shared" si="287"/>
        <v>73200</v>
      </c>
      <c r="B742" s="9">
        <f t="shared" si="267"/>
        <v>73.2</v>
      </c>
      <c r="C742" s="13">
        <f>tarifest3(A742,$A$3,Param!$B$5,Param!$C$5,Param!$D$5,Param!$E$5,Param!$B$6,Param!$C$6,Param!$D$6,Param!$E$6)</f>
        <v>21407</v>
      </c>
      <c r="D742" s="3">
        <f t="shared" si="277"/>
        <v>29.24453551912568</v>
      </c>
      <c r="E742" s="3">
        <f>tarifest3grenz(A742,$A$3,Param!$B$5,Param!$C$5,Param!$D$5,Param!$E$5,Param!$B$6,Param!$C$6,Param!$D$6,Param!$E$6)*100</f>
        <v>42</v>
      </c>
      <c r="F742" s="13">
        <f>soli3(C742,$A$3,Param!$J$4,Param!$J$5,Param!$J$6)</f>
        <v>529.66</v>
      </c>
      <c r="G742" s="3">
        <f>soli3grenz(C742,$A$3,Param!$J$4,Param!$J$5,Param!$J$6)*100</f>
        <v>11.899999999999999</v>
      </c>
      <c r="H742" s="13">
        <f t="shared" si="268"/>
        <v>21936.66</v>
      </c>
      <c r="I742" s="3">
        <f t="shared" si="266"/>
        <v>29.968114754098362</v>
      </c>
      <c r="J742" s="13">
        <f t="shared" si="269"/>
        <v>46.997999999999998</v>
      </c>
      <c r="K742" s="13">
        <f>tarifest3(A742,$A$3,Param!$B$10,Param!$C$10,Param!$D$10,Param!$E$10,Param!$B$11,Param!$C$11,Param!$D$11,Param!$E$11)</f>
        <v>25753</v>
      </c>
      <c r="L742" s="3">
        <f t="shared" si="278"/>
        <v>35.181693989071036</v>
      </c>
      <c r="M742" s="3">
        <f>tarifest3grenz(A742,$A$3,Param!$B$10,Param!$C$10,Param!$D$10,Param!$E$10,Param!$B$11,Param!$C$11,Param!$D$11,Param!$E$11)*100</f>
        <v>42</v>
      </c>
      <c r="N742" s="3">
        <f t="shared" si="279"/>
        <v>11353</v>
      </c>
      <c r="O742" s="3">
        <f t="shared" si="280"/>
        <v>15.509562841530055</v>
      </c>
      <c r="P742" s="13">
        <f t="shared" si="270"/>
        <v>51240</v>
      </c>
      <c r="Q742" s="13">
        <f t="shared" si="281"/>
        <v>0</v>
      </c>
      <c r="R742" s="13">
        <f>tarifest3(A742-$K$3,$A$3,Param!$B$10,Param!$C$10,Param!$D$10,Param!$E$10,Param!$B$11,Param!$C$11,Param!$D$11,Param!$E$11)</f>
        <v>17113</v>
      </c>
      <c r="S742" s="3">
        <f t="shared" si="282"/>
        <v>23.378415300546447</v>
      </c>
      <c r="T742" s="3">
        <f>IF(A742&lt;$K$3,$K$2,tarifest3grenz(A742-$K$3,$A$3,Param!$B$10,Param!$C$10,Param!$D$10,Param!$E$10,Param!$B$11,Param!$C$11,Param!$D$11,Param!$E$11))*100</f>
        <v>42</v>
      </c>
      <c r="U742" s="3">
        <f>MAX(K742-tarifest3($K$3,$A$3,Param!$B$10,Param!$C$10,Param!$D$10,Param!$E$10,Param!$B$11,Param!$C$11,Param!$D$11,Param!$E$11),0)</f>
        <v>20523</v>
      </c>
      <c r="V742" s="3">
        <f t="shared" si="283"/>
        <v>28.036885245901637</v>
      </c>
      <c r="W742" s="3">
        <f t="shared" si="284"/>
        <v>42</v>
      </c>
      <c r="X742" s="3">
        <f>soli3grenz(K742,$A$3,Param!$J$9,Param!$J$10,Param!$J$11)*100</f>
        <v>11.899999999999999</v>
      </c>
      <c r="Y742" s="13">
        <f t="shared" si="271"/>
        <v>20523</v>
      </c>
      <c r="Z742" s="3">
        <f t="shared" si="285"/>
        <v>28.036885245901637</v>
      </c>
      <c r="AA742" s="13">
        <f t="shared" si="272"/>
        <v>42</v>
      </c>
      <c r="AB742" s="13">
        <f t="shared" si="273"/>
        <v>-1413.6599999999999</v>
      </c>
      <c r="AC742" s="13">
        <f t="shared" si="274"/>
        <v>-1.9312295081967257</v>
      </c>
      <c r="AD742" s="13">
        <f t="shared" si="275"/>
        <v>-4.9979999999999976</v>
      </c>
      <c r="AE742" s="3">
        <f t="shared" si="276"/>
        <v>0</v>
      </c>
      <c r="AF742" s="13">
        <f t="shared" si="264"/>
        <v>1413.6599999999999</v>
      </c>
      <c r="AG742" s="13">
        <f t="shared" si="286"/>
        <v>1.9312295081967257</v>
      </c>
      <c r="AH742" s="13">
        <f t="shared" si="265"/>
        <v>1.9312295081967257</v>
      </c>
    </row>
    <row r="743" spans="1:34" x14ac:dyDescent="0.2">
      <c r="A743" s="8">
        <f t="shared" si="287"/>
        <v>73300</v>
      </c>
      <c r="B743" s="9">
        <f t="shared" si="267"/>
        <v>73.3</v>
      </c>
      <c r="C743" s="13">
        <f>tarifest3(A743,$A$3,Param!$B$5,Param!$C$5,Param!$D$5,Param!$E$5,Param!$B$6,Param!$C$6,Param!$D$6,Param!$E$6)</f>
        <v>21449</v>
      </c>
      <c r="D743" s="3">
        <f t="shared" si="277"/>
        <v>29.261937244201906</v>
      </c>
      <c r="E743" s="3">
        <f>tarifest3grenz(A743,$A$3,Param!$B$5,Param!$C$5,Param!$D$5,Param!$E$5,Param!$B$6,Param!$C$6,Param!$D$6,Param!$E$6)*100</f>
        <v>42</v>
      </c>
      <c r="F743" s="13">
        <f>soli3(C743,$A$3,Param!$J$4,Param!$J$5,Param!$J$6)</f>
        <v>534.66</v>
      </c>
      <c r="G743" s="3">
        <f>soli3grenz(C743,$A$3,Param!$J$4,Param!$J$5,Param!$J$6)*100</f>
        <v>11.899999999999999</v>
      </c>
      <c r="H743" s="13">
        <f t="shared" si="268"/>
        <v>21983.66</v>
      </c>
      <c r="I743" s="3">
        <f t="shared" si="266"/>
        <v>29.991350613915419</v>
      </c>
      <c r="J743" s="13">
        <f t="shared" si="269"/>
        <v>46.997999999999998</v>
      </c>
      <c r="K743" s="13">
        <f>tarifest3(A743,$A$3,Param!$B$10,Param!$C$10,Param!$D$10,Param!$E$10,Param!$B$11,Param!$C$11,Param!$D$11,Param!$E$11)</f>
        <v>25795</v>
      </c>
      <c r="L743" s="3">
        <f t="shared" si="278"/>
        <v>35.190995907230558</v>
      </c>
      <c r="M743" s="3">
        <f>tarifest3grenz(A743,$A$3,Param!$B$10,Param!$C$10,Param!$D$10,Param!$E$10,Param!$B$11,Param!$C$11,Param!$D$11,Param!$E$11)*100</f>
        <v>42</v>
      </c>
      <c r="N743" s="3">
        <f t="shared" si="279"/>
        <v>11395</v>
      </c>
      <c r="O743" s="3">
        <f t="shared" si="280"/>
        <v>15.545702592087313</v>
      </c>
      <c r="P743" s="13">
        <f t="shared" si="270"/>
        <v>51310</v>
      </c>
      <c r="Q743" s="13">
        <f t="shared" si="281"/>
        <v>0</v>
      </c>
      <c r="R743" s="13">
        <f>tarifest3(A743-$K$3,$A$3,Param!$B$10,Param!$C$10,Param!$D$10,Param!$E$10,Param!$B$11,Param!$C$11,Param!$D$11,Param!$E$11)</f>
        <v>17155</v>
      </c>
      <c r="S743" s="3">
        <f t="shared" si="282"/>
        <v>23.40381991814461</v>
      </c>
      <c r="T743" s="3">
        <f>IF(A743&lt;$K$3,$K$2,tarifest3grenz(A743-$K$3,$A$3,Param!$B$10,Param!$C$10,Param!$D$10,Param!$E$10,Param!$B$11,Param!$C$11,Param!$D$11,Param!$E$11))*100</f>
        <v>42</v>
      </c>
      <c r="U743" s="3">
        <f>MAX(K743-tarifest3($K$3,$A$3,Param!$B$10,Param!$C$10,Param!$D$10,Param!$E$10,Param!$B$11,Param!$C$11,Param!$D$11,Param!$E$11),0)</f>
        <v>20565</v>
      </c>
      <c r="V743" s="3">
        <f t="shared" si="283"/>
        <v>28.055934515688953</v>
      </c>
      <c r="W743" s="3">
        <f t="shared" si="284"/>
        <v>42</v>
      </c>
      <c r="X743" s="3">
        <f>soli3grenz(K743,$A$3,Param!$J$9,Param!$J$10,Param!$J$11)*100</f>
        <v>11.899999999999999</v>
      </c>
      <c r="Y743" s="13">
        <f t="shared" si="271"/>
        <v>20565</v>
      </c>
      <c r="Z743" s="3">
        <f t="shared" si="285"/>
        <v>28.055934515688953</v>
      </c>
      <c r="AA743" s="13">
        <f t="shared" si="272"/>
        <v>42</v>
      </c>
      <c r="AB743" s="13">
        <f t="shared" si="273"/>
        <v>-1418.6599999999999</v>
      </c>
      <c r="AC743" s="13">
        <f t="shared" si="274"/>
        <v>-1.9354160982264652</v>
      </c>
      <c r="AD743" s="13">
        <f t="shared" si="275"/>
        <v>-4.9979999999999976</v>
      </c>
      <c r="AE743" s="3">
        <f t="shared" si="276"/>
        <v>0</v>
      </c>
      <c r="AF743" s="13">
        <f t="shared" si="264"/>
        <v>1418.6599999999999</v>
      </c>
      <c r="AG743" s="13">
        <f t="shared" si="286"/>
        <v>1.9354160982264652</v>
      </c>
      <c r="AH743" s="13">
        <f t="shared" si="265"/>
        <v>1.9354160982264652</v>
      </c>
    </row>
    <row r="744" spans="1:34" x14ac:dyDescent="0.2">
      <c r="A744" s="8">
        <f t="shared" si="287"/>
        <v>73400</v>
      </c>
      <c r="B744" s="9">
        <f t="shared" si="267"/>
        <v>73.400000000000006</v>
      </c>
      <c r="C744" s="13">
        <f>tarifest3(A744,$A$3,Param!$B$5,Param!$C$5,Param!$D$5,Param!$E$5,Param!$B$6,Param!$C$6,Param!$D$6,Param!$E$6)</f>
        <v>21491</v>
      </c>
      <c r="D744" s="3">
        <f t="shared" si="277"/>
        <v>29.279291553133511</v>
      </c>
      <c r="E744" s="3">
        <f>tarifest3grenz(A744,$A$3,Param!$B$5,Param!$C$5,Param!$D$5,Param!$E$5,Param!$B$6,Param!$C$6,Param!$D$6,Param!$E$6)*100</f>
        <v>42</v>
      </c>
      <c r="F744" s="13">
        <f>soli3(C744,$A$3,Param!$J$4,Param!$J$5,Param!$J$6)</f>
        <v>539.66</v>
      </c>
      <c r="G744" s="3">
        <f>soli3grenz(C744,$A$3,Param!$J$4,Param!$J$5,Param!$J$6)*100</f>
        <v>11.899999999999999</v>
      </c>
      <c r="H744" s="13">
        <f t="shared" si="268"/>
        <v>22030.66</v>
      </c>
      <c r="I744" s="3">
        <f t="shared" si="266"/>
        <v>30.014523160762941</v>
      </c>
      <c r="J744" s="13">
        <f t="shared" si="269"/>
        <v>46.997999999999998</v>
      </c>
      <c r="K744" s="13">
        <f>tarifest3(A744,$A$3,Param!$B$10,Param!$C$10,Param!$D$10,Param!$E$10,Param!$B$11,Param!$C$11,Param!$D$11,Param!$E$11)</f>
        <v>25837</v>
      </c>
      <c r="L744" s="3">
        <f t="shared" si="278"/>
        <v>35.200272479564035</v>
      </c>
      <c r="M744" s="3">
        <f>tarifest3grenz(A744,$A$3,Param!$B$10,Param!$C$10,Param!$D$10,Param!$E$10,Param!$B$11,Param!$C$11,Param!$D$11,Param!$E$11)*100</f>
        <v>42</v>
      </c>
      <c r="N744" s="3">
        <f t="shared" si="279"/>
        <v>11437</v>
      </c>
      <c r="O744" s="3">
        <f t="shared" si="280"/>
        <v>15.581743869209811</v>
      </c>
      <c r="P744" s="13">
        <f t="shared" si="270"/>
        <v>51380</v>
      </c>
      <c r="Q744" s="13">
        <f t="shared" si="281"/>
        <v>0</v>
      </c>
      <c r="R744" s="13">
        <f>tarifest3(A744-$K$3,$A$3,Param!$B$10,Param!$C$10,Param!$D$10,Param!$E$10,Param!$B$11,Param!$C$11,Param!$D$11,Param!$E$11)</f>
        <v>17197</v>
      </c>
      <c r="S744" s="3">
        <f t="shared" si="282"/>
        <v>23.429155313351497</v>
      </c>
      <c r="T744" s="3">
        <f>IF(A744&lt;$K$3,$K$2,tarifest3grenz(A744-$K$3,$A$3,Param!$B$10,Param!$C$10,Param!$D$10,Param!$E$10,Param!$B$11,Param!$C$11,Param!$D$11,Param!$E$11))*100</f>
        <v>42</v>
      </c>
      <c r="U744" s="3">
        <f>MAX(K744-tarifest3($K$3,$A$3,Param!$B$10,Param!$C$10,Param!$D$10,Param!$E$10,Param!$B$11,Param!$C$11,Param!$D$11,Param!$E$11),0)</f>
        <v>20607</v>
      </c>
      <c r="V744" s="3">
        <f t="shared" si="283"/>
        <v>28.074931880108995</v>
      </c>
      <c r="W744" s="3">
        <f t="shared" si="284"/>
        <v>42</v>
      </c>
      <c r="X744" s="3">
        <f>soli3grenz(K744,$A$3,Param!$J$9,Param!$J$10,Param!$J$11)*100</f>
        <v>11.899999999999999</v>
      </c>
      <c r="Y744" s="13">
        <f t="shared" si="271"/>
        <v>20607</v>
      </c>
      <c r="Z744" s="3">
        <f t="shared" si="285"/>
        <v>28.074931880108995</v>
      </c>
      <c r="AA744" s="13">
        <f t="shared" si="272"/>
        <v>42</v>
      </c>
      <c r="AB744" s="13">
        <f t="shared" si="273"/>
        <v>-1423.6599999999999</v>
      </c>
      <c r="AC744" s="13">
        <f t="shared" si="274"/>
        <v>-1.9395912806539464</v>
      </c>
      <c r="AD744" s="13">
        <f t="shared" si="275"/>
        <v>-4.9979999999999976</v>
      </c>
      <c r="AE744" s="3">
        <f t="shared" si="276"/>
        <v>0</v>
      </c>
      <c r="AF744" s="13">
        <f t="shared" si="264"/>
        <v>1423.6599999999999</v>
      </c>
      <c r="AG744" s="13">
        <f t="shared" si="286"/>
        <v>1.9395912806539464</v>
      </c>
      <c r="AH744" s="13">
        <f t="shared" si="265"/>
        <v>1.9395912806539464</v>
      </c>
    </row>
    <row r="745" spans="1:34" x14ac:dyDescent="0.2">
      <c r="A745" s="8">
        <f t="shared" si="287"/>
        <v>73500</v>
      </c>
      <c r="B745" s="9">
        <f t="shared" si="267"/>
        <v>73.5</v>
      </c>
      <c r="C745" s="13">
        <f>tarifest3(A745,$A$3,Param!$B$5,Param!$C$5,Param!$D$5,Param!$E$5,Param!$B$6,Param!$C$6,Param!$D$6,Param!$E$6)</f>
        <v>21533</v>
      </c>
      <c r="D745" s="3">
        <f t="shared" si="277"/>
        <v>29.296598639455784</v>
      </c>
      <c r="E745" s="3">
        <f>tarifest3grenz(A745,$A$3,Param!$B$5,Param!$C$5,Param!$D$5,Param!$E$5,Param!$B$6,Param!$C$6,Param!$D$6,Param!$E$6)*100</f>
        <v>42</v>
      </c>
      <c r="F745" s="13">
        <f>soli3(C745,$A$3,Param!$J$4,Param!$J$5,Param!$J$6)</f>
        <v>544.66</v>
      </c>
      <c r="G745" s="3">
        <f>soli3grenz(C745,$A$3,Param!$J$4,Param!$J$5,Param!$J$6)*100</f>
        <v>11.899999999999999</v>
      </c>
      <c r="H745" s="13">
        <f t="shared" si="268"/>
        <v>22077.66</v>
      </c>
      <c r="I745" s="3">
        <f t="shared" si="266"/>
        <v>30.037632653061223</v>
      </c>
      <c r="J745" s="13">
        <f t="shared" si="269"/>
        <v>46.997999999999998</v>
      </c>
      <c r="K745" s="13">
        <f>tarifest3(A745,$A$3,Param!$B$10,Param!$C$10,Param!$D$10,Param!$E$10,Param!$B$11,Param!$C$11,Param!$D$11,Param!$E$11)</f>
        <v>25879</v>
      </c>
      <c r="L745" s="3">
        <f t="shared" si="278"/>
        <v>35.209523809523809</v>
      </c>
      <c r="M745" s="3">
        <f>tarifest3grenz(A745,$A$3,Param!$B$10,Param!$C$10,Param!$D$10,Param!$E$10,Param!$B$11,Param!$C$11,Param!$D$11,Param!$E$11)*100</f>
        <v>42</v>
      </c>
      <c r="N745" s="3">
        <f t="shared" si="279"/>
        <v>11479</v>
      </c>
      <c r="O745" s="3">
        <f t="shared" si="280"/>
        <v>15.617687074829931</v>
      </c>
      <c r="P745" s="13">
        <f t="shared" si="270"/>
        <v>51450</v>
      </c>
      <c r="Q745" s="13">
        <f t="shared" si="281"/>
        <v>0</v>
      </c>
      <c r="R745" s="13">
        <f>tarifest3(A745-$K$3,$A$3,Param!$B$10,Param!$C$10,Param!$D$10,Param!$E$10,Param!$B$11,Param!$C$11,Param!$D$11,Param!$E$11)</f>
        <v>17239</v>
      </c>
      <c r="S745" s="3">
        <f t="shared" si="282"/>
        <v>23.454421768707483</v>
      </c>
      <c r="T745" s="3">
        <f>IF(A745&lt;$K$3,$K$2,tarifest3grenz(A745-$K$3,$A$3,Param!$B$10,Param!$C$10,Param!$D$10,Param!$E$10,Param!$B$11,Param!$C$11,Param!$D$11,Param!$E$11))*100</f>
        <v>42</v>
      </c>
      <c r="U745" s="3">
        <f>MAX(K745-tarifest3($K$3,$A$3,Param!$B$10,Param!$C$10,Param!$D$10,Param!$E$10,Param!$B$11,Param!$C$11,Param!$D$11,Param!$E$11),0)</f>
        <v>20649</v>
      </c>
      <c r="V745" s="3">
        <f t="shared" si="283"/>
        <v>28.093877551020409</v>
      </c>
      <c r="W745" s="3">
        <f t="shared" si="284"/>
        <v>42</v>
      </c>
      <c r="X745" s="3">
        <f>soli3grenz(K745,$A$3,Param!$J$9,Param!$J$10,Param!$J$11)*100</f>
        <v>11.899999999999999</v>
      </c>
      <c r="Y745" s="13">
        <f t="shared" si="271"/>
        <v>20649</v>
      </c>
      <c r="Z745" s="3">
        <f t="shared" si="285"/>
        <v>28.093877551020409</v>
      </c>
      <c r="AA745" s="13">
        <f t="shared" si="272"/>
        <v>42</v>
      </c>
      <c r="AB745" s="13">
        <f t="shared" si="273"/>
        <v>-1428.6599999999999</v>
      </c>
      <c r="AC745" s="13">
        <f t="shared" si="274"/>
        <v>-1.9437551020408144</v>
      </c>
      <c r="AD745" s="13">
        <f t="shared" si="275"/>
        <v>-4.9979999999999976</v>
      </c>
      <c r="AE745" s="3">
        <f t="shared" si="276"/>
        <v>0</v>
      </c>
      <c r="AF745" s="13">
        <f t="shared" si="264"/>
        <v>1428.6599999999999</v>
      </c>
      <c r="AG745" s="13">
        <f t="shared" si="286"/>
        <v>1.9437551020408144</v>
      </c>
      <c r="AH745" s="13">
        <f t="shared" si="265"/>
        <v>1.9437551020408144</v>
      </c>
    </row>
    <row r="746" spans="1:34" x14ac:dyDescent="0.2">
      <c r="A746" s="8">
        <f t="shared" si="287"/>
        <v>73600</v>
      </c>
      <c r="B746" s="9">
        <f t="shared" si="267"/>
        <v>73.599999999999994</v>
      </c>
      <c r="C746" s="13">
        <f>tarifest3(A746,$A$3,Param!$B$5,Param!$C$5,Param!$D$5,Param!$E$5,Param!$B$6,Param!$C$6,Param!$D$6,Param!$E$6)</f>
        <v>21575</v>
      </c>
      <c r="D746" s="3">
        <f t="shared" si="277"/>
        <v>29.313858695652172</v>
      </c>
      <c r="E746" s="3">
        <f>tarifest3grenz(A746,$A$3,Param!$B$5,Param!$C$5,Param!$D$5,Param!$E$5,Param!$B$6,Param!$C$6,Param!$D$6,Param!$E$6)*100</f>
        <v>42</v>
      </c>
      <c r="F746" s="13">
        <f>soli3(C746,$A$3,Param!$J$4,Param!$J$5,Param!$J$6)</f>
        <v>549.66</v>
      </c>
      <c r="G746" s="3">
        <f>soli3grenz(C746,$A$3,Param!$J$4,Param!$J$5,Param!$J$6)*100</f>
        <v>11.899999999999999</v>
      </c>
      <c r="H746" s="13">
        <f t="shared" si="268"/>
        <v>22124.66</v>
      </c>
      <c r="I746" s="3">
        <f t="shared" si="266"/>
        <v>30.060679347826085</v>
      </c>
      <c r="J746" s="13">
        <f t="shared" si="269"/>
        <v>46.997999999999998</v>
      </c>
      <c r="K746" s="13">
        <f>tarifest3(A746,$A$3,Param!$B$10,Param!$C$10,Param!$D$10,Param!$E$10,Param!$B$11,Param!$C$11,Param!$D$11,Param!$E$11)</f>
        <v>25921</v>
      </c>
      <c r="L746" s="3">
        <f t="shared" si="278"/>
        <v>35.21875</v>
      </c>
      <c r="M746" s="3">
        <f>tarifest3grenz(A746,$A$3,Param!$B$10,Param!$C$10,Param!$D$10,Param!$E$10,Param!$B$11,Param!$C$11,Param!$D$11,Param!$E$11)*100</f>
        <v>42</v>
      </c>
      <c r="N746" s="3">
        <f t="shared" si="279"/>
        <v>11521</v>
      </c>
      <c r="O746" s="3">
        <f t="shared" si="280"/>
        <v>15.653532608695652</v>
      </c>
      <c r="P746" s="13">
        <f t="shared" si="270"/>
        <v>51520</v>
      </c>
      <c r="Q746" s="13">
        <f t="shared" si="281"/>
        <v>0</v>
      </c>
      <c r="R746" s="13">
        <f>tarifest3(A746-$K$3,$A$3,Param!$B$10,Param!$C$10,Param!$D$10,Param!$E$10,Param!$B$11,Param!$C$11,Param!$D$11,Param!$E$11)</f>
        <v>17281</v>
      </c>
      <c r="S746" s="3">
        <f t="shared" si="282"/>
        <v>23.479619565217391</v>
      </c>
      <c r="T746" s="3">
        <f>IF(A746&lt;$K$3,$K$2,tarifest3grenz(A746-$K$3,$A$3,Param!$B$10,Param!$C$10,Param!$D$10,Param!$E$10,Param!$B$11,Param!$C$11,Param!$D$11,Param!$E$11))*100</f>
        <v>42</v>
      </c>
      <c r="U746" s="3">
        <f>MAX(K746-tarifest3($K$3,$A$3,Param!$B$10,Param!$C$10,Param!$D$10,Param!$E$10,Param!$B$11,Param!$C$11,Param!$D$11,Param!$E$11),0)</f>
        <v>20691</v>
      </c>
      <c r="V746" s="3">
        <f t="shared" si="283"/>
        <v>28.112771739130434</v>
      </c>
      <c r="W746" s="3">
        <f t="shared" si="284"/>
        <v>42</v>
      </c>
      <c r="X746" s="3">
        <f>soli3grenz(K746,$A$3,Param!$J$9,Param!$J$10,Param!$J$11)*100</f>
        <v>11.899999999999999</v>
      </c>
      <c r="Y746" s="13">
        <f t="shared" si="271"/>
        <v>20691</v>
      </c>
      <c r="Z746" s="3">
        <f t="shared" si="285"/>
        <v>28.112771739130434</v>
      </c>
      <c r="AA746" s="13">
        <f t="shared" si="272"/>
        <v>42</v>
      </c>
      <c r="AB746" s="13">
        <f t="shared" si="273"/>
        <v>-1433.6599999999999</v>
      </c>
      <c r="AC746" s="13">
        <f t="shared" si="274"/>
        <v>-1.947907608695651</v>
      </c>
      <c r="AD746" s="13">
        <f t="shared" si="275"/>
        <v>-4.9979999999999976</v>
      </c>
      <c r="AE746" s="3">
        <f t="shared" si="276"/>
        <v>0</v>
      </c>
      <c r="AF746" s="13">
        <f t="shared" si="264"/>
        <v>1433.6599999999999</v>
      </c>
      <c r="AG746" s="13">
        <f t="shared" si="286"/>
        <v>1.947907608695651</v>
      </c>
      <c r="AH746" s="13">
        <f t="shared" si="265"/>
        <v>1.947907608695651</v>
      </c>
    </row>
    <row r="747" spans="1:34" x14ac:dyDescent="0.2">
      <c r="A747" s="8">
        <f t="shared" si="287"/>
        <v>73700</v>
      </c>
      <c r="B747" s="9">
        <f t="shared" si="267"/>
        <v>73.7</v>
      </c>
      <c r="C747" s="13">
        <f>tarifest3(A747,$A$3,Param!$B$5,Param!$C$5,Param!$D$5,Param!$E$5,Param!$B$6,Param!$C$6,Param!$D$6,Param!$E$6)</f>
        <v>21617</v>
      </c>
      <c r="D747" s="3">
        <f t="shared" si="277"/>
        <v>29.331071913161466</v>
      </c>
      <c r="E747" s="3">
        <f>tarifest3grenz(A747,$A$3,Param!$B$5,Param!$C$5,Param!$D$5,Param!$E$5,Param!$B$6,Param!$C$6,Param!$D$6,Param!$E$6)*100</f>
        <v>42</v>
      </c>
      <c r="F747" s="13">
        <f>soli3(C747,$A$3,Param!$J$4,Param!$J$5,Param!$J$6)</f>
        <v>554.65</v>
      </c>
      <c r="G747" s="3">
        <f>soli3grenz(C747,$A$3,Param!$J$4,Param!$J$5,Param!$J$6)*100</f>
        <v>11.899999999999999</v>
      </c>
      <c r="H747" s="13">
        <f t="shared" si="268"/>
        <v>22171.65</v>
      </c>
      <c r="I747" s="3">
        <f t="shared" si="266"/>
        <v>30.083649932157396</v>
      </c>
      <c r="J747" s="13">
        <f t="shared" si="269"/>
        <v>46.997999999999998</v>
      </c>
      <c r="K747" s="13">
        <f>tarifest3(A747,$A$3,Param!$B$10,Param!$C$10,Param!$D$10,Param!$E$10,Param!$B$11,Param!$C$11,Param!$D$11,Param!$E$11)</f>
        <v>25963</v>
      </c>
      <c r="L747" s="3">
        <f t="shared" si="278"/>
        <v>35.227951153324291</v>
      </c>
      <c r="M747" s="3">
        <f>tarifest3grenz(A747,$A$3,Param!$B$10,Param!$C$10,Param!$D$10,Param!$E$10,Param!$B$11,Param!$C$11,Param!$D$11,Param!$E$11)*100</f>
        <v>42</v>
      </c>
      <c r="N747" s="3">
        <f t="shared" si="279"/>
        <v>11563</v>
      </c>
      <c r="O747" s="3">
        <f t="shared" si="280"/>
        <v>15.689280868385346</v>
      </c>
      <c r="P747" s="13">
        <f t="shared" si="270"/>
        <v>51590</v>
      </c>
      <c r="Q747" s="13">
        <f t="shared" si="281"/>
        <v>0</v>
      </c>
      <c r="R747" s="13">
        <f>tarifest3(A747-$K$3,$A$3,Param!$B$10,Param!$C$10,Param!$D$10,Param!$E$10,Param!$B$11,Param!$C$11,Param!$D$11,Param!$E$11)</f>
        <v>17323</v>
      </c>
      <c r="S747" s="3">
        <f t="shared" si="282"/>
        <v>23.504748982360923</v>
      </c>
      <c r="T747" s="3">
        <f>IF(A747&lt;$K$3,$K$2,tarifest3grenz(A747-$K$3,$A$3,Param!$B$10,Param!$C$10,Param!$D$10,Param!$E$10,Param!$B$11,Param!$C$11,Param!$D$11,Param!$E$11))*100</f>
        <v>42</v>
      </c>
      <c r="U747" s="3">
        <f>MAX(K747-tarifest3($K$3,$A$3,Param!$B$10,Param!$C$10,Param!$D$10,Param!$E$10,Param!$B$11,Param!$C$11,Param!$D$11,Param!$E$11),0)</f>
        <v>20733</v>
      </c>
      <c r="V747" s="3">
        <f t="shared" si="283"/>
        <v>28.131614654002711</v>
      </c>
      <c r="W747" s="3">
        <f t="shared" si="284"/>
        <v>42</v>
      </c>
      <c r="X747" s="3">
        <f>soli3grenz(K747,$A$3,Param!$J$9,Param!$J$10,Param!$J$11)*100</f>
        <v>11.899999999999999</v>
      </c>
      <c r="Y747" s="13">
        <f t="shared" si="271"/>
        <v>20733</v>
      </c>
      <c r="Z747" s="3">
        <f t="shared" si="285"/>
        <v>28.131614654002711</v>
      </c>
      <c r="AA747" s="13">
        <f t="shared" si="272"/>
        <v>42</v>
      </c>
      <c r="AB747" s="13">
        <f t="shared" si="273"/>
        <v>-1438.6500000000015</v>
      </c>
      <c r="AC747" s="13">
        <f t="shared" si="274"/>
        <v>-1.9520352781546855</v>
      </c>
      <c r="AD747" s="13">
        <f t="shared" si="275"/>
        <v>-4.9979999999999976</v>
      </c>
      <c r="AE747" s="3">
        <f t="shared" si="276"/>
        <v>0</v>
      </c>
      <c r="AF747" s="13">
        <f t="shared" si="264"/>
        <v>1438.6500000000015</v>
      </c>
      <c r="AG747" s="13">
        <f t="shared" si="286"/>
        <v>1.9520352781546855</v>
      </c>
      <c r="AH747" s="13">
        <f t="shared" si="265"/>
        <v>1.9520352781546855</v>
      </c>
    </row>
    <row r="748" spans="1:34" x14ac:dyDescent="0.2">
      <c r="A748" s="8">
        <f t="shared" si="287"/>
        <v>73800</v>
      </c>
      <c r="B748" s="9">
        <f t="shared" si="267"/>
        <v>73.8</v>
      </c>
      <c r="C748" s="13">
        <f>tarifest3(A748,$A$3,Param!$B$5,Param!$C$5,Param!$D$5,Param!$E$5,Param!$B$6,Param!$C$6,Param!$D$6,Param!$E$6)</f>
        <v>21659</v>
      </c>
      <c r="D748" s="3">
        <f t="shared" si="277"/>
        <v>29.348238482384826</v>
      </c>
      <c r="E748" s="3">
        <f>tarifest3grenz(A748,$A$3,Param!$B$5,Param!$C$5,Param!$D$5,Param!$E$5,Param!$B$6,Param!$C$6,Param!$D$6,Param!$E$6)*100</f>
        <v>42</v>
      </c>
      <c r="F748" s="13">
        <f>soli3(C748,$A$3,Param!$J$4,Param!$J$5,Param!$J$6)</f>
        <v>559.65</v>
      </c>
      <c r="G748" s="3">
        <f>soli3grenz(C748,$A$3,Param!$J$4,Param!$J$5,Param!$J$6)*100</f>
        <v>11.899999999999999</v>
      </c>
      <c r="H748" s="13">
        <f t="shared" si="268"/>
        <v>22218.65</v>
      </c>
      <c r="I748" s="3">
        <f t="shared" si="266"/>
        <v>30.106571815718159</v>
      </c>
      <c r="J748" s="13">
        <f t="shared" si="269"/>
        <v>46.997999999999998</v>
      </c>
      <c r="K748" s="13">
        <f>tarifest3(A748,$A$3,Param!$B$10,Param!$C$10,Param!$D$10,Param!$E$10,Param!$B$11,Param!$C$11,Param!$D$11,Param!$E$11)</f>
        <v>26005</v>
      </c>
      <c r="L748" s="3">
        <f t="shared" si="278"/>
        <v>35.237127371273715</v>
      </c>
      <c r="M748" s="3">
        <f>tarifest3grenz(A748,$A$3,Param!$B$10,Param!$C$10,Param!$D$10,Param!$E$10,Param!$B$11,Param!$C$11,Param!$D$11,Param!$E$11)*100</f>
        <v>42</v>
      </c>
      <c r="N748" s="3">
        <f t="shared" si="279"/>
        <v>11605</v>
      </c>
      <c r="O748" s="3">
        <f t="shared" si="280"/>
        <v>15.724932249322492</v>
      </c>
      <c r="P748" s="13">
        <f t="shared" si="270"/>
        <v>51660</v>
      </c>
      <c r="Q748" s="13">
        <f t="shared" si="281"/>
        <v>0</v>
      </c>
      <c r="R748" s="13">
        <f>tarifest3(A748-$K$3,$A$3,Param!$B$10,Param!$C$10,Param!$D$10,Param!$E$10,Param!$B$11,Param!$C$11,Param!$D$11,Param!$E$11)</f>
        <v>17365</v>
      </c>
      <c r="S748" s="3">
        <f t="shared" si="282"/>
        <v>23.529810298102984</v>
      </c>
      <c r="T748" s="3">
        <f>IF(A748&lt;$K$3,$K$2,tarifest3grenz(A748-$K$3,$A$3,Param!$B$10,Param!$C$10,Param!$D$10,Param!$E$10,Param!$B$11,Param!$C$11,Param!$D$11,Param!$E$11))*100</f>
        <v>42</v>
      </c>
      <c r="U748" s="3">
        <f>MAX(K748-tarifest3($K$3,$A$3,Param!$B$10,Param!$C$10,Param!$D$10,Param!$E$10,Param!$B$11,Param!$C$11,Param!$D$11,Param!$E$11),0)</f>
        <v>20775</v>
      </c>
      <c r="V748" s="3">
        <f t="shared" si="283"/>
        <v>28.150406504065039</v>
      </c>
      <c r="W748" s="3">
        <f t="shared" si="284"/>
        <v>42</v>
      </c>
      <c r="X748" s="3">
        <f>soli3grenz(K748,$A$3,Param!$J$9,Param!$J$10,Param!$J$11)*100</f>
        <v>11.899999999999999</v>
      </c>
      <c r="Y748" s="13">
        <f t="shared" si="271"/>
        <v>20775</v>
      </c>
      <c r="Z748" s="3">
        <f t="shared" si="285"/>
        <v>28.150406504065039</v>
      </c>
      <c r="AA748" s="13">
        <f t="shared" si="272"/>
        <v>42</v>
      </c>
      <c r="AB748" s="13">
        <f t="shared" si="273"/>
        <v>-1443.6500000000015</v>
      </c>
      <c r="AC748" s="13">
        <f t="shared" si="274"/>
        <v>-1.9561653116531197</v>
      </c>
      <c r="AD748" s="13">
        <f t="shared" si="275"/>
        <v>-4.9979999999999976</v>
      </c>
      <c r="AE748" s="3">
        <f t="shared" si="276"/>
        <v>0</v>
      </c>
      <c r="AF748" s="13">
        <f t="shared" si="264"/>
        <v>1443.6500000000015</v>
      </c>
      <c r="AG748" s="13">
        <f t="shared" si="286"/>
        <v>1.9561653116531197</v>
      </c>
      <c r="AH748" s="13">
        <f t="shared" si="265"/>
        <v>1.9561653116531197</v>
      </c>
    </row>
    <row r="749" spans="1:34" x14ac:dyDescent="0.2">
      <c r="A749" s="8">
        <f t="shared" si="287"/>
        <v>73900</v>
      </c>
      <c r="B749" s="9">
        <f t="shared" si="267"/>
        <v>73.900000000000006</v>
      </c>
      <c r="C749" s="13">
        <f>tarifest3(A749,$A$3,Param!$B$5,Param!$C$5,Param!$D$5,Param!$E$5,Param!$B$6,Param!$C$6,Param!$D$6,Param!$E$6)</f>
        <v>21701</v>
      </c>
      <c r="D749" s="3">
        <f t="shared" si="277"/>
        <v>29.365358592692832</v>
      </c>
      <c r="E749" s="3">
        <f>tarifest3grenz(A749,$A$3,Param!$B$5,Param!$C$5,Param!$D$5,Param!$E$5,Param!$B$6,Param!$C$6,Param!$D$6,Param!$E$6)*100</f>
        <v>42</v>
      </c>
      <c r="F749" s="13">
        <f>soli3(C749,$A$3,Param!$J$4,Param!$J$5,Param!$J$6)</f>
        <v>564.65</v>
      </c>
      <c r="G749" s="3">
        <f>soli3grenz(C749,$A$3,Param!$J$4,Param!$J$5,Param!$J$6)*100</f>
        <v>11.899999999999999</v>
      </c>
      <c r="H749" s="13">
        <f t="shared" si="268"/>
        <v>22265.65</v>
      </c>
      <c r="I749" s="3">
        <f t="shared" si="266"/>
        <v>30.129431664411371</v>
      </c>
      <c r="J749" s="13">
        <f t="shared" si="269"/>
        <v>46.997999999999998</v>
      </c>
      <c r="K749" s="13">
        <f>tarifest3(A749,$A$3,Param!$B$10,Param!$C$10,Param!$D$10,Param!$E$10,Param!$B$11,Param!$C$11,Param!$D$11,Param!$E$11)</f>
        <v>26047</v>
      </c>
      <c r="L749" s="3">
        <f t="shared" si="278"/>
        <v>35.246278755074421</v>
      </c>
      <c r="M749" s="3">
        <f>tarifest3grenz(A749,$A$3,Param!$B$10,Param!$C$10,Param!$D$10,Param!$E$10,Param!$B$11,Param!$C$11,Param!$D$11,Param!$E$11)*100</f>
        <v>42</v>
      </c>
      <c r="N749" s="3">
        <f t="shared" si="279"/>
        <v>11647</v>
      </c>
      <c r="O749" s="3">
        <f t="shared" si="280"/>
        <v>15.760487144790257</v>
      </c>
      <c r="P749" s="13">
        <f t="shared" si="270"/>
        <v>51730</v>
      </c>
      <c r="Q749" s="13">
        <f t="shared" si="281"/>
        <v>0</v>
      </c>
      <c r="R749" s="13">
        <f>tarifest3(A749-$K$3,$A$3,Param!$B$10,Param!$C$10,Param!$D$10,Param!$E$10,Param!$B$11,Param!$C$11,Param!$D$11,Param!$E$11)</f>
        <v>17407</v>
      </c>
      <c r="S749" s="3">
        <f t="shared" si="282"/>
        <v>23.554803788903925</v>
      </c>
      <c r="T749" s="3">
        <f>IF(A749&lt;$K$3,$K$2,tarifest3grenz(A749-$K$3,$A$3,Param!$B$10,Param!$C$10,Param!$D$10,Param!$E$10,Param!$B$11,Param!$C$11,Param!$D$11,Param!$E$11))*100</f>
        <v>42</v>
      </c>
      <c r="U749" s="3">
        <f>MAX(K749-tarifest3($K$3,$A$3,Param!$B$10,Param!$C$10,Param!$D$10,Param!$E$10,Param!$B$11,Param!$C$11,Param!$D$11,Param!$E$11),0)</f>
        <v>20817</v>
      </c>
      <c r="V749" s="3">
        <f t="shared" si="283"/>
        <v>28.169147496617047</v>
      </c>
      <c r="W749" s="3">
        <f t="shared" si="284"/>
        <v>42</v>
      </c>
      <c r="X749" s="3">
        <f>soli3grenz(K749,$A$3,Param!$J$9,Param!$J$10,Param!$J$11)*100</f>
        <v>11.899999999999999</v>
      </c>
      <c r="Y749" s="13">
        <f t="shared" si="271"/>
        <v>20817</v>
      </c>
      <c r="Z749" s="3">
        <f t="shared" si="285"/>
        <v>28.169147496617047</v>
      </c>
      <c r="AA749" s="13">
        <f t="shared" si="272"/>
        <v>42</v>
      </c>
      <c r="AB749" s="13">
        <f t="shared" si="273"/>
        <v>-1448.6500000000015</v>
      </c>
      <c r="AC749" s="13">
        <f t="shared" si="274"/>
        <v>-1.9602841677943239</v>
      </c>
      <c r="AD749" s="13">
        <f t="shared" si="275"/>
        <v>-4.9979999999999976</v>
      </c>
      <c r="AE749" s="3">
        <f t="shared" si="276"/>
        <v>0</v>
      </c>
      <c r="AF749" s="13">
        <f t="shared" si="264"/>
        <v>1448.6500000000015</v>
      </c>
      <c r="AG749" s="13">
        <f t="shared" si="286"/>
        <v>1.9602841677943239</v>
      </c>
      <c r="AH749" s="13">
        <f t="shared" si="265"/>
        <v>1.9602841677943239</v>
      </c>
    </row>
    <row r="750" spans="1:34" x14ac:dyDescent="0.2">
      <c r="A750" s="8">
        <f t="shared" si="287"/>
        <v>74000</v>
      </c>
      <c r="B750" s="9">
        <f t="shared" si="267"/>
        <v>74</v>
      </c>
      <c r="C750" s="13">
        <f>tarifest3(A750,$A$3,Param!$B$5,Param!$C$5,Param!$D$5,Param!$E$5,Param!$B$6,Param!$C$6,Param!$D$6,Param!$E$6)</f>
        <v>21743</v>
      </c>
      <c r="D750" s="3">
        <f t="shared" si="277"/>
        <v>29.382432432432431</v>
      </c>
      <c r="E750" s="3">
        <f>tarifest3grenz(A750,$A$3,Param!$B$5,Param!$C$5,Param!$D$5,Param!$E$5,Param!$B$6,Param!$C$6,Param!$D$6,Param!$E$6)*100</f>
        <v>42</v>
      </c>
      <c r="F750" s="13">
        <f>soli3(C750,$A$3,Param!$J$4,Param!$J$5,Param!$J$6)</f>
        <v>569.65</v>
      </c>
      <c r="G750" s="3">
        <f>soli3grenz(C750,$A$3,Param!$J$4,Param!$J$5,Param!$J$6)*100</f>
        <v>11.899999999999999</v>
      </c>
      <c r="H750" s="13">
        <f t="shared" si="268"/>
        <v>22312.65</v>
      </c>
      <c r="I750" s="3">
        <f t="shared" si="266"/>
        <v>30.152229729729729</v>
      </c>
      <c r="J750" s="13">
        <f t="shared" si="269"/>
        <v>46.997999999999998</v>
      </c>
      <c r="K750" s="13">
        <f>tarifest3(A750,$A$3,Param!$B$10,Param!$C$10,Param!$D$10,Param!$E$10,Param!$B$11,Param!$C$11,Param!$D$11,Param!$E$11)</f>
        <v>26089</v>
      </c>
      <c r="L750" s="3">
        <f t="shared" si="278"/>
        <v>35.255405405405405</v>
      </c>
      <c r="M750" s="3">
        <f>tarifest3grenz(A750,$A$3,Param!$B$10,Param!$C$10,Param!$D$10,Param!$E$10,Param!$B$11,Param!$C$11,Param!$D$11,Param!$E$11)*100</f>
        <v>42</v>
      </c>
      <c r="N750" s="3">
        <f t="shared" si="279"/>
        <v>11689</v>
      </c>
      <c r="O750" s="3">
        <f t="shared" si="280"/>
        <v>15.795945945945947</v>
      </c>
      <c r="P750" s="13">
        <f t="shared" si="270"/>
        <v>51800</v>
      </c>
      <c r="Q750" s="13">
        <f t="shared" si="281"/>
        <v>0</v>
      </c>
      <c r="R750" s="13">
        <f>tarifest3(A750-$K$3,$A$3,Param!$B$10,Param!$C$10,Param!$D$10,Param!$E$10,Param!$B$11,Param!$C$11,Param!$D$11,Param!$E$11)</f>
        <v>17449</v>
      </c>
      <c r="S750" s="3">
        <f t="shared" si="282"/>
        <v>23.579729729729728</v>
      </c>
      <c r="T750" s="3">
        <f>IF(A750&lt;$K$3,$K$2,tarifest3grenz(A750-$K$3,$A$3,Param!$B$10,Param!$C$10,Param!$D$10,Param!$E$10,Param!$B$11,Param!$C$11,Param!$D$11,Param!$E$11))*100</f>
        <v>42</v>
      </c>
      <c r="U750" s="3">
        <f>MAX(K750-tarifest3($K$3,$A$3,Param!$B$10,Param!$C$10,Param!$D$10,Param!$E$10,Param!$B$11,Param!$C$11,Param!$D$11,Param!$E$11),0)</f>
        <v>20859</v>
      </c>
      <c r="V750" s="3">
        <f t="shared" si="283"/>
        <v>28.187837837837836</v>
      </c>
      <c r="W750" s="3">
        <f t="shared" si="284"/>
        <v>42</v>
      </c>
      <c r="X750" s="3">
        <f>soli3grenz(K750,$A$3,Param!$J$9,Param!$J$10,Param!$J$11)*100</f>
        <v>11.899999999999999</v>
      </c>
      <c r="Y750" s="13">
        <f t="shared" si="271"/>
        <v>20859</v>
      </c>
      <c r="Z750" s="3">
        <f t="shared" si="285"/>
        <v>28.187837837837836</v>
      </c>
      <c r="AA750" s="13">
        <f t="shared" si="272"/>
        <v>42</v>
      </c>
      <c r="AB750" s="13">
        <f t="shared" si="273"/>
        <v>-1453.6500000000015</v>
      </c>
      <c r="AC750" s="13">
        <f t="shared" si="274"/>
        <v>-1.9643918918918928</v>
      </c>
      <c r="AD750" s="13">
        <f t="shared" si="275"/>
        <v>-4.9979999999999976</v>
      </c>
      <c r="AE750" s="3">
        <f t="shared" si="276"/>
        <v>0</v>
      </c>
      <c r="AF750" s="13">
        <f t="shared" si="264"/>
        <v>1453.6500000000015</v>
      </c>
      <c r="AG750" s="13">
        <f t="shared" si="286"/>
        <v>1.9643918918918928</v>
      </c>
      <c r="AH750" s="13">
        <f t="shared" si="265"/>
        <v>1.9643918918918928</v>
      </c>
    </row>
    <row r="751" spans="1:34" x14ac:dyDescent="0.2">
      <c r="A751" s="8">
        <f t="shared" si="287"/>
        <v>74100</v>
      </c>
      <c r="B751" s="9">
        <f t="shared" si="267"/>
        <v>74.099999999999994</v>
      </c>
      <c r="C751" s="13">
        <f>tarifest3(A751,$A$3,Param!$B$5,Param!$C$5,Param!$D$5,Param!$E$5,Param!$B$6,Param!$C$6,Param!$D$6,Param!$E$6)</f>
        <v>21785</v>
      </c>
      <c r="D751" s="3">
        <f t="shared" si="277"/>
        <v>29.399460188933872</v>
      </c>
      <c r="E751" s="3">
        <f>tarifest3grenz(A751,$A$3,Param!$B$5,Param!$C$5,Param!$D$5,Param!$E$5,Param!$B$6,Param!$C$6,Param!$D$6,Param!$E$6)*100</f>
        <v>42</v>
      </c>
      <c r="F751" s="13">
        <f>soli3(C751,$A$3,Param!$J$4,Param!$J$5,Param!$J$6)</f>
        <v>574.65</v>
      </c>
      <c r="G751" s="3">
        <f>soli3grenz(C751,$A$3,Param!$J$4,Param!$J$5,Param!$J$6)*100</f>
        <v>11.899999999999999</v>
      </c>
      <c r="H751" s="13">
        <f t="shared" si="268"/>
        <v>22359.65</v>
      </c>
      <c r="I751" s="3">
        <f t="shared" si="266"/>
        <v>30.174966261808368</v>
      </c>
      <c r="J751" s="13">
        <f t="shared" si="269"/>
        <v>46.997999999999998</v>
      </c>
      <c r="K751" s="13">
        <f>tarifest3(A751,$A$3,Param!$B$10,Param!$C$10,Param!$D$10,Param!$E$10,Param!$B$11,Param!$C$11,Param!$D$11,Param!$E$11)</f>
        <v>26131</v>
      </c>
      <c r="L751" s="3">
        <f t="shared" si="278"/>
        <v>35.264507422402161</v>
      </c>
      <c r="M751" s="3">
        <f>tarifest3grenz(A751,$A$3,Param!$B$10,Param!$C$10,Param!$D$10,Param!$E$10,Param!$B$11,Param!$C$11,Param!$D$11,Param!$E$11)*100</f>
        <v>42</v>
      </c>
      <c r="N751" s="3">
        <f t="shared" si="279"/>
        <v>11731</v>
      </c>
      <c r="O751" s="3">
        <f t="shared" si="280"/>
        <v>15.831309041835356</v>
      </c>
      <c r="P751" s="13">
        <f t="shared" si="270"/>
        <v>51870</v>
      </c>
      <c r="Q751" s="13">
        <f t="shared" si="281"/>
        <v>0</v>
      </c>
      <c r="R751" s="13">
        <f>tarifest3(A751-$K$3,$A$3,Param!$B$10,Param!$C$10,Param!$D$10,Param!$E$10,Param!$B$11,Param!$C$11,Param!$D$11,Param!$E$11)</f>
        <v>17491</v>
      </c>
      <c r="S751" s="3">
        <f t="shared" si="282"/>
        <v>23.60458839406208</v>
      </c>
      <c r="T751" s="3">
        <f>IF(A751&lt;$K$3,$K$2,tarifest3grenz(A751-$K$3,$A$3,Param!$B$10,Param!$C$10,Param!$D$10,Param!$E$10,Param!$B$11,Param!$C$11,Param!$D$11,Param!$E$11))*100</f>
        <v>42</v>
      </c>
      <c r="U751" s="3">
        <f>MAX(K751-tarifest3($K$3,$A$3,Param!$B$10,Param!$C$10,Param!$D$10,Param!$E$10,Param!$B$11,Param!$C$11,Param!$D$11,Param!$E$11),0)</f>
        <v>20901</v>
      </c>
      <c r="V751" s="3">
        <f t="shared" si="283"/>
        <v>28.206477732793523</v>
      </c>
      <c r="W751" s="3">
        <f t="shared" si="284"/>
        <v>42</v>
      </c>
      <c r="X751" s="3">
        <f>soli3grenz(K751,$A$3,Param!$J$9,Param!$J$10,Param!$J$11)*100</f>
        <v>11.899999999999999</v>
      </c>
      <c r="Y751" s="13">
        <f t="shared" si="271"/>
        <v>20901</v>
      </c>
      <c r="Z751" s="3">
        <f t="shared" si="285"/>
        <v>28.206477732793523</v>
      </c>
      <c r="AA751" s="13">
        <f t="shared" si="272"/>
        <v>42</v>
      </c>
      <c r="AB751" s="13">
        <f t="shared" si="273"/>
        <v>-1458.6500000000015</v>
      </c>
      <c r="AC751" s="13">
        <f t="shared" si="274"/>
        <v>-1.9684885290148451</v>
      </c>
      <c r="AD751" s="13">
        <f t="shared" si="275"/>
        <v>-4.9979999999999976</v>
      </c>
      <c r="AE751" s="3">
        <f t="shared" si="276"/>
        <v>0</v>
      </c>
      <c r="AF751" s="13">
        <f t="shared" si="264"/>
        <v>1458.6500000000015</v>
      </c>
      <c r="AG751" s="13">
        <f t="shared" si="286"/>
        <v>1.9684885290148451</v>
      </c>
      <c r="AH751" s="13">
        <f t="shared" si="265"/>
        <v>1.9684885290148451</v>
      </c>
    </row>
    <row r="752" spans="1:34" x14ac:dyDescent="0.2">
      <c r="A752" s="8">
        <f t="shared" si="287"/>
        <v>74200</v>
      </c>
      <c r="B752" s="9">
        <f t="shared" si="267"/>
        <v>74.2</v>
      </c>
      <c r="C752" s="13">
        <f>tarifest3(A752,$A$3,Param!$B$5,Param!$C$5,Param!$D$5,Param!$E$5,Param!$B$6,Param!$C$6,Param!$D$6,Param!$E$6)</f>
        <v>21827</v>
      </c>
      <c r="D752" s="3">
        <f t="shared" si="277"/>
        <v>29.416442048517521</v>
      </c>
      <c r="E752" s="3">
        <f>tarifest3grenz(A752,$A$3,Param!$B$5,Param!$C$5,Param!$D$5,Param!$E$5,Param!$B$6,Param!$C$6,Param!$D$6,Param!$E$6)*100</f>
        <v>42</v>
      </c>
      <c r="F752" s="13">
        <f>soli3(C752,$A$3,Param!$J$4,Param!$J$5,Param!$J$6)</f>
        <v>579.64</v>
      </c>
      <c r="G752" s="3">
        <f>soli3grenz(C752,$A$3,Param!$J$4,Param!$J$5,Param!$J$6)*100</f>
        <v>11.899999999999999</v>
      </c>
      <c r="H752" s="13">
        <f t="shared" si="268"/>
        <v>22406.639999999999</v>
      </c>
      <c r="I752" s="3">
        <f t="shared" si="266"/>
        <v>30.197628032345015</v>
      </c>
      <c r="J752" s="13">
        <f t="shared" si="269"/>
        <v>46.997999999999998</v>
      </c>
      <c r="K752" s="13">
        <f>tarifest3(A752,$A$3,Param!$B$10,Param!$C$10,Param!$D$10,Param!$E$10,Param!$B$11,Param!$C$11,Param!$D$11,Param!$E$11)</f>
        <v>26173</v>
      </c>
      <c r="L752" s="3">
        <f t="shared" si="278"/>
        <v>35.273584905660378</v>
      </c>
      <c r="M752" s="3">
        <f>tarifest3grenz(A752,$A$3,Param!$B$10,Param!$C$10,Param!$D$10,Param!$E$10,Param!$B$11,Param!$C$11,Param!$D$11,Param!$E$11)*100</f>
        <v>42</v>
      </c>
      <c r="N752" s="3">
        <f t="shared" si="279"/>
        <v>11773</v>
      </c>
      <c r="O752" s="3">
        <f t="shared" si="280"/>
        <v>15.866576819407008</v>
      </c>
      <c r="P752" s="13">
        <f t="shared" si="270"/>
        <v>51940</v>
      </c>
      <c r="Q752" s="13">
        <f t="shared" si="281"/>
        <v>0</v>
      </c>
      <c r="R752" s="13">
        <f>tarifest3(A752-$K$3,$A$3,Param!$B$10,Param!$C$10,Param!$D$10,Param!$E$10,Param!$B$11,Param!$C$11,Param!$D$11,Param!$E$11)</f>
        <v>17533</v>
      </c>
      <c r="S752" s="3">
        <f t="shared" si="282"/>
        <v>23.629380053908356</v>
      </c>
      <c r="T752" s="3">
        <f>IF(A752&lt;$K$3,$K$2,tarifest3grenz(A752-$K$3,$A$3,Param!$B$10,Param!$C$10,Param!$D$10,Param!$E$10,Param!$B$11,Param!$C$11,Param!$D$11,Param!$E$11))*100</f>
        <v>42</v>
      </c>
      <c r="U752" s="3">
        <f>MAX(K752-tarifest3($K$3,$A$3,Param!$B$10,Param!$C$10,Param!$D$10,Param!$E$10,Param!$B$11,Param!$C$11,Param!$D$11,Param!$E$11),0)</f>
        <v>20943</v>
      </c>
      <c r="V752" s="3">
        <f t="shared" si="283"/>
        <v>28.225067385444746</v>
      </c>
      <c r="W752" s="3">
        <f t="shared" si="284"/>
        <v>42</v>
      </c>
      <c r="X752" s="3">
        <f>soli3grenz(K752,$A$3,Param!$J$9,Param!$J$10,Param!$J$11)*100</f>
        <v>11.899999999999999</v>
      </c>
      <c r="Y752" s="13">
        <f t="shared" si="271"/>
        <v>20943</v>
      </c>
      <c r="Z752" s="3">
        <f t="shared" si="285"/>
        <v>28.225067385444746</v>
      </c>
      <c r="AA752" s="13">
        <f t="shared" si="272"/>
        <v>42</v>
      </c>
      <c r="AB752" s="13">
        <f t="shared" si="273"/>
        <v>-1463.6399999999994</v>
      </c>
      <c r="AC752" s="13">
        <f t="shared" si="274"/>
        <v>-1.9725606469002699</v>
      </c>
      <c r="AD752" s="13">
        <f t="shared" si="275"/>
        <v>-4.9979999999999976</v>
      </c>
      <c r="AE752" s="3">
        <f t="shared" si="276"/>
        <v>0</v>
      </c>
      <c r="AF752" s="13">
        <f t="shared" si="264"/>
        <v>1463.6399999999994</v>
      </c>
      <c r="AG752" s="13">
        <f t="shared" si="286"/>
        <v>1.9725606469002699</v>
      </c>
      <c r="AH752" s="13">
        <f t="shared" si="265"/>
        <v>1.9725606469002699</v>
      </c>
    </row>
    <row r="753" spans="1:34" x14ac:dyDescent="0.2">
      <c r="A753" s="8">
        <f t="shared" si="287"/>
        <v>74300</v>
      </c>
      <c r="B753" s="9">
        <f t="shared" si="267"/>
        <v>74.3</v>
      </c>
      <c r="C753" s="13">
        <f>tarifest3(A753,$A$3,Param!$B$5,Param!$C$5,Param!$D$5,Param!$E$5,Param!$B$6,Param!$C$6,Param!$D$6,Param!$E$6)</f>
        <v>21869</v>
      </c>
      <c r="D753" s="3">
        <f t="shared" si="277"/>
        <v>29.433378196500669</v>
      </c>
      <c r="E753" s="3">
        <f>tarifest3grenz(A753,$A$3,Param!$B$5,Param!$C$5,Param!$D$5,Param!$E$5,Param!$B$6,Param!$C$6,Param!$D$6,Param!$E$6)*100</f>
        <v>42</v>
      </c>
      <c r="F753" s="13">
        <f>soli3(C753,$A$3,Param!$J$4,Param!$J$5,Param!$J$6)</f>
        <v>584.64</v>
      </c>
      <c r="G753" s="3">
        <f>soli3grenz(C753,$A$3,Param!$J$4,Param!$J$5,Param!$J$6)*100</f>
        <v>11.899999999999999</v>
      </c>
      <c r="H753" s="13">
        <f t="shared" si="268"/>
        <v>22453.64</v>
      </c>
      <c r="I753" s="3">
        <f t="shared" si="266"/>
        <v>30.220242261103635</v>
      </c>
      <c r="J753" s="13">
        <f t="shared" si="269"/>
        <v>46.997999999999998</v>
      </c>
      <c r="K753" s="13">
        <f>tarifest3(A753,$A$3,Param!$B$10,Param!$C$10,Param!$D$10,Param!$E$10,Param!$B$11,Param!$C$11,Param!$D$11,Param!$E$11)</f>
        <v>26215</v>
      </c>
      <c r="L753" s="3">
        <f t="shared" si="278"/>
        <v>35.282637954239569</v>
      </c>
      <c r="M753" s="3">
        <f>tarifest3grenz(A753,$A$3,Param!$B$10,Param!$C$10,Param!$D$10,Param!$E$10,Param!$B$11,Param!$C$11,Param!$D$11,Param!$E$11)*100</f>
        <v>42</v>
      </c>
      <c r="N753" s="3">
        <f t="shared" si="279"/>
        <v>11815</v>
      </c>
      <c r="O753" s="3">
        <f t="shared" si="280"/>
        <v>15.901749663526246</v>
      </c>
      <c r="P753" s="13">
        <f t="shared" si="270"/>
        <v>52010</v>
      </c>
      <c r="Q753" s="13">
        <f t="shared" si="281"/>
        <v>0</v>
      </c>
      <c r="R753" s="13">
        <f>tarifest3(A753-$K$3,$A$3,Param!$B$10,Param!$C$10,Param!$D$10,Param!$E$10,Param!$B$11,Param!$C$11,Param!$D$11,Param!$E$11)</f>
        <v>17575</v>
      </c>
      <c r="S753" s="3">
        <f t="shared" si="282"/>
        <v>23.654104979811574</v>
      </c>
      <c r="T753" s="3">
        <f>IF(A753&lt;$K$3,$K$2,tarifest3grenz(A753-$K$3,$A$3,Param!$B$10,Param!$C$10,Param!$D$10,Param!$E$10,Param!$B$11,Param!$C$11,Param!$D$11,Param!$E$11))*100</f>
        <v>42</v>
      </c>
      <c r="U753" s="3">
        <f>MAX(K753-tarifest3($K$3,$A$3,Param!$B$10,Param!$C$10,Param!$D$10,Param!$E$10,Param!$B$11,Param!$C$11,Param!$D$11,Param!$E$11),0)</f>
        <v>20985</v>
      </c>
      <c r="V753" s="3">
        <f t="shared" si="283"/>
        <v>28.243606998654101</v>
      </c>
      <c r="W753" s="3">
        <f t="shared" si="284"/>
        <v>42</v>
      </c>
      <c r="X753" s="3">
        <f>soli3grenz(K753,$A$3,Param!$J$9,Param!$J$10,Param!$J$11)*100</f>
        <v>11.899999999999999</v>
      </c>
      <c r="Y753" s="13">
        <f t="shared" si="271"/>
        <v>20985</v>
      </c>
      <c r="Z753" s="3">
        <f t="shared" si="285"/>
        <v>28.243606998654101</v>
      </c>
      <c r="AA753" s="13">
        <f t="shared" si="272"/>
        <v>42</v>
      </c>
      <c r="AB753" s="13">
        <f t="shared" si="273"/>
        <v>-1468.6399999999994</v>
      </c>
      <c r="AC753" s="13">
        <f t="shared" si="274"/>
        <v>-1.976635262449534</v>
      </c>
      <c r="AD753" s="13">
        <f t="shared" si="275"/>
        <v>-4.9979999999999976</v>
      </c>
      <c r="AE753" s="3">
        <f t="shared" si="276"/>
        <v>0</v>
      </c>
      <c r="AF753" s="13">
        <f t="shared" si="264"/>
        <v>1468.6399999999994</v>
      </c>
      <c r="AG753" s="13">
        <f t="shared" si="286"/>
        <v>1.976635262449534</v>
      </c>
      <c r="AH753" s="13">
        <f t="shared" si="265"/>
        <v>1.976635262449534</v>
      </c>
    </row>
    <row r="754" spans="1:34" x14ac:dyDescent="0.2">
      <c r="A754" s="8">
        <f t="shared" si="287"/>
        <v>74400</v>
      </c>
      <c r="B754" s="9">
        <f t="shared" si="267"/>
        <v>74.400000000000006</v>
      </c>
      <c r="C754" s="13">
        <f>tarifest3(A754,$A$3,Param!$B$5,Param!$C$5,Param!$D$5,Param!$E$5,Param!$B$6,Param!$C$6,Param!$D$6,Param!$E$6)</f>
        <v>21911</v>
      </c>
      <c r="D754" s="3">
        <f t="shared" si="277"/>
        <v>29.4502688172043</v>
      </c>
      <c r="E754" s="3">
        <f>tarifest3grenz(A754,$A$3,Param!$B$5,Param!$C$5,Param!$D$5,Param!$E$5,Param!$B$6,Param!$C$6,Param!$D$6,Param!$E$6)*100</f>
        <v>42</v>
      </c>
      <c r="F754" s="13">
        <f>soli3(C754,$A$3,Param!$J$4,Param!$J$5,Param!$J$6)</f>
        <v>589.64</v>
      </c>
      <c r="G754" s="3">
        <f>soli3grenz(C754,$A$3,Param!$J$4,Param!$J$5,Param!$J$6)*100</f>
        <v>11.899999999999999</v>
      </c>
      <c r="H754" s="13">
        <f t="shared" si="268"/>
        <v>22500.639999999999</v>
      </c>
      <c r="I754" s="3">
        <f t="shared" si="266"/>
        <v>30.242795698924731</v>
      </c>
      <c r="J754" s="13">
        <f t="shared" si="269"/>
        <v>46.997999999999998</v>
      </c>
      <c r="K754" s="13">
        <f>tarifest3(A754,$A$3,Param!$B$10,Param!$C$10,Param!$D$10,Param!$E$10,Param!$B$11,Param!$C$11,Param!$D$11,Param!$E$11)</f>
        <v>26257</v>
      </c>
      <c r="L754" s="3">
        <f t="shared" si="278"/>
        <v>35.291666666666664</v>
      </c>
      <c r="M754" s="3">
        <f>tarifest3grenz(A754,$A$3,Param!$B$10,Param!$C$10,Param!$D$10,Param!$E$10,Param!$B$11,Param!$C$11,Param!$D$11,Param!$E$11)*100</f>
        <v>42</v>
      </c>
      <c r="N754" s="3">
        <f t="shared" si="279"/>
        <v>11857</v>
      </c>
      <c r="O754" s="3">
        <f t="shared" si="280"/>
        <v>15.936827956989246</v>
      </c>
      <c r="P754" s="13">
        <f t="shared" si="270"/>
        <v>52080</v>
      </c>
      <c r="Q754" s="13">
        <f t="shared" si="281"/>
        <v>0</v>
      </c>
      <c r="R754" s="13">
        <f>tarifest3(A754-$K$3,$A$3,Param!$B$10,Param!$C$10,Param!$D$10,Param!$E$10,Param!$B$11,Param!$C$11,Param!$D$11,Param!$E$11)</f>
        <v>17617</v>
      </c>
      <c r="S754" s="3">
        <f t="shared" si="282"/>
        <v>23.678763440860216</v>
      </c>
      <c r="T754" s="3">
        <f>IF(A754&lt;$K$3,$K$2,tarifest3grenz(A754-$K$3,$A$3,Param!$B$10,Param!$C$10,Param!$D$10,Param!$E$10,Param!$B$11,Param!$C$11,Param!$D$11,Param!$E$11))*100</f>
        <v>42</v>
      </c>
      <c r="U754" s="3">
        <f>MAX(K754-tarifest3($K$3,$A$3,Param!$B$10,Param!$C$10,Param!$D$10,Param!$E$10,Param!$B$11,Param!$C$11,Param!$D$11,Param!$E$11),0)</f>
        <v>21027</v>
      </c>
      <c r="V754" s="3">
        <f t="shared" si="283"/>
        <v>28.262096774193544</v>
      </c>
      <c r="W754" s="3">
        <f t="shared" si="284"/>
        <v>42</v>
      </c>
      <c r="X754" s="3">
        <f>soli3grenz(K754,$A$3,Param!$J$9,Param!$J$10,Param!$J$11)*100</f>
        <v>11.899999999999999</v>
      </c>
      <c r="Y754" s="13">
        <f t="shared" si="271"/>
        <v>21027</v>
      </c>
      <c r="Z754" s="3">
        <f t="shared" si="285"/>
        <v>28.262096774193544</v>
      </c>
      <c r="AA754" s="13">
        <f t="shared" si="272"/>
        <v>42</v>
      </c>
      <c r="AB754" s="13">
        <f t="shared" si="273"/>
        <v>-1473.6399999999994</v>
      </c>
      <c r="AC754" s="13">
        <f t="shared" si="274"/>
        <v>-1.9806989247311861</v>
      </c>
      <c r="AD754" s="13">
        <f t="shared" si="275"/>
        <v>-4.9979999999999976</v>
      </c>
      <c r="AE754" s="3">
        <f t="shared" si="276"/>
        <v>0</v>
      </c>
      <c r="AF754" s="13">
        <f t="shared" si="264"/>
        <v>1473.6399999999994</v>
      </c>
      <c r="AG754" s="13">
        <f t="shared" si="286"/>
        <v>1.9806989247311861</v>
      </c>
      <c r="AH754" s="13">
        <f t="shared" si="265"/>
        <v>1.9806989247311861</v>
      </c>
    </row>
    <row r="755" spans="1:34" x14ac:dyDescent="0.2">
      <c r="A755" s="8">
        <f t="shared" si="287"/>
        <v>74500</v>
      </c>
      <c r="B755" s="9">
        <f t="shared" si="267"/>
        <v>74.5</v>
      </c>
      <c r="C755" s="13">
        <f>tarifest3(A755,$A$3,Param!$B$5,Param!$C$5,Param!$D$5,Param!$E$5,Param!$B$6,Param!$C$6,Param!$D$6,Param!$E$6)</f>
        <v>21953</v>
      </c>
      <c r="D755" s="3">
        <f t="shared" si="277"/>
        <v>29.467114093959733</v>
      </c>
      <c r="E755" s="3">
        <f>tarifest3grenz(A755,$A$3,Param!$B$5,Param!$C$5,Param!$D$5,Param!$E$5,Param!$B$6,Param!$C$6,Param!$D$6,Param!$E$6)*100</f>
        <v>42</v>
      </c>
      <c r="F755" s="13">
        <f>soli3(C755,$A$3,Param!$J$4,Param!$J$5,Param!$J$6)</f>
        <v>594.64</v>
      </c>
      <c r="G755" s="3">
        <f>soli3grenz(C755,$A$3,Param!$J$4,Param!$J$5,Param!$J$6)*100</f>
        <v>11.899999999999999</v>
      </c>
      <c r="H755" s="13">
        <f t="shared" si="268"/>
        <v>22547.64</v>
      </c>
      <c r="I755" s="3">
        <f t="shared" si="266"/>
        <v>30.26528859060403</v>
      </c>
      <c r="J755" s="13">
        <f t="shared" si="269"/>
        <v>46.997999999999998</v>
      </c>
      <c r="K755" s="13">
        <f>tarifest3(A755,$A$3,Param!$B$10,Param!$C$10,Param!$D$10,Param!$E$10,Param!$B$11,Param!$C$11,Param!$D$11,Param!$E$11)</f>
        <v>26299</v>
      </c>
      <c r="L755" s="3">
        <f t="shared" si="278"/>
        <v>35.300671140939599</v>
      </c>
      <c r="M755" s="3">
        <f>tarifest3grenz(A755,$A$3,Param!$B$10,Param!$C$10,Param!$D$10,Param!$E$10,Param!$B$11,Param!$C$11,Param!$D$11,Param!$E$11)*100</f>
        <v>42</v>
      </c>
      <c r="N755" s="3">
        <f t="shared" si="279"/>
        <v>11899</v>
      </c>
      <c r="O755" s="3">
        <f t="shared" si="280"/>
        <v>15.971812080536912</v>
      </c>
      <c r="P755" s="13">
        <f t="shared" si="270"/>
        <v>52150</v>
      </c>
      <c r="Q755" s="13">
        <f t="shared" si="281"/>
        <v>0</v>
      </c>
      <c r="R755" s="13">
        <f>tarifest3(A755-$K$3,$A$3,Param!$B$10,Param!$C$10,Param!$D$10,Param!$E$10,Param!$B$11,Param!$C$11,Param!$D$11,Param!$E$11)</f>
        <v>17659</v>
      </c>
      <c r="S755" s="3">
        <f t="shared" si="282"/>
        <v>23.703355704697987</v>
      </c>
      <c r="T755" s="3">
        <f>IF(A755&lt;$K$3,$K$2,tarifest3grenz(A755-$K$3,$A$3,Param!$B$10,Param!$C$10,Param!$D$10,Param!$E$10,Param!$B$11,Param!$C$11,Param!$D$11,Param!$E$11))*100</f>
        <v>42</v>
      </c>
      <c r="U755" s="3">
        <f>MAX(K755-tarifest3($K$3,$A$3,Param!$B$10,Param!$C$10,Param!$D$10,Param!$E$10,Param!$B$11,Param!$C$11,Param!$D$11,Param!$E$11),0)</f>
        <v>21069</v>
      </c>
      <c r="V755" s="3">
        <f t="shared" si="283"/>
        <v>28.280536912751682</v>
      </c>
      <c r="W755" s="3">
        <f t="shared" si="284"/>
        <v>42</v>
      </c>
      <c r="X755" s="3">
        <f>soli3grenz(K755,$A$3,Param!$J$9,Param!$J$10,Param!$J$11)*100</f>
        <v>11.899999999999999</v>
      </c>
      <c r="Y755" s="13">
        <f t="shared" si="271"/>
        <v>21069</v>
      </c>
      <c r="Z755" s="3">
        <f t="shared" si="285"/>
        <v>28.280536912751682</v>
      </c>
      <c r="AA755" s="13">
        <f t="shared" si="272"/>
        <v>42</v>
      </c>
      <c r="AB755" s="13">
        <f t="shared" si="273"/>
        <v>-1478.6399999999994</v>
      </c>
      <c r="AC755" s="13">
        <f t="shared" si="274"/>
        <v>-1.9847516778523477</v>
      </c>
      <c r="AD755" s="13">
        <f t="shared" si="275"/>
        <v>-4.9979999999999976</v>
      </c>
      <c r="AE755" s="3">
        <f t="shared" si="276"/>
        <v>0</v>
      </c>
      <c r="AF755" s="13">
        <f t="shared" si="264"/>
        <v>1478.6399999999994</v>
      </c>
      <c r="AG755" s="13">
        <f t="shared" si="286"/>
        <v>1.9847516778523477</v>
      </c>
      <c r="AH755" s="13">
        <f t="shared" si="265"/>
        <v>1.9847516778523477</v>
      </c>
    </row>
    <row r="756" spans="1:34" x14ac:dyDescent="0.2">
      <c r="A756" s="8">
        <f t="shared" si="287"/>
        <v>74600</v>
      </c>
      <c r="B756" s="9">
        <f t="shared" si="267"/>
        <v>74.599999999999994</v>
      </c>
      <c r="C756" s="13">
        <f>tarifest3(A756,$A$3,Param!$B$5,Param!$C$5,Param!$D$5,Param!$E$5,Param!$B$6,Param!$C$6,Param!$D$6,Param!$E$6)</f>
        <v>21995</v>
      </c>
      <c r="D756" s="3">
        <f t="shared" si="277"/>
        <v>29.48391420911528</v>
      </c>
      <c r="E756" s="3">
        <f>tarifest3grenz(A756,$A$3,Param!$B$5,Param!$C$5,Param!$D$5,Param!$E$5,Param!$B$6,Param!$C$6,Param!$D$6,Param!$E$6)*100</f>
        <v>42</v>
      </c>
      <c r="F756" s="13">
        <f>soli3(C756,$A$3,Param!$J$4,Param!$J$5,Param!$J$6)</f>
        <v>599.64</v>
      </c>
      <c r="G756" s="3">
        <f>soli3grenz(C756,$A$3,Param!$J$4,Param!$J$5,Param!$J$6)*100</f>
        <v>11.899999999999999</v>
      </c>
      <c r="H756" s="13">
        <f t="shared" si="268"/>
        <v>22594.639999999999</v>
      </c>
      <c r="I756" s="3">
        <f t="shared" si="266"/>
        <v>30.287721179624665</v>
      </c>
      <c r="J756" s="13">
        <f t="shared" si="269"/>
        <v>46.997999999999998</v>
      </c>
      <c r="K756" s="13">
        <f>tarifest3(A756,$A$3,Param!$B$10,Param!$C$10,Param!$D$10,Param!$E$10,Param!$B$11,Param!$C$11,Param!$D$11,Param!$E$11)</f>
        <v>26341</v>
      </c>
      <c r="L756" s="3">
        <f t="shared" si="278"/>
        <v>35.309651474530831</v>
      </c>
      <c r="M756" s="3">
        <f>tarifest3grenz(A756,$A$3,Param!$B$10,Param!$C$10,Param!$D$10,Param!$E$10,Param!$B$11,Param!$C$11,Param!$D$11,Param!$E$11)*100</f>
        <v>42</v>
      </c>
      <c r="N756" s="3">
        <f t="shared" si="279"/>
        <v>11941</v>
      </c>
      <c r="O756" s="3">
        <f t="shared" si="280"/>
        <v>16.006702412868631</v>
      </c>
      <c r="P756" s="13">
        <f t="shared" si="270"/>
        <v>52220</v>
      </c>
      <c r="Q756" s="13">
        <f t="shared" si="281"/>
        <v>0</v>
      </c>
      <c r="R756" s="13">
        <f>tarifest3(A756-$K$3,$A$3,Param!$B$10,Param!$C$10,Param!$D$10,Param!$E$10,Param!$B$11,Param!$C$11,Param!$D$11,Param!$E$11)</f>
        <v>17701</v>
      </c>
      <c r="S756" s="3">
        <f t="shared" si="282"/>
        <v>23.727882037533512</v>
      </c>
      <c r="T756" s="3">
        <f>IF(A756&lt;$K$3,$K$2,tarifest3grenz(A756-$K$3,$A$3,Param!$B$10,Param!$C$10,Param!$D$10,Param!$E$10,Param!$B$11,Param!$C$11,Param!$D$11,Param!$E$11))*100</f>
        <v>42</v>
      </c>
      <c r="U756" s="3">
        <f>MAX(K756-tarifest3($K$3,$A$3,Param!$B$10,Param!$C$10,Param!$D$10,Param!$E$10,Param!$B$11,Param!$C$11,Param!$D$11,Param!$E$11),0)</f>
        <v>21111</v>
      </c>
      <c r="V756" s="3">
        <f t="shared" si="283"/>
        <v>28.298927613941018</v>
      </c>
      <c r="W756" s="3">
        <f t="shared" si="284"/>
        <v>42</v>
      </c>
      <c r="X756" s="3">
        <f>soli3grenz(K756,$A$3,Param!$J$9,Param!$J$10,Param!$J$11)*100</f>
        <v>11.899999999999999</v>
      </c>
      <c r="Y756" s="13">
        <f t="shared" si="271"/>
        <v>21111</v>
      </c>
      <c r="Z756" s="3">
        <f t="shared" si="285"/>
        <v>28.298927613941018</v>
      </c>
      <c r="AA756" s="13">
        <f t="shared" si="272"/>
        <v>42</v>
      </c>
      <c r="AB756" s="13">
        <f t="shared" si="273"/>
        <v>-1483.6399999999994</v>
      </c>
      <c r="AC756" s="13">
        <f t="shared" si="274"/>
        <v>-1.9887935656836468</v>
      </c>
      <c r="AD756" s="13">
        <f t="shared" si="275"/>
        <v>-4.9979999999999976</v>
      </c>
      <c r="AE756" s="3">
        <f t="shared" si="276"/>
        <v>0</v>
      </c>
      <c r="AF756" s="13">
        <f t="shared" ref="AF756:AF819" si="288">-AB756</f>
        <v>1483.6399999999994</v>
      </c>
      <c r="AG756" s="13">
        <f t="shared" si="286"/>
        <v>1.9887935656836468</v>
      </c>
      <c r="AH756" s="13">
        <f t="shared" ref="AH756:AH819" si="289">-AC756</f>
        <v>1.9887935656836468</v>
      </c>
    </row>
    <row r="757" spans="1:34" x14ac:dyDescent="0.2">
      <c r="A757" s="8">
        <f t="shared" si="287"/>
        <v>74700</v>
      </c>
      <c r="B757" s="9">
        <f t="shared" si="267"/>
        <v>74.7</v>
      </c>
      <c r="C757" s="13">
        <f>tarifest3(A757,$A$3,Param!$B$5,Param!$C$5,Param!$D$5,Param!$E$5,Param!$B$6,Param!$C$6,Param!$D$6,Param!$E$6)</f>
        <v>22037</v>
      </c>
      <c r="D757" s="3">
        <f t="shared" si="277"/>
        <v>29.500669344042841</v>
      </c>
      <c r="E757" s="3">
        <f>tarifest3grenz(A757,$A$3,Param!$B$5,Param!$C$5,Param!$D$5,Param!$E$5,Param!$B$6,Param!$C$6,Param!$D$6,Param!$E$6)*100</f>
        <v>42</v>
      </c>
      <c r="F757" s="13">
        <f>soli3(C757,$A$3,Param!$J$4,Param!$J$5,Param!$J$6)</f>
        <v>604.63</v>
      </c>
      <c r="G757" s="3">
        <f>soli3grenz(C757,$A$3,Param!$J$4,Param!$J$5,Param!$J$6)*100</f>
        <v>11.899999999999999</v>
      </c>
      <c r="H757" s="13">
        <f t="shared" si="268"/>
        <v>22641.63</v>
      </c>
      <c r="I757" s="3">
        <f t="shared" si="266"/>
        <v>30.310080321285142</v>
      </c>
      <c r="J757" s="13">
        <f t="shared" si="269"/>
        <v>46.997999999999998</v>
      </c>
      <c r="K757" s="13">
        <f>tarifest3(A757,$A$3,Param!$B$10,Param!$C$10,Param!$D$10,Param!$E$10,Param!$B$11,Param!$C$11,Param!$D$11,Param!$E$11)</f>
        <v>26383</v>
      </c>
      <c r="L757" s="3">
        <f t="shared" si="278"/>
        <v>35.318607764390897</v>
      </c>
      <c r="M757" s="3">
        <f>tarifest3grenz(A757,$A$3,Param!$B$10,Param!$C$10,Param!$D$10,Param!$E$10,Param!$B$11,Param!$C$11,Param!$D$11,Param!$E$11)*100</f>
        <v>42</v>
      </c>
      <c r="N757" s="3">
        <f t="shared" si="279"/>
        <v>11983</v>
      </c>
      <c r="O757" s="3">
        <f t="shared" si="280"/>
        <v>16.041499330655956</v>
      </c>
      <c r="P757" s="13">
        <f t="shared" si="270"/>
        <v>52290</v>
      </c>
      <c r="Q757" s="13">
        <f t="shared" si="281"/>
        <v>0</v>
      </c>
      <c r="R757" s="13">
        <f>tarifest3(A757-$K$3,$A$3,Param!$B$10,Param!$C$10,Param!$D$10,Param!$E$10,Param!$B$11,Param!$C$11,Param!$D$11,Param!$E$11)</f>
        <v>17743</v>
      </c>
      <c r="S757" s="3">
        <f t="shared" si="282"/>
        <v>23.752342704149935</v>
      </c>
      <c r="T757" s="3">
        <f>IF(A757&lt;$K$3,$K$2,tarifest3grenz(A757-$K$3,$A$3,Param!$B$10,Param!$C$10,Param!$D$10,Param!$E$10,Param!$B$11,Param!$C$11,Param!$D$11,Param!$E$11))*100</f>
        <v>42</v>
      </c>
      <c r="U757" s="3">
        <f>MAX(K757-tarifest3($K$3,$A$3,Param!$B$10,Param!$C$10,Param!$D$10,Param!$E$10,Param!$B$11,Param!$C$11,Param!$D$11,Param!$E$11),0)</f>
        <v>21153</v>
      </c>
      <c r="V757" s="3">
        <f t="shared" si="283"/>
        <v>28.317269076305219</v>
      </c>
      <c r="W757" s="3">
        <f t="shared" si="284"/>
        <v>42</v>
      </c>
      <c r="X757" s="3">
        <f>soli3grenz(K757,$A$3,Param!$J$9,Param!$J$10,Param!$J$11)*100</f>
        <v>11.899999999999999</v>
      </c>
      <c r="Y757" s="13">
        <f t="shared" si="271"/>
        <v>21153</v>
      </c>
      <c r="Z757" s="3">
        <f t="shared" si="285"/>
        <v>28.317269076305219</v>
      </c>
      <c r="AA757" s="13">
        <f t="shared" si="272"/>
        <v>42</v>
      </c>
      <c r="AB757" s="13">
        <f t="shared" si="273"/>
        <v>-1488.630000000001</v>
      </c>
      <c r="AC757" s="13">
        <f t="shared" si="274"/>
        <v>-1.9928112449799222</v>
      </c>
      <c r="AD757" s="13">
        <f t="shared" si="275"/>
        <v>-4.9979999999999976</v>
      </c>
      <c r="AE757" s="3">
        <f t="shared" si="276"/>
        <v>0</v>
      </c>
      <c r="AF757" s="13">
        <f t="shared" si="288"/>
        <v>1488.630000000001</v>
      </c>
      <c r="AG757" s="13">
        <f t="shared" si="286"/>
        <v>1.9928112449799222</v>
      </c>
      <c r="AH757" s="13">
        <f t="shared" si="289"/>
        <v>1.9928112449799222</v>
      </c>
    </row>
    <row r="758" spans="1:34" x14ac:dyDescent="0.2">
      <c r="A758" s="8">
        <f t="shared" si="287"/>
        <v>74800</v>
      </c>
      <c r="B758" s="9">
        <f t="shared" si="267"/>
        <v>74.8</v>
      </c>
      <c r="C758" s="13">
        <f>tarifest3(A758,$A$3,Param!$B$5,Param!$C$5,Param!$D$5,Param!$E$5,Param!$B$6,Param!$C$6,Param!$D$6,Param!$E$6)</f>
        <v>22079</v>
      </c>
      <c r="D758" s="3">
        <f t="shared" si="277"/>
        <v>29.517379679144383</v>
      </c>
      <c r="E758" s="3">
        <f>tarifest3grenz(A758,$A$3,Param!$B$5,Param!$C$5,Param!$D$5,Param!$E$5,Param!$B$6,Param!$C$6,Param!$D$6,Param!$E$6)*100</f>
        <v>42</v>
      </c>
      <c r="F758" s="13">
        <f>soli3(C758,$A$3,Param!$J$4,Param!$J$5,Param!$J$6)</f>
        <v>609.63</v>
      </c>
      <c r="G758" s="3">
        <f>soli3grenz(C758,$A$3,Param!$J$4,Param!$J$5,Param!$J$6)*100</f>
        <v>11.899999999999999</v>
      </c>
      <c r="H758" s="13">
        <f t="shared" si="268"/>
        <v>22688.63</v>
      </c>
      <c r="I758" s="3">
        <f t="shared" si="266"/>
        <v>30.332393048128342</v>
      </c>
      <c r="J758" s="13">
        <f t="shared" si="269"/>
        <v>46.997999999999998</v>
      </c>
      <c r="K758" s="13">
        <f>tarifest3(A758,$A$3,Param!$B$10,Param!$C$10,Param!$D$10,Param!$E$10,Param!$B$11,Param!$C$11,Param!$D$11,Param!$E$11)</f>
        <v>26425</v>
      </c>
      <c r="L758" s="3">
        <f t="shared" si="278"/>
        <v>35.327540106951872</v>
      </c>
      <c r="M758" s="3">
        <f>tarifest3grenz(A758,$A$3,Param!$B$10,Param!$C$10,Param!$D$10,Param!$E$10,Param!$B$11,Param!$C$11,Param!$D$11,Param!$E$11)*100</f>
        <v>42</v>
      </c>
      <c r="N758" s="3">
        <f t="shared" si="279"/>
        <v>12025</v>
      </c>
      <c r="O758" s="3">
        <f t="shared" si="280"/>
        <v>16.076203208556151</v>
      </c>
      <c r="P758" s="13">
        <f t="shared" si="270"/>
        <v>52360</v>
      </c>
      <c r="Q758" s="13">
        <f t="shared" si="281"/>
        <v>0</v>
      </c>
      <c r="R758" s="13">
        <f>tarifest3(A758-$K$3,$A$3,Param!$B$10,Param!$C$10,Param!$D$10,Param!$E$10,Param!$B$11,Param!$C$11,Param!$D$11,Param!$E$11)</f>
        <v>17785</v>
      </c>
      <c r="S758" s="3">
        <f t="shared" si="282"/>
        <v>23.776737967914439</v>
      </c>
      <c r="T758" s="3">
        <f>IF(A758&lt;$K$3,$K$2,tarifest3grenz(A758-$K$3,$A$3,Param!$B$10,Param!$C$10,Param!$D$10,Param!$E$10,Param!$B$11,Param!$C$11,Param!$D$11,Param!$E$11))*100</f>
        <v>42</v>
      </c>
      <c r="U758" s="3">
        <f>MAX(K758-tarifest3($K$3,$A$3,Param!$B$10,Param!$C$10,Param!$D$10,Param!$E$10,Param!$B$11,Param!$C$11,Param!$D$11,Param!$E$11),0)</f>
        <v>21195</v>
      </c>
      <c r="V758" s="3">
        <f t="shared" si="283"/>
        <v>28.3355614973262</v>
      </c>
      <c r="W758" s="3">
        <f t="shared" si="284"/>
        <v>42</v>
      </c>
      <c r="X758" s="3">
        <f>soli3grenz(K758,$A$3,Param!$J$9,Param!$J$10,Param!$J$11)*100</f>
        <v>11.899999999999999</v>
      </c>
      <c r="Y758" s="13">
        <f t="shared" si="271"/>
        <v>21195</v>
      </c>
      <c r="Z758" s="3">
        <f t="shared" si="285"/>
        <v>28.3355614973262</v>
      </c>
      <c r="AA758" s="13">
        <f t="shared" si="272"/>
        <v>42</v>
      </c>
      <c r="AB758" s="13">
        <f t="shared" si="273"/>
        <v>-1493.630000000001</v>
      </c>
      <c r="AC758" s="13">
        <f t="shared" si="274"/>
        <v>-1.9968315508021419</v>
      </c>
      <c r="AD758" s="13">
        <f t="shared" si="275"/>
        <v>-4.9979999999999976</v>
      </c>
      <c r="AE758" s="3">
        <f t="shared" si="276"/>
        <v>0</v>
      </c>
      <c r="AF758" s="13">
        <f t="shared" si="288"/>
        <v>1493.630000000001</v>
      </c>
      <c r="AG758" s="13">
        <f t="shared" si="286"/>
        <v>1.9968315508021419</v>
      </c>
      <c r="AH758" s="13">
        <f t="shared" si="289"/>
        <v>1.9968315508021419</v>
      </c>
    </row>
    <row r="759" spans="1:34" x14ac:dyDescent="0.2">
      <c r="A759" s="8">
        <f t="shared" si="287"/>
        <v>74900</v>
      </c>
      <c r="B759" s="9">
        <f t="shared" si="267"/>
        <v>74.900000000000006</v>
      </c>
      <c r="C759" s="13">
        <f>tarifest3(A759,$A$3,Param!$B$5,Param!$C$5,Param!$D$5,Param!$E$5,Param!$B$6,Param!$C$6,Param!$D$6,Param!$E$6)</f>
        <v>22121</v>
      </c>
      <c r="D759" s="3">
        <f t="shared" si="277"/>
        <v>29.534045393858477</v>
      </c>
      <c r="E759" s="3">
        <f>tarifest3grenz(A759,$A$3,Param!$B$5,Param!$C$5,Param!$D$5,Param!$E$5,Param!$B$6,Param!$C$6,Param!$D$6,Param!$E$6)*100</f>
        <v>42</v>
      </c>
      <c r="F759" s="13">
        <f>soli3(C759,$A$3,Param!$J$4,Param!$J$5,Param!$J$6)</f>
        <v>614.63</v>
      </c>
      <c r="G759" s="3">
        <f>soli3grenz(C759,$A$3,Param!$J$4,Param!$J$5,Param!$J$6)*100</f>
        <v>11.899999999999999</v>
      </c>
      <c r="H759" s="13">
        <f t="shared" si="268"/>
        <v>22735.63</v>
      </c>
      <c r="I759" s="3">
        <f t="shared" si="266"/>
        <v>30.35464619492657</v>
      </c>
      <c r="J759" s="13">
        <f t="shared" si="269"/>
        <v>46.997999999999998</v>
      </c>
      <c r="K759" s="13">
        <f>tarifest3(A759,$A$3,Param!$B$10,Param!$C$10,Param!$D$10,Param!$E$10,Param!$B$11,Param!$C$11,Param!$D$11,Param!$E$11)</f>
        <v>26467</v>
      </c>
      <c r="L759" s="3">
        <f t="shared" si="278"/>
        <v>35.336448598130843</v>
      </c>
      <c r="M759" s="3">
        <f>tarifest3grenz(A759,$A$3,Param!$B$10,Param!$C$10,Param!$D$10,Param!$E$10,Param!$B$11,Param!$C$11,Param!$D$11,Param!$E$11)*100</f>
        <v>42</v>
      </c>
      <c r="N759" s="3">
        <f t="shared" si="279"/>
        <v>12067</v>
      </c>
      <c r="O759" s="3">
        <f t="shared" si="280"/>
        <v>16.110814419225633</v>
      </c>
      <c r="P759" s="13">
        <f t="shared" si="270"/>
        <v>52430</v>
      </c>
      <c r="Q759" s="13">
        <f t="shared" si="281"/>
        <v>0</v>
      </c>
      <c r="R759" s="13">
        <f>tarifest3(A759-$K$3,$A$3,Param!$B$10,Param!$C$10,Param!$D$10,Param!$E$10,Param!$B$11,Param!$C$11,Param!$D$11,Param!$E$11)</f>
        <v>17827</v>
      </c>
      <c r="S759" s="3">
        <f t="shared" si="282"/>
        <v>23.801068090787716</v>
      </c>
      <c r="T759" s="3">
        <f>IF(A759&lt;$K$3,$K$2,tarifest3grenz(A759-$K$3,$A$3,Param!$B$10,Param!$C$10,Param!$D$10,Param!$E$10,Param!$B$11,Param!$C$11,Param!$D$11,Param!$E$11))*100</f>
        <v>42</v>
      </c>
      <c r="U759" s="3">
        <f>MAX(K759-tarifest3($K$3,$A$3,Param!$B$10,Param!$C$10,Param!$D$10,Param!$E$10,Param!$B$11,Param!$C$11,Param!$D$11,Param!$E$11),0)</f>
        <v>21237</v>
      </c>
      <c r="V759" s="3">
        <f t="shared" si="283"/>
        <v>28.353805073431243</v>
      </c>
      <c r="W759" s="3">
        <f t="shared" si="284"/>
        <v>42</v>
      </c>
      <c r="X759" s="3">
        <f>soli3grenz(K759,$A$3,Param!$J$9,Param!$J$10,Param!$J$11)*100</f>
        <v>11.899999999999999</v>
      </c>
      <c r="Y759" s="13">
        <f t="shared" si="271"/>
        <v>21237</v>
      </c>
      <c r="Z759" s="3">
        <f t="shared" si="285"/>
        <v>28.353805073431243</v>
      </c>
      <c r="AA759" s="13">
        <f t="shared" si="272"/>
        <v>42</v>
      </c>
      <c r="AB759" s="13">
        <f t="shared" si="273"/>
        <v>-1498.630000000001</v>
      </c>
      <c r="AC759" s="13">
        <f t="shared" si="274"/>
        <v>-2.000841121495327</v>
      </c>
      <c r="AD759" s="13">
        <f t="shared" si="275"/>
        <v>-4.9979999999999976</v>
      </c>
      <c r="AE759" s="3">
        <f t="shared" si="276"/>
        <v>0</v>
      </c>
      <c r="AF759" s="13">
        <f t="shared" si="288"/>
        <v>1498.630000000001</v>
      </c>
      <c r="AG759" s="13">
        <f t="shared" si="286"/>
        <v>2.000841121495327</v>
      </c>
      <c r="AH759" s="13">
        <f t="shared" si="289"/>
        <v>2.000841121495327</v>
      </c>
    </row>
    <row r="760" spans="1:34" x14ac:dyDescent="0.2">
      <c r="A760" s="8">
        <f t="shared" si="287"/>
        <v>75000</v>
      </c>
      <c r="B760" s="9">
        <f t="shared" si="267"/>
        <v>75</v>
      </c>
      <c r="C760" s="13">
        <f>tarifest3(A760,$A$3,Param!$B$5,Param!$C$5,Param!$D$5,Param!$E$5,Param!$B$6,Param!$C$6,Param!$D$6,Param!$E$6)</f>
        <v>22163</v>
      </c>
      <c r="D760" s="3">
        <f t="shared" si="277"/>
        <v>29.550666666666665</v>
      </c>
      <c r="E760" s="3">
        <f>tarifest3grenz(A760,$A$3,Param!$B$5,Param!$C$5,Param!$D$5,Param!$E$5,Param!$B$6,Param!$C$6,Param!$D$6,Param!$E$6)*100</f>
        <v>42</v>
      </c>
      <c r="F760" s="13">
        <f>soli3(C760,$A$3,Param!$J$4,Param!$J$5,Param!$J$6)</f>
        <v>619.63</v>
      </c>
      <c r="G760" s="3">
        <f>soli3grenz(C760,$A$3,Param!$J$4,Param!$J$5,Param!$J$6)*100</f>
        <v>11.899999999999999</v>
      </c>
      <c r="H760" s="13">
        <f t="shared" si="268"/>
        <v>22782.63</v>
      </c>
      <c r="I760" s="3">
        <f t="shared" si="266"/>
        <v>30.376839999999998</v>
      </c>
      <c r="J760" s="13">
        <f t="shared" si="269"/>
        <v>46.997999999999998</v>
      </c>
      <c r="K760" s="13">
        <f>tarifest3(A760,$A$3,Param!$B$10,Param!$C$10,Param!$D$10,Param!$E$10,Param!$B$11,Param!$C$11,Param!$D$11,Param!$E$11)</f>
        <v>26509</v>
      </c>
      <c r="L760" s="3">
        <f t="shared" si="278"/>
        <v>35.345333333333336</v>
      </c>
      <c r="M760" s="3">
        <f>tarifest3grenz(A760,$A$3,Param!$B$10,Param!$C$10,Param!$D$10,Param!$E$10,Param!$B$11,Param!$C$11,Param!$D$11,Param!$E$11)*100</f>
        <v>42</v>
      </c>
      <c r="N760" s="3">
        <f t="shared" si="279"/>
        <v>12109</v>
      </c>
      <c r="O760" s="3">
        <f t="shared" si="280"/>
        <v>16.145333333333333</v>
      </c>
      <c r="P760" s="13">
        <f t="shared" si="270"/>
        <v>52500</v>
      </c>
      <c r="Q760" s="13">
        <f t="shared" si="281"/>
        <v>0</v>
      </c>
      <c r="R760" s="13">
        <f>tarifest3(A760-$K$3,$A$3,Param!$B$10,Param!$C$10,Param!$D$10,Param!$E$10,Param!$B$11,Param!$C$11,Param!$D$11,Param!$E$11)</f>
        <v>17869</v>
      </c>
      <c r="S760" s="3">
        <f t="shared" si="282"/>
        <v>23.825333333333333</v>
      </c>
      <c r="T760" s="3">
        <f>IF(A760&lt;$K$3,$K$2,tarifest3grenz(A760-$K$3,$A$3,Param!$B$10,Param!$C$10,Param!$D$10,Param!$E$10,Param!$B$11,Param!$C$11,Param!$D$11,Param!$E$11))*100</f>
        <v>42</v>
      </c>
      <c r="U760" s="3">
        <f>MAX(K760-tarifest3($K$3,$A$3,Param!$B$10,Param!$C$10,Param!$D$10,Param!$E$10,Param!$B$11,Param!$C$11,Param!$D$11,Param!$E$11),0)</f>
        <v>21279</v>
      </c>
      <c r="V760" s="3">
        <f t="shared" si="283"/>
        <v>28.372000000000003</v>
      </c>
      <c r="W760" s="3">
        <f t="shared" si="284"/>
        <v>42</v>
      </c>
      <c r="X760" s="3">
        <f>soli3grenz(K760,$A$3,Param!$J$9,Param!$J$10,Param!$J$11)*100</f>
        <v>11.899999999999999</v>
      </c>
      <c r="Y760" s="13">
        <f t="shared" si="271"/>
        <v>21279</v>
      </c>
      <c r="Z760" s="3">
        <f t="shared" si="285"/>
        <v>28.372000000000003</v>
      </c>
      <c r="AA760" s="13">
        <f t="shared" si="272"/>
        <v>42</v>
      </c>
      <c r="AB760" s="13">
        <f t="shared" si="273"/>
        <v>-1503.630000000001</v>
      </c>
      <c r="AC760" s="13">
        <f t="shared" si="274"/>
        <v>-2.0048399999999944</v>
      </c>
      <c r="AD760" s="13">
        <f t="shared" si="275"/>
        <v>-4.9979999999999976</v>
      </c>
      <c r="AE760" s="3">
        <f t="shared" si="276"/>
        <v>0</v>
      </c>
      <c r="AF760" s="13">
        <f t="shared" si="288"/>
        <v>1503.630000000001</v>
      </c>
      <c r="AG760" s="13">
        <f t="shared" si="286"/>
        <v>2.0048399999999944</v>
      </c>
      <c r="AH760" s="13">
        <f t="shared" si="289"/>
        <v>2.0048399999999944</v>
      </c>
    </row>
    <row r="761" spans="1:34" x14ac:dyDescent="0.2">
      <c r="A761" s="8">
        <f t="shared" si="287"/>
        <v>75100</v>
      </c>
      <c r="B761" s="9">
        <f t="shared" si="267"/>
        <v>75.099999999999994</v>
      </c>
      <c r="C761" s="13">
        <f>tarifest3(A761,$A$3,Param!$B$5,Param!$C$5,Param!$D$5,Param!$E$5,Param!$B$6,Param!$C$6,Param!$D$6,Param!$E$6)</f>
        <v>22205</v>
      </c>
      <c r="D761" s="3">
        <f t="shared" si="277"/>
        <v>29.567243675099871</v>
      </c>
      <c r="E761" s="3">
        <f>tarifest3grenz(A761,$A$3,Param!$B$5,Param!$C$5,Param!$D$5,Param!$E$5,Param!$B$6,Param!$C$6,Param!$D$6,Param!$E$6)*100</f>
        <v>42</v>
      </c>
      <c r="F761" s="13">
        <f>soli3(C761,$A$3,Param!$J$4,Param!$J$5,Param!$J$6)</f>
        <v>624.63</v>
      </c>
      <c r="G761" s="3">
        <f>soli3grenz(C761,$A$3,Param!$J$4,Param!$J$5,Param!$J$6)*100</f>
        <v>11.899999999999999</v>
      </c>
      <c r="H761" s="13">
        <f t="shared" si="268"/>
        <v>22829.63</v>
      </c>
      <c r="I761" s="3">
        <f t="shared" si="266"/>
        <v>30.398974700399467</v>
      </c>
      <c r="J761" s="13">
        <f t="shared" si="269"/>
        <v>46.997999999999998</v>
      </c>
      <c r="K761" s="13">
        <f>tarifest3(A761,$A$3,Param!$B$10,Param!$C$10,Param!$D$10,Param!$E$10,Param!$B$11,Param!$C$11,Param!$D$11,Param!$E$11)</f>
        <v>26551</v>
      </c>
      <c r="L761" s="3">
        <f t="shared" si="278"/>
        <v>35.354194407456724</v>
      </c>
      <c r="M761" s="3">
        <f>tarifest3grenz(A761,$A$3,Param!$B$10,Param!$C$10,Param!$D$10,Param!$E$10,Param!$B$11,Param!$C$11,Param!$D$11,Param!$E$11)*100</f>
        <v>42</v>
      </c>
      <c r="N761" s="3">
        <f t="shared" si="279"/>
        <v>12151</v>
      </c>
      <c r="O761" s="3">
        <f t="shared" si="280"/>
        <v>16.179760319573901</v>
      </c>
      <c r="P761" s="13">
        <f t="shared" si="270"/>
        <v>52570</v>
      </c>
      <c r="Q761" s="13">
        <f t="shared" si="281"/>
        <v>0</v>
      </c>
      <c r="R761" s="13">
        <f>tarifest3(A761-$K$3,$A$3,Param!$B$10,Param!$C$10,Param!$D$10,Param!$E$10,Param!$B$11,Param!$C$11,Param!$D$11,Param!$E$11)</f>
        <v>17911</v>
      </c>
      <c r="S761" s="3">
        <f t="shared" si="282"/>
        <v>23.849533954727033</v>
      </c>
      <c r="T761" s="3">
        <f>IF(A761&lt;$K$3,$K$2,tarifest3grenz(A761-$K$3,$A$3,Param!$B$10,Param!$C$10,Param!$D$10,Param!$E$10,Param!$B$11,Param!$C$11,Param!$D$11,Param!$E$11))*100</f>
        <v>42</v>
      </c>
      <c r="U761" s="3">
        <f>MAX(K761-tarifest3($K$3,$A$3,Param!$B$10,Param!$C$10,Param!$D$10,Param!$E$10,Param!$B$11,Param!$C$11,Param!$D$11,Param!$E$11),0)</f>
        <v>21321</v>
      </c>
      <c r="V761" s="3">
        <f t="shared" si="283"/>
        <v>28.390146471371501</v>
      </c>
      <c r="W761" s="3">
        <f t="shared" si="284"/>
        <v>42</v>
      </c>
      <c r="X761" s="3">
        <f>soli3grenz(K761,$A$3,Param!$J$9,Param!$J$10,Param!$J$11)*100</f>
        <v>11.899999999999999</v>
      </c>
      <c r="Y761" s="13">
        <f t="shared" si="271"/>
        <v>21321</v>
      </c>
      <c r="Z761" s="3">
        <f t="shared" si="285"/>
        <v>28.390146471371501</v>
      </c>
      <c r="AA761" s="13">
        <f t="shared" si="272"/>
        <v>42</v>
      </c>
      <c r="AB761" s="13">
        <f t="shared" si="273"/>
        <v>-1508.630000000001</v>
      </c>
      <c r="AC761" s="13">
        <f t="shared" si="274"/>
        <v>-2.0088282290279658</v>
      </c>
      <c r="AD761" s="13">
        <f t="shared" si="275"/>
        <v>-4.9979999999999976</v>
      </c>
      <c r="AE761" s="3">
        <f t="shared" si="276"/>
        <v>0</v>
      </c>
      <c r="AF761" s="13">
        <f t="shared" si="288"/>
        <v>1508.630000000001</v>
      </c>
      <c r="AG761" s="13">
        <f t="shared" si="286"/>
        <v>2.0088282290279658</v>
      </c>
      <c r="AH761" s="13">
        <f t="shared" si="289"/>
        <v>2.0088282290279658</v>
      </c>
    </row>
    <row r="762" spans="1:34" x14ac:dyDescent="0.2">
      <c r="A762" s="8">
        <f t="shared" si="287"/>
        <v>75200</v>
      </c>
      <c r="B762" s="9">
        <f t="shared" si="267"/>
        <v>75.2</v>
      </c>
      <c r="C762" s="13">
        <f>tarifest3(A762,$A$3,Param!$B$5,Param!$C$5,Param!$D$5,Param!$E$5,Param!$B$6,Param!$C$6,Param!$D$6,Param!$E$6)</f>
        <v>22247</v>
      </c>
      <c r="D762" s="3">
        <f t="shared" si="277"/>
        <v>29.583776595744681</v>
      </c>
      <c r="E762" s="3">
        <f>tarifest3grenz(A762,$A$3,Param!$B$5,Param!$C$5,Param!$D$5,Param!$E$5,Param!$B$6,Param!$C$6,Param!$D$6,Param!$E$6)*100</f>
        <v>42</v>
      </c>
      <c r="F762" s="13">
        <f>soli3(C762,$A$3,Param!$J$4,Param!$J$5,Param!$J$6)</f>
        <v>629.62</v>
      </c>
      <c r="G762" s="3">
        <f>soli3grenz(C762,$A$3,Param!$J$4,Param!$J$5,Param!$J$6)*100</f>
        <v>11.899999999999999</v>
      </c>
      <c r="H762" s="13">
        <f t="shared" si="268"/>
        <v>22876.62</v>
      </c>
      <c r="I762" s="3">
        <f t="shared" si="266"/>
        <v>30.421037234042554</v>
      </c>
      <c r="J762" s="13">
        <f t="shared" si="269"/>
        <v>46.997999999999998</v>
      </c>
      <c r="K762" s="13">
        <f>tarifest3(A762,$A$3,Param!$B$10,Param!$C$10,Param!$D$10,Param!$E$10,Param!$B$11,Param!$C$11,Param!$D$11,Param!$E$11)</f>
        <v>26593</v>
      </c>
      <c r="L762" s="3">
        <f t="shared" si="278"/>
        <v>35.363031914893618</v>
      </c>
      <c r="M762" s="3">
        <f>tarifest3grenz(A762,$A$3,Param!$B$10,Param!$C$10,Param!$D$10,Param!$E$10,Param!$B$11,Param!$C$11,Param!$D$11,Param!$E$11)*100</f>
        <v>42</v>
      </c>
      <c r="N762" s="3">
        <f t="shared" si="279"/>
        <v>12193</v>
      </c>
      <c r="O762" s="3">
        <f t="shared" si="280"/>
        <v>16.214095744680851</v>
      </c>
      <c r="P762" s="13">
        <f t="shared" si="270"/>
        <v>52640</v>
      </c>
      <c r="Q762" s="13">
        <f t="shared" si="281"/>
        <v>0</v>
      </c>
      <c r="R762" s="13">
        <f>tarifest3(A762-$K$3,$A$3,Param!$B$10,Param!$C$10,Param!$D$10,Param!$E$10,Param!$B$11,Param!$C$11,Param!$D$11,Param!$E$11)</f>
        <v>17953</v>
      </c>
      <c r="S762" s="3">
        <f t="shared" si="282"/>
        <v>23.873670212765958</v>
      </c>
      <c r="T762" s="3">
        <f>IF(A762&lt;$K$3,$K$2,tarifest3grenz(A762-$K$3,$A$3,Param!$B$10,Param!$C$10,Param!$D$10,Param!$E$10,Param!$B$11,Param!$C$11,Param!$D$11,Param!$E$11))*100</f>
        <v>42</v>
      </c>
      <c r="U762" s="3">
        <f>MAX(K762-tarifest3($K$3,$A$3,Param!$B$10,Param!$C$10,Param!$D$10,Param!$E$10,Param!$B$11,Param!$C$11,Param!$D$11,Param!$E$11),0)</f>
        <v>21363</v>
      </c>
      <c r="V762" s="3">
        <f t="shared" si="283"/>
        <v>28.408244680851062</v>
      </c>
      <c r="W762" s="3">
        <f t="shared" si="284"/>
        <v>42</v>
      </c>
      <c r="X762" s="3">
        <f>soli3grenz(K762,$A$3,Param!$J$9,Param!$J$10,Param!$J$11)*100</f>
        <v>11.899999999999999</v>
      </c>
      <c r="Y762" s="13">
        <f t="shared" si="271"/>
        <v>21363</v>
      </c>
      <c r="Z762" s="3">
        <f t="shared" si="285"/>
        <v>28.408244680851062</v>
      </c>
      <c r="AA762" s="13">
        <f t="shared" si="272"/>
        <v>42</v>
      </c>
      <c r="AB762" s="13">
        <f t="shared" si="273"/>
        <v>-1513.619999999999</v>
      </c>
      <c r="AC762" s="13">
        <f t="shared" si="274"/>
        <v>-2.0127925531914919</v>
      </c>
      <c r="AD762" s="13">
        <f t="shared" si="275"/>
        <v>-4.9979999999999976</v>
      </c>
      <c r="AE762" s="3">
        <f t="shared" si="276"/>
        <v>0</v>
      </c>
      <c r="AF762" s="13">
        <f t="shared" si="288"/>
        <v>1513.619999999999</v>
      </c>
      <c r="AG762" s="13">
        <f t="shared" si="286"/>
        <v>2.0127925531914919</v>
      </c>
      <c r="AH762" s="13">
        <f t="shared" si="289"/>
        <v>2.0127925531914919</v>
      </c>
    </row>
    <row r="763" spans="1:34" x14ac:dyDescent="0.2">
      <c r="A763" s="8">
        <f t="shared" si="287"/>
        <v>75300</v>
      </c>
      <c r="B763" s="9">
        <f t="shared" si="267"/>
        <v>75.3</v>
      </c>
      <c r="C763" s="13">
        <f>tarifest3(A763,$A$3,Param!$B$5,Param!$C$5,Param!$D$5,Param!$E$5,Param!$B$6,Param!$C$6,Param!$D$6,Param!$E$6)</f>
        <v>22289</v>
      </c>
      <c r="D763" s="3">
        <f t="shared" si="277"/>
        <v>29.600265604249671</v>
      </c>
      <c r="E763" s="3">
        <f>tarifest3grenz(A763,$A$3,Param!$B$5,Param!$C$5,Param!$D$5,Param!$E$5,Param!$B$6,Param!$C$6,Param!$D$6,Param!$E$6)*100</f>
        <v>42</v>
      </c>
      <c r="F763" s="13">
        <f>soli3(C763,$A$3,Param!$J$4,Param!$J$5,Param!$J$6)</f>
        <v>634.62</v>
      </c>
      <c r="G763" s="3">
        <f>soli3grenz(C763,$A$3,Param!$J$4,Param!$J$5,Param!$J$6)*100</f>
        <v>11.899999999999999</v>
      </c>
      <c r="H763" s="13">
        <f t="shared" si="268"/>
        <v>22923.62</v>
      </c>
      <c r="I763" s="3">
        <f t="shared" si="266"/>
        <v>30.44305444887118</v>
      </c>
      <c r="J763" s="13">
        <f t="shared" si="269"/>
        <v>46.997999999999998</v>
      </c>
      <c r="K763" s="13">
        <f>tarifest3(A763,$A$3,Param!$B$10,Param!$C$10,Param!$D$10,Param!$E$10,Param!$B$11,Param!$C$11,Param!$D$11,Param!$E$11)</f>
        <v>26635</v>
      </c>
      <c r="L763" s="3">
        <f t="shared" si="278"/>
        <v>35.371845949535192</v>
      </c>
      <c r="M763" s="3">
        <f>tarifest3grenz(A763,$A$3,Param!$B$10,Param!$C$10,Param!$D$10,Param!$E$10,Param!$B$11,Param!$C$11,Param!$D$11,Param!$E$11)*100</f>
        <v>42</v>
      </c>
      <c r="N763" s="3">
        <f t="shared" si="279"/>
        <v>12235</v>
      </c>
      <c r="O763" s="3">
        <f t="shared" si="280"/>
        <v>16.248339973439574</v>
      </c>
      <c r="P763" s="13">
        <f t="shared" si="270"/>
        <v>52710</v>
      </c>
      <c r="Q763" s="13">
        <f t="shared" si="281"/>
        <v>0</v>
      </c>
      <c r="R763" s="13">
        <f>tarifest3(A763-$K$3,$A$3,Param!$B$10,Param!$C$10,Param!$D$10,Param!$E$10,Param!$B$11,Param!$C$11,Param!$D$11,Param!$E$11)</f>
        <v>17995</v>
      </c>
      <c r="S763" s="3">
        <f t="shared" si="282"/>
        <v>23.897742363877821</v>
      </c>
      <c r="T763" s="3">
        <f>IF(A763&lt;$K$3,$K$2,tarifest3grenz(A763-$K$3,$A$3,Param!$B$10,Param!$C$10,Param!$D$10,Param!$E$10,Param!$B$11,Param!$C$11,Param!$D$11,Param!$E$11))*100</f>
        <v>42</v>
      </c>
      <c r="U763" s="3">
        <f>MAX(K763-tarifest3($K$3,$A$3,Param!$B$10,Param!$C$10,Param!$D$10,Param!$E$10,Param!$B$11,Param!$C$11,Param!$D$11,Param!$E$11),0)</f>
        <v>21405</v>
      </c>
      <c r="V763" s="3">
        <f t="shared" si="283"/>
        <v>28.426294820717128</v>
      </c>
      <c r="W763" s="3">
        <f t="shared" si="284"/>
        <v>42</v>
      </c>
      <c r="X763" s="3">
        <f>soli3grenz(K763,$A$3,Param!$J$9,Param!$J$10,Param!$J$11)*100</f>
        <v>11.899999999999999</v>
      </c>
      <c r="Y763" s="13">
        <f t="shared" si="271"/>
        <v>21405</v>
      </c>
      <c r="Z763" s="3">
        <f t="shared" si="285"/>
        <v>28.426294820717128</v>
      </c>
      <c r="AA763" s="13">
        <f t="shared" si="272"/>
        <v>42</v>
      </c>
      <c r="AB763" s="13">
        <f t="shared" si="273"/>
        <v>-1518.619999999999</v>
      </c>
      <c r="AC763" s="13">
        <f t="shared" si="274"/>
        <v>-2.0167596281540519</v>
      </c>
      <c r="AD763" s="13">
        <f t="shared" si="275"/>
        <v>-4.9979999999999976</v>
      </c>
      <c r="AE763" s="3">
        <f t="shared" si="276"/>
        <v>0</v>
      </c>
      <c r="AF763" s="13">
        <f t="shared" si="288"/>
        <v>1518.619999999999</v>
      </c>
      <c r="AG763" s="13">
        <f t="shared" si="286"/>
        <v>2.0167596281540519</v>
      </c>
      <c r="AH763" s="13">
        <f t="shared" si="289"/>
        <v>2.0167596281540519</v>
      </c>
    </row>
    <row r="764" spans="1:34" x14ac:dyDescent="0.2">
      <c r="A764" s="8">
        <f t="shared" si="287"/>
        <v>75400</v>
      </c>
      <c r="B764" s="9">
        <f t="shared" si="267"/>
        <v>75.400000000000006</v>
      </c>
      <c r="C764" s="13">
        <f>tarifest3(A764,$A$3,Param!$B$5,Param!$C$5,Param!$D$5,Param!$E$5,Param!$B$6,Param!$C$6,Param!$D$6,Param!$E$6)</f>
        <v>22331</v>
      </c>
      <c r="D764" s="3">
        <f t="shared" si="277"/>
        <v>29.616710875331563</v>
      </c>
      <c r="E764" s="3">
        <f>tarifest3grenz(A764,$A$3,Param!$B$5,Param!$C$5,Param!$D$5,Param!$E$5,Param!$B$6,Param!$C$6,Param!$D$6,Param!$E$6)*100</f>
        <v>42</v>
      </c>
      <c r="F764" s="13">
        <f>soli3(C764,$A$3,Param!$J$4,Param!$J$5,Param!$J$6)</f>
        <v>639.62</v>
      </c>
      <c r="G764" s="3">
        <f>soli3grenz(C764,$A$3,Param!$J$4,Param!$J$5,Param!$J$6)*100</f>
        <v>11.899999999999999</v>
      </c>
      <c r="H764" s="13">
        <f t="shared" si="268"/>
        <v>22970.62</v>
      </c>
      <c r="I764" s="3">
        <f t="shared" si="266"/>
        <v>30.465013262599467</v>
      </c>
      <c r="J764" s="13">
        <f t="shared" si="269"/>
        <v>46.997999999999998</v>
      </c>
      <c r="K764" s="13">
        <f>tarifest3(A764,$A$3,Param!$B$10,Param!$C$10,Param!$D$10,Param!$E$10,Param!$B$11,Param!$C$11,Param!$D$11,Param!$E$11)</f>
        <v>26677</v>
      </c>
      <c r="L764" s="3">
        <f t="shared" si="278"/>
        <v>35.380636604774537</v>
      </c>
      <c r="M764" s="3">
        <f>tarifest3grenz(A764,$A$3,Param!$B$10,Param!$C$10,Param!$D$10,Param!$E$10,Param!$B$11,Param!$C$11,Param!$D$11,Param!$E$11)*100</f>
        <v>42</v>
      </c>
      <c r="N764" s="3">
        <f t="shared" si="279"/>
        <v>12277</v>
      </c>
      <c r="O764" s="3">
        <f t="shared" si="280"/>
        <v>16.282493368700266</v>
      </c>
      <c r="P764" s="13">
        <f t="shared" si="270"/>
        <v>52780</v>
      </c>
      <c r="Q764" s="13">
        <f t="shared" si="281"/>
        <v>0</v>
      </c>
      <c r="R764" s="13">
        <f>tarifest3(A764-$K$3,$A$3,Param!$B$10,Param!$C$10,Param!$D$10,Param!$E$10,Param!$B$11,Param!$C$11,Param!$D$11,Param!$E$11)</f>
        <v>18037</v>
      </c>
      <c r="S764" s="3">
        <f t="shared" si="282"/>
        <v>23.921750663129973</v>
      </c>
      <c r="T764" s="3">
        <f>IF(A764&lt;$K$3,$K$2,tarifest3grenz(A764-$K$3,$A$3,Param!$B$10,Param!$C$10,Param!$D$10,Param!$E$10,Param!$B$11,Param!$C$11,Param!$D$11,Param!$E$11))*100</f>
        <v>42</v>
      </c>
      <c r="U764" s="3">
        <f>MAX(K764-tarifest3($K$3,$A$3,Param!$B$10,Param!$C$10,Param!$D$10,Param!$E$10,Param!$B$11,Param!$C$11,Param!$D$11,Param!$E$11),0)</f>
        <v>21447</v>
      </c>
      <c r="V764" s="3">
        <f t="shared" si="283"/>
        <v>28.444297082228115</v>
      </c>
      <c r="W764" s="3">
        <f t="shared" si="284"/>
        <v>42</v>
      </c>
      <c r="X764" s="3">
        <f>soli3grenz(K764,$A$3,Param!$J$9,Param!$J$10,Param!$J$11)*100</f>
        <v>11.899999999999999</v>
      </c>
      <c r="Y764" s="13">
        <f t="shared" si="271"/>
        <v>21447</v>
      </c>
      <c r="Z764" s="3">
        <f t="shared" si="285"/>
        <v>28.444297082228115</v>
      </c>
      <c r="AA764" s="13">
        <f t="shared" si="272"/>
        <v>42</v>
      </c>
      <c r="AB764" s="13">
        <f t="shared" si="273"/>
        <v>-1523.619999999999</v>
      </c>
      <c r="AC764" s="13">
        <f t="shared" si="274"/>
        <v>-2.0207161803713518</v>
      </c>
      <c r="AD764" s="13">
        <f t="shared" si="275"/>
        <v>-4.9979999999999976</v>
      </c>
      <c r="AE764" s="3">
        <f t="shared" si="276"/>
        <v>0</v>
      </c>
      <c r="AF764" s="13">
        <f t="shared" si="288"/>
        <v>1523.619999999999</v>
      </c>
      <c r="AG764" s="13">
        <f t="shared" si="286"/>
        <v>2.0207161803713518</v>
      </c>
      <c r="AH764" s="13">
        <f t="shared" si="289"/>
        <v>2.0207161803713518</v>
      </c>
    </row>
    <row r="765" spans="1:34" x14ac:dyDescent="0.2">
      <c r="A765" s="8">
        <f t="shared" si="287"/>
        <v>75500</v>
      </c>
      <c r="B765" s="9">
        <f t="shared" si="267"/>
        <v>75.5</v>
      </c>
      <c r="C765" s="13">
        <f>tarifest3(A765,$A$3,Param!$B$5,Param!$C$5,Param!$D$5,Param!$E$5,Param!$B$6,Param!$C$6,Param!$D$6,Param!$E$6)</f>
        <v>22373</v>
      </c>
      <c r="D765" s="3">
        <f t="shared" si="277"/>
        <v>29.633112582781457</v>
      </c>
      <c r="E765" s="3">
        <f>tarifest3grenz(A765,$A$3,Param!$B$5,Param!$C$5,Param!$D$5,Param!$E$5,Param!$B$6,Param!$C$6,Param!$D$6,Param!$E$6)*100</f>
        <v>42</v>
      </c>
      <c r="F765" s="13">
        <f>soli3(C765,$A$3,Param!$J$4,Param!$J$5,Param!$J$6)</f>
        <v>644.62</v>
      </c>
      <c r="G765" s="3">
        <f>soli3grenz(C765,$A$3,Param!$J$4,Param!$J$5,Param!$J$6)*100</f>
        <v>11.899999999999999</v>
      </c>
      <c r="H765" s="13">
        <f t="shared" si="268"/>
        <v>23017.62</v>
      </c>
      <c r="I765" s="3">
        <f t="shared" ref="I765:I828" si="290">IF($A765=0,0,H765/$A765*100)</f>
        <v>30.486913907284769</v>
      </c>
      <c r="J765" s="13">
        <f t="shared" si="269"/>
        <v>46.997999999999998</v>
      </c>
      <c r="K765" s="13">
        <f>tarifest3(A765,$A$3,Param!$B$10,Param!$C$10,Param!$D$10,Param!$E$10,Param!$B$11,Param!$C$11,Param!$D$11,Param!$E$11)</f>
        <v>26719</v>
      </c>
      <c r="L765" s="3">
        <f t="shared" si="278"/>
        <v>35.389403973509935</v>
      </c>
      <c r="M765" s="3">
        <f>tarifest3grenz(A765,$A$3,Param!$B$10,Param!$C$10,Param!$D$10,Param!$E$10,Param!$B$11,Param!$C$11,Param!$D$11,Param!$E$11)*100</f>
        <v>42</v>
      </c>
      <c r="N765" s="3">
        <f t="shared" si="279"/>
        <v>12319</v>
      </c>
      <c r="O765" s="3">
        <f t="shared" si="280"/>
        <v>16.316556291390729</v>
      </c>
      <c r="P765" s="13">
        <f t="shared" si="270"/>
        <v>52850</v>
      </c>
      <c r="Q765" s="13">
        <f t="shared" si="281"/>
        <v>0</v>
      </c>
      <c r="R765" s="13">
        <f>tarifest3(A765-$K$3,$A$3,Param!$B$10,Param!$C$10,Param!$D$10,Param!$E$10,Param!$B$11,Param!$C$11,Param!$D$11,Param!$E$11)</f>
        <v>18079</v>
      </c>
      <c r="S765" s="3">
        <f t="shared" si="282"/>
        <v>23.945695364238411</v>
      </c>
      <c r="T765" s="3">
        <f>IF(A765&lt;$K$3,$K$2,tarifest3grenz(A765-$K$3,$A$3,Param!$B$10,Param!$C$10,Param!$D$10,Param!$E$10,Param!$B$11,Param!$C$11,Param!$D$11,Param!$E$11))*100</f>
        <v>42</v>
      </c>
      <c r="U765" s="3">
        <f>MAX(K765-tarifest3($K$3,$A$3,Param!$B$10,Param!$C$10,Param!$D$10,Param!$E$10,Param!$B$11,Param!$C$11,Param!$D$11,Param!$E$11),0)</f>
        <v>21489</v>
      </c>
      <c r="V765" s="3">
        <f t="shared" si="283"/>
        <v>28.462251655629139</v>
      </c>
      <c r="W765" s="3">
        <f t="shared" si="284"/>
        <v>42</v>
      </c>
      <c r="X765" s="3">
        <f>soli3grenz(K765,$A$3,Param!$J$9,Param!$J$10,Param!$J$11)*100</f>
        <v>11.899999999999999</v>
      </c>
      <c r="Y765" s="13">
        <f t="shared" si="271"/>
        <v>21489</v>
      </c>
      <c r="Z765" s="3">
        <f t="shared" si="285"/>
        <v>28.462251655629139</v>
      </c>
      <c r="AA765" s="13">
        <f t="shared" si="272"/>
        <v>42</v>
      </c>
      <c r="AB765" s="13">
        <f t="shared" si="273"/>
        <v>-1528.619999999999</v>
      </c>
      <c r="AC765" s="13">
        <f t="shared" si="274"/>
        <v>-2.0246622516556307</v>
      </c>
      <c r="AD765" s="13">
        <f t="shared" si="275"/>
        <v>-4.9979999999999976</v>
      </c>
      <c r="AE765" s="3">
        <f t="shared" si="276"/>
        <v>0</v>
      </c>
      <c r="AF765" s="13">
        <f t="shared" si="288"/>
        <v>1528.619999999999</v>
      </c>
      <c r="AG765" s="13">
        <f t="shared" si="286"/>
        <v>2.0246622516556307</v>
      </c>
      <c r="AH765" s="13">
        <f t="shared" si="289"/>
        <v>2.0246622516556307</v>
      </c>
    </row>
    <row r="766" spans="1:34" x14ac:dyDescent="0.2">
      <c r="A766" s="8">
        <f t="shared" si="287"/>
        <v>75600</v>
      </c>
      <c r="B766" s="9">
        <f t="shared" si="267"/>
        <v>75.599999999999994</v>
      </c>
      <c r="C766" s="13">
        <f>tarifest3(A766,$A$3,Param!$B$5,Param!$C$5,Param!$D$5,Param!$E$5,Param!$B$6,Param!$C$6,Param!$D$6,Param!$E$6)</f>
        <v>22415</v>
      </c>
      <c r="D766" s="3">
        <f t="shared" si="277"/>
        <v>29.649470899470899</v>
      </c>
      <c r="E766" s="3">
        <f>tarifest3grenz(A766,$A$3,Param!$B$5,Param!$C$5,Param!$D$5,Param!$E$5,Param!$B$6,Param!$C$6,Param!$D$6,Param!$E$6)*100</f>
        <v>42</v>
      </c>
      <c r="F766" s="13">
        <f>soli3(C766,$A$3,Param!$J$4,Param!$J$5,Param!$J$6)</f>
        <v>649.62</v>
      </c>
      <c r="G766" s="3">
        <f>soli3grenz(C766,$A$3,Param!$J$4,Param!$J$5,Param!$J$6)*100</f>
        <v>11.899999999999999</v>
      </c>
      <c r="H766" s="13">
        <f t="shared" si="268"/>
        <v>23064.62</v>
      </c>
      <c r="I766" s="3">
        <f t="shared" si="290"/>
        <v>30.50875661375661</v>
      </c>
      <c r="J766" s="13">
        <f t="shared" si="269"/>
        <v>46.997999999999998</v>
      </c>
      <c r="K766" s="13">
        <f>tarifest3(A766,$A$3,Param!$B$10,Param!$C$10,Param!$D$10,Param!$E$10,Param!$B$11,Param!$C$11,Param!$D$11,Param!$E$11)</f>
        <v>26761</v>
      </c>
      <c r="L766" s="3">
        <f t="shared" si="278"/>
        <v>35.398148148148152</v>
      </c>
      <c r="M766" s="3">
        <f>tarifest3grenz(A766,$A$3,Param!$B$10,Param!$C$10,Param!$D$10,Param!$E$10,Param!$B$11,Param!$C$11,Param!$D$11,Param!$E$11)*100</f>
        <v>42</v>
      </c>
      <c r="N766" s="3">
        <f t="shared" si="279"/>
        <v>12361</v>
      </c>
      <c r="O766" s="3">
        <f t="shared" si="280"/>
        <v>16.350529100529101</v>
      </c>
      <c r="P766" s="13">
        <f t="shared" si="270"/>
        <v>52920</v>
      </c>
      <c r="Q766" s="13">
        <f t="shared" si="281"/>
        <v>0</v>
      </c>
      <c r="R766" s="13">
        <f>tarifest3(A766-$K$3,$A$3,Param!$B$10,Param!$C$10,Param!$D$10,Param!$E$10,Param!$B$11,Param!$C$11,Param!$D$11,Param!$E$11)</f>
        <v>18121</v>
      </c>
      <c r="S766" s="3">
        <f t="shared" si="282"/>
        <v>23.969576719576718</v>
      </c>
      <c r="T766" s="3">
        <f>IF(A766&lt;$K$3,$K$2,tarifest3grenz(A766-$K$3,$A$3,Param!$B$10,Param!$C$10,Param!$D$10,Param!$E$10,Param!$B$11,Param!$C$11,Param!$D$11,Param!$E$11))*100</f>
        <v>42</v>
      </c>
      <c r="U766" s="3">
        <f>MAX(K766-tarifest3($K$3,$A$3,Param!$B$10,Param!$C$10,Param!$D$10,Param!$E$10,Param!$B$11,Param!$C$11,Param!$D$11,Param!$E$11),0)</f>
        <v>21531</v>
      </c>
      <c r="V766" s="3">
        <f t="shared" si="283"/>
        <v>28.480158730158728</v>
      </c>
      <c r="W766" s="3">
        <f t="shared" si="284"/>
        <v>42</v>
      </c>
      <c r="X766" s="3">
        <f>soli3grenz(K766,$A$3,Param!$J$9,Param!$J$10,Param!$J$11)*100</f>
        <v>11.899999999999999</v>
      </c>
      <c r="Y766" s="13">
        <f t="shared" si="271"/>
        <v>21531</v>
      </c>
      <c r="Z766" s="3">
        <f t="shared" si="285"/>
        <v>28.480158730158728</v>
      </c>
      <c r="AA766" s="13">
        <f t="shared" si="272"/>
        <v>42</v>
      </c>
      <c r="AB766" s="13">
        <f t="shared" si="273"/>
        <v>-1533.619999999999</v>
      </c>
      <c r="AC766" s="13">
        <f t="shared" si="274"/>
        <v>-2.0285978835978824</v>
      </c>
      <c r="AD766" s="13">
        <f t="shared" si="275"/>
        <v>-4.9979999999999976</v>
      </c>
      <c r="AE766" s="3">
        <f t="shared" si="276"/>
        <v>0</v>
      </c>
      <c r="AF766" s="13">
        <f t="shared" si="288"/>
        <v>1533.619999999999</v>
      </c>
      <c r="AG766" s="13">
        <f t="shared" si="286"/>
        <v>2.0285978835978824</v>
      </c>
      <c r="AH766" s="13">
        <f t="shared" si="289"/>
        <v>2.0285978835978824</v>
      </c>
    </row>
    <row r="767" spans="1:34" x14ac:dyDescent="0.2">
      <c r="A767" s="8">
        <f t="shared" si="287"/>
        <v>75700</v>
      </c>
      <c r="B767" s="9">
        <f t="shared" si="267"/>
        <v>75.7</v>
      </c>
      <c r="C767" s="13">
        <f>tarifest3(A767,$A$3,Param!$B$5,Param!$C$5,Param!$D$5,Param!$E$5,Param!$B$6,Param!$C$6,Param!$D$6,Param!$E$6)</f>
        <v>22457</v>
      </c>
      <c r="D767" s="3">
        <f t="shared" si="277"/>
        <v>29.66578599735799</v>
      </c>
      <c r="E767" s="3">
        <f>tarifest3grenz(A767,$A$3,Param!$B$5,Param!$C$5,Param!$D$5,Param!$E$5,Param!$B$6,Param!$C$6,Param!$D$6,Param!$E$6)*100</f>
        <v>42</v>
      </c>
      <c r="F767" s="13">
        <f>soli3(C767,$A$3,Param!$J$4,Param!$J$5,Param!$J$6)</f>
        <v>654.61</v>
      </c>
      <c r="G767" s="3">
        <f>soli3grenz(C767,$A$3,Param!$J$4,Param!$J$5,Param!$J$6)*100</f>
        <v>11.899999999999999</v>
      </c>
      <c r="H767" s="13">
        <f t="shared" si="268"/>
        <v>23111.61</v>
      </c>
      <c r="I767" s="3">
        <f t="shared" si="290"/>
        <v>30.530528401585205</v>
      </c>
      <c r="J767" s="13">
        <f t="shared" si="269"/>
        <v>46.997999999999998</v>
      </c>
      <c r="K767" s="13">
        <f>tarifest3(A767,$A$3,Param!$B$10,Param!$C$10,Param!$D$10,Param!$E$10,Param!$B$11,Param!$C$11,Param!$D$11,Param!$E$11)</f>
        <v>26803</v>
      </c>
      <c r="L767" s="3">
        <f t="shared" si="278"/>
        <v>35.406869220607661</v>
      </c>
      <c r="M767" s="3">
        <f>tarifest3grenz(A767,$A$3,Param!$B$10,Param!$C$10,Param!$D$10,Param!$E$10,Param!$B$11,Param!$C$11,Param!$D$11,Param!$E$11)*100</f>
        <v>42</v>
      </c>
      <c r="N767" s="3">
        <f t="shared" si="279"/>
        <v>12403</v>
      </c>
      <c r="O767" s="3">
        <f t="shared" si="280"/>
        <v>16.384412153236461</v>
      </c>
      <c r="P767" s="13">
        <f t="shared" si="270"/>
        <v>52990</v>
      </c>
      <c r="Q767" s="13">
        <f t="shared" si="281"/>
        <v>0</v>
      </c>
      <c r="R767" s="13">
        <f>tarifest3(A767-$K$3,$A$3,Param!$B$10,Param!$C$10,Param!$D$10,Param!$E$10,Param!$B$11,Param!$C$11,Param!$D$11,Param!$E$11)</f>
        <v>18163</v>
      </c>
      <c r="S767" s="3">
        <f t="shared" si="282"/>
        <v>23.993394980184942</v>
      </c>
      <c r="T767" s="3">
        <f>IF(A767&lt;$K$3,$K$2,tarifest3grenz(A767-$K$3,$A$3,Param!$B$10,Param!$C$10,Param!$D$10,Param!$E$10,Param!$B$11,Param!$C$11,Param!$D$11,Param!$E$11))*100</f>
        <v>42</v>
      </c>
      <c r="U767" s="3">
        <f>MAX(K767-tarifest3($K$3,$A$3,Param!$B$10,Param!$C$10,Param!$D$10,Param!$E$10,Param!$B$11,Param!$C$11,Param!$D$11,Param!$E$11),0)</f>
        <v>21573</v>
      </c>
      <c r="V767" s="3">
        <f t="shared" si="283"/>
        <v>28.498018494055483</v>
      </c>
      <c r="W767" s="3">
        <f t="shared" si="284"/>
        <v>42</v>
      </c>
      <c r="X767" s="3">
        <f>soli3grenz(K767,$A$3,Param!$J$9,Param!$J$10,Param!$J$11)*100</f>
        <v>11.899999999999999</v>
      </c>
      <c r="Y767" s="13">
        <f t="shared" si="271"/>
        <v>21573</v>
      </c>
      <c r="Z767" s="3">
        <f t="shared" si="285"/>
        <v>28.498018494055483</v>
      </c>
      <c r="AA767" s="13">
        <f t="shared" si="272"/>
        <v>42</v>
      </c>
      <c r="AB767" s="13">
        <f t="shared" si="273"/>
        <v>-1538.6100000000006</v>
      </c>
      <c r="AC767" s="13">
        <f t="shared" si="274"/>
        <v>-2.0325099075297217</v>
      </c>
      <c r="AD767" s="13">
        <f t="shared" si="275"/>
        <v>-4.9979999999999976</v>
      </c>
      <c r="AE767" s="3">
        <f t="shared" si="276"/>
        <v>0</v>
      </c>
      <c r="AF767" s="13">
        <f t="shared" si="288"/>
        <v>1538.6100000000006</v>
      </c>
      <c r="AG767" s="13">
        <f t="shared" si="286"/>
        <v>2.0325099075297217</v>
      </c>
      <c r="AH767" s="13">
        <f t="shared" si="289"/>
        <v>2.0325099075297217</v>
      </c>
    </row>
    <row r="768" spans="1:34" x14ac:dyDescent="0.2">
      <c r="A768" s="8">
        <f t="shared" si="287"/>
        <v>75800</v>
      </c>
      <c r="B768" s="9">
        <f t="shared" si="267"/>
        <v>75.8</v>
      </c>
      <c r="C768" s="13">
        <f>tarifest3(A768,$A$3,Param!$B$5,Param!$C$5,Param!$D$5,Param!$E$5,Param!$B$6,Param!$C$6,Param!$D$6,Param!$E$6)</f>
        <v>22499</v>
      </c>
      <c r="D768" s="3">
        <f t="shared" si="277"/>
        <v>29.682058047493403</v>
      </c>
      <c r="E768" s="3">
        <f>tarifest3grenz(A768,$A$3,Param!$B$5,Param!$C$5,Param!$D$5,Param!$E$5,Param!$B$6,Param!$C$6,Param!$D$6,Param!$E$6)*100</f>
        <v>42</v>
      </c>
      <c r="F768" s="13">
        <f>soli3(C768,$A$3,Param!$J$4,Param!$J$5,Param!$J$6)</f>
        <v>659.61</v>
      </c>
      <c r="G768" s="3">
        <f>soli3grenz(C768,$A$3,Param!$J$4,Param!$J$5,Param!$J$6)*100</f>
        <v>11.899999999999999</v>
      </c>
      <c r="H768" s="13">
        <f t="shared" si="268"/>
        <v>23158.61</v>
      </c>
      <c r="I768" s="3">
        <f t="shared" si="290"/>
        <v>30.552255936675461</v>
      </c>
      <c r="J768" s="13">
        <f t="shared" si="269"/>
        <v>46.997999999999998</v>
      </c>
      <c r="K768" s="13">
        <f>tarifest3(A768,$A$3,Param!$B$10,Param!$C$10,Param!$D$10,Param!$E$10,Param!$B$11,Param!$C$11,Param!$D$11,Param!$E$11)</f>
        <v>26845</v>
      </c>
      <c r="L768" s="3">
        <f t="shared" si="278"/>
        <v>35.415567282321895</v>
      </c>
      <c r="M768" s="3">
        <f>tarifest3grenz(A768,$A$3,Param!$B$10,Param!$C$10,Param!$D$10,Param!$E$10,Param!$B$11,Param!$C$11,Param!$D$11,Param!$E$11)*100</f>
        <v>42</v>
      </c>
      <c r="N768" s="3">
        <f t="shared" si="279"/>
        <v>12445</v>
      </c>
      <c r="O768" s="3">
        <f t="shared" si="280"/>
        <v>16.418205804749338</v>
      </c>
      <c r="P768" s="13">
        <f t="shared" si="270"/>
        <v>53060</v>
      </c>
      <c r="Q768" s="13">
        <f t="shared" si="281"/>
        <v>0</v>
      </c>
      <c r="R768" s="13">
        <f>tarifest3(A768-$K$3,$A$3,Param!$B$10,Param!$C$10,Param!$D$10,Param!$E$10,Param!$B$11,Param!$C$11,Param!$D$11,Param!$E$11)</f>
        <v>18205</v>
      </c>
      <c r="S768" s="3">
        <f t="shared" si="282"/>
        <v>24.017150395778366</v>
      </c>
      <c r="T768" s="3">
        <f>IF(A768&lt;$K$3,$K$2,tarifest3grenz(A768-$K$3,$A$3,Param!$B$10,Param!$C$10,Param!$D$10,Param!$E$10,Param!$B$11,Param!$C$11,Param!$D$11,Param!$E$11))*100</f>
        <v>42</v>
      </c>
      <c r="U768" s="3">
        <f>MAX(K768-tarifest3($K$3,$A$3,Param!$B$10,Param!$C$10,Param!$D$10,Param!$E$10,Param!$B$11,Param!$C$11,Param!$D$11,Param!$E$11),0)</f>
        <v>21615</v>
      </c>
      <c r="V768" s="3">
        <f t="shared" si="283"/>
        <v>28.515831134564646</v>
      </c>
      <c r="W768" s="3">
        <f t="shared" si="284"/>
        <v>42</v>
      </c>
      <c r="X768" s="3">
        <f>soli3grenz(K768,$A$3,Param!$J$9,Param!$J$10,Param!$J$11)*100</f>
        <v>11.899999999999999</v>
      </c>
      <c r="Y768" s="13">
        <f t="shared" si="271"/>
        <v>21615</v>
      </c>
      <c r="Z768" s="3">
        <f t="shared" si="285"/>
        <v>28.515831134564646</v>
      </c>
      <c r="AA768" s="13">
        <f t="shared" si="272"/>
        <v>42</v>
      </c>
      <c r="AB768" s="13">
        <f t="shared" si="273"/>
        <v>-1543.6100000000006</v>
      </c>
      <c r="AC768" s="13">
        <f t="shared" si="274"/>
        <v>-2.0364248021108153</v>
      </c>
      <c r="AD768" s="13">
        <f t="shared" si="275"/>
        <v>-4.9979999999999976</v>
      </c>
      <c r="AE768" s="3">
        <f t="shared" si="276"/>
        <v>0</v>
      </c>
      <c r="AF768" s="13">
        <f t="shared" si="288"/>
        <v>1543.6100000000006</v>
      </c>
      <c r="AG768" s="13">
        <f t="shared" si="286"/>
        <v>2.0364248021108153</v>
      </c>
      <c r="AH768" s="13">
        <f t="shared" si="289"/>
        <v>2.0364248021108153</v>
      </c>
    </row>
    <row r="769" spans="1:34" x14ac:dyDescent="0.2">
      <c r="A769" s="8">
        <f t="shared" si="287"/>
        <v>75900</v>
      </c>
      <c r="B769" s="9">
        <f t="shared" si="267"/>
        <v>75.900000000000006</v>
      </c>
      <c r="C769" s="13">
        <f>tarifest3(A769,$A$3,Param!$B$5,Param!$C$5,Param!$D$5,Param!$E$5,Param!$B$6,Param!$C$6,Param!$D$6,Param!$E$6)</f>
        <v>22541</v>
      </c>
      <c r="D769" s="3">
        <f t="shared" si="277"/>
        <v>29.698287220026348</v>
      </c>
      <c r="E769" s="3">
        <f>tarifest3grenz(A769,$A$3,Param!$B$5,Param!$C$5,Param!$D$5,Param!$E$5,Param!$B$6,Param!$C$6,Param!$D$6,Param!$E$6)*100</f>
        <v>42</v>
      </c>
      <c r="F769" s="13">
        <f>soli3(C769,$A$3,Param!$J$4,Param!$J$5,Param!$J$6)</f>
        <v>664.61</v>
      </c>
      <c r="G769" s="3">
        <f>soli3grenz(C769,$A$3,Param!$J$4,Param!$J$5,Param!$J$6)*100</f>
        <v>11.899999999999999</v>
      </c>
      <c r="H769" s="13">
        <f t="shared" si="268"/>
        <v>23205.61</v>
      </c>
      <c r="I769" s="3">
        <f t="shared" si="290"/>
        <v>30.573926218708831</v>
      </c>
      <c r="J769" s="13">
        <f t="shared" si="269"/>
        <v>46.997999999999998</v>
      </c>
      <c r="K769" s="13">
        <f>tarifest3(A769,$A$3,Param!$B$10,Param!$C$10,Param!$D$10,Param!$E$10,Param!$B$11,Param!$C$11,Param!$D$11,Param!$E$11)</f>
        <v>26887</v>
      </c>
      <c r="L769" s="3">
        <f t="shared" si="278"/>
        <v>35.424242424242422</v>
      </c>
      <c r="M769" s="3">
        <f>tarifest3grenz(A769,$A$3,Param!$B$10,Param!$C$10,Param!$D$10,Param!$E$10,Param!$B$11,Param!$C$11,Param!$D$11,Param!$E$11)*100</f>
        <v>42</v>
      </c>
      <c r="N769" s="3">
        <f t="shared" si="279"/>
        <v>12487</v>
      </c>
      <c r="O769" s="3">
        <f t="shared" si="280"/>
        <v>16.451910408432148</v>
      </c>
      <c r="P769" s="13">
        <f t="shared" si="270"/>
        <v>53130</v>
      </c>
      <c r="Q769" s="13">
        <f t="shared" si="281"/>
        <v>0</v>
      </c>
      <c r="R769" s="13">
        <f>tarifest3(A769-$K$3,$A$3,Param!$B$10,Param!$C$10,Param!$D$10,Param!$E$10,Param!$B$11,Param!$C$11,Param!$D$11,Param!$E$11)</f>
        <v>18247</v>
      </c>
      <c r="S769" s="3">
        <f t="shared" si="282"/>
        <v>24.040843214756258</v>
      </c>
      <c r="T769" s="3">
        <f>IF(A769&lt;$K$3,$K$2,tarifest3grenz(A769-$K$3,$A$3,Param!$B$10,Param!$C$10,Param!$D$10,Param!$E$10,Param!$B$11,Param!$C$11,Param!$D$11,Param!$E$11))*100</f>
        <v>42</v>
      </c>
      <c r="U769" s="3">
        <f>MAX(K769-tarifest3($K$3,$A$3,Param!$B$10,Param!$C$10,Param!$D$10,Param!$E$10,Param!$B$11,Param!$C$11,Param!$D$11,Param!$E$11),0)</f>
        <v>21657</v>
      </c>
      <c r="V769" s="3">
        <f t="shared" si="283"/>
        <v>28.533596837944664</v>
      </c>
      <c r="W769" s="3">
        <f t="shared" si="284"/>
        <v>42</v>
      </c>
      <c r="X769" s="3">
        <f>soli3grenz(K769,$A$3,Param!$J$9,Param!$J$10,Param!$J$11)*100</f>
        <v>11.899999999999999</v>
      </c>
      <c r="Y769" s="13">
        <f t="shared" si="271"/>
        <v>21657</v>
      </c>
      <c r="Z769" s="3">
        <f t="shared" si="285"/>
        <v>28.533596837944664</v>
      </c>
      <c r="AA769" s="13">
        <f t="shared" si="272"/>
        <v>42</v>
      </c>
      <c r="AB769" s="13">
        <f t="shared" si="273"/>
        <v>-1548.6100000000006</v>
      </c>
      <c r="AC769" s="13">
        <f t="shared" si="274"/>
        <v>-2.0403293807641667</v>
      </c>
      <c r="AD769" s="13">
        <f t="shared" si="275"/>
        <v>-4.9979999999999976</v>
      </c>
      <c r="AE769" s="3">
        <f t="shared" si="276"/>
        <v>0</v>
      </c>
      <c r="AF769" s="13">
        <f t="shared" si="288"/>
        <v>1548.6100000000006</v>
      </c>
      <c r="AG769" s="13">
        <f t="shared" si="286"/>
        <v>2.0403293807641667</v>
      </c>
      <c r="AH769" s="13">
        <f t="shared" si="289"/>
        <v>2.0403293807641667</v>
      </c>
    </row>
    <row r="770" spans="1:34" x14ac:dyDescent="0.2">
      <c r="A770" s="8">
        <f t="shared" si="287"/>
        <v>76000</v>
      </c>
      <c r="B770" s="9">
        <f t="shared" si="267"/>
        <v>76</v>
      </c>
      <c r="C770" s="13">
        <f>tarifest3(A770,$A$3,Param!$B$5,Param!$C$5,Param!$D$5,Param!$E$5,Param!$B$6,Param!$C$6,Param!$D$6,Param!$E$6)</f>
        <v>22583</v>
      </c>
      <c r="D770" s="3">
        <f t="shared" si="277"/>
        <v>29.714473684210525</v>
      </c>
      <c r="E770" s="3">
        <f>tarifest3grenz(A770,$A$3,Param!$B$5,Param!$C$5,Param!$D$5,Param!$E$5,Param!$B$6,Param!$C$6,Param!$D$6,Param!$E$6)*100</f>
        <v>42</v>
      </c>
      <c r="F770" s="13">
        <f>soli3(C770,$A$3,Param!$J$4,Param!$J$5,Param!$J$6)</f>
        <v>669.61</v>
      </c>
      <c r="G770" s="3">
        <f>soli3grenz(C770,$A$3,Param!$J$4,Param!$J$5,Param!$J$6)*100</f>
        <v>11.899999999999999</v>
      </c>
      <c r="H770" s="13">
        <f t="shared" si="268"/>
        <v>23252.61</v>
      </c>
      <c r="I770" s="3">
        <f t="shared" si="290"/>
        <v>30.595539473684212</v>
      </c>
      <c r="J770" s="13">
        <f t="shared" si="269"/>
        <v>46.997999999999998</v>
      </c>
      <c r="K770" s="13">
        <f>tarifest3(A770,$A$3,Param!$B$10,Param!$C$10,Param!$D$10,Param!$E$10,Param!$B$11,Param!$C$11,Param!$D$11,Param!$E$11)</f>
        <v>26929</v>
      </c>
      <c r="L770" s="3">
        <f t="shared" si="278"/>
        <v>35.432894736842108</v>
      </c>
      <c r="M770" s="3">
        <f>tarifest3grenz(A770,$A$3,Param!$B$10,Param!$C$10,Param!$D$10,Param!$E$10,Param!$B$11,Param!$C$11,Param!$D$11,Param!$E$11)*100</f>
        <v>42</v>
      </c>
      <c r="N770" s="3">
        <f t="shared" si="279"/>
        <v>12529</v>
      </c>
      <c r="O770" s="3">
        <f t="shared" si="280"/>
        <v>16.485526315789471</v>
      </c>
      <c r="P770" s="13">
        <f t="shared" si="270"/>
        <v>53200</v>
      </c>
      <c r="Q770" s="13">
        <f t="shared" si="281"/>
        <v>0</v>
      </c>
      <c r="R770" s="13">
        <f>tarifest3(A770-$K$3,$A$3,Param!$B$10,Param!$C$10,Param!$D$10,Param!$E$10,Param!$B$11,Param!$C$11,Param!$D$11,Param!$E$11)</f>
        <v>18289</v>
      </c>
      <c r="S770" s="3">
        <f t="shared" si="282"/>
        <v>24.064473684210526</v>
      </c>
      <c r="T770" s="3">
        <f>IF(A770&lt;$K$3,$K$2,tarifest3grenz(A770-$K$3,$A$3,Param!$B$10,Param!$C$10,Param!$D$10,Param!$E$10,Param!$B$11,Param!$C$11,Param!$D$11,Param!$E$11))*100</f>
        <v>42</v>
      </c>
      <c r="U770" s="3">
        <f>MAX(K770-tarifest3($K$3,$A$3,Param!$B$10,Param!$C$10,Param!$D$10,Param!$E$10,Param!$B$11,Param!$C$11,Param!$D$11,Param!$E$11),0)</f>
        <v>21699</v>
      </c>
      <c r="V770" s="3">
        <f t="shared" si="283"/>
        <v>28.551315789473687</v>
      </c>
      <c r="W770" s="3">
        <f t="shared" si="284"/>
        <v>42</v>
      </c>
      <c r="X770" s="3">
        <f>soli3grenz(K770,$A$3,Param!$J$9,Param!$J$10,Param!$J$11)*100</f>
        <v>11.899999999999999</v>
      </c>
      <c r="Y770" s="13">
        <f t="shared" si="271"/>
        <v>21699</v>
      </c>
      <c r="Z770" s="3">
        <f t="shared" si="285"/>
        <v>28.551315789473687</v>
      </c>
      <c r="AA770" s="13">
        <f t="shared" si="272"/>
        <v>42</v>
      </c>
      <c r="AB770" s="13">
        <f t="shared" si="273"/>
        <v>-1553.6100000000006</v>
      </c>
      <c r="AC770" s="13">
        <f t="shared" si="274"/>
        <v>-2.0442236842105252</v>
      </c>
      <c r="AD770" s="13">
        <f t="shared" si="275"/>
        <v>-4.9979999999999976</v>
      </c>
      <c r="AE770" s="3">
        <f t="shared" si="276"/>
        <v>0</v>
      </c>
      <c r="AF770" s="13">
        <f t="shared" si="288"/>
        <v>1553.6100000000006</v>
      </c>
      <c r="AG770" s="13">
        <f t="shared" si="286"/>
        <v>2.0442236842105252</v>
      </c>
      <c r="AH770" s="13">
        <f t="shared" si="289"/>
        <v>2.0442236842105252</v>
      </c>
    </row>
    <row r="771" spans="1:34" x14ac:dyDescent="0.2">
      <c r="A771" s="8">
        <f t="shared" si="287"/>
        <v>76100</v>
      </c>
      <c r="B771" s="9">
        <f t="shared" si="267"/>
        <v>76.099999999999994</v>
      </c>
      <c r="C771" s="13">
        <f>tarifest3(A771,$A$3,Param!$B$5,Param!$C$5,Param!$D$5,Param!$E$5,Param!$B$6,Param!$C$6,Param!$D$6,Param!$E$6)</f>
        <v>22625</v>
      </c>
      <c r="D771" s="3">
        <f t="shared" si="277"/>
        <v>29.730617608409986</v>
      </c>
      <c r="E771" s="3">
        <f>tarifest3grenz(A771,$A$3,Param!$B$5,Param!$C$5,Param!$D$5,Param!$E$5,Param!$B$6,Param!$C$6,Param!$D$6,Param!$E$6)*100</f>
        <v>42</v>
      </c>
      <c r="F771" s="13">
        <f>soli3(C771,$A$3,Param!$J$4,Param!$J$5,Param!$J$6)</f>
        <v>674.61</v>
      </c>
      <c r="G771" s="3">
        <f>soli3grenz(C771,$A$3,Param!$J$4,Param!$J$5,Param!$J$6)*100</f>
        <v>11.899999999999999</v>
      </c>
      <c r="H771" s="13">
        <f t="shared" si="268"/>
        <v>23299.61</v>
      </c>
      <c r="I771" s="3">
        <f t="shared" si="290"/>
        <v>30.617095926412613</v>
      </c>
      <c r="J771" s="13">
        <f t="shared" si="269"/>
        <v>46.997999999999998</v>
      </c>
      <c r="K771" s="13">
        <f>tarifest3(A771,$A$3,Param!$B$10,Param!$C$10,Param!$D$10,Param!$E$10,Param!$B$11,Param!$C$11,Param!$D$11,Param!$E$11)</f>
        <v>26971</v>
      </c>
      <c r="L771" s="3">
        <f t="shared" si="278"/>
        <v>35.441524310118268</v>
      </c>
      <c r="M771" s="3">
        <f>tarifest3grenz(A771,$A$3,Param!$B$10,Param!$C$10,Param!$D$10,Param!$E$10,Param!$B$11,Param!$C$11,Param!$D$11,Param!$E$11)*100</f>
        <v>42</v>
      </c>
      <c r="N771" s="3">
        <f t="shared" si="279"/>
        <v>12571</v>
      </c>
      <c r="O771" s="3">
        <f t="shared" si="280"/>
        <v>16.519053876478317</v>
      </c>
      <c r="P771" s="13">
        <f t="shared" si="270"/>
        <v>53270</v>
      </c>
      <c r="Q771" s="13">
        <f t="shared" si="281"/>
        <v>0</v>
      </c>
      <c r="R771" s="13">
        <f>tarifest3(A771-$K$3,$A$3,Param!$B$10,Param!$C$10,Param!$D$10,Param!$E$10,Param!$B$11,Param!$C$11,Param!$D$11,Param!$E$11)</f>
        <v>18331</v>
      </c>
      <c r="S771" s="3">
        <f t="shared" si="282"/>
        <v>24.088042049934298</v>
      </c>
      <c r="T771" s="3">
        <f>IF(A771&lt;$K$3,$K$2,tarifest3grenz(A771-$K$3,$A$3,Param!$B$10,Param!$C$10,Param!$D$10,Param!$E$10,Param!$B$11,Param!$C$11,Param!$D$11,Param!$E$11))*100</f>
        <v>42</v>
      </c>
      <c r="U771" s="3">
        <f>MAX(K771-tarifest3($K$3,$A$3,Param!$B$10,Param!$C$10,Param!$D$10,Param!$E$10,Param!$B$11,Param!$C$11,Param!$D$11,Param!$E$11),0)</f>
        <v>21741</v>
      </c>
      <c r="V771" s="3">
        <f t="shared" si="283"/>
        <v>28.568988173455978</v>
      </c>
      <c r="W771" s="3">
        <f t="shared" si="284"/>
        <v>42</v>
      </c>
      <c r="X771" s="3">
        <f>soli3grenz(K771,$A$3,Param!$J$9,Param!$J$10,Param!$J$11)*100</f>
        <v>11.899999999999999</v>
      </c>
      <c r="Y771" s="13">
        <f t="shared" si="271"/>
        <v>21741</v>
      </c>
      <c r="Z771" s="3">
        <f t="shared" si="285"/>
        <v>28.568988173455978</v>
      </c>
      <c r="AA771" s="13">
        <f t="shared" si="272"/>
        <v>42</v>
      </c>
      <c r="AB771" s="13">
        <f t="shared" si="273"/>
        <v>-1558.6100000000006</v>
      </c>
      <c r="AC771" s="13">
        <f t="shared" si="274"/>
        <v>-2.0481077529566356</v>
      </c>
      <c r="AD771" s="13">
        <f t="shared" si="275"/>
        <v>-4.9979999999999976</v>
      </c>
      <c r="AE771" s="3">
        <f t="shared" si="276"/>
        <v>0</v>
      </c>
      <c r="AF771" s="13">
        <f t="shared" si="288"/>
        <v>1558.6100000000006</v>
      </c>
      <c r="AG771" s="13">
        <f t="shared" si="286"/>
        <v>2.0481077529566356</v>
      </c>
      <c r="AH771" s="13">
        <f t="shared" si="289"/>
        <v>2.0481077529566356</v>
      </c>
    </row>
    <row r="772" spans="1:34" x14ac:dyDescent="0.2">
      <c r="A772" s="8">
        <f t="shared" si="287"/>
        <v>76200</v>
      </c>
      <c r="B772" s="9">
        <f t="shared" si="267"/>
        <v>76.2</v>
      </c>
      <c r="C772" s="13">
        <f>tarifest3(A772,$A$3,Param!$B$5,Param!$C$5,Param!$D$5,Param!$E$5,Param!$B$6,Param!$C$6,Param!$D$6,Param!$E$6)</f>
        <v>22667</v>
      </c>
      <c r="D772" s="3">
        <f t="shared" si="277"/>
        <v>29.746719160104991</v>
      </c>
      <c r="E772" s="3">
        <f>tarifest3grenz(A772,$A$3,Param!$B$5,Param!$C$5,Param!$D$5,Param!$E$5,Param!$B$6,Param!$C$6,Param!$D$6,Param!$E$6)*100</f>
        <v>42</v>
      </c>
      <c r="F772" s="13">
        <f>soli3(C772,$A$3,Param!$J$4,Param!$J$5,Param!$J$6)</f>
        <v>679.6</v>
      </c>
      <c r="G772" s="3">
        <f>soli3grenz(C772,$A$3,Param!$J$4,Param!$J$5,Param!$J$6)*100</f>
        <v>11.899999999999999</v>
      </c>
      <c r="H772" s="13">
        <f t="shared" si="268"/>
        <v>23346.6</v>
      </c>
      <c r="I772" s="3">
        <f t="shared" si="290"/>
        <v>30.638582677165356</v>
      </c>
      <c r="J772" s="13">
        <f t="shared" si="269"/>
        <v>46.997999999999998</v>
      </c>
      <c r="K772" s="13">
        <f>tarifest3(A772,$A$3,Param!$B$10,Param!$C$10,Param!$D$10,Param!$E$10,Param!$B$11,Param!$C$11,Param!$D$11,Param!$E$11)</f>
        <v>27013</v>
      </c>
      <c r="L772" s="3">
        <f t="shared" si="278"/>
        <v>35.450131233595798</v>
      </c>
      <c r="M772" s="3">
        <f>tarifest3grenz(A772,$A$3,Param!$B$10,Param!$C$10,Param!$D$10,Param!$E$10,Param!$B$11,Param!$C$11,Param!$D$11,Param!$E$11)*100</f>
        <v>42</v>
      </c>
      <c r="N772" s="3">
        <f t="shared" si="279"/>
        <v>12613</v>
      </c>
      <c r="O772" s="3">
        <f t="shared" si="280"/>
        <v>16.552493438320209</v>
      </c>
      <c r="P772" s="13">
        <f t="shared" si="270"/>
        <v>53340</v>
      </c>
      <c r="Q772" s="13">
        <f t="shared" si="281"/>
        <v>0</v>
      </c>
      <c r="R772" s="13">
        <f>tarifest3(A772-$K$3,$A$3,Param!$B$10,Param!$C$10,Param!$D$10,Param!$E$10,Param!$B$11,Param!$C$11,Param!$D$11,Param!$E$11)</f>
        <v>18373</v>
      </c>
      <c r="S772" s="3">
        <f t="shared" si="282"/>
        <v>24.111548556430446</v>
      </c>
      <c r="T772" s="3">
        <f>IF(A772&lt;$K$3,$K$2,tarifest3grenz(A772-$K$3,$A$3,Param!$B$10,Param!$C$10,Param!$D$10,Param!$E$10,Param!$B$11,Param!$C$11,Param!$D$11,Param!$E$11))*100</f>
        <v>42</v>
      </c>
      <c r="U772" s="3">
        <f>MAX(K772-tarifest3($K$3,$A$3,Param!$B$10,Param!$C$10,Param!$D$10,Param!$E$10,Param!$B$11,Param!$C$11,Param!$D$11,Param!$E$11),0)</f>
        <v>21783</v>
      </c>
      <c r="V772" s="3">
        <f t="shared" si="283"/>
        <v>28.586614173228348</v>
      </c>
      <c r="W772" s="3">
        <f t="shared" si="284"/>
        <v>42</v>
      </c>
      <c r="X772" s="3">
        <f>soli3grenz(K772,$A$3,Param!$J$9,Param!$J$10,Param!$J$11)*100</f>
        <v>11.899999999999999</v>
      </c>
      <c r="Y772" s="13">
        <f t="shared" si="271"/>
        <v>21783</v>
      </c>
      <c r="Z772" s="3">
        <f t="shared" si="285"/>
        <v>28.586614173228348</v>
      </c>
      <c r="AA772" s="13">
        <f t="shared" si="272"/>
        <v>42</v>
      </c>
      <c r="AB772" s="13">
        <f t="shared" si="273"/>
        <v>-1563.5999999999985</v>
      </c>
      <c r="AC772" s="13">
        <f t="shared" si="274"/>
        <v>-2.0519685039370081</v>
      </c>
      <c r="AD772" s="13">
        <f t="shared" si="275"/>
        <v>-4.9979999999999976</v>
      </c>
      <c r="AE772" s="3">
        <f t="shared" si="276"/>
        <v>0</v>
      </c>
      <c r="AF772" s="13">
        <f t="shared" si="288"/>
        <v>1563.5999999999985</v>
      </c>
      <c r="AG772" s="13">
        <f t="shared" si="286"/>
        <v>2.0519685039370081</v>
      </c>
      <c r="AH772" s="13">
        <f t="shared" si="289"/>
        <v>2.0519685039370081</v>
      </c>
    </row>
    <row r="773" spans="1:34" x14ac:dyDescent="0.2">
      <c r="A773" s="8">
        <f t="shared" si="287"/>
        <v>76300</v>
      </c>
      <c r="B773" s="9">
        <f t="shared" si="267"/>
        <v>76.3</v>
      </c>
      <c r="C773" s="13">
        <f>tarifest3(A773,$A$3,Param!$B$5,Param!$C$5,Param!$D$5,Param!$E$5,Param!$B$6,Param!$C$6,Param!$D$6,Param!$E$6)</f>
        <v>22709</v>
      </c>
      <c r="D773" s="3">
        <f t="shared" si="277"/>
        <v>29.762778505897774</v>
      </c>
      <c r="E773" s="3">
        <f>tarifest3grenz(A773,$A$3,Param!$B$5,Param!$C$5,Param!$D$5,Param!$E$5,Param!$B$6,Param!$C$6,Param!$D$6,Param!$E$6)*100</f>
        <v>42</v>
      </c>
      <c r="F773" s="13">
        <f>soli3(C773,$A$3,Param!$J$4,Param!$J$5,Param!$J$6)</f>
        <v>684.6</v>
      </c>
      <c r="G773" s="3">
        <f>soli3grenz(C773,$A$3,Param!$J$4,Param!$J$5,Param!$J$6)*100</f>
        <v>11.899999999999999</v>
      </c>
      <c r="H773" s="13">
        <f t="shared" si="268"/>
        <v>23393.599999999999</v>
      </c>
      <c r="I773" s="3">
        <f t="shared" si="290"/>
        <v>30.660026212319792</v>
      </c>
      <c r="J773" s="13">
        <f t="shared" si="269"/>
        <v>46.997999999999998</v>
      </c>
      <c r="K773" s="13">
        <f>tarifest3(A773,$A$3,Param!$B$10,Param!$C$10,Param!$D$10,Param!$E$10,Param!$B$11,Param!$C$11,Param!$D$11,Param!$E$11)</f>
        <v>27055</v>
      </c>
      <c r="L773" s="3">
        <f t="shared" si="278"/>
        <v>35.458715596330279</v>
      </c>
      <c r="M773" s="3">
        <f>tarifest3grenz(A773,$A$3,Param!$B$10,Param!$C$10,Param!$D$10,Param!$E$10,Param!$B$11,Param!$C$11,Param!$D$11,Param!$E$11)*100</f>
        <v>42</v>
      </c>
      <c r="N773" s="3">
        <f t="shared" si="279"/>
        <v>12655</v>
      </c>
      <c r="O773" s="3">
        <f t="shared" si="280"/>
        <v>16.585845347313239</v>
      </c>
      <c r="P773" s="13">
        <f t="shared" si="270"/>
        <v>53410</v>
      </c>
      <c r="Q773" s="13">
        <f t="shared" si="281"/>
        <v>0</v>
      </c>
      <c r="R773" s="13">
        <f>tarifest3(A773-$K$3,$A$3,Param!$B$10,Param!$C$10,Param!$D$10,Param!$E$10,Param!$B$11,Param!$C$11,Param!$D$11,Param!$E$11)</f>
        <v>18415</v>
      </c>
      <c r="S773" s="3">
        <f t="shared" si="282"/>
        <v>24.134993446920053</v>
      </c>
      <c r="T773" s="3">
        <f>IF(A773&lt;$K$3,$K$2,tarifest3grenz(A773-$K$3,$A$3,Param!$B$10,Param!$C$10,Param!$D$10,Param!$E$10,Param!$B$11,Param!$C$11,Param!$D$11,Param!$E$11))*100</f>
        <v>42</v>
      </c>
      <c r="U773" s="3">
        <f>MAX(K773-tarifest3($K$3,$A$3,Param!$B$10,Param!$C$10,Param!$D$10,Param!$E$10,Param!$B$11,Param!$C$11,Param!$D$11,Param!$E$11),0)</f>
        <v>21825</v>
      </c>
      <c r="V773" s="3">
        <f t="shared" si="283"/>
        <v>28.604193971166445</v>
      </c>
      <c r="W773" s="3">
        <f t="shared" si="284"/>
        <v>42</v>
      </c>
      <c r="X773" s="3">
        <f>soli3grenz(K773,$A$3,Param!$J$9,Param!$J$10,Param!$J$11)*100</f>
        <v>11.899999999999999</v>
      </c>
      <c r="Y773" s="13">
        <f t="shared" si="271"/>
        <v>21825</v>
      </c>
      <c r="Z773" s="3">
        <f t="shared" si="285"/>
        <v>28.604193971166445</v>
      </c>
      <c r="AA773" s="13">
        <f t="shared" si="272"/>
        <v>42</v>
      </c>
      <c r="AB773" s="13">
        <f t="shared" si="273"/>
        <v>-1568.5999999999985</v>
      </c>
      <c r="AC773" s="13">
        <f t="shared" si="274"/>
        <v>-2.0558322411533467</v>
      </c>
      <c r="AD773" s="13">
        <f t="shared" si="275"/>
        <v>-4.9979999999999976</v>
      </c>
      <c r="AE773" s="3">
        <f t="shared" si="276"/>
        <v>0</v>
      </c>
      <c r="AF773" s="13">
        <f t="shared" si="288"/>
        <v>1568.5999999999985</v>
      </c>
      <c r="AG773" s="13">
        <f t="shared" si="286"/>
        <v>2.0558322411533467</v>
      </c>
      <c r="AH773" s="13">
        <f t="shared" si="289"/>
        <v>2.0558322411533467</v>
      </c>
    </row>
    <row r="774" spans="1:34" x14ac:dyDescent="0.2">
      <c r="A774" s="8">
        <f t="shared" si="287"/>
        <v>76400</v>
      </c>
      <c r="B774" s="9">
        <f t="shared" si="267"/>
        <v>76.400000000000006</v>
      </c>
      <c r="C774" s="13">
        <f>tarifest3(A774,$A$3,Param!$B$5,Param!$C$5,Param!$D$5,Param!$E$5,Param!$B$6,Param!$C$6,Param!$D$6,Param!$E$6)</f>
        <v>22751</v>
      </c>
      <c r="D774" s="3">
        <f t="shared" si="277"/>
        <v>29.778795811518329</v>
      </c>
      <c r="E774" s="3">
        <f>tarifest3grenz(A774,$A$3,Param!$B$5,Param!$C$5,Param!$D$5,Param!$E$5,Param!$B$6,Param!$C$6,Param!$D$6,Param!$E$6)*100</f>
        <v>42</v>
      </c>
      <c r="F774" s="13">
        <f>soli3(C774,$A$3,Param!$J$4,Param!$J$5,Param!$J$6)</f>
        <v>689.6</v>
      </c>
      <c r="G774" s="3">
        <f>soli3grenz(C774,$A$3,Param!$J$4,Param!$J$5,Param!$J$6)*100</f>
        <v>11.899999999999999</v>
      </c>
      <c r="H774" s="13">
        <f t="shared" si="268"/>
        <v>23440.6</v>
      </c>
      <c r="I774" s="3">
        <f t="shared" si="290"/>
        <v>30.681413612565443</v>
      </c>
      <c r="J774" s="13">
        <f t="shared" si="269"/>
        <v>46.997999999999998</v>
      </c>
      <c r="K774" s="13">
        <f>tarifest3(A774,$A$3,Param!$B$10,Param!$C$10,Param!$D$10,Param!$E$10,Param!$B$11,Param!$C$11,Param!$D$11,Param!$E$11)</f>
        <v>27097</v>
      </c>
      <c r="L774" s="3">
        <f t="shared" si="278"/>
        <v>35.467277486910994</v>
      </c>
      <c r="M774" s="3">
        <f>tarifest3grenz(A774,$A$3,Param!$B$10,Param!$C$10,Param!$D$10,Param!$E$10,Param!$B$11,Param!$C$11,Param!$D$11,Param!$E$11)*100</f>
        <v>42</v>
      </c>
      <c r="N774" s="3">
        <f t="shared" si="279"/>
        <v>12697</v>
      </c>
      <c r="O774" s="3">
        <f t="shared" si="280"/>
        <v>16.619109947643977</v>
      </c>
      <c r="P774" s="13">
        <f t="shared" si="270"/>
        <v>53480</v>
      </c>
      <c r="Q774" s="13">
        <f t="shared" si="281"/>
        <v>0</v>
      </c>
      <c r="R774" s="13">
        <f>tarifest3(A774-$K$3,$A$3,Param!$B$10,Param!$C$10,Param!$D$10,Param!$E$10,Param!$B$11,Param!$C$11,Param!$D$11,Param!$E$11)</f>
        <v>18457</v>
      </c>
      <c r="S774" s="3">
        <f t="shared" si="282"/>
        <v>24.158376963350786</v>
      </c>
      <c r="T774" s="3">
        <f>IF(A774&lt;$K$3,$K$2,tarifest3grenz(A774-$K$3,$A$3,Param!$B$10,Param!$C$10,Param!$D$10,Param!$E$10,Param!$B$11,Param!$C$11,Param!$D$11,Param!$E$11))*100</f>
        <v>42</v>
      </c>
      <c r="U774" s="3">
        <f>MAX(K774-tarifest3($K$3,$A$3,Param!$B$10,Param!$C$10,Param!$D$10,Param!$E$10,Param!$B$11,Param!$C$11,Param!$D$11,Param!$E$11),0)</f>
        <v>21867</v>
      </c>
      <c r="V774" s="3">
        <f t="shared" si="283"/>
        <v>28.6217277486911</v>
      </c>
      <c r="W774" s="3">
        <f t="shared" si="284"/>
        <v>42</v>
      </c>
      <c r="X774" s="3">
        <f>soli3grenz(K774,$A$3,Param!$J$9,Param!$J$10,Param!$J$11)*100</f>
        <v>11.899999999999999</v>
      </c>
      <c r="Y774" s="13">
        <f t="shared" si="271"/>
        <v>21867</v>
      </c>
      <c r="Z774" s="3">
        <f t="shared" si="285"/>
        <v>28.6217277486911</v>
      </c>
      <c r="AA774" s="13">
        <f t="shared" si="272"/>
        <v>42</v>
      </c>
      <c r="AB774" s="13">
        <f t="shared" si="273"/>
        <v>-1573.5999999999985</v>
      </c>
      <c r="AC774" s="13">
        <f t="shared" si="274"/>
        <v>-2.0596858638743427</v>
      </c>
      <c r="AD774" s="13">
        <f t="shared" si="275"/>
        <v>-4.9979999999999976</v>
      </c>
      <c r="AE774" s="3">
        <f t="shared" si="276"/>
        <v>0</v>
      </c>
      <c r="AF774" s="13">
        <f t="shared" si="288"/>
        <v>1573.5999999999985</v>
      </c>
      <c r="AG774" s="13">
        <f t="shared" si="286"/>
        <v>2.0596858638743427</v>
      </c>
      <c r="AH774" s="13">
        <f t="shared" si="289"/>
        <v>2.0596858638743427</v>
      </c>
    </row>
    <row r="775" spans="1:34" x14ac:dyDescent="0.2">
      <c r="A775" s="8">
        <f t="shared" si="287"/>
        <v>76500</v>
      </c>
      <c r="B775" s="9">
        <f t="shared" si="267"/>
        <v>76.5</v>
      </c>
      <c r="C775" s="13">
        <f>tarifest3(A775,$A$3,Param!$B$5,Param!$C$5,Param!$D$5,Param!$E$5,Param!$B$6,Param!$C$6,Param!$D$6,Param!$E$6)</f>
        <v>22793</v>
      </c>
      <c r="D775" s="3">
        <f t="shared" si="277"/>
        <v>29.794771241830066</v>
      </c>
      <c r="E775" s="3">
        <f>tarifest3grenz(A775,$A$3,Param!$B$5,Param!$C$5,Param!$D$5,Param!$E$5,Param!$B$6,Param!$C$6,Param!$D$6,Param!$E$6)*100</f>
        <v>42</v>
      </c>
      <c r="F775" s="13">
        <f>soli3(C775,$A$3,Param!$J$4,Param!$J$5,Param!$J$6)</f>
        <v>694.6</v>
      </c>
      <c r="G775" s="3">
        <f>soli3grenz(C775,$A$3,Param!$J$4,Param!$J$5,Param!$J$6)*100</f>
        <v>11.899999999999999</v>
      </c>
      <c r="H775" s="13">
        <f t="shared" si="268"/>
        <v>23487.599999999999</v>
      </c>
      <c r="I775" s="3">
        <f t="shared" si="290"/>
        <v>30.702745098039212</v>
      </c>
      <c r="J775" s="13">
        <f t="shared" si="269"/>
        <v>46.997999999999998</v>
      </c>
      <c r="K775" s="13">
        <f>tarifest3(A775,$A$3,Param!$B$10,Param!$C$10,Param!$D$10,Param!$E$10,Param!$B$11,Param!$C$11,Param!$D$11,Param!$E$11)</f>
        <v>27139</v>
      </c>
      <c r="L775" s="3">
        <f t="shared" si="278"/>
        <v>35.475816993464058</v>
      </c>
      <c r="M775" s="3">
        <f>tarifest3grenz(A775,$A$3,Param!$B$10,Param!$C$10,Param!$D$10,Param!$E$10,Param!$B$11,Param!$C$11,Param!$D$11,Param!$E$11)*100</f>
        <v>42</v>
      </c>
      <c r="N775" s="3">
        <f t="shared" si="279"/>
        <v>12739</v>
      </c>
      <c r="O775" s="3">
        <f t="shared" si="280"/>
        <v>16.652287581699348</v>
      </c>
      <c r="P775" s="13">
        <f t="shared" si="270"/>
        <v>53550</v>
      </c>
      <c r="Q775" s="13">
        <f t="shared" si="281"/>
        <v>0</v>
      </c>
      <c r="R775" s="13">
        <f>tarifest3(A775-$K$3,$A$3,Param!$B$10,Param!$C$10,Param!$D$10,Param!$E$10,Param!$B$11,Param!$C$11,Param!$D$11,Param!$E$11)</f>
        <v>18499</v>
      </c>
      <c r="S775" s="3">
        <f t="shared" si="282"/>
        <v>24.181699346405228</v>
      </c>
      <c r="T775" s="3">
        <f>IF(A775&lt;$K$3,$K$2,tarifest3grenz(A775-$K$3,$A$3,Param!$B$10,Param!$C$10,Param!$D$10,Param!$E$10,Param!$B$11,Param!$C$11,Param!$D$11,Param!$E$11))*100</f>
        <v>42</v>
      </c>
      <c r="U775" s="3">
        <f>MAX(K775-tarifest3($K$3,$A$3,Param!$B$10,Param!$C$10,Param!$D$10,Param!$E$10,Param!$B$11,Param!$C$11,Param!$D$11,Param!$E$11),0)</f>
        <v>21909</v>
      </c>
      <c r="V775" s="3">
        <f t="shared" si="283"/>
        <v>28.639215686274511</v>
      </c>
      <c r="W775" s="3">
        <f t="shared" si="284"/>
        <v>42</v>
      </c>
      <c r="X775" s="3">
        <f>soli3grenz(K775,$A$3,Param!$J$9,Param!$J$10,Param!$J$11)*100</f>
        <v>11.899999999999999</v>
      </c>
      <c r="Y775" s="13">
        <f t="shared" si="271"/>
        <v>21909</v>
      </c>
      <c r="Z775" s="3">
        <f t="shared" si="285"/>
        <v>28.639215686274511</v>
      </c>
      <c r="AA775" s="13">
        <f t="shared" si="272"/>
        <v>42</v>
      </c>
      <c r="AB775" s="13">
        <f t="shared" si="273"/>
        <v>-1578.5999999999985</v>
      </c>
      <c r="AC775" s="13">
        <f t="shared" si="274"/>
        <v>-2.0635294117647014</v>
      </c>
      <c r="AD775" s="13">
        <f t="shared" si="275"/>
        <v>-4.9979999999999976</v>
      </c>
      <c r="AE775" s="3">
        <f t="shared" si="276"/>
        <v>0</v>
      </c>
      <c r="AF775" s="13">
        <f t="shared" si="288"/>
        <v>1578.5999999999985</v>
      </c>
      <c r="AG775" s="13">
        <f t="shared" si="286"/>
        <v>2.0635294117647014</v>
      </c>
      <c r="AH775" s="13">
        <f t="shared" si="289"/>
        <v>2.0635294117647014</v>
      </c>
    </row>
    <row r="776" spans="1:34" x14ac:dyDescent="0.2">
      <c r="A776" s="8">
        <f t="shared" si="287"/>
        <v>76600</v>
      </c>
      <c r="B776" s="9">
        <f t="shared" si="267"/>
        <v>76.599999999999994</v>
      </c>
      <c r="C776" s="13">
        <f>tarifest3(A776,$A$3,Param!$B$5,Param!$C$5,Param!$D$5,Param!$E$5,Param!$B$6,Param!$C$6,Param!$D$6,Param!$E$6)</f>
        <v>22835</v>
      </c>
      <c r="D776" s="3">
        <f t="shared" si="277"/>
        <v>29.810704960835508</v>
      </c>
      <c r="E776" s="3">
        <f>tarifest3grenz(A776,$A$3,Param!$B$5,Param!$C$5,Param!$D$5,Param!$E$5,Param!$B$6,Param!$C$6,Param!$D$6,Param!$E$6)*100</f>
        <v>42</v>
      </c>
      <c r="F776" s="13">
        <f>soli3(C776,$A$3,Param!$J$4,Param!$J$5,Param!$J$6)</f>
        <v>699.6</v>
      </c>
      <c r="G776" s="3">
        <f>soli3grenz(C776,$A$3,Param!$J$4,Param!$J$5,Param!$J$6)*100</f>
        <v>11.899999999999999</v>
      </c>
      <c r="H776" s="13">
        <f t="shared" si="268"/>
        <v>23534.6</v>
      </c>
      <c r="I776" s="3">
        <f t="shared" si="290"/>
        <v>30.724020887728461</v>
      </c>
      <c r="J776" s="13">
        <f t="shared" si="269"/>
        <v>46.997999999999998</v>
      </c>
      <c r="K776" s="13">
        <f>tarifest3(A776,$A$3,Param!$B$10,Param!$C$10,Param!$D$10,Param!$E$10,Param!$B$11,Param!$C$11,Param!$D$11,Param!$E$11)</f>
        <v>27181</v>
      </c>
      <c r="L776" s="3">
        <f t="shared" si="278"/>
        <v>35.484334203655351</v>
      </c>
      <c r="M776" s="3">
        <f>tarifest3grenz(A776,$A$3,Param!$B$10,Param!$C$10,Param!$D$10,Param!$E$10,Param!$B$11,Param!$C$11,Param!$D$11,Param!$E$11)*100</f>
        <v>42</v>
      </c>
      <c r="N776" s="3">
        <f t="shared" si="279"/>
        <v>12781</v>
      </c>
      <c r="O776" s="3">
        <f t="shared" si="280"/>
        <v>16.685378590078329</v>
      </c>
      <c r="P776" s="13">
        <f t="shared" si="270"/>
        <v>53620</v>
      </c>
      <c r="Q776" s="13">
        <f t="shared" si="281"/>
        <v>0</v>
      </c>
      <c r="R776" s="13">
        <f>tarifest3(A776-$K$3,$A$3,Param!$B$10,Param!$C$10,Param!$D$10,Param!$E$10,Param!$B$11,Param!$C$11,Param!$D$11,Param!$E$11)</f>
        <v>18541</v>
      </c>
      <c r="S776" s="3">
        <f t="shared" si="282"/>
        <v>24.204960835509137</v>
      </c>
      <c r="T776" s="3">
        <f>IF(A776&lt;$K$3,$K$2,tarifest3grenz(A776-$K$3,$A$3,Param!$B$10,Param!$C$10,Param!$D$10,Param!$E$10,Param!$B$11,Param!$C$11,Param!$D$11,Param!$E$11))*100</f>
        <v>42</v>
      </c>
      <c r="U776" s="3">
        <f>MAX(K776-tarifest3($K$3,$A$3,Param!$B$10,Param!$C$10,Param!$D$10,Param!$E$10,Param!$B$11,Param!$C$11,Param!$D$11,Param!$E$11),0)</f>
        <v>21951</v>
      </c>
      <c r="V776" s="3">
        <f t="shared" si="283"/>
        <v>28.656657963446474</v>
      </c>
      <c r="W776" s="3">
        <f t="shared" si="284"/>
        <v>42</v>
      </c>
      <c r="X776" s="3">
        <f>soli3grenz(K776,$A$3,Param!$J$9,Param!$J$10,Param!$J$11)*100</f>
        <v>11.899999999999999</v>
      </c>
      <c r="Y776" s="13">
        <f t="shared" si="271"/>
        <v>21951</v>
      </c>
      <c r="Z776" s="3">
        <f t="shared" si="285"/>
        <v>28.656657963446474</v>
      </c>
      <c r="AA776" s="13">
        <f t="shared" si="272"/>
        <v>42</v>
      </c>
      <c r="AB776" s="13">
        <f t="shared" si="273"/>
        <v>-1583.5999999999985</v>
      </c>
      <c r="AC776" s="13">
        <f t="shared" si="274"/>
        <v>-2.0673629242819871</v>
      </c>
      <c r="AD776" s="13">
        <f t="shared" si="275"/>
        <v>-4.9979999999999976</v>
      </c>
      <c r="AE776" s="3">
        <f t="shared" si="276"/>
        <v>0</v>
      </c>
      <c r="AF776" s="13">
        <f t="shared" si="288"/>
        <v>1583.5999999999985</v>
      </c>
      <c r="AG776" s="13">
        <f t="shared" si="286"/>
        <v>2.0673629242819871</v>
      </c>
      <c r="AH776" s="13">
        <f t="shared" si="289"/>
        <v>2.0673629242819871</v>
      </c>
    </row>
    <row r="777" spans="1:34" x14ac:dyDescent="0.2">
      <c r="A777" s="8">
        <f t="shared" si="287"/>
        <v>76700</v>
      </c>
      <c r="B777" s="9">
        <f t="shared" si="267"/>
        <v>76.7</v>
      </c>
      <c r="C777" s="13">
        <f>tarifest3(A777,$A$3,Param!$B$5,Param!$C$5,Param!$D$5,Param!$E$5,Param!$B$6,Param!$C$6,Param!$D$6,Param!$E$6)</f>
        <v>22877</v>
      </c>
      <c r="D777" s="3">
        <f t="shared" si="277"/>
        <v>29.826597131681876</v>
      </c>
      <c r="E777" s="3">
        <f>tarifest3grenz(A777,$A$3,Param!$B$5,Param!$C$5,Param!$D$5,Param!$E$5,Param!$B$6,Param!$C$6,Param!$D$6,Param!$E$6)*100</f>
        <v>42</v>
      </c>
      <c r="F777" s="13">
        <f>soli3(C777,$A$3,Param!$J$4,Param!$J$5,Param!$J$6)</f>
        <v>704.59</v>
      </c>
      <c r="G777" s="3">
        <f>soli3grenz(C777,$A$3,Param!$J$4,Param!$J$5,Param!$J$6)*100</f>
        <v>11.899999999999999</v>
      </c>
      <c r="H777" s="13">
        <f t="shared" si="268"/>
        <v>23581.59</v>
      </c>
      <c r="I777" s="3">
        <f t="shared" si="290"/>
        <v>30.745228161668841</v>
      </c>
      <c r="J777" s="13">
        <f t="shared" si="269"/>
        <v>46.997999999999998</v>
      </c>
      <c r="K777" s="13">
        <f>tarifest3(A777,$A$3,Param!$B$10,Param!$C$10,Param!$D$10,Param!$E$10,Param!$B$11,Param!$C$11,Param!$D$11,Param!$E$11)</f>
        <v>27223</v>
      </c>
      <c r="L777" s="3">
        <f t="shared" si="278"/>
        <v>35.492829204693606</v>
      </c>
      <c r="M777" s="3">
        <f>tarifest3grenz(A777,$A$3,Param!$B$10,Param!$C$10,Param!$D$10,Param!$E$10,Param!$B$11,Param!$C$11,Param!$D$11,Param!$E$11)*100</f>
        <v>42</v>
      </c>
      <c r="N777" s="3">
        <f t="shared" si="279"/>
        <v>12823</v>
      </c>
      <c r="O777" s="3">
        <f t="shared" si="280"/>
        <v>16.718383311603652</v>
      </c>
      <c r="P777" s="13">
        <f t="shared" si="270"/>
        <v>53690</v>
      </c>
      <c r="Q777" s="13">
        <f t="shared" si="281"/>
        <v>0</v>
      </c>
      <c r="R777" s="13">
        <f>tarifest3(A777-$K$3,$A$3,Param!$B$10,Param!$C$10,Param!$D$10,Param!$E$10,Param!$B$11,Param!$C$11,Param!$D$11,Param!$E$11)</f>
        <v>18583</v>
      </c>
      <c r="S777" s="3">
        <f t="shared" si="282"/>
        <v>24.228161668839636</v>
      </c>
      <c r="T777" s="3">
        <f>IF(A777&lt;$K$3,$K$2,tarifest3grenz(A777-$K$3,$A$3,Param!$B$10,Param!$C$10,Param!$D$10,Param!$E$10,Param!$B$11,Param!$C$11,Param!$D$11,Param!$E$11))*100</f>
        <v>42</v>
      </c>
      <c r="U777" s="3">
        <f>MAX(K777-tarifest3($K$3,$A$3,Param!$B$10,Param!$C$10,Param!$D$10,Param!$E$10,Param!$B$11,Param!$C$11,Param!$D$11,Param!$E$11),0)</f>
        <v>21993</v>
      </c>
      <c r="V777" s="3">
        <f t="shared" si="283"/>
        <v>28.674054758800523</v>
      </c>
      <c r="W777" s="3">
        <f t="shared" si="284"/>
        <v>42</v>
      </c>
      <c r="X777" s="3">
        <f>soli3grenz(K777,$A$3,Param!$J$9,Param!$J$10,Param!$J$11)*100</f>
        <v>11.899999999999999</v>
      </c>
      <c r="Y777" s="13">
        <f t="shared" si="271"/>
        <v>21993</v>
      </c>
      <c r="Z777" s="3">
        <f t="shared" si="285"/>
        <v>28.674054758800523</v>
      </c>
      <c r="AA777" s="13">
        <f t="shared" si="272"/>
        <v>42</v>
      </c>
      <c r="AB777" s="13">
        <f t="shared" si="273"/>
        <v>-1588.5900000000001</v>
      </c>
      <c r="AC777" s="13">
        <f t="shared" si="274"/>
        <v>-2.0711734028683182</v>
      </c>
      <c r="AD777" s="13">
        <f t="shared" si="275"/>
        <v>-4.9979999999999976</v>
      </c>
      <c r="AE777" s="3">
        <f t="shared" si="276"/>
        <v>0</v>
      </c>
      <c r="AF777" s="13">
        <f t="shared" si="288"/>
        <v>1588.5900000000001</v>
      </c>
      <c r="AG777" s="13">
        <f t="shared" si="286"/>
        <v>2.0711734028683182</v>
      </c>
      <c r="AH777" s="13">
        <f t="shared" si="289"/>
        <v>2.0711734028683182</v>
      </c>
    </row>
    <row r="778" spans="1:34" x14ac:dyDescent="0.2">
      <c r="A778" s="8">
        <f t="shared" si="287"/>
        <v>76800</v>
      </c>
      <c r="B778" s="9">
        <f t="shared" ref="B778:B841" si="291">+A778/1000</f>
        <v>76.8</v>
      </c>
      <c r="C778" s="13">
        <f>tarifest3(A778,$A$3,Param!$B$5,Param!$C$5,Param!$D$5,Param!$E$5,Param!$B$6,Param!$C$6,Param!$D$6,Param!$E$6)</f>
        <v>22919</v>
      </c>
      <c r="D778" s="3">
        <f t="shared" si="277"/>
        <v>29.842447916666664</v>
      </c>
      <c r="E778" s="3">
        <f>tarifest3grenz(A778,$A$3,Param!$B$5,Param!$C$5,Param!$D$5,Param!$E$5,Param!$B$6,Param!$C$6,Param!$D$6,Param!$E$6)*100</f>
        <v>42</v>
      </c>
      <c r="F778" s="13">
        <f>soli3(C778,$A$3,Param!$J$4,Param!$J$5,Param!$J$6)</f>
        <v>709.59</v>
      </c>
      <c r="G778" s="3">
        <f>soli3grenz(C778,$A$3,Param!$J$4,Param!$J$5,Param!$J$6)*100</f>
        <v>11.899999999999999</v>
      </c>
      <c r="H778" s="13">
        <f t="shared" ref="H778:H841" si="292">+C778+F778</f>
        <v>23628.59</v>
      </c>
      <c r="I778" s="3">
        <f t="shared" si="290"/>
        <v>30.766393229166667</v>
      </c>
      <c r="J778" s="13">
        <f t="shared" ref="J778:J841" si="293">+E778*(1+G778/100)</f>
        <v>46.997999999999998</v>
      </c>
      <c r="K778" s="13">
        <f>tarifest3(A778,$A$3,Param!$B$10,Param!$C$10,Param!$D$10,Param!$E$10,Param!$B$11,Param!$C$11,Param!$D$11,Param!$E$11)</f>
        <v>27265</v>
      </c>
      <c r="L778" s="3">
        <f t="shared" si="278"/>
        <v>35.501302083333336</v>
      </c>
      <c r="M778" s="3">
        <f>tarifest3grenz(A778,$A$3,Param!$B$10,Param!$C$10,Param!$D$10,Param!$E$10,Param!$B$11,Param!$C$11,Param!$D$11,Param!$E$11)*100</f>
        <v>42</v>
      </c>
      <c r="N778" s="3">
        <f t="shared" si="279"/>
        <v>12865</v>
      </c>
      <c r="O778" s="3">
        <f t="shared" si="280"/>
        <v>16.751302083333332</v>
      </c>
      <c r="P778" s="13">
        <f t="shared" ref="P778:P841" si="294">+A778*$K$2</f>
        <v>53760</v>
      </c>
      <c r="Q778" s="13">
        <f t="shared" si="281"/>
        <v>0</v>
      </c>
      <c r="R778" s="13">
        <f>tarifest3(A778-$K$3,$A$3,Param!$B$10,Param!$C$10,Param!$D$10,Param!$E$10,Param!$B$11,Param!$C$11,Param!$D$11,Param!$E$11)</f>
        <v>18625</v>
      </c>
      <c r="S778" s="3">
        <f t="shared" si="282"/>
        <v>24.251302083333336</v>
      </c>
      <c r="T778" s="3">
        <f>IF(A778&lt;$K$3,$K$2,tarifest3grenz(A778-$K$3,$A$3,Param!$B$10,Param!$C$10,Param!$D$10,Param!$E$10,Param!$B$11,Param!$C$11,Param!$D$11,Param!$E$11))*100</f>
        <v>42</v>
      </c>
      <c r="U778" s="3">
        <f>MAX(K778-tarifest3($K$3,$A$3,Param!$B$10,Param!$C$10,Param!$D$10,Param!$E$10,Param!$B$11,Param!$C$11,Param!$D$11,Param!$E$11),0)</f>
        <v>22035</v>
      </c>
      <c r="V778" s="3">
        <f t="shared" si="283"/>
        <v>28.69140625</v>
      </c>
      <c r="W778" s="3">
        <f t="shared" si="284"/>
        <v>42</v>
      </c>
      <c r="X778" s="3">
        <f>soli3grenz(K778,$A$3,Param!$J$9,Param!$J$10,Param!$J$11)*100</f>
        <v>11.899999999999999</v>
      </c>
      <c r="Y778" s="13">
        <f t="shared" ref="Y778:Y841" si="295">IF($Y$4=0,N778,IF($Y$4=1,Q778+R778,IF($Y$4=2,Q778+U778)))</f>
        <v>22035</v>
      </c>
      <c r="Z778" s="3">
        <f t="shared" si="285"/>
        <v>28.69140625</v>
      </c>
      <c r="AA778" s="13">
        <f t="shared" ref="AA778:AA841" si="296">IF($Y$4=0,M778,IF($Y$4=1,T778,IF($Y$4=2,W778)))</f>
        <v>42</v>
      </c>
      <c r="AB778" s="13">
        <f t="shared" ref="AB778:AB841" si="297">+Y778-H778</f>
        <v>-1593.5900000000001</v>
      </c>
      <c r="AC778" s="13">
        <f t="shared" ref="AC778:AC841" si="298">+Z778-I778</f>
        <v>-2.0749869791666669</v>
      </c>
      <c r="AD778" s="13">
        <f t="shared" ref="AD778:AD841" si="299">+AA778-J778</f>
        <v>-4.9979999999999976</v>
      </c>
      <c r="AE778" s="3">
        <f t="shared" ref="AE778:AE841" si="300">+M778-E778</f>
        <v>0</v>
      </c>
      <c r="AF778" s="13">
        <f t="shared" si="288"/>
        <v>1593.5900000000001</v>
      </c>
      <c r="AG778" s="13">
        <f t="shared" si="286"/>
        <v>2.0749869791666669</v>
      </c>
      <c r="AH778" s="13">
        <f t="shared" si="289"/>
        <v>2.0749869791666669</v>
      </c>
    </row>
    <row r="779" spans="1:34" x14ac:dyDescent="0.2">
      <c r="A779" s="8">
        <f t="shared" si="287"/>
        <v>76900</v>
      </c>
      <c r="B779" s="9">
        <f t="shared" si="291"/>
        <v>76.900000000000006</v>
      </c>
      <c r="C779" s="13">
        <f>tarifest3(A779,$A$3,Param!$B$5,Param!$C$5,Param!$D$5,Param!$E$5,Param!$B$6,Param!$C$6,Param!$D$6,Param!$E$6)</f>
        <v>22961</v>
      </c>
      <c r="D779" s="3">
        <f t="shared" ref="D779:D842" si="301">IF($A779=0,0,C779/$A779*100)</f>
        <v>29.858257477243171</v>
      </c>
      <c r="E779" s="3">
        <f>tarifest3grenz(A779,$A$3,Param!$B$5,Param!$C$5,Param!$D$5,Param!$E$5,Param!$B$6,Param!$C$6,Param!$D$6,Param!$E$6)*100</f>
        <v>42</v>
      </c>
      <c r="F779" s="13">
        <f>soli3(C779,$A$3,Param!$J$4,Param!$J$5,Param!$J$6)</f>
        <v>714.59</v>
      </c>
      <c r="G779" s="3">
        <f>soli3grenz(C779,$A$3,Param!$J$4,Param!$J$5,Param!$J$6)*100</f>
        <v>11.899999999999999</v>
      </c>
      <c r="H779" s="13">
        <f t="shared" si="292"/>
        <v>23675.59</v>
      </c>
      <c r="I779" s="3">
        <f t="shared" si="290"/>
        <v>30.787503250975295</v>
      </c>
      <c r="J779" s="13">
        <f t="shared" si="293"/>
        <v>46.997999999999998</v>
      </c>
      <c r="K779" s="13">
        <f>tarifest3(A779,$A$3,Param!$B$10,Param!$C$10,Param!$D$10,Param!$E$10,Param!$B$11,Param!$C$11,Param!$D$11,Param!$E$11)</f>
        <v>27307</v>
      </c>
      <c r="L779" s="3">
        <f t="shared" ref="L779:L842" si="302">IF($A779=0,0,K779/$A779*100)</f>
        <v>35.509752925877763</v>
      </c>
      <c r="M779" s="3">
        <f>tarifest3grenz(A779,$A$3,Param!$B$10,Param!$C$10,Param!$D$10,Param!$E$10,Param!$B$11,Param!$C$11,Param!$D$11,Param!$E$11)*100</f>
        <v>42</v>
      </c>
      <c r="N779" s="3">
        <f t="shared" ref="N779:N842" si="303">+K779-$K$1</f>
        <v>12907</v>
      </c>
      <c r="O779" s="3">
        <f t="shared" ref="O779:O842" si="304">IF($A779=0,0,N779/$A779*100)</f>
        <v>16.784135240572169</v>
      </c>
      <c r="P779" s="13">
        <f t="shared" si="294"/>
        <v>53830</v>
      </c>
      <c r="Q779" s="13">
        <f t="shared" ref="Q779:Q842" si="305">MIN(P779-$K$1,0)</f>
        <v>0</v>
      </c>
      <c r="R779" s="13">
        <f>tarifest3(A779-$K$3,$A$3,Param!$B$10,Param!$C$10,Param!$D$10,Param!$E$10,Param!$B$11,Param!$C$11,Param!$D$11,Param!$E$11)</f>
        <v>18667</v>
      </c>
      <c r="S779" s="3">
        <f t="shared" ref="S779:S842" si="306">IF($A779=0,0,(Q779+R779)/$A779*100)</f>
        <v>24.27438231469441</v>
      </c>
      <c r="T779" s="3">
        <f>IF(A779&lt;$K$3,$K$2,tarifest3grenz(A779-$K$3,$A$3,Param!$B$10,Param!$C$10,Param!$D$10,Param!$E$10,Param!$B$11,Param!$C$11,Param!$D$11,Param!$E$11))*100</f>
        <v>42</v>
      </c>
      <c r="U779" s="3">
        <f>MAX(K779-tarifest3($K$3,$A$3,Param!$B$10,Param!$C$10,Param!$D$10,Param!$E$10,Param!$B$11,Param!$C$11,Param!$D$11,Param!$E$11),0)</f>
        <v>22077</v>
      </c>
      <c r="V779" s="3">
        <f t="shared" ref="V779:V842" si="307">IF($A779=0,0,(Q779+U779)/$A779*100)</f>
        <v>28.708712613784137</v>
      </c>
      <c r="W779" s="3">
        <f t="shared" ref="W779:W842" si="308">IF(A779&lt;$K$3,$K$2*100,M779)</f>
        <v>42</v>
      </c>
      <c r="X779" s="3">
        <f>soli3grenz(K779,$A$3,Param!$J$9,Param!$J$10,Param!$J$11)*100</f>
        <v>11.899999999999999</v>
      </c>
      <c r="Y779" s="13">
        <f t="shared" si="295"/>
        <v>22077</v>
      </c>
      <c r="Z779" s="3">
        <f t="shared" ref="Z779:Z842" si="309">IF($A779=0,0,Y779/$A779*100)</f>
        <v>28.708712613784137</v>
      </c>
      <c r="AA779" s="13">
        <f t="shared" si="296"/>
        <v>42</v>
      </c>
      <c r="AB779" s="13">
        <f t="shared" si="297"/>
        <v>-1598.5900000000001</v>
      </c>
      <c r="AC779" s="13">
        <f t="shared" si="298"/>
        <v>-2.0787906371911582</v>
      </c>
      <c r="AD779" s="13">
        <f t="shared" si="299"/>
        <v>-4.9979999999999976</v>
      </c>
      <c r="AE779" s="3">
        <f t="shared" si="300"/>
        <v>0</v>
      </c>
      <c r="AF779" s="13">
        <f t="shared" si="288"/>
        <v>1598.5900000000001</v>
      </c>
      <c r="AG779" s="13">
        <f t="shared" ref="AG779:AG842" si="310">-AC779</f>
        <v>2.0787906371911582</v>
      </c>
      <c r="AH779" s="13">
        <f t="shared" si="289"/>
        <v>2.0787906371911582</v>
      </c>
    </row>
    <row r="780" spans="1:34" x14ac:dyDescent="0.2">
      <c r="A780" s="8">
        <f t="shared" ref="A780:A843" si="311">+A779+100</f>
        <v>77000</v>
      </c>
      <c r="B780" s="9">
        <f t="shared" si="291"/>
        <v>77</v>
      </c>
      <c r="C780" s="13">
        <f>tarifest3(A780,$A$3,Param!$B$5,Param!$C$5,Param!$D$5,Param!$E$5,Param!$B$6,Param!$C$6,Param!$D$6,Param!$E$6)</f>
        <v>23003</v>
      </c>
      <c r="D780" s="3">
        <f t="shared" si="301"/>
        <v>29.874025974025976</v>
      </c>
      <c r="E780" s="3">
        <f>tarifest3grenz(A780,$A$3,Param!$B$5,Param!$C$5,Param!$D$5,Param!$E$5,Param!$B$6,Param!$C$6,Param!$D$6,Param!$E$6)*100</f>
        <v>42</v>
      </c>
      <c r="F780" s="13">
        <f>soli3(C780,$A$3,Param!$J$4,Param!$J$5,Param!$J$6)</f>
        <v>719.59</v>
      </c>
      <c r="G780" s="3">
        <f>soli3grenz(C780,$A$3,Param!$J$4,Param!$J$5,Param!$J$6)*100</f>
        <v>11.899999999999999</v>
      </c>
      <c r="H780" s="13">
        <f t="shared" si="292"/>
        <v>23722.59</v>
      </c>
      <c r="I780" s="3">
        <f t="shared" si="290"/>
        <v>30.808558441558443</v>
      </c>
      <c r="J780" s="13">
        <f t="shared" si="293"/>
        <v>46.997999999999998</v>
      </c>
      <c r="K780" s="13">
        <f>tarifest3(A780,$A$3,Param!$B$10,Param!$C$10,Param!$D$10,Param!$E$10,Param!$B$11,Param!$C$11,Param!$D$11,Param!$E$11)</f>
        <v>27349</v>
      </c>
      <c r="L780" s="3">
        <f t="shared" si="302"/>
        <v>35.518181818181816</v>
      </c>
      <c r="M780" s="3">
        <f>tarifest3grenz(A780,$A$3,Param!$B$10,Param!$C$10,Param!$D$10,Param!$E$10,Param!$B$11,Param!$C$11,Param!$D$11,Param!$E$11)*100</f>
        <v>42</v>
      </c>
      <c r="N780" s="3">
        <f t="shared" si="303"/>
        <v>12949</v>
      </c>
      <c r="O780" s="3">
        <f t="shared" si="304"/>
        <v>16.816883116883115</v>
      </c>
      <c r="P780" s="13">
        <f t="shared" si="294"/>
        <v>53900</v>
      </c>
      <c r="Q780" s="13">
        <f t="shared" si="305"/>
        <v>0</v>
      </c>
      <c r="R780" s="13">
        <f>tarifest3(A780-$K$3,$A$3,Param!$B$10,Param!$C$10,Param!$D$10,Param!$E$10,Param!$B$11,Param!$C$11,Param!$D$11,Param!$E$11)</f>
        <v>18709</v>
      </c>
      <c r="S780" s="3">
        <f t="shared" si="306"/>
        <v>24.297402597402598</v>
      </c>
      <c r="T780" s="3">
        <f>IF(A780&lt;$K$3,$K$2,tarifest3grenz(A780-$K$3,$A$3,Param!$B$10,Param!$C$10,Param!$D$10,Param!$E$10,Param!$B$11,Param!$C$11,Param!$D$11,Param!$E$11))*100</f>
        <v>42</v>
      </c>
      <c r="U780" s="3">
        <f>MAX(K780-tarifest3($K$3,$A$3,Param!$B$10,Param!$C$10,Param!$D$10,Param!$E$10,Param!$B$11,Param!$C$11,Param!$D$11,Param!$E$11),0)</f>
        <v>22119</v>
      </c>
      <c r="V780" s="3">
        <f t="shared" si="307"/>
        <v>28.725974025974025</v>
      </c>
      <c r="W780" s="3">
        <f t="shared" si="308"/>
        <v>42</v>
      </c>
      <c r="X780" s="3">
        <f>soli3grenz(K780,$A$3,Param!$J$9,Param!$J$10,Param!$J$11)*100</f>
        <v>11.899999999999999</v>
      </c>
      <c r="Y780" s="13">
        <f t="shared" si="295"/>
        <v>22119</v>
      </c>
      <c r="Z780" s="3">
        <f t="shared" si="309"/>
        <v>28.725974025974025</v>
      </c>
      <c r="AA780" s="13">
        <f t="shared" si="296"/>
        <v>42</v>
      </c>
      <c r="AB780" s="13">
        <f t="shared" si="297"/>
        <v>-1603.5900000000001</v>
      </c>
      <c r="AC780" s="13">
        <f t="shared" si="298"/>
        <v>-2.0825844155844173</v>
      </c>
      <c r="AD780" s="13">
        <f t="shared" si="299"/>
        <v>-4.9979999999999976</v>
      </c>
      <c r="AE780" s="3">
        <f t="shared" si="300"/>
        <v>0</v>
      </c>
      <c r="AF780" s="13">
        <f t="shared" si="288"/>
        <v>1603.5900000000001</v>
      </c>
      <c r="AG780" s="13">
        <f t="shared" si="310"/>
        <v>2.0825844155844173</v>
      </c>
      <c r="AH780" s="13">
        <f t="shared" si="289"/>
        <v>2.0825844155844173</v>
      </c>
    </row>
    <row r="781" spans="1:34" x14ac:dyDescent="0.2">
      <c r="A781" s="8">
        <f t="shared" si="311"/>
        <v>77100</v>
      </c>
      <c r="B781" s="9">
        <f t="shared" si="291"/>
        <v>77.099999999999994</v>
      </c>
      <c r="C781" s="13">
        <f>tarifest3(A781,$A$3,Param!$B$5,Param!$C$5,Param!$D$5,Param!$E$5,Param!$B$6,Param!$C$6,Param!$D$6,Param!$E$6)</f>
        <v>23045</v>
      </c>
      <c r="D781" s="3">
        <f t="shared" si="301"/>
        <v>29.889753566796369</v>
      </c>
      <c r="E781" s="3">
        <f>tarifest3grenz(A781,$A$3,Param!$B$5,Param!$C$5,Param!$D$5,Param!$E$5,Param!$B$6,Param!$C$6,Param!$D$6,Param!$E$6)*100</f>
        <v>42</v>
      </c>
      <c r="F781" s="13">
        <f>soli3(C781,$A$3,Param!$J$4,Param!$J$5,Param!$J$6)</f>
        <v>724.59</v>
      </c>
      <c r="G781" s="3">
        <f>soli3grenz(C781,$A$3,Param!$J$4,Param!$J$5,Param!$J$6)*100</f>
        <v>11.899999999999999</v>
      </c>
      <c r="H781" s="13">
        <f t="shared" si="292"/>
        <v>23769.59</v>
      </c>
      <c r="I781" s="3">
        <f t="shared" si="290"/>
        <v>30.82955901426719</v>
      </c>
      <c r="J781" s="13">
        <f t="shared" si="293"/>
        <v>46.997999999999998</v>
      </c>
      <c r="K781" s="13">
        <f>tarifest3(A781,$A$3,Param!$B$10,Param!$C$10,Param!$D$10,Param!$E$10,Param!$B$11,Param!$C$11,Param!$D$11,Param!$E$11)</f>
        <v>27391</v>
      </c>
      <c r="L781" s="3">
        <f t="shared" si="302"/>
        <v>35.526588845654992</v>
      </c>
      <c r="M781" s="3">
        <f>tarifest3grenz(A781,$A$3,Param!$B$10,Param!$C$10,Param!$D$10,Param!$E$10,Param!$B$11,Param!$C$11,Param!$D$11,Param!$E$11)*100</f>
        <v>42</v>
      </c>
      <c r="N781" s="3">
        <f t="shared" si="303"/>
        <v>12991</v>
      </c>
      <c r="O781" s="3">
        <f t="shared" si="304"/>
        <v>16.849546044098574</v>
      </c>
      <c r="P781" s="13">
        <f t="shared" si="294"/>
        <v>53970</v>
      </c>
      <c r="Q781" s="13">
        <f t="shared" si="305"/>
        <v>0</v>
      </c>
      <c r="R781" s="13">
        <f>tarifest3(A781-$K$3,$A$3,Param!$B$10,Param!$C$10,Param!$D$10,Param!$E$10,Param!$B$11,Param!$C$11,Param!$D$11,Param!$E$11)</f>
        <v>18751</v>
      </c>
      <c r="S781" s="3">
        <f t="shared" si="306"/>
        <v>24.320363164721144</v>
      </c>
      <c r="T781" s="3">
        <f>IF(A781&lt;$K$3,$K$2,tarifest3grenz(A781-$K$3,$A$3,Param!$B$10,Param!$C$10,Param!$D$10,Param!$E$10,Param!$B$11,Param!$C$11,Param!$D$11,Param!$E$11))*100</f>
        <v>42</v>
      </c>
      <c r="U781" s="3">
        <f>MAX(K781-tarifest3($K$3,$A$3,Param!$B$10,Param!$C$10,Param!$D$10,Param!$E$10,Param!$B$11,Param!$C$11,Param!$D$11,Param!$E$11),0)</f>
        <v>22161</v>
      </c>
      <c r="V781" s="3">
        <f t="shared" si="307"/>
        <v>28.7431906614786</v>
      </c>
      <c r="W781" s="3">
        <f t="shared" si="308"/>
        <v>42</v>
      </c>
      <c r="X781" s="3">
        <f>soli3grenz(K781,$A$3,Param!$J$9,Param!$J$10,Param!$J$11)*100</f>
        <v>11.899999999999999</v>
      </c>
      <c r="Y781" s="13">
        <f t="shared" si="295"/>
        <v>22161</v>
      </c>
      <c r="Z781" s="3">
        <f t="shared" si="309"/>
        <v>28.7431906614786</v>
      </c>
      <c r="AA781" s="13">
        <f t="shared" si="296"/>
        <v>42</v>
      </c>
      <c r="AB781" s="13">
        <f t="shared" si="297"/>
        <v>-1608.5900000000001</v>
      </c>
      <c r="AC781" s="13">
        <f t="shared" si="298"/>
        <v>-2.0863683527885897</v>
      </c>
      <c r="AD781" s="13">
        <f t="shared" si="299"/>
        <v>-4.9979999999999976</v>
      </c>
      <c r="AE781" s="3">
        <f t="shared" si="300"/>
        <v>0</v>
      </c>
      <c r="AF781" s="13">
        <f t="shared" si="288"/>
        <v>1608.5900000000001</v>
      </c>
      <c r="AG781" s="13">
        <f t="shared" si="310"/>
        <v>2.0863683527885897</v>
      </c>
      <c r="AH781" s="13">
        <f t="shared" si="289"/>
        <v>2.0863683527885897</v>
      </c>
    </row>
    <row r="782" spans="1:34" x14ac:dyDescent="0.2">
      <c r="A782" s="8">
        <f t="shared" si="311"/>
        <v>77200</v>
      </c>
      <c r="B782" s="9">
        <f t="shared" si="291"/>
        <v>77.2</v>
      </c>
      <c r="C782" s="13">
        <f>tarifest3(A782,$A$3,Param!$B$5,Param!$C$5,Param!$D$5,Param!$E$5,Param!$B$6,Param!$C$6,Param!$D$6,Param!$E$6)</f>
        <v>23087</v>
      </c>
      <c r="D782" s="3">
        <f t="shared" si="301"/>
        <v>29.905440414507773</v>
      </c>
      <c r="E782" s="3">
        <f>tarifest3grenz(A782,$A$3,Param!$B$5,Param!$C$5,Param!$D$5,Param!$E$5,Param!$B$6,Param!$C$6,Param!$D$6,Param!$E$6)*100</f>
        <v>42</v>
      </c>
      <c r="F782" s="13">
        <f>soli3(C782,$A$3,Param!$J$4,Param!$J$5,Param!$J$6)</f>
        <v>729.58</v>
      </c>
      <c r="G782" s="3">
        <f>soli3grenz(C782,$A$3,Param!$J$4,Param!$J$5,Param!$J$6)*100</f>
        <v>11.899999999999999</v>
      </c>
      <c r="H782" s="13">
        <f t="shared" si="292"/>
        <v>23816.58</v>
      </c>
      <c r="I782" s="3">
        <f t="shared" si="290"/>
        <v>30.850492227979277</v>
      </c>
      <c r="J782" s="13">
        <f t="shared" si="293"/>
        <v>46.997999999999998</v>
      </c>
      <c r="K782" s="13">
        <f>tarifest3(A782,$A$3,Param!$B$10,Param!$C$10,Param!$D$10,Param!$E$10,Param!$B$11,Param!$C$11,Param!$D$11,Param!$E$11)</f>
        <v>27433</v>
      </c>
      <c r="L782" s="3">
        <f t="shared" si="302"/>
        <v>35.534974093264246</v>
      </c>
      <c r="M782" s="3">
        <f>tarifest3grenz(A782,$A$3,Param!$B$10,Param!$C$10,Param!$D$10,Param!$E$10,Param!$B$11,Param!$C$11,Param!$D$11,Param!$E$11)*100</f>
        <v>42</v>
      </c>
      <c r="N782" s="3">
        <f t="shared" si="303"/>
        <v>13033</v>
      </c>
      <c r="O782" s="3">
        <f t="shared" si="304"/>
        <v>16.882124352331608</v>
      </c>
      <c r="P782" s="13">
        <f t="shared" si="294"/>
        <v>54040</v>
      </c>
      <c r="Q782" s="13">
        <f t="shared" si="305"/>
        <v>0</v>
      </c>
      <c r="R782" s="13">
        <f>tarifest3(A782-$K$3,$A$3,Param!$B$10,Param!$C$10,Param!$D$10,Param!$E$10,Param!$B$11,Param!$C$11,Param!$D$11,Param!$E$11)</f>
        <v>18793</v>
      </c>
      <c r="S782" s="3">
        <f t="shared" si="306"/>
        <v>24.343264248704664</v>
      </c>
      <c r="T782" s="3">
        <f>IF(A782&lt;$K$3,$K$2,tarifest3grenz(A782-$K$3,$A$3,Param!$B$10,Param!$C$10,Param!$D$10,Param!$E$10,Param!$B$11,Param!$C$11,Param!$D$11,Param!$E$11))*100</f>
        <v>42</v>
      </c>
      <c r="U782" s="3">
        <f>MAX(K782-tarifest3($K$3,$A$3,Param!$B$10,Param!$C$10,Param!$D$10,Param!$E$10,Param!$B$11,Param!$C$11,Param!$D$11,Param!$E$11),0)</f>
        <v>22203</v>
      </c>
      <c r="V782" s="3">
        <f t="shared" si="307"/>
        <v>28.760362694300518</v>
      </c>
      <c r="W782" s="3">
        <f t="shared" si="308"/>
        <v>42</v>
      </c>
      <c r="X782" s="3">
        <f>soli3grenz(K782,$A$3,Param!$J$9,Param!$J$10,Param!$J$11)*100</f>
        <v>11.899999999999999</v>
      </c>
      <c r="Y782" s="13">
        <f t="shared" si="295"/>
        <v>22203</v>
      </c>
      <c r="Z782" s="3">
        <f t="shared" si="309"/>
        <v>28.760362694300518</v>
      </c>
      <c r="AA782" s="13">
        <f t="shared" si="296"/>
        <v>42</v>
      </c>
      <c r="AB782" s="13">
        <f t="shared" si="297"/>
        <v>-1613.5800000000017</v>
      </c>
      <c r="AC782" s="13">
        <f t="shared" si="298"/>
        <v>-2.0901295336787591</v>
      </c>
      <c r="AD782" s="13">
        <f t="shared" si="299"/>
        <v>-4.9979999999999976</v>
      </c>
      <c r="AE782" s="3">
        <f t="shared" si="300"/>
        <v>0</v>
      </c>
      <c r="AF782" s="13">
        <f t="shared" si="288"/>
        <v>1613.5800000000017</v>
      </c>
      <c r="AG782" s="13">
        <f t="shared" si="310"/>
        <v>2.0901295336787591</v>
      </c>
      <c r="AH782" s="13">
        <f t="shared" si="289"/>
        <v>2.0901295336787591</v>
      </c>
    </row>
    <row r="783" spans="1:34" x14ac:dyDescent="0.2">
      <c r="A783" s="8">
        <f t="shared" si="311"/>
        <v>77300</v>
      </c>
      <c r="B783" s="9">
        <f t="shared" si="291"/>
        <v>77.3</v>
      </c>
      <c r="C783" s="13">
        <f>tarifest3(A783,$A$3,Param!$B$5,Param!$C$5,Param!$D$5,Param!$E$5,Param!$B$6,Param!$C$6,Param!$D$6,Param!$E$6)</f>
        <v>23129</v>
      </c>
      <c r="D783" s="3">
        <f t="shared" si="301"/>
        <v>29.921086675291075</v>
      </c>
      <c r="E783" s="3">
        <f>tarifest3grenz(A783,$A$3,Param!$B$5,Param!$C$5,Param!$D$5,Param!$E$5,Param!$B$6,Param!$C$6,Param!$D$6,Param!$E$6)*100</f>
        <v>42</v>
      </c>
      <c r="F783" s="13">
        <f>soli3(C783,$A$3,Param!$J$4,Param!$J$5,Param!$J$6)</f>
        <v>734.58</v>
      </c>
      <c r="G783" s="3">
        <f>soli3grenz(C783,$A$3,Param!$J$4,Param!$J$5,Param!$J$6)*100</f>
        <v>11.899999999999999</v>
      </c>
      <c r="H783" s="13">
        <f t="shared" si="292"/>
        <v>23863.58</v>
      </c>
      <c r="I783" s="3">
        <f t="shared" si="290"/>
        <v>30.871384217335063</v>
      </c>
      <c r="J783" s="13">
        <f t="shared" si="293"/>
        <v>46.997999999999998</v>
      </c>
      <c r="K783" s="13">
        <f>tarifest3(A783,$A$3,Param!$B$10,Param!$C$10,Param!$D$10,Param!$E$10,Param!$B$11,Param!$C$11,Param!$D$11,Param!$E$11)</f>
        <v>27475</v>
      </c>
      <c r="L783" s="3">
        <f t="shared" si="302"/>
        <v>35.543337645536873</v>
      </c>
      <c r="M783" s="3">
        <f>tarifest3grenz(A783,$A$3,Param!$B$10,Param!$C$10,Param!$D$10,Param!$E$10,Param!$B$11,Param!$C$11,Param!$D$11,Param!$E$11)*100</f>
        <v>42</v>
      </c>
      <c r="N783" s="3">
        <f t="shared" si="303"/>
        <v>13075</v>
      </c>
      <c r="O783" s="3">
        <f t="shared" si="304"/>
        <v>16.914618369987064</v>
      </c>
      <c r="P783" s="13">
        <f t="shared" si="294"/>
        <v>54110</v>
      </c>
      <c r="Q783" s="13">
        <f t="shared" si="305"/>
        <v>0</v>
      </c>
      <c r="R783" s="13">
        <f>tarifest3(A783-$K$3,$A$3,Param!$B$10,Param!$C$10,Param!$D$10,Param!$E$10,Param!$B$11,Param!$C$11,Param!$D$11,Param!$E$11)</f>
        <v>18835</v>
      </c>
      <c r="S783" s="3">
        <f t="shared" si="306"/>
        <v>24.366106080206986</v>
      </c>
      <c r="T783" s="3">
        <f>IF(A783&lt;$K$3,$K$2,tarifest3grenz(A783-$K$3,$A$3,Param!$B$10,Param!$C$10,Param!$D$10,Param!$E$10,Param!$B$11,Param!$C$11,Param!$D$11,Param!$E$11))*100</f>
        <v>42</v>
      </c>
      <c r="U783" s="3">
        <f>MAX(K783-tarifest3($K$3,$A$3,Param!$B$10,Param!$C$10,Param!$D$10,Param!$E$10,Param!$B$11,Param!$C$11,Param!$D$11,Param!$E$11),0)</f>
        <v>22245</v>
      </c>
      <c r="V783" s="3">
        <f t="shared" si="307"/>
        <v>28.777490297542048</v>
      </c>
      <c r="W783" s="3">
        <f t="shared" si="308"/>
        <v>42</v>
      </c>
      <c r="X783" s="3">
        <f>soli3grenz(K783,$A$3,Param!$J$9,Param!$J$10,Param!$J$11)*100</f>
        <v>11.899999999999999</v>
      </c>
      <c r="Y783" s="13">
        <f t="shared" si="295"/>
        <v>22245</v>
      </c>
      <c r="Z783" s="3">
        <f t="shared" si="309"/>
        <v>28.777490297542048</v>
      </c>
      <c r="AA783" s="13">
        <f t="shared" si="296"/>
        <v>42</v>
      </c>
      <c r="AB783" s="13">
        <f t="shared" si="297"/>
        <v>-1618.5800000000017</v>
      </c>
      <c r="AC783" s="13">
        <f t="shared" si="298"/>
        <v>-2.0938939197930146</v>
      </c>
      <c r="AD783" s="13">
        <f t="shared" si="299"/>
        <v>-4.9979999999999976</v>
      </c>
      <c r="AE783" s="3">
        <f t="shared" si="300"/>
        <v>0</v>
      </c>
      <c r="AF783" s="13">
        <f t="shared" si="288"/>
        <v>1618.5800000000017</v>
      </c>
      <c r="AG783" s="13">
        <f t="shared" si="310"/>
        <v>2.0938939197930146</v>
      </c>
      <c r="AH783" s="13">
        <f t="shared" si="289"/>
        <v>2.0938939197930146</v>
      </c>
    </row>
    <row r="784" spans="1:34" x14ac:dyDescent="0.2">
      <c r="A784" s="8">
        <f t="shared" si="311"/>
        <v>77400</v>
      </c>
      <c r="B784" s="9">
        <f t="shared" si="291"/>
        <v>77.400000000000006</v>
      </c>
      <c r="C784" s="13">
        <f>tarifest3(A784,$A$3,Param!$B$5,Param!$C$5,Param!$D$5,Param!$E$5,Param!$B$6,Param!$C$6,Param!$D$6,Param!$E$6)</f>
        <v>23171</v>
      </c>
      <c r="D784" s="3">
        <f t="shared" si="301"/>
        <v>29.936692506459949</v>
      </c>
      <c r="E784" s="3">
        <f>tarifest3grenz(A784,$A$3,Param!$B$5,Param!$C$5,Param!$D$5,Param!$E$5,Param!$B$6,Param!$C$6,Param!$D$6,Param!$E$6)*100</f>
        <v>42</v>
      </c>
      <c r="F784" s="13">
        <f>soli3(C784,$A$3,Param!$J$4,Param!$J$5,Param!$J$6)</f>
        <v>739.58</v>
      </c>
      <c r="G784" s="3">
        <f>soli3grenz(C784,$A$3,Param!$J$4,Param!$J$5,Param!$J$6)*100</f>
        <v>11.899999999999999</v>
      </c>
      <c r="H784" s="13">
        <f t="shared" si="292"/>
        <v>23910.58</v>
      </c>
      <c r="I784" s="3">
        <f t="shared" si="290"/>
        <v>30.892222222222227</v>
      </c>
      <c r="J784" s="13">
        <f t="shared" si="293"/>
        <v>46.997999999999998</v>
      </c>
      <c r="K784" s="13">
        <f>tarifest3(A784,$A$3,Param!$B$10,Param!$C$10,Param!$D$10,Param!$E$10,Param!$B$11,Param!$C$11,Param!$D$11,Param!$E$11)</f>
        <v>27517</v>
      </c>
      <c r="L784" s="3">
        <f t="shared" si="302"/>
        <v>35.551679586563303</v>
      </c>
      <c r="M784" s="3">
        <f>tarifest3grenz(A784,$A$3,Param!$B$10,Param!$C$10,Param!$D$10,Param!$E$10,Param!$B$11,Param!$C$11,Param!$D$11,Param!$E$11)*100</f>
        <v>42</v>
      </c>
      <c r="N784" s="3">
        <f t="shared" si="303"/>
        <v>13117</v>
      </c>
      <c r="O784" s="3">
        <f t="shared" si="304"/>
        <v>16.947028423772608</v>
      </c>
      <c r="P784" s="13">
        <f t="shared" si="294"/>
        <v>54180</v>
      </c>
      <c r="Q784" s="13">
        <f t="shared" si="305"/>
        <v>0</v>
      </c>
      <c r="R784" s="13">
        <f>tarifest3(A784-$K$3,$A$3,Param!$B$10,Param!$C$10,Param!$D$10,Param!$E$10,Param!$B$11,Param!$C$11,Param!$D$11,Param!$E$11)</f>
        <v>18877</v>
      </c>
      <c r="S784" s="3">
        <f t="shared" si="306"/>
        <v>24.388888888888889</v>
      </c>
      <c r="T784" s="3">
        <f>IF(A784&lt;$K$3,$K$2,tarifest3grenz(A784-$K$3,$A$3,Param!$B$10,Param!$C$10,Param!$D$10,Param!$E$10,Param!$B$11,Param!$C$11,Param!$D$11,Param!$E$11))*100</f>
        <v>42</v>
      </c>
      <c r="U784" s="3">
        <f>MAX(K784-tarifest3($K$3,$A$3,Param!$B$10,Param!$C$10,Param!$D$10,Param!$E$10,Param!$B$11,Param!$C$11,Param!$D$11,Param!$E$11),0)</f>
        <v>22287</v>
      </c>
      <c r="V784" s="3">
        <f t="shared" si="307"/>
        <v>28.794573643410853</v>
      </c>
      <c r="W784" s="3">
        <f t="shared" si="308"/>
        <v>42</v>
      </c>
      <c r="X784" s="3">
        <f>soli3grenz(K784,$A$3,Param!$J$9,Param!$J$10,Param!$J$11)*100</f>
        <v>11.899999999999999</v>
      </c>
      <c r="Y784" s="13">
        <f t="shared" si="295"/>
        <v>22287</v>
      </c>
      <c r="Z784" s="3">
        <f t="shared" si="309"/>
        <v>28.794573643410853</v>
      </c>
      <c r="AA784" s="13">
        <f t="shared" si="296"/>
        <v>42</v>
      </c>
      <c r="AB784" s="13">
        <f t="shared" si="297"/>
        <v>-1623.5800000000017</v>
      </c>
      <c r="AC784" s="13">
        <f t="shared" si="298"/>
        <v>-2.0976485788113735</v>
      </c>
      <c r="AD784" s="13">
        <f t="shared" si="299"/>
        <v>-4.9979999999999976</v>
      </c>
      <c r="AE784" s="3">
        <f t="shared" si="300"/>
        <v>0</v>
      </c>
      <c r="AF784" s="13">
        <f t="shared" si="288"/>
        <v>1623.5800000000017</v>
      </c>
      <c r="AG784" s="13">
        <f t="shared" si="310"/>
        <v>2.0976485788113735</v>
      </c>
      <c r="AH784" s="13">
        <f t="shared" si="289"/>
        <v>2.0976485788113735</v>
      </c>
    </row>
    <row r="785" spans="1:34" x14ac:dyDescent="0.2">
      <c r="A785" s="8">
        <f t="shared" si="311"/>
        <v>77500</v>
      </c>
      <c r="B785" s="9">
        <f t="shared" si="291"/>
        <v>77.5</v>
      </c>
      <c r="C785" s="13">
        <f>tarifest3(A785,$A$3,Param!$B$5,Param!$C$5,Param!$D$5,Param!$E$5,Param!$B$6,Param!$C$6,Param!$D$6,Param!$E$6)</f>
        <v>23213</v>
      </c>
      <c r="D785" s="3">
        <f t="shared" si="301"/>
        <v>29.95225806451613</v>
      </c>
      <c r="E785" s="3">
        <f>tarifest3grenz(A785,$A$3,Param!$B$5,Param!$C$5,Param!$D$5,Param!$E$5,Param!$B$6,Param!$C$6,Param!$D$6,Param!$E$6)*100</f>
        <v>42</v>
      </c>
      <c r="F785" s="13">
        <f>soli3(C785,$A$3,Param!$J$4,Param!$J$5,Param!$J$6)</f>
        <v>744.58</v>
      </c>
      <c r="G785" s="3">
        <f>soli3grenz(C785,$A$3,Param!$J$4,Param!$J$5,Param!$J$6)*100</f>
        <v>11.899999999999999</v>
      </c>
      <c r="H785" s="13">
        <f t="shared" si="292"/>
        <v>23957.58</v>
      </c>
      <c r="I785" s="3">
        <f t="shared" si="290"/>
        <v>30.913006451612908</v>
      </c>
      <c r="J785" s="13">
        <f t="shared" si="293"/>
        <v>46.997999999999998</v>
      </c>
      <c r="K785" s="13">
        <f>tarifest3(A785,$A$3,Param!$B$10,Param!$C$10,Param!$D$10,Param!$E$10,Param!$B$11,Param!$C$11,Param!$D$11,Param!$E$11)</f>
        <v>27559</v>
      </c>
      <c r="L785" s="3">
        <f t="shared" si="302"/>
        <v>35.56</v>
      </c>
      <c r="M785" s="3">
        <f>tarifest3grenz(A785,$A$3,Param!$B$10,Param!$C$10,Param!$D$10,Param!$E$10,Param!$B$11,Param!$C$11,Param!$D$11,Param!$E$11)*100</f>
        <v>42</v>
      </c>
      <c r="N785" s="3">
        <f t="shared" si="303"/>
        <v>13159</v>
      </c>
      <c r="O785" s="3">
        <f t="shared" si="304"/>
        <v>16.979354838709678</v>
      </c>
      <c r="P785" s="13">
        <f t="shared" si="294"/>
        <v>54250</v>
      </c>
      <c r="Q785" s="13">
        <f t="shared" si="305"/>
        <v>0</v>
      </c>
      <c r="R785" s="13">
        <f>tarifest3(A785-$K$3,$A$3,Param!$B$10,Param!$C$10,Param!$D$10,Param!$E$10,Param!$B$11,Param!$C$11,Param!$D$11,Param!$E$11)</f>
        <v>18919</v>
      </c>
      <c r="S785" s="3">
        <f t="shared" si="306"/>
        <v>24.411612903225809</v>
      </c>
      <c r="T785" s="3">
        <f>IF(A785&lt;$K$3,$K$2,tarifest3grenz(A785-$K$3,$A$3,Param!$B$10,Param!$C$10,Param!$D$10,Param!$E$10,Param!$B$11,Param!$C$11,Param!$D$11,Param!$E$11))*100</f>
        <v>42</v>
      </c>
      <c r="U785" s="3">
        <f>MAX(K785-tarifest3($K$3,$A$3,Param!$B$10,Param!$C$10,Param!$D$10,Param!$E$10,Param!$B$11,Param!$C$11,Param!$D$11,Param!$E$11),0)</f>
        <v>22329</v>
      </c>
      <c r="V785" s="3">
        <f t="shared" si="307"/>
        <v>28.811612903225807</v>
      </c>
      <c r="W785" s="3">
        <f t="shared" si="308"/>
        <v>42</v>
      </c>
      <c r="X785" s="3">
        <f>soli3grenz(K785,$A$3,Param!$J$9,Param!$J$10,Param!$J$11)*100</f>
        <v>11.899999999999999</v>
      </c>
      <c r="Y785" s="13">
        <f t="shared" si="295"/>
        <v>22329</v>
      </c>
      <c r="Z785" s="3">
        <f t="shared" si="309"/>
        <v>28.811612903225807</v>
      </c>
      <c r="AA785" s="13">
        <f t="shared" si="296"/>
        <v>42</v>
      </c>
      <c r="AB785" s="13">
        <f t="shared" si="297"/>
        <v>-1628.5800000000017</v>
      </c>
      <c r="AC785" s="13">
        <f t="shared" si="298"/>
        <v>-2.1013935483871009</v>
      </c>
      <c r="AD785" s="13">
        <f t="shared" si="299"/>
        <v>-4.9979999999999976</v>
      </c>
      <c r="AE785" s="3">
        <f t="shared" si="300"/>
        <v>0</v>
      </c>
      <c r="AF785" s="13">
        <f t="shared" si="288"/>
        <v>1628.5800000000017</v>
      </c>
      <c r="AG785" s="13">
        <f t="shared" si="310"/>
        <v>2.1013935483871009</v>
      </c>
      <c r="AH785" s="13">
        <f t="shared" si="289"/>
        <v>2.1013935483871009</v>
      </c>
    </row>
    <row r="786" spans="1:34" x14ac:dyDescent="0.2">
      <c r="A786" s="8">
        <f t="shared" si="311"/>
        <v>77600</v>
      </c>
      <c r="B786" s="9">
        <f t="shared" si="291"/>
        <v>77.599999999999994</v>
      </c>
      <c r="C786" s="13">
        <f>tarifest3(A786,$A$3,Param!$B$5,Param!$C$5,Param!$D$5,Param!$E$5,Param!$B$6,Param!$C$6,Param!$D$6,Param!$E$6)</f>
        <v>23255</v>
      </c>
      <c r="D786" s="3">
        <f t="shared" si="301"/>
        <v>29.967783505154639</v>
      </c>
      <c r="E786" s="3">
        <f>tarifest3grenz(A786,$A$3,Param!$B$5,Param!$C$5,Param!$D$5,Param!$E$5,Param!$B$6,Param!$C$6,Param!$D$6,Param!$E$6)*100</f>
        <v>42</v>
      </c>
      <c r="F786" s="13">
        <f>soli3(C786,$A$3,Param!$J$4,Param!$J$5,Param!$J$6)</f>
        <v>749.58</v>
      </c>
      <c r="G786" s="3">
        <f>soli3grenz(C786,$A$3,Param!$J$4,Param!$J$5,Param!$J$6)*100</f>
        <v>11.899999999999999</v>
      </c>
      <c r="H786" s="13">
        <f t="shared" si="292"/>
        <v>24004.58</v>
      </c>
      <c r="I786" s="3">
        <f t="shared" si="290"/>
        <v>30.933737113402067</v>
      </c>
      <c r="J786" s="13">
        <f t="shared" si="293"/>
        <v>46.997999999999998</v>
      </c>
      <c r="K786" s="13">
        <f>tarifest3(A786,$A$3,Param!$B$10,Param!$C$10,Param!$D$10,Param!$E$10,Param!$B$11,Param!$C$11,Param!$D$11,Param!$E$11)</f>
        <v>27601</v>
      </c>
      <c r="L786" s="3">
        <f t="shared" si="302"/>
        <v>35.568298969072167</v>
      </c>
      <c r="M786" s="3">
        <f>tarifest3grenz(A786,$A$3,Param!$B$10,Param!$C$10,Param!$D$10,Param!$E$10,Param!$B$11,Param!$C$11,Param!$D$11,Param!$E$11)*100</f>
        <v>42</v>
      </c>
      <c r="N786" s="3">
        <f t="shared" si="303"/>
        <v>13201</v>
      </c>
      <c r="O786" s="3">
        <f t="shared" si="304"/>
        <v>17.01159793814433</v>
      </c>
      <c r="P786" s="13">
        <f t="shared" si="294"/>
        <v>54320</v>
      </c>
      <c r="Q786" s="13">
        <f t="shared" si="305"/>
        <v>0</v>
      </c>
      <c r="R786" s="13">
        <f>tarifest3(A786-$K$3,$A$3,Param!$B$10,Param!$C$10,Param!$D$10,Param!$E$10,Param!$B$11,Param!$C$11,Param!$D$11,Param!$E$11)</f>
        <v>18961</v>
      </c>
      <c r="S786" s="3">
        <f t="shared" si="306"/>
        <v>24.434278350515466</v>
      </c>
      <c r="T786" s="3">
        <f>IF(A786&lt;$K$3,$K$2,tarifest3grenz(A786-$K$3,$A$3,Param!$B$10,Param!$C$10,Param!$D$10,Param!$E$10,Param!$B$11,Param!$C$11,Param!$D$11,Param!$E$11))*100</f>
        <v>42</v>
      </c>
      <c r="U786" s="3">
        <f>MAX(K786-tarifest3($K$3,$A$3,Param!$B$10,Param!$C$10,Param!$D$10,Param!$E$10,Param!$B$11,Param!$C$11,Param!$D$11,Param!$E$11),0)</f>
        <v>22371</v>
      </c>
      <c r="V786" s="3">
        <f t="shared" si="307"/>
        <v>28.828608247422682</v>
      </c>
      <c r="W786" s="3">
        <f t="shared" si="308"/>
        <v>42</v>
      </c>
      <c r="X786" s="3">
        <f>soli3grenz(K786,$A$3,Param!$J$9,Param!$J$10,Param!$J$11)*100</f>
        <v>11.899999999999999</v>
      </c>
      <c r="Y786" s="13">
        <f t="shared" si="295"/>
        <v>22371</v>
      </c>
      <c r="Z786" s="3">
        <f t="shared" si="309"/>
        <v>28.828608247422682</v>
      </c>
      <c r="AA786" s="13">
        <f t="shared" si="296"/>
        <v>42</v>
      </c>
      <c r="AB786" s="13">
        <f t="shared" si="297"/>
        <v>-1633.5800000000017</v>
      </c>
      <c r="AC786" s="13">
        <f t="shared" si="298"/>
        <v>-2.1051288659793848</v>
      </c>
      <c r="AD786" s="13">
        <f t="shared" si="299"/>
        <v>-4.9979999999999976</v>
      </c>
      <c r="AE786" s="3">
        <f t="shared" si="300"/>
        <v>0</v>
      </c>
      <c r="AF786" s="13">
        <f t="shared" si="288"/>
        <v>1633.5800000000017</v>
      </c>
      <c r="AG786" s="13">
        <f t="shared" si="310"/>
        <v>2.1051288659793848</v>
      </c>
      <c r="AH786" s="13">
        <f t="shared" si="289"/>
        <v>2.1051288659793848</v>
      </c>
    </row>
    <row r="787" spans="1:34" x14ac:dyDescent="0.2">
      <c r="A787" s="8">
        <f t="shared" si="311"/>
        <v>77700</v>
      </c>
      <c r="B787" s="9">
        <f t="shared" si="291"/>
        <v>77.7</v>
      </c>
      <c r="C787" s="13">
        <f>tarifest3(A787,$A$3,Param!$B$5,Param!$C$5,Param!$D$5,Param!$E$5,Param!$B$6,Param!$C$6,Param!$D$6,Param!$E$6)</f>
        <v>23297</v>
      </c>
      <c r="D787" s="3">
        <f t="shared" si="301"/>
        <v>29.983268983268985</v>
      </c>
      <c r="E787" s="3">
        <f>tarifest3grenz(A787,$A$3,Param!$B$5,Param!$C$5,Param!$D$5,Param!$E$5,Param!$B$6,Param!$C$6,Param!$D$6,Param!$E$6)*100</f>
        <v>42</v>
      </c>
      <c r="F787" s="13">
        <f>soli3(C787,$A$3,Param!$J$4,Param!$J$5,Param!$J$6)</f>
        <v>754.57</v>
      </c>
      <c r="G787" s="3">
        <f>soli3grenz(C787,$A$3,Param!$J$4,Param!$J$5,Param!$J$6)*100</f>
        <v>11.899999999999999</v>
      </c>
      <c r="H787" s="13">
        <f t="shared" si="292"/>
        <v>24051.57</v>
      </c>
      <c r="I787" s="3">
        <f t="shared" si="290"/>
        <v>30.954401544401545</v>
      </c>
      <c r="J787" s="13">
        <f t="shared" si="293"/>
        <v>46.997999999999998</v>
      </c>
      <c r="K787" s="13">
        <f>tarifest3(A787,$A$3,Param!$B$10,Param!$C$10,Param!$D$10,Param!$E$10,Param!$B$11,Param!$C$11,Param!$D$11,Param!$E$11)</f>
        <v>27643</v>
      </c>
      <c r="L787" s="3">
        <f t="shared" si="302"/>
        <v>35.576576576576571</v>
      </c>
      <c r="M787" s="3">
        <f>tarifest3grenz(A787,$A$3,Param!$B$10,Param!$C$10,Param!$D$10,Param!$E$10,Param!$B$11,Param!$C$11,Param!$D$11,Param!$E$11)*100</f>
        <v>42</v>
      </c>
      <c r="N787" s="3">
        <f t="shared" si="303"/>
        <v>13243</v>
      </c>
      <c r="O787" s="3">
        <f t="shared" si="304"/>
        <v>17.043758043758046</v>
      </c>
      <c r="P787" s="13">
        <f t="shared" si="294"/>
        <v>54390</v>
      </c>
      <c r="Q787" s="13">
        <f t="shared" si="305"/>
        <v>0</v>
      </c>
      <c r="R787" s="13">
        <f>tarifest3(A787-$K$3,$A$3,Param!$B$10,Param!$C$10,Param!$D$10,Param!$E$10,Param!$B$11,Param!$C$11,Param!$D$11,Param!$E$11)</f>
        <v>19003</v>
      </c>
      <c r="S787" s="3">
        <f t="shared" si="306"/>
        <v>24.456885456885459</v>
      </c>
      <c r="T787" s="3">
        <f>IF(A787&lt;$K$3,$K$2,tarifest3grenz(A787-$K$3,$A$3,Param!$B$10,Param!$C$10,Param!$D$10,Param!$E$10,Param!$B$11,Param!$C$11,Param!$D$11,Param!$E$11))*100</f>
        <v>42</v>
      </c>
      <c r="U787" s="3">
        <f>MAX(K787-tarifest3($K$3,$A$3,Param!$B$10,Param!$C$10,Param!$D$10,Param!$E$10,Param!$B$11,Param!$C$11,Param!$D$11,Param!$E$11),0)</f>
        <v>22413</v>
      </c>
      <c r="V787" s="3">
        <f t="shared" si="307"/>
        <v>28.845559845559848</v>
      </c>
      <c r="W787" s="3">
        <f t="shared" si="308"/>
        <v>42</v>
      </c>
      <c r="X787" s="3">
        <f>soli3grenz(K787,$A$3,Param!$J$9,Param!$J$10,Param!$J$11)*100</f>
        <v>11.899999999999999</v>
      </c>
      <c r="Y787" s="13">
        <f t="shared" si="295"/>
        <v>22413</v>
      </c>
      <c r="Z787" s="3">
        <f t="shared" si="309"/>
        <v>28.845559845559848</v>
      </c>
      <c r="AA787" s="13">
        <f t="shared" si="296"/>
        <v>42</v>
      </c>
      <c r="AB787" s="13">
        <f t="shared" si="297"/>
        <v>-1638.5699999999997</v>
      </c>
      <c r="AC787" s="13">
        <f t="shared" si="298"/>
        <v>-2.1088416988416974</v>
      </c>
      <c r="AD787" s="13">
        <f t="shared" si="299"/>
        <v>-4.9979999999999976</v>
      </c>
      <c r="AE787" s="3">
        <f t="shared" si="300"/>
        <v>0</v>
      </c>
      <c r="AF787" s="13">
        <f t="shared" si="288"/>
        <v>1638.5699999999997</v>
      </c>
      <c r="AG787" s="13">
        <f t="shared" si="310"/>
        <v>2.1088416988416974</v>
      </c>
      <c r="AH787" s="13">
        <f t="shared" si="289"/>
        <v>2.1088416988416974</v>
      </c>
    </row>
    <row r="788" spans="1:34" x14ac:dyDescent="0.2">
      <c r="A788" s="8">
        <f t="shared" si="311"/>
        <v>77800</v>
      </c>
      <c r="B788" s="9">
        <f t="shared" si="291"/>
        <v>77.8</v>
      </c>
      <c r="C788" s="13">
        <f>tarifest3(A788,$A$3,Param!$B$5,Param!$C$5,Param!$D$5,Param!$E$5,Param!$B$6,Param!$C$6,Param!$D$6,Param!$E$6)</f>
        <v>23339</v>
      </c>
      <c r="D788" s="3">
        <f t="shared" si="301"/>
        <v>29.998714652956298</v>
      </c>
      <c r="E788" s="3">
        <f>tarifest3grenz(A788,$A$3,Param!$B$5,Param!$C$5,Param!$D$5,Param!$E$5,Param!$B$6,Param!$C$6,Param!$D$6,Param!$E$6)*100</f>
        <v>42</v>
      </c>
      <c r="F788" s="13">
        <f>soli3(C788,$A$3,Param!$J$4,Param!$J$5,Param!$J$6)</f>
        <v>759.57</v>
      </c>
      <c r="G788" s="3">
        <f>soli3grenz(C788,$A$3,Param!$J$4,Param!$J$5,Param!$J$6)*100</f>
        <v>11.899999999999999</v>
      </c>
      <c r="H788" s="13">
        <f t="shared" si="292"/>
        <v>24098.57</v>
      </c>
      <c r="I788" s="3">
        <f t="shared" si="290"/>
        <v>30.975025706940873</v>
      </c>
      <c r="J788" s="13">
        <f t="shared" si="293"/>
        <v>46.997999999999998</v>
      </c>
      <c r="K788" s="13">
        <f>tarifest3(A788,$A$3,Param!$B$10,Param!$C$10,Param!$D$10,Param!$E$10,Param!$B$11,Param!$C$11,Param!$D$11,Param!$E$11)</f>
        <v>27685</v>
      </c>
      <c r="L788" s="3">
        <f t="shared" si="302"/>
        <v>35.584832904884315</v>
      </c>
      <c r="M788" s="3">
        <f>tarifest3grenz(A788,$A$3,Param!$B$10,Param!$C$10,Param!$D$10,Param!$E$10,Param!$B$11,Param!$C$11,Param!$D$11,Param!$E$11)*100</f>
        <v>42</v>
      </c>
      <c r="N788" s="3">
        <f t="shared" si="303"/>
        <v>13285</v>
      </c>
      <c r="O788" s="3">
        <f t="shared" si="304"/>
        <v>17.075835475578408</v>
      </c>
      <c r="P788" s="13">
        <f t="shared" si="294"/>
        <v>54460</v>
      </c>
      <c r="Q788" s="13">
        <f t="shared" si="305"/>
        <v>0</v>
      </c>
      <c r="R788" s="13">
        <f>tarifest3(A788-$K$3,$A$3,Param!$B$10,Param!$C$10,Param!$D$10,Param!$E$10,Param!$B$11,Param!$C$11,Param!$D$11,Param!$E$11)</f>
        <v>19045</v>
      </c>
      <c r="S788" s="3">
        <f t="shared" si="306"/>
        <v>24.479434447300772</v>
      </c>
      <c r="T788" s="3">
        <f>IF(A788&lt;$K$3,$K$2,tarifest3grenz(A788-$K$3,$A$3,Param!$B$10,Param!$C$10,Param!$D$10,Param!$E$10,Param!$B$11,Param!$C$11,Param!$D$11,Param!$E$11))*100</f>
        <v>42</v>
      </c>
      <c r="U788" s="3">
        <f>MAX(K788-tarifest3($K$3,$A$3,Param!$B$10,Param!$C$10,Param!$D$10,Param!$E$10,Param!$B$11,Param!$C$11,Param!$D$11,Param!$E$11),0)</f>
        <v>22455</v>
      </c>
      <c r="V788" s="3">
        <f t="shared" si="307"/>
        <v>28.862467866323911</v>
      </c>
      <c r="W788" s="3">
        <f t="shared" si="308"/>
        <v>42</v>
      </c>
      <c r="X788" s="3">
        <f>soli3grenz(K788,$A$3,Param!$J$9,Param!$J$10,Param!$J$11)*100</f>
        <v>11.899999999999999</v>
      </c>
      <c r="Y788" s="13">
        <f t="shared" si="295"/>
        <v>22455</v>
      </c>
      <c r="Z788" s="3">
        <f t="shared" si="309"/>
        <v>28.862467866323911</v>
      </c>
      <c r="AA788" s="13">
        <f t="shared" si="296"/>
        <v>42</v>
      </c>
      <c r="AB788" s="13">
        <f t="shared" si="297"/>
        <v>-1643.5699999999997</v>
      </c>
      <c r="AC788" s="13">
        <f t="shared" si="298"/>
        <v>-2.1125578406169616</v>
      </c>
      <c r="AD788" s="13">
        <f t="shared" si="299"/>
        <v>-4.9979999999999976</v>
      </c>
      <c r="AE788" s="3">
        <f t="shared" si="300"/>
        <v>0</v>
      </c>
      <c r="AF788" s="13">
        <f t="shared" si="288"/>
        <v>1643.5699999999997</v>
      </c>
      <c r="AG788" s="13">
        <f t="shared" si="310"/>
        <v>2.1125578406169616</v>
      </c>
      <c r="AH788" s="13">
        <f t="shared" si="289"/>
        <v>2.1125578406169616</v>
      </c>
    </row>
    <row r="789" spans="1:34" x14ac:dyDescent="0.2">
      <c r="A789" s="8">
        <f t="shared" si="311"/>
        <v>77900</v>
      </c>
      <c r="B789" s="9">
        <f t="shared" si="291"/>
        <v>77.900000000000006</v>
      </c>
      <c r="C789" s="13">
        <f>tarifest3(A789,$A$3,Param!$B$5,Param!$C$5,Param!$D$5,Param!$E$5,Param!$B$6,Param!$C$6,Param!$D$6,Param!$E$6)</f>
        <v>23381</v>
      </c>
      <c r="D789" s="3">
        <f t="shared" si="301"/>
        <v>30.014120667522466</v>
      </c>
      <c r="E789" s="3">
        <f>tarifest3grenz(A789,$A$3,Param!$B$5,Param!$C$5,Param!$D$5,Param!$E$5,Param!$B$6,Param!$C$6,Param!$D$6,Param!$E$6)*100</f>
        <v>42</v>
      </c>
      <c r="F789" s="13">
        <f>soli3(C789,$A$3,Param!$J$4,Param!$J$5,Param!$J$6)</f>
        <v>764.57</v>
      </c>
      <c r="G789" s="3">
        <f>soli3grenz(C789,$A$3,Param!$J$4,Param!$J$5,Param!$J$6)*100</f>
        <v>11.899999999999999</v>
      </c>
      <c r="H789" s="13">
        <f t="shared" si="292"/>
        <v>24145.57</v>
      </c>
      <c r="I789" s="3">
        <f t="shared" si="290"/>
        <v>30.995596919127085</v>
      </c>
      <c r="J789" s="13">
        <f t="shared" si="293"/>
        <v>46.997999999999998</v>
      </c>
      <c r="K789" s="13">
        <f>tarifest3(A789,$A$3,Param!$B$10,Param!$C$10,Param!$D$10,Param!$E$10,Param!$B$11,Param!$C$11,Param!$D$11,Param!$E$11)</f>
        <v>27727</v>
      </c>
      <c r="L789" s="3">
        <f t="shared" si="302"/>
        <v>35.593068035943517</v>
      </c>
      <c r="M789" s="3">
        <f>tarifest3grenz(A789,$A$3,Param!$B$10,Param!$C$10,Param!$D$10,Param!$E$10,Param!$B$11,Param!$C$11,Param!$D$11,Param!$E$11)*100</f>
        <v>42</v>
      </c>
      <c r="N789" s="3">
        <f t="shared" si="303"/>
        <v>13327</v>
      </c>
      <c r="O789" s="3">
        <f t="shared" si="304"/>
        <v>17.107830551989732</v>
      </c>
      <c r="P789" s="13">
        <f t="shared" si="294"/>
        <v>54530</v>
      </c>
      <c r="Q789" s="13">
        <f t="shared" si="305"/>
        <v>0</v>
      </c>
      <c r="R789" s="13">
        <f>tarifest3(A789-$K$3,$A$3,Param!$B$10,Param!$C$10,Param!$D$10,Param!$E$10,Param!$B$11,Param!$C$11,Param!$D$11,Param!$E$11)</f>
        <v>19087</v>
      </c>
      <c r="S789" s="3">
        <f t="shared" si="306"/>
        <v>24.501925545571247</v>
      </c>
      <c r="T789" s="3">
        <f>IF(A789&lt;$K$3,$K$2,tarifest3grenz(A789-$K$3,$A$3,Param!$B$10,Param!$C$10,Param!$D$10,Param!$E$10,Param!$B$11,Param!$C$11,Param!$D$11,Param!$E$11))*100</f>
        <v>42</v>
      </c>
      <c r="U789" s="3">
        <f>MAX(K789-tarifest3($K$3,$A$3,Param!$B$10,Param!$C$10,Param!$D$10,Param!$E$10,Param!$B$11,Param!$C$11,Param!$D$11,Param!$E$11),0)</f>
        <v>22497</v>
      </c>
      <c r="V789" s="3">
        <f t="shared" si="307"/>
        <v>28.879332477535304</v>
      </c>
      <c r="W789" s="3">
        <f t="shared" si="308"/>
        <v>42</v>
      </c>
      <c r="X789" s="3">
        <f>soli3grenz(K789,$A$3,Param!$J$9,Param!$J$10,Param!$J$11)*100</f>
        <v>11.899999999999999</v>
      </c>
      <c r="Y789" s="13">
        <f t="shared" si="295"/>
        <v>22497</v>
      </c>
      <c r="Z789" s="3">
        <f t="shared" si="309"/>
        <v>28.879332477535304</v>
      </c>
      <c r="AA789" s="13">
        <f t="shared" si="296"/>
        <v>42</v>
      </c>
      <c r="AB789" s="13">
        <f t="shared" si="297"/>
        <v>-1648.5699999999997</v>
      </c>
      <c r="AC789" s="13">
        <f t="shared" si="298"/>
        <v>-2.1162644415917811</v>
      </c>
      <c r="AD789" s="13">
        <f t="shared" si="299"/>
        <v>-4.9979999999999976</v>
      </c>
      <c r="AE789" s="3">
        <f t="shared" si="300"/>
        <v>0</v>
      </c>
      <c r="AF789" s="13">
        <f t="shared" si="288"/>
        <v>1648.5699999999997</v>
      </c>
      <c r="AG789" s="13">
        <f t="shared" si="310"/>
        <v>2.1162644415917811</v>
      </c>
      <c r="AH789" s="13">
        <f t="shared" si="289"/>
        <v>2.1162644415917811</v>
      </c>
    </row>
    <row r="790" spans="1:34" x14ac:dyDescent="0.2">
      <c r="A790" s="8">
        <f t="shared" si="311"/>
        <v>78000</v>
      </c>
      <c r="B790" s="9">
        <f t="shared" si="291"/>
        <v>78</v>
      </c>
      <c r="C790" s="13">
        <f>tarifest3(A790,$A$3,Param!$B$5,Param!$C$5,Param!$D$5,Param!$E$5,Param!$B$6,Param!$C$6,Param!$D$6,Param!$E$6)</f>
        <v>23423</v>
      </c>
      <c r="D790" s="3">
        <f t="shared" si="301"/>
        <v>30.02948717948718</v>
      </c>
      <c r="E790" s="3">
        <f>tarifest3grenz(A790,$A$3,Param!$B$5,Param!$C$5,Param!$D$5,Param!$E$5,Param!$B$6,Param!$C$6,Param!$D$6,Param!$E$6)*100</f>
        <v>42</v>
      </c>
      <c r="F790" s="13">
        <f>soli3(C790,$A$3,Param!$J$4,Param!$J$5,Param!$J$6)</f>
        <v>769.57</v>
      </c>
      <c r="G790" s="3">
        <f>soli3grenz(C790,$A$3,Param!$J$4,Param!$J$5,Param!$J$6)*100</f>
        <v>11.899999999999999</v>
      </c>
      <c r="H790" s="13">
        <f t="shared" si="292"/>
        <v>24192.57</v>
      </c>
      <c r="I790" s="3">
        <f t="shared" si="290"/>
        <v>31.016115384615382</v>
      </c>
      <c r="J790" s="13">
        <f t="shared" si="293"/>
        <v>46.997999999999998</v>
      </c>
      <c r="K790" s="13">
        <f>tarifest3(A790,$A$3,Param!$B$10,Param!$C$10,Param!$D$10,Param!$E$10,Param!$B$11,Param!$C$11,Param!$D$11,Param!$E$11)</f>
        <v>27769</v>
      </c>
      <c r="L790" s="3">
        <f t="shared" si="302"/>
        <v>35.601282051282048</v>
      </c>
      <c r="M790" s="3">
        <f>tarifest3grenz(A790,$A$3,Param!$B$10,Param!$C$10,Param!$D$10,Param!$E$10,Param!$B$11,Param!$C$11,Param!$D$11,Param!$E$11)*100</f>
        <v>42</v>
      </c>
      <c r="N790" s="3">
        <f t="shared" si="303"/>
        <v>13369</v>
      </c>
      <c r="O790" s="3">
        <f t="shared" si="304"/>
        <v>17.139743589743588</v>
      </c>
      <c r="P790" s="13">
        <f t="shared" si="294"/>
        <v>54600</v>
      </c>
      <c r="Q790" s="13">
        <f t="shared" si="305"/>
        <v>0</v>
      </c>
      <c r="R790" s="13">
        <f>tarifest3(A790-$K$3,$A$3,Param!$B$10,Param!$C$10,Param!$D$10,Param!$E$10,Param!$B$11,Param!$C$11,Param!$D$11,Param!$E$11)</f>
        <v>19129</v>
      </c>
      <c r="S790" s="3">
        <f t="shared" si="306"/>
        <v>24.524358974358975</v>
      </c>
      <c r="T790" s="3">
        <f>IF(A790&lt;$K$3,$K$2,tarifest3grenz(A790-$K$3,$A$3,Param!$B$10,Param!$C$10,Param!$D$10,Param!$E$10,Param!$B$11,Param!$C$11,Param!$D$11,Param!$E$11))*100</f>
        <v>42</v>
      </c>
      <c r="U790" s="3">
        <f>MAX(K790-tarifest3($K$3,$A$3,Param!$B$10,Param!$C$10,Param!$D$10,Param!$E$10,Param!$B$11,Param!$C$11,Param!$D$11,Param!$E$11),0)</f>
        <v>22539</v>
      </c>
      <c r="V790" s="3">
        <f t="shared" si="307"/>
        <v>28.896153846153844</v>
      </c>
      <c r="W790" s="3">
        <f t="shared" si="308"/>
        <v>42</v>
      </c>
      <c r="X790" s="3">
        <f>soli3grenz(K790,$A$3,Param!$J$9,Param!$J$10,Param!$J$11)*100</f>
        <v>11.899999999999999</v>
      </c>
      <c r="Y790" s="13">
        <f t="shared" si="295"/>
        <v>22539</v>
      </c>
      <c r="Z790" s="3">
        <f t="shared" si="309"/>
        <v>28.896153846153844</v>
      </c>
      <c r="AA790" s="13">
        <f t="shared" si="296"/>
        <v>42</v>
      </c>
      <c r="AB790" s="13">
        <f t="shared" si="297"/>
        <v>-1653.5699999999997</v>
      </c>
      <c r="AC790" s="13">
        <f t="shared" si="298"/>
        <v>-2.1199615384615385</v>
      </c>
      <c r="AD790" s="13">
        <f t="shared" si="299"/>
        <v>-4.9979999999999976</v>
      </c>
      <c r="AE790" s="3">
        <f t="shared" si="300"/>
        <v>0</v>
      </c>
      <c r="AF790" s="13">
        <f t="shared" si="288"/>
        <v>1653.5699999999997</v>
      </c>
      <c r="AG790" s="13">
        <f t="shared" si="310"/>
        <v>2.1199615384615385</v>
      </c>
      <c r="AH790" s="13">
        <f t="shared" si="289"/>
        <v>2.1199615384615385</v>
      </c>
    </row>
    <row r="791" spans="1:34" x14ac:dyDescent="0.2">
      <c r="A791" s="8">
        <f t="shared" si="311"/>
        <v>78100</v>
      </c>
      <c r="B791" s="9">
        <f t="shared" si="291"/>
        <v>78.099999999999994</v>
      </c>
      <c r="C791" s="13">
        <f>tarifest3(A791,$A$3,Param!$B$5,Param!$C$5,Param!$D$5,Param!$E$5,Param!$B$6,Param!$C$6,Param!$D$6,Param!$E$6)</f>
        <v>23465</v>
      </c>
      <c r="D791" s="3">
        <f t="shared" si="301"/>
        <v>30.044814340588989</v>
      </c>
      <c r="E791" s="3">
        <f>tarifest3grenz(A791,$A$3,Param!$B$5,Param!$C$5,Param!$D$5,Param!$E$5,Param!$B$6,Param!$C$6,Param!$D$6,Param!$E$6)*100</f>
        <v>42</v>
      </c>
      <c r="F791" s="13">
        <f>soli3(C791,$A$3,Param!$J$4,Param!$J$5,Param!$J$6)</f>
        <v>774.57</v>
      </c>
      <c r="G791" s="3">
        <f>soli3grenz(C791,$A$3,Param!$J$4,Param!$J$5,Param!$J$6)*100</f>
        <v>11.899999999999999</v>
      </c>
      <c r="H791" s="13">
        <f t="shared" si="292"/>
        <v>24239.57</v>
      </c>
      <c r="I791" s="3">
        <f t="shared" si="290"/>
        <v>31.036581306017926</v>
      </c>
      <c r="J791" s="13">
        <f t="shared" si="293"/>
        <v>46.997999999999998</v>
      </c>
      <c r="K791" s="13">
        <f>tarifest3(A791,$A$3,Param!$B$10,Param!$C$10,Param!$D$10,Param!$E$10,Param!$B$11,Param!$C$11,Param!$D$11,Param!$E$11)</f>
        <v>27811</v>
      </c>
      <c r="L791" s="3">
        <f t="shared" si="302"/>
        <v>35.609475032010245</v>
      </c>
      <c r="M791" s="3">
        <f>tarifest3grenz(A791,$A$3,Param!$B$10,Param!$C$10,Param!$D$10,Param!$E$10,Param!$B$11,Param!$C$11,Param!$D$11,Param!$E$11)*100</f>
        <v>42</v>
      </c>
      <c r="N791" s="3">
        <f t="shared" si="303"/>
        <v>13411</v>
      </c>
      <c r="O791" s="3">
        <f t="shared" si="304"/>
        <v>17.171574903969269</v>
      </c>
      <c r="P791" s="13">
        <f t="shared" si="294"/>
        <v>54670</v>
      </c>
      <c r="Q791" s="13">
        <f t="shared" si="305"/>
        <v>0</v>
      </c>
      <c r="R791" s="13">
        <f>tarifest3(A791-$K$3,$A$3,Param!$B$10,Param!$C$10,Param!$D$10,Param!$E$10,Param!$B$11,Param!$C$11,Param!$D$11,Param!$E$11)</f>
        <v>19171</v>
      </c>
      <c r="S791" s="3">
        <f t="shared" si="306"/>
        <v>24.546734955185659</v>
      </c>
      <c r="T791" s="3">
        <f>IF(A791&lt;$K$3,$K$2,tarifest3grenz(A791-$K$3,$A$3,Param!$B$10,Param!$C$10,Param!$D$10,Param!$E$10,Param!$B$11,Param!$C$11,Param!$D$11,Param!$E$11))*100</f>
        <v>42</v>
      </c>
      <c r="U791" s="3">
        <f>MAX(K791-tarifest3($K$3,$A$3,Param!$B$10,Param!$C$10,Param!$D$10,Param!$E$10,Param!$B$11,Param!$C$11,Param!$D$11,Param!$E$11),0)</f>
        <v>22581</v>
      </c>
      <c r="V791" s="3">
        <f t="shared" si="307"/>
        <v>28.912932138284255</v>
      </c>
      <c r="W791" s="3">
        <f t="shared" si="308"/>
        <v>42</v>
      </c>
      <c r="X791" s="3">
        <f>soli3grenz(K791,$A$3,Param!$J$9,Param!$J$10,Param!$J$11)*100</f>
        <v>11.899999999999999</v>
      </c>
      <c r="Y791" s="13">
        <f t="shared" si="295"/>
        <v>22581</v>
      </c>
      <c r="Z791" s="3">
        <f t="shared" si="309"/>
        <v>28.912932138284255</v>
      </c>
      <c r="AA791" s="13">
        <f t="shared" si="296"/>
        <v>42</v>
      </c>
      <c r="AB791" s="13">
        <f t="shared" si="297"/>
        <v>-1658.5699999999997</v>
      </c>
      <c r="AC791" s="13">
        <f t="shared" si="298"/>
        <v>-2.1236491677336709</v>
      </c>
      <c r="AD791" s="13">
        <f t="shared" si="299"/>
        <v>-4.9979999999999976</v>
      </c>
      <c r="AE791" s="3">
        <f t="shared" si="300"/>
        <v>0</v>
      </c>
      <c r="AF791" s="13">
        <f t="shared" si="288"/>
        <v>1658.5699999999997</v>
      </c>
      <c r="AG791" s="13">
        <f t="shared" si="310"/>
        <v>2.1236491677336709</v>
      </c>
      <c r="AH791" s="13">
        <f t="shared" si="289"/>
        <v>2.1236491677336709</v>
      </c>
    </row>
    <row r="792" spans="1:34" x14ac:dyDescent="0.2">
      <c r="A792" s="8">
        <f t="shared" si="311"/>
        <v>78200</v>
      </c>
      <c r="B792" s="9">
        <f t="shared" si="291"/>
        <v>78.2</v>
      </c>
      <c r="C792" s="13">
        <f>tarifest3(A792,$A$3,Param!$B$5,Param!$C$5,Param!$D$5,Param!$E$5,Param!$B$6,Param!$C$6,Param!$D$6,Param!$E$6)</f>
        <v>23507</v>
      </c>
      <c r="D792" s="3">
        <f t="shared" si="301"/>
        <v>30.06010230179028</v>
      </c>
      <c r="E792" s="3">
        <f>tarifest3grenz(A792,$A$3,Param!$B$5,Param!$C$5,Param!$D$5,Param!$E$5,Param!$B$6,Param!$C$6,Param!$D$6,Param!$E$6)*100</f>
        <v>42</v>
      </c>
      <c r="F792" s="13">
        <f>soli3(C792,$A$3,Param!$J$4,Param!$J$5,Param!$J$6)</f>
        <v>779.56</v>
      </c>
      <c r="G792" s="3">
        <f>soli3grenz(C792,$A$3,Param!$J$4,Param!$J$5,Param!$J$6)*100</f>
        <v>11.899999999999999</v>
      </c>
      <c r="H792" s="13">
        <f t="shared" si="292"/>
        <v>24286.560000000001</v>
      </c>
      <c r="I792" s="3">
        <f t="shared" si="290"/>
        <v>31.056982097186705</v>
      </c>
      <c r="J792" s="13">
        <f t="shared" si="293"/>
        <v>46.997999999999998</v>
      </c>
      <c r="K792" s="13">
        <f>tarifest3(A792,$A$3,Param!$B$10,Param!$C$10,Param!$D$10,Param!$E$10,Param!$B$11,Param!$C$11,Param!$D$11,Param!$E$11)</f>
        <v>27853</v>
      </c>
      <c r="L792" s="3">
        <f t="shared" si="302"/>
        <v>35.617647058823529</v>
      </c>
      <c r="M792" s="3">
        <f>tarifest3grenz(A792,$A$3,Param!$B$10,Param!$C$10,Param!$D$10,Param!$E$10,Param!$B$11,Param!$C$11,Param!$D$11,Param!$E$11)*100</f>
        <v>42</v>
      </c>
      <c r="N792" s="3">
        <f t="shared" si="303"/>
        <v>13453</v>
      </c>
      <c r="O792" s="3">
        <f t="shared" si="304"/>
        <v>17.203324808184142</v>
      </c>
      <c r="P792" s="13">
        <f t="shared" si="294"/>
        <v>54740</v>
      </c>
      <c r="Q792" s="13">
        <f t="shared" si="305"/>
        <v>0</v>
      </c>
      <c r="R792" s="13">
        <f>tarifest3(A792-$K$3,$A$3,Param!$B$10,Param!$C$10,Param!$D$10,Param!$E$10,Param!$B$11,Param!$C$11,Param!$D$11,Param!$E$11)</f>
        <v>19213</v>
      </c>
      <c r="S792" s="3">
        <f t="shared" si="306"/>
        <v>24.569053708439899</v>
      </c>
      <c r="T792" s="3">
        <f>IF(A792&lt;$K$3,$K$2,tarifest3grenz(A792-$K$3,$A$3,Param!$B$10,Param!$C$10,Param!$D$10,Param!$E$10,Param!$B$11,Param!$C$11,Param!$D$11,Param!$E$11))*100</f>
        <v>42</v>
      </c>
      <c r="U792" s="3">
        <f>MAX(K792-tarifest3($K$3,$A$3,Param!$B$10,Param!$C$10,Param!$D$10,Param!$E$10,Param!$B$11,Param!$C$11,Param!$D$11,Param!$E$11),0)</f>
        <v>22623</v>
      </c>
      <c r="V792" s="3">
        <f t="shared" si="307"/>
        <v>28.929667519181585</v>
      </c>
      <c r="W792" s="3">
        <f t="shared" si="308"/>
        <v>42</v>
      </c>
      <c r="X792" s="3">
        <f>soli3grenz(K792,$A$3,Param!$J$9,Param!$J$10,Param!$J$11)*100</f>
        <v>11.899999999999999</v>
      </c>
      <c r="Y792" s="13">
        <f t="shared" si="295"/>
        <v>22623</v>
      </c>
      <c r="Z792" s="3">
        <f t="shared" si="309"/>
        <v>28.929667519181585</v>
      </c>
      <c r="AA792" s="13">
        <f t="shared" si="296"/>
        <v>42</v>
      </c>
      <c r="AB792" s="13">
        <f t="shared" si="297"/>
        <v>-1663.5600000000013</v>
      </c>
      <c r="AC792" s="13">
        <f t="shared" si="298"/>
        <v>-2.1273145780051195</v>
      </c>
      <c r="AD792" s="13">
        <f t="shared" si="299"/>
        <v>-4.9979999999999976</v>
      </c>
      <c r="AE792" s="3">
        <f t="shared" si="300"/>
        <v>0</v>
      </c>
      <c r="AF792" s="13">
        <f t="shared" si="288"/>
        <v>1663.5600000000013</v>
      </c>
      <c r="AG792" s="13">
        <f t="shared" si="310"/>
        <v>2.1273145780051195</v>
      </c>
      <c r="AH792" s="13">
        <f t="shared" si="289"/>
        <v>2.1273145780051195</v>
      </c>
    </row>
    <row r="793" spans="1:34" x14ac:dyDescent="0.2">
      <c r="A793" s="8">
        <f t="shared" si="311"/>
        <v>78300</v>
      </c>
      <c r="B793" s="9">
        <f t="shared" si="291"/>
        <v>78.3</v>
      </c>
      <c r="C793" s="13">
        <f>tarifest3(A793,$A$3,Param!$B$5,Param!$C$5,Param!$D$5,Param!$E$5,Param!$B$6,Param!$C$6,Param!$D$6,Param!$E$6)</f>
        <v>23549</v>
      </c>
      <c r="D793" s="3">
        <f t="shared" si="301"/>
        <v>30.075351213282246</v>
      </c>
      <c r="E793" s="3">
        <f>tarifest3grenz(A793,$A$3,Param!$B$5,Param!$C$5,Param!$D$5,Param!$E$5,Param!$B$6,Param!$C$6,Param!$D$6,Param!$E$6)*100</f>
        <v>42</v>
      </c>
      <c r="F793" s="13">
        <f>soli3(C793,$A$3,Param!$J$4,Param!$J$5,Param!$J$6)</f>
        <v>784.56</v>
      </c>
      <c r="G793" s="3">
        <f>soli3grenz(C793,$A$3,Param!$J$4,Param!$J$5,Param!$J$6)*100</f>
        <v>11.899999999999999</v>
      </c>
      <c r="H793" s="13">
        <f t="shared" si="292"/>
        <v>24333.56</v>
      </c>
      <c r="I793" s="3">
        <f t="shared" si="290"/>
        <v>31.077343550447001</v>
      </c>
      <c r="J793" s="13">
        <f t="shared" si="293"/>
        <v>46.997999999999998</v>
      </c>
      <c r="K793" s="13">
        <f>tarifest3(A793,$A$3,Param!$B$10,Param!$C$10,Param!$D$10,Param!$E$10,Param!$B$11,Param!$C$11,Param!$D$11,Param!$E$11)</f>
        <v>27895</v>
      </c>
      <c r="L793" s="3">
        <f t="shared" si="302"/>
        <v>35.625798212005108</v>
      </c>
      <c r="M793" s="3">
        <f>tarifest3grenz(A793,$A$3,Param!$B$10,Param!$C$10,Param!$D$10,Param!$E$10,Param!$B$11,Param!$C$11,Param!$D$11,Param!$E$11)*100</f>
        <v>42</v>
      </c>
      <c r="N793" s="3">
        <f t="shared" si="303"/>
        <v>13495</v>
      </c>
      <c r="O793" s="3">
        <f t="shared" si="304"/>
        <v>17.23499361430396</v>
      </c>
      <c r="P793" s="13">
        <f t="shared" si="294"/>
        <v>54810</v>
      </c>
      <c r="Q793" s="13">
        <f t="shared" si="305"/>
        <v>0</v>
      </c>
      <c r="R793" s="13">
        <f>tarifest3(A793-$K$3,$A$3,Param!$B$10,Param!$C$10,Param!$D$10,Param!$E$10,Param!$B$11,Param!$C$11,Param!$D$11,Param!$E$11)</f>
        <v>19255</v>
      </c>
      <c r="S793" s="3">
        <f t="shared" si="306"/>
        <v>24.591315453384418</v>
      </c>
      <c r="T793" s="3">
        <f>IF(A793&lt;$K$3,$K$2,tarifest3grenz(A793-$K$3,$A$3,Param!$B$10,Param!$C$10,Param!$D$10,Param!$E$10,Param!$B$11,Param!$C$11,Param!$D$11,Param!$E$11))*100</f>
        <v>42</v>
      </c>
      <c r="U793" s="3">
        <f>MAX(K793-tarifest3($K$3,$A$3,Param!$B$10,Param!$C$10,Param!$D$10,Param!$E$10,Param!$B$11,Param!$C$11,Param!$D$11,Param!$E$11),0)</f>
        <v>22665</v>
      </c>
      <c r="V793" s="3">
        <f t="shared" si="307"/>
        <v>28.946360153256705</v>
      </c>
      <c r="W793" s="3">
        <f t="shared" si="308"/>
        <v>42</v>
      </c>
      <c r="X793" s="3">
        <f>soli3grenz(K793,$A$3,Param!$J$9,Param!$J$10,Param!$J$11)*100</f>
        <v>11.899999999999999</v>
      </c>
      <c r="Y793" s="13">
        <f t="shared" si="295"/>
        <v>22665</v>
      </c>
      <c r="Z793" s="3">
        <f t="shared" si="309"/>
        <v>28.946360153256705</v>
      </c>
      <c r="AA793" s="13">
        <f t="shared" si="296"/>
        <v>42</v>
      </c>
      <c r="AB793" s="13">
        <f t="shared" si="297"/>
        <v>-1668.5600000000013</v>
      </c>
      <c r="AC793" s="13">
        <f t="shared" si="298"/>
        <v>-2.1309833971902954</v>
      </c>
      <c r="AD793" s="13">
        <f t="shared" si="299"/>
        <v>-4.9979999999999976</v>
      </c>
      <c r="AE793" s="3">
        <f t="shared" si="300"/>
        <v>0</v>
      </c>
      <c r="AF793" s="13">
        <f t="shared" si="288"/>
        <v>1668.5600000000013</v>
      </c>
      <c r="AG793" s="13">
        <f t="shared" si="310"/>
        <v>2.1309833971902954</v>
      </c>
      <c r="AH793" s="13">
        <f t="shared" si="289"/>
        <v>2.1309833971902954</v>
      </c>
    </row>
    <row r="794" spans="1:34" x14ac:dyDescent="0.2">
      <c r="A794" s="8">
        <f t="shared" si="311"/>
        <v>78400</v>
      </c>
      <c r="B794" s="9">
        <f t="shared" si="291"/>
        <v>78.400000000000006</v>
      </c>
      <c r="C794" s="13">
        <f>tarifest3(A794,$A$3,Param!$B$5,Param!$C$5,Param!$D$5,Param!$E$5,Param!$B$6,Param!$C$6,Param!$D$6,Param!$E$6)</f>
        <v>23591</v>
      </c>
      <c r="D794" s="3">
        <f t="shared" si="301"/>
        <v>30.090561224489797</v>
      </c>
      <c r="E794" s="3">
        <f>tarifest3grenz(A794,$A$3,Param!$B$5,Param!$C$5,Param!$D$5,Param!$E$5,Param!$B$6,Param!$C$6,Param!$D$6,Param!$E$6)*100</f>
        <v>42</v>
      </c>
      <c r="F794" s="13">
        <f>soli3(C794,$A$3,Param!$J$4,Param!$J$5,Param!$J$6)</f>
        <v>789.56</v>
      </c>
      <c r="G794" s="3">
        <f>soli3grenz(C794,$A$3,Param!$J$4,Param!$J$5,Param!$J$6)*100</f>
        <v>11.899999999999999</v>
      </c>
      <c r="H794" s="13">
        <f t="shared" si="292"/>
        <v>24380.560000000001</v>
      </c>
      <c r="I794" s="3">
        <f t="shared" si="290"/>
        <v>31.097653061224488</v>
      </c>
      <c r="J794" s="13">
        <f t="shared" si="293"/>
        <v>46.997999999999998</v>
      </c>
      <c r="K794" s="13">
        <f>tarifest3(A794,$A$3,Param!$B$10,Param!$C$10,Param!$D$10,Param!$E$10,Param!$B$11,Param!$C$11,Param!$D$11,Param!$E$11)</f>
        <v>27937</v>
      </c>
      <c r="L794" s="3">
        <f t="shared" si="302"/>
        <v>35.633928571428569</v>
      </c>
      <c r="M794" s="3">
        <f>tarifest3grenz(A794,$A$3,Param!$B$10,Param!$C$10,Param!$D$10,Param!$E$10,Param!$B$11,Param!$C$11,Param!$D$11,Param!$E$11)*100</f>
        <v>42</v>
      </c>
      <c r="N794" s="3">
        <f t="shared" si="303"/>
        <v>13537</v>
      </c>
      <c r="O794" s="3">
        <f t="shared" si="304"/>
        <v>17.266581632653061</v>
      </c>
      <c r="P794" s="13">
        <f t="shared" si="294"/>
        <v>54880</v>
      </c>
      <c r="Q794" s="13">
        <f t="shared" si="305"/>
        <v>0</v>
      </c>
      <c r="R794" s="13">
        <f>tarifest3(A794-$K$3,$A$3,Param!$B$10,Param!$C$10,Param!$D$10,Param!$E$10,Param!$B$11,Param!$C$11,Param!$D$11,Param!$E$11)</f>
        <v>19297</v>
      </c>
      <c r="S794" s="3">
        <f t="shared" si="306"/>
        <v>24.613520408163264</v>
      </c>
      <c r="T794" s="3">
        <f>IF(A794&lt;$K$3,$K$2,tarifest3grenz(A794-$K$3,$A$3,Param!$B$10,Param!$C$10,Param!$D$10,Param!$E$10,Param!$B$11,Param!$C$11,Param!$D$11,Param!$E$11))*100</f>
        <v>42</v>
      </c>
      <c r="U794" s="3">
        <f>MAX(K794-tarifest3($K$3,$A$3,Param!$B$10,Param!$C$10,Param!$D$10,Param!$E$10,Param!$B$11,Param!$C$11,Param!$D$11,Param!$E$11),0)</f>
        <v>22707</v>
      </c>
      <c r="V794" s="3">
        <f t="shared" si="307"/>
        <v>28.963010204081634</v>
      </c>
      <c r="W794" s="3">
        <f t="shared" si="308"/>
        <v>42</v>
      </c>
      <c r="X794" s="3">
        <f>soli3grenz(K794,$A$3,Param!$J$9,Param!$J$10,Param!$J$11)*100</f>
        <v>11.899999999999999</v>
      </c>
      <c r="Y794" s="13">
        <f t="shared" si="295"/>
        <v>22707</v>
      </c>
      <c r="Z794" s="3">
        <f t="shared" si="309"/>
        <v>28.963010204081634</v>
      </c>
      <c r="AA794" s="13">
        <f t="shared" si="296"/>
        <v>42</v>
      </c>
      <c r="AB794" s="13">
        <f t="shared" si="297"/>
        <v>-1673.5600000000013</v>
      </c>
      <c r="AC794" s="13">
        <f t="shared" si="298"/>
        <v>-2.134642857142854</v>
      </c>
      <c r="AD794" s="13">
        <f t="shared" si="299"/>
        <v>-4.9979999999999976</v>
      </c>
      <c r="AE794" s="3">
        <f t="shared" si="300"/>
        <v>0</v>
      </c>
      <c r="AF794" s="13">
        <f t="shared" si="288"/>
        <v>1673.5600000000013</v>
      </c>
      <c r="AG794" s="13">
        <f t="shared" si="310"/>
        <v>2.134642857142854</v>
      </c>
      <c r="AH794" s="13">
        <f t="shared" si="289"/>
        <v>2.134642857142854</v>
      </c>
    </row>
    <row r="795" spans="1:34" x14ac:dyDescent="0.2">
      <c r="A795" s="8">
        <f t="shared" si="311"/>
        <v>78500</v>
      </c>
      <c r="B795" s="9">
        <f t="shared" si="291"/>
        <v>78.5</v>
      </c>
      <c r="C795" s="13">
        <f>tarifest3(A795,$A$3,Param!$B$5,Param!$C$5,Param!$D$5,Param!$E$5,Param!$B$6,Param!$C$6,Param!$D$6,Param!$E$6)</f>
        <v>23633</v>
      </c>
      <c r="D795" s="3">
        <f t="shared" si="301"/>
        <v>30.10573248407643</v>
      </c>
      <c r="E795" s="3">
        <f>tarifest3grenz(A795,$A$3,Param!$B$5,Param!$C$5,Param!$D$5,Param!$E$5,Param!$B$6,Param!$C$6,Param!$D$6,Param!$E$6)*100</f>
        <v>42</v>
      </c>
      <c r="F795" s="13">
        <f>soli3(C795,$A$3,Param!$J$4,Param!$J$5,Param!$J$6)</f>
        <v>794.56</v>
      </c>
      <c r="G795" s="3">
        <f>soli3grenz(C795,$A$3,Param!$J$4,Param!$J$5,Param!$J$6)*100</f>
        <v>11.899999999999999</v>
      </c>
      <c r="H795" s="13">
        <f t="shared" si="292"/>
        <v>24427.56</v>
      </c>
      <c r="I795" s="3">
        <f t="shared" si="290"/>
        <v>31.117910828025479</v>
      </c>
      <c r="J795" s="13">
        <f t="shared" si="293"/>
        <v>46.997999999999998</v>
      </c>
      <c r="K795" s="13">
        <f>tarifest3(A795,$A$3,Param!$B$10,Param!$C$10,Param!$D$10,Param!$E$10,Param!$B$11,Param!$C$11,Param!$D$11,Param!$E$11)</f>
        <v>27979</v>
      </c>
      <c r="L795" s="3">
        <f t="shared" si="302"/>
        <v>35.642038216560515</v>
      </c>
      <c r="M795" s="3">
        <f>tarifest3grenz(A795,$A$3,Param!$B$10,Param!$C$10,Param!$D$10,Param!$E$10,Param!$B$11,Param!$C$11,Param!$D$11,Param!$E$11)*100</f>
        <v>42</v>
      </c>
      <c r="N795" s="3">
        <f t="shared" si="303"/>
        <v>13579</v>
      </c>
      <c r="O795" s="3">
        <f t="shared" si="304"/>
        <v>17.298089171974524</v>
      </c>
      <c r="P795" s="13">
        <f t="shared" si="294"/>
        <v>54950</v>
      </c>
      <c r="Q795" s="13">
        <f t="shared" si="305"/>
        <v>0</v>
      </c>
      <c r="R795" s="13">
        <f>tarifest3(A795-$K$3,$A$3,Param!$B$10,Param!$C$10,Param!$D$10,Param!$E$10,Param!$B$11,Param!$C$11,Param!$D$11,Param!$E$11)</f>
        <v>19339</v>
      </c>
      <c r="S795" s="3">
        <f t="shared" si="306"/>
        <v>24.635668789808918</v>
      </c>
      <c r="T795" s="3">
        <f>IF(A795&lt;$K$3,$K$2,tarifest3grenz(A795-$K$3,$A$3,Param!$B$10,Param!$C$10,Param!$D$10,Param!$E$10,Param!$B$11,Param!$C$11,Param!$D$11,Param!$E$11))*100</f>
        <v>42</v>
      </c>
      <c r="U795" s="3">
        <f>MAX(K795-tarifest3($K$3,$A$3,Param!$B$10,Param!$C$10,Param!$D$10,Param!$E$10,Param!$B$11,Param!$C$11,Param!$D$11,Param!$E$11),0)</f>
        <v>22749</v>
      </c>
      <c r="V795" s="3">
        <f t="shared" si="307"/>
        <v>28.979617834394904</v>
      </c>
      <c r="W795" s="3">
        <f t="shared" si="308"/>
        <v>42</v>
      </c>
      <c r="X795" s="3">
        <f>soli3grenz(K795,$A$3,Param!$J$9,Param!$J$10,Param!$J$11)*100</f>
        <v>11.899999999999999</v>
      </c>
      <c r="Y795" s="13">
        <f t="shared" si="295"/>
        <v>22749</v>
      </c>
      <c r="Z795" s="3">
        <f t="shared" si="309"/>
        <v>28.979617834394904</v>
      </c>
      <c r="AA795" s="13">
        <f t="shared" si="296"/>
        <v>42</v>
      </c>
      <c r="AB795" s="13">
        <f t="shared" si="297"/>
        <v>-1678.5600000000013</v>
      </c>
      <c r="AC795" s="13">
        <f t="shared" si="298"/>
        <v>-2.138292993630575</v>
      </c>
      <c r="AD795" s="13">
        <f t="shared" si="299"/>
        <v>-4.9979999999999976</v>
      </c>
      <c r="AE795" s="3">
        <f t="shared" si="300"/>
        <v>0</v>
      </c>
      <c r="AF795" s="13">
        <f t="shared" si="288"/>
        <v>1678.5600000000013</v>
      </c>
      <c r="AG795" s="13">
        <f t="shared" si="310"/>
        <v>2.138292993630575</v>
      </c>
      <c r="AH795" s="13">
        <f t="shared" si="289"/>
        <v>2.138292993630575</v>
      </c>
    </row>
    <row r="796" spans="1:34" x14ac:dyDescent="0.2">
      <c r="A796" s="8">
        <f t="shared" si="311"/>
        <v>78600</v>
      </c>
      <c r="B796" s="9">
        <f t="shared" si="291"/>
        <v>78.599999999999994</v>
      </c>
      <c r="C796" s="13">
        <f>tarifest3(A796,$A$3,Param!$B$5,Param!$C$5,Param!$D$5,Param!$E$5,Param!$B$6,Param!$C$6,Param!$D$6,Param!$E$6)</f>
        <v>23675</v>
      </c>
      <c r="D796" s="3">
        <f t="shared" si="301"/>
        <v>30.12086513994911</v>
      </c>
      <c r="E796" s="3">
        <f>tarifest3grenz(A796,$A$3,Param!$B$5,Param!$C$5,Param!$D$5,Param!$E$5,Param!$B$6,Param!$C$6,Param!$D$6,Param!$E$6)*100</f>
        <v>42</v>
      </c>
      <c r="F796" s="13">
        <f>soli3(C796,$A$3,Param!$J$4,Param!$J$5,Param!$J$6)</f>
        <v>799.56</v>
      </c>
      <c r="G796" s="3">
        <f>soli3grenz(C796,$A$3,Param!$J$4,Param!$J$5,Param!$J$6)*100</f>
        <v>11.899999999999999</v>
      </c>
      <c r="H796" s="13">
        <f t="shared" si="292"/>
        <v>24474.560000000001</v>
      </c>
      <c r="I796" s="3">
        <f t="shared" si="290"/>
        <v>31.138117048346061</v>
      </c>
      <c r="J796" s="13">
        <f t="shared" si="293"/>
        <v>46.997999999999998</v>
      </c>
      <c r="K796" s="13">
        <f>tarifest3(A796,$A$3,Param!$B$10,Param!$C$10,Param!$D$10,Param!$E$10,Param!$B$11,Param!$C$11,Param!$D$11,Param!$E$11)</f>
        <v>28021</v>
      </c>
      <c r="L796" s="3">
        <f t="shared" si="302"/>
        <v>35.650127226463098</v>
      </c>
      <c r="M796" s="3">
        <f>tarifest3grenz(A796,$A$3,Param!$B$10,Param!$C$10,Param!$D$10,Param!$E$10,Param!$B$11,Param!$C$11,Param!$D$11,Param!$E$11)*100</f>
        <v>42</v>
      </c>
      <c r="N796" s="3">
        <f t="shared" si="303"/>
        <v>13621</v>
      </c>
      <c r="O796" s="3">
        <f t="shared" si="304"/>
        <v>17.329516539440203</v>
      </c>
      <c r="P796" s="13">
        <f t="shared" si="294"/>
        <v>55020</v>
      </c>
      <c r="Q796" s="13">
        <f t="shared" si="305"/>
        <v>0</v>
      </c>
      <c r="R796" s="13">
        <f>tarifest3(A796-$K$3,$A$3,Param!$B$10,Param!$C$10,Param!$D$10,Param!$E$10,Param!$B$11,Param!$C$11,Param!$D$11,Param!$E$11)</f>
        <v>19381</v>
      </c>
      <c r="S796" s="3">
        <f t="shared" si="306"/>
        <v>24.657760814249365</v>
      </c>
      <c r="T796" s="3">
        <f>IF(A796&lt;$K$3,$K$2,tarifest3grenz(A796-$K$3,$A$3,Param!$B$10,Param!$C$10,Param!$D$10,Param!$E$10,Param!$B$11,Param!$C$11,Param!$D$11,Param!$E$11))*100</f>
        <v>42</v>
      </c>
      <c r="U796" s="3">
        <f>MAX(K796-tarifest3($K$3,$A$3,Param!$B$10,Param!$C$10,Param!$D$10,Param!$E$10,Param!$B$11,Param!$C$11,Param!$D$11,Param!$E$11),0)</f>
        <v>22791</v>
      </c>
      <c r="V796" s="3">
        <f t="shared" si="307"/>
        <v>28.996183206106867</v>
      </c>
      <c r="W796" s="3">
        <f t="shared" si="308"/>
        <v>42</v>
      </c>
      <c r="X796" s="3">
        <f>soli3grenz(K796,$A$3,Param!$J$9,Param!$J$10,Param!$J$11)*100</f>
        <v>11.899999999999999</v>
      </c>
      <c r="Y796" s="13">
        <f t="shared" si="295"/>
        <v>22791</v>
      </c>
      <c r="Z796" s="3">
        <f t="shared" si="309"/>
        <v>28.996183206106867</v>
      </c>
      <c r="AA796" s="13">
        <f t="shared" si="296"/>
        <v>42</v>
      </c>
      <c r="AB796" s="13">
        <f t="shared" si="297"/>
        <v>-1683.5600000000013</v>
      </c>
      <c r="AC796" s="13">
        <f t="shared" si="298"/>
        <v>-2.1419338422391938</v>
      </c>
      <c r="AD796" s="13">
        <f t="shared" si="299"/>
        <v>-4.9979999999999976</v>
      </c>
      <c r="AE796" s="3">
        <f t="shared" si="300"/>
        <v>0</v>
      </c>
      <c r="AF796" s="13">
        <f t="shared" si="288"/>
        <v>1683.5600000000013</v>
      </c>
      <c r="AG796" s="13">
        <f t="shared" si="310"/>
        <v>2.1419338422391938</v>
      </c>
      <c r="AH796" s="13">
        <f t="shared" si="289"/>
        <v>2.1419338422391938</v>
      </c>
    </row>
    <row r="797" spans="1:34" x14ac:dyDescent="0.2">
      <c r="A797" s="8">
        <f t="shared" si="311"/>
        <v>78700</v>
      </c>
      <c r="B797" s="9">
        <f t="shared" si="291"/>
        <v>78.7</v>
      </c>
      <c r="C797" s="13">
        <f>tarifest3(A797,$A$3,Param!$B$5,Param!$C$5,Param!$D$5,Param!$E$5,Param!$B$6,Param!$C$6,Param!$D$6,Param!$E$6)</f>
        <v>23717</v>
      </c>
      <c r="D797" s="3">
        <f t="shared" si="301"/>
        <v>30.135959339263025</v>
      </c>
      <c r="E797" s="3">
        <f>tarifest3grenz(A797,$A$3,Param!$B$5,Param!$C$5,Param!$D$5,Param!$E$5,Param!$B$6,Param!$C$6,Param!$D$6,Param!$E$6)*100</f>
        <v>42</v>
      </c>
      <c r="F797" s="13">
        <f>soli3(C797,$A$3,Param!$J$4,Param!$J$5,Param!$J$6)</f>
        <v>804.55</v>
      </c>
      <c r="G797" s="3">
        <f>soli3grenz(C797,$A$3,Param!$J$4,Param!$J$5,Param!$J$6)*100</f>
        <v>11.899999999999999</v>
      </c>
      <c r="H797" s="13">
        <f t="shared" si="292"/>
        <v>24521.55</v>
      </c>
      <c r="I797" s="3">
        <f t="shared" si="290"/>
        <v>31.158259212198221</v>
      </c>
      <c r="J797" s="13">
        <f t="shared" si="293"/>
        <v>46.997999999999998</v>
      </c>
      <c r="K797" s="13">
        <f>tarifest3(A797,$A$3,Param!$B$10,Param!$C$10,Param!$D$10,Param!$E$10,Param!$B$11,Param!$C$11,Param!$D$11,Param!$E$11)</f>
        <v>28063</v>
      </c>
      <c r="L797" s="3">
        <f t="shared" si="302"/>
        <v>35.658195679796698</v>
      </c>
      <c r="M797" s="3">
        <f>tarifest3grenz(A797,$A$3,Param!$B$10,Param!$C$10,Param!$D$10,Param!$E$10,Param!$B$11,Param!$C$11,Param!$D$11,Param!$E$11)*100</f>
        <v>42</v>
      </c>
      <c r="N797" s="3">
        <f t="shared" si="303"/>
        <v>13663</v>
      </c>
      <c r="O797" s="3">
        <f t="shared" si="304"/>
        <v>17.360864040660736</v>
      </c>
      <c r="P797" s="13">
        <f t="shared" si="294"/>
        <v>55090</v>
      </c>
      <c r="Q797" s="13">
        <f t="shared" si="305"/>
        <v>0</v>
      </c>
      <c r="R797" s="13">
        <f>tarifest3(A797-$K$3,$A$3,Param!$B$10,Param!$C$10,Param!$D$10,Param!$E$10,Param!$B$11,Param!$C$11,Param!$D$11,Param!$E$11)</f>
        <v>19423</v>
      </c>
      <c r="S797" s="3">
        <f t="shared" si="306"/>
        <v>24.679796696315119</v>
      </c>
      <c r="T797" s="3">
        <f>IF(A797&lt;$K$3,$K$2,tarifest3grenz(A797-$K$3,$A$3,Param!$B$10,Param!$C$10,Param!$D$10,Param!$E$10,Param!$B$11,Param!$C$11,Param!$D$11,Param!$E$11))*100</f>
        <v>42</v>
      </c>
      <c r="U797" s="3">
        <f>MAX(K797-tarifest3($K$3,$A$3,Param!$B$10,Param!$C$10,Param!$D$10,Param!$E$10,Param!$B$11,Param!$C$11,Param!$D$11,Param!$E$11),0)</f>
        <v>22833</v>
      </c>
      <c r="V797" s="3">
        <f t="shared" si="307"/>
        <v>29.012706480304956</v>
      </c>
      <c r="W797" s="3">
        <f t="shared" si="308"/>
        <v>42</v>
      </c>
      <c r="X797" s="3">
        <f>soli3grenz(K797,$A$3,Param!$J$9,Param!$J$10,Param!$J$11)*100</f>
        <v>11.899999999999999</v>
      </c>
      <c r="Y797" s="13">
        <f t="shared" si="295"/>
        <v>22833</v>
      </c>
      <c r="Z797" s="3">
        <f t="shared" si="309"/>
        <v>29.012706480304956</v>
      </c>
      <c r="AA797" s="13">
        <f t="shared" si="296"/>
        <v>42</v>
      </c>
      <c r="AB797" s="13">
        <f t="shared" si="297"/>
        <v>-1688.5499999999993</v>
      </c>
      <c r="AC797" s="13">
        <f t="shared" si="298"/>
        <v>-2.1455527318932646</v>
      </c>
      <c r="AD797" s="13">
        <f t="shared" si="299"/>
        <v>-4.9979999999999976</v>
      </c>
      <c r="AE797" s="3">
        <f t="shared" si="300"/>
        <v>0</v>
      </c>
      <c r="AF797" s="13">
        <f t="shared" si="288"/>
        <v>1688.5499999999993</v>
      </c>
      <c r="AG797" s="13">
        <f t="shared" si="310"/>
        <v>2.1455527318932646</v>
      </c>
      <c r="AH797" s="13">
        <f t="shared" si="289"/>
        <v>2.1455527318932646</v>
      </c>
    </row>
    <row r="798" spans="1:34" x14ac:dyDescent="0.2">
      <c r="A798" s="8">
        <f t="shared" si="311"/>
        <v>78800</v>
      </c>
      <c r="B798" s="9">
        <f t="shared" si="291"/>
        <v>78.8</v>
      </c>
      <c r="C798" s="13">
        <f>tarifest3(A798,$A$3,Param!$B$5,Param!$C$5,Param!$D$5,Param!$E$5,Param!$B$6,Param!$C$6,Param!$D$6,Param!$E$6)</f>
        <v>23759</v>
      </c>
      <c r="D798" s="3">
        <f t="shared" si="301"/>
        <v>30.151015228426399</v>
      </c>
      <c r="E798" s="3">
        <f>tarifest3grenz(A798,$A$3,Param!$B$5,Param!$C$5,Param!$D$5,Param!$E$5,Param!$B$6,Param!$C$6,Param!$D$6,Param!$E$6)*100</f>
        <v>42</v>
      </c>
      <c r="F798" s="13">
        <f>soli3(C798,$A$3,Param!$J$4,Param!$J$5,Param!$J$6)</f>
        <v>809.55</v>
      </c>
      <c r="G798" s="3">
        <f>soli3grenz(C798,$A$3,Param!$J$4,Param!$J$5,Param!$J$6)*100</f>
        <v>11.899999999999999</v>
      </c>
      <c r="H798" s="13">
        <f t="shared" si="292"/>
        <v>24568.55</v>
      </c>
      <c r="I798" s="3">
        <f t="shared" si="290"/>
        <v>31.178362944162437</v>
      </c>
      <c r="J798" s="13">
        <f t="shared" si="293"/>
        <v>46.997999999999998</v>
      </c>
      <c r="K798" s="13">
        <f>tarifest3(A798,$A$3,Param!$B$10,Param!$C$10,Param!$D$10,Param!$E$10,Param!$B$11,Param!$C$11,Param!$D$11,Param!$E$11)</f>
        <v>28105</v>
      </c>
      <c r="L798" s="3">
        <f t="shared" si="302"/>
        <v>35.666243654822331</v>
      </c>
      <c r="M798" s="3">
        <f>tarifest3grenz(A798,$A$3,Param!$B$10,Param!$C$10,Param!$D$10,Param!$E$10,Param!$B$11,Param!$C$11,Param!$D$11,Param!$E$11)*100</f>
        <v>42</v>
      </c>
      <c r="N798" s="3">
        <f t="shared" si="303"/>
        <v>13705</v>
      </c>
      <c r="O798" s="3">
        <f t="shared" si="304"/>
        <v>17.392131979695431</v>
      </c>
      <c r="P798" s="13">
        <f t="shared" si="294"/>
        <v>55160</v>
      </c>
      <c r="Q798" s="13">
        <f t="shared" si="305"/>
        <v>0</v>
      </c>
      <c r="R798" s="13">
        <f>tarifest3(A798-$K$3,$A$3,Param!$B$10,Param!$C$10,Param!$D$10,Param!$E$10,Param!$B$11,Param!$C$11,Param!$D$11,Param!$E$11)</f>
        <v>19465</v>
      </c>
      <c r="S798" s="3">
        <f t="shared" si="306"/>
        <v>24.701776649746193</v>
      </c>
      <c r="T798" s="3">
        <f>IF(A798&lt;$K$3,$K$2,tarifest3grenz(A798-$K$3,$A$3,Param!$B$10,Param!$C$10,Param!$D$10,Param!$E$10,Param!$B$11,Param!$C$11,Param!$D$11,Param!$E$11))*100</f>
        <v>42</v>
      </c>
      <c r="U798" s="3">
        <f>MAX(K798-tarifest3($K$3,$A$3,Param!$B$10,Param!$C$10,Param!$D$10,Param!$E$10,Param!$B$11,Param!$C$11,Param!$D$11,Param!$E$11),0)</f>
        <v>22875</v>
      </c>
      <c r="V798" s="3">
        <f t="shared" si="307"/>
        <v>29.029187817258883</v>
      </c>
      <c r="W798" s="3">
        <f t="shared" si="308"/>
        <v>42</v>
      </c>
      <c r="X798" s="3">
        <f>soli3grenz(K798,$A$3,Param!$J$9,Param!$J$10,Param!$J$11)*100</f>
        <v>11.899999999999999</v>
      </c>
      <c r="Y798" s="13">
        <f t="shared" si="295"/>
        <v>22875</v>
      </c>
      <c r="Z798" s="3">
        <f t="shared" si="309"/>
        <v>29.029187817258883</v>
      </c>
      <c r="AA798" s="13">
        <f t="shared" si="296"/>
        <v>42</v>
      </c>
      <c r="AB798" s="13">
        <f t="shared" si="297"/>
        <v>-1693.5499999999993</v>
      </c>
      <c r="AC798" s="13">
        <f t="shared" si="298"/>
        <v>-2.1491751269035539</v>
      </c>
      <c r="AD798" s="13">
        <f t="shared" si="299"/>
        <v>-4.9979999999999976</v>
      </c>
      <c r="AE798" s="3">
        <f t="shared" si="300"/>
        <v>0</v>
      </c>
      <c r="AF798" s="13">
        <f t="shared" si="288"/>
        <v>1693.5499999999993</v>
      </c>
      <c r="AG798" s="13">
        <f t="shared" si="310"/>
        <v>2.1491751269035539</v>
      </c>
      <c r="AH798" s="13">
        <f t="shared" si="289"/>
        <v>2.1491751269035539</v>
      </c>
    </row>
    <row r="799" spans="1:34" x14ac:dyDescent="0.2">
      <c r="A799" s="8">
        <f t="shared" si="311"/>
        <v>78900</v>
      </c>
      <c r="B799" s="9">
        <f t="shared" si="291"/>
        <v>78.900000000000006</v>
      </c>
      <c r="C799" s="13">
        <f>tarifest3(A799,$A$3,Param!$B$5,Param!$C$5,Param!$D$5,Param!$E$5,Param!$B$6,Param!$C$6,Param!$D$6,Param!$E$6)</f>
        <v>23801</v>
      </c>
      <c r="D799" s="3">
        <f t="shared" si="301"/>
        <v>30.166032953105198</v>
      </c>
      <c r="E799" s="3">
        <f>tarifest3grenz(A799,$A$3,Param!$B$5,Param!$C$5,Param!$D$5,Param!$E$5,Param!$B$6,Param!$C$6,Param!$D$6,Param!$E$6)*100</f>
        <v>42</v>
      </c>
      <c r="F799" s="13">
        <f>soli3(C799,$A$3,Param!$J$4,Param!$J$5,Param!$J$6)</f>
        <v>814.55</v>
      </c>
      <c r="G799" s="3">
        <f>soli3grenz(C799,$A$3,Param!$J$4,Param!$J$5,Param!$J$6)*100</f>
        <v>11.899999999999999</v>
      </c>
      <c r="H799" s="13">
        <f t="shared" si="292"/>
        <v>24615.55</v>
      </c>
      <c r="I799" s="3">
        <f t="shared" si="290"/>
        <v>31.198415716096324</v>
      </c>
      <c r="J799" s="13">
        <f t="shared" si="293"/>
        <v>46.997999999999998</v>
      </c>
      <c r="K799" s="13">
        <f>tarifest3(A799,$A$3,Param!$B$10,Param!$C$10,Param!$D$10,Param!$E$10,Param!$B$11,Param!$C$11,Param!$D$11,Param!$E$11)</f>
        <v>28147</v>
      </c>
      <c r="L799" s="3">
        <f t="shared" si="302"/>
        <v>35.674271229404312</v>
      </c>
      <c r="M799" s="3">
        <f>tarifest3grenz(A799,$A$3,Param!$B$10,Param!$C$10,Param!$D$10,Param!$E$10,Param!$B$11,Param!$C$11,Param!$D$11,Param!$E$11)*100</f>
        <v>42</v>
      </c>
      <c r="N799" s="3">
        <f t="shared" si="303"/>
        <v>13747</v>
      </c>
      <c r="O799" s="3">
        <f t="shared" si="304"/>
        <v>17.423320659062103</v>
      </c>
      <c r="P799" s="13">
        <f t="shared" si="294"/>
        <v>55230</v>
      </c>
      <c r="Q799" s="13">
        <f t="shared" si="305"/>
        <v>0</v>
      </c>
      <c r="R799" s="13">
        <f>tarifest3(A799-$K$3,$A$3,Param!$B$10,Param!$C$10,Param!$D$10,Param!$E$10,Param!$B$11,Param!$C$11,Param!$D$11,Param!$E$11)</f>
        <v>19507</v>
      </c>
      <c r="S799" s="3">
        <f t="shared" si="306"/>
        <v>24.723700887198984</v>
      </c>
      <c r="T799" s="3">
        <f>IF(A799&lt;$K$3,$K$2,tarifest3grenz(A799-$K$3,$A$3,Param!$B$10,Param!$C$10,Param!$D$10,Param!$E$10,Param!$B$11,Param!$C$11,Param!$D$11,Param!$E$11))*100</f>
        <v>42</v>
      </c>
      <c r="U799" s="3">
        <f>MAX(K799-tarifest3($K$3,$A$3,Param!$B$10,Param!$C$10,Param!$D$10,Param!$E$10,Param!$B$11,Param!$C$11,Param!$D$11,Param!$E$11),0)</f>
        <v>22917</v>
      </c>
      <c r="V799" s="3">
        <f t="shared" si="307"/>
        <v>29.045627376425852</v>
      </c>
      <c r="W799" s="3">
        <f t="shared" si="308"/>
        <v>42</v>
      </c>
      <c r="X799" s="3">
        <f>soli3grenz(K799,$A$3,Param!$J$9,Param!$J$10,Param!$J$11)*100</f>
        <v>11.899999999999999</v>
      </c>
      <c r="Y799" s="13">
        <f t="shared" si="295"/>
        <v>22917</v>
      </c>
      <c r="Z799" s="3">
        <f t="shared" si="309"/>
        <v>29.045627376425852</v>
      </c>
      <c r="AA799" s="13">
        <f t="shared" si="296"/>
        <v>42</v>
      </c>
      <c r="AB799" s="13">
        <f t="shared" si="297"/>
        <v>-1698.5499999999993</v>
      </c>
      <c r="AC799" s="13">
        <f t="shared" si="298"/>
        <v>-2.1527883396704723</v>
      </c>
      <c r="AD799" s="13">
        <f t="shared" si="299"/>
        <v>-4.9979999999999976</v>
      </c>
      <c r="AE799" s="3">
        <f t="shared" si="300"/>
        <v>0</v>
      </c>
      <c r="AF799" s="13">
        <f t="shared" si="288"/>
        <v>1698.5499999999993</v>
      </c>
      <c r="AG799" s="13">
        <f t="shared" si="310"/>
        <v>2.1527883396704723</v>
      </c>
      <c r="AH799" s="13">
        <f t="shared" si="289"/>
        <v>2.1527883396704723</v>
      </c>
    </row>
    <row r="800" spans="1:34" x14ac:dyDescent="0.2">
      <c r="A800" s="8">
        <f t="shared" si="311"/>
        <v>79000</v>
      </c>
      <c r="B800" s="9">
        <f t="shared" si="291"/>
        <v>79</v>
      </c>
      <c r="C800" s="13">
        <f>tarifest3(A800,$A$3,Param!$B$5,Param!$C$5,Param!$D$5,Param!$E$5,Param!$B$6,Param!$C$6,Param!$D$6,Param!$E$6)</f>
        <v>23843</v>
      </c>
      <c r="D800" s="3">
        <f t="shared" si="301"/>
        <v>30.181012658227846</v>
      </c>
      <c r="E800" s="3">
        <f>tarifest3grenz(A800,$A$3,Param!$B$5,Param!$C$5,Param!$D$5,Param!$E$5,Param!$B$6,Param!$C$6,Param!$D$6,Param!$E$6)*100</f>
        <v>42</v>
      </c>
      <c r="F800" s="13">
        <f>soli3(C800,$A$3,Param!$J$4,Param!$J$5,Param!$J$6)</f>
        <v>819.55</v>
      </c>
      <c r="G800" s="3">
        <f>soli3grenz(C800,$A$3,Param!$J$4,Param!$J$5,Param!$J$6)*100</f>
        <v>11.899999999999999</v>
      </c>
      <c r="H800" s="13">
        <f t="shared" si="292"/>
        <v>24662.55</v>
      </c>
      <c r="I800" s="3">
        <f t="shared" si="290"/>
        <v>31.218417721518989</v>
      </c>
      <c r="J800" s="13">
        <f t="shared" si="293"/>
        <v>46.997999999999998</v>
      </c>
      <c r="K800" s="13">
        <f>tarifest3(A800,$A$3,Param!$B$10,Param!$C$10,Param!$D$10,Param!$E$10,Param!$B$11,Param!$C$11,Param!$D$11,Param!$E$11)</f>
        <v>28189</v>
      </c>
      <c r="L800" s="3">
        <f t="shared" si="302"/>
        <v>35.682278481012659</v>
      </c>
      <c r="M800" s="3">
        <f>tarifest3grenz(A800,$A$3,Param!$B$10,Param!$C$10,Param!$D$10,Param!$E$10,Param!$B$11,Param!$C$11,Param!$D$11,Param!$E$11)*100</f>
        <v>42</v>
      </c>
      <c r="N800" s="3">
        <f t="shared" si="303"/>
        <v>13789</v>
      </c>
      <c r="O800" s="3">
        <f t="shared" si="304"/>
        <v>17.454430379746835</v>
      </c>
      <c r="P800" s="13">
        <f t="shared" si="294"/>
        <v>55300</v>
      </c>
      <c r="Q800" s="13">
        <f t="shared" si="305"/>
        <v>0</v>
      </c>
      <c r="R800" s="13">
        <f>tarifest3(A800-$K$3,$A$3,Param!$B$10,Param!$C$10,Param!$D$10,Param!$E$10,Param!$B$11,Param!$C$11,Param!$D$11,Param!$E$11)</f>
        <v>19549</v>
      </c>
      <c r="S800" s="3">
        <f t="shared" si="306"/>
        <v>24.745569620253164</v>
      </c>
      <c r="T800" s="3">
        <f>IF(A800&lt;$K$3,$K$2,tarifest3grenz(A800-$K$3,$A$3,Param!$B$10,Param!$C$10,Param!$D$10,Param!$E$10,Param!$B$11,Param!$C$11,Param!$D$11,Param!$E$11))*100</f>
        <v>42</v>
      </c>
      <c r="U800" s="3">
        <f>MAX(K800-tarifest3($K$3,$A$3,Param!$B$10,Param!$C$10,Param!$D$10,Param!$E$10,Param!$B$11,Param!$C$11,Param!$D$11,Param!$E$11),0)</f>
        <v>22959</v>
      </c>
      <c r="V800" s="3">
        <f t="shared" si="307"/>
        <v>29.062025316455696</v>
      </c>
      <c r="W800" s="3">
        <f t="shared" si="308"/>
        <v>42</v>
      </c>
      <c r="X800" s="3">
        <f>soli3grenz(K800,$A$3,Param!$J$9,Param!$J$10,Param!$J$11)*100</f>
        <v>11.899999999999999</v>
      </c>
      <c r="Y800" s="13">
        <f t="shared" si="295"/>
        <v>22959</v>
      </c>
      <c r="Z800" s="3">
        <f t="shared" si="309"/>
        <v>29.062025316455696</v>
      </c>
      <c r="AA800" s="13">
        <f t="shared" si="296"/>
        <v>42</v>
      </c>
      <c r="AB800" s="13">
        <f t="shared" si="297"/>
        <v>-1703.5499999999993</v>
      </c>
      <c r="AC800" s="13">
        <f t="shared" si="298"/>
        <v>-2.1563924050632934</v>
      </c>
      <c r="AD800" s="13">
        <f t="shared" si="299"/>
        <v>-4.9979999999999976</v>
      </c>
      <c r="AE800" s="3">
        <f t="shared" si="300"/>
        <v>0</v>
      </c>
      <c r="AF800" s="13">
        <f t="shared" si="288"/>
        <v>1703.5499999999993</v>
      </c>
      <c r="AG800" s="13">
        <f t="shared" si="310"/>
        <v>2.1563924050632934</v>
      </c>
      <c r="AH800" s="13">
        <f t="shared" si="289"/>
        <v>2.1563924050632934</v>
      </c>
    </row>
    <row r="801" spans="1:34" x14ac:dyDescent="0.2">
      <c r="A801" s="8">
        <f t="shared" si="311"/>
        <v>79100</v>
      </c>
      <c r="B801" s="9">
        <f t="shared" si="291"/>
        <v>79.099999999999994</v>
      </c>
      <c r="C801" s="13">
        <f>tarifest3(A801,$A$3,Param!$B$5,Param!$C$5,Param!$D$5,Param!$E$5,Param!$B$6,Param!$C$6,Param!$D$6,Param!$E$6)</f>
        <v>23885</v>
      </c>
      <c r="D801" s="3">
        <f t="shared" si="301"/>
        <v>30.195954487989884</v>
      </c>
      <c r="E801" s="3">
        <f>tarifest3grenz(A801,$A$3,Param!$B$5,Param!$C$5,Param!$D$5,Param!$E$5,Param!$B$6,Param!$C$6,Param!$D$6,Param!$E$6)*100</f>
        <v>42</v>
      </c>
      <c r="F801" s="13">
        <f>soli3(C801,$A$3,Param!$J$4,Param!$J$5,Param!$J$6)</f>
        <v>824.55</v>
      </c>
      <c r="G801" s="3">
        <f>soli3grenz(C801,$A$3,Param!$J$4,Param!$J$5,Param!$J$6)*100</f>
        <v>11.899999999999999</v>
      </c>
      <c r="H801" s="13">
        <f t="shared" si="292"/>
        <v>24709.55</v>
      </c>
      <c r="I801" s="3">
        <f t="shared" si="290"/>
        <v>31.238369152970925</v>
      </c>
      <c r="J801" s="13">
        <f t="shared" si="293"/>
        <v>46.997999999999998</v>
      </c>
      <c r="K801" s="13">
        <f>tarifest3(A801,$A$3,Param!$B$10,Param!$C$10,Param!$D$10,Param!$E$10,Param!$B$11,Param!$C$11,Param!$D$11,Param!$E$11)</f>
        <v>28231</v>
      </c>
      <c r="L801" s="3">
        <f t="shared" si="302"/>
        <v>35.690265486725664</v>
      </c>
      <c r="M801" s="3">
        <f>tarifest3grenz(A801,$A$3,Param!$B$10,Param!$C$10,Param!$D$10,Param!$E$10,Param!$B$11,Param!$C$11,Param!$D$11,Param!$E$11)*100</f>
        <v>42</v>
      </c>
      <c r="N801" s="3">
        <f t="shared" si="303"/>
        <v>13831</v>
      </c>
      <c r="O801" s="3">
        <f t="shared" si="304"/>
        <v>17.485461441213655</v>
      </c>
      <c r="P801" s="13">
        <f t="shared" si="294"/>
        <v>55370</v>
      </c>
      <c r="Q801" s="13">
        <f t="shared" si="305"/>
        <v>0</v>
      </c>
      <c r="R801" s="13">
        <f>tarifest3(A801-$K$3,$A$3,Param!$B$10,Param!$C$10,Param!$D$10,Param!$E$10,Param!$B$11,Param!$C$11,Param!$D$11,Param!$E$11)</f>
        <v>19591</v>
      </c>
      <c r="S801" s="3">
        <f t="shared" si="306"/>
        <v>24.767383059418457</v>
      </c>
      <c r="T801" s="3">
        <f>IF(A801&lt;$K$3,$K$2,tarifest3grenz(A801-$K$3,$A$3,Param!$B$10,Param!$C$10,Param!$D$10,Param!$E$10,Param!$B$11,Param!$C$11,Param!$D$11,Param!$E$11))*100</f>
        <v>42</v>
      </c>
      <c r="U801" s="3">
        <f>MAX(K801-tarifest3($K$3,$A$3,Param!$B$10,Param!$C$10,Param!$D$10,Param!$E$10,Param!$B$11,Param!$C$11,Param!$D$11,Param!$E$11),0)</f>
        <v>23001</v>
      </c>
      <c r="V801" s="3">
        <f t="shared" si="307"/>
        <v>29.078381795195956</v>
      </c>
      <c r="W801" s="3">
        <f t="shared" si="308"/>
        <v>42</v>
      </c>
      <c r="X801" s="3">
        <f>soli3grenz(K801,$A$3,Param!$J$9,Param!$J$10,Param!$J$11)*100</f>
        <v>11.899999999999999</v>
      </c>
      <c r="Y801" s="13">
        <f t="shared" si="295"/>
        <v>23001</v>
      </c>
      <c r="Z801" s="3">
        <f t="shared" si="309"/>
        <v>29.078381795195956</v>
      </c>
      <c r="AA801" s="13">
        <f t="shared" si="296"/>
        <v>42</v>
      </c>
      <c r="AB801" s="13">
        <f t="shared" si="297"/>
        <v>-1708.5499999999993</v>
      </c>
      <c r="AC801" s="13">
        <f t="shared" si="298"/>
        <v>-2.1599873577749698</v>
      </c>
      <c r="AD801" s="13">
        <f t="shared" si="299"/>
        <v>-4.9979999999999976</v>
      </c>
      <c r="AE801" s="3">
        <f t="shared" si="300"/>
        <v>0</v>
      </c>
      <c r="AF801" s="13">
        <f t="shared" si="288"/>
        <v>1708.5499999999993</v>
      </c>
      <c r="AG801" s="13">
        <f t="shared" si="310"/>
        <v>2.1599873577749698</v>
      </c>
      <c r="AH801" s="13">
        <f t="shared" si="289"/>
        <v>2.1599873577749698</v>
      </c>
    </row>
    <row r="802" spans="1:34" x14ac:dyDescent="0.2">
      <c r="A802" s="8">
        <f t="shared" si="311"/>
        <v>79200</v>
      </c>
      <c r="B802" s="9">
        <f t="shared" si="291"/>
        <v>79.2</v>
      </c>
      <c r="C802" s="13">
        <f>tarifest3(A802,$A$3,Param!$B$5,Param!$C$5,Param!$D$5,Param!$E$5,Param!$B$6,Param!$C$6,Param!$D$6,Param!$E$6)</f>
        <v>23927</v>
      </c>
      <c r="D802" s="3">
        <f t="shared" si="301"/>
        <v>30.210858585858585</v>
      </c>
      <c r="E802" s="3">
        <f>tarifest3grenz(A802,$A$3,Param!$B$5,Param!$C$5,Param!$D$5,Param!$E$5,Param!$B$6,Param!$C$6,Param!$D$6,Param!$E$6)*100</f>
        <v>42</v>
      </c>
      <c r="F802" s="13">
        <f>soli3(C802,$A$3,Param!$J$4,Param!$J$5,Param!$J$6)</f>
        <v>829.54</v>
      </c>
      <c r="G802" s="3">
        <f>soli3grenz(C802,$A$3,Param!$J$4,Param!$J$5,Param!$J$6)*100</f>
        <v>11.899999999999999</v>
      </c>
      <c r="H802" s="13">
        <f t="shared" si="292"/>
        <v>24756.54</v>
      </c>
      <c r="I802" s="3">
        <f t="shared" si="290"/>
        <v>31.258257575757575</v>
      </c>
      <c r="J802" s="13">
        <f t="shared" si="293"/>
        <v>46.997999999999998</v>
      </c>
      <c r="K802" s="13">
        <f>tarifest3(A802,$A$3,Param!$B$10,Param!$C$10,Param!$D$10,Param!$E$10,Param!$B$11,Param!$C$11,Param!$D$11,Param!$E$11)</f>
        <v>28273</v>
      </c>
      <c r="L802" s="3">
        <f t="shared" si="302"/>
        <v>35.698232323232318</v>
      </c>
      <c r="M802" s="3">
        <f>tarifest3grenz(A802,$A$3,Param!$B$10,Param!$C$10,Param!$D$10,Param!$E$10,Param!$B$11,Param!$C$11,Param!$D$11,Param!$E$11)*100</f>
        <v>42</v>
      </c>
      <c r="N802" s="3">
        <f t="shared" si="303"/>
        <v>13873</v>
      </c>
      <c r="O802" s="3">
        <f t="shared" si="304"/>
        <v>17.516414141414142</v>
      </c>
      <c r="P802" s="13">
        <f t="shared" si="294"/>
        <v>55440</v>
      </c>
      <c r="Q802" s="13">
        <f t="shared" si="305"/>
        <v>0</v>
      </c>
      <c r="R802" s="13">
        <f>tarifest3(A802-$K$3,$A$3,Param!$B$10,Param!$C$10,Param!$D$10,Param!$E$10,Param!$B$11,Param!$C$11,Param!$D$11,Param!$E$11)</f>
        <v>19633</v>
      </c>
      <c r="S802" s="3">
        <f t="shared" si="306"/>
        <v>24.789141414141412</v>
      </c>
      <c r="T802" s="3">
        <f>IF(A802&lt;$K$3,$K$2,tarifest3grenz(A802-$K$3,$A$3,Param!$B$10,Param!$C$10,Param!$D$10,Param!$E$10,Param!$B$11,Param!$C$11,Param!$D$11,Param!$E$11))*100</f>
        <v>42</v>
      </c>
      <c r="U802" s="3">
        <f>MAX(K802-tarifest3($K$3,$A$3,Param!$B$10,Param!$C$10,Param!$D$10,Param!$E$10,Param!$B$11,Param!$C$11,Param!$D$11,Param!$E$11),0)</f>
        <v>23043</v>
      </c>
      <c r="V802" s="3">
        <f t="shared" si="307"/>
        <v>29.094696969696969</v>
      </c>
      <c r="W802" s="3">
        <f t="shared" si="308"/>
        <v>42</v>
      </c>
      <c r="X802" s="3">
        <f>soli3grenz(K802,$A$3,Param!$J$9,Param!$J$10,Param!$J$11)*100</f>
        <v>11.899999999999999</v>
      </c>
      <c r="Y802" s="13">
        <f t="shared" si="295"/>
        <v>23043</v>
      </c>
      <c r="Z802" s="3">
        <f t="shared" si="309"/>
        <v>29.094696969696969</v>
      </c>
      <c r="AA802" s="13">
        <f t="shared" si="296"/>
        <v>42</v>
      </c>
      <c r="AB802" s="13">
        <f t="shared" si="297"/>
        <v>-1713.5400000000009</v>
      </c>
      <c r="AC802" s="13">
        <f t="shared" si="298"/>
        <v>-2.1635606060606065</v>
      </c>
      <c r="AD802" s="13">
        <f t="shared" si="299"/>
        <v>-4.9979999999999976</v>
      </c>
      <c r="AE802" s="3">
        <f t="shared" si="300"/>
        <v>0</v>
      </c>
      <c r="AF802" s="13">
        <f t="shared" si="288"/>
        <v>1713.5400000000009</v>
      </c>
      <c r="AG802" s="13">
        <f t="shared" si="310"/>
        <v>2.1635606060606065</v>
      </c>
      <c r="AH802" s="13">
        <f t="shared" si="289"/>
        <v>2.1635606060606065</v>
      </c>
    </row>
    <row r="803" spans="1:34" x14ac:dyDescent="0.2">
      <c r="A803" s="8">
        <f t="shared" si="311"/>
        <v>79300</v>
      </c>
      <c r="B803" s="9">
        <f t="shared" si="291"/>
        <v>79.3</v>
      </c>
      <c r="C803" s="13">
        <f>tarifest3(A803,$A$3,Param!$B$5,Param!$C$5,Param!$D$5,Param!$E$5,Param!$B$6,Param!$C$6,Param!$D$6,Param!$E$6)</f>
        <v>23969</v>
      </c>
      <c r="D803" s="3">
        <f t="shared" si="301"/>
        <v>30.225725094577555</v>
      </c>
      <c r="E803" s="3">
        <f>tarifest3grenz(A803,$A$3,Param!$B$5,Param!$C$5,Param!$D$5,Param!$E$5,Param!$B$6,Param!$C$6,Param!$D$6,Param!$E$6)*100</f>
        <v>42</v>
      </c>
      <c r="F803" s="13">
        <f>soli3(C803,$A$3,Param!$J$4,Param!$J$5,Param!$J$6)</f>
        <v>834.54</v>
      </c>
      <c r="G803" s="3">
        <f>soli3grenz(C803,$A$3,Param!$J$4,Param!$J$5,Param!$J$6)*100</f>
        <v>11.899999999999999</v>
      </c>
      <c r="H803" s="13">
        <f t="shared" si="292"/>
        <v>24803.54</v>
      </c>
      <c r="I803" s="3">
        <f t="shared" si="290"/>
        <v>31.278108448928123</v>
      </c>
      <c r="J803" s="13">
        <f t="shared" si="293"/>
        <v>46.997999999999998</v>
      </c>
      <c r="K803" s="13">
        <f>tarifest3(A803,$A$3,Param!$B$10,Param!$C$10,Param!$D$10,Param!$E$10,Param!$B$11,Param!$C$11,Param!$D$11,Param!$E$11)</f>
        <v>28315</v>
      </c>
      <c r="L803" s="3">
        <f t="shared" si="302"/>
        <v>35.706179066834807</v>
      </c>
      <c r="M803" s="3">
        <f>tarifest3grenz(A803,$A$3,Param!$B$10,Param!$C$10,Param!$D$10,Param!$E$10,Param!$B$11,Param!$C$11,Param!$D$11,Param!$E$11)*100</f>
        <v>42</v>
      </c>
      <c r="N803" s="3">
        <f t="shared" si="303"/>
        <v>13915</v>
      </c>
      <c r="O803" s="3">
        <f t="shared" si="304"/>
        <v>17.547288776796975</v>
      </c>
      <c r="P803" s="13">
        <f t="shared" si="294"/>
        <v>55510</v>
      </c>
      <c r="Q803" s="13">
        <f t="shared" si="305"/>
        <v>0</v>
      </c>
      <c r="R803" s="13">
        <f>tarifest3(A803-$K$3,$A$3,Param!$B$10,Param!$C$10,Param!$D$10,Param!$E$10,Param!$B$11,Param!$C$11,Param!$D$11,Param!$E$11)</f>
        <v>19675</v>
      </c>
      <c r="S803" s="3">
        <f t="shared" si="306"/>
        <v>24.810844892812106</v>
      </c>
      <c r="T803" s="3">
        <f>IF(A803&lt;$K$3,$K$2,tarifest3grenz(A803-$K$3,$A$3,Param!$B$10,Param!$C$10,Param!$D$10,Param!$E$10,Param!$B$11,Param!$C$11,Param!$D$11,Param!$E$11))*100</f>
        <v>42</v>
      </c>
      <c r="U803" s="3">
        <f>MAX(K803-tarifest3($K$3,$A$3,Param!$B$10,Param!$C$10,Param!$D$10,Param!$E$10,Param!$B$11,Param!$C$11,Param!$D$11,Param!$E$11),0)</f>
        <v>23085</v>
      </c>
      <c r="V803" s="3">
        <f t="shared" si="307"/>
        <v>29.110970996216899</v>
      </c>
      <c r="W803" s="3">
        <f t="shared" si="308"/>
        <v>42</v>
      </c>
      <c r="X803" s="3">
        <f>soli3grenz(K803,$A$3,Param!$J$9,Param!$J$10,Param!$J$11)*100</f>
        <v>11.899999999999999</v>
      </c>
      <c r="Y803" s="13">
        <f t="shared" si="295"/>
        <v>23085</v>
      </c>
      <c r="Z803" s="3">
        <f t="shared" si="309"/>
        <v>29.110970996216899</v>
      </c>
      <c r="AA803" s="13">
        <f t="shared" si="296"/>
        <v>42</v>
      </c>
      <c r="AB803" s="13">
        <f t="shared" si="297"/>
        <v>-1718.5400000000009</v>
      </c>
      <c r="AC803" s="13">
        <f t="shared" si="298"/>
        <v>-2.1671374527112235</v>
      </c>
      <c r="AD803" s="13">
        <f t="shared" si="299"/>
        <v>-4.9979999999999976</v>
      </c>
      <c r="AE803" s="3">
        <f t="shared" si="300"/>
        <v>0</v>
      </c>
      <c r="AF803" s="13">
        <f t="shared" si="288"/>
        <v>1718.5400000000009</v>
      </c>
      <c r="AG803" s="13">
        <f t="shared" si="310"/>
        <v>2.1671374527112235</v>
      </c>
      <c r="AH803" s="13">
        <f t="shared" si="289"/>
        <v>2.1671374527112235</v>
      </c>
    </row>
    <row r="804" spans="1:34" x14ac:dyDescent="0.2">
      <c r="A804" s="8">
        <f t="shared" si="311"/>
        <v>79400</v>
      </c>
      <c r="B804" s="9">
        <f t="shared" si="291"/>
        <v>79.400000000000006</v>
      </c>
      <c r="C804" s="13">
        <f>tarifest3(A804,$A$3,Param!$B$5,Param!$C$5,Param!$D$5,Param!$E$5,Param!$B$6,Param!$C$6,Param!$D$6,Param!$E$6)</f>
        <v>24011</v>
      </c>
      <c r="D804" s="3">
        <f t="shared" si="301"/>
        <v>30.240554156171285</v>
      </c>
      <c r="E804" s="3">
        <f>tarifest3grenz(A804,$A$3,Param!$B$5,Param!$C$5,Param!$D$5,Param!$E$5,Param!$B$6,Param!$C$6,Param!$D$6,Param!$E$6)*100</f>
        <v>42</v>
      </c>
      <c r="F804" s="13">
        <f>soli3(C804,$A$3,Param!$J$4,Param!$J$5,Param!$J$6)</f>
        <v>839.54</v>
      </c>
      <c r="G804" s="3">
        <f>soli3grenz(C804,$A$3,Param!$J$4,Param!$J$5,Param!$J$6)*100</f>
        <v>11.899999999999999</v>
      </c>
      <c r="H804" s="13">
        <f t="shared" si="292"/>
        <v>24850.54</v>
      </c>
      <c r="I804" s="3">
        <f t="shared" si="290"/>
        <v>31.297909319899247</v>
      </c>
      <c r="J804" s="13">
        <f t="shared" si="293"/>
        <v>46.997999999999998</v>
      </c>
      <c r="K804" s="13">
        <f>tarifest3(A804,$A$3,Param!$B$10,Param!$C$10,Param!$D$10,Param!$E$10,Param!$B$11,Param!$C$11,Param!$D$11,Param!$E$11)</f>
        <v>28357</v>
      </c>
      <c r="L804" s="3">
        <f t="shared" si="302"/>
        <v>35.714105793450884</v>
      </c>
      <c r="M804" s="3">
        <f>tarifest3grenz(A804,$A$3,Param!$B$10,Param!$C$10,Param!$D$10,Param!$E$10,Param!$B$11,Param!$C$11,Param!$D$11,Param!$E$11)*100</f>
        <v>42</v>
      </c>
      <c r="N804" s="3">
        <f t="shared" si="303"/>
        <v>13957</v>
      </c>
      <c r="O804" s="3">
        <f t="shared" si="304"/>
        <v>17.578085642317383</v>
      </c>
      <c r="P804" s="13">
        <f t="shared" si="294"/>
        <v>55580</v>
      </c>
      <c r="Q804" s="13">
        <f t="shared" si="305"/>
        <v>0</v>
      </c>
      <c r="R804" s="13">
        <f>tarifest3(A804-$K$3,$A$3,Param!$B$10,Param!$C$10,Param!$D$10,Param!$E$10,Param!$B$11,Param!$C$11,Param!$D$11,Param!$E$11)</f>
        <v>19717</v>
      </c>
      <c r="S804" s="3">
        <f t="shared" si="306"/>
        <v>24.83249370277078</v>
      </c>
      <c r="T804" s="3">
        <f>IF(A804&lt;$K$3,$K$2,tarifest3grenz(A804-$K$3,$A$3,Param!$B$10,Param!$C$10,Param!$D$10,Param!$E$10,Param!$B$11,Param!$C$11,Param!$D$11,Param!$E$11))*100</f>
        <v>42</v>
      </c>
      <c r="U804" s="3">
        <f>MAX(K804-tarifest3($K$3,$A$3,Param!$B$10,Param!$C$10,Param!$D$10,Param!$E$10,Param!$B$11,Param!$C$11,Param!$D$11,Param!$E$11),0)</f>
        <v>23127</v>
      </c>
      <c r="V804" s="3">
        <f t="shared" si="307"/>
        <v>29.1272040302267</v>
      </c>
      <c r="W804" s="3">
        <f t="shared" si="308"/>
        <v>42</v>
      </c>
      <c r="X804" s="3">
        <f>soli3grenz(K804,$A$3,Param!$J$9,Param!$J$10,Param!$J$11)*100</f>
        <v>11.899999999999999</v>
      </c>
      <c r="Y804" s="13">
        <f t="shared" si="295"/>
        <v>23127</v>
      </c>
      <c r="Z804" s="3">
        <f t="shared" si="309"/>
        <v>29.1272040302267</v>
      </c>
      <c r="AA804" s="13">
        <f t="shared" si="296"/>
        <v>42</v>
      </c>
      <c r="AB804" s="13">
        <f t="shared" si="297"/>
        <v>-1723.5400000000009</v>
      </c>
      <c r="AC804" s="13">
        <f t="shared" si="298"/>
        <v>-2.1707052896725472</v>
      </c>
      <c r="AD804" s="13">
        <f t="shared" si="299"/>
        <v>-4.9979999999999976</v>
      </c>
      <c r="AE804" s="3">
        <f t="shared" si="300"/>
        <v>0</v>
      </c>
      <c r="AF804" s="13">
        <f t="shared" si="288"/>
        <v>1723.5400000000009</v>
      </c>
      <c r="AG804" s="13">
        <f t="shared" si="310"/>
        <v>2.1707052896725472</v>
      </c>
      <c r="AH804" s="13">
        <f t="shared" si="289"/>
        <v>2.1707052896725472</v>
      </c>
    </row>
    <row r="805" spans="1:34" x14ac:dyDescent="0.2">
      <c r="A805" s="8">
        <f t="shared" si="311"/>
        <v>79500</v>
      </c>
      <c r="B805" s="9">
        <f t="shared" si="291"/>
        <v>79.5</v>
      </c>
      <c r="C805" s="13">
        <f>tarifest3(A805,$A$3,Param!$B$5,Param!$C$5,Param!$D$5,Param!$E$5,Param!$B$6,Param!$C$6,Param!$D$6,Param!$E$6)</f>
        <v>24053</v>
      </c>
      <c r="D805" s="3">
        <f t="shared" si="301"/>
        <v>30.255345911949689</v>
      </c>
      <c r="E805" s="3">
        <f>tarifest3grenz(A805,$A$3,Param!$B$5,Param!$C$5,Param!$D$5,Param!$E$5,Param!$B$6,Param!$C$6,Param!$D$6,Param!$E$6)*100</f>
        <v>42</v>
      </c>
      <c r="F805" s="13">
        <f>soli3(C805,$A$3,Param!$J$4,Param!$J$5,Param!$J$6)</f>
        <v>844.54</v>
      </c>
      <c r="G805" s="3">
        <f>soli3grenz(C805,$A$3,Param!$J$4,Param!$J$5,Param!$J$6)*100</f>
        <v>11.899999999999999</v>
      </c>
      <c r="H805" s="13">
        <f t="shared" si="292"/>
        <v>24897.54</v>
      </c>
      <c r="I805" s="3">
        <f t="shared" si="290"/>
        <v>31.317660377358493</v>
      </c>
      <c r="J805" s="13">
        <f t="shared" si="293"/>
        <v>46.997999999999998</v>
      </c>
      <c r="K805" s="13">
        <f>tarifest3(A805,$A$3,Param!$B$10,Param!$C$10,Param!$D$10,Param!$E$10,Param!$B$11,Param!$C$11,Param!$D$11,Param!$E$11)</f>
        <v>28399</v>
      </c>
      <c r="L805" s="3">
        <f t="shared" si="302"/>
        <v>35.722012578616351</v>
      </c>
      <c r="M805" s="3">
        <f>tarifest3grenz(A805,$A$3,Param!$B$10,Param!$C$10,Param!$D$10,Param!$E$10,Param!$B$11,Param!$C$11,Param!$D$11,Param!$E$11)*100</f>
        <v>42</v>
      </c>
      <c r="N805" s="3">
        <f t="shared" si="303"/>
        <v>13999</v>
      </c>
      <c r="O805" s="3">
        <f t="shared" si="304"/>
        <v>17.608805031446543</v>
      </c>
      <c r="P805" s="13">
        <f t="shared" si="294"/>
        <v>55650</v>
      </c>
      <c r="Q805" s="13">
        <f t="shared" si="305"/>
        <v>0</v>
      </c>
      <c r="R805" s="13">
        <f>tarifest3(A805-$K$3,$A$3,Param!$B$10,Param!$C$10,Param!$D$10,Param!$E$10,Param!$B$11,Param!$C$11,Param!$D$11,Param!$E$11)</f>
        <v>19759</v>
      </c>
      <c r="S805" s="3">
        <f t="shared" si="306"/>
        <v>24.854088050314466</v>
      </c>
      <c r="T805" s="3">
        <f>IF(A805&lt;$K$3,$K$2,tarifest3grenz(A805-$K$3,$A$3,Param!$B$10,Param!$C$10,Param!$D$10,Param!$E$10,Param!$B$11,Param!$C$11,Param!$D$11,Param!$E$11))*100</f>
        <v>42</v>
      </c>
      <c r="U805" s="3">
        <f>MAX(K805-tarifest3($K$3,$A$3,Param!$B$10,Param!$C$10,Param!$D$10,Param!$E$10,Param!$B$11,Param!$C$11,Param!$D$11,Param!$E$11),0)</f>
        <v>23169</v>
      </c>
      <c r="V805" s="3">
        <f t="shared" si="307"/>
        <v>29.143396226415096</v>
      </c>
      <c r="W805" s="3">
        <f t="shared" si="308"/>
        <v>42</v>
      </c>
      <c r="X805" s="3">
        <f>soli3grenz(K805,$A$3,Param!$J$9,Param!$J$10,Param!$J$11)*100</f>
        <v>11.899999999999999</v>
      </c>
      <c r="Y805" s="13">
        <f t="shared" si="295"/>
        <v>23169</v>
      </c>
      <c r="Z805" s="3">
        <f t="shared" si="309"/>
        <v>29.143396226415096</v>
      </c>
      <c r="AA805" s="13">
        <f t="shared" si="296"/>
        <v>42</v>
      </c>
      <c r="AB805" s="13">
        <f t="shared" si="297"/>
        <v>-1728.5400000000009</v>
      </c>
      <c r="AC805" s="13">
        <f t="shared" si="298"/>
        <v>-2.1742641509433973</v>
      </c>
      <c r="AD805" s="13">
        <f t="shared" si="299"/>
        <v>-4.9979999999999976</v>
      </c>
      <c r="AE805" s="3">
        <f t="shared" si="300"/>
        <v>0</v>
      </c>
      <c r="AF805" s="13">
        <f t="shared" si="288"/>
        <v>1728.5400000000009</v>
      </c>
      <c r="AG805" s="13">
        <f t="shared" si="310"/>
        <v>2.1742641509433973</v>
      </c>
      <c r="AH805" s="13">
        <f t="shared" si="289"/>
        <v>2.1742641509433973</v>
      </c>
    </row>
    <row r="806" spans="1:34" x14ac:dyDescent="0.2">
      <c r="A806" s="8">
        <f t="shared" si="311"/>
        <v>79600</v>
      </c>
      <c r="B806" s="9">
        <f t="shared" si="291"/>
        <v>79.599999999999994</v>
      </c>
      <c r="C806" s="13">
        <f>tarifest3(A806,$A$3,Param!$B$5,Param!$C$5,Param!$D$5,Param!$E$5,Param!$B$6,Param!$C$6,Param!$D$6,Param!$E$6)</f>
        <v>24095</v>
      </c>
      <c r="D806" s="3">
        <f t="shared" si="301"/>
        <v>30.270100502512566</v>
      </c>
      <c r="E806" s="3">
        <f>tarifest3grenz(A806,$A$3,Param!$B$5,Param!$C$5,Param!$D$5,Param!$E$5,Param!$B$6,Param!$C$6,Param!$D$6,Param!$E$6)*100</f>
        <v>42</v>
      </c>
      <c r="F806" s="13">
        <f>soli3(C806,$A$3,Param!$J$4,Param!$J$5,Param!$J$6)</f>
        <v>849.54</v>
      </c>
      <c r="G806" s="3">
        <f>soli3grenz(C806,$A$3,Param!$J$4,Param!$J$5,Param!$J$6)*100</f>
        <v>11.899999999999999</v>
      </c>
      <c r="H806" s="13">
        <f t="shared" si="292"/>
        <v>24944.54</v>
      </c>
      <c r="I806" s="3">
        <f t="shared" si="290"/>
        <v>31.337361809045227</v>
      </c>
      <c r="J806" s="13">
        <f t="shared" si="293"/>
        <v>46.997999999999998</v>
      </c>
      <c r="K806" s="13">
        <f>tarifest3(A806,$A$3,Param!$B$10,Param!$C$10,Param!$D$10,Param!$E$10,Param!$B$11,Param!$C$11,Param!$D$11,Param!$E$11)</f>
        <v>28441</v>
      </c>
      <c r="L806" s="3">
        <f t="shared" si="302"/>
        <v>35.729899497487438</v>
      </c>
      <c r="M806" s="3">
        <f>tarifest3grenz(A806,$A$3,Param!$B$10,Param!$C$10,Param!$D$10,Param!$E$10,Param!$B$11,Param!$C$11,Param!$D$11,Param!$E$11)*100</f>
        <v>42</v>
      </c>
      <c r="N806" s="3">
        <f t="shared" si="303"/>
        <v>14041</v>
      </c>
      <c r="O806" s="3">
        <f t="shared" si="304"/>
        <v>17.639447236180906</v>
      </c>
      <c r="P806" s="13">
        <f t="shared" si="294"/>
        <v>55720</v>
      </c>
      <c r="Q806" s="13">
        <f t="shared" si="305"/>
        <v>0</v>
      </c>
      <c r="R806" s="13">
        <f>tarifest3(A806-$K$3,$A$3,Param!$B$10,Param!$C$10,Param!$D$10,Param!$E$10,Param!$B$11,Param!$C$11,Param!$D$11,Param!$E$11)</f>
        <v>19801</v>
      </c>
      <c r="S806" s="3">
        <f t="shared" si="306"/>
        <v>24.875628140703519</v>
      </c>
      <c r="T806" s="3">
        <f>IF(A806&lt;$K$3,$K$2,tarifest3grenz(A806-$K$3,$A$3,Param!$B$10,Param!$C$10,Param!$D$10,Param!$E$10,Param!$B$11,Param!$C$11,Param!$D$11,Param!$E$11))*100</f>
        <v>42</v>
      </c>
      <c r="U806" s="3">
        <f>MAX(K806-tarifest3($K$3,$A$3,Param!$B$10,Param!$C$10,Param!$D$10,Param!$E$10,Param!$B$11,Param!$C$11,Param!$D$11,Param!$E$11),0)</f>
        <v>23211</v>
      </c>
      <c r="V806" s="3">
        <f t="shared" si="307"/>
        <v>29.159547738693469</v>
      </c>
      <c r="W806" s="3">
        <f t="shared" si="308"/>
        <v>42</v>
      </c>
      <c r="X806" s="3">
        <f>soli3grenz(K806,$A$3,Param!$J$9,Param!$J$10,Param!$J$11)*100</f>
        <v>11.899999999999999</v>
      </c>
      <c r="Y806" s="13">
        <f t="shared" si="295"/>
        <v>23211</v>
      </c>
      <c r="Z806" s="3">
        <f t="shared" si="309"/>
        <v>29.159547738693469</v>
      </c>
      <c r="AA806" s="13">
        <f t="shared" si="296"/>
        <v>42</v>
      </c>
      <c r="AB806" s="13">
        <f t="shared" si="297"/>
        <v>-1733.5400000000009</v>
      </c>
      <c r="AC806" s="13">
        <f t="shared" si="298"/>
        <v>-2.1778140703517579</v>
      </c>
      <c r="AD806" s="13">
        <f t="shared" si="299"/>
        <v>-4.9979999999999976</v>
      </c>
      <c r="AE806" s="3">
        <f t="shared" si="300"/>
        <v>0</v>
      </c>
      <c r="AF806" s="13">
        <f t="shared" si="288"/>
        <v>1733.5400000000009</v>
      </c>
      <c r="AG806" s="13">
        <f t="shared" si="310"/>
        <v>2.1778140703517579</v>
      </c>
      <c r="AH806" s="13">
        <f t="shared" si="289"/>
        <v>2.1778140703517579</v>
      </c>
    </row>
    <row r="807" spans="1:34" x14ac:dyDescent="0.2">
      <c r="A807" s="8">
        <f t="shared" si="311"/>
        <v>79700</v>
      </c>
      <c r="B807" s="9">
        <f t="shared" si="291"/>
        <v>79.7</v>
      </c>
      <c r="C807" s="13">
        <f>tarifest3(A807,$A$3,Param!$B$5,Param!$C$5,Param!$D$5,Param!$E$5,Param!$B$6,Param!$C$6,Param!$D$6,Param!$E$6)</f>
        <v>24137</v>
      </c>
      <c r="D807" s="3">
        <f t="shared" si="301"/>
        <v>30.284818067754077</v>
      </c>
      <c r="E807" s="3">
        <f>tarifest3grenz(A807,$A$3,Param!$B$5,Param!$C$5,Param!$D$5,Param!$E$5,Param!$B$6,Param!$C$6,Param!$D$6,Param!$E$6)*100</f>
        <v>42</v>
      </c>
      <c r="F807" s="13">
        <f>soli3(C807,$A$3,Param!$J$4,Param!$J$5,Param!$J$6)</f>
        <v>854.53</v>
      </c>
      <c r="G807" s="3">
        <f>soli3grenz(C807,$A$3,Param!$J$4,Param!$J$5,Param!$J$6)*100</f>
        <v>11.899999999999999</v>
      </c>
      <c r="H807" s="13">
        <f t="shared" si="292"/>
        <v>24991.53</v>
      </c>
      <c r="I807" s="3">
        <f t="shared" si="290"/>
        <v>31.357001254705143</v>
      </c>
      <c r="J807" s="13">
        <f t="shared" si="293"/>
        <v>46.997999999999998</v>
      </c>
      <c r="K807" s="13">
        <f>tarifest3(A807,$A$3,Param!$B$10,Param!$C$10,Param!$D$10,Param!$E$10,Param!$B$11,Param!$C$11,Param!$D$11,Param!$E$11)</f>
        <v>28483</v>
      </c>
      <c r="L807" s="3">
        <f t="shared" si="302"/>
        <v>35.737766624843161</v>
      </c>
      <c r="M807" s="3">
        <f>tarifest3grenz(A807,$A$3,Param!$B$10,Param!$C$10,Param!$D$10,Param!$E$10,Param!$B$11,Param!$C$11,Param!$D$11,Param!$E$11)*100</f>
        <v>42</v>
      </c>
      <c r="N807" s="3">
        <f t="shared" si="303"/>
        <v>14083</v>
      </c>
      <c r="O807" s="3">
        <f t="shared" si="304"/>
        <v>17.670012547051442</v>
      </c>
      <c r="P807" s="13">
        <f t="shared" si="294"/>
        <v>55790</v>
      </c>
      <c r="Q807" s="13">
        <f t="shared" si="305"/>
        <v>0</v>
      </c>
      <c r="R807" s="13">
        <f>tarifest3(A807-$K$3,$A$3,Param!$B$10,Param!$C$10,Param!$D$10,Param!$E$10,Param!$B$11,Param!$C$11,Param!$D$11,Param!$E$11)</f>
        <v>19843</v>
      </c>
      <c r="S807" s="3">
        <f t="shared" si="306"/>
        <v>24.897114178168131</v>
      </c>
      <c r="T807" s="3">
        <f>IF(A807&lt;$K$3,$K$2,tarifest3grenz(A807-$K$3,$A$3,Param!$B$10,Param!$C$10,Param!$D$10,Param!$E$10,Param!$B$11,Param!$C$11,Param!$D$11,Param!$E$11))*100</f>
        <v>42</v>
      </c>
      <c r="U807" s="3">
        <f>MAX(K807-tarifest3($K$3,$A$3,Param!$B$10,Param!$C$10,Param!$D$10,Param!$E$10,Param!$B$11,Param!$C$11,Param!$D$11,Param!$E$11),0)</f>
        <v>23253</v>
      </c>
      <c r="V807" s="3">
        <f t="shared" si="307"/>
        <v>29.175658720200754</v>
      </c>
      <c r="W807" s="3">
        <f t="shared" si="308"/>
        <v>42</v>
      </c>
      <c r="X807" s="3">
        <f>soli3grenz(K807,$A$3,Param!$J$9,Param!$J$10,Param!$J$11)*100</f>
        <v>11.899999999999999</v>
      </c>
      <c r="Y807" s="13">
        <f t="shared" si="295"/>
        <v>23253</v>
      </c>
      <c r="Z807" s="3">
        <f t="shared" si="309"/>
        <v>29.175658720200754</v>
      </c>
      <c r="AA807" s="13">
        <f t="shared" si="296"/>
        <v>42</v>
      </c>
      <c r="AB807" s="13">
        <f t="shared" si="297"/>
        <v>-1738.5299999999988</v>
      </c>
      <c r="AC807" s="13">
        <f t="shared" si="298"/>
        <v>-2.1813425345043882</v>
      </c>
      <c r="AD807" s="13">
        <f t="shared" si="299"/>
        <v>-4.9979999999999976</v>
      </c>
      <c r="AE807" s="3">
        <f t="shared" si="300"/>
        <v>0</v>
      </c>
      <c r="AF807" s="13">
        <f t="shared" si="288"/>
        <v>1738.5299999999988</v>
      </c>
      <c r="AG807" s="13">
        <f t="shared" si="310"/>
        <v>2.1813425345043882</v>
      </c>
      <c r="AH807" s="13">
        <f t="shared" si="289"/>
        <v>2.1813425345043882</v>
      </c>
    </row>
    <row r="808" spans="1:34" x14ac:dyDescent="0.2">
      <c r="A808" s="8">
        <f t="shared" si="311"/>
        <v>79800</v>
      </c>
      <c r="B808" s="9">
        <f t="shared" si="291"/>
        <v>79.8</v>
      </c>
      <c r="C808" s="13">
        <f>tarifest3(A808,$A$3,Param!$B$5,Param!$C$5,Param!$D$5,Param!$E$5,Param!$B$6,Param!$C$6,Param!$D$6,Param!$E$6)</f>
        <v>24179</v>
      </c>
      <c r="D808" s="3">
        <f t="shared" si="301"/>
        <v>30.299498746867172</v>
      </c>
      <c r="E808" s="3">
        <f>tarifest3grenz(A808,$A$3,Param!$B$5,Param!$C$5,Param!$D$5,Param!$E$5,Param!$B$6,Param!$C$6,Param!$D$6,Param!$E$6)*100</f>
        <v>42</v>
      </c>
      <c r="F808" s="13">
        <f>soli3(C808,$A$3,Param!$J$4,Param!$J$5,Param!$J$6)</f>
        <v>859.53</v>
      </c>
      <c r="G808" s="3">
        <f>soli3grenz(C808,$A$3,Param!$J$4,Param!$J$5,Param!$J$6)*100</f>
        <v>11.899999999999999</v>
      </c>
      <c r="H808" s="13">
        <f t="shared" si="292"/>
        <v>25038.53</v>
      </c>
      <c r="I808" s="3">
        <f t="shared" si="290"/>
        <v>31.376604010025062</v>
      </c>
      <c r="J808" s="13">
        <f t="shared" si="293"/>
        <v>46.997999999999998</v>
      </c>
      <c r="K808" s="13">
        <f>tarifest3(A808,$A$3,Param!$B$10,Param!$C$10,Param!$D$10,Param!$E$10,Param!$B$11,Param!$C$11,Param!$D$11,Param!$E$11)</f>
        <v>28525</v>
      </c>
      <c r="L808" s="3">
        <f t="shared" si="302"/>
        <v>35.745614035087719</v>
      </c>
      <c r="M808" s="3">
        <f>tarifest3grenz(A808,$A$3,Param!$B$10,Param!$C$10,Param!$D$10,Param!$E$10,Param!$B$11,Param!$C$11,Param!$D$11,Param!$E$11)*100</f>
        <v>42</v>
      </c>
      <c r="N808" s="3">
        <f t="shared" si="303"/>
        <v>14125</v>
      </c>
      <c r="O808" s="3">
        <f t="shared" si="304"/>
        <v>17.700501253132835</v>
      </c>
      <c r="P808" s="13">
        <f t="shared" si="294"/>
        <v>55860</v>
      </c>
      <c r="Q808" s="13">
        <f t="shared" si="305"/>
        <v>0</v>
      </c>
      <c r="R808" s="13">
        <f>tarifest3(A808-$K$3,$A$3,Param!$B$10,Param!$C$10,Param!$D$10,Param!$E$10,Param!$B$11,Param!$C$11,Param!$D$11,Param!$E$11)</f>
        <v>19885</v>
      </c>
      <c r="S808" s="3">
        <f t="shared" si="306"/>
        <v>24.918546365914786</v>
      </c>
      <c r="T808" s="3">
        <f>IF(A808&lt;$K$3,$K$2,tarifest3grenz(A808-$K$3,$A$3,Param!$B$10,Param!$C$10,Param!$D$10,Param!$E$10,Param!$B$11,Param!$C$11,Param!$D$11,Param!$E$11))*100</f>
        <v>42</v>
      </c>
      <c r="U808" s="3">
        <f>MAX(K808-tarifest3($K$3,$A$3,Param!$B$10,Param!$C$10,Param!$D$10,Param!$E$10,Param!$B$11,Param!$C$11,Param!$D$11,Param!$E$11),0)</f>
        <v>23295</v>
      </c>
      <c r="V808" s="3">
        <f t="shared" si="307"/>
        <v>29.19172932330827</v>
      </c>
      <c r="W808" s="3">
        <f t="shared" si="308"/>
        <v>42</v>
      </c>
      <c r="X808" s="3">
        <f>soli3grenz(K808,$A$3,Param!$J$9,Param!$J$10,Param!$J$11)*100</f>
        <v>11.899999999999999</v>
      </c>
      <c r="Y808" s="13">
        <f t="shared" si="295"/>
        <v>23295</v>
      </c>
      <c r="Z808" s="3">
        <f t="shared" si="309"/>
        <v>29.19172932330827</v>
      </c>
      <c r="AA808" s="13">
        <f t="shared" si="296"/>
        <v>42</v>
      </c>
      <c r="AB808" s="13">
        <f t="shared" si="297"/>
        <v>-1743.5299999999988</v>
      </c>
      <c r="AC808" s="13">
        <f t="shared" si="298"/>
        <v>-2.1848746867167925</v>
      </c>
      <c r="AD808" s="13">
        <f t="shared" si="299"/>
        <v>-4.9979999999999976</v>
      </c>
      <c r="AE808" s="3">
        <f t="shared" si="300"/>
        <v>0</v>
      </c>
      <c r="AF808" s="13">
        <f t="shared" si="288"/>
        <v>1743.5299999999988</v>
      </c>
      <c r="AG808" s="13">
        <f t="shared" si="310"/>
        <v>2.1848746867167925</v>
      </c>
      <c r="AH808" s="13">
        <f t="shared" si="289"/>
        <v>2.1848746867167925</v>
      </c>
    </row>
    <row r="809" spans="1:34" x14ac:dyDescent="0.2">
      <c r="A809" s="8">
        <f t="shared" si="311"/>
        <v>79900</v>
      </c>
      <c r="B809" s="9">
        <f t="shared" si="291"/>
        <v>79.900000000000006</v>
      </c>
      <c r="C809" s="13">
        <f>tarifest3(A809,$A$3,Param!$B$5,Param!$C$5,Param!$D$5,Param!$E$5,Param!$B$6,Param!$C$6,Param!$D$6,Param!$E$6)</f>
        <v>24221</v>
      </c>
      <c r="D809" s="3">
        <f t="shared" si="301"/>
        <v>30.314142678347935</v>
      </c>
      <c r="E809" s="3">
        <f>tarifest3grenz(A809,$A$3,Param!$B$5,Param!$C$5,Param!$D$5,Param!$E$5,Param!$B$6,Param!$C$6,Param!$D$6,Param!$E$6)*100</f>
        <v>42</v>
      </c>
      <c r="F809" s="13">
        <f>soli3(C809,$A$3,Param!$J$4,Param!$J$5,Param!$J$6)</f>
        <v>864.53</v>
      </c>
      <c r="G809" s="3">
        <f>soli3grenz(C809,$A$3,Param!$J$4,Param!$J$5,Param!$J$6)*100</f>
        <v>11.899999999999999</v>
      </c>
      <c r="H809" s="13">
        <f t="shared" si="292"/>
        <v>25085.53</v>
      </c>
      <c r="I809" s="3">
        <f t="shared" si="290"/>
        <v>31.396157697121403</v>
      </c>
      <c r="J809" s="13">
        <f t="shared" si="293"/>
        <v>46.997999999999998</v>
      </c>
      <c r="K809" s="13">
        <f>tarifest3(A809,$A$3,Param!$B$10,Param!$C$10,Param!$D$10,Param!$E$10,Param!$B$11,Param!$C$11,Param!$D$11,Param!$E$11)</f>
        <v>28567</v>
      </c>
      <c r="L809" s="3">
        <f t="shared" si="302"/>
        <v>35.753441802252816</v>
      </c>
      <c r="M809" s="3">
        <f>tarifest3grenz(A809,$A$3,Param!$B$10,Param!$C$10,Param!$D$10,Param!$E$10,Param!$B$11,Param!$C$11,Param!$D$11,Param!$E$11)*100</f>
        <v>42</v>
      </c>
      <c r="N809" s="3">
        <f t="shared" si="303"/>
        <v>14167</v>
      </c>
      <c r="O809" s="3">
        <f t="shared" si="304"/>
        <v>17.730913642052563</v>
      </c>
      <c r="P809" s="13">
        <f t="shared" si="294"/>
        <v>55930</v>
      </c>
      <c r="Q809" s="13">
        <f t="shared" si="305"/>
        <v>0</v>
      </c>
      <c r="R809" s="13">
        <f>tarifest3(A809-$K$3,$A$3,Param!$B$10,Param!$C$10,Param!$D$10,Param!$E$10,Param!$B$11,Param!$C$11,Param!$D$11,Param!$E$11)</f>
        <v>19927</v>
      </c>
      <c r="S809" s="3">
        <f t="shared" si="306"/>
        <v>24.939924906132667</v>
      </c>
      <c r="T809" s="3">
        <f>IF(A809&lt;$K$3,$K$2,tarifest3grenz(A809-$K$3,$A$3,Param!$B$10,Param!$C$10,Param!$D$10,Param!$E$10,Param!$B$11,Param!$C$11,Param!$D$11,Param!$E$11))*100</f>
        <v>42</v>
      </c>
      <c r="U809" s="3">
        <f>MAX(K809-tarifest3($K$3,$A$3,Param!$B$10,Param!$C$10,Param!$D$10,Param!$E$10,Param!$B$11,Param!$C$11,Param!$D$11,Param!$E$11),0)</f>
        <v>23337</v>
      </c>
      <c r="V809" s="3">
        <f t="shared" si="307"/>
        <v>29.207759699624532</v>
      </c>
      <c r="W809" s="3">
        <f t="shared" si="308"/>
        <v>42</v>
      </c>
      <c r="X809" s="3">
        <f>soli3grenz(K809,$A$3,Param!$J$9,Param!$J$10,Param!$J$11)*100</f>
        <v>11.899999999999999</v>
      </c>
      <c r="Y809" s="13">
        <f t="shared" si="295"/>
        <v>23337</v>
      </c>
      <c r="Z809" s="3">
        <f t="shared" si="309"/>
        <v>29.207759699624532</v>
      </c>
      <c r="AA809" s="13">
        <f t="shared" si="296"/>
        <v>42</v>
      </c>
      <c r="AB809" s="13">
        <f t="shared" si="297"/>
        <v>-1748.5299999999988</v>
      </c>
      <c r="AC809" s="13">
        <f t="shared" si="298"/>
        <v>-2.188397997496871</v>
      </c>
      <c r="AD809" s="13">
        <f t="shared" si="299"/>
        <v>-4.9979999999999976</v>
      </c>
      <c r="AE809" s="3">
        <f t="shared" si="300"/>
        <v>0</v>
      </c>
      <c r="AF809" s="13">
        <f t="shared" si="288"/>
        <v>1748.5299999999988</v>
      </c>
      <c r="AG809" s="13">
        <f t="shared" si="310"/>
        <v>2.188397997496871</v>
      </c>
      <c r="AH809" s="13">
        <f t="shared" si="289"/>
        <v>2.188397997496871</v>
      </c>
    </row>
    <row r="810" spans="1:34" x14ac:dyDescent="0.2">
      <c r="A810" s="8">
        <f t="shared" si="311"/>
        <v>80000</v>
      </c>
      <c r="B810" s="9">
        <f t="shared" si="291"/>
        <v>80</v>
      </c>
      <c r="C810" s="13">
        <f>tarifest3(A810,$A$3,Param!$B$5,Param!$C$5,Param!$D$5,Param!$E$5,Param!$B$6,Param!$C$6,Param!$D$6,Param!$E$6)</f>
        <v>24263</v>
      </c>
      <c r="D810" s="3">
        <f t="shared" si="301"/>
        <v>30.328749999999999</v>
      </c>
      <c r="E810" s="3">
        <f>tarifest3grenz(A810,$A$3,Param!$B$5,Param!$C$5,Param!$D$5,Param!$E$5,Param!$B$6,Param!$C$6,Param!$D$6,Param!$E$6)*100</f>
        <v>42</v>
      </c>
      <c r="F810" s="13">
        <f>soli3(C810,$A$3,Param!$J$4,Param!$J$5,Param!$J$6)</f>
        <v>869.53</v>
      </c>
      <c r="G810" s="3">
        <f>soli3grenz(C810,$A$3,Param!$J$4,Param!$J$5,Param!$J$6)*100</f>
        <v>11.899999999999999</v>
      </c>
      <c r="H810" s="13">
        <f t="shared" si="292"/>
        <v>25132.53</v>
      </c>
      <c r="I810" s="3">
        <f t="shared" si="290"/>
        <v>31.415662499999996</v>
      </c>
      <c r="J810" s="13">
        <f t="shared" si="293"/>
        <v>46.997999999999998</v>
      </c>
      <c r="K810" s="13">
        <f>tarifest3(A810,$A$3,Param!$B$10,Param!$C$10,Param!$D$10,Param!$E$10,Param!$B$11,Param!$C$11,Param!$D$11,Param!$E$11)</f>
        <v>28609</v>
      </c>
      <c r="L810" s="3">
        <f t="shared" si="302"/>
        <v>35.761249999999997</v>
      </c>
      <c r="M810" s="3">
        <f>tarifest3grenz(A810,$A$3,Param!$B$10,Param!$C$10,Param!$D$10,Param!$E$10,Param!$B$11,Param!$C$11,Param!$D$11,Param!$E$11)*100</f>
        <v>42</v>
      </c>
      <c r="N810" s="3">
        <f t="shared" si="303"/>
        <v>14209</v>
      </c>
      <c r="O810" s="3">
        <f t="shared" si="304"/>
        <v>17.76125</v>
      </c>
      <c r="P810" s="13">
        <f t="shared" si="294"/>
        <v>56000</v>
      </c>
      <c r="Q810" s="13">
        <f t="shared" si="305"/>
        <v>0</v>
      </c>
      <c r="R810" s="13">
        <f>tarifest3(A810-$K$3,$A$3,Param!$B$10,Param!$C$10,Param!$D$10,Param!$E$10,Param!$B$11,Param!$C$11,Param!$D$11,Param!$E$11)</f>
        <v>19969</v>
      </c>
      <c r="S810" s="3">
        <f t="shared" si="306"/>
        <v>24.96125</v>
      </c>
      <c r="T810" s="3">
        <f>IF(A810&lt;$K$3,$K$2,tarifest3grenz(A810-$K$3,$A$3,Param!$B$10,Param!$C$10,Param!$D$10,Param!$E$10,Param!$B$11,Param!$C$11,Param!$D$11,Param!$E$11))*100</f>
        <v>42</v>
      </c>
      <c r="U810" s="3">
        <f>MAX(K810-tarifest3($K$3,$A$3,Param!$B$10,Param!$C$10,Param!$D$10,Param!$E$10,Param!$B$11,Param!$C$11,Param!$D$11,Param!$E$11),0)</f>
        <v>23379</v>
      </c>
      <c r="V810" s="3">
        <f t="shared" si="307"/>
        <v>29.223749999999999</v>
      </c>
      <c r="W810" s="3">
        <f t="shared" si="308"/>
        <v>42</v>
      </c>
      <c r="X810" s="3">
        <f>soli3grenz(K810,$A$3,Param!$J$9,Param!$J$10,Param!$J$11)*100</f>
        <v>11.899999999999999</v>
      </c>
      <c r="Y810" s="13">
        <f t="shared" si="295"/>
        <v>23379</v>
      </c>
      <c r="Z810" s="3">
        <f t="shared" si="309"/>
        <v>29.223749999999999</v>
      </c>
      <c r="AA810" s="13">
        <f t="shared" si="296"/>
        <v>42</v>
      </c>
      <c r="AB810" s="13">
        <f t="shared" si="297"/>
        <v>-1753.5299999999988</v>
      </c>
      <c r="AC810" s="13">
        <f t="shared" si="298"/>
        <v>-2.1919124999999973</v>
      </c>
      <c r="AD810" s="13">
        <f t="shared" si="299"/>
        <v>-4.9979999999999976</v>
      </c>
      <c r="AE810" s="3">
        <f t="shared" si="300"/>
        <v>0</v>
      </c>
      <c r="AF810" s="13">
        <f t="shared" si="288"/>
        <v>1753.5299999999988</v>
      </c>
      <c r="AG810" s="13">
        <f t="shared" si="310"/>
        <v>2.1919124999999973</v>
      </c>
      <c r="AH810" s="13">
        <f t="shared" si="289"/>
        <v>2.1919124999999973</v>
      </c>
    </row>
    <row r="811" spans="1:34" x14ac:dyDescent="0.2">
      <c r="A811" s="8">
        <f t="shared" si="311"/>
        <v>80100</v>
      </c>
      <c r="B811" s="9">
        <f t="shared" si="291"/>
        <v>80.099999999999994</v>
      </c>
      <c r="C811" s="13">
        <f>tarifest3(A811,$A$3,Param!$B$5,Param!$C$5,Param!$D$5,Param!$E$5,Param!$B$6,Param!$C$6,Param!$D$6,Param!$E$6)</f>
        <v>24305</v>
      </c>
      <c r="D811" s="3">
        <f t="shared" si="301"/>
        <v>30.343320848938827</v>
      </c>
      <c r="E811" s="3">
        <f>tarifest3grenz(A811,$A$3,Param!$B$5,Param!$C$5,Param!$D$5,Param!$E$5,Param!$B$6,Param!$C$6,Param!$D$6,Param!$E$6)*100</f>
        <v>42</v>
      </c>
      <c r="F811" s="13">
        <f>soli3(C811,$A$3,Param!$J$4,Param!$J$5,Param!$J$6)</f>
        <v>874.53</v>
      </c>
      <c r="G811" s="3">
        <f>soli3grenz(C811,$A$3,Param!$J$4,Param!$J$5,Param!$J$6)*100</f>
        <v>11.899999999999999</v>
      </c>
      <c r="H811" s="13">
        <f t="shared" si="292"/>
        <v>25179.53</v>
      </c>
      <c r="I811" s="3">
        <f t="shared" si="290"/>
        <v>31.435118601747813</v>
      </c>
      <c r="J811" s="13">
        <f t="shared" si="293"/>
        <v>46.997999999999998</v>
      </c>
      <c r="K811" s="13">
        <f>tarifest3(A811,$A$3,Param!$B$10,Param!$C$10,Param!$D$10,Param!$E$10,Param!$B$11,Param!$C$11,Param!$D$11,Param!$E$11)</f>
        <v>28651</v>
      </c>
      <c r="L811" s="3">
        <f t="shared" si="302"/>
        <v>35.769038701622975</v>
      </c>
      <c r="M811" s="3">
        <f>tarifest3grenz(A811,$A$3,Param!$B$10,Param!$C$10,Param!$D$10,Param!$E$10,Param!$B$11,Param!$C$11,Param!$D$11,Param!$E$11)*100</f>
        <v>42</v>
      </c>
      <c r="N811" s="3">
        <f t="shared" si="303"/>
        <v>14251</v>
      </c>
      <c r="O811" s="3">
        <f t="shared" si="304"/>
        <v>17.79151061173533</v>
      </c>
      <c r="P811" s="13">
        <f t="shared" si="294"/>
        <v>56070</v>
      </c>
      <c r="Q811" s="13">
        <f t="shared" si="305"/>
        <v>0</v>
      </c>
      <c r="R811" s="13">
        <f>tarifest3(A811-$K$3,$A$3,Param!$B$10,Param!$C$10,Param!$D$10,Param!$E$10,Param!$B$11,Param!$C$11,Param!$D$11,Param!$E$11)</f>
        <v>20011</v>
      </c>
      <c r="S811" s="3">
        <f t="shared" si="306"/>
        <v>24.982521847690386</v>
      </c>
      <c r="T811" s="3">
        <f>IF(A811&lt;$K$3,$K$2,tarifest3grenz(A811-$K$3,$A$3,Param!$B$10,Param!$C$10,Param!$D$10,Param!$E$10,Param!$B$11,Param!$C$11,Param!$D$11,Param!$E$11))*100</f>
        <v>42</v>
      </c>
      <c r="U811" s="3">
        <f>MAX(K811-tarifest3($K$3,$A$3,Param!$B$10,Param!$C$10,Param!$D$10,Param!$E$10,Param!$B$11,Param!$C$11,Param!$D$11,Param!$E$11),0)</f>
        <v>23421</v>
      </c>
      <c r="V811" s="3">
        <f t="shared" si="307"/>
        <v>29.239700374531836</v>
      </c>
      <c r="W811" s="3">
        <f t="shared" si="308"/>
        <v>42</v>
      </c>
      <c r="X811" s="3">
        <f>soli3grenz(K811,$A$3,Param!$J$9,Param!$J$10,Param!$J$11)*100</f>
        <v>11.899999999999999</v>
      </c>
      <c r="Y811" s="13">
        <f t="shared" si="295"/>
        <v>23421</v>
      </c>
      <c r="Z811" s="3">
        <f t="shared" si="309"/>
        <v>29.239700374531836</v>
      </c>
      <c r="AA811" s="13">
        <f t="shared" si="296"/>
        <v>42</v>
      </c>
      <c r="AB811" s="13">
        <f t="shared" si="297"/>
        <v>-1758.5299999999988</v>
      </c>
      <c r="AC811" s="13">
        <f t="shared" si="298"/>
        <v>-2.1954182272159777</v>
      </c>
      <c r="AD811" s="13">
        <f t="shared" si="299"/>
        <v>-4.9979999999999976</v>
      </c>
      <c r="AE811" s="3">
        <f t="shared" si="300"/>
        <v>0</v>
      </c>
      <c r="AF811" s="13">
        <f t="shared" si="288"/>
        <v>1758.5299999999988</v>
      </c>
      <c r="AG811" s="13">
        <f t="shared" si="310"/>
        <v>2.1954182272159777</v>
      </c>
      <c r="AH811" s="13">
        <f t="shared" si="289"/>
        <v>2.1954182272159777</v>
      </c>
    </row>
    <row r="812" spans="1:34" x14ac:dyDescent="0.2">
      <c r="A812" s="8">
        <f t="shared" si="311"/>
        <v>80200</v>
      </c>
      <c r="B812" s="9">
        <f t="shared" si="291"/>
        <v>80.2</v>
      </c>
      <c r="C812" s="13">
        <f>tarifest3(A812,$A$3,Param!$B$5,Param!$C$5,Param!$D$5,Param!$E$5,Param!$B$6,Param!$C$6,Param!$D$6,Param!$E$6)</f>
        <v>24347</v>
      </c>
      <c r="D812" s="3">
        <f t="shared" si="301"/>
        <v>30.357855361596009</v>
      </c>
      <c r="E812" s="3">
        <f>tarifest3grenz(A812,$A$3,Param!$B$5,Param!$C$5,Param!$D$5,Param!$E$5,Param!$B$6,Param!$C$6,Param!$D$6,Param!$E$6)*100</f>
        <v>42</v>
      </c>
      <c r="F812" s="13">
        <f>soli3(C812,$A$3,Param!$J$4,Param!$J$5,Param!$J$6)</f>
        <v>879.52</v>
      </c>
      <c r="G812" s="3">
        <f>soli3grenz(C812,$A$3,Param!$J$4,Param!$J$5,Param!$J$6)*100</f>
        <v>11.899999999999999</v>
      </c>
      <c r="H812" s="13">
        <f t="shared" si="292"/>
        <v>25226.52</v>
      </c>
      <c r="I812" s="3">
        <f t="shared" si="290"/>
        <v>31.454513715710725</v>
      </c>
      <c r="J812" s="13">
        <f t="shared" si="293"/>
        <v>46.997999999999998</v>
      </c>
      <c r="K812" s="13">
        <f>tarifest3(A812,$A$3,Param!$B$10,Param!$C$10,Param!$D$10,Param!$E$10,Param!$B$11,Param!$C$11,Param!$D$11,Param!$E$11)</f>
        <v>28693</v>
      </c>
      <c r="L812" s="3">
        <f t="shared" si="302"/>
        <v>35.776807980049874</v>
      </c>
      <c r="M812" s="3">
        <f>tarifest3grenz(A812,$A$3,Param!$B$10,Param!$C$10,Param!$D$10,Param!$E$10,Param!$B$11,Param!$C$11,Param!$D$11,Param!$E$11)*100</f>
        <v>42</v>
      </c>
      <c r="N812" s="3">
        <f t="shared" si="303"/>
        <v>14293</v>
      </c>
      <c r="O812" s="3">
        <f t="shared" si="304"/>
        <v>17.821695760598505</v>
      </c>
      <c r="P812" s="13">
        <f t="shared" si="294"/>
        <v>56140</v>
      </c>
      <c r="Q812" s="13">
        <f t="shared" si="305"/>
        <v>0</v>
      </c>
      <c r="R812" s="13">
        <f>tarifest3(A812-$K$3,$A$3,Param!$B$10,Param!$C$10,Param!$D$10,Param!$E$10,Param!$B$11,Param!$C$11,Param!$D$11,Param!$E$11)</f>
        <v>20053</v>
      </c>
      <c r="S812" s="3">
        <f t="shared" si="306"/>
        <v>25.003740648379054</v>
      </c>
      <c r="T812" s="3">
        <f>IF(A812&lt;$K$3,$K$2,tarifest3grenz(A812-$K$3,$A$3,Param!$B$10,Param!$C$10,Param!$D$10,Param!$E$10,Param!$B$11,Param!$C$11,Param!$D$11,Param!$E$11))*100</f>
        <v>42</v>
      </c>
      <c r="U812" s="3">
        <f>MAX(K812-tarifest3($K$3,$A$3,Param!$B$10,Param!$C$10,Param!$D$10,Param!$E$10,Param!$B$11,Param!$C$11,Param!$D$11,Param!$E$11),0)</f>
        <v>23463</v>
      </c>
      <c r="V812" s="3">
        <f t="shared" si="307"/>
        <v>29.255610972568579</v>
      </c>
      <c r="W812" s="3">
        <f t="shared" si="308"/>
        <v>42</v>
      </c>
      <c r="X812" s="3">
        <f>soli3grenz(K812,$A$3,Param!$J$9,Param!$J$10,Param!$J$11)*100</f>
        <v>11.899999999999999</v>
      </c>
      <c r="Y812" s="13">
        <f t="shared" si="295"/>
        <v>23463</v>
      </c>
      <c r="Z812" s="3">
        <f t="shared" si="309"/>
        <v>29.255610972568579</v>
      </c>
      <c r="AA812" s="13">
        <f t="shared" si="296"/>
        <v>42</v>
      </c>
      <c r="AB812" s="13">
        <f t="shared" si="297"/>
        <v>-1763.5200000000004</v>
      </c>
      <c r="AC812" s="13">
        <f t="shared" si="298"/>
        <v>-2.1989027431421455</v>
      </c>
      <c r="AD812" s="13">
        <f t="shared" si="299"/>
        <v>-4.9979999999999976</v>
      </c>
      <c r="AE812" s="3">
        <f t="shared" si="300"/>
        <v>0</v>
      </c>
      <c r="AF812" s="13">
        <f t="shared" si="288"/>
        <v>1763.5200000000004</v>
      </c>
      <c r="AG812" s="13">
        <f t="shared" si="310"/>
        <v>2.1989027431421455</v>
      </c>
      <c r="AH812" s="13">
        <f t="shared" si="289"/>
        <v>2.1989027431421455</v>
      </c>
    </row>
    <row r="813" spans="1:34" x14ac:dyDescent="0.2">
      <c r="A813" s="8">
        <f t="shared" si="311"/>
        <v>80300</v>
      </c>
      <c r="B813" s="9">
        <f t="shared" si="291"/>
        <v>80.3</v>
      </c>
      <c r="C813" s="13">
        <f>tarifest3(A813,$A$3,Param!$B$5,Param!$C$5,Param!$D$5,Param!$E$5,Param!$B$6,Param!$C$6,Param!$D$6,Param!$E$6)</f>
        <v>24389</v>
      </c>
      <c r="D813" s="3">
        <f t="shared" si="301"/>
        <v>30.372353673723534</v>
      </c>
      <c r="E813" s="3">
        <f>tarifest3grenz(A813,$A$3,Param!$B$5,Param!$C$5,Param!$D$5,Param!$E$5,Param!$B$6,Param!$C$6,Param!$D$6,Param!$E$6)*100</f>
        <v>42</v>
      </c>
      <c r="F813" s="13">
        <f>soli3(C813,$A$3,Param!$J$4,Param!$J$5,Param!$J$6)</f>
        <v>884.52</v>
      </c>
      <c r="G813" s="3">
        <f>soli3grenz(C813,$A$3,Param!$J$4,Param!$J$5,Param!$J$6)*100</f>
        <v>11.899999999999999</v>
      </c>
      <c r="H813" s="13">
        <f t="shared" si="292"/>
        <v>25273.52</v>
      </c>
      <c r="I813" s="3">
        <f t="shared" si="290"/>
        <v>31.473872976338729</v>
      </c>
      <c r="J813" s="13">
        <f t="shared" si="293"/>
        <v>46.997999999999998</v>
      </c>
      <c r="K813" s="13">
        <f>tarifest3(A813,$A$3,Param!$B$10,Param!$C$10,Param!$D$10,Param!$E$10,Param!$B$11,Param!$C$11,Param!$D$11,Param!$E$11)</f>
        <v>28735</v>
      </c>
      <c r="L813" s="3">
        <f t="shared" si="302"/>
        <v>35.784557907845574</v>
      </c>
      <c r="M813" s="3">
        <f>tarifest3grenz(A813,$A$3,Param!$B$10,Param!$C$10,Param!$D$10,Param!$E$10,Param!$B$11,Param!$C$11,Param!$D$11,Param!$E$11)*100</f>
        <v>42</v>
      </c>
      <c r="N813" s="3">
        <f t="shared" si="303"/>
        <v>14335</v>
      </c>
      <c r="O813" s="3">
        <f t="shared" si="304"/>
        <v>17.851805728518059</v>
      </c>
      <c r="P813" s="13">
        <f t="shared" si="294"/>
        <v>56210</v>
      </c>
      <c r="Q813" s="13">
        <f t="shared" si="305"/>
        <v>0</v>
      </c>
      <c r="R813" s="13">
        <f>tarifest3(A813-$K$3,$A$3,Param!$B$10,Param!$C$10,Param!$D$10,Param!$E$10,Param!$B$11,Param!$C$11,Param!$D$11,Param!$E$11)</f>
        <v>20095</v>
      </c>
      <c r="S813" s="3">
        <f t="shared" si="306"/>
        <v>25.024906600249064</v>
      </c>
      <c r="T813" s="3">
        <f>IF(A813&lt;$K$3,$K$2,tarifest3grenz(A813-$K$3,$A$3,Param!$B$10,Param!$C$10,Param!$D$10,Param!$E$10,Param!$B$11,Param!$C$11,Param!$D$11,Param!$E$11))*100</f>
        <v>42</v>
      </c>
      <c r="U813" s="3">
        <f>MAX(K813-tarifest3($K$3,$A$3,Param!$B$10,Param!$C$10,Param!$D$10,Param!$E$10,Param!$B$11,Param!$C$11,Param!$D$11,Param!$E$11),0)</f>
        <v>23505</v>
      </c>
      <c r="V813" s="3">
        <f t="shared" si="307"/>
        <v>29.271481942714821</v>
      </c>
      <c r="W813" s="3">
        <f t="shared" si="308"/>
        <v>42</v>
      </c>
      <c r="X813" s="3">
        <f>soli3grenz(K813,$A$3,Param!$J$9,Param!$J$10,Param!$J$11)*100</f>
        <v>11.899999999999999</v>
      </c>
      <c r="Y813" s="13">
        <f t="shared" si="295"/>
        <v>23505</v>
      </c>
      <c r="Z813" s="3">
        <f t="shared" si="309"/>
        <v>29.271481942714821</v>
      </c>
      <c r="AA813" s="13">
        <f t="shared" si="296"/>
        <v>42</v>
      </c>
      <c r="AB813" s="13">
        <f t="shared" si="297"/>
        <v>-1768.5200000000004</v>
      </c>
      <c r="AC813" s="13">
        <f t="shared" si="298"/>
        <v>-2.2023910336239076</v>
      </c>
      <c r="AD813" s="13">
        <f t="shared" si="299"/>
        <v>-4.9979999999999976</v>
      </c>
      <c r="AE813" s="3">
        <f t="shared" si="300"/>
        <v>0</v>
      </c>
      <c r="AF813" s="13">
        <f t="shared" si="288"/>
        <v>1768.5200000000004</v>
      </c>
      <c r="AG813" s="13">
        <f t="shared" si="310"/>
        <v>2.2023910336239076</v>
      </c>
      <c r="AH813" s="13">
        <f t="shared" si="289"/>
        <v>2.2023910336239076</v>
      </c>
    </row>
    <row r="814" spans="1:34" x14ac:dyDescent="0.2">
      <c r="A814" s="8">
        <f t="shared" si="311"/>
        <v>80400</v>
      </c>
      <c r="B814" s="9">
        <f t="shared" si="291"/>
        <v>80.400000000000006</v>
      </c>
      <c r="C814" s="13">
        <f>tarifest3(A814,$A$3,Param!$B$5,Param!$C$5,Param!$D$5,Param!$E$5,Param!$B$6,Param!$C$6,Param!$D$6,Param!$E$6)</f>
        <v>24431</v>
      </c>
      <c r="D814" s="3">
        <f t="shared" si="301"/>
        <v>30.386815920398007</v>
      </c>
      <c r="E814" s="3">
        <f>tarifest3grenz(A814,$A$3,Param!$B$5,Param!$C$5,Param!$D$5,Param!$E$5,Param!$B$6,Param!$C$6,Param!$D$6,Param!$E$6)*100</f>
        <v>42</v>
      </c>
      <c r="F814" s="13">
        <f>soli3(C814,$A$3,Param!$J$4,Param!$J$5,Param!$J$6)</f>
        <v>889.52</v>
      </c>
      <c r="G814" s="3">
        <f>soli3grenz(C814,$A$3,Param!$J$4,Param!$J$5,Param!$J$6)*100</f>
        <v>11.899999999999999</v>
      </c>
      <c r="H814" s="13">
        <f t="shared" si="292"/>
        <v>25320.52</v>
      </c>
      <c r="I814" s="3">
        <f t="shared" si="290"/>
        <v>31.493184079601988</v>
      </c>
      <c r="J814" s="13">
        <f t="shared" si="293"/>
        <v>46.997999999999998</v>
      </c>
      <c r="K814" s="13">
        <f>tarifest3(A814,$A$3,Param!$B$10,Param!$C$10,Param!$D$10,Param!$E$10,Param!$B$11,Param!$C$11,Param!$D$11,Param!$E$11)</f>
        <v>28777</v>
      </c>
      <c r="L814" s="3">
        <f t="shared" si="302"/>
        <v>35.792288557213929</v>
      </c>
      <c r="M814" s="3">
        <f>tarifest3grenz(A814,$A$3,Param!$B$10,Param!$C$10,Param!$D$10,Param!$E$10,Param!$B$11,Param!$C$11,Param!$D$11,Param!$E$11)*100</f>
        <v>42</v>
      </c>
      <c r="N814" s="3">
        <f t="shared" si="303"/>
        <v>14377</v>
      </c>
      <c r="O814" s="3">
        <f t="shared" si="304"/>
        <v>17.881840796019901</v>
      </c>
      <c r="P814" s="13">
        <f t="shared" si="294"/>
        <v>56280</v>
      </c>
      <c r="Q814" s="13">
        <f t="shared" si="305"/>
        <v>0</v>
      </c>
      <c r="R814" s="13">
        <f>tarifest3(A814-$K$3,$A$3,Param!$B$10,Param!$C$10,Param!$D$10,Param!$E$10,Param!$B$11,Param!$C$11,Param!$D$11,Param!$E$11)</f>
        <v>20137</v>
      </c>
      <c r="S814" s="3">
        <f t="shared" si="306"/>
        <v>25.046019900497512</v>
      </c>
      <c r="T814" s="3">
        <f>IF(A814&lt;$K$3,$K$2,tarifest3grenz(A814-$K$3,$A$3,Param!$B$10,Param!$C$10,Param!$D$10,Param!$E$10,Param!$B$11,Param!$C$11,Param!$D$11,Param!$E$11))*100</f>
        <v>42</v>
      </c>
      <c r="U814" s="3">
        <f>MAX(K814-tarifest3($K$3,$A$3,Param!$B$10,Param!$C$10,Param!$D$10,Param!$E$10,Param!$B$11,Param!$C$11,Param!$D$11,Param!$E$11),0)</f>
        <v>23547</v>
      </c>
      <c r="V814" s="3">
        <f t="shared" si="307"/>
        <v>29.28731343283582</v>
      </c>
      <c r="W814" s="3">
        <f t="shared" si="308"/>
        <v>42</v>
      </c>
      <c r="X814" s="3">
        <f>soli3grenz(K814,$A$3,Param!$J$9,Param!$J$10,Param!$J$11)*100</f>
        <v>11.899999999999999</v>
      </c>
      <c r="Y814" s="13">
        <f t="shared" si="295"/>
        <v>23547</v>
      </c>
      <c r="Z814" s="3">
        <f t="shared" si="309"/>
        <v>29.28731343283582</v>
      </c>
      <c r="AA814" s="13">
        <f t="shared" si="296"/>
        <v>42</v>
      </c>
      <c r="AB814" s="13">
        <f t="shared" si="297"/>
        <v>-1773.5200000000004</v>
      </c>
      <c r="AC814" s="13">
        <f t="shared" si="298"/>
        <v>-2.2058706467661686</v>
      </c>
      <c r="AD814" s="13">
        <f t="shared" si="299"/>
        <v>-4.9979999999999976</v>
      </c>
      <c r="AE814" s="3">
        <f t="shared" si="300"/>
        <v>0</v>
      </c>
      <c r="AF814" s="13">
        <f t="shared" si="288"/>
        <v>1773.5200000000004</v>
      </c>
      <c r="AG814" s="13">
        <f t="shared" si="310"/>
        <v>2.2058706467661686</v>
      </c>
      <c r="AH814" s="13">
        <f t="shared" si="289"/>
        <v>2.2058706467661686</v>
      </c>
    </row>
    <row r="815" spans="1:34" x14ac:dyDescent="0.2">
      <c r="A815" s="8">
        <f t="shared" si="311"/>
        <v>80500</v>
      </c>
      <c r="B815" s="9">
        <f t="shared" si="291"/>
        <v>80.5</v>
      </c>
      <c r="C815" s="13">
        <f>tarifest3(A815,$A$3,Param!$B$5,Param!$C$5,Param!$D$5,Param!$E$5,Param!$B$6,Param!$C$6,Param!$D$6,Param!$E$6)</f>
        <v>24473</v>
      </c>
      <c r="D815" s="3">
        <f t="shared" si="301"/>
        <v>30.401242236024846</v>
      </c>
      <c r="E815" s="3">
        <f>tarifest3grenz(A815,$A$3,Param!$B$5,Param!$C$5,Param!$D$5,Param!$E$5,Param!$B$6,Param!$C$6,Param!$D$6,Param!$E$6)*100</f>
        <v>42</v>
      </c>
      <c r="F815" s="13">
        <f>soli3(C815,$A$3,Param!$J$4,Param!$J$5,Param!$J$6)</f>
        <v>894.52</v>
      </c>
      <c r="G815" s="3">
        <f>soli3grenz(C815,$A$3,Param!$J$4,Param!$J$5,Param!$J$6)*100</f>
        <v>11.899999999999999</v>
      </c>
      <c r="H815" s="13">
        <f t="shared" si="292"/>
        <v>25367.52</v>
      </c>
      <c r="I815" s="3">
        <f t="shared" si="290"/>
        <v>31.512447204968947</v>
      </c>
      <c r="J815" s="13">
        <f t="shared" si="293"/>
        <v>46.997999999999998</v>
      </c>
      <c r="K815" s="13">
        <f>tarifest3(A815,$A$3,Param!$B$10,Param!$C$10,Param!$D$10,Param!$E$10,Param!$B$11,Param!$C$11,Param!$D$11,Param!$E$11)</f>
        <v>28819</v>
      </c>
      <c r="L815" s="3">
        <f t="shared" si="302"/>
        <v>35.799999999999997</v>
      </c>
      <c r="M815" s="3">
        <f>tarifest3grenz(A815,$A$3,Param!$B$10,Param!$C$10,Param!$D$10,Param!$E$10,Param!$B$11,Param!$C$11,Param!$D$11,Param!$E$11)*100</f>
        <v>42</v>
      </c>
      <c r="N815" s="3">
        <f t="shared" si="303"/>
        <v>14419</v>
      </c>
      <c r="O815" s="3">
        <f t="shared" si="304"/>
        <v>17.911801242236024</v>
      </c>
      <c r="P815" s="13">
        <f t="shared" si="294"/>
        <v>56350</v>
      </c>
      <c r="Q815" s="13">
        <f t="shared" si="305"/>
        <v>0</v>
      </c>
      <c r="R815" s="13">
        <f>tarifest3(A815-$K$3,$A$3,Param!$B$10,Param!$C$10,Param!$D$10,Param!$E$10,Param!$B$11,Param!$C$11,Param!$D$11,Param!$E$11)</f>
        <v>20179</v>
      </c>
      <c r="S815" s="3">
        <f t="shared" si="306"/>
        <v>25.067080745341613</v>
      </c>
      <c r="T815" s="3">
        <f>IF(A815&lt;$K$3,$K$2,tarifest3grenz(A815-$K$3,$A$3,Param!$B$10,Param!$C$10,Param!$D$10,Param!$E$10,Param!$B$11,Param!$C$11,Param!$D$11,Param!$E$11))*100</f>
        <v>42</v>
      </c>
      <c r="U815" s="3">
        <f>MAX(K815-tarifest3($K$3,$A$3,Param!$B$10,Param!$C$10,Param!$D$10,Param!$E$10,Param!$B$11,Param!$C$11,Param!$D$11,Param!$E$11),0)</f>
        <v>23589</v>
      </c>
      <c r="V815" s="3">
        <f t="shared" si="307"/>
        <v>29.303105590062113</v>
      </c>
      <c r="W815" s="3">
        <f t="shared" si="308"/>
        <v>42</v>
      </c>
      <c r="X815" s="3">
        <f>soli3grenz(K815,$A$3,Param!$J$9,Param!$J$10,Param!$J$11)*100</f>
        <v>11.899999999999999</v>
      </c>
      <c r="Y815" s="13">
        <f t="shared" si="295"/>
        <v>23589</v>
      </c>
      <c r="Z815" s="3">
        <f t="shared" si="309"/>
        <v>29.303105590062113</v>
      </c>
      <c r="AA815" s="13">
        <f t="shared" si="296"/>
        <v>42</v>
      </c>
      <c r="AB815" s="13">
        <f t="shared" si="297"/>
        <v>-1778.5200000000004</v>
      </c>
      <c r="AC815" s="13">
        <f t="shared" si="298"/>
        <v>-2.2093416149068332</v>
      </c>
      <c r="AD815" s="13">
        <f t="shared" si="299"/>
        <v>-4.9979999999999976</v>
      </c>
      <c r="AE815" s="3">
        <f t="shared" si="300"/>
        <v>0</v>
      </c>
      <c r="AF815" s="13">
        <f t="shared" si="288"/>
        <v>1778.5200000000004</v>
      </c>
      <c r="AG815" s="13">
        <f t="shared" si="310"/>
        <v>2.2093416149068332</v>
      </c>
      <c r="AH815" s="13">
        <f t="shared" si="289"/>
        <v>2.2093416149068332</v>
      </c>
    </row>
    <row r="816" spans="1:34" x14ac:dyDescent="0.2">
      <c r="A816" s="8">
        <f t="shared" si="311"/>
        <v>80600</v>
      </c>
      <c r="B816" s="9">
        <f t="shared" si="291"/>
        <v>80.599999999999994</v>
      </c>
      <c r="C816" s="13">
        <f>tarifest3(A816,$A$3,Param!$B$5,Param!$C$5,Param!$D$5,Param!$E$5,Param!$B$6,Param!$C$6,Param!$D$6,Param!$E$6)</f>
        <v>24515</v>
      </c>
      <c r="D816" s="3">
        <f t="shared" si="301"/>
        <v>30.415632754342433</v>
      </c>
      <c r="E816" s="3">
        <f>tarifest3grenz(A816,$A$3,Param!$B$5,Param!$C$5,Param!$D$5,Param!$E$5,Param!$B$6,Param!$C$6,Param!$D$6,Param!$E$6)*100</f>
        <v>42</v>
      </c>
      <c r="F816" s="13">
        <f>soli3(C816,$A$3,Param!$J$4,Param!$J$5,Param!$J$6)</f>
        <v>899.52</v>
      </c>
      <c r="G816" s="3">
        <f>soli3grenz(C816,$A$3,Param!$J$4,Param!$J$5,Param!$J$6)*100</f>
        <v>11.899999999999999</v>
      </c>
      <c r="H816" s="13">
        <f t="shared" si="292"/>
        <v>25414.52</v>
      </c>
      <c r="I816" s="3">
        <f t="shared" si="290"/>
        <v>31.531662531017368</v>
      </c>
      <c r="J816" s="13">
        <f t="shared" si="293"/>
        <v>46.997999999999998</v>
      </c>
      <c r="K816" s="13">
        <f>tarifest3(A816,$A$3,Param!$B$10,Param!$C$10,Param!$D$10,Param!$E$10,Param!$B$11,Param!$C$11,Param!$D$11,Param!$E$11)</f>
        <v>28861</v>
      </c>
      <c r="L816" s="3">
        <f t="shared" si="302"/>
        <v>35.807692307692307</v>
      </c>
      <c r="M816" s="3">
        <f>tarifest3grenz(A816,$A$3,Param!$B$10,Param!$C$10,Param!$D$10,Param!$E$10,Param!$B$11,Param!$C$11,Param!$D$11,Param!$E$11)*100</f>
        <v>42</v>
      </c>
      <c r="N816" s="3">
        <f t="shared" si="303"/>
        <v>14461</v>
      </c>
      <c r="O816" s="3">
        <f t="shared" si="304"/>
        <v>17.941687344913152</v>
      </c>
      <c r="P816" s="13">
        <f t="shared" si="294"/>
        <v>56420</v>
      </c>
      <c r="Q816" s="13">
        <f t="shared" si="305"/>
        <v>0</v>
      </c>
      <c r="R816" s="13">
        <f>tarifest3(A816-$K$3,$A$3,Param!$B$10,Param!$C$10,Param!$D$10,Param!$E$10,Param!$B$11,Param!$C$11,Param!$D$11,Param!$E$11)</f>
        <v>20221</v>
      </c>
      <c r="S816" s="3">
        <f t="shared" si="306"/>
        <v>25.088089330024815</v>
      </c>
      <c r="T816" s="3">
        <f>IF(A816&lt;$K$3,$K$2,tarifest3grenz(A816-$K$3,$A$3,Param!$B$10,Param!$C$10,Param!$D$10,Param!$E$10,Param!$B$11,Param!$C$11,Param!$D$11,Param!$E$11))*100</f>
        <v>42</v>
      </c>
      <c r="U816" s="3">
        <f>MAX(K816-tarifest3($K$3,$A$3,Param!$B$10,Param!$C$10,Param!$D$10,Param!$E$10,Param!$B$11,Param!$C$11,Param!$D$11,Param!$E$11),0)</f>
        <v>23631</v>
      </c>
      <c r="V816" s="3">
        <f t="shared" si="307"/>
        <v>29.318858560794041</v>
      </c>
      <c r="W816" s="3">
        <f t="shared" si="308"/>
        <v>42</v>
      </c>
      <c r="X816" s="3">
        <f>soli3grenz(K816,$A$3,Param!$J$9,Param!$J$10,Param!$J$11)*100</f>
        <v>11.899999999999999</v>
      </c>
      <c r="Y816" s="13">
        <f t="shared" si="295"/>
        <v>23631</v>
      </c>
      <c r="Z816" s="3">
        <f t="shared" si="309"/>
        <v>29.318858560794041</v>
      </c>
      <c r="AA816" s="13">
        <f t="shared" si="296"/>
        <v>42</v>
      </c>
      <c r="AB816" s="13">
        <f t="shared" si="297"/>
        <v>-1783.5200000000004</v>
      </c>
      <c r="AC816" s="13">
        <f t="shared" si="298"/>
        <v>-2.2128039702233266</v>
      </c>
      <c r="AD816" s="13">
        <f t="shared" si="299"/>
        <v>-4.9979999999999976</v>
      </c>
      <c r="AE816" s="3">
        <f t="shared" si="300"/>
        <v>0</v>
      </c>
      <c r="AF816" s="13">
        <f t="shared" si="288"/>
        <v>1783.5200000000004</v>
      </c>
      <c r="AG816" s="13">
        <f t="shared" si="310"/>
        <v>2.2128039702233266</v>
      </c>
      <c r="AH816" s="13">
        <f t="shared" si="289"/>
        <v>2.2128039702233266</v>
      </c>
    </row>
    <row r="817" spans="1:34" x14ac:dyDescent="0.2">
      <c r="A817" s="8">
        <f t="shared" si="311"/>
        <v>80700</v>
      </c>
      <c r="B817" s="9">
        <f t="shared" si="291"/>
        <v>80.7</v>
      </c>
      <c r="C817" s="13">
        <f>tarifest3(A817,$A$3,Param!$B$5,Param!$C$5,Param!$D$5,Param!$E$5,Param!$B$6,Param!$C$6,Param!$D$6,Param!$E$6)</f>
        <v>24557</v>
      </c>
      <c r="D817" s="3">
        <f t="shared" si="301"/>
        <v>30.429987608426266</v>
      </c>
      <c r="E817" s="3">
        <f>tarifest3grenz(A817,$A$3,Param!$B$5,Param!$C$5,Param!$D$5,Param!$E$5,Param!$B$6,Param!$C$6,Param!$D$6,Param!$E$6)*100</f>
        <v>42</v>
      </c>
      <c r="F817" s="13">
        <f>soli3(C817,$A$3,Param!$J$4,Param!$J$5,Param!$J$6)</f>
        <v>904.51</v>
      </c>
      <c r="G817" s="3">
        <f>soli3grenz(C817,$A$3,Param!$J$4,Param!$J$5,Param!$J$6)*100</f>
        <v>11.899999999999999</v>
      </c>
      <c r="H817" s="13">
        <f t="shared" si="292"/>
        <v>25461.51</v>
      </c>
      <c r="I817" s="3">
        <f t="shared" si="290"/>
        <v>31.55081784386617</v>
      </c>
      <c r="J817" s="13">
        <f t="shared" si="293"/>
        <v>46.997999999999998</v>
      </c>
      <c r="K817" s="13">
        <f>tarifest3(A817,$A$3,Param!$B$10,Param!$C$10,Param!$D$10,Param!$E$10,Param!$B$11,Param!$C$11,Param!$D$11,Param!$E$11)</f>
        <v>28903</v>
      </c>
      <c r="L817" s="3">
        <f t="shared" si="302"/>
        <v>35.815365551425032</v>
      </c>
      <c r="M817" s="3">
        <f>tarifest3grenz(A817,$A$3,Param!$B$10,Param!$C$10,Param!$D$10,Param!$E$10,Param!$B$11,Param!$C$11,Param!$D$11,Param!$E$11)*100</f>
        <v>42</v>
      </c>
      <c r="N817" s="3">
        <f t="shared" si="303"/>
        <v>14503</v>
      </c>
      <c r="O817" s="3">
        <f t="shared" si="304"/>
        <v>17.971499380421314</v>
      </c>
      <c r="P817" s="13">
        <f t="shared" si="294"/>
        <v>56490</v>
      </c>
      <c r="Q817" s="13">
        <f t="shared" si="305"/>
        <v>0</v>
      </c>
      <c r="R817" s="13">
        <f>tarifest3(A817-$K$3,$A$3,Param!$B$10,Param!$C$10,Param!$D$10,Param!$E$10,Param!$B$11,Param!$C$11,Param!$D$11,Param!$E$11)</f>
        <v>20263</v>
      </c>
      <c r="S817" s="3">
        <f t="shared" si="306"/>
        <v>25.109045848822802</v>
      </c>
      <c r="T817" s="3">
        <f>IF(A817&lt;$K$3,$K$2,tarifest3grenz(A817-$K$3,$A$3,Param!$B$10,Param!$C$10,Param!$D$10,Param!$E$10,Param!$B$11,Param!$C$11,Param!$D$11,Param!$E$11))*100</f>
        <v>42</v>
      </c>
      <c r="U817" s="3">
        <f>MAX(K817-tarifest3($K$3,$A$3,Param!$B$10,Param!$C$10,Param!$D$10,Param!$E$10,Param!$B$11,Param!$C$11,Param!$D$11,Param!$E$11),0)</f>
        <v>23673</v>
      </c>
      <c r="V817" s="3">
        <f t="shared" si="307"/>
        <v>29.334572490706318</v>
      </c>
      <c r="W817" s="3">
        <f t="shared" si="308"/>
        <v>42</v>
      </c>
      <c r="X817" s="3">
        <f>soli3grenz(K817,$A$3,Param!$J$9,Param!$J$10,Param!$J$11)*100</f>
        <v>11.899999999999999</v>
      </c>
      <c r="Y817" s="13">
        <f t="shared" si="295"/>
        <v>23673</v>
      </c>
      <c r="Z817" s="3">
        <f t="shared" si="309"/>
        <v>29.334572490706318</v>
      </c>
      <c r="AA817" s="13">
        <f t="shared" si="296"/>
        <v>42</v>
      </c>
      <c r="AB817" s="13">
        <f t="shared" si="297"/>
        <v>-1788.5099999999984</v>
      </c>
      <c r="AC817" s="13">
        <f t="shared" si="298"/>
        <v>-2.2162453531598523</v>
      </c>
      <c r="AD817" s="13">
        <f t="shared" si="299"/>
        <v>-4.9979999999999976</v>
      </c>
      <c r="AE817" s="3">
        <f t="shared" si="300"/>
        <v>0</v>
      </c>
      <c r="AF817" s="13">
        <f t="shared" si="288"/>
        <v>1788.5099999999984</v>
      </c>
      <c r="AG817" s="13">
        <f t="shared" si="310"/>
        <v>2.2162453531598523</v>
      </c>
      <c r="AH817" s="13">
        <f t="shared" si="289"/>
        <v>2.2162453531598523</v>
      </c>
    </row>
    <row r="818" spans="1:34" x14ac:dyDescent="0.2">
      <c r="A818" s="8">
        <f t="shared" si="311"/>
        <v>80800</v>
      </c>
      <c r="B818" s="9">
        <f t="shared" si="291"/>
        <v>80.8</v>
      </c>
      <c r="C818" s="13">
        <f>tarifest3(A818,$A$3,Param!$B$5,Param!$C$5,Param!$D$5,Param!$E$5,Param!$B$6,Param!$C$6,Param!$D$6,Param!$E$6)</f>
        <v>24599</v>
      </c>
      <c r="D818" s="3">
        <f t="shared" si="301"/>
        <v>30.44430693069307</v>
      </c>
      <c r="E818" s="3">
        <f>tarifest3grenz(A818,$A$3,Param!$B$5,Param!$C$5,Param!$D$5,Param!$E$5,Param!$B$6,Param!$C$6,Param!$D$6,Param!$E$6)*100</f>
        <v>42</v>
      </c>
      <c r="F818" s="13">
        <f>soli3(C818,$A$3,Param!$J$4,Param!$J$5,Param!$J$6)</f>
        <v>909.51</v>
      </c>
      <c r="G818" s="3">
        <f>soli3grenz(C818,$A$3,Param!$J$4,Param!$J$5,Param!$J$6)*100</f>
        <v>11.899999999999999</v>
      </c>
      <c r="H818" s="13">
        <f t="shared" si="292"/>
        <v>25508.51</v>
      </c>
      <c r="I818" s="3">
        <f t="shared" si="290"/>
        <v>31.56993811881188</v>
      </c>
      <c r="J818" s="13">
        <f t="shared" si="293"/>
        <v>46.997999999999998</v>
      </c>
      <c r="K818" s="13">
        <f>tarifest3(A818,$A$3,Param!$B$10,Param!$C$10,Param!$D$10,Param!$E$10,Param!$B$11,Param!$C$11,Param!$D$11,Param!$E$11)</f>
        <v>28945</v>
      </c>
      <c r="L818" s="3">
        <f t="shared" si="302"/>
        <v>35.823019801980202</v>
      </c>
      <c r="M818" s="3">
        <f>tarifest3grenz(A818,$A$3,Param!$B$10,Param!$C$10,Param!$D$10,Param!$E$10,Param!$B$11,Param!$C$11,Param!$D$11,Param!$E$11)*100</f>
        <v>42</v>
      </c>
      <c r="N818" s="3">
        <f t="shared" si="303"/>
        <v>14545</v>
      </c>
      <c r="O818" s="3">
        <f t="shared" si="304"/>
        <v>18.001237623762375</v>
      </c>
      <c r="P818" s="13">
        <f t="shared" si="294"/>
        <v>56560</v>
      </c>
      <c r="Q818" s="13">
        <f t="shared" si="305"/>
        <v>0</v>
      </c>
      <c r="R818" s="13">
        <f>tarifest3(A818-$K$3,$A$3,Param!$B$10,Param!$C$10,Param!$D$10,Param!$E$10,Param!$B$11,Param!$C$11,Param!$D$11,Param!$E$11)</f>
        <v>20305</v>
      </c>
      <c r="S818" s="3">
        <f t="shared" si="306"/>
        <v>25.129950495049503</v>
      </c>
      <c r="T818" s="3">
        <f>IF(A818&lt;$K$3,$K$2,tarifest3grenz(A818-$K$3,$A$3,Param!$B$10,Param!$C$10,Param!$D$10,Param!$E$10,Param!$B$11,Param!$C$11,Param!$D$11,Param!$E$11))*100</f>
        <v>42</v>
      </c>
      <c r="U818" s="3">
        <f>MAX(K818-tarifest3($K$3,$A$3,Param!$B$10,Param!$C$10,Param!$D$10,Param!$E$10,Param!$B$11,Param!$C$11,Param!$D$11,Param!$E$11),0)</f>
        <v>23715</v>
      </c>
      <c r="V818" s="3">
        <f t="shared" si="307"/>
        <v>29.350247524752476</v>
      </c>
      <c r="W818" s="3">
        <f t="shared" si="308"/>
        <v>42</v>
      </c>
      <c r="X818" s="3">
        <f>soli3grenz(K818,$A$3,Param!$J$9,Param!$J$10,Param!$J$11)*100</f>
        <v>11.899999999999999</v>
      </c>
      <c r="Y818" s="13">
        <f t="shared" si="295"/>
        <v>23715</v>
      </c>
      <c r="Z818" s="3">
        <f t="shared" si="309"/>
        <v>29.350247524752476</v>
      </c>
      <c r="AA818" s="13">
        <f t="shared" si="296"/>
        <v>42</v>
      </c>
      <c r="AB818" s="13">
        <f t="shared" si="297"/>
        <v>-1793.5099999999984</v>
      </c>
      <c r="AC818" s="13">
        <f t="shared" si="298"/>
        <v>-2.2196905940594043</v>
      </c>
      <c r="AD818" s="13">
        <f t="shared" si="299"/>
        <v>-4.9979999999999976</v>
      </c>
      <c r="AE818" s="3">
        <f t="shared" si="300"/>
        <v>0</v>
      </c>
      <c r="AF818" s="13">
        <f t="shared" si="288"/>
        <v>1793.5099999999984</v>
      </c>
      <c r="AG818" s="13">
        <f t="shared" si="310"/>
        <v>2.2196905940594043</v>
      </c>
      <c r="AH818" s="13">
        <f t="shared" si="289"/>
        <v>2.2196905940594043</v>
      </c>
    </row>
    <row r="819" spans="1:34" x14ac:dyDescent="0.2">
      <c r="A819" s="8">
        <f t="shared" si="311"/>
        <v>80900</v>
      </c>
      <c r="B819" s="9">
        <f t="shared" si="291"/>
        <v>80.900000000000006</v>
      </c>
      <c r="C819" s="13">
        <f>tarifest3(A819,$A$3,Param!$B$5,Param!$C$5,Param!$D$5,Param!$E$5,Param!$B$6,Param!$C$6,Param!$D$6,Param!$E$6)</f>
        <v>24641</v>
      </c>
      <c r="D819" s="3">
        <f t="shared" si="301"/>
        <v>30.45859085290482</v>
      </c>
      <c r="E819" s="3">
        <f>tarifest3grenz(A819,$A$3,Param!$B$5,Param!$C$5,Param!$D$5,Param!$E$5,Param!$B$6,Param!$C$6,Param!$D$6,Param!$E$6)*100</f>
        <v>42</v>
      </c>
      <c r="F819" s="13">
        <f>soli3(C819,$A$3,Param!$J$4,Param!$J$5,Param!$J$6)</f>
        <v>914.51</v>
      </c>
      <c r="G819" s="3">
        <f>soli3grenz(C819,$A$3,Param!$J$4,Param!$J$5,Param!$J$6)*100</f>
        <v>11.899999999999999</v>
      </c>
      <c r="H819" s="13">
        <f t="shared" si="292"/>
        <v>25555.51</v>
      </c>
      <c r="I819" s="3">
        <f t="shared" si="290"/>
        <v>31.589011124845484</v>
      </c>
      <c r="J819" s="13">
        <f t="shared" si="293"/>
        <v>46.997999999999998</v>
      </c>
      <c r="K819" s="13">
        <f>tarifest3(A819,$A$3,Param!$B$10,Param!$C$10,Param!$D$10,Param!$E$10,Param!$B$11,Param!$C$11,Param!$D$11,Param!$E$11)</f>
        <v>28987</v>
      </c>
      <c r="L819" s="3">
        <f t="shared" si="302"/>
        <v>35.830655129789861</v>
      </c>
      <c r="M819" s="3">
        <f>tarifest3grenz(A819,$A$3,Param!$B$10,Param!$C$10,Param!$D$10,Param!$E$10,Param!$B$11,Param!$C$11,Param!$D$11,Param!$E$11)*100</f>
        <v>42</v>
      </c>
      <c r="N819" s="3">
        <f t="shared" si="303"/>
        <v>14587</v>
      </c>
      <c r="O819" s="3">
        <f t="shared" si="304"/>
        <v>18.030902348578493</v>
      </c>
      <c r="P819" s="13">
        <f t="shared" si="294"/>
        <v>56630</v>
      </c>
      <c r="Q819" s="13">
        <f t="shared" si="305"/>
        <v>0</v>
      </c>
      <c r="R819" s="13">
        <f>tarifest3(A819-$K$3,$A$3,Param!$B$10,Param!$C$10,Param!$D$10,Param!$E$10,Param!$B$11,Param!$C$11,Param!$D$11,Param!$E$11)</f>
        <v>20347</v>
      </c>
      <c r="S819" s="3">
        <f t="shared" si="306"/>
        <v>25.150803461063042</v>
      </c>
      <c r="T819" s="3">
        <f>IF(A819&lt;$K$3,$K$2,tarifest3grenz(A819-$K$3,$A$3,Param!$B$10,Param!$C$10,Param!$D$10,Param!$E$10,Param!$B$11,Param!$C$11,Param!$D$11,Param!$E$11))*100</f>
        <v>42</v>
      </c>
      <c r="U819" s="3">
        <f>MAX(K819-tarifest3($K$3,$A$3,Param!$B$10,Param!$C$10,Param!$D$10,Param!$E$10,Param!$B$11,Param!$C$11,Param!$D$11,Param!$E$11),0)</f>
        <v>23757</v>
      </c>
      <c r="V819" s="3">
        <f t="shared" si="307"/>
        <v>29.365883807169347</v>
      </c>
      <c r="W819" s="3">
        <f t="shared" si="308"/>
        <v>42</v>
      </c>
      <c r="X819" s="3">
        <f>soli3grenz(K819,$A$3,Param!$J$9,Param!$J$10,Param!$J$11)*100</f>
        <v>11.899999999999999</v>
      </c>
      <c r="Y819" s="13">
        <f t="shared" si="295"/>
        <v>23757</v>
      </c>
      <c r="Z819" s="3">
        <f t="shared" si="309"/>
        <v>29.365883807169347</v>
      </c>
      <c r="AA819" s="13">
        <f t="shared" si="296"/>
        <v>42</v>
      </c>
      <c r="AB819" s="13">
        <f t="shared" si="297"/>
        <v>-1798.5099999999984</v>
      </c>
      <c r="AC819" s="13">
        <f t="shared" si="298"/>
        <v>-2.2231273176761377</v>
      </c>
      <c r="AD819" s="13">
        <f t="shared" si="299"/>
        <v>-4.9979999999999976</v>
      </c>
      <c r="AE819" s="3">
        <f t="shared" si="300"/>
        <v>0</v>
      </c>
      <c r="AF819" s="13">
        <f t="shared" si="288"/>
        <v>1798.5099999999984</v>
      </c>
      <c r="AG819" s="13">
        <f t="shared" si="310"/>
        <v>2.2231273176761377</v>
      </c>
      <c r="AH819" s="13">
        <f t="shared" si="289"/>
        <v>2.2231273176761377</v>
      </c>
    </row>
    <row r="820" spans="1:34" x14ac:dyDescent="0.2">
      <c r="A820" s="8">
        <f t="shared" si="311"/>
        <v>81000</v>
      </c>
      <c r="B820" s="9">
        <f t="shared" si="291"/>
        <v>81</v>
      </c>
      <c r="C820" s="13">
        <f>tarifest3(A820,$A$3,Param!$B$5,Param!$C$5,Param!$D$5,Param!$E$5,Param!$B$6,Param!$C$6,Param!$D$6,Param!$E$6)</f>
        <v>24683</v>
      </c>
      <c r="D820" s="3">
        <f t="shared" si="301"/>
        <v>30.472839506172839</v>
      </c>
      <c r="E820" s="3">
        <f>tarifest3grenz(A820,$A$3,Param!$B$5,Param!$C$5,Param!$D$5,Param!$E$5,Param!$B$6,Param!$C$6,Param!$D$6,Param!$E$6)*100</f>
        <v>42</v>
      </c>
      <c r="F820" s="13">
        <f>soli3(C820,$A$3,Param!$J$4,Param!$J$5,Param!$J$6)</f>
        <v>919.51</v>
      </c>
      <c r="G820" s="3">
        <f>soli3grenz(C820,$A$3,Param!$J$4,Param!$J$5,Param!$J$6)*100</f>
        <v>11.899999999999999</v>
      </c>
      <c r="H820" s="13">
        <f t="shared" si="292"/>
        <v>25602.51</v>
      </c>
      <c r="I820" s="3">
        <f t="shared" si="290"/>
        <v>31.608037037037036</v>
      </c>
      <c r="J820" s="13">
        <f t="shared" si="293"/>
        <v>46.997999999999998</v>
      </c>
      <c r="K820" s="13">
        <f>tarifest3(A820,$A$3,Param!$B$10,Param!$C$10,Param!$D$10,Param!$E$10,Param!$B$11,Param!$C$11,Param!$D$11,Param!$E$11)</f>
        <v>29029</v>
      </c>
      <c r="L820" s="3">
        <f t="shared" si="302"/>
        <v>35.838271604938271</v>
      </c>
      <c r="M820" s="3">
        <f>tarifest3grenz(A820,$A$3,Param!$B$10,Param!$C$10,Param!$D$10,Param!$E$10,Param!$B$11,Param!$C$11,Param!$D$11,Param!$E$11)*100</f>
        <v>42</v>
      </c>
      <c r="N820" s="3">
        <f t="shared" si="303"/>
        <v>14629</v>
      </c>
      <c r="O820" s="3">
        <f t="shared" si="304"/>
        <v>18.060493827160492</v>
      </c>
      <c r="P820" s="13">
        <f t="shared" si="294"/>
        <v>56700</v>
      </c>
      <c r="Q820" s="13">
        <f t="shared" si="305"/>
        <v>0</v>
      </c>
      <c r="R820" s="13">
        <f>tarifest3(A820-$K$3,$A$3,Param!$B$10,Param!$C$10,Param!$D$10,Param!$E$10,Param!$B$11,Param!$C$11,Param!$D$11,Param!$E$11)</f>
        <v>20389</v>
      </c>
      <c r="S820" s="3">
        <f t="shared" si="306"/>
        <v>25.171604938271603</v>
      </c>
      <c r="T820" s="3">
        <f>IF(A820&lt;$K$3,$K$2,tarifest3grenz(A820-$K$3,$A$3,Param!$B$10,Param!$C$10,Param!$D$10,Param!$E$10,Param!$B$11,Param!$C$11,Param!$D$11,Param!$E$11))*100</f>
        <v>42</v>
      </c>
      <c r="U820" s="3">
        <f>MAX(K820-tarifest3($K$3,$A$3,Param!$B$10,Param!$C$10,Param!$D$10,Param!$E$10,Param!$B$11,Param!$C$11,Param!$D$11,Param!$E$11),0)</f>
        <v>23799</v>
      </c>
      <c r="V820" s="3">
        <f t="shared" si="307"/>
        <v>29.38148148148148</v>
      </c>
      <c r="W820" s="3">
        <f t="shared" si="308"/>
        <v>42</v>
      </c>
      <c r="X820" s="3">
        <f>soli3grenz(K820,$A$3,Param!$J$9,Param!$J$10,Param!$J$11)*100</f>
        <v>11.899999999999999</v>
      </c>
      <c r="Y820" s="13">
        <f t="shared" si="295"/>
        <v>23799</v>
      </c>
      <c r="Z820" s="3">
        <f t="shared" si="309"/>
        <v>29.38148148148148</v>
      </c>
      <c r="AA820" s="13">
        <f t="shared" si="296"/>
        <v>42</v>
      </c>
      <c r="AB820" s="13">
        <f t="shared" si="297"/>
        <v>-1803.5099999999984</v>
      </c>
      <c r="AC820" s="13">
        <f t="shared" si="298"/>
        <v>-2.2265555555555565</v>
      </c>
      <c r="AD820" s="13">
        <f t="shared" si="299"/>
        <v>-4.9979999999999976</v>
      </c>
      <c r="AE820" s="3">
        <f t="shared" si="300"/>
        <v>0</v>
      </c>
      <c r="AF820" s="13">
        <f t="shared" ref="AF820:AF883" si="312">-AB820</f>
        <v>1803.5099999999984</v>
      </c>
      <c r="AG820" s="13">
        <f t="shared" si="310"/>
        <v>2.2265555555555565</v>
      </c>
      <c r="AH820" s="13">
        <f t="shared" ref="AH820:AH883" si="313">-AC820</f>
        <v>2.2265555555555565</v>
      </c>
    </row>
    <row r="821" spans="1:34" x14ac:dyDescent="0.2">
      <c r="A821" s="8">
        <f t="shared" si="311"/>
        <v>81100</v>
      </c>
      <c r="B821" s="9">
        <f t="shared" si="291"/>
        <v>81.099999999999994</v>
      </c>
      <c r="C821" s="13">
        <f>tarifest3(A821,$A$3,Param!$B$5,Param!$C$5,Param!$D$5,Param!$E$5,Param!$B$6,Param!$C$6,Param!$D$6,Param!$E$6)</f>
        <v>24725</v>
      </c>
      <c r="D821" s="3">
        <f t="shared" si="301"/>
        <v>30.487053020961774</v>
      </c>
      <c r="E821" s="3">
        <f>tarifest3grenz(A821,$A$3,Param!$B$5,Param!$C$5,Param!$D$5,Param!$E$5,Param!$B$6,Param!$C$6,Param!$D$6,Param!$E$6)*100</f>
        <v>42</v>
      </c>
      <c r="F821" s="13">
        <f>soli3(C821,$A$3,Param!$J$4,Param!$J$5,Param!$J$6)</f>
        <v>924.51</v>
      </c>
      <c r="G821" s="3">
        <f>soli3grenz(C821,$A$3,Param!$J$4,Param!$J$5,Param!$J$6)*100</f>
        <v>11.899999999999999</v>
      </c>
      <c r="H821" s="13">
        <f t="shared" si="292"/>
        <v>25649.51</v>
      </c>
      <c r="I821" s="3">
        <f t="shared" si="290"/>
        <v>31.62701602959309</v>
      </c>
      <c r="J821" s="13">
        <f t="shared" si="293"/>
        <v>46.997999999999998</v>
      </c>
      <c r="K821" s="13">
        <f>tarifest3(A821,$A$3,Param!$B$10,Param!$C$10,Param!$D$10,Param!$E$10,Param!$B$11,Param!$C$11,Param!$D$11,Param!$E$11)</f>
        <v>29071</v>
      </c>
      <c r="L821" s="3">
        <f t="shared" si="302"/>
        <v>35.845869297163993</v>
      </c>
      <c r="M821" s="3">
        <f>tarifest3grenz(A821,$A$3,Param!$B$10,Param!$C$10,Param!$D$10,Param!$E$10,Param!$B$11,Param!$C$11,Param!$D$11,Param!$E$11)*100</f>
        <v>42</v>
      </c>
      <c r="N821" s="3">
        <f t="shared" si="303"/>
        <v>14671</v>
      </c>
      <c r="O821" s="3">
        <f t="shared" si="304"/>
        <v>18.090012330456226</v>
      </c>
      <c r="P821" s="13">
        <f t="shared" si="294"/>
        <v>56770</v>
      </c>
      <c r="Q821" s="13">
        <f t="shared" si="305"/>
        <v>0</v>
      </c>
      <c r="R821" s="13">
        <f>tarifest3(A821-$K$3,$A$3,Param!$B$10,Param!$C$10,Param!$D$10,Param!$E$10,Param!$B$11,Param!$C$11,Param!$D$11,Param!$E$11)</f>
        <v>20431</v>
      </c>
      <c r="S821" s="3">
        <f t="shared" si="306"/>
        <v>25.192355117139336</v>
      </c>
      <c r="T821" s="3">
        <f>IF(A821&lt;$K$3,$K$2,tarifest3grenz(A821-$K$3,$A$3,Param!$B$10,Param!$C$10,Param!$D$10,Param!$E$10,Param!$B$11,Param!$C$11,Param!$D$11,Param!$E$11))*100</f>
        <v>42</v>
      </c>
      <c r="U821" s="3">
        <f>MAX(K821-tarifest3($K$3,$A$3,Param!$B$10,Param!$C$10,Param!$D$10,Param!$E$10,Param!$B$11,Param!$C$11,Param!$D$11,Param!$E$11),0)</f>
        <v>23841</v>
      </c>
      <c r="V821" s="3">
        <f t="shared" si="307"/>
        <v>29.397040690505548</v>
      </c>
      <c r="W821" s="3">
        <f t="shared" si="308"/>
        <v>42</v>
      </c>
      <c r="X821" s="3">
        <f>soli3grenz(K821,$A$3,Param!$J$9,Param!$J$10,Param!$J$11)*100</f>
        <v>11.899999999999999</v>
      </c>
      <c r="Y821" s="13">
        <f t="shared" si="295"/>
        <v>23841</v>
      </c>
      <c r="Z821" s="3">
        <f t="shared" si="309"/>
        <v>29.397040690505548</v>
      </c>
      <c r="AA821" s="13">
        <f t="shared" si="296"/>
        <v>42</v>
      </c>
      <c r="AB821" s="13">
        <f t="shared" si="297"/>
        <v>-1808.5099999999984</v>
      </c>
      <c r="AC821" s="13">
        <f t="shared" si="298"/>
        <v>-2.2299753390875416</v>
      </c>
      <c r="AD821" s="13">
        <f t="shared" si="299"/>
        <v>-4.9979999999999976</v>
      </c>
      <c r="AE821" s="3">
        <f t="shared" si="300"/>
        <v>0</v>
      </c>
      <c r="AF821" s="13">
        <f t="shared" si="312"/>
        <v>1808.5099999999984</v>
      </c>
      <c r="AG821" s="13">
        <f t="shared" si="310"/>
        <v>2.2299753390875416</v>
      </c>
      <c r="AH821" s="13">
        <f t="shared" si="313"/>
        <v>2.2299753390875416</v>
      </c>
    </row>
    <row r="822" spans="1:34" x14ac:dyDescent="0.2">
      <c r="A822" s="8">
        <f t="shared" si="311"/>
        <v>81200</v>
      </c>
      <c r="B822" s="9">
        <f t="shared" si="291"/>
        <v>81.2</v>
      </c>
      <c r="C822" s="13">
        <f>tarifest3(A822,$A$3,Param!$B$5,Param!$C$5,Param!$D$5,Param!$E$5,Param!$B$6,Param!$C$6,Param!$D$6,Param!$E$6)</f>
        <v>24767</v>
      </c>
      <c r="D822" s="3">
        <f t="shared" si="301"/>
        <v>30.501231527093598</v>
      </c>
      <c r="E822" s="3">
        <f>tarifest3grenz(A822,$A$3,Param!$B$5,Param!$C$5,Param!$D$5,Param!$E$5,Param!$B$6,Param!$C$6,Param!$D$6,Param!$E$6)*100</f>
        <v>42</v>
      </c>
      <c r="F822" s="13">
        <f>soli3(C822,$A$3,Param!$J$4,Param!$J$5,Param!$J$6)</f>
        <v>929.5</v>
      </c>
      <c r="G822" s="3">
        <f>soli3grenz(C822,$A$3,Param!$J$4,Param!$J$5,Param!$J$6)*100</f>
        <v>11.899999999999999</v>
      </c>
      <c r="H822" s="13">
        <f t="shared" si="292"/>
        <v>25696.5</v>
      </c>
      <c r="I822" s="3">
        <f t="shared" si="290"/>
        <v>31.645935960591132</v>
      </c>
      <c r="J822" s="13">
        <f t="shared" si="293"/>
        <v>46.997999999999998</v>
      </c>
      <c r="K822" s="13">
        <f>tarifest3(A822,$A$3,Param!$B$10,Param!$C$10,Param!$D$10,Param!$E$10,Param!$B$11,Param!$C$11,Param!$D$11,Param!$E$11)</f>
        <v>29113</v>
      </c>
      <c r="L822" s="3">
        <f t="shared" si="302"/>
        <v>35.853448275862071</v>
      </c>
      <c r="M822" s="3">
        <f>tarifest3grenz(A822,$A$3,Param!$B$10,Param!$C$10,Param!$D$10,Param!$E$10,Param!$B$11,Param!$C$11,Param!$D$11,Param!$E$11)*100</f>
        <v>42</v>
      </c>
      <c r="N822" s="3">
        <f t="shared" si="303"/>
        <v>14713</v>
      </c>
      <c r="O822" s="3">
        <f t="shared" si="304"/>
        <v>18.119458128078815</v>
      </c>
      <c r="P822" s="13">
        <f t="shared" si="294"/>
        <v>56840</v>
      </c>
      <c r="Q822" s="13">
        <f t="shared" si="305"/>
        <v>0</v>
      </c>
      <c r="R822" s="13">
        <f>tarifest3(A822-$K$3,$A$3,Param!$B$10,Param!$C$10,Param!$D$10,Param!$E$10,Param!$B$11,Param!$C$11,Param!$D$11,Param!$E$11)</f>
        <v>20473</v>
      </c>
      <c r="S822" s="3">
        <f t="shared" si="306"/>
        <v>25.213054187192117</v>
      </c>
      <c r="T822" s="3">
        <f>IF(A822&lt;$K$3,$K$2,tarifest3grenz(A822-$K$3,$A$3,Param!$B$10,Param!$C$10,Param!$D$10,Param!$E$10,Param!$B$11,Param!$C$11,Param!$D$11,Param!$E$11))*100</f>
        <v>42</v>
      </c>
      <c r="U822" s="3">
        <f>MAX(K822-tarifest3($K$3,$A$3,Param!$B$10,Param!$C$10,Param!$D$10,Param!$E$10,Param!$B$11,Param!$C$11,Param!$D$11,Param!$E$11),0)</f>
        <v>23883</v>
      </c>
      <c r="V822" s="3">
        <f t="shared" si="307"/>
        <v>29.41256157635468</v>
      </c>
      <c r="W822" s="3">
        <f t="shared" si="308"/>
        <v>42</v>
      </c>
      <c r="X822" s="3">
        <f>soli3grenz(K822,$A$3,Param!$J$9,Param!$J$10,Param!$J$11)*100</f>
        <v>11.899999999999999</v>
      </c>
      <c r="Y822" s="13">
        <f t="shared" si="295"/>
        <v>23883</v>
      </c>
      <c r="Z822" s="3">
        <f t="shared" si="309"/>
        <v>29.41256157635468</v>
      </c>
      <c r="AA822" s="13">
        <f t="shared" si="296"/>
        <v>42</v>
      </c>
      <c r="AB822" s="13">
        <f t="shared" si="297"/>
        <v>-1813.5</v>
      </c>
      <c r="AC822" s="13">
        <f t="shared" si="298"/>
        <v>-2.233374384236452</v>
      </c>
      <c r="AD822" s="13">
        <f t="shared" si="299"/>
        <v>-4.9979999999999976</v>
      </c>
      <c r="AE822" s="3">
        <f t="shared" si="300"/>
        <v>0</v>
      </c>
      <c r="AF822" s="13">
        <f t="shared" si="312"/>
        <v>1813.5</v>
      </c>
      <c r="AG822" s="13">
        <f t="shared" si="310"/>
        <v>2.233374384236452</v>
      </c>
      <c r="AH822" s="13">
        <f t="shared" si="313"/>
        <v>2.233374384236452</v>
      </c>
    </row>
    <row r="823" spans="1:34" x14ac:dyDescent="0.2">
      <c r="A823" s="8">
        <f t="shared" si="311"/>
        <v>81300</v>
      </c>
      <c r="B823" s="9">
        <f t="shared" si="291"/>
        <v>81.3</v>
      </c>
      <c r="C823" s="13">
        <f>tarifest3(A823,$A$3,Param!$B$5,Param!$C$5,Param!$D$5,Param!$E$5,Param!$B$6,Param!$C$6,Param!$D$6,Param!$E$6)</f>
        <v>24809</v>
      </c>
      <c r="D823" s="3">
        <f t="shared" si="301"/>
        <v>30.515375153751538</v>
      </c>
      <c r="E823" s="3">
        <f>tarifest3grenz(A823,$A$3,Param!$B$5,Param!$C$5,Param!$D$5,Param!$E$5,Param!$B$6,Param!$C$6,Param!$D$6,Param!$E$6)*100</f>
        <v>42</v>
      </c>
      <c r="F823" s="13">
        <f>soli3(C823,$A$3,Param!$J$4,Param!$J$5,Param!$J$6)</f>
        <v>934.5</v>
      </c>
      <c r="G823" s="3">
        <f>soli3grenz(C823,$A$3,Param!$J$4,Param!$J$5,Param!$J$6)*100</f>
        <v>11.899999999999999</v>
      </c>
      <c r="H823" s="13">
        <f t="shared" si="292"/>
        <v>25743.5</v>
      </c>
      <c r="I823" s="3">
        <f t="shared" si="290"/>
        <v>31.664821648216485</v>
      </c>
      <c r="J823" s="13">
        <f t="shared" si="293"/>
        <v>46.997999999999998</v>
      </c>
      <c r="K823" s="13">
        <f>tarifest3(A823,$A$3,Param!$B$10,Param!$C$10,Param!$D$10,Param!$E$10,Param!$B$11,Param!$C$11,Param!$D$11,Param!$E$11)</f>
        <v>29155</v>
      </c>
      <c r="L823" s="3">
        <f t="shared" si="302"/>
        <v>35.861008610086103</v>
      </c>
      <c r="M823" s="3">
        <f>tarifest3grenz(A823,$A$3,Param!$B$10,Param!$C$10,Param!$D$10,Param!$E$10,Param!$B$11,Param!$C$11,Param!$D$11,Param!$E$11)*100</f>
        <v>42</v>
      </c>
      <c r="N823" s="3">
        <f t="shared" si="303"/>
        <v>14755</v>
      </c>
      <c r="O823" s="3">
        <f t="shared" si="304"/>
        <v>18.148831488314883</v>
      </c>
      <c r="P823" s="13">
        <f t="shared" si="294"/>
        <v>56910</v>
      </c>
      <c r="Q823" s="13">
        <f t="shared" si="305"/>
        <v>0</v>
      </c>
      <c r="R823" s="13">
        <f>tarifest3(A823-$K$3,$A$3,Param!$B$10,Param!$C$10,Param!$D$10,Param!$E$10,Param!$B$11,Param!$C$11,Param!$D$11,Param!$E$11)</f>
        <v>20515</v>
      </c>
      <c r="S823" s="3">
        <f t="shared" si="306"/>
        <v>25.233702337023374</v>
      </c>
      <c r="T823" s="3">
        <f>IF(A823&lt;$K$3,$K$2,tarifest3grenz(A823-$K$3,$A$3,Param!$B$10,Param!$C$10,Param!$D$10,Param!$E$10,Param!$B$11,Param!$C$11,Param!$D$11,Param!$E$11))*100</f>
        <v>42</v>
      </c>
      <c r="U823" s="3">
        <f>MAX(K823-tarifest3($K$3,$A$3,Param!$B$10,Param!$C$10,Param!$D$10,Param!$E$10,Param!$B$11,Param!$C$11,Param!$D$11,Param!$E$11),0)</f>
        <v>23925</v>
      </c>
      <c r="V823" s="3">
        <f t="shared" si="307"/>
        <v>29.428044280442805</v>
      </c>
      <c r="W823" s="3">
        <f t="shared" si="308"/>
        <v>42</v>
      </c>
      <c r="X823" s="3">
        <f>soli3grenz(K823,$A$3,Param!$J$9,Param!$J$10,Param!$J$11)*100</f>
        <v>11.899999999999999</v>
      </c>
      <c r="Y823" s="13">
        <f t="shared" si="295"/>
        <v>23925</v>
      </c>
      <c r="Z823" s="3">
        <f t="shared" si="309"/>
        <v>29.428044280442805</v>
      </c>
      <c r="AA823" s="13">
        <f t="shared" si="296"/>
        <v>42</v>
      </c>
      <c r="AB823" s="13">
        <f t="shared" si="297"/>
        <v>-1818.5</v>
      </c>
      <c r="AC823" s="13">
        <f t="shared" si="298"/>
        <v>-2.23677736777368</v>
      </c>
      <c r="AD823" s="13">
        <f t="shared" si="299"/>
        <v>-4.9979999999999976</v>
      </c>
      <c r="AE823" s="3">
        <f t="shared" si="300"/>
        <v>0</v>
      </c>
      <c r="AF823" s="13">
        <f t="shared" si="312"/>
        <v>1818.5</v>
      </c>
      <c r="AG823" s="13">
        <f t="shared" si="310"/>
        <v>2.23677736777368</v>
      </c>
      <c r="AH823" s="13">
        <f t="shared" si="313"/>
        <v>2.23677736777368</v>
      </c>
    </row>
    <row r="824" spans="1:34" x14ac:dyDescent="0.2">
      <c r="A824" s="8">
        <f t="shared" si="311"/>
        <v>81400</v>
      </c>
      <c r="B824" s="9">
        <f t="shared" si="291"/>
        <v>81.400000000000006</v>
      </c>
      <c r="C824" s="13">
        <f>tarifest3(A824,$A$3,Param!$B$5,Param!$C$5,Param!$D$5,Param!$E$5,Param!$B$6,Param!$C$6,Param!$D$6,Param!$E$6)</f>
        <v>24851</v>
      </c>
      <c r="D824" s="3">
        <f t="shared" si="301"/>
        <v>30.529484029484028</v>
      </c>
      <c r="E824" s="3">
        <f>tarifest3grenz(A824,$A$3,Param!$B$5,Param!$C$5,Param!$D$5,Param!$E$5,Param!$B$6,Param!$C$6,Param!$D$6,Param!$E$6)*100</f>
        <v>42</v>
      </c>
      <c r="F824" s="13">
        <f>soli3(C824,$A$3,Param!$J$4,Param!$J$5,Param!$J$6)</f>
        <v>939.5</v>
      </c>
      <c r="G824" s="3">
        <f>soli3grenz(C824,$A$3,Param!$J$4,Param!$J$5,Param!$J$6)*100</f>
        <v>11.899999999999999</v>
      </c>
      <c r="H824" s="13">
        <f t="shared" si="292"/>
        <v>25790.5</v>
      </c>
      <c r="I824" s="3">
        <f t="shared" si="290"/>
        <v>31.683660933660935</v>
      </c>
      <c r="J824" s="13">
        <f t="shared" si="293"/>
        <v>46.997999999999998</v>
      </c>
      <c r="K824" s="13">
        <f>tarifest3(A824,$A$3,Param!$B$10,Param!$C$10,Param!$D$10,Param!$E$10,Param!$B$11,Param!$C$11,Param!$D$11,Param!$E$11)</f>
        <v>29197</v>
      </c>
      <c r="L824" s="3">
        <f t="shared" si="302"/>
        <v>35.868550368550366</v>
      </c>
      <c r="M824" s="3">
        <f>tarifest3grenz(A824,$A$3,Param!$B$10,Param!$C$10,Param!$D$10,Param!$E$10,Param!$B$11,Param!$C$11,Param!$D$11,Param!$E$11)*100</f>
        <v>42</v>
      </c>
      <c r="N824" s="3">
        <f t="shared" si="303"/>
        <v>14797</v>
      </c>
      <c r="O824" s="3">
        <f t="shared" si="304"/>
        <v>18.178132678132677</v>
      </c>
      <c r="P824" s="13">
        <f t="shared" si="294"/>
        <v>56980</v>
      </c>
      <c r="Q824" s="13">
        <f t="shared" si="305"/>
        <v>0</v>
      </c>
      <c r="R824" s="13">
        <f>tarifest3(A824-$K$3,$A$3,Param!$B$10,Param!$C$10,Param!$D$10,Param!$E$10,Param!$B$11,Param!$C$11,Param!$D$11,Param!$E$11)</f>
        <v>20557</v>
      </c>
      <c r="S824" s="3">
        <f t="shared" si="306"/>
        <v>25.254299754299751</v>
      </c>
      <c r="T824" s="3">
        <f>IF(A824&lt;$K$3,$K$2,tarifest3grenz(A824-$K$3,$A$3,Param!$B$10,Param!$C$10,Param!$D$10,Param!$E$10,Param!$B$11,Param!$C$11,Param!$D$11,Param!$E$11))*100</f>
        <v>42</v>
      </c>
      <c r="U824" s="3">
        <f>MAX(K824-tarifest3($K$3,$A$3,Param!$B$10,Param!$C$10,Param!$D$10,Param!$E$10,Param!$B$11,Param!$C$11,Param!$D$11,Param!$E$11),0)</f>
        <v>23967</v>
      </c>
      <c r="V824" s="3">
        <f t="shared" si="307"/>
        <v>29.443488943488944</v>
      </c>
      <c r="W824" s="3">
        <f t="shared" si="308"/>
        <v>42</v>
      </c>
      <c r="X824" s="3">
        <f>soli3grenz(K824,$A$3,Param!$J$9,Param!$J$10,Param!$J$11)*100</f>
        <v>11.899999999999999</v>
      </c>
      <c r="Y824" s="13">
        <f t="shared" si="295"/>
        <v>23967</v>
      </c>
      <c r="Z824" s="3">
        <f t="shared" si="309"/>
        <v>29.443488943488944</v>
      </c>
      <c r="AA824" s="13">
        <f t="shared" si="296"/>
        <v>42</v>
      </c>
      <c r="AB824" s="13">
        <f t="shared" si="297"/>
        <v>-1823.5</v>
      </c>
      <c r="AC824" s="13">
        <f t="shared" si="298"/>
        <v>-2.2401719901719908</v>
      </c>
      <c r="AD824" s="13">
        <f t="shared" si="299"/>
        <v>-4.9979999999999976</v>
      </c>
      <c r="AE824" s="3">
        <f t="shared" si="300"/>
        <v>0</v>
      </c>
      <c r="AF824" s="13">
        <f t="shared" si="312"/>
        <v>1823.5</v>
      </c>
      <c r="AG824" s="13">
        <f t="shared" si="310"/>
        <v>2.2401719901719908</v>
      </c>
      <c r="AH824" s="13">
        <f t="shared" si="313"/>
        <v>2.2401719901719908</v>
      </c>
    </row>
    <row r="825" spans="1:34" x14ac:dyDescent="0.2">
      <c r="A825" s="8">
        <f t="shared" si="311"/>
        <v>81500</v>
      </c>
      <c r="B825" s="9">
        <f t="shared" si="291"/>
        <v>81.5</v>
      </c>
      <c r="C825" s="13">
        <f>tarifest3(A825,$A$3,Param!$B$5,Param!$C$5,Param!$D$5,Param!$E$5,Param!$B$6,Param!$C$6,Param!$D$6,Param!$E$6)</f>
        <v>24893</v>
      </c>
      <c r="D825" s="3">
        <f t="shared" si="301"/>
        <v>30.54355828220859</v>
      </c>
      <c r="E825" s="3">
        <f>tarifest3grenz(A825,$A$3,Param!$B$5,Param!$C$5,Param!$D$5,Param!$E$5,Param!$B$6,Param!$C$6,Param!$D$6,Param!$E$6)*100</f>
        <v>42</v>
      </c>
      <c r="F825" s="13">
        <f>soli3(C825,$A$3,Param!$J$4,Param!$J$5,Param!$J$6)</f>
        <v>944.5</v>
      </c>
      <c r="G825" s="3">
        <f>soli3grenz(C825,$A$3,Param!$J$4,Param!$J$5,Param!$J$6)*100</f>
        <v>11.899999999999999</v>
      </c>
      <c r="H825" s="13">
        <f t="shared" si="292"/>
        <v>25837.5</v>
      </c>
      <c r="I825" s="3">
        <f t="shared" si="290"/>
        <v>31.70245398773006</v>
      </c>
      <c r="J825" s="13">
        <f t="shared" si="293"/>
        <v>46.997999999999998</v>
      </c>
      <c r="K825" s="13">
        <f>tarifest3(A825,$A$3,Param!$B$10,Param!$C$10,Param!$D$10,Param!$E$10,Param!$B$11,Param!$C$11,Param!$D$11,Param!$E$11)</f>
        <v>29239</v>
      </c>
      <c r="L825" s="3">
        <f t="shared" si="302"/>
        <v>35.876073619631903</v>
      </c>
      <c r="M825" s="3">
        <f>tarifest3grenz(A825,$A$3,Param!$B$10,Param!$C$10,Param!$D$10,Param!$E$10,Param!$B$11,Param!$C$11,Param!$D$11,Param!$E$11)*100</f>
        <v>42</v>
      </c>
      <c r="N825" s="3">
        <f t="shared" si="303"/>
        <v>14839</v>
      </c>
      <c r="O825" s="3">
        <f t="shared" si="304"/>
        <v>18.207361963190184</v>
      </c>
      <c r="P825" s="13">
        <f t="shared" si="294"/>
        <v>57050</v>
      </c>
      <c r="Q825" s="13">
        <f t="shared" si="305"/>
        <v>0</v>
      </c>
      <c r="R825" s="13">
        <f>tarifest3(A825-$K$3,$A$3,Param!$B$10,Param!$C$10,Param!$D$10,Param!$E$10,Param!$B$11,Param!$C$11,Param!$D$11,Param!$E$11)</f>
        <v>20599</v>
      </c>
      <c r="S825" s="3">
        <f t="shared" si="306"/>
        <v>25.274846625766873</v>
      </c>
      <c r="T825" s="3">
        <f>IF(A825&lt;$K$3,$K$2,tarifest3grenz(A825-$K$3,$A$3,Param!$B$10,Param!$C$10,Param!$D$10,Param!$E$10,Param!$B$11,Param!$C$11,Param!$D$11,Param!$E$11))*100</f>
        <v>42</v>
      </c>
      <c r="U825" s="3">
        <f>MAX(K825-tarifest3($K$3,$A$3,Param!$B$10,Param!$C$10,Param!$D$10,Param!$E$10,Param!$B$11,Param!$C$11,Param!$D$11,Param!$E$11),0)</f>
        <v>24009</v>
      </c>
      <c r="V825" s="3">
        <f t="shared" si="307"/>
        <v>29.458895705521471</v>
      </c>
      <c r="W825" s="3">
        <f t="shared" si="308"/>
        <v>42</v>
      </c>
      <c r="X825" s="3">
        <f>soli3grenz(K825,$A$3,Param!$J$9,Param!$J$10,Param!$J$11)*100</f>
        <v>11.899999999999999</v>
      </c>
      <c r="Y825" s="13">
        <f t="shared" si="295"/>
        <v>24009</v>
      </c>
      <c r="Z825" s="3">
        <f t="shared" si="309"/>
        <v>29.458895705521471</v>
      </c>
      <c r="AA825" s="13">
        <f t="shared" si="296"/>
        <v>42</v>
      </c>
      <c r="AB825" s="13">
        <f t="shared" si="297"/>
        <v>-1828.5</v>
      </c>
      <c r="AC825" s="13">
        <f t="shared" si="298"/>
        <v>-2.2435582822085891</v>
      </c>
      <c r="AD825" s="13">
        <f t="shared" si="299"/>
        <v>-4.9979999999999976</v>
      </c>
      <c r="AE825" s="3">
        <f t="shared" si="300"/>
        <v>0</v>
      </c>
      <c r="AF825" s="13">
        <f t="shared" si="312"/>
        <v>1828.5</v>
      </c>
      <c r="AG825" s="13">
        <f t="shared" si="310"/>
        <v>2.2435582822085891</v>
      </c>
      <c r="AH825" s="13">
        <f t="shared" si="313"/>
        <v>2.2435582822085891</v>
      </c>
    </row>
    <row r="826" spans="1:34" x14ac:dyDescent="0.2">
      <c r="A826" s="8">
        <f t="shared" si="311"/>
        <v>81600</v>
      </c>
      <c r="B826" s="9">
        <f t="shared" si="291"/>
        <v>81.599999999999994</v>
      </c>
      <c r="C826" s="13">
        <f>tarifest3(A826,$A$3,Param!$B$5,Param!$C$5,Param!$D$5,Param!$E$5,Param!$B$6,Param!$C$6,Param!$D$6,Param!$E$6)</f>
        <v>24935</v>
      </c>
      <c r="D826" s="3">
        <f t="shared" si="301"/>
        <v>30.557598039215687</v>
      </c>
      <c r="E826" s="3">
        <f>tarifest3grenz(A826,$A$3,Param!$B$5,Param!$C$5,Param!$D$5,Param!$E$5,Param!$B$6,Param!$C$6,Param!$D$6,Param!$E$6)*100</f>
        <v>42</v>
      </c>
      <c r="F826" s="13">
        <f>soli3(C826,$A$3,Param!$J$4,Param!$J$5,Param!$J$6)</f>
        <v>949.5</v>
      </c>
      <c r="G826" s="3">
        <f>soli3grenz(C826,$A$3,Param!$J$4,Param!$J$5,Param!$J$6)*100</f>
        <v>11.899999999999999</v>
      </c>
      <c r="H826" s="13">
        <f t="shared" si="292"/>
        <v>25884.5</v>
      </c>
      <c r="I826" s="3">
        <f t="shared" si="290"/>
        <v>31.721200980392155</v>
      </c>
      <c r="J826" s="13">
        <f t="shared" si="293"/>
        <v>46.997999999999998</v>
      </c>
      <c r="K826" s="13">
        <f>tarifest3(A826,$A$3,Param!$B$10,Param!$C$10,Param!$D$10,Param!$E$10,Param!$B$11,Param!$C$11,Param!$D$11,Param!$E$11)</f>
        <v>29281</v>
      </c>
      <c r="L826" s="3">
        <f t="shared" si="302"/>
        <v>35.883578431372548</v>
      </c>
      <c r="M826" s="3">
        <f>tarifest3grenz(A826,$A$3,Param!$B$10,Param!$C$10,Param!$D$10,Param!$E$10,Param!$B$11,Param!$C$11,Param!$D$11,Param!$E$11)*100</f>
        <v>42</v>
      </c>
      <c r="N826" s="3">
        <f t="shared" si="303"/>
        <v>14881</v>
      </c>
      <c r="O826" s="3">
        <f t="shared" si="304"/>
        <v>18.236519607843139</v>
      </c>
      <c r="P826" s="13">
        <f t="shared" si="294"/>
        <v>57120</v>
      </c>
      <c r="Q826" s="13">
        <f t="shared" si="305"/>
        <v>0</v>
      </c>
      <c r="R826" s="13">
        <f>tarifest3(A826-$K$3,$A$3,Param!$B$10,Param!$C$10,Param!$D$10,Param!$E$10,Param!$B$11,Param!$C$11,Param!$D$11,Param!$E$11)</f>
        <v>20641</v>
      </c>
      <c r="S826" s="3">
        <f t="shared" si="306"/>
        <v>25.2953431372549</v>
      </c>
      <c r="T826" s="3">
        <f>IF(A826&lt;$K$3,$K$2,tarifest3grenz(A826-$K$3,$A$3,Param!$B$10,Param!$C$10,Param!$D$10,Param!$E$10,Param!$B$11,Param!$C$11,Param!$D$11,Param!$E$11))*100</f>
        <v>42</v>
      </c>
      <c r="U826" s="3">
        <f>MAX(K826-tarifest3($K$3,$A$3,Param!$B$10,Param!$C$10,Param!$D$10,Param!$E$10,Param!$B$11,Param!$C$11,Param!$D$11,Param!$E$11),0)</f>
        <v>24051</v>
      </c>
      <c r="V826" s="3">
        <f t="shared" si="307"/>
        <v>29.474264705882351</v>
      </c>
      <c r="W826" s="3">
        <f t="shared" si="308"/>
        <v>42</v>
      </c>
      <c r="X826" s="3">
        <f>soli3grenz(K826,$A$3,Param!$J$9,Param!$J$10,Param!$J$11)*100</f>
        <v>11.899999999999999</v>
      </c>
      <c r="Y826" s="13">
        <f t="shared" si="295"/>
        <v>24051</v>
      </c>
      <c r="Z826" s="3">
        <f t="shared" si="309"/>
        <v>29.474264705882351</v>
      </c>
      <c r="AA826" s="13">
        <f t="shared" si="296"/>
        <v>42</v>
      </c>
      <c r="AB826" s="13">
        <f t="shared" si="297"/>
        <v>-1833.5</v>
      </c>
      <c r="AC826" s="13">
        <f t="shared" si="298"/>
        <v>-2.2469362745098032</v>
      </c>
      <c r="AD826" s="13">
        <f t="shared" si="299"/>
        <v>-4.9979999999999976</v>
      </c>
      <c r="AE826" s="3">
        <f t="shared" si="300"/>
        <v>0</v>
      </c>
      <c r="AF826" s="13">
        <f t="shared" si="312"/>
        <v>1833.5</v>
      </c>
      <c r="AG826" s="13">
        <f t="shared" si="310"/>
        <v>2.2469362745098032</v>
      </c>
      <c r="AH826" s="13">
        <f t="shared" si="313"/>
        <v>2.2469362745098032</v>
      </c>
    </row>
    <row r="827" spans="1:34" x14ac:dyDescent="0.2">
      <c r="A827" s="8">
        <f t="shared" si="311"/>
        <v>81700</v>
      </c>
      <c r="B827" s="9">
        <f t="shared" si="291"/>
        <v>81.7</v>
      </c>
      <c r="C827" s="13">
        <f>tarifest3(A827,$A$3,Param!$B$5,Param!$C$5,Param!$D$5,Param!$E$5,Param!$B$6,Param!$C$6,Param!$D$6,Param!$E$6)</f>
        <v>24977</v>
      </c>
      <c r="D827" s="3">
        <f t="shared" si="301"/>
        <v>30.571603427172583</v>
      </c>
      <c r="E827" s="3">
        <f>tarifest3grenz(A827,$A$3,Param!$B$5,Param!$C$5,Param!$D$5,Param!$E$5,Param!$B$6,Param!$C$6,Param!$D$6,Param!$E$6)*100</f>
        <v>42</v>
      </c>
      <c r="F827" s="13">
        <f>soli3(C827,$A$3,Param!$J$4,Param!$J$5,Param!$J$6)</f>
        <v>954.49</v>
      </c>
      <c r="G827" s="3">
        <f>soli3grenz(C827,$A$3,Param!$J$4,Param!$J$5,Param!$J$6)*100</f>
        <v>11.899999999999999</v>
      </c>
      <c r="H827" s="13">
        <f t="shared" si="292"/>
        <v>25931.49</v>
      </c>
      <c r="I827" s="3">
        <f t="shared" si="290"/>
        <v>31.739889840881276</v>
      </c>
      <c r="J827" s="13">
        <f t="shared" si="293"/>
        <v>46.997999999999998</v>
      </c>
      <c r="K827" s="13">
        <f>tarifest3(A827,$A$3,Param!$B$10,Param!$C$10,Param!$D$10,Param!$E$10,Param!$B$11,Param!$C$11,Param!$D$11,Param!$E$11)</f>
        <v>29323</v>
      </c>
      <c r="L827" s="3">
        <f t="shared" si="302"/>
        <v>35.891064871481028</v>
      </c>
      <c r="M827" s="3">
        <f>tarifest3grenz(A827,$A$3,Param!$B$10,Param!$C$10,Param!$D$10,Param!$E$10,Param!$B$11,Param!$C$11,Param!$D$11,Param!$E$11)*100</f>
        <v>42</v>
      </c>
      <c r="N827" s="3">
        <f t="shared" si="303"/>
        <v>14923</v>
      </c>
      <c r="O827" s="3">
        <f t="shared" si="304"/>
        <v>18.265605875153</v>
      </c>
      <c r="P827" s="13">
        <f t="shared" si="294"/>
        <v>57190</v>
      </c>
      <c r="Q827" s="13">
        <f t="shared" si="305"/>
        <v>0</v>
      </c>
      <c r="R827" s="13">
        <f>tarifest3(A827-$K$3,$A$3,Param!$B$10,Param!$C$10,Param!$D$10,Param!$E$10,Param!$B$11,Param!$C$11,Param!$D$11,Param!$E$11)</f>
        <v>20683</v>
      </c>
      <c r="S827" s="3">
        <f t="shared" si="306"/>
        <v>25.315789473684209</v>
      </c>
      <c r="T827" s="3">
        <f>IF(A827&lt;$K$3,$K$2,tarifest3grenz(A827-$K$3,$A$3,Param!$B$10,Param!$C$10,Param!$D$10,Param!$E$10,Param!$B$11,Param!$C$11,Param!$D$11,Param!$E$11))*100</f>
        <v>42</v>
      </c>
      <c r="U827" s="3">
        <f>MAX(K827-tarifest3($K$3,$A$3,Param!$B$10,Param!$C$10,Param!$D$10,Param!$E$10,Param!$B$11,Param!$C$11,Param!$D$11,Param!$E$11),0)</f>
        <v>24093</v>
      </c>
      <c r="V827" s="3">
        <f t="shared" si="307"/>
        <v>29.489596083231334</v>
      </c>
      <c r="W827" s="3">
        <f t="shared" si="308"/>
        <v>42</v>
      </c>
      <c r="X827" s="3">
        <f>soli3grenz(K827,$A$3,Param!$J$9,Param!$J$10,Param!$J$11)*100</f>
        <v>11.899999999999999</v>
      </c>
      <c r="Y827" s="13">
        <f t="shared" si="295"/>
        <v>24093</v>
      </c>
      <c r="Z827" s="3">
        <f t="shared" si="309"/>
        <v>29.489596083231334</v>
      </c>
      <c r="AA827" s="13">
        <f t="shared" si="296"/>
        <v>42</v>
      </c>
      <c r="AB827" s="13">
        <f t="shared" si="297"/>
        <v>-1838.4900000000016</v>
      </c>
      <c r="AC827" s="13">
        <f t="shared" si="298"/>
        <v>-2.250293757649942</v>
      </c>
      <c r="AD827" s="13">
        <f t="shared" si="299"/>
        <v>-4.9979999999999976</v>
      </c>
      <c r="AE827" s="3">
        <f t="shared" si="300"/>
        <v>0</v>
      </c>
      <c r="AF827" s="13">
        <f t="shared" si="312"/>
        <v>1838.4900000000016</v>
      </c>
      <c r="AG827" s="13">
        <f t="shared" si="310"/>
        <v>2.250293757649942</v>
      </c>
      <c r="AH827" s="13">
        <f t="shared" si="313"/>
        <v>2.250293757649942</v>
      </c>
    </row>
    <row r="828" spans="1:34" x14ac:dyDescent="0.2">
      <c r="A828" s="8">
        <f t="shared" si="311"/>
        <v>81800</v>
      </c>
      <c r="B828" s="9">
        <f t="shared" si="291"/>
        <v>81.8</v>
      </c>
      <c r="C828" s="13">
        <f>tarifest3(A828,$A$3,Param!$B$5,Param!$C$5,Param!$D$5,Param!$E$5,Param!$B$6,Param!$C$6,Param!$D$6,Param!$E$6)</f>
        <v>25019</v>
      </c>
      <c r="D828" s="3">
        <f t="shared" si="301"/>
        <v>30.58557457212714</v>
      </c>
      <c r="E828" s="3">
        <f>tarifest3grenz(A828,$A$3,Param!$B$5,Param!$C$5,Param!$D$5,Param!$E$5,Param!$B$6,Param!$C$6,Param!$D$6,Param!$E$6)*100</f>
        <v>42</v>
      </c>
      <c r="F828" s="13">
        <f>soli3(C828,$A$3,Param!$J$4,Param!$J$5,Param!$J$6)</f>
        <v>959.49</v>
      </c>
      <c r="G828" s="3">
        <f>soli3grenz(C828,$A$3,Param!$J$4,Param!$J$5,Param!$J$6)*100</f>
        <v>11.899999999999999</v>
      </c>
      <c r="H828" s="13">
        <f t="shared" si="292"/>
        <v>25978.49</v>
      </c>
      <c r="I828" s="3">
        <f t="shared" si="290"/>
        <v>31.758545232273839</v>
      </c>
      <c r="J828" s="13">
        <f t="shared" si="293"/>
        <v>46.997999999999998</v>
      </c>
      <c r="K828" s="13">
        <f>tarifest3(A828,$A$3,Param!$B$10,Param!$C$10,Param!$D$10,Param!$E$10,Param!$B$11,Param!$C$11,Param!$D$11,Param!$E$11)</f>
        <v>29365</v>
      </c>
      <c r="L828" s="3">
        <f t="shared" si="302"/>
        <v>35.898533007334962</v>
      </c>
      <c r="M828" s="3">
        <f>tarifest3grenz(A828,$A$3,Param!$B$10,Param!$C$10,Param!$D$10,Param!$E$10,Param!$B$11,Param!$C$11,Param!$D$11,Param!$E$11)*100</f>
        <v>42</v>
      </c>
      <c r="N828" s="3">
        <f t="shared" si="303"/>
        <v>14965</v>
      </c>
      <c r="O828" s="3">
        <f t="shared" si="304"/>
        <v>18.294621026894866</v>
      </c>
      <c r="P828" s="13">
        <f t="shared" si="294"/>
        <v>57260</v>
      </c>
      <c r="Q828" s="13">
        <f t="shared" si="305"/>
        <v>0</v>
      </c>
      <c r="R828" s="13">
        <f>tarifest3(A828-$K$3,$A$3,Param!$B$10,Param!$C$10,Param!$D$10,Param!$E$10,Param!$B$11,Param!$C$11,Param!$D$11,Param!$E$11)</f>
        <v>20725</v>
      </c>
      <c r="S828" s="3">
        <f t="shared" si="306"/>
        <v>25.336185819070906</v>
      </c>
      <c r="T828" s="3">
        <f>IF(A828&lt;$K$3,$K$2,tarifest3grenz(A828-$K$3,$A$3,Param!$B$10,Param!$C$10,Param!$D$10,Param!$E$10,Param!$B$11,Param!$C$11,Param!$D$11,Param!$E$11))*100</f>
        <v>42</v>
      </c>
      <c r="U828" s="3">
        <f>MAX(K828-tarifest3($K$3,$A$3,Param!$B$10,Param!$C$10,Param!$D$10,Param!$E$10,Param!$B$11,Param!$C$11,Param!$D$11,Param!$E$11),0)</f>
        <v>24135</v>
      </c>
      <c r="V828" s="3">
        <f t="shared" si="307"/>
        <v>29.504889975550125</v>
      </c>
      <c r="W828" s="3">
        <f t="shared" si="308"/>
        <v>42</v>
      </c>
      <c r="X828" s="3">
        <f>soli3grenz(K828,$A$3,Param!$J$9,Param!$J$10,Param!$J$11)*100</f>
        <v>11.899999999999999</v>
      </c>
      <c r="Y828" s="13">
        <f t="shared" si="295"/>
        <v>24135</v>
      </c>
      <c r="Z828" s="3">
        <f t="shared" si="309"/>
        <v>29.504889975550125</v>
      </c>
      <c r="AA828" s="13">
        <f t="shared" si="296"/>
        <v>42</v>
      </c>
      <c r="AB828" s="13">
        <f t="shared" si="297"/>
        <v>-1843.4900000000016</v>
      </c>
      <c r="AC828" s="13">
        <f t="shared" si="298"/>
        <v>-2.2536552567237145</v>
      </c>
      <c r="AD828" s="13">
        <f t="shared" si="299"/>
        <v>-4.9979999999999976</v>
      </c>
      <c r="AE828" s="3">
        <f t="shared" si="300"/>
        <v>0</v>
      </c>
      <c r="AF828" s="13">
        <f t="shared" si="312"/>
        <v>1843.4900000000016</v>
      </c>
      <c r="AG828" s="13">
        <f t="shared" si="310"/>
        <v>2.2536552567237145</v>
      </c>
      <c r="AH828" s="13">
        <f t="shared" si="313"/>
        <v>2.2536552567237145</v>
      </c>
    </row>
    <row r="829" spans="1:34" x14ac:dyDescent="0.2">
      <c r="A829" s="8">
        <f t="shared" si="311"/>
        <v>81900</v>
      </c>
      <c r="B829" s="9">
        <f t="shared" si="291"/>
        <v>81.900000000000006</v>
      </c>
      <c r="C829" s="13">
        <f>tarifest3(A829,$A$3,Param!$B$5,Param!$C$5,Param!$D$5,Param!$E$5,Param!$B$6,Param!$C$6,Param!$D$6,Param!$E$6)</f>
        <v>25061</v>
      </c>
      <c r="D829" s="3">
        <f t="shared" si="301"/>
        <v>30.599511599511597</v>
      </c>
      <c r="E829" s="3">
        <f>tarifest3grenz(A829,$A$3,Param!$B$5,Param!$C$5,Param!$D$5,Param!$E$5,Param!$B$6,Param!$C$6,Param!$D$6,Param!$E$6)*100</f>
        <v>42</v>
      </c>
      <c r="F829" s="13">
        <f>soli3(C829,$A$3,Param!$J$4,Param!$J$5,Param!$J$6)</f>
        <v>964.49</v>
      </c>
      <c r="G829" s="3">
        <f>soli3grenz(C829,$A$3,Param!$J$4,Param!$J$5,Param!$J$6)*100</f>
        <v>11.899999999999999</v>
      </c>
      <c r="H829" s="13">
        <f t="shared" si="292"/>
        <v>26025.49</v>
      </c>
      <c r="I829" s="3">
        <f t="shared" ref="I829:I892" si="314">IF($A829=0,0,H829/$A829*100)</f>
        <v>31.777155067155071</v>
      </c>
      <c r="J829" s="13">
        <f t="shared" si="293"/>
        <v>46.997999999999998</v>
      </c>
      <c r="K829" s="13">
        <f>tarifest3(A829,$A$3,Param!$B$10,Param!$C$10,Param!$D$10,Param!$E$10,Param!$B$11,Param!$C$11,Param!$D$11,Param!$E$11)</f>
        <v>29407</v>
      </c>
      <c r="L829" s="3">
        <f t="shared" si="302"/>
        <v>35.90598290598291</v>
      </c>
      <c r="M829" s="3">
        <f>tarifest3grenz(A829,$A$3,Param!$B$10,Param!$C$10,Param!$D$10,Param!$E$10,Param!$B$11,Param!$C$11,Param!$D$11,Param!$E$11)*100</f>
        <v>42</v>
      </c>
      <c r="N829" s="3">
        <f t="shared" si="303"/>
        <v>15007</v>
      </c>
      <c r="O829" s="3">
        <f t="shared" si="304"/>
        <v>18.323565323565326</v>
      </c>
      <c r="P829" s="13">
        <f t="shared" si="294"/>
        <v>57330</v>
      </c>
      <c r="Q829" s="13">
        <f t="shared" si="305"/>
        <v>0</v>
      </c>
      <c r="R829" s="13">
        <f>tarifest3(A829-$K$3,$A$3,Param!$B$10,Param!$C$10,Param!$D$10,Param!$E$10,Param!$B$11,Param!$C$11,Param!$D$11,Param!$E$11)</f>
        <v>20767</v>
      </c>
      <c r="S829" s="3">
        <f t="shared" si="306"/>
        <v>25.356532356532359</v>
      </c>
      <c r="T829" s="3">
        <f>IF(A829&lt;$K$3,$K$2,tarifest3grenz(A829-$K$3,$A$3,Param!$B$10,Param!$C$10,Param!$D$10,Param!$E$10,Param!$B$11,Param!$C$11,Param!$D$11,Param!$E$11))*100</f>
        <v>42</v>
      </c>
      <c r="U829" s="3">
        <f>MAX(K829-tarifest3($K$3,$A$3,Param!$B$10,Param!$C$10,Param!$D$10,Param!$E$10,Param!$B$11,Param!$C$11,Param!$D$11,Param!$E$11),0)</f>
        <v>24177</v>
      </c>
      <c r="V829" s="3">
        <f t="shared" si="307"/>
        <v>29.520146520146518</v>
      </c>
      <c r="W829" s="3">
        <f t="shared" si="308"/>
        <v>42</v>
      </c>
      <c r="X829" s="3">
        <f>soli3grenz(K829,$A$3,Param!$J$9,Param!$J$10,Param!$J$11)*100</f>
        <v>11.899999999999999</v>
      </c>
      <c r="Y829" s="13">
        <f t="shared" si="295"/>
        <v>24177</v>
      </c>
      <c r="Z829" s="3">
        <f t="shared" si="309"/>
        <v>29.520146520146518</v>
      </c>
      <c r="AA829" s="13">
        <f t="shared" si="296"/>
        <v>42</v>
      </c>
      <c r="AB829" s="13">
        <f t="shared" si="297"/>
        <v>-1848.4900000000016</v>
      </c>
      <c r="AC829" s="13">
        <f t="shared" si="298"/>
        <v>-2.257008547008553</v>
      </c>
      <c r="AD829" s="13">
        <f t="shared" si="299"/>
        <v>-4.9979999999999976</v>
      </c>
      <c r="AE829" s="3">
        <f t="shared" si="300"/>
        <v>0</v>
      </c>
      <c r="AF829" s="13">
        <f t="shared" si="312"/>
        <v>1848.4900000000016</v>
      </c>
      <c r="AG829" s="13">
        <f t="shared" si="310"/>
        <v>2.257008547008553</v>
      </c>
      <c r="AH829" s="13">
        <f t="shared" si="313"/>
        <v>2.257008547008553</v>
      </c>
    </row>
    <row r="830" spans="1:34" x14ac:dyDescent="0.2">
      <c r="A830" s="8">
        <f t="shared" si="311"/>
        <v>82000</v>
      </c>
      <c r="B830" s="9">
        <f t="shared" si="291"/>
        <v>82</v>
      </c>
      <c r="C830" s="13">
        <f>tarifest3(A830,$A$3,Param!$B$5,Param!$C$5,Param!$D$5,Param!$E$5,Param!$B$6,Param!$C$6,Param!$D$6,Param!$E$6)</f>
        <v>25103</v>
      </c>
      <c r="D830" s="3">
        <f t="shared" si="301"/>
        <v>30.613414634146341</v>
      </c>
      <c r="E830" s="3">
        <f>tarifest3grenz(A830,$A$3,Param!$B$5,Param!$C$5,Param!$D$5,Param!$E$5,Param!$B$6,Param!$C$6,Param!$D$6,Param!$E$6)*100</f>
        <v>42</v>
      </c>
      <c r="F830" s="13">
        <f>soli3(C830,$A$3,Param!$J$4,Param!$J$5,Param!$J$6)</f>
        <v>969.49</v>
      </c>
      <c r="G830" s="3">
        <f>soli3grenz(C830,$A$3,Param!$J$4,Param!$J$5,Param!$J$6)*100</f>
        <v>11.899999999999999</v>
      </c>
      <c r="H830" s="13">
        <f t="shared" si="292"/>
        <v>26072.49</v>
      </c>
      <c r="I830" s="3">
        <f t="shared" si="314"/>
        <v>31.795719512195124</v>
      </c>
      <c r="J830" s="13">
        <f t="shared" si="293"/>
        <v>46.997999999999998</v>
      </c>
      <c r="K830" s="13">
        <f>tarifest3(A830,$A$3,Param!$B$10,Param!$C$10,Param!$D$10,Param!$E$10,Param!$B$11,Param!$C$11,Param!$D$11,Param!$E$11)</f>
        <v>29449</v>
      </c>
      <c r="L830" s="3">
        <f t="shared" si="302"/>
        <v>35.913414634146342</v>
      </c>
      <c r="M830" s="3">
        <f>tarifest3grenz(A830,$A$3,Param!$B$10,Param!$C$10,Param!$D$10,Param!$E$10,Param!$B$11,Param!$C$11,Param!$D$11,Param!$E$11)*100</f>
        <v>42</v>
      </c>
      <c r="N830" s="3">
        <f t="shared" si="303"/>
        <v>15049</v>
      </c>
      <c r="O830" s="3">
        <f t="shared" si="304"/>
        <v>18.352439024390243</v>
      </c>
      <c r="P830" s="13">
        <f t="shared" si="294"/>
        <v>57399.999999999993</v>
      </c>
      <c r="Q830" s="13">
        <f t="shared" si="305"/>
        <v>0</v>
      </c>
      <c r="R830" s="13">
        <f>tarifest3(A830-$K$3,$A$3,Param!$B$10,Param!$C$10,Param!$D$10,Param!$E$10,Param!$B$11,Param!$C$11,Param!$D$11,Param!$E$11)</f>
        <v>20809</v>
      </c>
      <c r="S830" s="3">
        <f t="shared" si="306"/>
        <v>25.376829268292685</v>
      </c>
      <c r="T830" s="3">
        <f>IF(A830&lt;$K$3,$K$2,tarifest3grenz(A830-$K$3,$A$3,Param!$B$10,Param!$C$10,Param!$D$10,Param!$E$10,Param!$B$11,Param!$C$11,Param!$D$11,Param!$E$11))*100</f>
        <v>42</v>
      </c>
      <c r="U830" s="3">
        <f>MAX(K830-tarifest3($K$3,$A$3,Param!$B$10,Param!$C$10,Param!$D$10,Param!$E$10,Param!$B$11,Param!$C$11,Param!$D$11,Param!$E$11),0)</f>
        <v>24219</v>
      </c>
      <c r="V830" s="3">
        <f t="shared" si="307"/>
        <v>29.535365853658536</v>
      </c>
      <c r="W830" s="3">
        <f t="shared" si="308"/>
        <v>42</v>
      </c>
      <c r="X830" s="3">
        <f>soli3grenz(K830,$A$3,Param!$J$9,Param!$J$10,Param!$J$11)*100</f>
        <v>11.899999999999999</v>
      </c>
      <c r="Y830" s="13">
        <f t="shared" si="295"/>
        <v>24219</v>
      </c>
      <c r="Z830" s="3">
        <f t="shared" si="309"/>
        <v>29.535365853658536</v>
      </c>
      <c r="AA830" s="13">
        <f t="shared" si="296"/>
        <v>42</v>
      </c>
      <c r="AB830" s="13">
        <f t="shared" si="297"/>
        <v>-1853.4900000000016</v>
      </c>
      <c r="AC830" s="13">
        <f t="shared" si="298"/>
        <v>-2.2603536585365873</v>
      </c>
      <c r="AD830" s="13">
        <f t="shared" si="299"/>
        <v>-4.9979999999999976</v>
      </c>
      <c r="AE830" s="3">
        <f t="shared" si="300"/>
        <v>0</v>
      </c>
      <c r="AF830" s="13">
        <f t="shared" si="312"/>
        <v>1853.4900000000016</v>
      </c>
      <c r="AG830" s="13">
        <f t="shared" si="310"/>
        <v>2.2603536585365873</v>
      </c>
      <c r="AH830" s="13">
        <f t="shared" si="313"/>
        <v>2.2603536585365873</v>
      </c>
    </row>
    <row r="831" spans="1:34" x14ac:dyDescent="0.2">
      <c r="A831" s="8">
        <f t="shared" si="311"/>
        <v>82100</v>
      </c>
      <c r="B831" s="9">
        <f t="shared" si="291"/>
        <v>82.1</v>
      </c>
      <c r="C831" s="13">
        <f>tarifest3(A831,$A$3,Param!$B$5,Param!$C$5,Param!$D$5,Param!$E$5,Param!$B$6,Param!$C$6,Param!$D$6,Param!$E$6)</f>
        <v>25145</v>
      </c>
      <c r="D831" s="3">
        <f t="shared" si="301"/>
        <v>30.627283800243603</v>
      </c>
      <c r="E831" s="3">
        <f>tarifest3grenz(A831,$A$3,Param!$B$5,Param!$C$5,Param!$D$5,Param!$E$5,Param!$B$6,Param!$C$6,Param!$D$6,Param!$E$6)*100</f>
        <v>42</v>
      </c>
      <c r="F831" s="13">
        <f>soli3(C831,$A$3,Param!$J$4,Param!$J$5,Param!$J$6)</f>
        <v>974.49</v>
      </c>
      <c r="G831" s="3">
        <f>soli3grenz(C831,$A$3,Param!$J$4,Param!$J$5,Param!$J$6)*100</f>
        <v>11.899999999999999</v>
      </c>
      <c r="H831" s="13">
        <f t="shared" si="292"/>
        <v>26119.49</v>
      </c>
      <c r="I831" s="3">
        <f t="shared" si="314"/>
        <v>31.814238733252132</v>
      </c>
      <c r="J831" s="13">
        <f t="shared" si="293"/>
        <v>46.997999999999998</v>
      </c>
      <c r="K831" s="13">
        <f>tarifest3(A831,$A$3,Param!$B$10,Param!$C$10,Param!$D$10,Param!$E$10,Param!$B$11,Param!$C$11,Param!$D$11,Param!$E$11)</f>
        <v>29491</v>
      </c>
      <c r="L831" s="3">
        <f t="shared" si="302"/>
        <v>35.920828258221682</v>
      </c>
      <c r="M831" s="3">
        <f>tarifest3grenz(A831,$A$3,Param!$B$10,Param!$C$10,Param!$D$10,Param!$E$10,Param!$B$11,Param!$C$11,Param!$D$11,Param!$E$11)*100</f>
        <v>42</v>
      </c>
      <c r="N831" s="3">
        <f t="shared" si="303"/>
        <v>15091</v>
      </c>
      <c r="O831" s="3">
        <f t="shared" si="304"/>
        <v>18.381242387332524</v>
      </c>
      <c r="P831" s="13">
        <f t="shared" si="294"/>
        <v>57469.999999999993</v>
      </c>
      <c r="Q831" s="13">
        <f t="shared" si="305"/>
        <v>0</v>
      </c>
      <c r="R831" s="13">
        <f>tarifest3(A831-$K$3,$A$3,Param!$B$10,Param!$C$10,Param!$D$10,Param!$E$10,Param!$B$11,Param!$C$11,Param!$D$11,Param!$E$11)</f>
        <v>20851</v>
      </c>
      <c r="S831" s="3">
        <f t="shared" si="306"/>
        <v>25.397076735688184</v>
      </c>
      <c r="T831" s="3">
        <f>IF(A831&lt;$K$3,$K$2,tarifest3grenz(A831-$K$3,$A$3,Param!$B$10,Param!$C$10,Param!$D$10,Param!$E$10,Param!$B$11,Param!$C$11,Param!$D$11,Param!$E$11))*100</f>
        <v>42</v>
      </c>
      <c r="U831" s="3">
        <f>MAX(K831-tarifest3($K$3,$A$3,Param!$B$10,Param!$C$10,Param!$D$10,Param!$E$10,Param!$B$11,Param!$C$11,Param!$D$11,Param!$E$11),0)</f>
        <v>24261</v>
      </c>
      <c r="V831" s="3">
        <f t="shared" si="307"/>
        <v>29.550548112058468</v>
      </c>
      <c r="W831" s="3">
        <f t="shared" si="308"/>
        <v>42</v>
      </c>
      <c r="X831" s="3">
        <f>soli3grenz(K831,$A$3,Param!$J$9,Param!$J$10,Param!$J$11)*100</f>
        <v>11.899999999999999</v>
      </c>
      <c r="Y831" s="13">
        <f t="shared" si="295"/>
        <v>24261</v>
      </c>
      <c r="Z831" s="3">
        <f t="shared" si="309"/>
        <v>29.550548112058468</v>
      </c>
      <c r="AA831" s="13">
        <f t="shared" si="296"/>
        <v>42</v>
      </c>
      <c r="AB831" s="13">
        <f t="shared" si="297"/>
        <v>-1858.4900000000016</v>
      </c>
      <c r="AC831" s="13">
        <f t="shared" si="298"/>
        <v>-2.263690621193664</v>
      </c>
      <c r="AD831" s="13">
        <f t="shared" si="299"/>
        <v>-4.9979999999999976</v>
      </c>
      <c r="AE831" s="3">
        <f t="shared" si="300"/>
        <v>0</v>
      </c>
      <c r="AF831" s="13">
        <f t="shared" si="312"/>
        <v>1858.4900000000016</v>
      </c>
      <c r="AG831" s="13">
        <f t="shared" si="310"/>
        <v>2.263690621193664</v>
      </c>
      <c r="AH831" s="13">
        <f t="shared" si="313"/>
        <v>2.263690621193664</v>
      </c>
    </row>
    <row r="832" spans="1:34" x14ac:dyDescent="0.2">
      <c r="A832" s="8">
        <f t="shared" si="311"/>
        <v>82200</v>
      </c>
      <c r="B832" s="9">
        <f t="shared" si="291"/>
        <v>82.2</v>
      </c>
      <c r="C832" s="13">
        <f>tarifest3(A832,$A$3,Param!$B$5,Param!$C$5,Param!$D$5,Param!$E$5,Param!$B$6,Param!$C$6,Param!$D$6,Param!$E$6)</f>
        <v>25187</v>
      </c>
      <c r="D832" s="3">
        <f t="shared" si="301"/>
        <v>30.641119221411195</v>
      </c>
      <c r="E832" s="3">
        <f>tarifest3grenz(A832,$A$3,Param!$B$5,Param!$C$5,Param!$D$5,Param!$E$5,Param!$B$6,Param!$C$6,Param!$D$6,Param!$E$6)*100</f>
        <v>42</v>
      </c>
      <c r="F832" s="13">
        <f>soli3(C832,$A$3,Param!$J$4,Param!$J$5,Param!$J$6)</f>
        <v>979.48</v>
      </c>
      <c r="G832" s="3">
        <f>soli3grenz(C832,$A$3,Param!$J$4,Param!$J$5,Param!$J$6)*100</f>
        <v>11.899999999999999</v>
      </c>
      <c r="H832" s="13">
        <f t="shared" si="292"/>
        <v>26166.48</v>
      </c>
      <c r="I832" s="3">
        <f t="shared" si="314"/>
        <v>31.832700729927005</v>
      </c>
      <c r="J832" s="13">
        <f t="shared" si="293"/>
        <v>46.997999999999998</v>
      </c>
      <c r="K832" s="13">
        <f>tarifest3(A832,$A$3,Param!$B$10,Param!$C$10,Param!$D$10,Param!$E$10,Param!$B$11,Param!$C$11,Param!$D$11,Param!$E$11)</f>
        <v>29533</v>
      </c>
      <c r="L832" s="3">
        <f t="shared" si="302"/>
        <v>35.928223844282236</v>
      </c>
      <c r="M832" s="3">
        <f>tarifest3grenz(A832,$A$3,Param!$B$10,Param!$C$10,Param!$D$10,Param!$E$10,Param!$B$11,Param!$C$11,Param!$D$11,Param!$E$11)*100</f>
        <v>42</v>
      </c>
      <c r="N832" s="3">
        <f t="shared" si="303"/>
        <v>15133</v>
      </c>
      <c r="O832" s="3">
        <f t="shared" si="304"/>
        <v>18.409975669099758</v>
      </c>
      <c r="P832" s="13">
        <f t="shared" si="294"/>
        <v>57539.999999999993</v>
      </c>
      <c r="Q832" s="13">
        <f t="shared" si="305"/>
        <v>0</v>
      </c>
      <c r="R832" s="13">
        <f>tarifest3(A832-$K$3,$A$3,Param!$B$10,Param!$C$10,Param!$D$10,Param!$E$10,Param!$B$11,Param!$C$11,Param!$D$11,Param!$E$11)</f>
        <v>20893</v>
      </c>
      <c r="S832" s="3">
        <f t="shared" si="306"/>
        <v>25.417274939172753</v>
      </c>
      <c r="T832" s="3">
        <f>IF(A832&lt;$K$3,$K$2,tarifest3grenz(A832-$K$3,$A$3,Param!$B$10,Param!$C$10,Param!$D$10,Param!$E$10,Param!$B$11,Param!$C$11,Param!$D$11,Param!$E$11))*100</f>
        <v>42</v>
      </c>
      <c r="U832" s="3">
        <f>MAX(K832-tarifest3($K$3,$A$3,Param!$B$10,Param!$C$10,Param!$D$10,Param!$E$10,Param!$B$11,Param!$C$11,Param!$D$11,Param!$E$11),0)</f>
        <v>24303</v>
      </c>
      <c r="V832" s="3">
        <f t="shared" si="307"/>
        <v>29.565693430656935</v>
      </c>
      <c r="W832" s="3">
        <f t="shared" si="308"/>
        <v>42</v>
      </c>
      <c r="X832" s="3">
        <f>soli3grenz(K832,$A$3,Param!$J$9,Param!$J$10,Param!$J$11)*100</f>
        <v>11.899999999999999</v>
      </c>
      <c r="Y832" s="13">
        <f t="shared" si="295"/>
        <v>24303</v>
      </c>
      <c r="Z832" s="3">
        <f t="shared" si="309"/>
        <v>29.565693430656935</v>
      </c>
      <c r="AA832" s="13">
        <f t="shared" si="296"/>
        <v>42</v>
      </c>
      <c r="AB832" s="13">
        <f t="shared" si="297"/>
        <v>-1863.4799999999996</v>
      </c>
      <c r="AC832" s="13">
        <f t="shared" si="298"/>
        <v>-2.2670072992700696</v>
      </c>
      <c r="AD832" s="13">
        <f t="shared" si="299"/>
        <v>-4.9979999999999976</v>
      </c>
      <c r="AE832" s="3">
        <f t="shared" si="300"/>
        <v>0</v>
      </c>
      <c r="AF832" s="13">
        <f t="shared" si="312"/>
        <v>1863.4799999999996</v>
      </c>
      <c r="AG832" s="13">
        <f t="shared" si="310"/>
        <v>2.2670072992700696</v>
      </c>
      <c r="AH832" s="13">
        <f t="shared" si="313"/>
        <v>2.2670072992700696</v>
      </c>
    </row>
    <row r="833" spans="1:34" x14ac:dyDescent="0.2">
      <c r="A833" s="8">
        <f t="shared" si="311"/>
        <v>82300</v>
      </c>
      <c r="B833" s="9">
        <f t="shared" si="291"/>
        <v>82.3</v>
      </c>
      <c r="C833" s="13">
        <f>tarifest3(A833,$A$3,Param!$B$5,Param!$C$5,Param!$D$5,Param!$E$5,Param!$B$6,Param!$C$6,Param!$D$6,Param!$E$6)</f>
        <v>25229</v>
      </c>
      <c r="D833" s="3">
        <f t="shared" si="301"/>
        <v>30.654921020656133</v>
      </c>
      <c r="E833" s="3">
        <f>tarifest3grenz(A833,$A$3,Param!$B$5,Param!$C$5,Param!$D$5,Param!$E$5,Param!$B$6,Param!$C$6,Param!$D$6,Param!$E$6)*100</f>
        <v>42</v>
      </c>
      <c r="F833" s="13">
        <f>soli3(C833,$A$3,Param!$J$4,Param!$J$5,Param!$J$6)</f>
        <v>984.48</v>
      </c>
      <c r="G833" s="3">
        <f>soli3grenz(C833,$A$3,Param!$J$4,Param!$J$5,Param!$J$6)*100</f>
        <v>11.899999999999999</v>
      </c>
      <c r="H833" s="13">
        <f t="shared" si="292"/>
        <v>26213.48</v>
      </c>
      <c r="I833" s="3">
        <f t="shared" si="314"/>
        <v>31.851130012150669</v>
      </c>
      <c r="J833" s="13">
        <f t="shared" si="293"/>
        <v>46.997999999999998</v>
      </c>
      <c r="K833" s="13">
        <f>tarifest3(A833,$A$3,Param!$B$10,Param!$C$10,Param!$D$10,Param!$E$10,Param!$B$11,Param!$C$11,Param!$D$11,Param!$E$11)</f>
        <v>29575</v>
      </c>
      <c r="L833" s="3">
        <f t="shared" si="302"/>
        <v>35.9356014580802</v>
      </c>
      <c r="M833" s="3">
        <f>tarifest3grenz(A833,$A$3,Param!$B$10,Param!$C$10,Param!$D$10,Param!$E$10,Param!$B$11,Param!$C$11,Param!$D$11,Param!$E$11)*100</f>
        <v>42</v>
      </c>
      <c r="N833" s="3">
        <f t="shared" si="303"/>
        <v>15175</v>
      </c>
      <c r="O833" s="3">
        <f t="shared" si="304"/>
        <v>18.438639125151884</v>
      </c>
      <c r="P833" s="13">
        <f t="shared" si="294"/>
        <v>57609.999999999993</v>
      </c>
      <c r="Q833" s="13">
        <f t="shared" si="305"/>
        <v>0</v>
      </c>
      <c r="R833" s="13">
        <f>tarifest3(A833-$K$3,$A$3,Param!$B$10,Param!$C$10,Param!$D$10,Param!$E$10,Param!$B$11,Param!$C$11,Param!$D$11,Param!$E$11)</f>
        <v>20935</v>
      </c>
      <c r="S833" s="3">
        <f t="shared" si="306"/>
        <v>25.437424058323209</v>
      </c>
      <c r="T833" s="3">
        <f>IF(A833&lt;$K$3,$K$2,tarifest3grenz(A833-$K$3,$A$3,Param!$B$10,Param!$C$10,Param!$D$10,Param!$E$10,Param!$B$11,Param!$C$11,Param!$D$11,Param!$E$11))*100</f>
        <v>42</v>
      </c>
      <c r="U833" s="3">
        <f>MAX(K833-tarifest3($K$3,$A$3,Param!$B$10,Param!$C$10,Param!$D$10,Param!$E$10,Param!$B$11,Param!$C$11,Param!$D$11,Param!$E$11),0)</f>
        <v>24345</v>
      </c>
      <c r="V833" s="3">
        <f t="shared" si="307"/>
        <v>29.580801944106927</v>
      </c>
      <c r="W833" s="3">
        <f t="shared" si="308"/>
        <v>42</v>
      </c>
      <c r="X833" s="3">
        <f>soli3grenz(K833,$A$3,Param!$J$9,Param!$J$10,Param!$J$11)*100</f>
        <v>11.899999999999999</v>
      </c>
      <c r="Y833" s="13">
        <f t="shared" si="295"/>
        <v>24345</v>
      </c>
      <c r="Z833" s="3">
        <f t="shared" si="309"/>
        <v>29.580801944106927</v>
      </c>
      <c r="AA833" s="13">
        <f t="shared" si="296"/>
        <v>42</v>
      </c>
      <c r="AB833" s="13">
        <f t="shared" si="297"/>
        <v>-1868.4799999999996</v>
      </c>
      <c r="AC833" s="13">
        <f t="shared" si="298"/>
        <v>-2.2703280680437423</v>
      </c>
      <c r="AD833" s="13">
        <f t="shared" si="299"/>
        <v>-4.9979999999999976</v>
      </c>
      <c r="AE833" s="3">
        <f t="shared" si="300"/>
        <v>0</v>
      </c>
      <c r="AF833" s="13">
        <f t="shared" si="312"/>
        <v>1868.4799999999996</v>
      </c>
      <c r="AG833" s="13">
        <f t="shared" si="310"/>
        <v>2.2703280680437423</v>
      </c>
      <c r="AH833" s="13">
        <f t="shared" si="313"/>
        <v>2.2703280680437423</v>
      </c>
    </row>
    <row r="834" spans="1:34" x14ac:dyDescent="0.2">
      <c r="A834" s="8">
        <f t="shared" si="311"/>
        <v>82400</v>
      </c>
      <c r="B834" s="9">
        <f t="shared" si="291"/>
        <v>82.4</v>
      </c>
      <c r="C834" s="13">
        <f>tarifest3(A834,$A$3,Param!$B$5,Param!$C$5,Param!$D$5,Param!$E$5,Param!$B$6,Param!$C$6,Param!$D$6,Param!$E$6)</f>
        <v>25271</v>
      </c>
      <c r="D834" s="3">
        <f t="shared" si="301"/>
        <v>30.668689320388349</v>
      </c>
      <c r="E834" s="3">
        <f>tarifest3grenz(A834,$A$3,Param!$B$5,Param!$C$5,Param!$D$5,Param!$E$5,Param!$B$6,Param!$C$6,Param!$D$6,Param!$E$6)*100</f>
        <v>42</v>
      </c>
      <c r="F834" s="13">
        <f>soli3(C834,$A$3,Param!$J$4,Param!$J$5,Param!$J$6)</f>
        <v>989.48</v>
      </c>
      <c r="G834" s="3">
        <f>soli3grenz(C834,$A$3,Param!$J$4,Param!$J$5,Param!$J$6)*100</f>
        <v>11.899999999999999</v>
      </c>
      <c r="H834" s="13">
        <f t="shared" si="292"/>
        <v>26260.48</v>
      </c>
      <c r="I834" s="3">
        <f t="shared" si="314"/>
        <v>31.869514563106794</v>
      </c>
      <c r="J834" s="13">
        <f t="shared" si="293"/>
        <v>46.997999999999998</v>
      </c>
      <c r="K834" s="13">
        <f>tarifest3(A834,$A$3,Param!$B$10,Param!$C$10,Param!$D$10,Param!$E$10,Param!$B$11,Param!$C$11,Param!$D$11,Param!$E$11)</f>
        <v>29617</v>
      </c>
      <c r="L834" s="3">
        <f t="shared" si="302"/>
        <v>35.942961165048544</v>
      </c>
      <c r="M834" s="3">
        <f>tarifest3grenz(A834,$A$3,Param!$B$10,Param!$C$10,Param!$D$10,Param!$E$10,Param!$B$11,Param!$C$11,Param!$D$11,Param!$E$11)*100</f>
        <v>42</v>
      </c>
      <c r="N834" s="3">
        <f t="shared" si="303"/>
        <v>15217</v>
      </c>
      <c r="O834" s="3">
        <f t="shared" si="304"/>
        <v>18.467233009708739</v>
      </c>
      <c r="P834" s="13">
        <f t="shared" si="294"/>
        <v>57679.999999999993</v>
      </c>
      <c r="Q834" s="13">
        <f t="shared" si="305"/>
        <v>0</v>
      </c>
      <c r="R834" s="13">
        <f>tarifest3(A834-$K$3,$A$3,Param!$B$10,Param!$C$10,Param!$D$10,Param!$E$10,Param!$B$11,Param!$C$11,Param!$D$11,Param!$E$11)</f>
        <v>20977</v>
      </c>
      <c r="S834" s="3">
        <f t="shared" si="306"/>
        <v>25.457524271844662</v>
      </c>
      <c r="T834" s="3">
        <f>IF(A834&lt;$K$3,$K$2,tarifest3grenz(A834-$K$3,$A$3,Param!$B$10,Param!$C$10,Param!$D$10,Param!$E$10,Param!$B$11,Param!$C$11,Param!$D$11,Param!$E$11))*100</f>
        <v>42</v>
      </c>
      <c r="U834" s="3">
        <f>MAX(K834-tarifest3($K$3,$A$3,Param!$B$10,Param!$C$10,Param!$D$10,Param!$E$10,Param!$B$11,Param!$C$11,Param!$D$11,Param!$E$11),0)</f>
        <v>24387</v>
      </c>
      <c r="V834" s="3">
        <f t="shared" si="307"/>
        <v>29.595873786407768</v>
      </c>
      <c r="W834" s="3">
        <f t="shared" si="308"/>
        <v>42</v>
      </c>
      <c r="X834" s="3">
        <f>soli3grenz(K834,$A$3,Param!$J$9,Param!$J$10,Param!$J$11)*100</f>
        <v>11.899999999999999</v>
      </c>
      <c r="Y834" s="13">
        <f t="shared" si="295"/>
        <v>24387</v>
      </c>
      <c r="Z834" s="3">
        <f t="shared" si="309"/>
        <v>29.595873786407768</v>
      </c>
      <c r="AA834" s="13">
        <f t="shared" si="296"/>
        <v>42</v>
      </c>
      <c r="AB834" s="13">
        <f t="shared" si="297"/>
        <v>-1873.4799999999996</v>
      </c>
      <c r="AC834" s="13">
        <f t="shared" si="298"/>
        <v>-2.2736407766990254</v>
      </c>
      <c r="AD834" s="13">
        <f t="shared" si="299"/>
        <v>-4.9979999999999976</v>
      </c>
      <c r="AE834" s="3">
        <f t="shared" si="300"/>
        <v>0</v>
      </c>
      <c r="AF834" s="13">
        <f t="shared" si="312"/>
        <v>1873.4799999999996</v>
      </c>
      <c r="AG834" s="13">
        <f t="shared" si="310"/>
        <v>2.2736407766990254</v>
      </c>
      <c r="AH834" s="13">
        <f t="shared" si="313"/>
        <v>2.2736407766990254</v>
      </c>
    </row>
    <row r="835" spans="1:34" x14ac:dyDescent="0.2">
      <c r="A835" s="8">
        <f t="shared" si="311"/>
        <v>82500</v>
      </c>
      <c r="B835" s="9">
        <f t="shared" si="291"/>
        <v>82.5</v>
      </c>
      <c r="C835" s="13">
        <f>tarifest3(A835,$A$3,Param!$B$5,Param!$C$5,Param!$D$5,Param!$E$5,Param!$B$6,Param!$C$6,Param!$D$6,Param!$E$6)</f>
        <v>25313</v>
      </c>
      <c r="D835" s="3">
        <f t="shared" si="301"/>
        <v>30.682424242424243</v>
      </c>
      <c r="E835" s="3">
        <f>tarifest3grenz(A835,$A$3,Param!$B$5,Param!$C$5,Param!$D$5,Param!$E$5,Param!$B$6,Param!$C$6,Param!$D$6,Param!$E$6)*100</f>
        <v>42</v>
      </c>
      <c r="F835" s="13">
        <f>soli3(C835,$A$3,Param!$J$4,Param!$J$5,Param!$J$6)</f>
        <v>994.48</v>
      </c>
      <c r="G835" s="3">
        <f>soli3grenz(C835,$A$3,Param!$J$4,Param!$J$5,Param!$J$6)*100</f>
        <v>11.899999999999999</v>
      </c>
      <c r="H835" s="13">
        <f t="shared" si="292"/>
        <v>26307.48</v>
      </c>
      <c r="I835" s="3">
        <f t="shared" si="314"/>
        <v>31.887854545454548</v>
      </c>
      <c r="J835" s="13">
        <f t="shared" si="293"/>
        <v>46.997999999999998</v>
      </c>
      <c r="K835" s="13">
        <f>tarifest3(A835,$A$3,Param!$B$10,Param!$C$10,Param!$D$10,Param!$E$10,Param!$B$11,Param!$C$11,Param!$D$11,Param!$E$11)</f>
        <v>29659</v>
      </c>
      <c r="L835" s="3">
        <f t="shared" si="302"/>
        <v>35.950303030303033</v>
      </c>
      <c r="M835" s="3">
        <f>tarifest3grenz(A835,$A$3,Param!$B$10,Param!$C$10,Param!$D$10,Param!$E$10,Param!$B$11,Param!$C$11,Param!$D$11,Param!$E$11)*100</f>
        <v>42</v>
      </c>
      <c r="N835" s="3">
        <f t="shared" si="303"/>
        <v>15259</v>
      </c>
      <c r="O835" s="3">
        <f t="shared" si="304"/>
        <v>18.495757575757576</v>
      </c>
      <c r="P835" s="13">
        <f t="shared" si="294"/>
        <v>57749.999999999993</v>
      </c>
      <c r="Q835" s="13">
        <f t="shared" si="305"/>
        <v>0</v>
      </c>
      <c r="R835" s="13">
        <f>tarifest3(A835-$K$3,$A$3,Param!$B$10,Param!$C$10,Param!$D$10,Param!$E$10,Param!$B$11,Param!$C$11,Param!$D$11,Param!$E$11)</f>
        <v>21019</v>
      </c>
      <c r="S835" s="3">
        <f t="shared" si="306"/>
        <v>25.47757575757576</v>
      </c>
      <c r="T835" s="3">
        <f>IF(A835&lt;$K$3,$K$2,tarifest3grenz(A835-$K$3,$A$3,Param!$B$10,Param!$C$10,Param!$D$10,Param!$E$10,Param!$B$11,Param!$C$11,Param!$D$11,Param!$E$11))*100</f>
        <v>42</v>
      </c>
      <c r="U835" s="3">
        <f>MAX(K835-tarifest3($K$3,$A$3,Param!$B$10,Param!$C$10,Param!$D$10,Param!$E$10,Param!$B$11,Param!$C$11,Param!$D$11,Param!$E$11),0)</f>
        <v>24429</v>
      </c>
      <c r="V835" s="3">
        <f t="shared" si="307"/>
        <v>29.610909090909093</v>
      </c>
      <c r="W835" s="3">
        <f t="shared" si="308"/>
        <v>42</v>
      </c>
      <c r="X835" s="3">
        <f>soli3grenz(K835,$A$3,Param!$J$9,Param!$J$10,Param!$J$11)*100</f>
        <v>11.899999999999999</v>
      </c>
      <c r="Y835" s="13">
        <f t="shared" si="295"/>
        <v>24429</v>
      </c>
      <c r="Z835" s="3">
        <f t="shared" si="309"/>
        <v>29.610909090909093</v>
      </c>
      <c r="AA835" s="13">
        <f t="shared" si="296"/>
        <v>42</v>
      </c>
      <c r="AB835" s="13">
        <f t="shared" si="297"/>
        <v>-1878.4799999999996</v>
      </c>
      <c r="AC835" s="13">
        <f t="shared" si="298"/>
        <v>-2.276945454545455</v>
      </c>
      <c r="AD835" s="13">
        <f t="shared" si="299"/>
        <v>-4.9979999999999976</v>
      </c>
      <c r="AE835" s="3">
        <f t="shared" si="300"/>
        <v>0</v>
      </c>
      <c r="AF835" s="13">
        <f t="shared" si="312"/>
        <v>1878.4799999999996</v>
      </c>
      <c r="AG835" s="13">
        <f t="shared" si="310"/>
        <v>2.276945454545455</v>
      </c>
      <c r="AH835" s="13">
        <f t="shared" si="313"/>
        <v>2.276945454545455</v>
      </c>
    </row>
    <row r="836" spans="1:34" x14ac:dyDescent="0.2">
      <c r="A836" s="8">
        <f t="shared" si="311"/>
        <v>82600</v>
      </c>
      <c r="B836" s="9">
        <f t="shared" si="291"/>
        <v>82.6</v>
      </c>
      <c r="C836" s="13">
        <f>tarifest3(A836,$A$3,Param!$B$5,Param!$C$5,Param!$D$5,Param!$E$5,Param!$B$6,Param!$C$6,Param!$D$6,Param!$E$6)</f>
        <v>25355</v>
      </c>
      <c r="D836" s="3">
        <f t="shared" si="301"/>
        <v>30.696125907990314</v>
      </c>
      <c r="E836" s="3">
        <f>tarifest3grenz(A836,$A$3,Param!$B$5,Param!$C$5,Param!$D$5,Param!$E$5,Param!$B$6,Param!$C$6,Param!$D$6,Param!$E$6)*100</f>
        <v>42</v>
      </c>
      <c r="F836" s="13">
        <f>soli3(C836,$A$3,Param!$J$4,Param!$J$5,Param!$J$6)</f>
        <v>999.48</v>
      </c>
      <c r="G836" s="3">
        <f>soli3grenz(C836,$A$3,Param!$J$4,Param!$J$5,Param!$J$6)*100</f>
        <v>11.899999999999999</v>
      </c>
      <c r="H836" s="13">
        <f t="shared" si="292"/>
        <v>26354.48</v>
      </c>
      <c r="I836" s="3">
        <f t="shared" si="314"/>
        <v>31.906150121065373</v>
      </c>
      <c r="J836" s="13">
        <f t="shared" si="293"/>
        <v>46.997999999999998</v>
      </c>
      <c r="K836" s="13">
        <f>tarifest3(A836,$A$3,Param!$B$10,Param!$C$10,Param!$D$10,Param!$E$10,Param!$B$11,Param!$C$11,Param!$D$11,Param!$E$11)</f>
        <v>29701</v>
      </c>
      <c r="L836" s="3">
        <f t="shared" si="302"/>
        <v>35.957627118644069</v>
      </c>
      <c r="M836" s="3">
        <f>tarifest3grenz(A836,$A$3,Param!$B$10,Param!$C$10,Param!$D$10,Param!$E$10,Param!$B$11,Param!$C$11,Param!$D$11,Param!$E$11)*100</f>
        <v>42</v>
      </c>
      <c r="N836" s="3">
        <f t="shared" si="303"/>
        <v>15301</v>
      </c>
      <c r="O836" s="3">
        <f t="shared" si="304"/>
        <v>18.524213075060533</v>
      </c>
      <c r="P836" s="13">
        <f t="shared" si="294"/>
        <v>57819.999999999993</v>
      </c>
      <c r="Q836" s="13">
        <f t="shared" si="305"/>
        <v>0</v>
      </c>
      <c r="R836" s="13">
        <f>tarifest3(A836-$K$3,$A$3,Param!$B$10,Param!$C$10,Param!$D$10,Param!$E$10,Param!$B$11,Param!$C$11,Param!$D$11,Param!$E$11)</f>
        <v>21061</v>
      </c>
      <c r="S836" s="3">
        <f t="shared" si="306"/>
        <v>25.497578692493946</v>
      </c>
      <c r="T836" s="3">
        <f>IF(A836&lt;$K$3,$K$2,tarifest3grenz(A836-$K$3,$A$3,Param!$B$10,Param!$C$10,Param!$D$10,Param!$E$10,Param!$B$11,Param!$C$11,Param!$D$11,Param!$E$11))*100</f>
        <v>42</v>
      </c>
      <c r="U836" s="3">
        <f>MAX(K836-tarifest3($K$3,$A$3,Param!$B$10,Param!$C$10,Param!$D$10,Param!$E$10,Param!$B$11,Param!$C$11,Param!$D$11,Param!$E$11),0)</f>
        <v>24471</v>
      </c>
      <c r="V836" s="3">
        <f t="shared" si="307"/>
        <v>29.625907990314772</v>
      </c>
      <c r="W836" s="3">
        <f t="shared" si="308"/>
        <v>42</v>
      </c>
      <c r="X836" s="3">
        <f>soli3grenz(K836,$A$3,Param!$J$9,Param!$J$10,Param!$J$11)*100</f>
        <v>11.899999999999999</v>
      </c>
      <c r="Y836" s="13">
        <f t="shared" si="295"/>
        <v>24471</v>
      </c>
      <c r="Z836" s="3">
        <f t="shared" si="309"/>
        <v>29.625907990314772</v>
      </c>
      <c r="AA836" s="13">
        <f t="shared" si="296"/>
        <v>42</v>
      </c>
      <c r="AB836" s="13">
        <f t="shared" si="297"/>
        <v>-1883.4799999999996</v>
      </c>
      <c r="AC836" s="13">
        <f t="shared" si="298"/>
        <v>-2.2802421307506009</v>
      </c>
      <c r="AD836" s="13">
        <f t="shared" si="299"/>
        <v>-4.9979999999999976</v>
      </c>
      <c r="AE836" s="3">
        <f t="shared" si="300"/>
        <v>0</v>
      </c>
      <c r="AF836" s="13">
        <f t="shared" si="312"/>
        <v>1883.4799999999996</v>
      </c>
      <c r="AG836" s="13">
        <f t="shared" si="310"/>
        <v>2.2802421307506009</v>
      </c>
      <c r="AH836" s="13">
        <f t="shared" si="313"/>
        <v>2.2802421307506009</v>
      </c>
    </row>
    <row r="837" spans="1:34" x14ac:dyDescent="0.2">
      <c r="A837" s="8">
        <f t="shared" si="311"/>
        <v>82700</v>
      </c>
      <c r="B837" s="9">
        <f t="shared" si="291"/>
        <v>82.7</v>
      </c>
      <c r="C837" s="13">
        <f>tarifest3(A837,$A$3,Param!$B$5,Param!$C$5,Param!$D$5,Param!$E$5,Param!$B$6,Param!$C$6,Param!$D$6,Param!$E$6)</f>
        <v>25397</v>
      </c>
      <c r="D837" s="3">
        <f t="shared" si="301"/>
        <v>30.709794437726721</v>
      </c>
      <c r="E837" s="3">
        <f>tarifest3grenz(A837,$A$3,Param!$B$5,Param!$C$5,Param!$D$5,Param!$E$5,Param!$B$6,Param!$C$6,Param!$D$6,Param!$E$6)*100</f>
        <v>42</v>
      </c>
      <c r="F837" s="13">
        <f>soli3(C837,$A$3,Param!$J$4,Param!$J$5,Param!$J$6)</f>
        <v>1004.47</v>
      </c>
      <c r="G837" s="3">
        <f>soli3grenz(C837,$A$3,Param!$J$4,Param!$J$5,Param!$J$6)*100</f>
        <v>11.899999999999999</v>
      </c>
      <c r="H837" s="13">
        <f t="shared" si="292"/>
        <v>26401.47</v>
      </c>
      <c r="I837" s="3">
        <f t="shared" si="314"/>
        <v>31.924389359129385</v>
      </c>
      <c r="J837" s="13">
        <f t="shared" si="293"/>
        <v>46.997999999999998</v>
      </c>
      <c r="K837" s="13">
        <f>tarifest3(A837,$A$3,Param!$B$10,Param!$C$10,Param!$D$10,Param!$E$10,Param!$B$11,Param!$C$11,Param!$D$11,Param!$E$11)</f>
        <v>29743</v>
      </c>
      <c r="L837" s="3">
        <f t="shared" si="302"/>
        <v>35.964933494558643</v>
      </c>
      <c r="M837" s="3">
        <f>tarifest3grenz(A837,$A$3,Param!$B$10,Param!$C$10,Param!$D$10,Param!$E$10,Param!$B$11,Param!$C$11,Param!$D$11,Param!$E$11)*100</f>
        <v>42</v>
      </c>
      <c r="N837" s="3">
        <f t="shared" si="303"/>
        <v>15343</v>
      </c>
      <c r="O837" s="3">
        <f t="shared" si="304"/>
        <v>18.552599758162032</v>
      </c>
      <c r="P837" s="13">
        <f t="shared" si="294"/>
        <v>57889.999999999993</v>
      </c>
      <c r="Q837" s="13">
        <f t="shared" si="305"/>
        <v>0</v>
      </c>
      <c r="R837" s="13">
        <f>tarifest3(A837-$K$3,$A$3,Param!$B$10,Param!$C$10,Param!$D$10,Param!$E$10,Param!$B$11,Param!$C$11,Param!$D$11,Param!$E$11)</f>
        <v>21103</v>
      </c>
      <c r="S837" s="3">
        <f t="shared" si="306"/>
        <v>25.517533252720675</v>
      </c>
      <c r="T837" s="3">
        <f>IF(A837&lt;$K$3,$K$2,tarifest3grenz(A837-$K$3,$A$3,Param!$B$10,Param!$C$10,Param!$D$10,Param!$E$10,Param!$B$11,Param!$C$11,Param!$D$11,Param!$E$11))*100</f>
        <v>42</v>
      </c>
      <c r="U837" s="3">
        <f>MAX(K837-tarifest3($K$3,$A$3,Param!$B$10,Param!$C$10,Param!$D$10,Param!$E$10,Param!$B$11,Param!$C$11,Param!$D$11,Param!$E$11),0)</f>
        <v>24513</v>
      </c>
      <c r="V837" s="3">
        <f t="shared" si="307"/>
        <v>29.640870616686822</v>
      </c>
      <c r="W837" s="3">
        <f t="shared" si="308"/>
        <v>42</v>
      </c>
      <c r="X837" s="3">
        <f>soli3grenz(K837,$A$3,Param!$J$9,Param!$J$10,Param!$J$11)*100</f>
        <v>11.899999999999999</v>
      </c>
      <c r="Y837" s="13">
        <f t="shared" si="295"/>
        <v>24513</v>
      </c>
      <c r="Z837" s="3">
        <f t="shared" si="309"/>
        <v>29.640870616686822</v>
      </c>
      <c r="AA837" s="13">
        <f t="shared" si="296"/>
        <v>42</v>
      </c>
      <c r="AB837" s="13">
        <f t="shared" si="297"/>
        <v>-1888.4700000000012</v>
      </c>
      <c r="AC837" s="13">
        <f t="shared" si="298"/>
        <v>-2.2835187424425634</v>
      </c>
      <c r="AD837" s="13">
        <f t="shared" si="299"/>
        <v>-4.9979999999999976</v>
      </c>
      <c r="AE837" s="3">
        <f t="shared" si="300"/>
        <v>0</v>
      </c>
      <c r="AF837" s="13">
        <f t="shared" si="312"/>
        <v>1888.4700000000012</v>
      </c>
      <c r="AG837" s="13">
        <f t="shared" si="310"/>
        <v>2.2835187424425634</v>
      </c>
      <c r="AH837" s="13">
        <f t="shared" si="313"/>
        <v>2.2835187424425634</v>
      </c>
    </row>
    <row r="838" spans="1:34" x14ac:dyDescent="0.2">
      <c r="A838" s="8">
        <f t="shared" si="311"/>
        <v>82800</v>
      </c>
      <c r="B838" s="9">
        <f t="shared" si="291"/>
        <v>82.8</v>
      </c>
      <c r="C838" s="13">
        <f>tarifest3(A838,$A$3,Param!$B$5,Param!$C$5,Param!$D$5,Param!$E$5,Param!$B$6,Param!$C$6,Param!$D$6,Param!$E$6)</f>
        <v>25439</v>
      </c>
      <c r="D838" s="3">
        <f t="shared" si="301"/>
        <v>30.723429951690822</v>
      </c>
      <c r="E838" s="3">
        <f>tarifest3grenz(A838,$A$3,Param!$B$5,Param!$C$5,Param!$D$5,Param!$E$5,Param!$B$6,Param!$C$6,Param!$D$6,Param!$E$6)*100</f>
        <v>42</v>
      </c>
      <c r="F838" s="13">
        <f>soli3(C838,$A$3,Param!$J$4,Param!$J$5,Param!$J$6)</f>
        <v>1009.47</v>
      </c>
      <c r="G838" s="3">
        <f>soli3grenz(C838,$A$3,Param!$J$4,Param!$J$5,Param!$J$6)*100</f>
        <v>11.899999999999999</v>
      </c>
      <c r="H838" s="13">
        <f t="shared" si="292"/>
        <v>26448.47</v>
      </c>
      <c r="I838" s="3">
        <f t="shared" si="314"/>
        <v>31.942596618357488</v>
      </c>
      <c r="J838" s="13">
        <f t="shared" si="293"/>
        <v>46.997999999999998</v>
      </c>
      <c r="K838" s="13">
        <f>tarifest3(A838,$A$3,Param!$B$10,Param!$C$10,Param!$D$10,Param!$E$10,Param!$B$11,Param!$C$11,Param!$D$11,Param!$E$11)</f>
        <v>29785</v>
      </c>
      <c r="L838" s="3">
        <f t="shared" si="302"/>
        <v>35.972222222222221</v>
      </c>
      <c r="M838" s="3">
        <f>tarifest3grenz(A838,$A$3,Param!$B$10,Param!$C$10,Param!$D$10,Param!$E$10,Param!$B$11,Param!$C$11,Param!$D$11,Param!$E$11)*100</f>
        <v>42</v>
      </c>
      <c r="N838" s="3">
        <f t="shared" si="303"/>
        <v>15385</v>
      </c>
      <c r="O838" s="3">
        <f t="shared" si="304"/>
        <v>18.580917874396135</v>
      </c>
      <c r="P838" s="13">
        <f t="shared" si="294"/>
        <v>57959.999999999993</v>
      </c>
      <c r="Q838" s="13">
        <f t="shared" si="305"/>
        <v>0</v>
      </c>
      <c r="R838" s="13">
        <f>tarifest3(A838-$K$3,$A$3,Param!$B$10,Param!$C$10,Param!$D$10,Param!$E$10,Param!$B$11,Param!$C$11,Param!$D$11,Param!$E$11)</f>
        <v>21145</v>
      </c>
      <c r="S838" s="3">
        <f t="shared" si="306"/>
        <v>25.537439613526569</v>
      </c>
      <c r="T838" s="3">
        <f>IF(A838&lt;$K$3,$K$2,tarifest3grenz(A838-$K$3,$A$3,Param!$B$10,Param!$C$10,Param!$D$10,Param!$E$10,Param!$B$11,Param!$C$11,Param!$D$11,Param!$E$11))*100</f>
        <v>42</v>
      </c>
      <c r="U838" s="3">
        <f>MAX(K838-tarifest3($K$3,$A$3,Param!$B$10,Param!$C$10,Param!$D$10,Param!$E$10,Param!$B$11,Param!$C$11,Param!$D$11,Param!$E$11),0)</f>
        <v>24555</v>
      </c>
      <c r="V838" s="3">
        <f t="shared" si="307"/>
        <v>29.655797101449277</v>
      </c>
      <c r="W838" s="3">
        <f t="shared" si="308"/>
        <v>42</v>
      </c>
      <c r="X838" s="3">
        <f>soli3grenz(K838,$A$3,Param!$J$9,Param!$J$10,Param!$J$11)*100</f>
        <v>11.899999999999999</v>
      </c>
      <c r="Y838" s="13">
        <f t="shared" si="295"/>
        <v>24555</v>
      </c>
      <c r="Z838" s="3">
        <f t="shared" si="309"/>
        <v>29.655797101449277</v>
      </c>
      <c r="AA838" s="13">
        <f t="shared" si="296"/>
        <v>42</v>
      </c>
      <c r="AB838" s="13">
        <f t="shared" si="297"/>
        <v>-1893.4700000000012</v>
      </c>
      <c r="AC838" s="13">
        <f t="shared" si="298"/>
        <v>-2.2867995169082107</v>
      </c>
      <c r="AD838" s="13">
        <f t="shared" si="299"/>
        <v>-4.9979999999999976</v>
      </c>
      <c r="AE838" s="3">
        <f t="shared" si="300"/>
        <v>0</v>
      </c>
      <c r="AF838" s="13">
        <f t="shared" si="312"/>
        <v>1893.4700000000012</v>
      </c>
      <c r="AG838" s="13">
        <f t="shared" si="310"/>
        <v>2.2867995169082107</v>
      </c>
      <c r="AH838" s="13">
        <f t="shared" si="313"/>
        <v>2.2867995169082107</v>
      </c>
    </row>
    <row r="839" spans="1:34" x14ac:dyDescent="0.2">
      <c r="A839" s="8">
        <f t="shared" si="311"/>
        <v>82900</v>
      </c>
      <c r="B839" s="9">
        <f t="shared" si="291"/>
        <v>82.9</v>
      </c>
      <c r="C839" s="13">
        <f>tarifest3(A839,$A$3,Param!$B$5,Param!$C$5,Param!$D$5,Param!$E$5,Param!$B$6,Param!$C$6,Param!$D$6,Param!$E$6)</f>
        <v>25481</v>
      </c>
      <c r="D839" s="3">
        <f t="shared" si="301"/>
        <v>30.737032569360672</v>
      </c>
      <c r="E839" s="3">
        <f>tarifest3grenz(A839,$A$3,Param!$B$5,Param!$C$5,Param!$D$5,Param!$E$5,Param!$B$6,Param!$C$6,Param!$D$6,Param!$E$6)*100</f>
        <v>42</v>
      </c>
      <c r="F839" s="13">
        <f>soli3(C839,$A$3,Param!$J$4,Param!$J$5,Param!$J$6)</f>
        <v>1014.47</v>
      </c>
      <c r="G839" s="3">
        <f>soli3grenz(C839,$A$3,Param!$J$4,Param!$J$5,Param!$J$6)*100</f>
        <v>11.899999999999999</v>
      </c>
      <c r="H839" s="13">
        <f t="shared" si="292"/>
        <v>26495.47</v>
      </c>
      <c r="I839" s="3">
        <f t="shared" si="314"/>
        <v>31.960759951749097</v>
      </c>
      <c r="J839" s="13">
        <f t="shared" si="293"/>
        <v>46.997999999999998</v>
      </c>
      <c r="K839" s="13">
        <f>tarifest3(A839,$A$3,Param!$B$10,Param!$C$10,Param!$D$10,Param!$E$10,Param!$B$11,Param!$C$11,Param!$D$11,Param!$E$11)</f>
        <v>29827</v>
      </c>
      <c r="L839" s="3">
        <f t="shared" si="302"/>
        <v>35.979493365500602</v>
      </c>
      <c r="M839" s="3">
        <f>tarifest3grenz(A839,$A$3,Param!$B$10,Param!$C$10,Param!$D$10,Param!$E$10,Param!$B$11,Param!$C$11,Param!$D$11,Param!$E$11)*100</f>
        <v>42</v>
      </c>
      <c r="N839" s="3">
        <f t="shared" si="303"/>
        <v>15427</v>
      </c>
      <c r="O839" s="3">
        <f t="shared" si="304"/>
        <v>18.609167671893847</v>
      </c>
      <c r="P839" s="13">
        <f t="shared" si="294"/>
        <v>58029.999999999993</v>
      </c>
      <c r="Q839" s="13">
        <f t="shared" si="305"/>
        <v>0</v>
      </c>
      <c r="R839" s="13">
        <f>tarifest3(A839-$K$3,$A$3,Param!$B$10,Param!$C$10,Param!$D$10,Param!$E$10,Param!$B$11,Param!$C$11,Param!$D$11,Param!$E$11)</f>
        <v>21187</v>
      </c>
      <c r="S839" s="3">
        <f t="shared" si="306"/>
        <v>25.557297949336551</v>
      </c>
      <c r="T839" s="3">
        <f>IF(A839&lt;$K$3,$K$2,tarifest3grenz(A839-$K$3,$A$3,Param!$B$10,Param!$C$10,Param!$D$10,Param!$E$10,Param!$B$11,Param!$C$11,Param!$D$11,Param!$E$11))*100</f>
        <v>42</v>
      </c>
      <c r="U839" s="3">
        <f>MAX(K839-tarifest3($K$3,$A$3,Param!$B$10,Param!$C$10,Param!$D$10,Param!$E$10,Param!$B$11,Param!$C$11,Param!$D$11,Param!$E$11),0)</f>
        <v>24597</v>
      </c>
      <c r="V839" s="3">
        <f t="shared" si="307"/>
        <v>29.670687575392041</v>
      </c>
      <c r="W839" s="3">
        <f t="shared" si="308"/>
        <v>42</v>
      </c>
      <c r="X839" s="3">
        <f>soli3grenz(K839,$A$3,Param!$J$9,Param!$J$10,Param!$J$11)*100</f>
        <v>11.899999999999999</v>
      </c>
      <c r="Y839" s="13">
        <f t="shared" si="295"/>
        <v>24597</v>
      </c>
      <c r="Z839" s="3">
        <f t="shared" si="309"/>
        <v>29.670687575392041</v>
      </c>
      <c r="AA839" s="13">
        <f t="shared" si="296"/>
        <v>42</v>
      </c>
      <c r="AB839" s="13">
        <f t="shared" si="297"/>
        <v>-1898.4700000000012</v>
      </c>
      <c r="AC839" s="13">
        <f t="shared" si="298"/>
        <v>-2.2900723763570561</v>
      </c>
      <c r="AD839" s="13">
        <f t="shared" si="299"/>
        <v>-4.9979999999999976</v>
      </c>
      <c r="AE839" s="3">
        <f t="shared" si="300"/>
        <v>0</v>
      </c>
      <c r="AF839" s="13">
        <f t="shared" si="312"/>
        <v>1898.4700000000012</v>
      </c>
      <c r="AG839" s="13">
        <f t="shared" si="310"/>
        <v>2.2900723763570561</v>
      </c>
      <c r="AH839" s="13">
        <f t="shared" si="313"/>
        <v>2.2900723763570561</v>
      </c>
    </row>
    <row r="840" spans="1:34" x14ac:dyDescent="0.2">
      <c r="A840" s="8">
        <f t="shared" si="311"/>
        <v>83000</v>
      </c>
      <c r="B840" s="9">
        <f t="shared" si="291"/>
        <v>83</v>
      </c>
      <c r="C840" s="13">
        <f>tarifest3(A840,$A$3,Param!$B$5,Param!$C$5,Param!$D$5,Param!$E$5,Param!$B$6,Param!$C$6,Param!$D$6,Param!$E$6)</f>
        <v>25523</v>
      </c>
      <c r="D840" s="3">
        <f t="shared" si="301"/>
        <v>30.750602409638557</v>
      </c>
      <c r="E840" s="3">
        <f>tarifest3grenz(A840,$A$3,Param!$B$5,Param!$C$5,Param!$D$5,Param!$E$5,Param!$B$6,Param!$C$6,Param!$D$6,Param!$E$6)*100</f>
        <v>42</v>
      </c>
      <c r="F840" s="13">
        <f>soli3(C840,$A$3,Param!$J$4,Param!$J$5,Param!$J$6)</f>
        <v>1019.47</v>
      </c>
      <c r="G840" s="3">
        <f>soli3grenz(C840,$A$3,Param!$J$4,Param!$J$5,Param!$J$6)*100</f>
        <v>11.899999999999999</v>
      </c>
      <c r="H840" s="13">
        <f t="shared" si="292"/>
        <v>26542.47</v>
      </c>
      <c r="I840" s="3">
        <f t="shared" si="314"/>
        <v>31.97887951807229</v>
      </c>
      <c r="J840" s="13">
        <f t="shared" si="293"/>
        <v>46.997999999999998</v>
      </c>
      <c r="K840" s="13">
        <f>tarifest3(A840,$A$3,Param!$B$10,Param!$C$10,Param!$D$10,Param!$E$10,Param!$B$11,Param!$C$11,Param!$D$11,Param!$E$11)</f>
        <v>29869</v>
      </c>
      <c r="L840" s="3">
        <f t="shared" si="302"/>
        <v>35.986746987951804</v>
      </c>
      <c r="M840" s="3">
        <f>tarifest3grenz(A840,$A$3,Param!$B$10,Param!$C$10,Param!$D$10,Param!$E$10,Param!$B$11,Param!$C$11,Param!$D$11,Param!$E$11)*100</f>
        <v>42</v>
      </c>
      <c r="N840" s="3">
        <f t="shared" si="303"/>
        <v>15469</v>
      </c>
      <c r="O840" s="3">
        <f t="shared" si="304"/>
        <v>18.637349397590359</v>
      </c>
      <c r="P840" s="13">
        <f t="shared" si="294"/>
        <v>58099.999999999993</v>
      </c>
      <c r="Q840" s="13">
        <f t="shared" si="305"/>
        <v>0</v>
      </c>
      <c r="R840" s="13">
        <f>tarifest3(A840-$K$3,$A$3,Param!$B$10,Param!$C$10,Param!$D$10,Param!$E$10,Param!$B$11,Param!$C$11,Param!$D$11,Param!$E$11)</f>
        <v>21229</v>
      </c>
      <c r="S840" s="3">
        <f t="shared" si="306"/>
        <v>25.577108433734942</v>
      </c>
      <c r="T840" s="3">
        <f>IF(A840&lt;$K$3,$K$2,tarifest3grenz(A840-$K$3,$A$3,Param!$B$10,Param!$C$10,Param!$D$10,Param!$E$10,Param!$B$11,Param!$C$11,Param!$D$11,Param!$E$11))*100</f>
        <v>42</v>
      </c>
      <c r="U840" s="3">
        <f>MAX(K840-tarifest3($K$3,$A$3,Param!$B$10,Param!$C$10,Param!$D$10,Param!$E$10,Param!$B$11,Param!$C$11,Param!$D$11,Param!$E$11),0)</f>
        <v>24639</v>
      </c>
      <c r="V840" s="3">
        <f t="shared" si="307"/>
        <v>29.685542168674701</v>
      </c>
      <c r="W840" s="3">
        <f t="shared" si="308"/>
        <v>42</v>
      </c>
      <c r="X840" s="3">
        <f>soli3grenz(K840,$A$3,Param!$J$9,Param!$J$10,Param!$J$11)*100</f>
        <v>11.899999999999999</v>
      </c>
      <c r="Y840" s="13">
        <f t="shared" si="295"/>
        <v>24639</v>
      </c>
      <c r="Z840" s="3">
        <f t="shared" si="309"/>
        <v>29.685542168674701</v>
      </c>
      <c r="AA840" s="13">
        <f t="shared" si="296"/>
        <v>42</v>
      </c>
      <c r="AB840" s="13">
        <f t="shared" si="297"/>
        <v>-1903.4700000000012</v>
      </c>
      <c r="AC840" s="13">
        <f t="shared" si="298"/>
        <v>-2.2933373493975893</v>
      </c>
      <c r="AD840" s="13">
        <f t="shared" si="299"/>
        <v>-4.9979999999999976</v>
      </c>
      <c r="AE840" s="3">
        <f t="shared" si="300"/>
        <v>0</v>
      </c>
      <c r="AF840" s="13">
        <f t="shared" si="312"/>
        <v>1903.4700000000012</v>
      </c>
      <c r="AG840" s="13">
        <f t="shared" si="310"/>
        <v>2.2933373493975893</v>
      </c>
      <c r="AH840" s="13">
        <f t="shared" si="313"/>
        <v>2.2933373493975893</v>
      </c>
    </row>
    <row r="841" spans="1:34" x14ac:dyDescent="0.2">
      <c r="A841" s="8">
        <f t="shared" si="311"/>
        <v>83100</v>
      </c>
      <c r="B841" s="9">
        <f t="shared" si="291"/>
        <v>83.1</v>
      </c>
      <c r="C841" s="13">
        <f>tarifest3(A841,$A$3,Param!$B$5,Param!$C$5,Param!$D$5,Param!$E$5,Param!$B$6,Param!$C$6,Param!$D$6,Param!$E$6)</f>
        <v>25565</v>
      </c>
      <c r="D841" s="3">
        <f t="shared" si="301"/>
        <v>30.764139590854395</v>
      </c>
      <c r="E841" s="3">
        <f>tarifest3grenz(A841,$A$3,Param!$B$5,Param!$C$5,Param!$D$5,Param!$E$5,Param!$B$6,Param!$C$6,Param!$D$6,Param!$E$6)*100</f>
        <v>42</v>
      </c>
      <c r="F841" s="13">
        <f>soli3(C841,$A$3,Param!$J$4,Param!$J$5,Param!$J$6)</f>
        <v>1024.47</v>
      </c>
      <c r="G841" s="3">
        <f>soli3grenz(C841,$A$3,Param!$J$4,Param!$J$5,Param!$J$6)*100</f>
        <v>11.899999999999999</v>
      </c>
      <c r="H841" s="13">
        <f t="shared" si="292"/>
        <v>26589.47</v>
      </c>
      <c r="I841" s="3">
        <f t="shared" si="314"/>
        <v>31.996955475330928</v>
      </c>
      <c r="J841" s="13">
        <f t="shared" si="293"/>
        <v>46.997999999999998</v>
      </c>
      <c r="K841" s="13">
        <f>tarifest3(A841,$A$3,Param!$B$10,Param!$C$10,Param!$D$10,Param!$E$10,Param!$B$11,Param!$C$11,Param!$D$11,Param!$E$11)</f>
        <v>29911</v>
      </c>
      <c r="L841" s="3">
        <f t="shared" si="302"/>
        <v>35.993983152827916</v>
      </c>
      <c r="M841" s="3">
        <f>tarifest3grenz(A841,$A$3,Param!$B$10,Param!$C$10,Param!$D$10,Param!$E$10,Param!$B$11,Param!$C$11,Param!$D$11,Param!$E$11)*100</f>
        <v>42</v>
      </c>
      <c r="N841" s="3">
        <f t="shared" si="303"/>
        <v>15511</v>
      </c>
      <c r="O841" s="3">
        <f t="shared" si="304"/>
        <v>18.66546329723225</v>
      </c>
      <c r="P841" s="13">
        <f t="shared" si="294"/>
        <v>58169.999999999993</v>
      </c>
      <c r="Q841" s="13">
        <f t="shared" si="305"/>
        <v>0</v>
      </c>
      <c r="R841" s="13">
        <f>tarifest3(A841-$K$3,$A$3,Param!$B$10,Param!$C$10,Param!$D$10,Param!$E$10,Param!$B$11,Param!$C$11,Param!$D$11,Param!$E$11)</f>
        <v>21271</v>
      </c>
      <c r="S841" s="3">
        <f t="shared" si="306"/>
        <v>25.59687123947052</v>
      </c>
      <c r="T841" s="3">
        <f>IF(A841&lt;$K$3,$K$2,tarifest3grenz(A841-$K$3,$A$3,Param!$B$10,Param!$C$10,Param!$D$10,Param!$E$10,Param!$B$11,Param!$C$11,Param!$D$11,Param!$E$11))*100</f>
        <v>42</v>
      </c>
      <c r="U841" s="3">
        <f>MAX(K841-tarifest3($K$3,$A$3,Param!$B$10,Param!$C$10,Param!$D$10,Param!$E$10,Param!$B$11,Param!$C$11,Param!$D$11,Param!$E$11),0)</f>
        <v>24681</v>
      </c>
      <c r="V841" s="3">
        <f t="shared" si="307"/>
        <v>29.700361010830324</v>
      </c>
      <c r="W841" s="3">
        <f t="shared" si="308"/>
        <v>42</v>
      </c>
      <c r="X841" s="3">
        <f>soli3grenz(K841,$A$3,Param!$J$9,Param!$J$10,Param!$J$11)*100</f>
        <v>11.899999999999999</v>
      </c>
      <c r="Y841" s="13">
        <f t="shared" si="295"/>
        <v>24681</v>
      </c>
      <c r="Z841" s="3">
        <f t="shared" si="309"/>
        <v>29.700361010830324</v>
      </c>
      <c r="AA841" s="13">
        <f t="shared" si="296"/>
        <v>42</v>
      </c>
      <c r="AB841" s="13">
        <f t="shared" si="297"/>
        <v>-1908.4700000000012</v>
      </c>
      <c r="AC841" s="13">
        <f t="shared" si="298"/>
        <v>-2.296594464500604</v>
      </c>
      <c r="AD841" s="13">
        <f t="shared" si="299"/>
        <v>-4.9979999999999976</v>
      </c>
      <c r="AE841" s="3">
        <f t="shared" si="300"/>
        <v>0</v>
      </c>
      <c r="AF841" s="13">
        <f t="shared" si="312"/>
        <v>1908.4700000000012</v>
      </c>
      <c r="AG841" s="13">
        <f t="shared" si="310"/>
        <v>2.296594464500604</v>
      </c>
      <c r="AH841" s="13">
        <f t="shared" si="313"/>
        <v>2.296594464500604</v>
      </c>
    </row>
    <row r="842" spans="1:34" x14ac:dyDescent="0.2">
      <c r="A842" s="8">
        <f t="shared" si="311"/>
        <v>83200</v>
      </c>
      <c r="B842" s="9">
        <f t="shared" ref="B842:B905" si="315">+A842/1000</f>
        <v>83.2</v>
      </c>
      <c r="C842" s="13">
        <f>tarifest3(A842,$A$3,Param!$B$5,Param!$C$5,Param!$D$5,Param!$E$5,Param!$B$6,Param!$C$6,Param!$D$6,Param!$E$6)</f>
        <v>25607</v>
      </c>
      <c r="D842" s="3">
        <f t="shared" si="301"/>
        <v>30.77764423076923</v>
      </c>
      <c r="E842" s="3">
        <f>tarifest3grenz(A842,$A$3,Param!$B$5,Param!$C$5,Param!$D$5,Param!$E$5,Param!$B$6,Param!$C$6,Param!$D$6,Param!$E$6)*100</f>
        <v>42</v>
      </c>
      <c r="F842" s="13">
        <f>soli3(C842,$A$3,Param!$J$4,Param!$J$5,Param!$J$6)</f>
        <v>1029.46</v>
      </c>
      <c r="G842" s="3">
        <f>soli3grenz(C842,$A$3,Param!$J$4,Param!$J$5,Param!$J$6)*100</f>
        <v>11.899999999999999</v>
      </c>
      <c r="H842" s="13">
        <f t="shared" ref="H842:H905" si="316">+C842+F842</f>
        <v>26636.46</v>
      </c>
      <c r="I842" s="3">
        <f t="shared" si="314"/>
        <v>32.014975961538461</v>
      </c>
      <c r="J842" s="13">
        <f t="shared" ref="J842:J905" si="317">+E842*(1+G842/100)</f>
        <v>46.997999999999998</v>
      </c>
      <c r="K842" s="13">
        <f>tarifest3(A842,$A$3,Param!$B$10,Param!$C$10,Param!$D$10,Param!$E$10,Param!$B$11,Param!$C$11,Param!$D$11,Param!$E$11)</f>
        <v>29953</v>
      </c>
      <c r="L842" s="3">
        <f t="shared" si="302"/>
        <v>36.001201923076927</v>
      </c>
      <c r="M842" s="3">
        <f>tarifest3grenz(A842,$A$3,Param!$B$10,Param!$C$10,Param!$D$10,Param!$E$10,Param!$B$11,Param!$C$11,Param!$D$11,Param!$E$11)*100</f>
        <v>42</v>
      </c>
      <c r="N842" s="3">
        <f t="shared" si="303"/>
        <v>15553</v>
      </c>
      <c r="O842" s="3">
        <f t="shared" si="304"/>
        <v>18.693509615384617</v>
      </c>
      <c r="P842" s="13">
        <f t="shared" ref="P842:P905" si="318">+A842*$K$2</f>
        <v>58239.999999999993</v>
      </c>
      <c r="Q842" s="13">
        <f t="shared" si="305"/>
        <v>0</v>
      </c>
      <c r="R842" s="13">
        <f>tarifest3(A842-$K$3,$A$3,Param!$B$10,Param!$C$10,Param!$D$10,Param!$E$10,Param!$B$11,Param!$C$11,Param!$D$11,Param!$E$11)</f>
        <v>21313</v>
      </c>
      <c r="S842" s="3">
        <f t="shared" si="306"/>
        <v>25.61658653846154</v>
      </c>
      <c r="T842" s="3">
        <f>IF(A842&lt;$K$3,$K$2,tarifest3grenz(A842-$K$3,$A$3,Param!$B$10,Param!$C$10,Param!$D$10,Param!$E$10,Param!$B$11,Param!$C$11,Param!$D$11,Param!$E$11))*100</f>
        <v>42</v>
      </c>
      <c r="U842" s="3">
        <f>MAX(K842-tarifest3($K$3,$A$3,Param!$B$10,Param!$C$10,Param!$D$10,Param!$E$10,Param!$B$11,Param!$C$11,Param!$D$11,Param!$E$11),0)</f>
        <v>24723</v>
      </c>
      <c r="V842" s="3">
        <f t="shared" si="307"/>
        <v>29.71514423076923</v>
      </c>
      <c r="W842" s="3">
        <f t="shared" si="308"/>
        <v>42</v>
      </c>
      <c r="X842" s="3">
        <f>soli3grenz(K842,$A$3,Param!$J$9,Param!$J$10,Param!$J$11)*100</f>
        <v>11.899999999999999</v>
      </c>
      <c r="Y842" s="13">
        <f t="shared" ref="Y842:Y905" si="319">IF($Y$4=0,N842,IF($Y$4=1,Q842+R842,IF($Y$4=2,Q842+U842)))</f>
        <v>24723</v>
      </c>
      <c r="Z842" s="3">
        <f t="shared" si="309"/>
        <v>29.71514423076923</v>
      </c>
      <c r="AA842" s="13">
        <f t="shared" ref="AA842:AA905" si="320">IF($Y$4=0,M842,IF($Y$4=1,T842,IF($Y$4=2,W842)))</f>
        <v>42</v>
      </c>
      <c r="AB842" s="13">
        <f t="shared" ref="AB842:AB905" si="321">+Y842-H842</f>
        <v>-1913.4599999999991</v>
      </c>
      <c r="AC842" s="13">
        <f t="shared" ref="AC842:AC905" si="322">+Z842-I842</f>
        <v>-2.2998317307692311</v>
      </c>
      <c r="AD842" s="13">
        <f t="shared" ref="AD842:AD905" si="323">+AA842-J842</f>
        <v>-4.9979999999999976</v>
      </c>
      <c r="AE842" s="3">
        <f t="shared" ref="AE842:AE905" si="324">+M842-E842</f>
        <v>0</v>
      </c>
      <c r="AF842" s="13">
        <f t="shared" si="312"/>
        <v>1913.4599999999991</v>
      </c>
      <c r="AG842" s="13">
        <f t="shared" si="310"/>
        <v>2.2998317307692311</v>
      </c>
      <c r="AH842" s="13">
        <f t="shared" si="313"/>
        <v>2.2998317307692311</v>
      </c>
    </row>
    <row r="843" spans="1:34" x14ac:dyDescent="0.2">
      <c r="A843" s="8">
        <f t="shared" si="311"/>
        <v>83300</v>
      </c>
      <c r="B843" s="9">
        <f t="shared" si="315"/>
        <v>83.3</v>
      </c>
      <c r="C843" s="13">
        <f>tarifest3(A843,$A$3,Param!$B$5,Param!$C$5,Param!$D$5,Param!$E$5,Param!$B$6,Param!$C$6,Param!$D$6,Param!$E$6)</f>
        <v>25649</v>
      </c>
      <c r="D843" s="3">
        <f t="shared" ref="D843:D906" si="325">IF($A843=0,0,C843/$A843*100)</f>
        <v>30.791116446578631</v>
      </c>
      <c r="E843" s="3">
        <f>tarifest3grenz(A843,$A$3,Param!$B$5,Param!$C$5,Param!$D$5,Param!$E$5,Param!$B$6,Param!$C$6,Param!$D$6,Param!$E$6)*100</f>
        <v>42</v>
      </c>
      <c r="F843" s="13">
        <f>soli3(C843,$A$3,Param!$J$4,Param!$J$5,Param!$J$6)</f>
        <v>1034.46</v>
      </c>
      <c r="G843" s="3">
        <f>soli3grenz(C843,$A$3,Param!$J$4,Param!$J$5,Param!$J$6)*100</f>
        <v>11.899999999999999</v>
      </c>
      <c r="H843" s="13">
        <f t="shared" si="316"/>
        <v>26683.46</v>
      </c>
      <c r="I843" s="3">
        <f t="shared" si="314"/>
        <v>32.032965186074428</v>
      </c>
      <c r="J843" s="13">
        <f t="shared" si="317"/>
        <v>46.997999999999998</v>
      </c>
      <c r="K843" s="13">
        <f>tarifest3(A843,$A$3,Param!$B$10,Param!$C$10,Param!$D$10,Param!$E$10,Param!$B$11,Param!$C$11,Param!$D$11,Param!$E$11)</f>
        <v>29995</v>
      </c>
      <c r="L843" s="3">
        <f t="shared" ref="L843:L906" si="326">IF($A843=0,0,K843/$A843*100)</f>
        <v>36.008403361344534</v>
      </c>
      <c r="M843" s="3">
        <f>tarifest3grenz(A843,$A$3,Param!$B$10,Param!$C$10,Param!$D$10,Param!$E$10,Param!$B$11,Param!$C$11,Param!$D$11,Param!$E$11)*100</f>
        <v>42</v>
      </c>
      <c r="N843" s="3">
        <f t="shared" ref="N843:N906" si="327">+K843-$K$1</f>
        <v>15595</v>
      </c>
      <c r="O843" s="3">
        <f t="shared" ref="O843:O906" si="328">IF($A843=0,0,N843/$A843*100)</f>
        <v>18.721488595438178</v>
      </c>
      <c r="P843" s="13">
        <f t="shared" si="318"/>
        <v>58309.999999999993</v>
      </c>
      <c r="Q843" s="13">
        <f t="shared" ref="Q843:Q906" si="329">MIN(P843-$K$1,0)</f>
        <v>0</v>
      </c>
      <c r="R843" s="13">
        <f>tarifest3(A843-$K$3,$A$3,Param!$B$10,Param!$C$10,Param!$D$10,Param!$E$10,Param!$B$11,Param!$C$11,Param!$D$11,Param!$E$11)</f>
        <v>21355</v>
      </c>
      <c r="S843" s="3">
        <f t="shared" ref="S843:S906" si="330">IF($A843=0,0,(Q843+R843)/$A843*100)</f>
        <v>25.636254501800721</v>
      </c>
      <c r="T843" s="3">
        <f>IF(A843&lt;$K$3,$K$2,tarifest3grenz(A843-$K$3,$A$3,Param!$B$10,Param!$C$10,Param!$D$10,Param!$E$10,Param!$B$11,Param!$C$11,Param!$D$11,Param!$E$11))*100</f>
        <v>42</v>
      </c>
      <c r="U843" s="3">
        <f>MAX(K843-tarifest3($K$3,$A$3,Param!$B$10,Param!$C$10,Param!$D$10,Param!$E$10,Param!$B$11,Param!$C$11,Param!$D$11,Param!$E$11),0)</f>
        <v>24765</v>
      </c>
      <c r="V843" s="3">
        <f t="shared" ref="V843:V906" si="331">IF($A843=0,0,(Q843+U843)/$A843*100)</f>
        <v>29.729891956782712</v>
      </c>
      <c r="W843" s="3">
        <f t="shared" ref="W843:W906" si="332">IF(A843&lt;$K$3,$K$2*100,M843)</f>
        <v>42</v>
      </c>
      <c r="X843" s="3">
        <f>soli3grenz(K843,$A$3,Param!$J$9,Param!$J$10,Param!$J$11)*100</f>
        <v>11.899999999999999</v>
      </c>
      <c r="Y843" s="13">
        <f t="shared" si="319"/>
        <v>24765</v>
      </c>
      <c r="Z843" s="3">
        <f t="shared" ref="Z843:Z906" si="333">IF($A843=0,0,Y843/$A843*100)</f>
        <v>29.729891956782712</v>
      </c>
      <c r="AA843" s="13">
        <f t="shared" si="320"/>
        <v>42</v>
      </c>
      <c r="AB843" s="13">
        <f t="shared" si="321"/>
        <v>-1918.4599999999991</v>
      </c>
      <c r="AC843" s="13">
        <f t="shared" si="322"/>
        <v>-2.3030732292917158</v>
      </c>
      <c r="AD843" s="13">
        <f t="shared" si="323"/>
        <v>-4.9979999999999976</v>
      </c>
      <c r="AE843" s="3">
        <f t="shared" si="324"/>
        <v>0</v>
      </c>
      <c r="AF843" s="13">
        <f t="shared" si="312"/>
        <v>1918.4599999999991</v>
      </c>
      <c r="AG843" s="13">
        <f t="shared" ref="AG843:AG906" si="334">-AC843</f>
        <v>2.3030732292917158</v>
      </c>
      <c r="AH843" s="13">
        <f t="shared" si="313"/>
        <v>2.3030732292917158</v>
      </c>
    </row>
    <row r="844" spans="1:34" x14ac:dyDescent="0.2">
      <c r="A844" s="8">
        <f t="shared" ref="A844:A907" si="335">+A843+100</f>
        <v>83400</v>
      </c>
      <c r="B844" s="9">
        <f t="shared" si="315"/>
        <v>83.4</v>
      </c>
      <c r="C844" s="13">
        <f>tarifest3(A844,$A$3,Param!$B$5,Param!$C$5,Param!$D$5,Param!$E$5,Param!$B$6,Param!$C$6,Param!$D$6,Param!$E$6)</f>
        <v>25691</v>
      </c>
      <c r="D844" s="3">
        <f t="shared" si="325"/>
        <v>30.80455635491607</v>
      </c>
      <c r="E844" s="3">
        <f>tarifest3grenz(A844,$A$3,Param!$B$5,Param!$C$5,Param!$D$5,Param!$E$5,Param!$B$6,Param!$C$6,Param!$D$6,Param!$E$6)*100</f>
        <v>42</v>
      </c>
      <c r="F844" s="13">
        <f>soli3(C844,$A$3,Param!$J$4,Param!$J$5,Param!$J$6)</f>
        <v>1039.46</v>
      </c>
      <c r="G844" s="3">
        <f>soli3grenz(C844,$A$3,Param!$J$4,Param!$J$5,Param!$J$6)*100</f>
        <v>11.899999999999999</v>
      </c>
      <c r="H844" s="13">
        <f t="shared" si="316"/>
        <v>26730.46</v>
      </c>
      <c r="I844" s="3">
        <f t="shared" si="314"/>
        <v>32.050911270983214</v>
      </c>
      <c r="J844" s="13">
        <f t="shared" si="317"/>
        <v>46.997999999999998</v>
      </c>
      <c r="K844" s="13">
        <f>tarifest3(A844,$A$3,Param!$B$10,Param!$C$10,Param!$D$10,Param!$E$10,Param!$B$11,Param!$C$11,Param!$D$11,Param!$E$11)</f>
        <v>30037</v>
      </c>
      <c r="L844" s="3">
        <f t="shared" si="326"/>
        <v>36.015587529976017</v>
      </c>
      <c r="M844" s="3">
        <f>tarifest3grenz(A844,$A$3,Param!$B$10,Param!$C$10,Param!$D$10,Param!$E$10,Param!$B$11,Param!$C$11,Param!$D$11,Param!$E$11)*100</f>
        <v>42</v>
      </c>
      <c r="N844" s="3">
        <f t="shared" si="327"/>
        <v>15637</v>
      </c>
      <c r="O844" s="3">
        <f t="shared" si="328"/>
        <v>18.749400479616305</v>
      </c>
      <c r="P844" s="13">
        <f t="shared" si="318"/>
        <v>58379.999999999993</v>
      </c>
      <c r="Q844" s="13">
        <f t="shared" si="329"/>
        <v>0</v>
      </c>
      <c r="R844" s="13">
        <f>tarifest3(A844-$K$3,$A$3,Param!$B$10,Param!$C$10,Param!$D$10,Param!$E$10,Param!$B$11,Param!$C$11,Param!$D$11,Param!$E$11)</f>
        <v>21397</v>
      </c>
      <c r="S844" s="3">
        <f t="shared" si="330"/>
        <v>25.65587529976019</v>
      </c>
      <c r="T844" s="3">
        <f>IF(A844&lt;$K$3,$K$2,tarifest3grenz(A844-$K$3,$A$3,Param!$B$10,Param!$C$10,Param!$D$10,Param!$E$10,Param!$B$11,Param!$C$11,Param!$D$11,Param!$E$11))*100</f>
        <v>42</v>
      </c>
      <c r="U844" s="3">
        <f>MAX(K844-tarifest3($K$3,$A$3,Param!$B$10,Param!$C$10,Param!$D$10,Param!$E$10,Param!$B$11,Param!$C$11,Param!$D$11,Param!$E$11),0)</f>
        <v>24807</v>
      </c>
      <c r="V844" s="3">
        <f t="shared" si="331"/>
        <v>29.744604316546763</v>
      </c>
      <c r="W844" s="3">
        <f t="shared" si="332"/>
        <v>42</v>
      </c>
      <c r="X844" s="3">
        <f>soli3grenz(K844,$A$3,Param!$J$9,Param!$J$10,Param!$J$11)*100</f>
        <v>11.899999999999999</v>
      </c>
      <c r="Y844" s="13">
        <f t="shared" si="319"/>
        <v>24807</v>
      </c>
      <c r="Z844" s="3">
        <f t="shared" si="333"/>
        <v>29.744604316546763</v>
      </c>
      <c r="AA844" s="13">
        <f t="shared" si="320"/>
        <v>42</v>
      </c>
      <c r="AB844" s="13">
        <f t="shared" si="321"/>
        <v>-1923.4599999999991</v>
      </c>
      <c r="AC844" s="13">
        <f t="shared" si="322"/>
        <v>-2.306306954436451</v>
      </c>
      <c r="AD844" s="13">
        <f t="shared" si="323"/>
        <v>-4.9979999999999976</v>
      </c>
      <c r="AE844" s="3">
        <f t="shared" si="324"/>
        <v>0</v>
      </c>
      <c r="AF844" s="13">
        <f t="shared" si="312"/>
        <v>1923.4599999999991</v>
      </c>
      <c r="AG844" s="13">
        <f t="shared" si="334"/>
        <v>2.306306954436451</v>
      </c>
      <c r="AH844" s="13">
        <f t="shared" si="313"/>
        <v>2.306306954436451</v>
      </c>
    </row>
    <row r="845" spans="1:34" x14ac:dyDescent="0.2">
      <c r="A845" s="8">
        <f t="shared" si="335"/>
        <v>83500</v>
      </c>
      <c r="B845" s="9">
        <f t="shared" si="315"/>
        <v>83.5</v>
      </c>
      <c r="C845" s="13">
        <f>tarifest3(A845,$A$3,Param!$B$5,Param!$C$5,Param!$D$5,Param!$E$5,Param!$B$6,Param!$C$6,Param!$D$6,Param!$E$6)</f>
        <v>25733</v>
      </c>
      <c r="D845" s="3">
        <f t="shared" si="325"/>
        <v>30.817964071856284</v>
      </c>
      <c r="E845" s="3">
        <f>tarifest3grenz(A845,$A$3,Param!$B$5,Param!$C$5,Param!$D$5,Param!$E$5,Param!$B$6,Param!$C$6,Param!$D$6,Param!$E$6)*100</f>
        <v>42</v>
      </c>
      <c r="F845" s="13">
        <f>soli3(C845,$A$3,Param!$J$4,Param!$J$5,Param!$J$6)</f>
        <v>1044.46</v>
      </c>
      <c r="G845" s="3">
        <f>soli3grenz(C845,$A$3,Param!$J$4,Param!$J$5,Param!$J$6)*100</f>
        <v>11.899999999999999</v>
      </c>
      <c r="H845" s="13">
        <f t="shared" si="316"/>
        <v>26777.46</v>
      </c>
      <c r="I845" s="3">
        <f t="shared" si="314"/>
        <v>32.068814371257481</v>
      </c>
      <c r="J845" s="13">
        <f t="shared" si="317"/>
        <v>46.997999999999998</v>
      </c>
      <c r="K845" s="13">
        <f>tarifest3(A845,$A$3,Param!$B$10,Param!$C$10,Param!$D$10,Param!$E$10,Param!$B$11,Param!$C$11,Param!$D$11,Param!$E$11)</f>
        <v>30079</v>
      </c>
      <c r="L845" s="3">
        <f t="shared" si="326"/>
        <v>36.022754491017963</v>
      </c>
      <c r="M845" s="3">
        <f>tarifest3grenz(A845,$A$3,Param!$B$10,Param!$C$10,Param!$D$10,Param!$E$10,Param!$B$11,Param!$C$11,Param!$D$11,Param!$E$11)*100</f>
        <v>42</v>
      </c>
      <c r="N845" s="3">
        <f t="shared" si="327"/>
        <v>15679</v>
      </c>
      <c r="O845" s="3">
        <f t="shared" si="328"/>
        <v>18.777245508982034</v>
      </c>
      <c r="P845" s="13">
        <f t="shared" si="318"/>
        <v>58449.999999999993</v>
      </c>
      <c r="Q845" s="13">
        <f t="shared" si="329"/>
        <v>0</v>
      </c>
      <c r="R845" s="13">
        <f>tarifest3(A845-$K$3,$A$3,Param!$B$10,Param!$C$10,Param!$D$10,Param!$E$10,Param!$B$11,Param!$C$11,Param!$D$11,Param!$E$11)</f>
        <v>21439</v>
      </c>
      <c r="S845" s="3">
        <f t="shared" si="330"/>
        <v>25.675449101796406</v>
      </c>
      <c r="T845" s="3">
        <f>IF(A845&lt;$K$3,$K$2,tarifest3grenz(A845-$K$3,$A$3,Param!$B$10,Param!$C$10,Param!$D$10,Param!$E$10,Param!$B$11,Param!$C$11,Param!$D$11,Param!$E$11))*100</f>
        <v>42</v>
      </c>
      <c r="U845" s="3">
        <f>MAX(K845-tarifest3($K$3,$A$3,Param!$B$10,Param!$C$10,Param!$D$10,Param!$E$10,Param!$B$11,Param!$C$11,Param!$D$11,Param!$E$11),0)</f>
        <v>24849</v>
      </c>
      <c r="V845" s="3">
        <f t="shared" si="331"/>
        <v>29.75928143712575</v>
      </c>
      <c r="W845" s="3">
        <f t="shared" si="332"/>
        <v>42</v>
      </c>
      <c r="X845" s="3">
        <f>soli3grenz(K845,$A$3,Param!$J$9,Param!$J$10,Param!$J$11)*100</f>
        <v>11.899999999999999</v>
      </c>
      <c r="Y845" s="13">
        <f t="shared" si="319"/>
        <v>24849</v>
      </c>
      <c r="Z845" s="3">
        <f t="shared" si="333"/>
        <v>29.75928143712575</v>
      </c>
      <c r="AA845" s="13">
        <f t="shared" si="320"/>
        <v>42</v>
      </c>
      <c r="AB845" s="13">
        <f t="shared" si="321"/>
        <v>-1928.4599999999991</v>
      </c>
      <c r="AC845" s="13">
        <f t="shared" si="322"/>
        <v>-2.309532934131731</v>
      </c>
      <c r="AD845" s="13">
        <f t="shared" si="323"/>
        <v>-4.9979999999999976</v>
      </c>
      <c r="AE845" s="3">
        <f t="shared" si="324"/>
        <v>0</v>
      </c>
      <c r="AF845" s="13">
        <f t="shared" si="312"/>
        <v>1928.4599999999991</v>
      </c>
      <c r="AG845" s="13">
        <f t="shared" si="334"/>
        <v>2.309532934131731</v>
      </c>
      <c r="AH845" s="13">
        <f t="shared" si="313"/>
        <v>2.309532934131731</v>
      </c>
    </row>
    <row r="846" spans="1:34" x14ac:dyDescent="0.2">
      <c r="A846" s="8">
        <f t="shared" si="335"/>
        <v>83600</v>
      </c>
      <c r="B846" s="9">
        <f t="shared" si="315"/>
        <v>83.6</v>
      </c>
      <c r="C846" s="13">
        <f>tarifest3(A846,$A$3,Param!$B$5,Param!$C$5,Param!$D$5,Param!$E$5,Param!$B$6,Param!$C$6,Param!$D$6,Param!$E$6)</f>
        <v>25775</v>
      </c>
      <c r="D846" s="3">
        <f t="shared" si="325"/>
        <v>30.831339712918659</v>
      </c>
      <c r="E846" s="3">
        <f>tarifest3grenz(A846,$A$3,Param!$B$5,Param!$C$5,Param!$D$5,Param!$E$5,Param!$B$6,Param!$C$6,Param!$D$6,Param!$E$6)*100</f>
        <v>42</v>
      </c>
      <c r="F846" s="13">
        <f>soli3(C846,$A$3,Param!$J$4,Param!$J$5,Param!$J$6)</f>
        <v>1049.46</v>
      </c>
      <c r="G846" s="3">
        <f>soli3grenz(C846,$A$3,Param!$J$4,Param!$J$5,Param!$J$6)*100</f>
        <v>11.899999999999999</v>
      </c>
      <c r="H846" s="13">
        <f t="shared" si="316"/>
        <v>26824.46</v>
      </c>
      <c r="I846" s="3">
        <f t="shared" si="314"/>
        <v>32.086674641148321</v>
      </c>
      <c r="J846" s="13">
        <f t="shared" si="317"/>
        <v>46.997999999999998</v>
      </c>
      <c r="K846" s="13">
        <f>tarifest3(A846,$A$3,Param!$B$10,Param!$C$10,Param!$D$10,Param!$E$10,Param!$B$11,Param!$C$11,Param!$D$11,Param!$E$11)</f>
        <v>30121</v>
      </c>
      <c r="L846" s="3">
        <f t="shared" si="326"/>
        <v>36.029904306220097</v>
      </c>
      <c r="M846" s="3">
        <f>tarifest3grenz(A846,$A$3,Param!$B$10,Param!$C$10,Param!$D$10,Param!$E$10,Param!$B$11,Param!$C$11,Param!$D$11,Param!$E$11)*100</f>
        <v>42</v>
      </c>
      <c r="N846" s="3">
        <f t="shared" si="327"/>
        <v>15721</v>
      </c>
      <c r="O846" s="3">
        <f t="shared" si="328"/>
        <v>18.805023923444978</v>
      </c>
      <c r="P846" s="13">
        <f t="shared" si="318"/>
        <v>58519.999999999993</v>
      </c>
      <c r="Q846" s="13">
        <f t="shared" si="329"/>
        <v>0</v>
      </c>
      <c r="R846" s="13">
        <f>tarifest3(A846-$K$3,$A$3,Param!$B$10,Param!$C$10,Param!$D$10,Param!$E$10,Param!$B$11,Param!$C$11,Param!$D$11,Param!$E$11)</f>
        <v>21481</v>
      </c>
      <c r="S846" s="3">
        <f t="shared" si="330"/>
        <v>25.694976076555026</v>
      </c>
      <c r="T846" s="3">
        <f>IF(A846&lt;$K$3,$K$2,tarifest3grenz(A846-$K$3,$A$3,Param!$B$10,Param!$C$10,Param!$D$10,Param!$E$10,Param!$B$11,Param!$C$11,Param!$D$11,Param!$E$11))*100</f>
        <v>42</v>
      </c>
      <c r="U846" s="3">
        <f>MAX(K846-tarifest3($K$3,$A$3,Param!$B$10,Param!$C$10,Param!$D$10,Param!$E$10,Param!$B$11,Param!$C$11,Param!$D$11,Param!$E$11),0)</f>
        <v>24891</v>
      </c>
      <c r="V846" s="3">
        <f t="shared" si="331"/>
        <v>29.773923444976074</v>
      </c>
      <c r="W846" s="3">
        <f t="shared" si="332"/>
        <v>42</v>
      </c>
      <c r="X846" s="3">
        <f>soli3grenz(K846,$A$3,Param!$J$9,Param!$J$10,Param!$J$11)*100</f>
        <v>11.899999999999999</v>
      </c>
      <c r="Y846" s="13">
        <f t="shared" si="319"/>
        <v>24891</v>
      </c>
      <c r="Z846" s="3">
        <f t="shared" si="333"/>
        <v>29.773923444976074</v>
      </c>
      <c r="AA846" s="13">
        <f t="shared" si="320"/>
        <v>42</v>
      </c>
      <c r="AB846" s="13">
        <f t="shared" si="321"/>
        <v>-1933.4599999999991</v>
      </c>
      <c r="AC846" s="13">
        <f t="shared" si="322"/>
        <v>-2.3127511961722469</v>
      </c>
      <c r="AD846" s="13">
        <f t="shared" si="323"/>
        <v>-4.9979999999999976</v>
      </c>
      <c r="AE846" s="3">
        <f t="shared" si="324"/>
        <v>0</v>
      </c>
      <c r="AF846" s="13">
        <f t="shared" si="312"/>
        <v>1933.4599999999991</v>
      </c>
      <c r="AG846" s="13">
        <f t="shared" si="334"/>
        <v>2.3127511961722469</v>
      </c>
      <c r="AH846" s="13">
        <f t="shared" si="313"/>
        <v>2.3127511961722469</v>
      </c>
    </row>
    <row r="847" spans="1:34" x14ac:dyDescent="0.2">
      <c r="A847" s="8">
        <f t="shared" si="335"/>
        <v>83700</v>
      </c>
      <c r="B847" s="9">
        <f t="shared" si="315"/>
        <v>83.7</v>
      </c>
      <c r="C847" s="13">
        <f>tarifest3(A847,$A$3,Param!$B$5,Param!$C$5,Param!$D$5,Param!$E$5,Param!$B$6,Param!$C$6,Param!$D$6,Param!$E$6)</f>
        <v>25817</v>
      </c>
      <c r="D847" s="3">
        <f t="shared" si="325"/>
        <v>30.844683393070486</v>
      </c>
      <c r="E847" s="3">
        <f>tarifest3grenz(A847,$A$3,Param!$B$5,Param!$C$5,Param!$D$5,Param!$E$5,Param!$B$6,Param!$C$6,Param!$D$6,Param!$E$6)*100</f>
        <v>42</v>
      </c>
      <c r="F847" s="13">
        <f>soli3(C847,$A$3,Param!$J$4,Param!$J$5,Param!$J$6)</f>
        <v>1054.45</v>
      </c>
      <c r="G847" s="3">
        <f>soli3grenz(C847,$A$3,Param!$J$4,Param!$J$5,Param!$J$6)*100</f>
        <v>11.899999999999999</v>
      </c>
      <c r="H847" s="13">
        <f t="shared" si="316"/>
        <v>26871.45</v>
      </c>
      <c r="I847" s="3">
        <f t="shared" si="314"/>
        <v>32.104480286738351</v>
      </c>
      <c r="J847" s="13">
        <f t="shared" si="317"/>
        <v>46.997999999999998</v>
      </c>
      <c r="K847" s="13">
        <f>tarifest3(A847,$A$3,Param!$B$10,Param!$C$10,Param!$D$10,Param!$E$10,Param!$B$11,Param!$C$11,Param!$D$11,Param!$E$11)</f>
        <v>30163</v>
      </c>
      <c r="L847" s="3">
        <f t="shared" si="326"/>
        <v>36.037037037037038</v>
      </c>
      <c r="M847" s="3">
        <f>tarifest3grenz(A847,$A$3,Param!$B$10,Param!$C$10,Param!$D$10,Param!$E$10,Param!$B$11,Param!$C$11,Param!$D$11,Param!$E$11)*100</f>
        <v>42</v>
      </c>
      <c r="N847" s="3">
        <f t="shared" si="327"/>
        <v>15763</v>
      </c>
      <c r="O847" s="3">
        <f t="shared" si="328"/>
        <v>18.832735961768222</v>
      </c>
      <c r="P847" s="13">
        <f t="shared" si="318"/>
        <v>58589.999999999993</v>
      </c>
      <c r="Q847" s="13">
        <f t="shared" si="329"/>
        <v>0</v>
      </c>
      <c r="R847" s="13">
        <f>tarifest3(A847-$K$3,$A$3,Param!$B$10,Param!$C$10,Param!$D$10,Param!$E$10,Param!$B$11,Param!$C$11,Param!$D$11,Param!$E$11)</f>
        <v>21523</v>
      </c>
      <c r="S847" s="3">
        <f t="shared" si="330"/>
        <v>25.714456391875746</v>
      </c>
      <c r="T847" s="3">
        <f>IF(A847&lt;$K$3,$K$2,tarifest3grenz(A847-$K$3,$A$3,Param!$B$10,Param!$C$10,Param!$D$10,Param!$E$10,Param!$B$11,Param!$C$11,Param!$D$11,Param!$E$11))*100</f>
        <v>42</v>
      </c>
      <c r="U847" s="3">
        <f>MAX(K847-tarifest3($K$3,$A$3,Param!$B$10,Param!$C$10,Param!$D$10,Param!$E$10,Param!$B$11,Param!$C$11,Param!$D$11,Param!$E$11),0)</f>
        <v>24933</v>
      </c>
      <c r="V847" s="3">
        <f t="shared" si="331"/>
        <v>29.788530465949819</v>
      </c>
      <c r="W847" s="3">
        <f t="shared" si="332"/>
        <v>42</v>
      </c>
      <c r="X847" s="3">
        <f>soli3grenz(K847,$A$3,Param!$J$9,Param!$J$10,Param!$J$11)*100</f>
        <v>11.899999999999999</v>
      </c>
      <c r="Y847" s="13">
        <f t="shared" si="319"/>
        <v>24933</v>
      </c>
      <c r="Z847" s="3">
        <f t="shared" si="333"/>
        <v>29.788530465949819</v>
      </c>
      <c r="AA847" s="13">
        <f t="shared" si="320"/>
        <v>42</v>
      </c>
      <c r="AB847" s="13">
        <f t="shared" si="321"/>
        <v>-1938.4500000000007</v>
      </c>
      <c r="AC847" s="13">
        <f t="shared" si="322"/>
        <v>-2.3159498207885321</v>
      </c>
      <c r="AD847" s="13">
        <f t="shared" si="323"/>
        <v>-4.9979999999999976</v>
      </c>
      <c r="AE847" s="3">
        <f t="shared" si="324"/>
        <v>0</v>
      </c>
      <c r="AF847" s="13">
        <f t="shared" si="312"/>
        <v>1938.4500000000007</v>
      </c>
      <c r="AG847" s="13">
        <f t="shared" si="334"/>
        <v>2.3159498207885321</v>
      </c>
      <c r="AH847" s="13">
        <f t="shared" si="313"/>
        <v>2.3159498207885321</v>
      </c>
    </row>
    <row r="848" spans="1:34" x14ac:dyDescent="0.2">
      <c r="A848" s="8">
        <f t="shared" si="335"/>
        <v>83800</v>
      </c>
      <c r="B848" s="9">
        <f t="shared" si="315"/>
        <v>83.8</v>
      </c>
      <c r="C848" s="13">
        <f>tarifest3(A848,$A$3,Param!$B$5,Param!$C$5,Param!$D$5,Param!$E$5,Param!$B$6,Param!$C$6,Param!$D$6,Param!$E$6)</f>
        <v>25859</v>
      </c>
      <c r="D848" s="3">
        <f t="shared" si="325"/>
        <v>30.85799522673031</v>
      </c>
      <c r="E848" s="3">
        <f>tarifest3grenz(A848,$A$3,Param!$B$5,Param!$C$5,Param!$D$5,Param!$E$5,Param!$B$6,Param!$C$6,Param!$D$6,Param!$E$6)*100</f>
        <v>42</v>
      </c>
      <c r="F848" s="13">
        <f>soli3(C848,$A$3,Param!$J$4,Param!$J$5,Param!$J$6)</f>
        <v>1059.45</v>
      </c>
      <c r="G848" s="3">
        <f>soli3grenz(C848,$A$3,Param!$J$4,Param!$J$5,Param!$J$6)*100</f>
        <v>11.899999999999999</v>
      </c>
      <c r="H848" s="13">
        <f t="shared" si="316"/>
        <v>26918.45</v>
      </c>
      <c r="I848" s="3">
        <f t="shared" si="314"/>
        <v>32.122255369928403</v>
      </c>
      <c r="J848" s="13">
        <f t="shared" si="317"/>
        <v>46.997999999999998</v>
      </c>
      <c r="K848" s="13">
        <f>tarifest3(A848,$A$3,Param!$B$10,Param!$C$10,Param!$D$10,Param!$E$10,Param!$B$11,Param!$C$11,Param!$D$11,Param!$E$11)</f>
        <v>30205</v>
      </c>
      <c r="L848" s="3">
        <f t="shared" si="326"/>
        <v>36.044152744630068</v>
      </c>
      <c r="M848" s="3">
        <f>tarifest3grenz(A848,$A$3,Param!$B$10,Param!$C$10,Param!$D$10,Param!$E$10,Param!$B$11,Param!$C$11,Param!$D$11,Param!$E$11)*100</f>
        <v>42</v>
      </c>
      <c r="N848" s="3">
        <f t="shared" si="327"/>
        <v>15805</v>
      </c>
      <c r="O848" s="3">
        <f t="shared" si="328"/>
        <v>18.860381861575178</v>
      </c>
      <c r="P848" s="13">
        <f t="shared" si="318"/>
        <v>58659.999999999993</v>
      </c>
      <c r="Q848" s="13">
        <f t="shared" si="329"/>
        <v>0</v>
      </c>
      <c r="R848" s="13">
        <f>tarifest3(A848-$K$3,$A$3,Param!$B$10,Param!$C$10,Param!$D$10,Param!$E$10,Param!$B$11,Param!$C$11,Param!$D$11,Param!$E$11)</f>
        <v>21565</v>
      </c>
      <c r="S848" s="3">
        <f t="shared" si="330"/>
        <v>25.733890214797135</v>
      </c>
      <c r="T848" s="3">
        <f>IF(A848&lt;$K$3,$K$2,tarifest3grenz(A848-$K$3,$A$3,Param!$B$10,Param!$C$10,Param!$D$10,Param!$E$10,Param!$B$11,Param!$C$11,Param!$D$11,Param!$E$11))*100</f>
        <v>42</v>
      </c>
      <c r="U848" s="3">
        <f>MAX(K848-tarifest3($K$3,$A$3,Param!$B$10,Param!$C$10,Param!$D$10,Param!$E$10,Param!$B$11,Param!$C$11,Param!$D$11,Param!$E$11),0)</f>
        <v>24975</v>
      </c>
      <c r="V848" s="3">
        <f t="shared" si="331"/>
        <v>29.80310262529833</v>
      </c>
      <c r="W848" s="3">
        <f t="shared" si="332"/>
        <v>42</v>
      </c>
      <c r="X848" s="3">
        <f>soli3grenz(K848,$A$3,Param!$J$9,Param!$J$10,Param!$J$11)*100</f>
        <v>11.899999999999999</v>
      </c>
      <c r="Y848" s="13">
        <f t="shared" si="319"/>
        <v>24975</v>
      </c>
      <c r="Z848" s="3">
        <f t="shared" si="333"/>
        <v>29.80310262529833</v>
      </c>
      <c r="AA848" s="13">
        <f t="shared" si="320"/>
        <v>42</v>
      </c>
      <c r="AB848" s="13">
        <f t="shared" si="321"/>
        <v>-1943.4500000000007</v>
      </c>
      <c r="AC848" s="13">
        <f t="shared" si="322"/>
        <v>-2.3191527446300739</v>
      </c>
      <c r="AD848" s="13">
        <f t="shared" si="323"/>
        <v>-4.9979999999999976</v>
      </c>
      <c r="AE848" s="3">
        <f t="shared" si="324"/>
        <v>0</v>
      </c>
      <c r="AF848" s="13">
        <f t="shared" si="312"/>
        <v>1943.4500000000007</v>
      </c>
      <c r="AG848" s="13">
        <f t="shared" si="334"/>
        <v>2.3191527446300739</v>
      </c>
      <c r="AH848" s="13">
        <f t="shared" si="313"/>
        <v>2.3191527446300739</v>
      </c>
    </row>
    <row r="849" spans="1:34" x14ac:dyDescent="0.2">
      <c r="A849" s="8">
        <f t="shared" si="335"/>
        <v>83900</v>
      </c>
      <c r="B849" s="9">
        <f t="shared" si="315"/>
        <v>83.9</v>
      </c>
      <c r="C849" s="13">
        <f>tarifest3(A849,$A$3,Param!$B$5,Param!$C$5,Param!$D$5,Param!$E$5,Param!$B$6,Param!$C$6,Param!$D$6,Param!$E$6)</f>
        <v>25901</v>
      </c>
      <c r="D849" s="3">
        <f t="shared" si="325"/>
        <v>30.871275327771158</v>
      </c>
      <c r="E849" s="3">
        <f>tarifest3grenz(A849,$A$3,Param!$B$5,Param!$C$5,Param!$D$5,Param!$E$5,Param!$B$6,Param!$C$6,Param!$D$6,Param!$E$6)*100</f>
        <v>42</v>
      </c>
      <c r="F849" s="13">
        <f>soli3(C849,$A$3,Param!$J$4,Param!$J$5,Param!$J$6)</f>
        <v>1064.45</v>
      </c>
      <c r="G849" s="3">
        <f>soli3grenz(C849,$A$3,Param!$J$4,Param!$J$5,Param!$J$6)*100</f>
        <v>11.899999999999999</v>
      </c>
      <c r="H849" s="13">
        <f t="shared" si="316"/>
        <v>26965.45</v>
      </c>
      <c r="I849" s="3">
        <f t="shared" si="314"/>
        <v>32.13998808104887</v>
      </c>
      <c r="J849" s="13">
        <f t="shared" si="317"/>
        <v>46.997999999999998</v>
      </c>
      <c r="K849" s="13">
        <f>tarifest3(A849,$A$3,Param!$B$10,Param!$C$10,Param!$D$10,Param!$E$10,Param!$B$11,Param!$C$11,Param!$D$11,Param!$E$11)</f>
        <v>30247</v>
      </c>
      <c r="L849" s="3">
        <f t="shared" si="326"/>
        <v>36.051251489868889</v>
      </c>
      <c r="M849" s="3">
        <f>tarifest3grenz(A849,$A$3,Param!$B$10,Param!$C$10,Param!$D$10,Param!$E$10,Param!$B$11,Param!$C$11,Param!$D$11,Param!$E$11)*100</f>
        <v>42</v>
      </c>
      <c r="N849" s="3">
        <f t="shared" si="327"/>
        <v>15847</v>
      </c>
      <c r="O849" s="3">
        <f t="shared" si="328"/>
        <v>18.887961859356377</v>
      </c>
      <c r="P849" s="13">
        <f t="shared" si="318"/>
        <v>58729.999999999993</v>
      </c>
      <c r="Q849" s="13">
        <f t="shared" si="329"/>
        <v>0</v>
      </c>
      <c r="R849" s="13">
        <f>tarifest3(A849-$K$3,$A$3,Param!$B$10,Param!$C$10,Param!$D$10,Param!$E$10,Param!$B$11,Param!$C$11,Param!$D$11,Param!$E$11)</f>
        <v>21607</v>
      </c>
      <c r="S849" s="3">
        <f t="shared" si="330"/>
        <v>25.753277711561385</v>
      </c>
      <c r="T849" s="3">
        <f>IF(A849&lt;$K$3,$K$2,tarifest3grenz(A849-$K$3,$A$3,Param!$B$10,Param!$C$10,Param!$D$10,Param!$E$10,Param!$B$11,Param!$C$11,Param!$D$11,Param!$E$11))*100</f>
        <v>42</v>
      </c>
      <c r="U849" s="3">
        <f>MAX(K849-tarifest3($K$3,$A$3,Param!$B$10,Param!$C$10,Param!$D$10,Param!$E$10,Param!$B$11,Param!$C$11,Param!$D$11,Param!$E$11),0)</f>
        <v>25017</v>
      </c>
      <c r="V849" s="3">
        <f t="shared" si="331"/>
        <v>29.817640047675802</v>
      </c>
      <c r="W849" s="3">
        <f t="shared" si="332"/>
        <v>42</v>
      </c>
      <c r="X849" s="3">
        <f>soli3grenz(K849,$A$3,Param!$J$9,Param!$J$10,Param!$J$11)*100</f>
        <v>11.899999999999999</v>
      </c>
      <c r="Y849" s="13">
        <f t="shared" si="319"/>
        <v>25017</v>
      </c>
      <c r="Z849" s="3">
        <f t="shared" si="333"/>
        <v>29.817640047675802</v>
      </c>
      <c r="AA849" s="13">
        <f t="shared" si="320"/>
        <v>42</v>
      </c>
      <c r="AB849" s="13">
        <f t="shared" si="321"/>
        <v>-1948.4500000000007</v>
      </c>
      <c r="AC849" s="13">
        <f t="shared" si="322"/>
        <v>-2.3223480333730677</v>
      </c>
      <c r="AD849" s="13">
        <f t="shared" si="323"/>
        <v>-4.9979999999999976</v>
      </c>
      <c r="AE849" s="3">
        <f t="shared" si="324"/>
        <v>0</v>
      </c>
      <c r="AF849" s="13">
        <f t="shared" si="312"/>
        <v>1948.4500000000007</v>
      </c>
      <c r="AG849" s="13">
        <f t="shared" si="334"/>
        <v>2.3223480333730677</v>
      </c>
      <c r="AH849" s="13">
        <f t="shared" si="313"/>
        <v>2.3223480333730677</v>
      </c>
    </row>
    <row r="850" spans="1:34" x14ac:dyDescent="0.2">
      <c r="A850" s="8">
        <f t="shared" si="335"/>
        <v>84000</v>
      </c>
      <c r="B850" s="9">
        <f t="shared" si="315"/>
        <v>84</v>
      </c>
      <c r="C850" s="13">
        <f>tarifest3(A850,$A$3,Param!$B$5,Param!$C$5,Param!$D$5,Param!$E$5,Param!$B$6,Param!$C$6,Param!$D$6,Param!$E$6)</f>
        <v>25943</v>
      </c>
      <c r="D850" s="3">
        <f t="shared" si="325"/>
        <v>30.884523809523813</v>
      </c>
      <c r="E850" s="3">
        <f>tarifest3grenz(A850,$A$3,Param!$B$5,Param!$C$5,Param!$D$5,Param!$E$5,Param!$B$6,Param!$C$6,Param!$D$6,Param!$E$6)*100</f>
        <v>42</v>
      </c>
      <c r="F850" s="13">
        <f>soli3(C850,$A$3,Param!$J$4,Param!$J$5,Param!$J$6)</f>
        <v>1069.45</v>
      </c>
      <c r="G850" s="3">
        <f>soli3grenz(C850,$A$3,Param!$J$4,Param!$J$5,Param!$J$6)*100</f>
        <v>11.899999999999999</v>
      </c>
      <c r="H850" s="13">
        <f t="shared" si="316"/>
        <v>27012.45</v>
      </c>
      <c r="I850" s="3">
        <f t="shared" si="314"/>
        <v>32.157678571428569</v>
      </c>
      <c r="J850" s="13">
        <f t="shared" si="317"/>
        <v>46.997999999999998</v>
      </c>
      <c r="K850" s="13">
        <f>tarifest3(A850,$A$3,Param!$B$10,Param!$C$10,Param!$D$10,Param!$E$10,Param!$B$11,Param!$C$11,Param!$D$11,Param!$E$11)</f>
        <v>30289</v>
      </c>
      <c r="L850" s="3">
        <f t="shared" si="326"/>
        <v>36.05833333333333</v>
      </c>
      <c r="M850" s="3">
        <f>tarifest3grenz(A850,$A$3,Param!$B$10,Param!$C$10,Param!$D$10,Param!$E$10,Param!$B$11,Param!$C$11,Param!$D$11,Param!$E$11)*100</f>
        <v>42</v>
      </c>
      <c r="N850" s="3">
        <f t="shared" si="327"/>
        <v>15889</v>
      </c>
      <c r="O850" s="3">
        <f t="shared" si="328"/>
        <v>18.915476190476191</v>
      </c>
      <c r="P850" s="13">
        <f t="shared" si="318"/>
        <v>58799.999999999993</v>
      </c>
      <c r="Q850" s="13">
        <f t="shared" si="329"/>
        <v>0</v>
      </c>
      <c r="R850" s="13">
        <f>tarifest3(A850-$K$3,$A$3,Param!$B$10,Param!$C$10,Param!$D$10,Param!$E$10,Param!$B$11,Param!$C$11,Param!$D$11,Param!$E$11)</f>
        <v>21649</v>
      </c>
      <c r="S850" s="3">
        <f t="shared" si="330"/>
        <v>25.772619047619049</v>
      </c>
      <c r="T850" s="3">
        <f>IF(A850&lt;$K$3,$K$2,tarifest3grenz(A850-$K$3,$A$3,Param!$B$10,Param!$C$10,Param!$D$10,Param!$E$10,Param!$B$11,Param!$C$11,Param!$D$11,Param!$E$11))*100</f>
        <v>42</v>
      </c>
      <c r="U850" s="3">
        <f>MAX(K850-tarifest3($K$3,$A$3,Param!$B$10,Param!$C$10,Param!$D$10,Param!$E$10,Param!$B$11,Param!$C$11,Param!$D$11,Param!$E$11),0)</f>
        <v>25059</v>
      </c>
      <c r="V850" s="3">
        <f t="shared" si="331"/>
        <v>29.832142857142856</v>
      </c>
      <c r="W850" s="3">
        <f t="shared" si="332"/>
        <v>42</v>
      </c>
      <c r="X850" s="3">
        <f>soli3grenz(K850,$A$3,Param!$J$9,Param!$J$10,Param!$J$11)*100</f>
        <v>11.899999999999999</v>
      </c>
      <c r="Y850" s="13">
        <f t="shared" si="319"/>
        <v>25059</v>
      </c>
      <c r="Z850" s="3">
        <f t="shared" si="333"/>
        <v>29.832142857142856</v>
      </c>
      <c r="AA850" s="13">
        <f t="shared" si="320"/>
        <v>42</v>
      </c>
      <c r="AB850" s="13">
        <f t="shared" si="321"/>
        <v>-1953.4500000000007</v>
      </c>
      <c r="AC850" s="13">
        <f t="shared" si="322"/>
        <v>-2.3255357142857136</v>
      </c>
      <c r="AD850" s="13">
        <f t="shared" si="323"/>
        <v>-4.9979999999999976</v>
      </c>
      <c r="AE850" s="3">
        <f t="shared" si="324"/>
        <v>0</v>
      </c>
      <c r="AF850" s="13">
        <f t="shared" si="312"/>
        <v>1953.4500000000007</v>
      </c>
      <c r="AG850" s="13">
        <f t="shared" si="334"/>
        <v>2.3255357142857136</v>
      </c>
      <c r="AH850" s="13">
        <f t="shared" si="313"/>
        <v>2.3255357142857136</v>
      </c>
    </row>
    <row r="851" spans="1:34" x14ac:dyDescent="0.2">
      <c r="A851" s="8">
        <f t="shared" si="335"/>
        <v>84100</v>
      </c>
      <c r="B851" s="9">
        <f t="shared" si="315"/>
        <v>84.1</v>
      </c>
      <c r="C851" s="13">
        <f>tarifest3(A851,$A$3,Param!$B$5,Param!$C$5,Param!$D$5,Param!$E$5,Param!$B$6,Param!$C$6,Param!$D$6,Param!$E$6)</f>
        <v>25985</v>
      </c>
      <c r="D851" s="3">
        <f t="shared" si="325"/>
        <v>30.897740784780027</v>
      </c>
      <c r="E851" s="3">
        <f>tarifest3grenz(A851,$A$3,Param!$B$5,Param!$C$5,Param!$D$5,Param!$E$5,Param!$B$6,Param!$C$6,Param!$D$6,Param!$E$6)*100</f>
        <v>42</v>
      </c>
      <c r="F851" s="13">
        <f>soli3(C851,$A$3,Param!$J$4,Param!$J$5,Param!$J$6)</f>
        <v>1074.45</v>
      </c>
      <c r="G851" s="3">
        <f>soli3grenz(C851,$A$3,Param!$J$4,Param!$J$5,Param!$J$6)*100</f>
        <v>11.899999999999999</v>
      </c>
      <c r="H851" s="13">
        <f t="shared" si="316"/>
        <v>27059.45</v>
      </c>
      <c r="I851" s="3">
        <f t="shared" si="314"/>
        <v>32.175326991676577</v>
      </c>
      <c r="J851" s="13">
        <f t="shared" si="317"/>
        <v>46.997999999999998</v>
      </c>
      <c r="K851" s="13">
        <f>tarifest3(A851,$A$3,Param!$B$10,Param!$C$10,Param!$D$10,Param!$E$10,Param!$B$11,Param!$C$11,Param!$D$11,Param!$E$11)</f>
        <v>30331</v>
      </c>
      <c r="L851" s="3">
        <f t="shared" si="326"/>
        <v>36.065398335315102</v>
      </c>
      <c r="M851" s="3">
        <f>tarifest3grenz(A851,$A$3,Param!$B$10,Param!$C$10,Param!$D$10,Param!$E$10,Param!$B$11,Param!$C$11,Param!$D$11,Param!$E$11)*100</f>
        <v>42</v>
      </c>
      <c r="N851" s="3">
        <f t="shared" si="327"/>
        <v>15931</v>
      </c>
      <c r="O851" s="3">
        <f t="shared" si="328"/>
        <v>18.94292508917955</v>
      </c>
      <c r="P851" s="13">
        <f t="shared" si="318"/>
        <v>58869.999999999993</v>
      </c>
      <c r="Q851" s="13">
        <f t="shared" si="329"/>
        <v>0</v>
      </c>
      <c r="R851" s="13">
        <f>tarifest3(A851-$K$3,$A$3,Param!$B$10,Param!$C$10,Param!$D$10,Param!$E$10,Param!$B$11,Param!$C$11,Param!$D$11,Param!$E$11)</f>
        <v>21691</v>
      </c>
      <c r="S851" s="3">
        <f t="shared" si="330"/>
        <v>25.791914387633767</v>
      </c>
      <c r="T851" s="3">
        <f>IF(A851&lt;$K$3,$K$2,tarifest3grenz(A851-$K$3,$A$3,Param!$B$10,Param!$C$10,Param!$D$10,Param!$E$10,Param!$B$11,Param!$C$11,Param!$D$11,Param!$E$11))*100</f>
        <v>42</v>
      </c>
      <c r="U851" s="3">
        <f>MAX(K851-tarifest3($K$3,$A$3,Param!$B$10,Param!$C$10,Param!$D$10,Param!$E$10,Param!$B$11,Param!$C$11,Param!$D$11,Param!$E$11),0)</f>
        <v>25101</v>
      </c>
      <c r="V851" s="3">
        <f t="shared" si="331"/>
        <v>29.846611177170036</v>
      </c>
      <c r="W851" s="3">
        <f t="shared" si="332"/>
        <v>42</v>
      </c>
      <c r="X851" s="3">
        <f>soli3grenz(K851,$A$3,Param!$J$9,Param!$J$10,Param!$J$11)*100</f>
        <v>11.899999999999999</v>
      </c>
      <c r="Y851" s="13">
        <f t="shared" si="319"/>
        <v>25101</v>
      </c>
      <c r="Z851" s="3">
        <f t="shared" si="333"/>
        <v>29.846611177170036</v>
      </c>
      <c r="AA851" s="13">
        <f t="shared" si="320"/>
        <v>42</v>
      </c>
      <c r="AB851" s="13">
        <f t="shared" si="321"/>
        <v>-1958.4500000000007</v>
      </c>
      <c r="AC851" s="13">
        <f t="shared" si="322"/>
        <v>-2.3287158145065412</v>
      </c>
      <c r="AD851" s="13">
        <f t="shared" si="323"/>
        <v>-4.9979999999999976</v>
      </c>
      <c r="AE851" s="3">
        <f t="shared" si="324"/>
        <v>0</v>
      </c>
      <c r="AF851" s="13">
        <f t="shared" si="312"/>
        <v>1958.4500000000007</v>
      </c>
      <c r="AG851" s="13">
        <f t="shared" si="334"/>
        <v>2.3287158145065412</v>
      </c>
      <c r="AH851" s="13">
        <f t="shared" si="313"/>
        <v>2.3287158145065412</v>
      </c>
    </row>
    <row r="852" spans="1:34" x14ac:dyDescent="0.2">
      <c r="A852" s="8">
        <f t="shared" si="335"/>
        <v>84200</v>
      </c>
      <c r="B852" s="9">
        <f t="shared" si="315"/>
        <v>84.2</v>
      </c>
      <c r="C852" s="13">
        <f>tarifest3(A852,$A$3,Param!$B$5,Param!$C$5,Param!$D$5,Param!$E$5,Param!$B$6,Param!$C$6,Param!$D$6,Param!$E$6)</f>
        <v>26027</v>
      </c>
      <c r="D852" s="3">
        <f t="shared" si="325"/>
        <v>30.910926365795728</v>
      </c>
      <c r="E852" s="3">
        <f>tarifest3grenz(A852,$A$3,Param!$B$5,Param!$C$5,Param!$D$5,Param!$E$5,Param!$B$6,Param!$C$6,Param!$D$6,Param!$E$6)*100</f>
        <v>42</v>
      </c>
      <c r="F852" s="13">
        <f>soli3(C852,$A$3,Param!$J$4,Param!$J$5,Param!$J$6)</f>
        <v>1079.44</v>
      </c>
      <c r="G852" s="3">
        <f>soli3grenz(C852,$A$3,Param!$J$4,Param!$J$5,Param!$J$6)*100</f>
        <v>11.899999999999999</v>
      </c>
      <c r="H852" s="13">
        <f t="shared" si="316"/>
        <v>27106.44</v>
      </c>
      <c r="I852" s="3">
        <f t="shared" si="314"/>
        <v>32.192921615201897</v>
      </c>
      <c r="J852" s="13">
        <f t="shared" si="317"/>
        <v>46.997999999999998</v>
      </c>
      <c r="K852" s="13">
        <f>tarifest3(A852,$A$3,Param!$B$10,Param!$C$10,Param!$D$10,Param!$E$10,Param!$B$11,Param!$C$11,Param!$D$11,Param!$E$11)</f>
        <v>30373</v>
      </c>
      <c r="L852" s="3">
        <f t="shared" si="326"/>
        <v>36.072446555819475</v>
      </c>
      <c r="M852" s="3">
        <f>tarifest3grenz(A852,$A$3,Param!$B$10,Param!$C$10,Param!$D$10,Param!$E$10,Param!$B$11,Param!$C$11,Param!$D$11,Param!$E$11)*100</f>
        <v>42</v>
      </c>
      <c r="N852" s="3">
        <f t="shared" si="327"/>
        <v>15973</v>
      </c>
      <c r="O852" s="3">
        <f t="shared" si="328"/>
        <v>18.970308788598576</v>
      </c>
      <c r="P852" s="13">
        <f t="shared" si="318"/>
        <v>58939.999999999993</v>
      </c>
      <c r="Q852" s="13">
        <f t="shared" si="329"/>
        <v>0</v>
      </c>
      <c r="R852" s="13">
        <f>tarifest3(A852-$K$3,$A$3,Param!$B$10,Param!$C$10,Param!$D$10,Param!$E$10,Param!$B$11,Param!$C$11,Param!$D$11,Param!$E$11)</f>
        <v>21733</v>
      </c>
      <c r="S852" s="3">
        <f t="shared" si="330"/>
        <v>25.811163895486938</v>
      </c>
      <c r="T852" s="3">
        <f>IF(A852&lt;$K$3,$K$2,tarifest3grenz(A852-$K$3,$A$3,Param!$B$10,Param!$C$10,Param!$D$10,Param!$E$10,Param!$B$11,Param!$C$11,Param!$D$11,Param!$E$11))*100</f>
        <v>42</v>
      </c>
      <c r="U852" s="3">
        <f>MAX(K852-tarifest3($K$3,$A$3,Param!$B$10,Param!$C$10,Param!$D$10,Param!$E$10,Param!$B$11,Param!$C$11,Param!$D$11,Param!$E$11),0)</f>
        <v>25143</v>
      </c>
      <c r="V852" s="3">
        <f t="shared" si="331"/>
        <v>29.86104513064133</v>
      </c>
      <c r="W852" s="3">
        <f t="shared" si="332"/>
        <v>42</v>
      </c>
      <c r="X852" s="3">
        <f>soli3grenz(K852,$A$3,Param!$J$9,Param!$J$10,Param!$J$11)*100</f>
        <v>11.899999999999999</v>
      </c>
      <c r="Y852" s="13">
        <f t="shared" si="319"/>
        <v>25143</v>
      </c>
      <c r="Z852" s="3">
        <f t="shared" si="333"/>
        <v>29.86104513064133</v>
      </c>
      <c r="AA852" s="13">
        <f t="shared" si="320"/>
        <v>42</v>
      </c>
      <c r="AB852" s="13">
        <f t="shared" si="321"/>
        <v>-1963.4399999999987</v>
      </c>
      <c r="AC852" s="13">
        <f t="shared" si="322"/>
        <v>-2.3318764845605671</v>
      </c>
      <c r="AD852" s="13">
        <f t="shared" si="323"/>
        <v>-4.9979999999999976</v>
      </c>
      <c r="AE852" s="3">
        <f t="shared" si="324"/>
        <v>0</v>
      </c>
      <c r="AF852" s="13">
        <f t="shared" si="312"/>
        <v>1963.4399999999987</v>
      </c>
      <c r="AG852" s="13">
        <f t="shared" si="334"/>
        <v>2.3318764845605671</v>
      </c>
      <c r="AH852" s="13">
        <f t="shared" si="313"/>
        <v>2.3318764845605671</v>
      </c>
    </row>
    <row r="853" spans="1:34" x14ac:dyDescent="0.2">
      <c r="A853" s="8">
        <f t="shared" si="335"/>
        <v>84300</v>
      </c>
      <c r="B853" s="9">
        <f t="shared" si="315"/>
        <v>84.3</v>
      </c>
      <c r="C853" s="13">
        <f>tarifest3(A853,$A$3,Param!$B$5,Param!$C$5,Param!$D$5,Param!$E$5,Param!$B$6,Param!$C$6,Param!$D$6,Param!$E$6)</f>
        <v>26069</v>
      </c>
      <c r="D853" s="3">
        <f t="shared" si="325"/>
        <v>30.924080664294191</v>
      </c>
      <c r="E853" s="3">
        <f>tarifest3grenz(A853,$A$3,Param!$B$5,Param!$C$5,Param!$D$5,Param!$E$5,Param!$B$6,Param!$C$6,Param!$D$6,Param!$E$6)*100</f>
        <v>42</v>
      </c>
      <c r="F853" s="13">
        <f>soli3(C853,$A$3,Param!$J$4,Param!$J$5,Param!$J$6)</f>
        <v>1084.44</v>
      </c>
      <c r="G853" s="3">
        <f>soli3grenz(C853,$A$3,Param!$J$4,Param!$J$5,Param!$J$6)*100</f>
        <v>11.899999999999999</v>
      </c>
      <c r="H853" s="13">
        <f t="shared" si="316"/>
        <v>27153.439999999999</v>
      </c>
      <c r="I853" s="3">
        <f t="shared" si="314"/>
        <v>32.21048635824436</v>
      </c>
      <c r="J853" s="13">
        <f t="shared" si="317"/>
        <v>46.997999999999998</v>
      </c>
      <c r="K853" s="13">
        <f>tarifest3(A853,$A$3,Param!$B$10,Param!$C$10,Param!$D$10,Param!$E$10,Param!$B$11,Param!$C$11,Param!$D$11,Param!$E$11)</f>
        <v>30415</v>
      </c>
      <c r="L853" s="3">
        <f t="shared" si="326"/>
        <v>36.079478054567019</v>
      </c>
      <c r="M853" s="3">
        <f>tarifest3grenz(A853,$A$3,Param!$B$10,Param!$C$10,Param!$D$10,Param!$E$10,Param!$B$11,Param!$C$11,Param!$D$11,Param!$E$11)*100</f>
        <v>42</v>
      </c>
      <c r="N853" s="3">
        <f t="shared" si="327"/>
        <v>16015</v>
      </c>
      <c r="O853" s="3">
        <f t="shared" si="328"/>
        <v>18.997627520759195</v>
      </c>
      <c r="P853" s="13">
        <f t="shared" si="318"/>
        <v>59009.999999999993</v>
      </c>
      <c r="Q853" s="13">
        <f t="shared" si="329"/>
        <v>0</v>
      </c>
      <c r="R853" s="13">
        <f>tarifest3(A853-$K$3,$A$3,Param!$B$10,Param!$C$10,Param!$D$10,Param!$E$10,Param!$B$11,Param!$C$11,Param!$D$11,Param!$E$11)</f>
        <v>21775</v>
      </c>
      <c r="S853" s="3">
        <f t="shared" si="330"/>
        <v>25.830367734282323</v>
      </c>
      <c r="T853" s="3">
        <f>IF(A853&lt;$K$3,$K$2,tarifest3grenz(A853-$K$3,$A$3,Param!$B$10,Param!$C$10,Param!$D$10,Param!$E$10,Param!$B$11,Param!$C$11,Param!$D$11,Param!$E$11))*100</f>
        <v>42</v>
      </c>
      <c r="U853" s="3">
        <f>MAX(K853-tarifest3($K$3,$A$3,Param!$B$10,Param!$C$10,Param!$D$10,Param!$E$10,Param!$B$11,Param!$C$11,Param!$D$11,Param!$E$11),0)</f>
        <v>25185</v>
      </c>
      <c r="V853" s="3">
        <f t="shared" si="331"/>
        <v>29.87544483985765</v>
      </c>
      <c r="W853" s="3">
        <f t="shared" si="332"/>
        <v>42</v>
      </c>
      <c r="X853" s="3">
        <f>soli3grenz(K853,$A$3,Param!$J$9,Param!$J$10,Param!$J$11)*100</f>
        <v>11.899999999999999</v>
      </c>
      <c r="Y853" s="13">
        <f t="shared" si="319"/>
        <v>25185</v>
      </c>
      <c r="Z853" s="3">
        <f t="shared" si="333"/>
        <v>29.87544483985765</v>
      </c>
      <c r="AA853" s="13">
        <f t="shared" si="320"/>
        <v>42</v>
      </c>
      <c r="AB853" s="13">
        <f t="shared" si="321"/>
        <v>-1968.4399999999987</v>
      </c>
      <c r="AC853" s="13">
        <f t="shared" si="322"/>
        <v>-2.3350415183867099</v>
      </c>
      <c r="AD853" s="13">
        <f t="shared" si="323"/>
        <v>-4.9979999999999976</v>
      </c>
      <c r="AE853" s="3">
        <f t="shared" si="324"/>
        <v>0</v>
      </c>
      <c r="AF853" s="13">
        <f t="shared" si="312"/>
        <v>1968.4399999999987</v>
      </c>
      <c r="AG853" s="13">
        <f t="shared" si="334"/>
        <v>2.3350415183867099</v>
      </c>
      <c r="AH853" s="13">
        <f t="shared" si="313"/>
        <v>2.3350415183867099</v>
      </c>
    </row>
    <row r="854" spans="1:34" x14ac:dyDescent="0.2">
      <c r="A854" s="8">
        <f t="shared" si="335"/>
        <v>84400</v>
      </c>
      <c r="B854" s="9">
        <f t="shared" si="315"/>
        <v>84.4</v>
      </c>
      <c r="C854" s="13">
        <f>tarifest3(A854,$A$3,Param!$B$5,Param!$C$5,Param!$D$5,Param!$E$5,Param!$B$6,Param!$C$6,Param!$D$6,Param!$E$6)</f>
        <v>26111</v>
      </c>
      <c r="D854" s="3">
        <f t="shared" si="325"/>
        <v>30.937203791469191</v>
      </c>
      <c r="E854" s="3">
        <f>tarifest3grenz(A854,$A$3,Param!$B$5,Param!$C$5,Param!$D$5,Param!$E$5,Param!$B$6,Param!$C$6,Param!$D$6,Param!$E$6)*100</f>
        <v>42</v>
      </c>
      <c r="F854" s="13">
        <f>soli3(C854,$A$3,Param!$J$4,Param!$J$5,Param!$J$6)</f>
        <v>1089.44</v>
      </c>
      <c r="G854" s="3">
        <f>soli3grenz(C854,$A$3,Param!$J$4,Param!$J$5,Param!$J$6)*100</f>
        <v>11.899999999999999</v>
      </c>
      <c r="H854" s="13">
        <f t="shared" si="316"/>
        <v>27200.44</v>
      </c>
      <c r="I854" s="3">
        <f t="shared" si="314"/>
        <v>32.228009478672988</v>
      </c>
      <c r="J854" s="13">
        <f t="shared" si="317"/>
        <v>46.997999999999998</v>
      </c>
      <c r="K854" s="13">
        <f>tarifest3(A854,$A$3,Param!$B$10,Param!$C$10,Param!$D$10,Param!$E$10,Param!$B$11,Param!$C$11,Param!$D$11,Param!$E$11)</f>
        <v>30457</v>
      </c>
      <c r="L854" s="3">
        <f t="shared" si="326"/>
        <v>36.08649289099526</v>
      </c>
      <c r="M854" s="3">
        <f>tarifest3grenz(A854,$A$3,Param!$B$10,Param!$C$10,Param!$D$10,Param!$E$10,Param!$B$11,Param!$C$11,Param!$D$11,Param!$E$11)*100</f>
        <v>42</v>
      </c>
      <c r="N854" s="3">
        <f t="shared" si="327"/>
        <v>16057</v>
      </c>
      <c r="O854" s="3">
        <f t="shared" si="328"/>
        <v>19.024881516587676</v>
      </c>
      <c r="P854" s="13">
        <f t="shared" si="318"/>
        <v>59079.999999999993</v>
      </c>
      <c r="Q854" s="13">
        <f t="shared" si="329"/>
        <v>0</v>
      </c>
      <c r="R854" s="13">
        <f>tarifest3(A854-$K$3,$A$3,Param!$B$10,Param!$C$10,Param!$D$10,Param!$E$10,Param!$B$11,Param!$C$11,Param!$D$11,Param!$E$11)</f>
        <v>21817</v>
      </c>
      <c r="S854" s="3">
        <f t="shared" si="330"/>
        <v>25.849526066350709</v>
      </c>
      <c r="T854" s="3">
        <f>IF(A854&lt;$K$3,$K$2,tarifest3grenz(A854-$K$3,$A$3,Param!$B$10,Param!$C$10,Param!$D$10,Param!$E$10,Param!$B$11,Param!$C$11,Param!$D$11,Param!$E$11))*100</f>
        <v>42</v>
      </c>
      <c r="U854" s="3">
        <f>MAX(K854-tarifest3($K$3,$A$3,Param!$B$10,Param!$C$10,Param!$D$10,Param!$E$10,Param!$B$11,Param!$C$11,Param!$D$11,Param!$E$11),0)</f>
        <v>25227</v>
      </c>
      <c r="V854" s="3">
        <f t="shared" si="331"/>
        <v>29.889810426540286</v>
      </c>
      <c r="W854" s="3">
        <f t="shared" si="332"/>
        <v>42</v>
      </c>
      <c r="X854" s="3">
        <f>soli3grenz(K854,$A$3,Param!$J$9,Param!$J$10,Param!$J$11)*100</f>
        <v>11.899999999999999</v>
      </c>
      <c r="Y854" s="13">
        <f t="shared" si="319"/>
        <v>25227</v>
      </c>
      <c r="Z854" s="3">
        <f t="shared" si="333"/>
        <v>29.889810426540286</v>
      </c>
      <c r="AA854" s="13">
        <f t="shared" si="320"/>
        <v>42</v>
      </c>
      <c r="AB854" s="13">
        <f t="shared" si="321"/>
        <v>-1973.4399999999987</v>
      </c>
      <c r="AC854" s="13">
        <f t="shared" si="322"/>
        <v>-2.3381990521327012</v>
      </c>
      <c r="AD854" s="13">
        <f t="shared" si="323"/>
        <v>-4.9979999999999976</v>
      </c>
      <c r="AE854" s="3">
        <f t="shared" si="324"/>
        <v>0</v>
      </c>
      <c r="AF854" s="13">
        <f t="shared" si="312"/>
        <v>1973.4399999999987</v>
      </c>
      <c r="AG854" s="13">
        <f t="shared" si="334"/>
        <v>2.3381990521327012</v>
      </c>
      <c r="AH854" s="13">
        <f t="shared" si="313"/>
        <v>2.3381990521327012</v>
      </c>
    </row>
    <row r="855" spans="1:34" x14ac:dyDescent="0.2">
      <c r="A855" s="8">
        <f t="shared" si="335"/>
        <v>84500</v>
      </c>
      <c r="B855" s="9">
        <f t="shared" si="315"/>
        <v>84.5</v>
      </c>
      <c r="C855" s="13">
        <f>tarifest3(A855,$A$3,Param!$B$5,Param!$C$5,Param!$D$5,Param!$E$5,Param!$B$6,Param!$C$6,Param!$D$6,Param!$E$6)</f>
        <v>26153</v>
      </c>
      <c r="D855" s="3">
        <f t="shared" si="325"/>
        <v>30.950295857988163</v>
      </c>
      <c r="E855" s="3">
        <f>tarifest3grenz(A855,$A$3,Param!$B$5,Param!$C$5,Param!$D$5,Param!$E$5,Param!$B$6,Param!$C$6,Param!$D$6,Param!$E$6)*100</f>
        <v>42</v>
      </c>
      <c r="F855" s="13">
        <f>soli3(C855,$A$3,Param!$J$4,Param!$J$5,Param!$J$6)</f>
        <v>1094.44</v>
      </c>
      <c r="G855" s="3">
        <f>soli3grenz(C855,$A$3,Param!$J$4,Param!$J$5,Param!$J$6)*100</f>
        <v>11.899999999999999</v>
      </c>
      <c r="H855" s="13">
        <f t="shared" si="316"/>
        <v>27247.439999999999</v>
      </c>
      <c r="I855" s="3">
        <f t="shared" si="314"/>
        <v>32.245491124260354</v>
      </c>
      <c r="J855" s="13">
        <f t="shared" si="317"/>
        <v>46.997999999999998</v>
      </c>
      <c r="K855" s="13">
        <f>tarifest3(A855,$A$3,Param!$B$10,Param!$C$10,Param!$D$10,Param!$E$10,Param!$B$11,Param!$C$11,Param!$D$11,Param!$E$11)</f>
        <v>30499</v>
      </c>
      <c r="L855" s="3">
        <f t="shared" si="326"/>
        <v>36.09349112426036</v>
      </c>
      <c r="M855" s="3">
        <f>tarifest3grenz(A855,$A$3,Param!$B$10,Param!$C$10,Param!$D$10,Param!$E$10,Param!$B$11,Param!$C$11,Param!$D$11,Param!$E$11)*100</f>
        <v>42</v>
      </c>
      <c r="N855" s="3">
        <f t="shared" si="327"/>
        <v>16099</v>
      </c>
      <c r="O855" s="3">
        <f t="shared" si="328"/>
        <v>19.05207100591716</v>
      </c>
      <c r="P855" s="13">
        <f t="shared" si="318"/>
        <v>59149.999999999993</v>
      </c>
      <c r="Q855" s="13">
        <f t="shared" si="329"/>
        <v>0</v>
      </c>
      <c r="R855" s="13">
        <f>tarifest3(A855-$K$3,$A$3,Param!$B$10,Param!$C$10,Param!$D$10,Param!$E$10,Param!$B$11,Param!$C$11,Param!$D$11,Param!$E$11)</f>
        <v>21859</v>
      </c>
      <c r="S855" s="3">
        <f t="shared" si="330"/>
        <v>25.868639053254437</v>
      </c>
      <c r="T855" s="3">
        <f>IF(A855&lt;$K$3,$K$2,tarifest3grenz(A855-$K$3,$A$3,Param!$B$10,Param!$C$10,Param!$D$10,Param!$E$10,Param!$B$11,Param!$C$11,Param!$D$11,Param!$E$11))*100</f>
        <v>42</v>
      </c>
      <c r="U855" s="3">
        <f>MAX(K855-tarifest3($K$3,$A$3,Param!$B$10,Param!$C$10,Param!$D$10,Param!$E$10,Param!$B$11,Param!$C$11,Param!$D$11,Param!$E$11),0)</f>
        <v>25269</v>
      </c>
      <c r="V855" s="3">
        <f t="shared" si="331"/>
        <v>29.904142011834317</v>
      </c>
      <c r="W855" s="3">
        <f t="shared" si="332"/>
        <v>42</v>
      </c>
      <c r="X855" s="3">
        <f>soli3grenz(K855,$A$3,Param!$J$9,Param!$J$10,Param!$J$11)*100</f>
        <v>11.899999999999999</v>
      </c>
      <c r="Y855" s="13">
        <f t="shared" si="319"/>
        <v>25269</v>
      </c>
      <c r="Z855" s="3">
        <f t="shared" si="333"/>
        <v>29.904142011834317</v>
      </c>
      <c r="AA855" s="13">
        <f t="shared" si="320"/>
        <v>42</v>
      </c>
      <c r="AB855" s="13">
        <f t="shared" si="321"/>
        <v>-1978.4399999999987</v>
      </c>
      <c r="AC855" s="13">
        <f t="shared" si="322"/>
        <v>-2.3413491124260375</v>
      </c>
      <c r="AD855" s="13">
        <f t="shared" si="323"/>
        <v>-4.9979999999999976</v>
      </c>
      <c r="AE855" s="3">
        <f t="shared" si="324"/>
        <v>0</v>
      </c>
      <c r="AF855" s="13">
        <f t="shared" si="312"/>
        <v>1978.4399999999987</v>
      </c>
      <c r="AG855" s="13">
        <f t="shared" si="334"/>
        <v>2.3413491124260375</v>
      </c>
      <c r="AH855" s="13">
        <f t="shared" si="313"/>
        <v>2.3413491124260375</v>
      </c>
    </row>
    <row r="856" spans="1:34" x14ac:dyDescent="0.2">
      <c r="A856" s="8">
        <f t="shared" si="335"/>
        <v>84600</v>
      </c>
      <c r="B856" s="9">
        <f t="shared" si="315"/>
        <v>84.6</v>
      </c>
      <c r="C856" s="13">
        <f>tarifest3(A856,$A$3,Param!$B$5,Param!$C$5,Param!$D$5,Param!$E$5,Param!$B$6,Param!$C$6,Param!$D$6,Param!$E$6)</f>
        <v>26195</v>
      </c>
      <c r="D856" s="3">
        <f t="shared" si="325"/>
        <v>30.963356973995271</v>
      </c>
      <c r="E856" s="3">
        <f>tarifest3grenz(A856,$A$3,Param!$B$5,Param!$C$5,Param!$D$5,Param!$E$5,Param!$B$6,Param!$C$6,Param!$D$6,Param!$E$6)*100</f>
        <v>42</v>
      </c>
      <c r="F856" s="13">
        <f>soli3(C856,$A$3,Param!$J$4,Param!$J$5,Param!$J$6)</f>
        <v>1099.44</v>
      </c>
      <c r="G856" s="3">
        <f>soli3grenz(C856,$A$3,Param!$J$4,Param!$J$5,Param!$J$6)*100</f>
        <v>11.899999999999999</v>
      </c>
      <c r="H856" s="13">
        <f t="shared" si="316"/>
        <v>27294.44</v>
      </c>
      <c r="I856" s="3">
        <f t="shared" si="314"/>
        <v>32.262931442080379</v>
      </c>
      <c r="J856" s="13">
        <f t="shared" si="317"/>
        <v>46.997999999999998</v>
      </c>
      <c r="K856" s="13">
        <f>tarifest3(A856,$A$3,Param!$B$10,Param!$C$10,Param!$D$10,Param!$E$10,Param!$B$11,Param!$C$11,Param!$D$11,Param!$E$11)</f>
        <v>30541</v>
      </c>
      <c r="L856" s="3">
        <f t="shared" si="326"/>
        <v>36.100472813238774</v>
      </c>
      <c r="M856" s="3">
        <f>tarifest3grenz(A856,$A$3,Param!$B$10,Param!$C$10,Param!$D$10,Param!$E$10,Param!$B$11,Param!$C$11,Param!$D$11,Param!$E$11)*100</f>
        <v>42</v>
      </c>
      <c r="N856" s="3">
        <f t="shared" si="327"/>
        <v>16141</v>
      </c>
      <c r="O856" s="3">
        <f t="shared" si="328"/>
        <v>19.07919621749409</v>
      </c>
      <c r="P856" s="13">
        <f t="shared" si="318"/>
        <v>59219.999999999993</v>
      </c>
      <c r="Q856" s="13">
        <f t="shared" si="329"/>
        <v>0</v>
      </c>
      <c r="R856" s="13">
        <f>tarifest3(A856-$K$3,$A$3,Param!$B$10,Param!$C$10,Param!$D$10,Param!$E$10,Param!$B$11,Param!$C$11,Param!$D$11,Param!$E$11)</f>
        <v>21901</v>
      </c>
      <c r="S856" s="3">
        <f t="shared" si="330"/>
        <v>25.887706855791965</v>
      </c>
      <c r="T856" s="3">
        <f>IF(A856&lt;$K$3,$K$2,tarifest3grenz(A856-$K$3,$A$3,Param!$B$10,Param!$C$10,Param!$D$10,Param!$E$10,Param!$B$11,Param!$C$11,Param!$D$11,Param!$E$11))*100</f>
        <v>42</v>
      </c>
      <c r="U856" s="3">
        <f>MAX(K856-tarifest3($K$3,$A$3,Param!$B$10,Param!$C$10,Param!$D$10,Param!$E$10,Param!$B$11,Param!$C$11,Param!$D$11,Param!$E$11),0)</f>
        <v>25311</v>
      </c>
      <c r="V856" s="3">
        <f t="shared" si="331"/>
        <v>29.918439716312058</v>
      </c>
      <c r="W856" s="3">
        <f t="shared" si="332"/>
        <v>42</v>
      </c>
      <c r="X856" s="3">
        <f>soli3grenz(K856,$A$3,Param!$J$9,Param!$J$10,Param!$J$11)*100</f>
        <v>11.899999999999999</v>
      </c>
      <c r="Y856" s="13">
        <f t="shared" si="319"/>
        <v>25311</v>
      </c>
      <c r="Z856" s="3">
        <f t="shared" si="333"/>
        <v>29.918439716312058</v>
      </c>
      <c r="AA856" s="13">
        <f t="shared" si="320"/>
        <v>42</v>
      </c>
      <c r="AB856" s="13">
        <f t="shared" si="321"/>
        <v>-1983.4399999999987</v>
      </c>
      <c r="AC856" s="13">
        <f t="shared" si="322"/>
        <v>-2.3444917257683215</v>
      </c>
      <c r="AD856" s="13">
        <f t="shared" si="323"/>
        <v>-4.9979999999999976</v>
      </c>
      <c r="AE856" s="3">
        <f t="shared" si="324"/>
        <v>0</v>
      </c>
      <c r="AF856" s="13">
        <f t="shared" si="312"/>
        <v>1983.4399999999987</v>
      </c>
      <c r="AG856" s="13">
        <f t="shared" si="334"/>
        <v>2.3444917257683215</v>
      </c>
      <c r="AH856" s="13">
        <f t="shared" si="313"/>
        <v>2.3444917257683215</v>
      </c>
    </row>
    <row r="857" spans="1:34" x14ac:dyDescent="0.2">
      <c r="A857" s="8">
        <f t="shared" si="335"/>
        <v>84700</v>
      </c>
      <c r="B857" s="9">
        <f t="shared" si="315"/>
        <v>84.7</v>
      </c>
      <c r="C857" s="13">
        <f>tarifest3(A857,$A$3,Param!$B$5,Param!$C$5,Param!$D$5,Param!$E$5,Param!$B$6,Param!$C$6,Param!$D$6,Param!$E$6)</f>
        <v>26237</v>
      </c>
      <c r="D857" s="3">
        <f t="shared" si="325"/>
        <v>30.976387249114524</v>
      </c>
      <c r="E857" s="3">
        <f>tarifest3grenz(A857,$A$3,Param!$B$5,Param!$C$5,Param!$D$5,Param!$E$5,Param!$B$6,Param!$C$6,Param!$D$6,Param!$E$6)*100</f>
        <v>42</v>
      </c>
      <c r="F857" s="13">
        <f>soli3(C857,$A$3,Param!$J$4,Param!$J$5,Param!$J$6)</f>
        <v>1104.43</v>
      </c>
      <c r="G857" s="3">
        <f>soli3grenz(C857,$A$3,Param!$J$4,Param!$J$5,Param!$J$6)*100</f>
        <v>11.899999999999999</v>
      </c>
      <c r="H857" s="13">
        <f t="shared" si="316"/>
        <v>27341.43</v>
      </c>
      <c r="I857" s="3">
        <f t="shared" si="314"/>
        <v>32.280318772136958</v>
      </c>
      <c r="J857" s="13">
        <f t="shared" si="317"/>
        <v>46.997999999999998</v>
      </c>
      <c r="K857" s="13">
        <f>tarifest3(A857,$A$3,Param!$B$10,Param!$C$10,Param!$D$10,Param!$E$10,Param!$B$11,Param!$C$11,Param!$D$11,Param!$E$11)</f>
        <v>30583</v>
      </c>
      <c r="L857" s="3">
        <f t="shared" si="326"/>
        <v>36.107438016528924</v>
      </c>
      <c r="M857" s="3">
        <f>tarifest3grenz(A857,$A$3,Param!$B$10,Param!$C$10,Param!$D$10,Param!$E$10,Param!$B$11,Param!$C$11,Param!$D$11,Param!$E$11)*100</f>
        <v>42</v>
      </c>
      <c r="N857" s="3">
        <f t="shared" si="327"/>
        <v>16183</v>
      </c>
      <c r="O857" s="3">
        <f t="shared" si="328"/>
        <v>19.106257378984651</v>
      </c>
      <c r="P857" s="13">
        <f t="shared" si="318"/>
        <v>59289.999999999993</v>
      </c>
      <c r="Q857" s="13">
        <f t="shared" si="329"/>
        <v>0</v>
      </c>
      <c r="R857" s="13">
        <f>tarifest3(A857-$K$3,$A$3,Param!$B$10,Param!$C$10,Param!$D$10,Param!$E$10,Param!$B$11,Param!$C$11,Param!$D$11,Param!$E$11)</f>
        <v>21943</v>
      </c>
      <c r="S857" s="3">
        <f t="shared" si="330"/>
        <v>25.906729634002364</v>
      </c>
      <c r="T857" s="3">
        <f>IF(A857&lt;$K$3,$K$2,tarifest3grenz(A857-$K$3,$A$3,Param!$B$10,Param!$C$10,Param!$D$10,Param!$E$10,Param!$B$11,Param!$C$11,Param!$D$11,Param!$E$11))*100</f>
        <v>42</v>
      </c>
      <c r="U857" s="3">
        <f>MAX(K857-tarifest3($K$3,$A$3,Param!$B$10,Param!$C$10,Param!$D$10,Param!$E$10,Param!$B$11,Param!$C$11,Param!$D$11,Param!$E$11),0)</f>
        <v>25353</v>
      </c>
      <c r="V857" s="3">
        <f t="shared" si="331"/>
        <v>29.93270365997639</v>
      </c>
      <c r="W857" s="3">
        <f t="shared" si="332"/>
        <v>42</v>
      </c>
      <c r="X857" s="3">
        <f>soli3grenz(K857,$A$3,Param!$J$9,Param!$J$10,Param!$J$11)*100</f>
        <v>11.899999999999999</v>
      </c>
      <c r="Y857" s="13">
        <f t="shared" si="319"/>
        <v>25353</v>
      </c>
      <c r="Z857" s="3">
        <f t="shared" si="333"/>
        <v>29.93270365997639</v>
      </c>
      <c r="AA857" s="13">
        <f t="shared" si="320"/>
        <v>42</v>
      </c>
      <c r="AB857" s="13">
        <f t="shared" si="321"/>
        <v>-1988.4300000000003</v>
      </c>
      <c r="AC857" s="13">
        <f t="shared" si="322"/>
        <v>-2.3476151121605682</v>
      </c>
      <c r="AD857" s="13">
        <f t="shared" si="323"/>
        <v>-4.9979999999999976</v>
      </c>
      <c r="AE857" s="3">
        <f t="shared" si="324"/>
        <v>0</v>
      </c>
      <c r="AF857" s="13">
        <f t="shared" si="312"/>
        <v>1988.4300000000003</v>
      </c>
      <c r="AG857" s="13">
        <f t="shared" si="334"/>
        <v>2.3476151121605682</v>
      </c>
      <c r="AH857" s="13">
        <f t="shared" si="313"/>
        <v>2.3476151121605682</v>
      </c>
    </row>
    <row r="858" spans="1:34" x14ac:dyDescent="0.2">
      <c r="A858" s="8">
        <f t="shared" si="335"/>
        <v>84800</v>
      </c>
      <c r="B858" s="9">
        <f t="shared" si="315"/>
        <v>84.8</v>
      </c>
      <c r="C858" s="13">
        <f>tarifest3(A858,$A$3,Param!$B$5,Param!$C$5,Param!$D$5,Param!$E$5,Param!$B$6,Param!$C$6,Param!$D$6,Param!$E$6)</f>
        <v>26279</v>
      </c>
      <c r="D858" s="3">
        <f t="shared" si="325"/>
        <v>30.989386792452827</v>
      </c>
      <c r="E858" s="3">
        <f>tarifest3grenz(A858,$A$3,Param!$B$5,Param!$C$5,Param!$D$5,Param!$E$5,Param!$B$6,Param!$C$6,Param!$D$6,Param!$E$6)*100</f>
        <v>42</v>
      </c>
      <c r="F858" s="13">
        <f>soli3(C858,$A$3,Param!$J$4,Param!$J$5,Param!$J$6)</f>
        <v>1109.43</v>
      </c>
      <c r="G858" s="3">
        <f>soli3grenz(C858,$A$3,Param!$J$4,Param!$J$5,Param!$J$6)*100</f>
        <v>11.899999999999999</v>
      </c>
      <c r="H858" s="13">
        <f t="shared" si="316"/>
        <v>27388.43</v>
      </c>
      <c r="I858" s="3">
        <f t="shared" si="314"/>
        <v>32.297676886792452</v>
      </c>
      <c r="J858" s="13">
        <f t="shared" si="317"/>
        <v>46.997999999999998</v>
      </c>
      <c r="K858" s="13">
        <f>tarifest3(A858,$A$3,Param!$B$10,Param!$C$10,Param!$D$10,Param!$E$10,Param!$B$11,Param!$C$11,Param!$D$11,Param!$E$11)</f>
        <v>30625</v>
      </c>
      <c r="L858" s="3">
        <f t="shared" si="326"/>
        <v>36.114386792452827</v>
      </c>
      <c r="M858" s="3">
        <f>tarifest3grenz(A858,$A$3,Param!$B$10,Param!$C$10,Param!$D$10,Param!$E$10,Param!$B$11,Param!$C$11,Param!$D$11,Param!$E$11)*100</f>
        <v>42</v>
      </c>
      <c r="N858" s="3">
        <f t="shared" si="327"/>
        <v>16225</v>
      </c>
      <c r="O858" s="3">
        <f t="shared" si="328"/>
        <v>19.133254716981131</v>
      </c>
      <c r="P858" s="13">
        <f t="shared" si="318"/>
        <v>59359.999999999993</v>
      </c>
      <c r="Q858" s="13">
        <f t="shared" si="329"/>
        <v>0</v>
      </c>
      <c r="R858" s="13">
        <f>tarifest3(A858-$K$3,$A$3,Param!$B$10,Param!$C$10,Param!$D$10,Param!$E$10,Param!$B$11,Param!$C$11,Param!$D$11,Param!$E$11)</f>
        <v>21985</v>
      </c>
      <c r="S858" s="3">
        <f t="shared" si="330"/>
        <v>25.925707547169814</v>
      </c>
      <c r="T858" s="3">
        <f>IF(A858&lt;$K$3,$K$2,tarifest3grenz(A858-$K$3,$A$3,Param!$B$10,Param!$C$10,Param!$D$10,Param!$E$10,Param!$B$11,Param!$C$11,Param!$D$11,Param!$E$11))*100</f>
        <v>42</v>
      </c>
      <c r="U858" s="3">
        <f>MAX(K858-tarifest3($K$3,$A$3,Param!$B$10,Param!$C$10,Param!$D$10,Param!$E$10,Param!$B$11,Param!$C$11,Param!$D$11,Param!$E$11),0)</f>
        <v>25395</v>
      </c>
      <c r="V858" s="3">
        <f t="shared" si="331"/>
        <v>29.946933962264151</v>
      </c>
      <c r="W858" s="3">
        <f t="shared" si="332"/>
        <v>42</v>
      </c>
      <c r="X858" s="3">
        <f>soli3grenz(K858,$A$3,Param!$J$9,Param!$J$10,Param!$J$11)*100</f>
        <v>11.899999999999999</v>
      </c>
      <c r="Y858" s="13">
        <f t="shared" si="319"/>
        <v>25395</v>
      </c>
      <c r="Z858" s="3">
        <f t="shared" si="333"/>
        <v>29.946933962264151</v>
      </c>
      <c r="AA858" s="13">
        <f t="shared" si="320"/>
        <v>42</v>
      </c>
      <c r="AB858" s="13">
        <f t="shared" si="321"/>
        <v>-1993.4300000000003</v>
      </c>
      <c r="AC858" s="13">
        <f t="shared" si="322"/>
        <v>-2.3507429245283014</v>
      </c>
      <c r="AD858" s="13">
        <f t="shared" si="323"/>
        <v>-4.9979999999999976</v>
      </c>
      <c r="AE858" s="3">
        <f t="shared" si="324"/>
        <v>0</v>
      </c>
      <c r="AF858" s="13">
        <f t="shared" si="312"/>
        <v>1993.4300000000003</v>
      </c>
      <c r="AG858" s="13">
        <f t="shared" si="334"/>
        <v>2.3507429245283014</v>
      </c>
      <c r="AH858" s="13">
        <f t="shared" si="313"/>
        <v>2.3507429245283014</v>
      </c>
    </row>
    <row r="859" spans="1:34" x14ac:dyDescent="0.2">
      <c r="A859" s="8">
        <f t="shared" si="335"/>
        <v>84900</v>
      </c>
      <c r="B859" s="9">
        <f t="shared" si="315"/>
        <v>84.9</v>
      </c>
      <c r="C859" s="13">
        <f>tarifest3(A859,$A$3,Param!$B$5,Param!$C$5,Param!$D$5,Param!$E$5,Param!$B$6,Param!$C$6,Param!$D$6,Param!$E$6)</f>
        <v>26321</v>
      </c>
      <c r="D859" s="3">
        <f t="shared" si="325"/>
        <v>31.002355712603062</v>
      </c>
      <c r="E859" s="3">
        <f>tarifest3grenz(A859,$A$3,Param!$B$5,Param!$C$5,Param!$D$5,Param!$E$5,Param!$B$6,Param!$C$6,Param!$D$6,Param!$E$6)*100</f>
        <v>42</v>
      </c>
      <c r="F859" s="13">
        <f>soli3(C859,$A$3,Param!$J$4,Param!$J$5,Param!$J$6)</f>
        <v>1114.43</v>
      </c>
      <c r="G859" s="3">
        <f>soli3grenz(C859,$A$3,Param!$J$4,Param!$J$5,Param!$J$6)*100</f>
        <v>11.899999999999999</v>
      </c>
      <c r="H859" s="13">
        <f t="shared" si="316"/>
        <v>27435.43</v>
      </c>
      <c r="I859" s="3">
        <f t="shared" si="314"/>
        <v>32.314994110718494</v>
      </c>
      <c r="J859" s="13">
        <f t="shared" si="317"/>
        <v>46.997999999999998</v>
      </c>
      <c r="K859" s="13">
        <f>tarifest3(A859,$A$3,Param!$B$10,Param!$C$10,Param!$D$10,Param!$E$10,Param!$B$11,Param!$C$11,Param!$D$11,Param!$E$11)</f>
        <v>30667</v>
      </c>
      <c r="L859" s="3">
        <f t="shared" si="326"/>
        <v>36.121319199057716</v>
      </c>
      <c r="M859" s="3">
        <f>tarifest3grenz(A859,$A$3,Param!$B$10,Param!$C$10,Param!$D$10,Param!$E$10,Param!$B$11,Param!$C$11,Param!$D$11,Param!$E$11)*100</f>
        <v>42</v>
      </c>
      <c r="N859" s="3">
        <f t="shared" si="327"/>
        <v>16267</v>
      </c>
      <c r="O859" s="3">
        <f t="shared" si="328"/>
        <v>19.160188457008246</v>
      </c>
      <c r="P859" s="13">
        <f t="shared" si="318"/>
        <v>59429.999999999993</v>
      </c>
      <c r="Q859" s="13">
        <f t="shared" si="329"/>
        <v>0</v>
      </c>
      <c r="R859" s="13">
        <f>tarifest3(A859-$K$3,$A$3,Param!$B$10,Param!$C$10,Param!$D$10,Param!$E$10,Param!$B$11,Param!$C$11,Param!$D$11,Param!$E$11)</f>
        <v>22027</v>
      </c>
      <c r="S859" s="3">
        <f t="shared" si="330"/>
        <v>25.944640753828036</v>
      </c>
      <c r="T859" s="3">
        <f>IF(A859&lt;$K$3,$K$2,tarifest3grenz(A859-$K$3,$A$3,Param!$B$10,Param!$C$10,Param!$D$10,Param!$E$10,Param!$B$11,Param!$C$11,Param!$D$11,Param!$E$11))*100</f>
        <v>42</v>
      </c>
      <c r="U859" s="3">
        <f>MAX(K859-tarifest3($K$3,$A$3,Param!$B$10,Param!$C$10,Param!$D$10,Param!$E$10,Param!$B$11,Param!$C$11,Param!$D$11,Param!$E$11),0)</f>
        <v>25437</v>
      </c>
      <c r="V859" s="3">
        <f t="shared" si="331"/>
        <v>29.96113074204947</v>
      </c>
      <c r="W859" s="3">
        <f t="shared" si="332"/>
        <v>42</v>
      </c>
      <c r="X859" s="3">
        <f>soli3grenz(K859,$A$3,Param!$J$9,Param!$J$10,Param!$J$11)*100</f>
        <v>11.899999999999999</v>
      </c>
      <c r="Y859" s="13">
        <f t="shared" si="319"/>
        <v>25437</v>
      </c>
      <c r="Z859" s="3">
        <f t="shared" si="333"/>
        <v>29.96113074204947</v>
      </c>
      <c r="AA859" s="13">
        <f t="shared" si="320"/>
        <v>42</v>
      </c>
      <c r="AB859" s="13">
        <f t="shared" si="321"/>
        <v>-1998.4300000000003</v>
      </c>
      <c r="AC859" s="13">
        <f t="shared" si="322"/>
        <v>-2.3538633686690247</v>
      </c>
      <c r="AD859" s="13">
        <f t="shared" si="323"/>
        <v>-4.9979999999999976</v>
      </c>
      <c r="AE859" s="3">
        <f t="shared" si="324"/>
        <v>0</v>
      </c>
      <c r="AF859" s="13">
        <f t="shared" si="312"/>
        <v>1998.4300000000003</v>
      </c>
      <c r="AG859" s="13">
        <f t="shared" si="334"/>
        <v>2.3538633686690247</v>
      </c>
      <c r="AH859" s="13">
        <f t="shared" si="313"/>
        <v>2.3538633686690247</v>
      </c>
    </row>
    <row r="860" spans="1:34" x14ac:dyDescent="0.2">
      <c r="A860" s="8">
        <f t="shared" si="335"/>
        <v>85000</v>
      </c>
      <c r="B860" s="9">
        <f t="shared" si="315"/>
        <v>85</v>
      </c>
      <c r="C860" s="13">
        <f>tarifest3(A860,$A$3,Param!$B$5,Param!$C$5,Param!$D$5,Param!$E$5,Param!$B$6,Param!$C$6,Param!$D$6,Param!$E$6)</f>
        <v>26363</v>
      </c>
      <c r="D860" s="3">
        <f t="shared" si="325"/>
        <v>31.015294117647059</v>
      </c>
      <c r="E860" s="3">
        <f>tarifest3grenz(A860,$A$3,Param!$B$5,Param!$C$5,Param!$D$5,Param!$E$5,Param!$B$6,Param!$C$6,Param!$D$6,Param!$E$6)*100</f>
        <v>42</v>
      </c>
      <c r="F860" s="13">
        <f>soli3(C860,$A$3,Param!$J$4,Param!$J$5,Param!$J$6)</f>
        <v>1119.43</v>
      </c>
      <c r="G860" s="3">
        <f>soli3grenz(C860,$A$3,Param!$J$4,Param!$J$5,Param!$J$6)*100</f>
        <v>11.899999999999999</v>
      </c>
      <c r="H860" s="13">
        <f t="shared" si="316"/>
        <v>27482.43</v>
      </c>
      <c r="I860" s="3">
        <f t="shared" si="314"/>
        <v>32.332270588235296</v>
      </c>
      <c r="J860" s="13">
        <f t="shared" si="317"/>
        <v>46.997999999999998</v>
      </c>
      <c r="K860" s="13">
        <f>tarifest3(A860,$A$3,Param!$B$10,Param!$C$10,Param!$D$10,Param!$E$10,Param!$B$11,Param!$C$11,Param!$D$11,Param!$E$11)</f>
        <v>30709</v>
      </c>
      <c r="L860" s="3">
        <f t="shared" si="326"/>
        <v>36.128235294117644</v>
      </c>
      <c r="M860" s="3">
        <f>tarifest3grenz(A860,$A$3,Param!$B$10,Param!$C$10,Param!$D$10,Param!$E$10,Param!$B$11,Param!$C$11,Param!$D$11,Param!$E$11)*100</f>
        <v>42</v>
      </c>
      <c r="N860" s="3">
        <f t="shared" si="327"/>
        <v>16309</v>
      </c>
      <c r="O860" s="3">
        <f t="shared" si="328"/>
        <v>19.187058823529412</v>
      </c>
      <c r="P860" s="13">
        <f t="shared" si="318"/>
        <v>59499.999999999993</v>
      </c>
      <c r="Q860" s="13">
        <f t="shared" si="329"/>
        <v>0</v>
      </c>
      <c r="R860" s="13">
        <f>tarifest3(A860-$K$3,$A$3,Param!$B$10,Param!$C$10,Param!$D$10,Param!$E$10,Param!$B$11,Param!$C$11,Param!$D$11,Param!$E$11)</f>
        <v>22069</v>
      </c>
      <c r="S860" s="3">
        <f t="shared" si="330"/>
        <v>25.963529411764707</v>
      </c>
      <c r="T860" s="3">
        <f>IF(A860&lt;$K$3,$K$2,tarifest3grenz(A860-$K$3,$A$3,Param!$B$10,Param!$C$10,Param!$D$10,Param!$E$10,Param!$B$11,Param!$C$11,Param!$D$11,Param!$E$11))*100</f>
        <v>42</v>
      </c>
      <c r="U860" s="3">
        <f>MAX(K860-tarifest3($K$3,$A$3,Param!$B$10,Param!$C$10,Param!$D$10,Param!$E$10,Param!$B$11,Param!$C$11,Param!$D$11,Param!$E$11),0)</f>
        <v>25479</v>
      </c>
      <c r="V860" s="3">
        <f t="shared" si="331"/>
        <v>29.97529411764706</v>
      </c>
      <c r="W860" s="3">
        <f t="shared" si="332"/>
        <v>42</v>
      </c>
      <c r="X860" s="3">
        <f>soli3grenz(K860,$A$3,Param!$J$9,Param!$J$10,Param!$J$11)*100</f>
        <v>11.899999999999999</v>
      </c>
      <c r="Y860" s="13">
        <f t="shared" si="319"/>
        <v>25479</v>
      </c>
      <c r="Z860" s="3">
        <f t="shared" si="333"/>
        <v>29.97529411764706</v>
      </c>
      <c r="AA860" s="13">
        <f t="shared" si="320"/>
        <v>42</v>
      </c>
      <c r="AB860" s="13">
        <f t="shared" si="321"/>
        <v>-2003.4300000000003</v>
      </c>
      <c r="AC860" s="13">
        <f t="shared" si="322"/>
        <v>-2.3569764705882363</v>
      </c>
      <c r="AD860" s="13">
        <f t="shared" si="323"/>
        <v>-4.9979999999999976</v>
      </c>
      <c r="AE860" s="3">
        <f t="shared" si="324"/>
        <v>0</v>
      </c>
      <c r="AF860" s="13">
        <f t="shared" si="312"/>
        <v>2003.4300000000003</v>
      </c>
      <c r="AG860" s="13">
        <f t="shared" si="334"/>
        <v>2.3569764705882363</v>
      </c>
      <c r="AH860" s="13">
        <f t="shared" si="313"/>
        <v>2.3569764705882363</v>
      </c>
    </row>
    <row r="861" spans="1:34" x14ac:dyDescent="0.2">
      <c r="A861" s="8">
        <f t="shared" si="335"/>
        <v>85100</v>
      </c>
      <c r="B861" s="9">
        <f t="shared" si="315"/>
        <v>85.1</v>
      </c>
      <c r="C861" s="13">
        <f>tarifest3(A861,$A$3,Param!$B$5,Param!$C$5,Param!$D$5,Param!$E$5,Param!$B$6,Param!$C$6,Param!$D$6,Param!$E$6)</f>
        <v>26405</v>
      </c>
      <c r="D861" s="3">
        <f t="shared" si="325"/>
        <v>31.028202115158638</v>
      </c>
      <c r="E861" s="3">
        <f>tarifest3grenz(A861,$A$3,Param!$B$5,Param!$C$5,Param!$D$5,Param!$E$5,Param!$B$6,Param!$C$6,Param!$D$6,Param!$E$6)*100</f>
        <v>42</v>
      </c>
      <c r="F861" s="13">
        <f>soli3(C861,$A$3,Param!$J$4,Param!$J$5,Param!$J$6)</f>
        <v>1124.43</v>
      </c>
      <c r="G861" s="3">
        <f>soli3grenz(C861,$A$3,Param!$J$4,Param!$J$5,Param!$J$6)*100</f>
        <v>11.899999999999999</v>
      </c>
      <c r="H861" s="13">
        <f t="shared" si="316"/>
        <v>27529.43</v>
      </c>
      <c r="I861" s="3">
        <f t="shared" si="314"/>
        <v>32.349506462984721</v>
      </c>
      <c r="J861" s="13">
        <f t="shared" si="317"/>
        <v>46.997999999999998</v>
      </c>
      <c r="K861" s="13">
        <f>tarifest3(A861,$A$3,Param!$B$10,Param!$C$10,Param!$D$10,Param!$E$10,Param!$B$11,Param!$C$11,Param!$D$11,Param!$E$11)</f>
        <v>30751</v>
      </c>
      <c r="L861" s="3">
        <f t="shared" si="326"/>
        <v>36.13513513513513</v>
      </c>
      <c r="M861" s="3">
        <f>tarifest3grenz(A861,$A$3,Param!$B$10,Param!$C$10,Param!$D$10,Param!$E$10,Param!$B$11,Param!$C$11,Param!$D$11,Param!$E$11)*100</f>
        <v>42</v>
      </c>
      <c r="N861" s="3">
        <f t="shared" si="327"/>
        <v>16351</v>
      </c>
      <c r="O861" s="3">
        <f t="shared" si="328"/>
        <v>19.213866039952997</v>
      </c>
      <c r="P861" s="13">
        <f t="shared" si="318"/>
        <v>59569.999999999993</v>
      </c>
      <c r="Q861" s="13">
        <f t="shared" si="329"/>
        <v>0</v>
      </c>
      <c r="R861" s="13">
        <f>tarifest3(A861-$K$3,$A$3,Param!$B$10,Param!$C$10,Param!$D$10,Param!$E$10,Param!$B$11,Param!$C$11,Param!$D$11,Param!$E$11)</f>
        <v>22111</v>
      </c>
      <c r="S861" s="3">
        <f t="shared" si="330"/>
        <v>25.982373678025851</v>
      </c>
      <c r="T861" s="3">
        <f>IF(A861&lt;$K$3,$K$2,tarifest3grenz(A861-$K$3,$A$3,Param!$B$10,Param!$C$10,Param!$D$10,Param!$E$10,Param!$B$11,Param!$C$11,Param!$D$11,Param!$E$11))*100</f>
        <v>42</v>
      </c>
      <c r="U861" s="3">
        <f>MAX(K861-tarifest3($K$3,$A$3,Param!$B$10,Param!$C$10,Param!$D$10,Param!$E$10,Param!$B$11,Param!$C$11,Param!$D$11,Param!$E$11),0)</f>
        <v>25521</v>
      </c>
      <c r="V861" s="3">
        <f t="shared" si="331"/>
        <v>29.989424206815514</v>
      </c>
      <c r="W861" s="3">
        <f t="shared" si="332"/>
        <v>42</v>
      </c>
      <c r="X861" s="3">
        <f>soli3grenz(K861,$A$3,Param!$J$9,Param!$J$10,Param!$J$11)*100</f>
        <v>11.899999999999999</v>
      </c>
      <c r="Y861" s="13">
        <f t="shared" si="319"/>
        <v>25521</v>
      </c>
      <c r="Z861" s="3">
        <f t="shared" si="333"/>
        <v>29.989424206815514</v>
      </c>
      <c r="AA861" s="13">
        <f t="shared" si="320"/>
        <v>42</v>
      </c>
      <c r="AB861" s="13">
        <f t="shared" si="321"/>
        <v>-2008.4300000000003</v>
      </c>
      <c r="AC861" s="13">
        <f t="shared" si="322"/>
        <v>-2.360082256169207</v>
      </c>
      <c r="AD861" s="13">
        <f t="shared" si="323"/>
        <v>-4.9979999999999976</v>
      </c>
      <c r="AE861" s="3">
        <f t="shared" si="324"/>
        <v>0</v>
      </c>
      <c r="AF861" s="13">
        <f t="shared" si="312"/>
        <v>2008.4300000000003</v>
      </c>
      <c r="AG861" s="13">
        <f t="shared" si="334"/>
        <v>2.360082256169207</v>
      </c>
      <c r="AH861" s="13">
        <f t="shared" si="313"/>
        <v>2.360082256169207</v>
      </c>
    </row>
    <row r="862" spans="1:34" x14ac:dyDescent="0.2">
      <c r="A862" s="8">
        <f t="shared" si="335"/>
        <v>85200</v>
      </c>
      <c r="B862" s="9">
        <f t="shared" si="315"/>
        <v>85.2</v>
      </c>
      <c r="C862" s="13">
        <f>tarifest3(A862,$A$3,Param!$B$5,Param!$C$5,Param!$D$5,Param!$E$5,Param!$B$6,Param!$C$6,Param!$D$6,Param!$E$6)</f>
        <v>26447</v>
      </c>
      <c r="D862" s="3">
        <f t="shared" si="325"/>
        <v>31.041079812206572</v>
      </c>
      <c r="E862" s="3">
        <f>tarifest3grenz(A862,$A$3,Param!$B$5,Param!$C$5,Param!$D$5,Param!$E$5,Param!$B$6,Param!$C$6,Param!$D$6,Param!$E$6)*100</f>
        <v>42</v>
      </c>
      <c r="F862" s="13">
        <f>soli3(C862,$A$3,Param!$J$4,Param!$J$5,Param!$J$6)</f>
        <v>1129.42</v>
      </c>
      <c r="G862" s="3">
        <f>soli3grenz(C862,$A$3,Param!$J$4,Param!$J$5,Param!$J$6)*100</f>
        <v>11.899999999999999</v>
      </c>
      <c r="H862" s="13">
        <f t="shared" si="316"/>
        <v>27576.42</v>
      </c>
      <c r="I862" s="3">
        <f t="shared" si="314"/>
        <v>32.366690140845066</v>
      </c>
      <c r="J862" s="13">
        <f t="shared" si="317"/>
        <v>46.997999999999998</v>
      </c>
      <c r="K862" s="13">
        <f>tarifest3(A862,$A$3,Param!$B$10,Param!$C$10,Param!$D$10,Param!$E$10,Param!$B$11,Param!$C$11,Param!$D$11,Param!$E$11)</f>
        <v>30793</v>
      </c>
      <c r="L862" s="3">
        <f t="shared" si="326"/>
        <v>36.14201877934272</v>
      </c>
      <c r="M862" s="3">
        <f>tarifest3grenz(A862,$A$3,Param!$B$10,Param!$C$10,Param!$D$10,Param!$E$10,Param!$B$11,Param!$C$11,Param!$D$11,Param!$E$11)*100</f>
        <v>42</v>
      </c>
      <c r="N862" s="3">
        <f t="shared" si="327"/>
        <v>16393</v>
      </c>
      <c r="O862" s="3">
        <f t="shared" si="328"/>
        <v>19.240610328638496</v>
      </c>
      <c r="P862" s="13">
        <f t="shared" si="318"/>
        <v>59639.999999999993</v>
      </c>
      <c r="Q862" s="13">
        <f t="shared" si="329"/>
        <v>0</v>
      </c>
      <c r="R862" s="13">
        <f>tarifest3(A862-$K$3,$A$3,Param!$B$10,Param!$C$10,Param!$D$10,Param!$E$10,Param!$B$11,Param!$C$11,Param!$D$11,Param!$E$11)</f>
        <v>22153</v>
      </c>
      <c r="S862" s="3">
        <f t="shared" si="330"/>
        <v>26.001173708920188</v>
      </c>
      <c r="T862" s="3">
        <f>IF(A862&lt;$K$3,$K$2,tarifest3grenz(A862-$K$3,$A$3,Param!$B$10,Param!$C$10,Param!$D$10,Param!$E$10,Param!$B$11,Param!$C$11,Param!$D$11,Param!$E$11))*100</f>
        <v>42</v>
      </c>
      <c r="U862" s="3">
        <f>MAX(K862-tarifest3($K$3,$A$3,Param!$B$10,Param!$C$10,Param!$D$10,Param!$E$10,Param!$B$11,Param!$C$11,Param!$D$11,Param!$E$11),0)</f>
        <v>25563</v>
      </c>
      <c r="V862" s="3">
        <f t="shared" si="331"/>
        <v>30.003521126760564</v>
      </c>
      <c r="W862" s="3">
        <f t="shared" si="332"/>
        <v>42</v>
      </c>
      <c r="X862" s="3">
        <f>soli3grenz(K862,$A$3,Param!$J$9,Param!$J$10,Param!$J$11)*100</f>
        <v>11.899999999999999</v>
      </c>
      <c r="Y862" s="13">
        <f t="shared" si="319"/>
        <v>25563</v>
      </c>
      <c r="Z862" s="3">
        <f t="shared" si="333"/>
        <v>30.003521126760564</v>
      </c>
      <c r="AA862" s="13">
        <f t="shared" si="320"/>
        <v>42</v>
      </c>
      <c r="AB862" s="13">
        <f t="shared" si="321"/>
        <v>-2013.4199999999983</v>
      </c>
      <c r="AC862" s="13">
        <f t="shared" si="322"/>
        <v>-2.3631690140845016</v>
      </c>
      <c r="AD862" s="13">
        <f t="shared" si="323"/>
        <v>-4.9979999999999976</v>
      </c>
      <c r="AE862" s="3">
        <f t="shared" si="324"/>
        <v>0</v>
      </c>
      <c r="AF862" s="13">
        <f t="shared" si="312"/>
        <v>2013.4199999999983</v>
      </c>
      <c r="AG862" s="13">
        <f t="shared" si="334"/>
        <v>2.3631690140845016</v>
      </c>
      <c r="AH862" s="13">
        <f t="shared" si="313"/>
        <v>2.3631690140845016</v>
      </c>
    </row>
    <row r="863" spans="1:34" x14ac:dyDescent="0.2">
      <c r="A863" s="8">
        <f t="shared" si="335"/>
        <v>85300</v>
      </c>
      <c r="B863" s="9">
        <f t="shared" si="315"/>
        <v>85.3</v>
      </c>
      <c r="C863" s="13">
        <f>tarifest3(A863,$A$3,Param!$B$5,Param!$C$5,Param!$D$5,Param!$E$5,Param!$B$6,Param!$C$6,Param!$D$6,Param!$E$6)</f>
        <v>26489</v>
      </c>
      <c r="D863" s="3">
        <f t="shared" si="325"/>
        <v>31.053927315357559</v>
      </c>
      <c r="E863" s="3">
        <f>tarifest3grenz(A863,$A$3,Param!$B$5,Param!$C$5,Param!$D$5,Param!$E$5,Param!$B$6,Param!$C$6,Param!$D$6,Param!$E$6)*100</f>
        <v>42</v>
      </c>
      <c r="F863" s="13">
        <f>soli3(C863,$A$3,Param!$J$4,Param!$J$5,Param!$J$6)</f>
        <v>1134.42</v>
      </c>
      <c r="G863" s="3">
        <f>soli3grenz(C863,$A$3,Param!$J$4,Param!$J$5,Param!$J$6)*100</f>
        <v>11.899999999999999</v>
      </c>
      <c r="H863" s="13">
        <f t="shared" si="316"/>
        <v>27623.42</v>
      </c>
      <c r="I863" s="3">
        <f t="shared" si="314"/>
        <v>32.383845252051579</v>
      </c>
      <c r="J863" s="13">
        <f t="shared" si="317"/>
        <v>46.997999999999998</v>
      </c>
      <c r="K863" s="13">
        <f>tarifest3(A863,$A$3,Param!$B$10,Param!$C$10,Param!$D$10,Param!$E$10,Param!$B$11,Param!$C$11,Param!$D$11,Param!$E$11)</f>
        <v>30835</v>
      </c>
      <c r="L863" s="3">
        <f t="shared" si="326"/>
        <v>36.14888628370457</v>
      </c>
      <c r="M863" s="3">
        <f>tarifest3grenz(A863,$A$3,Param!$B$10,Param!$C$10,Param!$D$10,Param!$E$10,Param!$B$11,Param!$C$11,Param!$D$11,Param!$E$11)*100</f>
        <v>42</v>
      </c>
      <c r="N863" s="3">
        <f t="shared" si="327"/>
        <v>16435</v>
      </c>
      <c r="O863" s="3">
        <f t="shared" si="328"/>
        <v>19.267291910902696</v>
      </c>
      <c r="P863" s="13">
        <f t="shared" si="318"/>
        <v>59709.999999999993</v>
      </c>
      <c r="Q863" s="13">
        <f t="shared" si="329"/>
        <v>0</v>
      </c>
      <c r="R863" s="13">
        <f>tarifest3(A863-$K$3,$A$3,Param!$B$10,Param!$C$10,Param!$D$10,Param!$E$10,Param!$B$11,Param!$C$11,Param!$D$11,Param!$E$11)</f>
        <v>22195</v>
      </c>
      <c r="S863" s="3">
        <f t="shared" si="330"/>
        <v>26.019929660023443</v>
      </c>
      <c r="T863" s="3">
        <f>IF(A863&lt;$K$3,$K$2,tarifest3grenz(A863-$K$3,$A$3,Param!$B$10,Param!$C$10,Param!$D$10,Param!$E$10,Param!$B$11,Param!$C$11,Param!$D$11,Param!$E$11))*100</f>
        <v>42</v>
      </c>
      <c r="U863" s="3">
        <f>MAX(K863-tarifest3($K$3,$A$3,Param!$B$10,Param!$C$10,Param!$D$10,Param!$E$10,Param!$B$11,Param!$C$11,Param!$D$11,Param!$E$11),0)</f>
        <v>25605</v>
      </c>
      <c r="V863" s="3">
        <f t="shared" si="331"/>
        <v>30.017584994138335</v>
      </c>
      <c r="W863" s="3">
        <f t="shared" si="332"/>
        <v>42</v>
      </c>
      <c r="X863" s="3">
        <f>soli3grenz(K863,$A$3,Param!$J$9,Param!$J$10,Param!$J$11)*100</f>
        <v>11.899999999999999</v>
      </c>
      <c r="Y863" s="13">
        <f t="shared" si="319"/>
        <v>25605</v>
      </c>
      <c r="Z863" s="3">
        <f t="shared" si="333"/>
        <v>30.017584994138335</v>
      </c>
      <c r="AA863" s="13">
        <f t="shared" si="320"/>
        <v>42</v>
      </c>
      <c r="AB863" s="13">
        <f t="shared" si="321"/>
        <v>-2018.4199999999983</v>
      </c>
      <c r="AC863" s="13">
        <f t="shared" si="322"/>
        <v>-2.3662602579132432</v>
      </c>
      <c r="AD863" s="13">
        <f t="shared" si="323"/>
        <v>-4.9979999999999976</v>
      </c>
      <c r="AE863" s="3">
        <f t="shared" si="324"/>
        <v>0</v>
      </c>
      <c r="AF863" s="13">
        <f t="shared" si="312"/>
        <v>2018.4199999999983</v>
      </c>
      <c r="AG863" s="13">
        <f t="shared" si="334"/>
        <v>2.3662602579132432</v>
      </c>
      <c r="AH863" s="13">
        <f t="shared" si="313"/>
        <v>2.3662602579132432</v>
      </c>
    </row>
    <row r="864" spans="1:34" x14ac:dyDescent="0.2">
      <c r="A864" s="8">
        <f t="shared" si="335"/>
        <v>85400</v>
      </c>
      <c r="B864" s="9">
        <f t="shared" si="315"/>
        <v>85.4</v>
      </c>
      <c r="C864" s="13">
        <f>tarifest3(A864,$A$3,Param!$B$5,Param!$C$5,Param!$D$5,Param!$E$5,Param!$B$6,Param!$C$6,Param!$D$6,Param!$E$6)</f>
        <v>26531</v>
      </c>
      <c r="D864" s="3">
        <f t="shared" si="325"/>
        <v>31.066744730679158</v>
      </c>
      <c r="E864" s="3">
        <f>tarifest3grenz(A864,$A$3,Param!$B$5,Param!$C$5,Param!$D$5,Param!$E$5,Param!$B$6,Param!$C$6,Param!$D$6,Param!$E$6)*100</f>
        <v>42</v>
      </c>
      <c r="F864" s="13">
        <f>soli3(C864,$A$3,Param!$J$4,Param!$J$5,Param!$J$6)</f>
        <v>1139.42</v>
      </c>
      <c r="G864" s="3">
        <f>soli3grenz(C864,$A$3,Param!$J$4,Param!$J$5,Param!$J$6)*100</f>
        <v>11.899999999999999</v>
      </c>
      <c r="H864" s="13">
        <f t="shared" si="316"/>
        <v>27670.42</v>
      </c>
      <c r="I864" s="3">
        <f t="shared" si="314"/>
        <v>32.400960187353625</v>
      </c>
      <c r="J864" s="13">
        <f t="shared" si="317"/>
        <v>46.997999999999998</v>
      </c>
      <c r="K864" s="13">
        <f>tarifest3(A864,$A$3,Param!$B$10,Param!$C$10,Param!$D$10,Param!$E$10,Param!$B$11,Param!$C$11,Param!$D$11,Param!$E$11)</f>
        <v>30877</v>
      </c>
      <c r="L864" s="3">
        <f t="shared" si="326"/>
        <v>36.155737704918032</v>
      </c>
      <c r="M864" s="3">
        <f>tarifest3grenz(A864,$A$3,Param!$B$10,Param!$C$10,Param!$D$10,Param!$E$10,Param!$B$11,Param!$C$11,Param!$D$11,Param!$E$11)*100</f>
        <v>42</v>
      </c>
      <c r="N864" s="3">
        <f t="shared" si="327"/>
        <v>16477</v>
      </c>
      <c r="O864" s="3">
        <f t="shared" si="328"/>
        <v>19.293911007025759</v>
      </c>
      <c r="P864" s="13">
        <f t="shared" si="318"/>
        <v>59779.999999999993</v>
      </c>
      <c r="Q864" s="13">
        <f t="shared" si="329"/>
        <v>0</v>
      </c>
      <c r="R864" s="13">
        <f>tarifest3(A864-$K$3,$A$3,Param!$B$10,Param!$C$10,Param!$D$10,Param!$E$10,Param!$B$11,Param!$C$11,Param!$D$11,Param!$E$11)</f>
        <v>22237</v>
      </c>
      <c r="S864" s="3">
        <f t="shared" si="330"/>
        <v>26.038641686182668</v>
      </c>
      <c r="T864" s="3">
        <f>IF(A864&lt;$K$3,$K$2,tarifest3grenz(A864-$K$3,$A$3,Param!$B$10,Param!$C$10,Param!$D$10,Param!$E$10,Param!$B$11,Param!$C$11,Param!$D$11,Param!$E$11))*100</f>
        <v>42</v>
      </c>
      <c r="U864" s="3">
        <f>MAX(K864-tarifest3($K$3,$A$3,Param!$B$10,Param!$C$10,Param!$D$10,Param!$E$10,Param!$B$11,Param!$C$11,Param!$D$11,Param!$E$11),0)</f>
        <v>25647</v>
      </c>
      <c r="V864" s="3">
        <f t="shared" si="331"/>
        <v>30.031615925058546</v>
      </c>
      <c r="W864" s="3">
        <f t="shared" si="332"/>
        <v>42</v>
      </c>
      <c r="X864" s="3">
        <f>soli3grenz(K864,$A$3,Param!$J$9,Param!$J$10,Param!$J$11)*100</f>
        <v>11.899999999999999</v>
      </c>
      <c r="Y864" s="13">
        <f t="shared" si="319"/>
        <v>25647</v>
      </c>
      <c r="Z864" s="3">
        <f t="shared" si="333"/>
        <v>30.031615925058546</v>
      </c>
      <c r="AA864" s="13">
        <f t="shared" si="320"/>
        <v>42</v>
      </c>
      <c r="AB864" s="13">
        <f t="shared" si="321"/>
        <v>-2023.4199999999983</v>
      </c>
      <c r="AC864" s="13">
        <f t="shared" si="322"/>
        <v>-2.3693442622950798</v>
      </c>
      <c r="AD864" s="13">
        <f t="shared" si="323"/>
        <v>-4.9979999999999976</v>
      </c>
      <c r="AE864" s="3">
        <f t="shared" si="324"/>
        <v>0</v>
      </c>
      <c r="AF864" s="13">
        <f t="shared" si="312"/>
        <v>2023.4199999999983</v>
      </c>
      <c r="AG864" s="13">
        <f t="shared" si="334"/>
        <v>2.3693442622950798</v>
      </c>
      <c r="AH864" s="13">
        <f t="shared" si="313"/>
        <v>2.3693442622950798</v>
      </c>
    </row>
    <row r="865" spans="1:34" x14ac:dyDescent="0.2">
      <c r="A865" s="8">
        <f t="shared" si="335"/>
        <v>85500</v>
      </c>
      <c r="B865" s="9">
        <f t="shared" si="315"/>
        <v>85.5</v>
      </c>
      <c r="C865" s="13">
        <f>tarifest3(A865,$A$3,Param!$B$5,Param!$C$5,Param!$D$5,Param!$E$5,Param!$B$6,Param!$C$6,Param!$D$6,Param!$E$6)</f>
        <v>26573</v>
      </c>
      <c r="D865" s="3">
        <f t="shared" si="325"/>
        <v>31.079532163742691</v>
      </c>
      <c r="E865" s="3">
        <f>tarifest3grenz(A865,$A$3,Param!$B$5,Param!$C$5,Param!$D$5,Param!$E$5,Param!$B$6,Param!$C$6,Param!$D$6,Param!$E$6)*100</f>
        <v>42</v>
      </c>
      <c r="F865" s="13">
        <f>soli3(C865,$A$3,Param!$J$4,Param!$J$5,Param!$J$6)</f>
        <v>1144.42</v>
      </c>
      <c r="G865" s="3">
        <f>soli3grenz(C865,$A$3,Param!$J$4,Param!$J$5,Param!$J$6)*100</f>
        <v>11.899999999999999</v>
      </c>
      <c r="H865" s="13">
        <f t="shared" si="316"/>
        <v>27717.42</v>
      </c>
      <c r="I865" s="3">
        <f t="shared" si="314"/>
        <v>32.418035087719296</v>
      </c>
      <c r="J865" s="13">
        <f t="shared" si="317"/>
        <v>46.997999999999998</v>
      </c>
      <c r="K865" s="13">
        <f>tarifest3(A865,$A$3,Param!$B$10,Param!$C$10,Param!$D$10,Param!$E$10,Param!$B$11,Param!$C$11,Param!$D$11,Param!$E$11)</f>
        <v>30919</v>
      </c>
      <c r="L865" s="3">
        <f t="shared" si="326"/>
        <v>36.162573099415205</v>
      </c>
      <c r="M865" s="3">
        <f>tarifest3grenz(A865,$A$3,Param!$B$10,Param!$C$10,Param!$D$10,Param!$E$10,Param!$B$11,Param!$C$11,Param!$D$11,Param!$E$11)*100</f>
        <v>42</v>
      </c>
      <c r="N865" s="3">
        <f t="shared" si="327"/>
        <v>16519</v>
      </c>
      <c r="O865" s="3">
        <f t="shared" si="328"/>
        <v>19.320467836257311</v>
      </c>
      <c r="P865" s="13">
        <f t="shared" si="318"/>
        <v>59849.999999999993</v>
      </c>
      <c r="Q865" s="13">
        <f t="shared" si="329"/>
        <v>0</v>
      </c>
      <c r="R865" s="13">
        <f>tarifest3(A865-$K$3,$A$3,Param!$B$10,Param!$C$10,Param!$D$10,Param!$E$10,Param!$B$11,Param!$C$11,Param!$D$11,Param!$E$11)</f>
        <v>22279</v>
      </c>
      <c r="S865" s="3">
        <f t="shared" si="330"/>
        <v>26.057309941520469</v>
      </c>
      <c r="T865" s="3">
        <f>IF(A865&lt;$K$3,$K$2,tarifest3grenz(A865-$K$3,$A$3,Param!$B$10,Param!$C$10,Param!$D$10,Param!$E$10,Param!$B$11,Param!$C$11,Param!$D$11,Param!$E$11))*100</f>
        <v>42</v>
      </c>
      <c r="U865" s="3">
        <f>MAX(K865-tarifest3($K$3,$A$3,Param!$B$10,Param!$C$10,Param!$D$10,Param!$E$10,Param!$B$11,Param!$C$11,Param!$D$11,Param!$E$11),0)</f>
        <v>25689</v>
      </c>
      <c r="V865" s="3">
        <f t="shared" si="331"/>
        <v>30.04561403508772</v>
      </c>
      <c r="W865" s="3">
        <f t="shared" si="332"/>
        <v>42</v>
      </c>
      <c r="X865" s="3">
        <f>soli3grenz(K865,$A$3,Param!$J$9,Param!$J$10,Param!$J$11)*100</f>
        <v>11.899999999999999</v>
      </c>
      <c r="Y865" s="13">
        <f t="shared" si="319"/>
        <v>25689</v>
      </c>
      <c r="Z865" s="3">
        <f t="shared" si="333"/>
        <v>30.04561403508772</v>
      </c>
      <c r="AA865" s="13">
        <f t="shared" si="320"/>
        <v>42</v>
      </c>
      <c r="AB865" s="13">
        <f t="shared" si="321"/>
        <v>-2028.4199999999983</v>
      </c>
      <c r="AC865" s="13">
        <f t="shared" si="322"/>
        <v>-2.3724210526315765</v>
      </c>
      <c r="AD865" s="13">
        <f t="shared" si="323"/>
        <v>-4.9979999999999976</v>
      </c>
      <c r="AE865" s="3">
        <f t="shared" si="324"/>
        <v>0</v>
      </c>
      <c r="AF865" s="13">
        <f t="shared" si="312"/>
        <v>2028.4199999999983</v>
      </c>
      <c r="AG865" s="13">
        <f t="shared" si="334"/>
        <v>2.3724210526315765</v>
      </c>
      <c r="AH865" s="13">
        <f t="shared" si="313"/>
        <v>2.3724210526315765</v>
      </c>
    </row>
    <row r="866" spans="1:34" x14ac:dyDescent="0.2">
      <c r="A866" s="8">
        <f t="shared" si="335"/>
        <v>85600</v>
      </c>
      <c r="B866" s="9">
        <f t="shared" si="315"/>
        <v>85.6</v>
      </c>
      <c r="C866" s="13">
        <f>tarifest3(A866,$A$3,Param!$B$5,Param!$C$5,Param!$D$5,Param!$E$5,Param!$B$6,Param!$C$6,Param!$D$6,Param!$E$6)</f>
        <v>26615</v>
      </c>
      <c r="D866" s="3">
        <f t="shared" si="325"/>
        <v>31.092289719626169</v>
      </c>
      <c r="E866" s="3">
        <f>tarifest3grenz(A866,$A$3,Param!$B$5,Param!$C$5,Param!$D$5,Param!$E$5,Param!$B$6,Param!$C$6,Param!$D$6,Param!$E$6)*100</f>
        <v>42</v>
      </c>
      <c r="F866" s="13">
        <f>soli3(C866,$A$3,Param!$J$4,Param!$J$5,Param!$J$6)</f>
        <v>1149.42</v>
      </c>
      <c r="G866" s="3">
        <f>soli3grenz(C866,$A$3,Param!$J$4,Param!$J$5,Param!$J$6)*100</f>
        <v>11.899999999999999</v>
      </c>
      <c r="H866" s="13">
        <f t="shared" si="316"/>
        <v>27764.42</v>
      </c>
      <c r="I866" s="3">
        <f t="shared" si="314"/>
        <v>32.435070093457938</v>
      </c>
      <c r="J866" s="13">
        <f t="shared" si="317"/>
        <v>46.997999999999998</v>
      </c>
      <c r="K866" s="13">
        <f>tarifest3(A866,$A$3,Param!$B$10,Param!$C$10,Param!$D$10,Param!$E$10,Param!$B$11,Param!$C$11,Param!$D$11,Param!$E$11)</f>
        <v>30961</v>
      </c>
      <c r="L866" s="3">
        <f t="shared" si="326"/>
        <v>36.169392523364486</v>
      </c>
      <c r="M866" s="3">
        <f>tarifest3grenz(A866,$A$3,Param!$B$10,Param!$C$10,Param!$D$10,Param!$E$10,Param!$B$11,Param!$C$11,Param!$D$11,Param!$E$11)*100</f>
        <v>42</v>
      </c>
      <c r="N866" s="3">
        <f t="shared" si="327"/>
        <v>16561</v>
      </c>
      <c r="O866" s="3">
        <f t="shared" si="328"/>
        <v>19.346962616822431</v>
      </c>
      <c r="P866" s="13">
        <f t="shared" si="318"/>
        <v>59919.999999999993</v>
      </c>
      <c r="Q866" s="13">
        <f t="shared" si="329"/>
        <v>0</v>
      </c>
      <c r="R866" s="13">
        <f>tarifest3(A866-$K$3,$A$3,Param!$B$10,Param!$C$10,Param!$D$10,Param!$E$10,Param!$B$11,Param!$C$11,Param!$D$11,Param!$E$11)</f>
        <v>22321</v>
      </c>
      <c r="S866" s="3">
        <f t="shared" si="330"/>
        <v>26.075934579439252</v>
      </c>
      <c r="T866" s="3">
        <f>IF(A866&lt;$K$3,$K$2,tarifest3grenz(A866-$K$3,$A$3,Param!$B$10,Param!$C$10,Param!$D$10,Param!$E$10,Param!$B$11,Param!$C$11,Param!$D$11,Param!$E$11))*100</f>
        <v>42</v>
      </c>
      <c r="U866" s="3">
        <f>MAX(K866-tarifest3($K$3,$A$3,Param!$B$10,Param!$C$10,Param!$D$10,Param!$E$10,Param!$B$11,Param!$C$11,Param!$D$11,Param!$E$11),0)</f>
        <v>25731</v>
      </c>
      <c r="V866" s="3">
        <f t="shared" si="331"/>
        <v>30.059579439252339</v>
      </c>
      <c r="W866" s="3">
        <f t="shared" si="332"/>
        <v>42</v>
      </c>
      <c r="X866" s="3">
        <f>soli3grenz(K866,$A$3,Param!$J$9,Param!$J$10,Param!$J$11)*100</f>
        <v>11.899999999999999</v>
      </c>
      <c r="Y866" s="13">
        <f t="shared" si="319"/>
        <v>25731</v>
      </c>
      <c r="Z866" s="3">
        <f t="shared" si="333"/>
        <v>30.059579439252339</v>
      </c>
      <c r="AA866" s="13">
        <f t="shared" si="320"/>
        <v>42</v>
      </c>
      <c r="AB866" s="13">
        <f t="shared" si="321"/>
        <v>-2033.4199999999983</v>
      </c>
      <c r="AC866" s="13">
        <f t="shared" si="322"/>
        <v>-2.3754906542055991</v>
      </c>
      <c r="AD866" s="13">
        <f t="shared" si="323"/>
        <v>-4.9979999999999976</v>
      </c>
      <c r="AE866" s="3">
        <f t="shared" si="324"/>
        <v>0</v>
      </c>
      <c r="AF866" s="13">
        <f t="shared" si="312"/>
        <v>2033.4199999999983</v>
      </c>
      <c r="AG866" s="13">
        <f t="shared" si="334"/>
        <v>2.3754906542055991</v>
      </c>
      <c r="AH866" s="13">
        <f t="shared" si="313"/>
        <v>2.3754906542055991</v>
      </c>
    </row>
    <row r="867" spans="1:34" x14ac:dyDescent="0.2">
      <c r="A867" s="8">
        <f t="shared" si="335"/>
        <v>85700</v>
      </c>
      <c r="B867" s="9">
        <f t="shared" si="315"/>
        <v>85.7</v>
      </c>
      <c r="C867" s="13">
        <f>tarifest3(A867,$A$3,Param!$B$5,Param!$C$5,Param!$D$5,Param!$E$5,Param!$B$6,Param!$C$6,Param!$D$6,Param!$E$6)</f>
        <v>26657</v>
      </c>
      <c r="D867" s="3">
        <f t="shared" si="325"/>
        <v>31.105017502917153</v>
      </c>
      <c r="E867" s="3">
        <f>tarifest3grenz(A867,$A$3,Param!$B$5,Param!$C$5,Param!$D$5,Param!$E$5,Param!$B$6,Param!$C$6,Param!$D$6,Param!$E$6)*100</f>
        <v>42</v>
      </c>
      <c r="F867" s="13">
        <f>soli3(C867,$A$3,Param!$J$4,Param!$J$5,Param!$J$6)</f>
        <v>1154.4100000000001</v>
      </c>
      <c r="G867" s="3">
        <f>soli3grenz(C867,$A$3,Param!$J$4,Param!$J$5,Param!$J$6)*100</f>
        <v>11.899999999999999</v>
      </c>
      <c r="H867" s="13">
        <f t="shared" si="316"/>
        <v>27811.41</v>
      </c>
      <c r="I867" s="3">
        <f t="shared" si="314"/>
        <v>32.452053675612603</v>
      </c>
      <c r="J867" s="13">
        <f t="shared" si="317"/>
        <v>46.997999999999998</v>
      </c>
      <c r="K867" s="13">
        <f>tarifest3(A867,$A$3,Param!$B$10,Param!$C$10,Param!$D$10,Param!$E$10,Param!$B$11,Param!$C$11,Param!$D$11,Param!$E$11)</f>
        <v>31003</v>
      </c>
      <c r="L867" s="3">
        <f t="shared" si="326"/>
        <v>36.176196032672117</v>
      </c>
      <c r="M867" s="3">
        <f>tarifest3grenz(A867,$A$3,Param!$B$10,Param!$C$10,Param!$D$10,Param!$E$10,Param!$B$11,Param!$C$11,Param!$D$11,Param!$E$11)*100</f>
        <v>42</v>
      </c>
      <c r="N867" s="3">
        <f t="shared" si="327"/>
        <v>16603</v>
      </c>
      <c r="O867" s="3">
        <f t="shared" si="328"/>
        <v>19.373395565927652</v>
      </c>
      <c r="P867" s="13">
        <f t="shared" si="318"/>
        <v>59989.999999999993</v>
      </c>
      <c r="Q867" s="13">
        <f t="shared" si="329"/>
        <v>0</v>
      </c>
      <c r="R867" s="13">
        <f>tarifest3(A867-$K$3,$A$3,Param!$B$10,Param!$C$10,Param!$D$10,Param!$E$10,Param!$B$11,Param!$C$11,Param!$D$11,Param!$E$11)</f>
        <v>22363</v>
      </c>
      <c r="S867" s="3">
        <f t="shared" si="330"/>
        <v>26.094515752625437</v>
      </c>
      <c r="T867" s="3">
        <f>IF(A867&lt;$K$3,$K$2,tarifest3grenz(A867-$K$3,$A$3,Param!$B$10,Param!$C$10,Param!$D$10,Param!$E$10,Param!$B$11,Param!$C$11,Param!$D$11,Param!$E$11))*100</f>
        <v>42</v>
      </c>
      <c r="U867" s="3">
        <f>MAX(K867-tarifest3($K$3,$A$3,Param!$B$10,Param!$C$10,Param!$D$10,Param!$E$10,Param!$B$11,Param!$C$11,Param!$D$11,Param!$E$11),0)</f>
        <v>25773</v>
      </c>
      <c r="V867" s="3">
        <f t="shared" si="331"/>
        <v>30.073512252042008</v>
      </c>
      <c r="W867" s="3">
        <f t="shared" si="332"/>
        <v>42</v>
      </c>
      <c r="X867" s="3">
        <f>soli3grenz(K867,$A$3,Param!$J$9,Param!$J$10,Param!$J$11)*100</f>
        <v>11.899999999999999</v>
      </c>
      <c r="Y867" s="13">
        <f t="shared" si="319"/>
        <v>25773</v>
      </c>
      <c r="Z867" s="3">
        <f t="shared" si="333"/>
        <v>30.073512252042008</v>
      </c>
      <c r="AA867" s="13">
        <f t="shared" si="320"/>
        <v>42</v>
      </c>
      <c r="AB867" s="13">
        <f t="shared" si="321"/>
        <v>-2038.4099999999999</v>
      </c>
      <c r="AC867" s="13">
        <f t="shared" si="322"/>
        <v>-2.3785414235705957</v>
      </c>
      <c r="AD867" s="13">
        <f t="shared" si="323"/>
        <v>-4.9979999999999976</v>
      </c>
      <c r="AE867" s="3">
        <f t="shared" si="324"/>
        <v>0</v>
      </c>
      <c r="AF867" s="13">
        <f t="shared" si="312"/>
        <v>2038.4099999999999</v>
      </c>
      <c r="AG867" s="13">
        <f t="shared" si="334"/>
        <v>2.3785414235705957</v>
      </c>
      <c r="AH867" s="13">
        <f t="shared" si="313"/>
        <v>2.3785414235705957</v>
      </c>
    </row>
    <row r="868" spans="1:34" x14ac:dyDescent="0.2">
      <c r="A868" s="8">
        <f t="shared" si="335"/>
        <v>85800</v>
      </c>
      <c r="B868" s="9">
        <f t="shared" si="315"/>
        <v>85.8</v>
      </c>
      <c r="C868" s="13">
        <f>tarifest3(A868,$A$3,Param!$B$5,Param!$C$5,Param!$D$5,Param!$E$5,Param!$B$6,Param!$C$6,Param!$D$6,Param!$E$6)</f>
        <v>26699</v>
      </c>
      <c r="D868" s="3">
        <f t="shared" si="325"/>
        <v>31.117715617715618</v>
      </c>
      <c r="E868" s="3">
        <f>tarifest3grenz(A868,$A$3,Param!$B$5,Param!$C$5,Param!$D$5,Param!$E$5,Param!$B$6,Param!$C$6,Param!$D$6,Param!$E$6)*100</f>
        <v>42</v>
      </c>
      <c r="F868" s="13">
        <f>soli3(C868,$A$3,Param!$J$4,Param!$J$5,Param!$J$6)</f>
        <v>1159.4100000000001</v>
      </c>
      <c r="G868" s="3">
        <f>soli3grenz(C868,$A$3,Param!$J$4,Param!$J$5,Param!$J$6)*100</f>
        <v>11.899999999999999</v>
      </c>
      <c r="H868" s="13">
        <f t="shared" si="316"/>
        <v>27858.41</v>
      </c>
      <c r="I868" s="3">
        <f t="shared" si="314"/>
        <v>32.46900932400932</v>
      </c>
      <c r="J868" s="13">
        <f t="shared" si="317"/>
        <v>46.997999999999998</v>
      </c>
      <c r="K868" s="13">
        <f>tarifest3(A868,$A$3,Param!$B$10,Param!$C$10,Param!$D$10,Param!$E$10,Param!$B$11,Param!$C$11,Param!$D$11,Param!$E$11)</f>
        <v>31045</v>
      </c>
      <c r="L868" s="3">
        <f t="shared" si="326"/>
        <v>36.182983682983682</v>
      </c>
      <c r="M868" s="3">
        <f>tarifest3grenz(A868,$A$3,Param!$B$10,Param!$C$10,Param!$D$10,Param!$E$10,Param!$B$11,Param!$C$11,Param!$D$11,Param!$E$11)*100</f>
        <v>42</v>
      </c>
      <c r="N868" s="3">
        <f t="shared" si="327"/>
        <v>16645</v>
      </c>
      <c r="O868" s="3">
        <f t="shared" si="328"/>
        <v>19.399766899766899</v>
      </c>
      <c r="P868" s="13">
        <f t="shared" si="318"/>
        <v>60059.999999999993</v>
      </c>
      <c r="Q868" s="13">
        <f t="shared" si="329"/>
        <v>0</v>
      </c>
      <c r="R868" s="13">
        <f>tarifest3(A868-$K$3,$A$3,Param!$B$10,Param!$C$10,Param!$D$10,Param!$E$10,Param!$B$11,Param!$C$11,Param!$D$11,Param!$E$11)</f>
        <v>22405</v>
      </c>
      <c r="S868" s="3">
        <f t="shared" si="330"/>
        <v>26.113053613053612</v>
      </c>
      <c r="T868" s="3">
        <f>IF(A868&lt;$K$3,$K$2,tarifest3grenz(A868-$K$3,$A$3,Param!$B$10,Param!$C$10,Param!$D$10,Param!$E$10,Param!$B$11,Param!$C$11,Param!$D$11,Param!$E$11))*100</f>
        <v>42</v>
      </c>
      <c r="U868" s="3">
        <f>MAX(K868-tarifest3($K$3,$A$3,Param!$B$10,Param!$C$10,Param!$D$10,Param!$E$10,Param!$B$11,Param!$C$11,Param!$D$11,Param!$E$11),0)</f>
        <v>25815</v>
      </c>
      <c r="V868" s="3">
        <f t="shared" si="331"/>
        <v>30.087412587412587</v>
      </c>
      <c r="W868" s="3">
        <f t="shared" si="332"/>
        <v>42</v>
      </c>
      <c r="X868" s="3">
        <f>soli3grenz(K868,$A$3,Param!$J$9,Param!$J$10,Param!$J$11)*100</f>
        <v>11.899999999999999</v>
      </c>
      <c r="Y868" s="13">
        <f t="shared" si="319"/>
        <v>25815</v>
      </c>
      <c r="Z868" s="3">
        <f t="shared" si="333"/>
        <v>30.087412587412587</v>
      </c>
      <c r="AA868" s="13">
        <f t="shared" si="320"/>
        <v>42</v>
      </c>
      <c r="AB868" s="13">
        <f t="shared" si="321"/>
        <v>-2043.4099999999999</v>
      </c>
      <c r="AC868" s="13">
        <f t="shared" si="322"/>
        <v>-2.3815967365967339</v>
      </c>
      <c r="AD868" s="13">
        <f t="shared" si="323"/>
        <v>-4.9979999999999976</v>
      </c>
      <c r="AE868" s="3">
        <f t="shared" si="324"/>
        <v>0</v>
      </c>
      <c r="AF868" s="13">
        <f t="shared" si="312"/>
        <v>2043.4099999999999</v>
      </c>
      <c r="AG868" s="13">
        <f t="shared" si="334"/>
        <v>2.3815967365967339</v>
      </c>
      <c r="AH868" s="13">
        <f t="shared" si="313"/>
        <v>2.3815967365967339</v>
      </c>
    </row>
    <row r="869" spans="1:34" x14ac:dyDescent="0.2">
      <c r="A869" s="8">
        <f t="shared" si="335"/>
        <v>85900</v>
      </c>
      <c r="B869" s="9">
        <f t="shared" si="315"/>
        <v>85.9</v>
      </c>
      <c r="C869" s="13">
        <f>tarifest3(A869,$A$3,Param!$B$5,Param!$C$5,Param!$D$5,Param!$E$5,Param!$B$6,Param!$C$6,Param!$D$6,Param!$E$6)</f>
        <v>26741</v>
      </c>
      <c r="D869" s="3">
        <f t="shared" si="325"/>
        <v>31.130384167636787</v>
      </c>
      <c r="E869" s="3">
        <f>tarifest3grenz(A869,$A$3,Param!$B$5,Param!$C$5,Param!$D$5,Param!$E$5,Param!$B$6,Param!$C$6,Param!$D$6,Param!$E$6)*100</f>
        <v>42</v>
      </c>
      <c r="F869" s="13">
        <f>soli3(C869,$A$3,Param!$J$4,Param!$J$5,Param!$J$6)</f>
        <v>1164.4100000000001</v>
      </c>
      <c r="G869" s="3">
        <f>soli3grenz(C869,$A$3,Param!$J$4,Param!$J$5,Param!$J$6)*100</f>
        <v>11.899999999999999</v>
      </c>
      <c r="H869" s="13">
        <f t="shared" si="316"/>
        <v>27905.41</v>
      </c>
      <c r="I869" s="3">
        <f t="shared" si="314"/>
        <v>32.485925494761354</v>
      </c>
      <c r="J869" s="13">
        <f t="shared" si="317"/>
        <v>46.997999999999998</v>
      </c>
      <c r="K869" s="13">
        <f>tarifest3(A869,$A$3,Param!$B$10,Param!$C$10,Param!$D$10,Param!$E$10,Param!$B$11,Param!$C$11,Param!$D$11,Param!$E$11)</f>
        <v>31087</v>
      </c>
      <c r="L869" s="3">
        <f t="shared" si="326"/>
        <v>36.189755529685677</v>
      </c>
      <c r="M869" s="3">
        <f>tarifest3grenz(A869,$A$3,Param!$B$10,Param!$C$10,Param!$D$10,Param!$E$10,Param!$B$11,Param!$C$11,Param!$D$11,Param!$E$11)*100</f>
        <v>42</v>
      </c>
      <c r="N869" s="3">
        <f t="shared" si="327"/>
        <v>16687</v>
      </c>
      <c r="O869" s="3">
        <f t="shared" si="328"/>
        <v>19.426076833527357</v>
      </c>
      <c r="P869" s="13">
        <f t="shared" si="318"/>
        <v>60129.999999999993</v>
      </c>
      <c r="Q869" s="13">
        <f t="shared" si="329"/>
        <v>0</v>
      </c>
      <c r="R869" s="13">
        <f>tarifest3(A869-$K$3,$A$3,Param!$B$10,Param!$C$10,Param!$D$10,Param!$E$10,Param!$B$11,Param!$C$11,Param!$D$11,Param!$E$11)</f>
        <v>22447</v>
      </c>
      <c r="S869" s="3">
        <f t="shared" si="330"/>
        <v>26.131548311990688</v>
      </c>
      <c r="T869" s="3">
        <f>IF(A869&lt;$K$3,$K$2,tarifest3grenz(A869-$K$3,$A$3,Param!$B$10,Param!$C$10,Param!$D$10,Param!$E$10,Param!$B$11,Param!$C$11,Param!$D$11,Param!$E$11))*100</f>
        <v>42</v>
      </c>
      <c r="U869" s="3">
        <f>MAX(K869-tarifest3($K$3,$A$3,Param!$B$10,Param!$C$10,Param!$D$10,Param!$E$10,Param!$B$11,Param!$C$11,Param!$D$11,Param!$E$11),0)</f>
        <v>25857</v>
      </c>
      <c r="V869" s="3">
        <f t="shared" si="331"/>
        <v>30.101280558789291</v>
      </c>
      <c r="W869" s="3">
        <f t="shared" si="332"/>
        <v>42</v>
      </c>
      <c r="X869" s="3">
        <f>soli3grenz(K869,$A$3,Param!$J$9,Param!$J$10,Param!$J$11)*100</f>
        <v>11.899999999999999</v>
      </c>
      <c r="Y869" s="13">
        <f t="shared" si="319"/>
        <v>25857</v>
      </c>
      <c r="Z869" s="3">
        <f t="shared" si="333"/>
        <v>30.101280558789291</v>
      </c>
      <c r="AA869" s="13">
        <f t="shared" si="320"/>
        <v>42</v>
      </c>
      <c r="AB869" s="13">
        <f t="shared" si="321"/>
        <v>-2048.41</v>
      </c>
      <c r="AC869" s="13">
        <f t="shared" si="322"/>
        <v>-2.3846449359720623</v>
      </c>
      <c r="AD869" s="13">
        <f t="shared" si="323"/>
        <v>-4.9979999999999976</v>
      </c>
      <c r="AE869" s="3">
        <f t="shared" si="324"/>
        <v>0</v>
      </c>
      <c r="AF869" s="13">
        <f t="shared" si="312"/>
        <v>2048.41</v>
      </c>
      <c r="AG869" s="13">
        <f t="shared" si="334"/>
        <v>2.3846449359720623</v>
      </c>
      <c r="AH869" s="13">
        <f t="shared" si="313"/>
        <v>2.3846449359720623</v>
      </c>
    </row>
    <row r="870" spans="1:34" x14ac:dyDescent="0.2">
      <c r="A870" s="8">
        <f t="shared" si="335"/>
        <v>86000</v>
      </c>
      <c r="B870" s="9">
        <f t="shared" si="315"/>
        <v>86</v>
      </c>
      <c r="C870" s="13">
        <f>tarifest3(A870,$A$3,Param!$B$5,Param!$C$5,Param!$D$5,Param!$E$5,Param!$B$6,Param!$C$6,Param!$D$6,Param!$E$6)</f>
        <v>26783</v>
      </c>
      <c r="D870" s="3">
        <f t="shared" si="325"/>
        <v>31.143023255813951</v>
      </c>
      <c r="E870" s="3">
        <f>tarifest3grenz(A870,$A$3,Param!$B$5,Param!$C$5,Param!$D$5,Param!$E$5,Param!$B$6,Param!$C$6,Param!$D$6,Param!$E$6)*100</f>
        <v>42</v>
      </c>
      <c r="F870" s="13">
        <f>soli3(C870,$A$3,Param!$J$4,Param!$J$5,Param!$J$6)</f>
        <v>1169.4100000000001</v>
      </c>
      <c r="G870" s="3">
        <f>soli3grenz(C870,$A$3,Param!$J$4,Param!$J$5,Param!$J$6)*100</f>
        <v>11.899999999999999</v>
      </c>
      <c r="H870" s="13">
        <f t="shared" si="316"/>
        <v>27952.41</v>
      </c>
      <c r="I870" s="3">
        <f t="shared" si="314"/>
        <v>32.502802325581392</v>
      </c>
      <c r="J870" s="13">
        <f t="shared" si="317"/>
        <v>46.997999999999998</v>
      </c>
      <c r="K870" s="13">
        <f>tarifest3(A870,$A$3,Param!$B$10,Param!$C$10,Param!$D$10,Param!$E$10,Param!$B$11,Param!$C$11,Param!$D$11,Param!$E$11)</f>
        <v>31129</v>
      </c>
      <c r="L870" s="3">
        <f t="shared" si="326"/>
        <v>36.196511627906972</v>
      </c>
      <c r="M870" s="3">
        <f>tarifest3grenz(A870,$A$3,Param!$B$10,Param!$C$10,Param!$D$10,Param!$E$10,Param!$B$11,Param!$C$11,Param!$D$11,Param!$E$11)*100</f>
        <v>42</v>
      </c>
      <c r="N870" s="3">
        <f t="shared" si="327"/>
        <v>16729</v>
      </c>
      <c r="O870" s="3">
        <f t="shared" si="328"/>
        <v>19.45232558139535</v>
      </c>
      <c r="P870" s="13">
        <f t="shared" si="318"/>
        <v>60199.999999999993</v>
      </c>
      <c r="Q870" s="13">
        <f t="shared" si="329"/>
        <v>0</v>
      </c>
      <c r="R870" s="13">
        <f>tarifest3(A870-$K$3,$A$3,Param!$B$10,Param!$C$10,Param!$D$10,Param!$E$10,Param!$B$11,Param!$C$11,Param!$D$11,Param!$E$11)</f>
        <v>22489</v>
      </c>
      <c r="S870" s="3">
        <f t="shared" si="330"/>
        <v>26.150000000000002</v>
      </c>
      <c r="T870" s="3">
        <f>IF(A870&lt;$K$3,$K$2,tarifest3grenz(A870-$K$3,$A$3,Param!$B$10,Param!$C$10,Param!$D$10,Param!$E$10,Param!$B$11,Param!$C$11,Param!$D$11,Param!$E$11))*100</f>
        <v>42</v>
      </c>
      <c r="U870" s="3">
        <f>MAX(K870-tarifest3($K$3,$A$3,Param!$B$10,Param!$C$10,Param!$D$10,Param!$E$10,Param!$B$11,Param!$C$11,Param!$D$11,Param!$E$11),0)</f>
        <v>25899</v>
      </c>
      <c r="V870" s="3">
        <f t="shared" si="331"/>
        <v>30.11511627906977</v>
      </c>
      <c r="W870" s="3">
        <f t="shared" si="332"/>
        <v>42</v>
      </c>
      <c r="X870" s="3">
        <f>soli3grenz(K870,$A$3,Param!$J$9,Param!$J$10,Param!$J$11)*100</f>
        <v>11.899999999999999</v>
      </c>
      <c r="Y870" s="13">
        <f t="shared" si="319"/>
        <v>25899</v>
      </c>
      <c r="Z870" s="3">
        <f t="shared" si="333"/>
        <v>30.11511627906977</v>
      </c>
      <c r="AA870" s="13">
        <f t="shared" si="320"/>
        <v>42</v>
      </c>
      <c r="AB870" s="13">
        <f t="shared" si="321"/>
        <v>-2053.41</v>
      </c>
      <c r="AC870" s="13">
        <f t="shared" si="322"/>
        <v>-2.3876860465116216</v>
      </c>
      <c r="AD870" s="13">
        <f t="shared" si="323"/>
        <v>-4.9979999999999976</v>
      </c>
      <c r="AE870" s="3">
        <f t="shared" si="324"/>
        <v>0</v>
      </c>
      <c r="AF870" s="13">
        <f t="shared" si="312"/>
        <v>2053.41</v>
      </c>
      <c r="AG870" s="13">
        <f t="shared" si="334"/>
        <v>2.3876860465116216</v>
      </c>
      <c r="AH870" s="13">
        <f t="shared" si="313"/>
        <v>2.3876860465116216</v>
      </c>
    </row>
    <row r="871" spans="1:34" x14ac:dyDescent="0.2">
      <c r="A871" s="8">
        <f t="shared" si="335"/>
        <v>86100</v>
      </c>
      <c r="B871" s="9">
        <f t="shared" si="315"/>
        <v>86.1</v>
      </c>
      <c r="C871" s="13">
        <f>tarifest3(A871,$A$3,Param!$B$5,Param!$C$5,Param!$D$5,Param!$E$5,Param!$B$6,Param!$C$6,Param!$D$6,Param!$E$6)</f>
        <v>26825</v>
      </c>
      <c r="D871" s="3">
        <f t="shared" si="325"/>
        <v>31.155632984901278</v>
      </c>
      <c r="E871" s="3">
        <f>tarifest3grenz(A871,$A$3,Param!$B$5,Param!$C$5,Param!$D$5,Param!$E$5,Param!$B$6,Param!$C$6,Param!$D$6,Param!$E$6)*100</f>
        <v>42</v>
      </c>
      <c r="F871" s="13">
        <f>soli3(C871,$A$3,Param!$J$4,Param!$J$5,Param!$J$6)</f>
        <v>1174.4100000000001</v>
      </c>
      <c r="G871" s="3">
        <f>soli3grenz(C871,$A$3,Param!$J$4,Param!$J$5,Param!$J$6)*100</f>
        <v>11.899999999999999</v>
      </c>
      <c r="H871" s="13">
        <f t="shared" si="316"/>
        <v>27999.41</v>
      </c>
      <c r="I871" s="3">
        <f t="shared" si="314"/>
        <v>32.519639953542388</v>
      </c>
      <c r="J871" s="13">
        <f t="shared" si="317"/>
        <v>46.997999999999998</v>
      </c>
      <c r="K871" s="13">
        <f>tarifest3(A871,$A$3,Param!$B$10,Param!$C$10,Param!$D$10,Param!$E$10,Param!$B$11,Param!$C$11,Param!$D$11,Param!$E$11)</f>
        <v>31171</v>
      </c>
      <c r="L871" s="3">
        <f t="shared" si="326"/>
        <v>36.203252032520325</v>
      </c>
      <c r="M871" s="3">
        <f>tarifest3grenz(A871,$A$3,Param!$B$10,Param!$C$10,Param!$D$10,Param!$E$10,Param!$B$11,Param!$C$11,Param!$D$11,Param!$E$11)*100</f>
        <v>42</v>
      </c>
      <c r="N871" s="3">
        <f t="shared" si="327"/>
        <v>16771</v>
      </c>
      <c r="O871" s="3">
        <f t="shared" si="328"/>
        <v>19.478513356562139</v>
      </c>
      <c r="P871" s="13">
        <f t="shared" si="318"/>
        <v>60269.999999999993</v>
      </c>
      <c r="Q871" s="13">
        <f t="shared" si="329"/>
        <v>0</v>
      </c>
      <c r="R871" s="13">
        <f>tarifest3(A871-$K$3,$A$3,Param!$B$10,Param!$C$10,Param!$D$10,Param!$E$10,Param!$B$11,Param!$C$11,Param!$D$11,Param!$E$11)</f>
        <v>22531</v>
      </c>
      <c r="S871" s="3">
        <f t="shared" si="330"/>
        <v>26.168408826945409</v>
      </c>
      <c r="T871" s="3">
        <f>IF(A871&lt;$K$3,$K$2,tarifest3grenz(A871-$K$3,$A$3,Param!$B$10,Param!$C$10,Param!$D$10,Param!$E$10,Param!$B$11,Param!$C$11,Param!$D$11,Param!$E$11))*100</f>
        <v>42</v>
      </c>
      <c r="U871" s="3">
        <f>MAX(K871-tarifest3($K$3,$A$3,Param!$B$10,Param!$C$10,Param!$D$10,Param!$E$10,Param!$B$11,Param!$C$11,Param!$D$11,Param!$E$11),0)</f>
        <v>25941</v>
      </c>
      <c r="V871" s="3">
        <f t="shared" si="331"/>
        <v>30.128919860627178</v>
      </c>
      <c r="W871" s="3">
        <f t="shared" si="332"/>
        <v>42</v>
      </c>
      <c r="X871" s="3">
        <f>soli3grenz(K871,$A$3,Param!$J$9,Param!$J$10,Param!$J$11)*100</f>
        <v>11.899999999999999</v>
      </c>
      <c r="Y871" s="13">
        <f t="shared" si="319"/>
        <v>25941</v>
      </c>
      <c r="Z871" s="3">
        <f t="shared" si="333"/>
        <v>30.128919860627178</v>
      </c>
      <c r="AA871" s="13">
        <f t="shared" si="320"/>
        <v>42</v>
      </c>
      <c r="AB871" s="13">
        <f t="shared" si="321"/>
        <v>-2058.41</v>
      </c>
      <c r="AC871" s="13">
        <f t="shared" si="322"/>
        <v>-2.3907200929152097</v>
      </c>
      <c r="AD871" s="13">
        <f t="shared" si="323"/>
        <v>-4.9979999999999976</v>
      </c>
      <c r="AE871" s="3">
        <f t="shared" si="324"/>
        <v>0</v>
      </c>
      <c r="AF871" s="13">
        <f t="shared" si="312"/>
        <v>2058.41</v>
      </c>
      <c r="AG871" s="13">
        <f t="shared" si="334"/>
        <v>2.3907200929152097</v>
      </c>
      <c r="AH871" s="13">
        <f t="shared" si="313"/>
        <v>2.3907200929152097</v>
      </c>
    </row>
    <row r="872" spans="1:34" x14ac:dyDescent="0.2">
      <c r="A872" s="8">
        <f t="shared" si="335"/>
        <v>86200</v>
      </c>
      <c r="B872" s="9">
        <f t="shared" si="315"/>
        <v>86.2</v>
      </c>
      <c r="C872" s="13">
        <f>tarifest3(A872,$A$3,Param!$B$5,Param!$C$5,Param!$D$5,Param!$E$5,Param!$B$6,Param!$C$6,Param!$D$6,Param!$E$6)</f>
        <v>26867</v>
      </c>
      <c r="D872" s="3">
        <f t="shared" si="325"/>
        <v>31.168213457076565</v>
      </c>
      <c r="E872" s="3">
        <f>tarifest3grenz(A872,$A$3,Param!$B$5,Param!$C$5,Param!$D$5,Param!$E$5,Param!$B$6,Param!$C$6,Param!$D$6,Param!$E$6)*100</f>
        <v>42</v>
      </c>
      <c r="F872" s="13">
        <f>soli3(C872,$A$3,Param!$J$4,Param!$J$5,Param!$J$6)</f>
        <v>1179.4000000000001</v>
      </c>
      <c r="G872" s="3">
        <f>soli3grenz(C872,$A$3,Param!$J$4,Param!$J$5,Param!$J$6)*100</f>
        <v>11.899999999999999</v>
      </c>
      <c r="H872" s="13">
        <f t="shared" si="316"/>
        <v>28046.400000000001</v>
      </c>
      <c r="I872" s="3">
        <f t="shared" si="314"/>
        <v>32.536426914153132</v>
      </c>
      <c r="J872" s="13">
        <f t="shared" si="317"/>
        <v>46.997999999999998</v>
      </c>
      <c r="K872" s="13">
        <f>tarifest3(A872,$A$3,Param!$B$10,Param!$C$10,Param!$D$10,Param!$E$10,Param!$B$11,Param!$C$11,Param!$D$11,Param!$E$11)</f>
        <v>31213</v>
      </c>
      <c r="L872" s="3">
        <f t="shared" si="326"/>
        <v>36.209976798143849</v>
      </c>
      <c r="M872" s="3">
        <f>tarifest3grenz(A872,$A$3,Param!$B$10,Param!$C$10,Param!$D$10,Param!$E$10,Param!$B$11,Param!$C$11,Param!$D$11,Param!$E$11)*100</f>
        <v>42</v>
      </c>
      <c r="N872" s="3">
        <f t="shared" si="327"/>
        <v>16813</v>
      </c>
      <c r="O872" s="3">
        <f t="shared" si="328"/>
        <v>19.504640371229698</v>
      </c>
      <c r="P872" s="13">
        <f t="shared" si="318"/>
        <v>60339.999999999993</v>
      </c>
      <c r="Q872" s="13">
        <f t="shared" si="329"/>
        <v>0</v>
      </c>
      <c r="R872" s="13">
        <f>tarifest3(A872-$K$3,$A$3,Param!$B$10,Param!$C$10,Param!$D$10,Param!$E$10,Param!$B$11,Param!$C$11,Param!$D$11,Param!$E$11)</f>
        <v>22573</v>
      </c>
      <c r="S872" s="3">
        <f t="shared" si="330"/>
        <v>26.18677494199536</v>
      </c>
      <c r="T872" s="3">
        <f>IF(A872&lt;$K$3,$K$2,tarifest3grenz(A872-$K$3,$A$3,Param!$B$10,Param!$C$10,Param!$D$10,Param!$E$10,Param!$B$11,Param!$C$11,Param!$D$11,Param!$E$11))*100</f>
        <v>42</v>
      </c>
      <c r="U872" s="3">
        <f>MAX(K872-tarifest3($K$3,$A$3,Param!$B$10,Param!$C$10,Param!$D$10,Param!$E$10,Param!$B$11,Param!$C$11,Param!$D$11,Param!$E$11),0)</f>
        <v>25983</v>
      </c>
      <c r="V872" s="3">
        <f t="shared" si="331"/>
        <v>30.142691415313227</v>
      </c>
      <c r="W872" s="3">
        <f t="shared" si="332"/>
        <v>42</v>
      </c>
      <c r="X872" s="3">
        <f>soli3grenz(K872,$A$3,Param!$J$9,Param!$J$10,Param!$J$11)*100</f>
        <v>11.899999999999999</v>
      </c>
      <c r="Y872" s="13">
        <f t="shared" si="319"/>
        <v>25983</v>
      </c>
      <c r="Z872" s="3">
        <f t="shared" si="333"/>
        <v>30.142691415313227</v>
      </c>
      <c r="AA872" s="13">
        <f t="shared" si="320"/>
        <v>42</v>
      </c>
      <c r="AB872" s="13">
        <f t="shared" si="321"/>
        <v>-2063.4000000000015</v>
      </c>
      <c r="AC872" s="13">
        <f t="shared" si="322"/>
        <v>-2.3937354988399058</v>
      </c>
      <c r="AD872" s="13">
        <f t="shared" si="323"/>
        <v>-4.9979999999999976</v>
      </c>
      <c r="AE872" s="3">
        <f t="shared" si="324"/>
        <v>0</v>
      </c>
      <c r="AF872" s="13">
        <f t="shared" si="312"/>
        <v>2063.4000000000015</v>
      </c>
      <c r="AG872" s="13">
        <f t="shared" si="334"/>
        <v>2.3937354988399058</v>
      </c>
      <c r="AH872" s="13">
        <f t="shared" si="313"/>
        <v>2.3937354988399058</v>
      </c>
    </row>
    <row r="873" spans="1:34" x14ac:dyDescent="0.2">
      <c r="A873" s="8">
        <f t="shared" si="335"/>
        <v>86300</v>
      </c>
      <c r="B873" s="9">
        <f t="shared" si="315"/>
        <v>86.3</v>
      </c>
      <c r="C873" s="13">
        <f>tarifest3(A873,$A$3,Param!$B$5,Param!$C$5,Param!$D$5,Param!$E$5,Param!$B$6,Param!$C$6,Param!$D$6,Param!$E$6)</f>
        <v>26909</v>
      </c>
      <c r="D873" s="3">
        <f t="shared" si="325"/>
        <v>31.180764774044036</v>
      </c>
      <c r="E873" s="3">
        <f>tarifest3grenz(A873,$A$3,Param!$B$5,Param!$C$5,Param!$D$5,Param!$E$5,Param!$B$6,Param!$C$6,Param!$D$6,Param!$E$6)*100</f>
        <v>42</v>
      </c>
      <c r="F873" s="13">
        <f>soli3(C873,$A$3,Param!$J$4,Param!$J$5,Param!$J$6)</f>
        <v>1184.4000000000001</v>
      </c>
      <c r="G873" s="3">
        <f>soli3grenz(C873,$A$3,Param!$J$4,Param!$J$5,Param!$J$6)*100</f>
        <v>11.899999999999999</v>
      </c>
      <c r="H873" s="13">
        <f t="shared" si="316"/>
        <v>28093.4</v>
      </c>
      <c r="I873" s="3">
        <f t="shared" si="314"/>
        <v>32.553186558516806</v>
      </c>
      <c r="J873" s="13">
        <f t="shared" si="317"/>
        <v>46.997999999999998</v>
      </c>
      <c r="K873" s="13">
        <f>tarifest3(A873,$A$3,Param!$B$10,Param!$C$10,Param!$D$10,Param!$E$10,Param!$B$11,Param!$C$11,Param!$D$11,Param!$E$11)</f>
        <v>31255</v>
      </c>
      <c r="L873" s="3">
        <f t="shared" si="326"/>
        <v>36.216685979142525</v>
      </c>
      <c r="M873" s="3">
        <f>tarifest3grenz(A873,$A$3,Param!$B$10,Param!$C$10,Param!$D$10,Param!$E$10,Param!$B$11,Param!$C$11,Param!$D$11,Param!$E$11)*100</f>
        <v>42</v>
      </c>
      <c r="N873" s="3">
        <f t="shared" si="327"/>
        <v>16855</v>
      </c>
      <c r="O873" s="3">
        <f t="shared" si="328"/>
        <v>19.530706836616453</v>
      </c>
      <c r="P873" s="13">
        <f t="shared" si="318"/>
        <v>60409.999999999993</v>
      </c>
      <c r="Q873" s="13">
        <f t="shared" si="329"/>
        <v>0</v>
      </c>
      <c r="R873" s="13">
        <f>tarifest3(A873-$K$3,$A$3,Param!$B$10,Param!$C$10,Param!$D$10,Param!$E$10,Param!$B$11,Param!$C$11,Param!$D$11,Param!$E$11)</f>
        <v>22615</v>
      </c>
      <c r="S873" s="3">
        <f t="shared" si="330"/>
        <v>26.205098493626881</v>
      </c>
      <c r="T873" s="3">
        <f>IF(A873&lt;$K$3,$K$2,tarifest3grenz(A873-$K$3,$A$3,Param!$B$10,Param!$C$10,Param!$D$10,Param!$E$10,Param!$B$11,Param!$C$11,Param!$D$11,Param!$E$11))*100</f>
        <v>42</v>
      </c>
      <c r="U873" s="3">
        <f>MAX(K873-tarifest3($K$3,$A$3,Param!$B$10,Param!$C$10,Param!$D$10,Param!$E$10,Param!$B$11,Param!$C$11,Param!$D$11,Param!$E$11),0)</f>
        <v>26025</v>
      </c>
      <c r="V873" s="3">
        <f t="shared" si="331"/>
        <v>30.15643105446118</v>
      </c>
      <c r="W873" s="3">
        <f t="shared" si="332"/>
        <v>42</v>
      </c>
      <c r="X873" s="3">
        <f>soli3grenz(K873,$A$3,Param!$J$9,Param!$J$10,Param!$J$11)*100</f>
        <v>11.899999999999999</v>
      </c>
      <c r="Y873" s="13">
        <f t="shared" si="319"/>
        <v>26025</v>
      </c>
      <c r="Z873" s="3">
        <f t="shared" si="333"/>
        <v>30.15643105446118</v>
      </c>
      <c r="AA873" s="13">
        <f t="shared" si="320"/>
        <v>42</v>
      </c>
      <c r="AB873" s="13">
        <f t="shared" si="321"/>
        <v>-2068.4000000000015</v>
      </c>
      <c r="AC873" s="13">
        <f t="shared" si="322"/>
        <v>-2.3967555040556263</v>
      </c>
      <c r="AD873" s="13">
        <f t="shared" si="323"/>
        <v>-4.9979999999999976</v>
      </c>
      <c r="AE873" s="3">
        <f t="shared" si="324"/>
        <v>0</v>
      </c>
      <c r="AF873" s="13">
        <f t="shared" si="312"/>
        <v>2068.4000000000015</v>
      </c>
      <c r="AG873" s="13">
        <f t="shared" si="334"/>
        <v>2.3967555040556263</v>
      </c>
      <c r="AH873" s="13">
        <f t="shared" si="313"/>
        <v>2.3967555040556263</v>
      </c>
    </row>
    <row r="874" spans="1:34" x14ac:dyDescent="0.2">
      <c r="A874" s="8">
        <f t="shared" si="335"/>
        <v>86400</v>
      </c>
      <c r="B874" s="9">
        <f t="shared" si="315"/>
        <v>86.4</v>
      </c>
      <c r="C874" s="13">
        <f>tarifest3(A874,$A$3,Param!$B$5,Param!$C$5,Param!$D$5,Param!$E$5,Param!$B$6,Param!$C$6,Param!$D$6,Param!$E$6)</f>
        <v>26951</v>
      </c>
      <c r="D874" s="3">
        <f t="shared" si="325"/>
        <v>31.193287037037038</v>
      </c>
      <c r="E874" s="3">
        <f>tarifest3grenz(A874,$A$3,Param!$B$5,Param!$C$5,Param!$D$5,Param!$E$5,Param!$B$6,Param!$C$6,Param!$D$6,Param!$E$6)*100</f>
        <v>42</v>
      </c>
      <c r="F874" s="13">
        <f>soli3(C874,$A$3,Param!$J$4,Param!$J$5,Param!$J$6)</f>
        <v>1189.4000000000001</v>
      </c>
      <c r="G874" s="3">
        <f>soli3grenz(C874,$A$3,Param!$J$4,Param!$J$5,Param!$J$6)*100</f>
        <v>11.899999999999999</v>
      </c>
      <c r="H874" s="13">
        <f t="shared" si="316"/>
        <v>28140.400000000001</v>
      </c>
      <c r="I874" s="3">
        <f t="shared" si="314"/>
        <v>32.569907407407413</v>
      </c>
      <c r="J874" s="13">
        <f t="shared" si="317"/>
        <v>46.997999999999998</v>
      </c>
      <c r="K874" s="13">
        <f>tarifest3(A874,$A$3,Param!$B$10,Param!$C$10,Param!$D$10,Param!$E$10,Param!$B$11,Param!$C$11,Param!$D$11,Param!$E$11)</f>
        <v>31297</v>
      </c>
      <c r="L874" s="3">
        <f t="shared" si="326"/>
        <v>36.223379629629633</v>
      </c>
      <c r="M874" s="3">
        <f>tarifest3grenz(A874,$A$3,Param!$B$10,Param!$C$10,Param!$D$10,Param!$E$10,Param!$B$11,Param!$C$11,Param!$D$11,Param!$E$11)*100</f>
        <v>42</v>
      </c>
      <c r="N874" s="3">
        <f t="shared" si="327"/>
        <v>16897</v>
      </c>
      <c r="O874" s="3">
        <f t="shared" si="328"/>
        <v>19.556712962962962</v>
      </c>
      <c r="P874" s="13">
        <f t="shared" si="318"/>
        <v>60479.999999999993</v>
      </c>
      <c r="Q874" s="13">
        <f t="shared" si="329"/>
        <v>0</v>
      </c>
      <c r="R874" s="13">
        <f>tarifest3(A874-$K$3,$A$3,Param!$B$10,Param!$C$10,Param!$D$10,Param!$E$10,Param!$B$11,Param!$C$11,Param!$D$11,Param!$E$11)</f>
        <v>22657</v>
      </c>
      <c r="S874" s="3">
        <f t="shared" si="330"/>
        <v>26.22337962962963</v>
      </c>
      <c r="T874" s="3">
        <f>IF(A874&lt;$K$3,$K$2,tarifest3grenz(A874-$K$3,$A$3,Param!$B$10,Param!$C$10,Param!$D$10,Param!$E$10,Param!$B$11,Param!$C$11,Param!$D$11,Param!$E$11))*100</f>
        <v>42</v>
      </c>
      <c r="U874" s="3">
        <f>MAX(K874-tarifest3($K$3,$A$3,Param!$B$10,Param!$C$10,Param!$D$10,Param!$E$10,Param!$B$11,Param!$C$11,Param!$D$11,Param!$E$11),0)</f>
        <v>26067</v>
      </c>
      <c r="V874" s="3">
        <f t="shared" si="331"/>
        <v>30.170138888888886</v>
      </c>
      <c r="W874" s="3">
        <f t="shared" si="332"/>
        <v>42</v>
      </c>
      <c r="X874" s="3">
        <f>soli3grenz(K874,$A$3,Param!$J$9,Param!$J$10,Param!$J$11)*100</f>
        <v>11.899999999999999</v>
      </c>
      <c r="Y874" s="13">
        <f t="shared" si="319"/>
        <v>26067</v>
      </c>
      <c r="Z874" s="3">
        <f t="shared" si="333"/>
        <v>30.170138888888886</v>
      </c>
      <c r="AA874" s="13">
        <f t="shared" si="320"/>
        <v>42</v>
      </c>
      <c r="AB874" s="13">
        <f t="shared" si="321"/>
        <v>-2073.4000000000015</v>
      </c>
      <c r="AC874" s="13">
        <f t="shared" si="322"/>
        <v>-2.3997685185185276</v>
      </c>
      <c r="AD874" s="13">
        <f t="shared" si="323"/>
        <v>-4.9979999999999976</v>
      </c>
      <c r="AE874" s="3">
        <f t="shared" si="324"/>
        <v>0</v>
      </c>
      <c r="AF874" s="13">
        <f t="shared" si="312"/>
        <v>2073.4000000000015</v>
      </c>
      <c r="AG874" s="13">
        <f t="shared" si="334"/>
        <v>2.3997685185185276</v>
      </c>
      <c r="AH874" s="13">
        <f t="shared" si="313"/>
        <v>2.3997685185185276</v>
      </c>
    </row>
    <row r="875" spans="1:34" x14ac:dyDescent="0.2">
      <c r="A875" s="8">
        <f t="shared" si="335"/>
        <v>86500</v>
      </c>
      <c r="B875" s="9">
        <f t="shared" si="315"/>
        <v>86.5</v>
      </c>
      <c r="C875" s="13">
        <f>tarifest3(A875,$A$3,Param!$B$5,Param!$C$5,Param!$D$5,Param!$E$5,Param!$B$6,Param!$C$6,Param!$D$6,Param!$E$6)</f>
        <v>26993</v>
      </c>
      <c r="D875" s="3">
        <f t="shared" si="325"/>
        <v>31.205780346820809</v>
      </c>
      <c r="E875" s="3">
        <f>tarifest3grenz(A875,$A$3,Param!$B$5,Param!$C$5,Param!$D$5,Param!$E$5,Param!$B$6,Param!$C$6,Param!$D$6,Param!$E$6)*100</f>
        <v>42</v>
      </c>
      <c r="F875" s="13">
        <f>soli3(C875,$A$3,Param!$J$4,Param!$J$5,Param!$J$6)</f>
        <v>1194.4000000000001</v>
      </c>
      <c r="G875" s="3">
        <f>soli3grenz(C875,$A$3,Param!$J$4,Param!$J$5,Param!$J$6)*100</f>
        <v>11.899999999999999</v>
      </c>
      <c r="H875" s="13">
        <f t="shared" si="316"/>
        <v>28187.4</v>
      </c>
      <c r="I875" s="3">
        <f t="shared" si="314"/>
        <v>32.586589595375727</v>
      </c>
      <c r="J875" s="13">
        <f t="shared" si="317"/>
        <v>46.997999999999998</v>
      </c>
      <c r="K875" s="13">
        <f>tarifest3(A875,$A$3,Param!$B$10,Param!$C$10,Param!$D$10,Param!$E$10,Param!$B$11,Param!$C$11,Param!$D$11,Param!$E$11)</f>
        <v>31339</v>
      </c>
      <c r="L875" s="3">
        <f t="shared" si="326"/>
        <v>36.230057803468206</v>
      </c>
      <c r="M875" s="3">
        <f>tarifest3grenz(A875,$A$3,Param!$B$10,Param!$C$10,Param!$D$10,Param!$E$10,Param!$B$11,Param!$C$11,Param!$D$11,Param!$E$11)*100</f>
        <v>42</v>
      </c>
      <c r="N875" s="3">
        <f t="shared" si="327"/>
        <v>16939</v>
      </c>
      <c r="O875" s="3">
        <f t="shared" si="328"/>
        <v>19.582658959537572</v>
      </c>
      <c r="P875" s="13">
        <f t="shared" si="318"/>
        <v>60549.999999999993</v>
      </c>
      <c r="Q875" s="13">
        <f t="shared" si="329"/>
        <v>0</v>
      </c>
      <c r="R875" s="13">
        <f>tarifest3(A875-$K$3,$A$3,Param!$B$10,Param!$C$10,Param!$D$10,Param!$E$10,Param!$B$11,Param!$C$11,Param!$D$11,Param!$E$11)</f>
        <v>22699</v>
      </c>
      <c r="S875" s="3">
        <f t="shared" si="330"/>
        <v>26.241618497109826</v>
      </c>
      <c r="T875" s="3">
        <f>IF(A875&lt;$K$3,$K$2,tarifest3grenz(A875-$K$3,$A$3,Param!$B$10,Param!$C$10,Param!$D$10,Param!$E$10,Param!$B$11,Param!$C$11,Param!$D$11,Param!$E$11))*100</f>
        <v>42</v>
      </c>
      <c r="U875" s="3">
        <f>MAX(K875-tarifest3($K$3,$A$3,Param!$B$10,Param!$C$10,Param!$D$10,Param!$E$10,Param!$B$11,Param!$C$11,Param!$D$11,Param!$E$11),0)</f>
        <v>26109</v>
      </c>
      <c r="V875" s="3">
        <f t="shared" si="331"/>
        <v>30.183815028901734</v>
      </c>
      <c r="W875" s="3">
        <f t="shared" si="332"/>
        <v>42</v>
      </c>
      <c r="X875" s="3">
        <f>soli3grenz(K875,$A$3,Param!$J$9,Param!$J$10,Param!$J$11)*100</f>
        <v>11.899999999999999</v>
      </c>
      <c r="Y875" s="13">
        <f t="shared" si="319"/>
        <v>26109</v>
      </c>
      <c r="Z875" s="3">
        <f t="shared" si="333"/>
        <v>30.183815028901734</v>
      </c>
      <c r="AA875" s="13">
        <f t="shared" si="320"/>
        <v>42</v>
      </c>
      <c r="AB875" s="13">
        <f t="shared" si="321"/>
        <v>-2078.4000000000015</v>
      </c>
      <c r="AC875" s="13">
        <f t="shared" si="322"/>
        <v>-2.4027745664739939</v>
      </c>
      <c r="AD875" s="13">
        <f t="shared" si="323"/>
        <v>-4.9979999999999976</v>
      </c>
      <c r="AE875" s="3">
        <f t="shared" si="324"/>
        <v>0</v>
      </c>
      <c r="AF875" s="13">
        <f t="shared" si="312"/>
        <v>2078.4000000000015</v>
      </c>
      <c r="AG875" s="13">
        <f t="shared" si="334"/>
        <v>2.4027745664739939</v>
      </c>
      <c r="AH875" s="13">
        <f t="shared" si="313"/>
        <v>2.4027745664739939</v>
      </c>
    </row>
    <row r="876" spans="1:34" x14ac:dyDescent="0.2">
      <c r="A876" s="8">
        <f t="shared" si="335"/>
        <v>86600</v>
      </c>
      <c r="B876" s="9">
        <f t="shared" si="315"/>
        <v>86.6</v>
      </c>
      <c r="C876" s="13">
        <f>tarifest3(A876,$A$3,Param!$B$5,Param!$C$5,Param!$D$5,Param!$E$5,Param!$B$6,Param!$C$6,Param!$D$6,Param!$E$6)</f>
        <v>27035</v>
      </c>
      <c r="D876" s="3">
        <f t="shared" si="325"/>
        <v>31.21824480369515</v>
      </c>
      <c r="E876" s="3">
        <f>tarifest3grenz(A876,$A$3,Param!$B$5,Param!$C$5,Param!$D$5,Param!$E$5,Param!$B$6,Param!$C$6,Param!$D$6,Param!$E$6)*100</f>
        <v>42</v>
      </c>
      <c r="F876" s="13">
        <f>soli3(C876,$A$3,Param!$J$4,Param!$J$5,Param!$J$6)</f>
        <v>1199.4000000000001</v>
      </c>
      <c r="G876" s="3">
        <f>soli3grenz(C876,$A$3,Param!$J$4,Param!$J$5,Param!$J$6)*100</f>
        <v>11.899999999999999</v>
      </c>
      <c r="H876" s="13">
        <f t="shared" si="316"/>
        <v>28234.400000000001</v>
      </c>
      <c r="I876" s="3">
        <f t="shared" si="314"/>
        <v>32.603233256351039</v>
      </c>
      <c r="J876" s="13">
        <f t="shared" si="317"/>
        <v>46.997999999999998</v>
      </c>
      <c r="K876" s="13">
        <f>tarifest3(A876,$A$3,Param!$B$10,Param!$C$10,Param!$D$10,Param!$E$10,Param!$B$11,Param!$C$11,Param!$D$11,Param!$E$11)</f>
        <v>31381</v>
      </c>
      <c r="L876" s="3">
        <f t="shared" si="326"/>
        <v>36.236720554272516</v>
      </c>
      <c r="M876" s="3">
        <f>tarifest3grenz(A876,$A$3,Param!$B$10,Param!$C$10,Param!$D$10,Param!$E$10,Param!$B$11,Param!$C$11,Param!$D$11,Param!$E$11)*100</f>
        <v>42</v>
      </c>
      <c r="N876" s="3">
        <f t="shared" si="327"/>
        <v>16981</v>
      </c>
      <c r="O876" s="3">
        <f t="shared" si="328"/>
        <v>19.608545034642034</v>
      </c>
      <c r="P876" s="13">
        <f t="shared" si="318"/>
        <v>60619.999999999993</v>
      </c>
      <c r="Q876" s="13">
        <f t="shared" si="329"/>
        <v>0</v>
      </c>
      <c r="R876" s="13">
        <f>tarifest3(A876-$K$3,$A$3,Param!$B$10,Param!$C$10,Param!$D$10,Param!$E$10,Param!$B$11,Param!$C$11,Param!$D$11,Param!$E$11)</f>
        <v>22741</v>
      </c>
      <c r="S876" s="3">
        <f t="shared" si="330"/>
        <v>26.259815242494227</v>
      </c>
      <c r="T876" s="3">
        <f>IF(A876&lt;$K$3,$K$2,tarifest3grenz(A876-$K$3,$A$3,Param!$B$10,Param!$C$10,Param!$D$10,Param!$E$10,Param!$B$11,Param!$C$11,Param!$D$11,Param!$E$11))*100</f>
        <v>42</v>
      </c>
      <c r="U876" s="3">
        <f>MAX(K876-tarifest3($K$3,$A$3,Param!$B$10,Param!$C$10,Param!$D$10,Param!$E$10,Param!$B$11,Param!$C$11,Param!$D$11,Param!$E$11),0)</f>
        <v>26151</v>
      </c>
      <c r="V876" s="3">
        <f t="shared" si="331"/>
        <v>30.197459584295611</v>
      </c>
      <c r="W876" s="3">
        <f t="shared" si="332"/>
        <v>42</v>
      </c>
      <c r="X876" s="3">
        <f>soli3grenz(K876,$A$3,Param!$J$9,Param!$J$10,Param!$J$11)*100</f>
        <v>11.899999999999999</v>
      </c>
      <c r="Y876" s="13">
        <f t="shared" si="319"/>
        <v>26151</v>
      </c>
      <c r="Z876" s="3">
        <f t="shared" si="333"/>
        <v>30.197459584295611</v>
      </c>
      <c r="AA876" s="13">
        <f t="shared" si="320"/>
        <v>42</v>
      </c>
      <c r="AB876" s="13">
        <f t="shared" si="321"/>
        <v>-2083.4000000000015</v>
      </c>
      <c r="AC876" s="13">
        <f t="shared" si="322"/>
        <v>-2.4057736720554281</v>
      </c>
      <c r="AD876" s="13">
        <f t="shared" si="323"/>
        <v>-4.9979999999999976</v>
      </c>
      <c r="AE876" s="3">
        <f t="shared" si="324"/>
        <v>0</v>
      </c>
      <c r="AF876" s="13">
        <f t="shared" si="312"/>
        <v>2083.4000000000015</v>
      </c>
      <c r="AG876" s="13">
        <f t="shared" si="334"/>
        <v>2.4057736720554281</v>
      </c>
      <c r="AH876" s="13">
        <f t="shared" si="313"/>
        <v>2.4057736720554281</v>
      </c>
    </row>
    <row r="877" spans="1:34" x14ac:dyDescent="0.2">
      <c r="A877" s="8">
        <f t="shared" si="335"/>
        <v>86700</v>
      </c>
      <c r="B877" s="9">
        <f t="shared" si="315"/>
        <v>86.7</v>
      </c>
      <c r="C877" s="13">
        <f>tarifest3(A877,$A$3,Param!$B$5,Param!$C$5,Param!$D$5,Param!$E$5,Param!$B$6,Param!$C$6,Param!$D$6,Param!$E$6)</f>
        <v>27077</v>
      </c>
      <c r="D877" s="3">
        <f t="shared" si="325"/>
        <v>31.230680507497116</v>
      </c>
      <c r="E877" s="3">
        <f>tarifest3grenz(A877,$A$3,Param!$B$5,Param!$C$5,Param!$D$5,Param!$E$5,Param!$B$6,Param!$C$6,Param!$D$6,Param!$E$6)*100</f>
        <v>42</v>
      </c>
      <c r="F877" s="13">
        <f>soli3(C877,$A$3,Param!$J$4,Param!$J$5,Param!$J$6)</f>
        <v>1204.3900000000001</v>
      </c>
      <c r="G877" s="3">
        <f>soli3grenz(C877,$A$3,Param!$J$4,Param!$J$5,Param!$J$6)*100</f>
        <v>11.899999999999999</v>
      </c>
      <c r="H877" s="13">
        <f t="shared" si="316"/>
        <v>28281.39</v>
      </c>
      <c r="I877" s="3">
        <f t="shared" si="314"/>
        <v>32.619826989619376</v>
      </c>
      <c r="J877" s="13">
        <f t="shared" si="317"/>
        <v>46.997999999999998</v>
      </c>
      <c r="K877" s="13">
        <f>tarifest3(A877,$A$3,Param!$B$10,Param!$C$10,Param!$D$10,Param!$E$10,Param!$B$11,Param!$C$11,Param!$D$11,Param!$E$11)</f>
        <v>31423</v>
      </c>
      <c r="L877" s="3">
        <f t="shared" si="326"/>
        <v>36.243367935409459</v>
      </c>
      <c r="M877" s="3">
        <f>tarifest3grenz(A877,$A$3,Param!$B$10,Param!$C$10,Param!$D$10,Param!$E$10,Param!$B$11,Param!$C$11,Param!$D$11,Param!$E$11)*100</f>
        <v>42</v>
      </c>
      <c r="N877" s="3">
        <f t="shared" si="327"/>
        <v>17023</v>
      </c>
      <c r="O877" s="3">
        <f t="shared" si="328"/>
        <v>19.63437139561707</v>
      </c>
      <c r="P877" s="13">
        <f t="shared" si="318"/>
        <v>60689.999999999993</v>
      </c>
      <c r="Q877" s="13">
        <f t="shared" si="329"/>
        <v>0</v>
      </c>
      <c r="R877" s="13">
        <f>tarifest3(A877-$K$3,$A$3,Param!$B$10,Param!$C$10,Param!$D$10,Param!$E$10,Param!$B$11,Param!$C$11,Param!$D$11,Param!$E$11)</f>
        <v>22783</v>
      </c>
      <c r="S877" s="3">
        <f t="shared" si="330"/>
        <v>26.277970011534023</v>
      </c>
      <c r="T877" s="3">
        <f>IF(A877&lt;$K$3,$K$2,tarifest3grenz(A877-$K$3,$A$3,Param!$B$10,Param!$C$10,Param!$D$10,Param!$E$10,Param!$B$11,Param!$C$11,Param!$D$11,Param!$E$11))*100</f>
        <v>42</v>
      </c>
      <c r="U877" s="3">
        <f>MAX(K877-tarifest3($K$3,$A$3,Param!$B$10,Param!$C$10,Param!$D$10,Param!$E$10,Param!$B$11,Param!$C$11,Param!$D$11,Param!$E$11),0)</f>
        <v>26193</v>
      </c>
      <c r="V877" s="3">
        <f t="shared" si="331"/>
        <v>30.211072664359861</v>
      </c>
      <c r="W877" s="3">
        <f t="shared" si="332"/>
        <v>42</v>
      </c>
      <c r="X877" s="3">
        <f>soli3grenz(K877,$A$3,Param!$J$9,Param!$J$10,Param!$J$11)*100</f>
        <v>11.899999999999999</v>
      </c>
      <c r="Y877" s="13">
        <f t="shared" si="319"/>
        <v>26193</v>
      </c>
      <c r="Z877" s="3">
        <f t="shared" si="333"/>
        <v>30.211072664359861</v>
      </c>
      <c r="AA877" s="13">
        <f t="shared" si="320"/>
        <v>42</v>
      </c>
      <c r="AB877" s="13">
        <f t="shared" si="321"/>
        <v>-2088.3899999999994</v>
      </c>
      <c r="AC877" s="13">
        <f t="shared" si="322"/>
        <v>-2.4087543252595154</v>
      </c>
      <c r="AD877" s="13">
        <f t="shared" si="323"/>
        <v>-4.9979999999999976</v>
      </c>
      <c r="AE877" s="3">
        <f t="shared" si="324"/>
        <v>0</v>
      </c>
      <c r="AF877" s="13">
        <f t="shared" si="312"/>
        <v>2088.3899999999994</v>
      </c>
      <c r="AG877" s="13">
        <f t="shared" si="334"/>
        <v>2.4087543252595154</v>
      </c>
      <c r="AH877" s="13">
        <f t="shared" si="313"/>
        <v>2.4087543252595154</v>
      </c>
    </row>
    <row r="878" spans="1:34" x14ac:dyDescent="0.2">
      <c r="A878" s="8">
        <f t="shared" si="335"/>
        <v>86800</v>
      </c>
      <c r="B878" s="9">
        <f t="shared" si="315"/>
        <v>86.8</v>
      </c>
      <c r="C878" s="13">
        <f>tarifest3(A878,$A$3,Param!$B$5,Param!$C$5,Param!$D$5,Param!$E$5,Param!$B$6,Param!$C$6,Param!$D$6,Param!$E$6)</f>
        <v>27119</v>
      </c>
      <c r="D878" s="3">
        <f t="shared" si="325"/>
        <v>31.243087557603687</v>
      </c>
      <c r="E878" s="3">
        <f>tarifest3grenz(A878,$A$3,Param!$B$5,Param!$C$5,Param!$D$5,Param!$E$5,Param!$B$6,Param!$C$6,Param!$D$6,Param!$E$6)*100</f>
        <v>42</v>
      </c>
      <c r="F878" s="13">
        <f>soli3(C878,$A$3,Param!$J$4,Param!$J$5,Param!$J$6)</f>
        <v>1209.3900000000001</v>
      </c>
      <c r="G878" s="3">
        <f>soli3grenz(C878,$A$3,Param!$J$4,Param!$J$5,Param!$J$6)*100</f>
        <v>11.899999999999999</v>
      </c>
      <c r="H878" s="13">
        <f t="shared" si="316"/>
        <v>28328.39</v>
      </c>
      <c r="I878" s="3">
        <f t="shared" si="314"/>
        <v>32.636394009216588</v>
      </c>
      <c r="J878" s="13">
        <f t="shared" si="317"/>
        <v>46.997999999999998</v>
      </c>
      <c r="K878" s="13">
        <f>tarifest3(A878,$A$3,Param!$B$10,Param!$C$10,Param!$D$10,Param!$E$10,Param!$B$11,Param!$C$11,Param!$D$11,Param!$E$11)</f>
        <v>31465</v>
      </c>
      <c r="L878" s="3">
        <f t="shared" si="326"/>
        <v>36.25</v>
      </c>
      <c r="M878" s="3">
        <f>tarifest3grenz(A878,$A$3,Param!$B$10,Param!$C$10,Param!$D$10,Param!$E$10,Param!$B$11,Param!$C$11,Param!$D$11,Param!$E$11)*100</f>
        <v>42</v>
      </c>
      <c r="N878" s="3">
        <f t="shared" si="327"/>
        <v>17065</v>
      </c>
      <c r="O878" s="3">
        <f t="shared" si="328"/>
        <v>19.660138248847929</v>
      </c>
      <c r="P878" s="13">
        <f t="shared" si="318"/>
        <v>60759.999999999993</v>
      </c>
      <c r="Q878" s="13">
        <f t="shared" si="329"/>
        <v>0</v>
      </c>
      <c r="R878" s="13">
        <f>tarifest3(A878-$K$3,$A$3,Param!$B$10,Param!$C$10,Param!$D$10,Param!$E$10,Param!$B$11,Param!$C$11,Param!$D$11,Param!$E$11)</f>
        <v>22825</v>
      </c>
      <c r="S878" s="3">
        <f t="shared" si="330"/>
        <v>26.296082949308758</v>
      </c>
      <c r="T878" s="3">
        <f>IF(A878&lt;$K$3,$K$2,tarifest3grenz(A878-$K$3,$A$3,Param!$B$10,Param!$C$10,Param!$D$10,Param!$E$10,Param!$B$11,Param!$C$11,Param!$D$11,Param!$E$11))*100</f>
        <v>42</v>
      </c>
      <c r="U878" s="3">
        <f>MAX(K878-tarifest3($K$3,$A$3,Param!$B$10,Param!$C$10,Param!$D$10,Param!$E$10,Param!$B$11,Param!$C$11,Param!$D$11,Param!$E$11),0)</f>
        <v>26235</v>
      </c>
      <c r="V878" s="3">
        <f t="shared" si="331"/>
        <v>30.224654377880185</v>
      </c>
      <c r="W878" s="3">
        <f t="shared" si="332"/>
        <v>42</v>
      </c>
      <c r="X878" s="3">
        <f>soli3grenz(K878,$A$3,Param!$J$9,Param!$J$10,Param!$J$11)*100</f>
        <v>11.899999999999999</v>
      </c>
      <c r="Y878" s="13">
        <f t="shared" si="319"/>
        <v>26235</v>
      </c>
      <c r="Z878" s="3">
        <f t="shared" si="333"/>
        <v>30.224654377880185</v>
      </c>
      <c r="AA878" s="13">
        <f t="shared" si="320"/>
        <v>42</v>
      </c>
      <c r="AB878" s="13">
        <f t="shared" si="321"/>
        <v>-2093.3899999999994</v>
      </c>
      <c r="AC878" s="13">
        <f t="shared" si="322"/>
        <v>-2.4117396313364026</v>
      </c>
      <c r="AD878" s="13">
        <f t="shared" si="323"/>
        <v>-4.9979999999999976</v>
      </c>
      <c r="AE878" s="3">
        <f t="shared" si="324"/>
        <v>0</v>
      </c>
      <c r="AF878" s="13">
        <f t="shared" si="312"/>
        <v>2093.3899999999994</v>
      </c>
      <c r="AG878" s="13">
        <f t="shared" si="334"/>
        <v>2.4117396313364026</v>
      </c>
      <c r="AH878" s="13">
        <f t="shared" si="313"/>
        <v>2.4117396313364026</v>
      </c>
    </row>
    <row r="879" spans="1:34" x14ac:dyDescent="0.2">
      <c r="A879" s="8">
        <f t="shared" si="335"/>
        <v>86900</v>
      </c>
      <c r="B879" s="9">
        <f t="shared" si="315"/>
        <v>86.9</v>
      </c>
      <c r="C879" s="13">
        <f>tarifest3(A879,$A$3,Param!$B$5,Param!$C$5,Param!$D$5,Param!$E$5,Param!$B$6,Param!$C$6,Param!$D$6,Param!$E$6)</f>
        <v>27161</v>
      </c>
      <c r="D879" s="3">
        <f t="shared" si="325"/>
        <v>31.255466052934405</v>
      </c>
      <c r="E879" s="3">
        <f>tarifest3grenz(A879,$A$3,Param!$B$5,Param!$C$5,Param!$D$5,Param!$E$5,Param!$B$6,Param!$C$6,Param!$D$6,Param!$E$6)*100</f>
        <v>42</v>
      </c>
      <c r="F879" s="13">
        <f>soli3(C879,$A$3,Param!$J$4,Param!$J$5,Param!$J$6)</f>
        <v>1214.3900000000001</v>
      </c>
      <c r="G879" s="3">
        <f>soli3grenz(C879,$A$3,Param!$J$4,Param!$J$5,Param!$J$6)*100</f>
        <v>11.899999999999999</v>
      </c>
      <c r="H879" s="13">
        <f t="shared" si="316"/>
        <v>28375.39</v>
      </c>
      <c r="I879" s="3">
        <f t="shared" si="314"/>
        <v>32.652922899884921</v>
      </c>
      <c r="J879" s="13">
        <f t="shared" si="317"/>
        <v>46.997999999999998</v>
      </c>
      <c r="K879" s="13">
        <f>tarifest3(A879,$A$3,Param!$B$10,Param!$C$10,Param!$D$10,Param!$E$10,Param!$B$11,Param!$C$11,Param!$D$11,Param!$E$11)</f>
        <v>31507</v>
      </c>
      <c r="L879" s="3">
        <f t="shared" si="326"/>
        <v>36.256616800920597</v>
      </c>
      <c r="M879" s="3">
        <f>tarifest3grenz(A879,$A$3,Param!$B$10,Param!$C$10,Param!$D$10,Param!$E$10,Param!$B$11,Param!$C$11,Param!$D$11,Param!$E$11)*100</f>
        <v>42</v>
      </c>
      <c r="N879" s="3">
        <f t="shared" si="327"/>
        <v>17107</v>
      </c>
      <c r="O879" s="3">
        <f t="shared" si="328"/>
        <v>19.685845799769851</v>
      </c>
      <c r="P879" s="13">
        <f t="shared" si="318"/>
        <v>60829.999999999993</v>
      </c>
      <c r="Q879" s="13">
        <f t="shared" si="329"/>
        <v>0</v>
      </c>
      <c r="R879" s="13">
        <f>tarifest3(A879-$K$3,$A$3,Param!$B$10,Param!$C$10,Param!$D$10,Param!$E$10,Param!$B$11,Param!$C$11,Param!$D$11,Param!$E$11)</f>
        <v>22867</v>
      </c>
      <c r="S879" s="3">
        <f t="shared" si="330"/>
        <v>26.314154200230149</v>
      </c>
      <c r="T879" s="3">
        <f>IF(A879&lt;$K$3,$K$2,tarifest3grenz(A879-$K$3,$A$3,Param!$B$10,Param!$C$10,Param!$D$10,Param!$E$10,Param!$B$11,Param!$C$11,Param!$D$11,Param!$E$11))*100</f>
        <v>42</v>
      </c>
      <c r="U879" s="3">
        <f>MAX(K879-tarifest3($K$3,$A$3,Param!$B$10,Param!$C$10,Param!$D$10,Param!$E$10,Param!$B$11,Param!$C$11,Param!$D$11,Param!$E$11),0)</f>
        <v>26277</v>
      </c>
      <c r="V879" s="3">
        <f t="shared" si="331"/>
        <v>30.238204833141541</v>
      </c>
      <c r="W879" s="3">
        <f t="shared" si="332"/>
        <v>42</v>
      </c>
      <c r="X879" s="3">
        <f>soli3grenz(K879,$A$3,Param!$J$9,Param!$J$10,Param!$J$11)*100</f>
        <v>11.899999999999999</v>
      </c>
      <c r="Y879" s="13">
        <f t="shared" si="319"/>
        <v>26277</v>
      </c>
      <c r="Z879" s="3">
        <f t="shared" si="333"/>
        <v>30.238204833141541</v>
      </c>
      <c r="AA879" s="13">
        <f t="shared" si="320"/>
        <v>42</v>
      </c>
      <c r="AB879" s="13">
        <f t="shared" si="321"/>
        <v>-2098.3899999999994</v>
      </c>
      <c r="AC879" s="13">
        <f t="shared" si="322"/>
        <v>-2.4147180667433794</v>
      </c>
      <c r="AD879" s="13">
        <f t="shared" si="323"/>
        <v>-4.9979999999999976</v>
      </c>
      <c r="AE879" s="3">
        <f t="shared" si="324"/>
        <v>0</v>
      </c>
      <c r="AF879" s="13">
        <f t="shared" si="312"/>
        <v>2098.3899999999994</v>
      </c>
      <c r="AG879" s="13">
        <f t="shared" si="334"/>
        <v>2.4147180667433794</v>
      </c>
      <c r="AH879" s="13">
        <f t="shared" si="313"/>
        <v>2.4147180667433794</v>
      </c>
    </row>
    <row r="880" spans="1:34" x14ac:dyDescent="0.2">
      <c r="A880" s="8">
        <f t="shared" si="335"/>
        <v>87000</v>
      </c>
      <c r="B880" s="9">
        <f t="shared" si="315"/>
        <v>87</v>
      </c>
      <c r="C880" s="13">
        <f>tarifest3(A880,$A$3,Param!$B$5,Param!$C$5,Param!$D$5,Param!$E$5,Param!$B$6,Param!$C$6,Param!$D$6,Param!$E$6)</f>
        <v>27203</v>
      </c>
      <c r="D880" s="3">
        <f t="shared" si="325"/>
        <v>31.267816091954021</v>
      </c>
      <c r="E880" s="3">
        <f>tarifest3grenz(A880,$A$3,Param!$B$5,Param!$C$5,Param!$D$5,Param!$E$5,Param!$B$6,Param!$C$6,Param!$D$6,Param!$E$6)*100</f>
        <v>42</v>
      </c>
      <c r="F880" s="13">
        <f>soli3(C880,$A$3,Param!$J$4,Param!$J$5,Param!$J$6)</f>
        <v>1219.3900000000001</v>
      </c>
      <c r="G880" s="3">
        <f>soli3grenz(C880,$A$3,Param!$J$4,Param!$J$5,Param!$J$6)*100</f>
        <v>11.899999999999999</v>
      </c>
      <c r="H880" s="13">
        <f t="shared" si="316"/>
        <v>28422.39</v>
      </c>
      <c r="I880" s="3">
        <f t="shared" si="314"/>
        <v>32.669413793103445</v>
      </c>
      <c r="J880" s="13">
        <f t="shared" si="317"/>
        <v>46.997999999999998</v>
      </c>
      <c r="K880" s="13">
        <f>tarifest3(A880,$A$3,Param!$B$10,Param!$C$10,Param!$D$10,Param!$E$10,Param!$B$11,Param!$C$11,Param!$D$11,Param!$E$11)</f>
        <v>31549</v>
      </c>
      <c r="L880" s="3">
        <f t="shared" si="326"/>
        <v>36.263218390804596</v>
      </c>
      <c r="M880" s="3">
        <f>tarifest3grenz(A880,$A$3,Param!$B$10,Param!$C$10,Param!$D$10,Param!$E$10,Param!$B$11,Param!$C$11,Param!$D$11,Param!$E$11)*100</f>
        <v>42</v>
      </c>
      <c r="N880" s="3">
        <f t="shared" si="327"/>
        <v>17149</v>
      </c>
      <c r="O880" s="3">
        <f t="shared" si="328"/>
        <v>19.711494252873564</v>
      </c>
      <c r="P880" s="13">
        <f t="shared" si="318"/>
        <v>60899.999999999993</v>
      </c>
      <c r="Q880" s="13">
        <f t="shared" si="329"/>
        <v>0</v>
      </c>
      <c r="R880" s="13">
        <f>tarifest3(A880-$K$3,$A$3,Param!$B$10,Param!$C$10,Param!$D$10,Param!$E$10,Param!$B$11,Param!$C$11,Param!$D$11,Param!$E$11)</f>
        <v>22909</v>
      </c>
      <c r="S880" s="3">
        <f t="shared" si="330"/>
        <v>26.332183908045977</v>
      </c>
      <c r="T880" s="3">
        <f>IF(A880&lt;$K$3,$K$2,tarifest3grenz(A880-$K$3,$A$3,Param!$B$10,Param!$C$10,Param!$D$10,Param!$E$10,Param!$B$11,Param!$C$11,Param!$D$11,Param!$E$11))*100</f>
        <v>42</v>
      </c>
      <c r="U880" s="3">
        <f>MAX(K880-tarifest3($K$3,$A$3,Param!$B$10,Param!$C$10,Param!$D$10,Param!$E$10,Param!$B$11,Param!$C$11,Param!$D$11,Param!$E$11),0)</f>
        <v>26319</v>
      </c>
      <c r="V880" s="3">
        <f t="shared" si="331"/>
        <v>30.251724137931035</v>
      </c>
      <c r="W880" s="3">
        <f t="shared" si="332"/>
        <v>42</v>
      </c>
      <c r="X880" s="3">
        <f>soli3grenz(K880,$A$3,Param!$J$9,Param!$J$10,Param!$J$11)*100</f>
        <v>5.5</v>
      </c>
      <c r="Y880" s="13">
        <f t="shared" si="319"/>
        <v>26319</v>
      </c>
      <c r="Z880" s="3">
        <f t="shared" si="333"/>
        <v>30.251724137931035</v>
      </c>
      <c r="AA880" s="13">
        <f t="shared" si="320"/>
        <v>42</v>
      </c>
      <c r="AB880" s="13">
        <f t="shared" si="321"/>
        <v>-2103.3899999999994</v>
      </c>
      <c r="AC880" s="13">
        <f t="shared" si="322"/>
        <v>-2.4176896551724099</v>
      </c>
      <c r="AD880" s="13">
        <f t="shared" si="323"/>
        <v>-4.9979999999999976</v>
      </c>
      <c r="AE880" s="3">
        <f t="shared" si="324"/>
        <v>0</v>
      </c>
      <c r="AF880" s="13">
        <f t="shared" si="312"/>
        <v>2103.3899999999994</v>
      </c>
      <c r="AG880" s="13">
        <f t="shared" si="334"/>
        <v>2.4176896551724099</v>
      </c>
      <c r="AH880" s="13">
        <f t="shared" si="313"/>
        <v>2.4176896551724099</v>
      </c>
    </row>
    <row r="881" spans="1:34" x14ac:dyDescent="0.2">
      <c r="A881" s="8">
        <f t="shared" si="335"/>
        <v>87100</v>
      </c>
      <c r="B881" s="9">
        <f t="shared" si="315"/>
        <v>87.1</v>
      </c>
      <c r="C881" s="13">
        <f>tarifest3(A881,$A$3,Param!$B$5,Param!$C$5,Param!$D$5,Param!$E$5,Param!$B$6,Param!$C$6,Param!$D$6,Param!$E$6)</f>
        <v>27245</v>
      </c>
      <c r="D881" s="3">
        <f t="shared" si="325"/>
        <v>31.280137772675086</v>
      </c>
      <c r="E881" s="3">
        <f>tarifest3grenz(A881,$A$3,Param!$B$5,Param!$C$5,Param!$D$5,Param!$E$5,Param!$B$6,Param!$C$6,Param!$D$6,Param!$E$6)*100</f>
        <v>42</v>
      </c>
      <c r="F881" s="13">
        <f>soli3(C881,$A$3,Param!$J$4,Param!$J$5,Param!$J$6)</f>
        <v>1224.3900000000001</v>
      </c>
      <c r="G881" s="3">
        <f>soli3grenz(C881,$A$3,Param!$J$4,Param!$J$5,Param!$J$6)*100</f>
        <v>11.899999999999999</v>
      </c>
      <c r="H881" s="13">
        <f t="shared" si="316"/>
        <v>28469.39</v>
      </c>
      <c r="I881" s="3">
        <f t="shared" si="314"/>
        <v>32.685866819747417</v>
      </c>
      <c r="J881" s="13">
        <f t="shared" si="317"/>
        <v>46.997999999999998</v>
      </c>
      <c r="K881" s="13">
        <f>tarifest3(A881,$A$3,Param!$B$10,Param!$C$10,Param!$D$10,Param!$E$10,Param!$B$11,Param!$C$11,Param!$D$11,Param!$E$11)</f>
        <v>31591</v>
      </c>
      <c r="L881" s="3">
        <f t="shared" si="326"/>
        <v>36.269804822043625</v>
      </c>
      <c r="M881" s="3">
        <f>tarifest3grenz(A881,$A$3,Param!$B$10,Param!$C$10,Param!$D$10,Param!$E$10,Param!$B$11,Param!$C$11,Param!$D$11,Param!$E$11)*100</f>
        <v>42</v>
      </c>
      <c r="N881" s="3">
        <f t="shared" si="327"/>
        <v>17191</v>
      </c>
      <c r="O881" s="3">
        <f t="shared" si="328"/>
        <v>19.737083811710676</v>
      </c>
      <c r="P881" s="13">
        <f t="shared" si="318"/>
        <v>60969.999999999993</v>
      </c>
      <c r="Q881" s="13">
        <f t="shared" si="329"/>
        <v>0</v>
      </c>
      <c r="R881" s="13">
        <f>tarifest3(A881-$K$3,$A$3,Param!$B$10,Param!$C$10,Param!$D$10,Param!$E$10,Param!$B$11,Param!$C$11,Param!$D$11,Param!$E$11)</f>
        <v>22951</v>
      </c>
      <c r="S881" s="3">
        <f t="shared" si="330"/>
        <v>26.350172215843859</v>
      </c>
      <c r="T881" s="3">
        <f>IF(A881&lt;$K$3,$K$2,tarifest3grenz(A881-$K$3,$A$3,Param!$B$10,Param!$C$10,Param!$D$10,Param!$E$10,Param!$B$11,Param!$C$11,Param!$D$11,Param!$E$11))*100</f>
        <v>42</v>
      </c>
      <c r="U881" s="3">
        <f>MAX(K881-tarifest3($K$3,$A$3,Param!$B$10,Param!$C$10,Param!$D$10,Param!$E$10,Param!$B$11,Param!$C$11,Param!$D$11,Param!$E$11),0)</f>
        <v>26361</v>
      </c>
      <c r="V881" s="3">
        <f t="shared" si="331"/>
        <v>30.265212399540758</v>
      </c>
      <c r="W881" s="3">
        <f t="shared" si="332"/>
        <v>42</v>
      </c>
      <c r="X881" s="3">
        <f>soli3grenz(K881,$A$3,Param!$J$9,Param!$J$10,Param!$J$11)*100</f>
        <v>5.5</v>
      </c>
      <c r="Y881" s="13">
        <f t="shared" si="319"/>
        <v>26361</v>
      </c>
      <c r="Z881" s="3">
        <f t="shared" si="333"/>
        <v>30.265212399540758</v>
      </c>
      <c r="AA881" s="13">
        <f t="shared" si="320"/>
        <v>42</v>
      </c>
      <c r="AB881" s="13">
        <f t="shared" si="321"/>
        <v>-2108.3899999999994</v>
      </c>
      <c r="AC881" s="13">
        <f t="shared" si="322"/>
        <v>-2.4206544202066596</v>
      </c>
      <c r="AD881" s="13">
        <f t="shared" si="323"/>
        <v>-4.9979999999999976</v>
      </c>
      <c r="AE881" s="3">
        <f t="shared" si="324"/>
        <v>0</v>
      </c>
      <c r="AF881" s="13">
        <f t="shared" si="312"/>
        <v>2108.3899999999994</v>
      </c>
      <c r="AG881" s="13">
        <f t="shared" si="334"/>
        <v>2.4206544202066596</v>
      </c>
      <c r="AH881" s="13">
        <f t="shared" si="313"/>
        <v>2.4206544202066596</v>
      </c>
    </row>
    <row r="882" spans="1:34" x14ac:dyDescent="0.2">
      <c r="A882" s="8">
        <f t="shared" si="335"/>
        <v>87200</v>
      </c>
      <c r="B882" s="9">
        <f t="shared" si="315"/>
        <v>87.2</v>
      </c>
      <c r="C882" s="13">
        <f>tarifest3(A882,$A$3,Param!$B$5,Param!$C$5,Param!$D$5,Param!$E$5,Param!$B$6,Param!$C$6,Param!$D$6,Param!$E$6)</f>
        <v>27287</v>
      </c>
      <c r="D882" s="3">
        <f t="shared" si="325"/>
        <v>31.292431192660551</v>
      </c>
      <c r="E882" s="3">
        <f>tarifest3grenz(A882,$A$3,Param!$B$5,Param!$C$5,Param!$D$5,Param!$E$5,Param!$B$6,Param!$C$6,Param!$D$6,Param!$E$6)*100</f>
        <v>42</v>
      </c>
      <c r="F882" s="13">
        <f>soli3(C882,$A$3,Param!$J$4,Param!$J$5,Param!$J$6)</f>
        <v>1229.3800000000001</v>
      </c>
      <c r="G882" s="3">
        <f>soli3grenz(C882,$A$3,Param!$J$4,Param!$J$5,Param!$J$6)*100</f>
        <v>11.899999999999999</v>
      </c>
      <c r="H882" s="13">
        <f t="shared" si="316"/>
        <v>28516.38</v>
      </c>
      <c r="I882" s="3">
        <f t="shared" si="314"/>
        <v>32.702270642201839</v>
      </c>
      <c r="J882" s="13">
        <f t="shared" si="317"/>
        <v>46.997999999999998</v>
      </c>
      <c r="K882" s="13">
        <f>tarifest3(A882,$A$3,Param!$B$10,Param!$C$10,Param!$D$10,Param!$E$10,Param!$B$11,Param!$C$11,Param!$D$11,Param!$E$11)</f>
        <v>31633</v>
      </c>
      <c r="L882" s="3">
        <f t="shared" si="326"/>
        <v>36.276376146788991</v>
      </c>
      <c r="M882" s="3">
        <f>tarifest3grenz(A882,$A$3,Param!$B$10,Param!$C$10,Param!$D$10,Param!$E$10,Param!$B$11,Param!$C$11,Param!$D$11,Param!$E$11)*100</f>
        <v>42</v>
      </c>
      <c r="N882" s="3">
        <f t="shared" si="327"/>
        <v>17233</v>
      </c>
      <c r="O882" s="3">
        <f t="shared" si="328"/>
        <v>19.762614678899084</v>
      </c>
      <c r="P882" s="13">
        <f t="shared" si="318"/>
        <v>61039.999999999993</v>
      </c>
      <c r="Q882" s="13">
        <f t="shared" si="329"/>
        <v>0</v>
      </c>
      <c r="R882" s="13">
        <f>tarifest3(A882-$K$3,$A$3,Param!$B$10,Param!$C$10,Param!$D$10,Param!$E$10,Param!$B$11,Param!$C$11,Param!$D$11,Param!$E$11)</f>
        <v>22993</v>
      </c>
      <c r="S882" s="3">
        <f t="shared" si="330"/>
        <v>26.368119266055047</v>
      </c>
      <c r="T882" s="3">
        <f>IF(A882&lt;$K$3,$K$2,tarifest3grenz(A882-$K$3,$A$3,Param!$B$10,Param!$C$10,Param!$D$10,Param!$E$10,Param!$B$11,Param!$C$11,Param!$D$11,Param!$E$11))*100</f>
        <v>42</v>
      </c>
      <c r="U882" s="3">
        <f>MAX(K882-tarifest3($K$3,$A$3,Param!$B$10,Param!$C$10,Param!$D$10,Param!$E$10,Param!$B$11,Param!$C$11,Param!$D$11,Param!$E$11),0)</f>
        <v>26403</v>
      </c>
      <c r="V882" s="3">
        <f t="shared" si="331"/>
        <v>30.278669724770641</v>
      </c>
      <c r="W882" s="3">
        <f t="shared" si="332"/>
        <v>42</v>
      </c>
      <c r="X882" s="3">
        <f>soli3grenz(K882,$A$3,Param!$J$9,Param!$J$10,Param!$J$11)*100</f>
        <v>5.5</v>
      </c>
      <c r="Y882" s="13">
        <f t="shared" si="319"/>
        <v>26403</v>
      </c>
      <c r="Z882" s="3">
        <f t="shared" si="333"/>
        <v>30.278669724770641</v>
      </c>
      <c r="AA882" s="13">
        <f t="shared" si="320"/>
        <v>42</v>
      </c>
      <c r="AB882" s="13">
        <f t="shared" si="321"/>
        <v>-2113.380000000001</v>
      </c>
      <c r="AC882" s="13">
        <f t="shared" si="322"/>
        <v>-2.4236009174311981</v>
      </c>
      <c r="AD882" s="13">
        <f t="shared" si="323"/>
        <v>-4.9979999999999976</v>
      </c>
      <c r="AE882" s="3">
        <f t="shared" si="324"/>
        <v>0</v>
      </c>
      <c r="AF882" s="13">
        <f t="shared" si="312"/>
        <v>2113.380000000001</v>
      </c>
      <c r="AG882" s="13">
        <f t="shared" si="334"/>
        <v>2.4236009174311981</v>
      </c>
      <c r="AH882" s="13">
        <f t="shared" si="313"/>
        <v>2.4236009174311981</v>
      </c>
    </row>
    <row r="883" spans="1:34" x14ac:dyDescent="0.2">
      <c r="A883" s="8">
        <f t="shared" si="335"/>
        <v>87300</v>
      </c>
      <c r="B883" s="9">
        <f t="shared" si="315"/>
        <v>87.3</v>
      </c>
      <c r="C883" s="13">
        <f>tarifest3(A883,$A$3,Param!$B$5,Param!$C$5,Param!$D$5,Param!$E$5,Param!$B$6,Param!$C$6,Param!$D$6,Param!$E$6)</f>
        <v>27329</v>
      </c>
      <c r="D883" s="3">
        <f t="shared" si="325"/>
        <v>31.304696449026348</v>
      </c>
      <c r="E883" s="3">
        <f>tarifest3grenz(A883,$A$3,Param!$B$5,Param!$C$5,Param!$D$5,Param!$E$5,Param!$B$6,Param!$C$6,Param!$D$6,Param!$E$6)*100</f>
        <v>42</v>
      </c>
      <c r="F883" s="13">
        <f>soli3(C883,$A$3,Param!$J$4,Param!$J$5,Param!$J$6)</f>
        <v>1234.3800000000001</v>
      </c>
      <c r="G883" s="3">
        <f>soli3grenz(C883,$A$3,Param!$J$4,Param!$J$5,Param!$J$6)*100</f>
        <v>11.899999999999999</v>
      </c>
      <c r="H883" s="13">
        <f t="shared" si="316"/>
        <v>28563.38</v>
      </c>
      <c r="I883" s="3">
        <f t="shared" si="314"/>
        <v>32.718648339060714</v>
      </c>
      <c r="J883" s="13">
        <f t="shared" si="317"/>
        <v>46.997999999999998</v>
      </c>
      <c r="K883" s="13">
        <f>tarifest3(A883,$A$3,Param!$B$10,Param!$C$10,Param!$D$10,Param!$E$10,Param!$B$11,Param!$C$11,Param!$D$11,Param!$E$11)</f>
        <v>31675</v>
      </c>
      <c r="L883" s="3">
        <f t="shared" si="326"/>
        <v>36.282932416953031</v>
      </c>
      <c r="M883" s="3">
        <f>tarifest3grenz(A883,$A$3,Param!$B$10,Param!$C$10,Param!$D$10,Param!$E$10,Param!$B$11,Param!$C$11,Param!$D$11,Param!$E$11)*100</f>
        <v>42</v>
      </c>
      <c r="N883" s="3">
        <f t="shared" si="327"/>
        <v>17275</v>
      </c>
      <c r="O883" s="3">
        <f t="shared" si="328"/>
        <v>19.788087056128294</v>
      </c>
      <c r="P883" s="13">
        <f t="shared" si="318"/>
        <v>61109.999999999993</v>
      </c>
      <c r="Q883" s="13">
        <f t="shared" si="329"/>
        <v>0</v>
      </c>
      <c r="R883" s="13">
        <f>tarifest3(A883-$K$3,$A$3,Param!$B$10,Param!$C$10,Param!$D$10,Param!$E$10,Param!$B$11,Param!$C$11,Param!$D$11,Param!$E$11)</f>
        <v>23035</v>
      </c>
      <c r="S883" s="3">
        <f t="shared" si="330"/>
        <v>26.386025200458192</v>
      </c>
      <c r="T883" s="3">
        <f>IF(A883&lt;$K$3,$K$2,tarifest3grenz(A883-$K$3,$A$3,Param!$B$10,Param!$C$10,Param!$D$10,Param!$E$10,Param!$B$11,Param!$C$11,Param!$D$11,Param!$E$11))*100</f>
        <v>42</v>
      </c>
      <c r="U883" s="3">
        <f>MAX(K883-tarifest3($K$3,$A$3,Param!$B$10,Param!$C$10,Param!$D$10,Param!$E$10,Param!$B$11,Param!$C$11,Param!$D$11,Param!$E$11),0)</f>
        <v>26445</v>
      </c>
      <c r="V883" s="3">
        <f t="shared" si="331"/>
        <v>30.29209621993127</v>
      </c>
      <c r="W883" s="3">
        <f t="shared" si="332"/>
        <v>42</v>
      </c>
      <c r="X883" s="3">
        <f>soli3grenz(K883,$A$3,Param!$J$9,Param!$J$10,Param!$J$11)*100</f>
        <v>5.5</v>
      </c>
      <c r="Y883" s="13">
        <f t="shared" si="319"/>
        <v>26445</v>
      </c>
      <c r="Z883" s="3">
        <f t="shared" si="333"/>
        <v>30.29209621993127</v>
      </c>
      <c r="AA883" s="13">
        <f t="shared" si="320"/>
        <v>42</v>
      </c>
      <c r="AB883" s="13">
        <f t="shared" si="321"/>
        <v>-2118.380000000001</v>
      </c>
      <c r="AC883" s="13">
        <f t="shared" si="322"/>
        <v>-2.4265521191294432</v>
      </c>
      <c r="AD883" s="13">
        <f t="shared" si="323"/>
        <v>-4.9979999999999976</v>
      </c>
      <c r="AE883" s="3">
        <f t="shared" si="324"/>
        <v>0</v>
      </c>
      <c r="AF883" s="13">
        <f t="shared" si="312"/>
        <v>2118.380000000001</v>
      </c>
      <c r="AG883" s="13">
        <f t="shared" si="334"/>
        <v>2.4265521191294432</v>
      </c>
      <c r="AH883" s="13">
        <f t="shared" si="313"/>
        <v>2.4265521191294432</v>
      </c>
    </row>
    <row r="884" spans="1:34" x14ac:dyDescent="0.2">
      <c r="A884" s="8">
        <f t="shared" si="335"/>
        <v>87400</v>
      </c>
      <c r="B884" s="9">
        <f t="shared" si="315"/>
        <v>87.4</v>
      </c>
      <c r="C884" s="13">
        <f>tarifest3(A884,$A$3,Param!$B$5,Param!$C$5,Param!$D$5,Param!$E$5,Param!$B$6,Param!$C$6,Param!$D$6,Param!$E$6)</f>
        <v>27371</v>
      </c>
      <c r="D884" s="3">
        <f t="shared" si="325"/>
        <v>31.316933638443935</v>
      </c>
      <c r="E884" s="3">
        <f>tarifest3grenz(A884,$A$3,Param!$B$5,Param!$C$5,Param!$D$5,Param!$E$5,Param!$B$6,Param!$C$6,Param!$D$6,Param!$E$6)*100</f>
        <v>42</v>
      </c>
      <c r="F884" s="13">
        <f>soli3(C884,$A$3,Param!$J$4,Param!$J$5,Param!$J$6)</f>
        <v>1239.3800000000001</v>
      </c>
      <c r="G884" s="3">
        <f>soli3grenz(C884,$A$3,Param!$J$4,Param!$J$5,Param!$J$6)*100</f>
        <v>11.899999999999999</v>
      </c>
      <c r="H884" s="13">
        <f t="shared" si="316"/>
        <v>28610.38</v>
      </c>
      <c r="I884" s="3">
        <f t="shared" si="314"/>
        <v>32.734988558352399</v>
      </c>
      <c r="J884" s="13">
        <f t="shared" si="317"/>
        <v>46.997999999999998</v>
      </c>
      <c r="K884" s="13">
        <f>tarifest3(A884,$A$3,Param!$B$10,Param!$C$10,Param!$D$10,Param!$E$10,Param!$B$11,Param!$C$11,Param!$D$11,Param!$E$11)</f>
        <v>31717</v>
      </c>
      <c r="L884" s="3">
        <f t="shared" si="326"/>
        <v>36.289473684210527</v>
      </c>
      <c r="M884" s="3">
        <f>tarifest3grenz(A884,$A$3,Param!$B$10,Param!$C$10,Param!$D$10,Param!$E$10,Param!$B$11,Param!$C$11,Param!$D$11,Param!$E$11)*100</f>
        <v>42</v>
      </c>
      <c r="N884" s="3">
        <f t="shared" si="327"/>
        <v>17317</v>
      </c>
      <c r="O884" s="3">
        <f t="shared" si="328"/>
        <v>19.813501144164761</v>
      </c>
      <c r="P884" s="13">
        <f t="shared" si="318"/>
        <v>61179.999999999993</v>
      </c>
      <c r="Q884" s="13">
        <f t="shared" si="329"/>
        <v>0</v>
      </c>
      <c r="R884" s="13">
        <f>tarifest3(A884-$K$3,$A$3,Param!$B$10,Param!$C$10,Param!$D$10,Param!$E$10,Param!$B$11,Param!$C$11,Param!$D$11,Param!$E$11)</f>
        <v>23077</v>
      </c>
      <c r="S884" s="3">
        <f t="shared" si="330"/>
        <v>26.403890160183067</v>
      </c>
      <c r="T884" s="3">
        <f>IF(A884&lt;$K$3,$K$2,tarifest3grenz(A884-$K$3,$A$3,Param!$B$10,Param!$C$10,Param!$D$10,Param!$E$10,Param!$B$11,Param!$C$11,Param!$D$11,Param!$E$11))*100</f>
        <v>42</v>
      </c>
      <c r="U884" s="3">
        <f>MAX(K884-tarifest3($K$3,$A$3,Param!$B$10,Param!$C$10,Param!$D$10,Param!$E$10,Param!$B$11,Param!$C$11,Param!$D$11,Param!$E$11),0)</f>
        <v>26487</v>
      </c>
      <c r="V884" s="3">
        <f t="shared" si="331"/>
        <v>30.305491990846683</v>
      </c>
      <c r="W884" s="3">
        <f t="shared" si="332"/>
        <v>42</v>
      </c>
      <c r="X884" s="3">
        <f>soli3grenz(K884,$A$3,Param!$J$9,Param!$J$10,Param!$J$11)*100</f>
        <v>5.5</v>
      </c>
      <c r="Y884" s="13">
        <f t="shared" si="319"/>
        <v>26487</v>
      </c>
      <c r="Z884" s="3">
        <f t="shared" si="333"/>
        <v>30.305491990846683</v>
      </c>
      <c r="AA884" s="13">
        <f t="shared" si="320"/>
        <v>42</v>
      </c>
      <c r="AB884" s="13">
        <f t="shared" si="321"/>
        <v>-2123.380000000001</v>
      </c>
      <c r="AC884" s="13">
        <f t="shared" si="322"/>
        <v>-2.4294965675057156</v>
      </c>
      <c r="AD884" s="13">
        <f t="shared" si="323"/>
        <v>-4.9979999999999976</v>
      </c>
      <c r="AE884" s="3">
        <f t="shared" si="324"/>
        <v>0</v>
      </c>
      <c r="AF884" s="13">
        <f t="shared" ref="AF884:AF947" si="336">-AB884</f>
        <v>2123.380000000001</v>
      </c>
      <c r="AG884" s="13">
        <f t="shared" si="334"/>
        <v>2.4294965675057156</v>
      </c>
      <c r="AH884" s="13">
        <f t="shared" ref="AH884:AH947" si="337">-AC884</f>
        <v>2.4294965675057156</v>
      </c>
    </row>
    <row r="885" spans="1:34" x14ac:dyDescent="0.2">
      <c r="A885" s="8">
        <f t="shared" si="335"/>
        <v>87500</v>
      </c>
      <c r="B885" s="9">
        <f t="shared" si="315"/>
        <v>87.5</v>
      </c>
      <c r="C885" s="13">
        <f>tarifest3(A885,$A$3,Param!$B$5,Param!$C$5,Param!$D$5,Param!$E$5,Param!$B$6,Param!$C$6,Param!$D$6,Param!$E$6)</f>
        <v>27413</v>
      </c>
      <c r="D885" s="3">
        <f t="shared" si="325"/>
        <v>31.329142857142855</v>
      </c>
      <c r="E885" s="3">
        <f>tarifest3grenz(A885,$A$3,Param!$B$5,Param!$C$5,Param!$D$5,Param!$E$5,Param!$B$6,Param!$C$6,Param!$D$6,Param!$E$6)*100</f>
        <v>42</v>
      </c>
      <c r="F885" s="13">
        <f>soli3(C885,$A$3,Param!$J$4,Param!$J$5,Param!$J$6)</f>
        <v>1244.3800000000001</v>
      </c>
      <c r="G885" s="3">
        <f>soli3grenz(C885,$A$3,Param!$J$4,Param!$J$5,Param!$J$6)*100</f>
        <v>11.899999999999999</v>
      </c>
      <c r="H885" s="13">
        <f t="shared" si="316"/>
        <v>28657.38</v>
      </c>
      <c r="I885" s="3">
        <f t="shared" si="314"/>
        <v>32.751291428571427</v>
      </c>
      <c r="J885" s="13">
        <f t="shared" si="317"/>
        <v>46.997999999999998</v>
      </c>
      <c r="K885" s="13">
        <f>tarifest3(A885,$A$3,Param!$B$10,Param!$C$10,Param!$D$10,Param!$E$10,Param!$B$11,Param!$C$11,Param!$D$11,Param!$E$11)</f>
        <v>31759</v>
      </c>
      <c r="L885" s="3">
        <f t="shared" si="326"/>
        <v>36.295999999999999</v>
      </c>
      <c r="M885" s="3">
        <f>tarifest3grenz(A885,$A$3,Param!$B$10,Param!$C$10,Param!$D$10,Param!$E$10,Param!$B$11,Param!$C$11,Param!$D$11,Param!$E$11)*100</f>
        <v>42</v>
      </c>
      <c r="N885" s="3">
        <f t="shared" si="327"/>
        <v>17359</v>
      </c>
      <c r="O885" s="3">
        <f t="shared" si="328"/>
        <v>19.838857142857144</v>
      </c>
      <c r="P885" s="13">
        <f t="shared" si="318"/>
        <v>61249.999999999993</v>
      </c>
      <c r="Q885" s="13">
        <f t="shared" si="329"/>
        <v>0</v>
      </c>
      <c r="R885" s="13">
        <f>tarifest3(A885-$K$3,$A$3,Param!$B$10,Param!$C$10,Param!$D$10,Param!$E$10,Param!$B$11,Param!$C$11,Param!$D$11,Param!$E$11)</f>
        <v>23119</v>
      </c>
      <c r="S885" s="3">
        <f t="shared" si="330"/>
        <v>26.421714285714287</v>
      </c>
      <c r="T885" s="3">
        <f>IF(A885&lt;$K$3,$K$2,tarifest3grenz(A885-$K$3,$A$3,Param!$B$10,Param!$C$10,Param!$D$10,Param!$E$10,Param!$B$11,Param!$C$11,Param!$D$11,Param!$E$11))*100</f>
        <v>42</v>
      </c>
      <c r="U885" s="3">
        <f>MAX(K885-tarifest3($K$3,$A$3,Param!$B$10,Param!$C$10,Param!$D$10,Param!$E$10,Param!$B$11,Param!$C$11,Param!$D$11,Param!$E$11),0)</f>
        <v>26529</v>
      </c>
      <c r="V885" s="3">
        <f t="shared" si="331"/>
        <v>30.318857142857141</v>
      </c>
      <c r="W885" s="3">
        <f t="shared" si="332"/>
        <v>42</v>
      </c>
      <c r="X885" s="3">
        <f>soli3grenz(K885,$A$3,Param!$J$9,Param!$J$10,Param!$J$11)*100</f>
        <v>5.5</v>
      </c>
      <c r="Y885" s="13">
        <f t="shared" si="319"/>
        <v>26529</v>
      </c>
      <c r="Z885" s="3">
        <f t="shared" si="333"/>
        <v>30.318857142857141</v>
      </c>
      <c r="AA885" s="13">
        <f t="shared" si="320"/>
        <v>42</v>
      </c>
      <c r="AB885" s="13">
        <f t="shared" si="321"/>
        <v>-2128.380000000001</v>
      </c>
      <c r="AC885" s="13">
        <f t="shared" si="322"/>
        <v>-2.4324342857142867</v>
      </c>
      <c r="AD885" s="13">
        <f t="shared" si="323"/>
        <v>-4.9979999999999976</v>
      </c>
      <c r="AE885" s="3">
        <f t="shared" si="324"/>
        <v>0</v>
      </c>
      <c r="AF885" s="13">
        <f t="shared" si="336"/>
        <v>2128.380000000001</v>
      </c>
      <c r="AG885" s="13">
        <f t="shared" si="334"/>
        <v>2.4324342857142867</v>
      </c>
      <c r="AH885" s="13">
        <f t="shared" si="337"/>
        <v>2.4324342857142867</v>
      </c>
    </row>
    <row r="886" spans="1:34" x14ac:dyDescent="0.2">
      <c r="A886" s="8">
        <f t="shared" si="335"/>
        <v>87600</v>
      </c>
      <c r="B886" s="9">
        <f t="shared" si="315"/>
        <v>87.6</v>
      </c>
      <c r="C886" s="13">
        <f>tarifest3(A886,$A$3,Param!$B$5,Param!$C$5,Param!$D$5,Param!$E$5,Param!$B$6,Param!$C$6,Param!$D$6,Param!$E$6)</f>
        <v>27455</v>
      </c>
      <c r="D886" s="3">
        <f t="shared" si="325"/>
        <v>31.341324200913238</v>
      </c>
      <c r="E886" s="3">
        <f>tarifest3grenz(A886,$A$3,Param!$B$5,Param!$C$5,Param!$D$5,Param!$E$5,Param!$B$6,Param!$C$6,Param!$D$6,Param!$E$6)*100</f>
        <v>42</v>
      </c>
      <c r="F886" s="13">
        <f>soli3(C886,$A$3,Param!$J$4,Param!$J$5,Param!$J$6)</f>
        <v>1249.3800000000001</v>
      </c>
      <c r="G886" s="3">
        <f>soli3grenz(C886,$A$3,Param!$J$4,Param!$J$5,Param!$J$6)*100</f>
        <v>11.899999999999999</v>
      </c>
      <c r="H886" s="13">
        <f t="shared" si="316"/>
        <v>28704.38</v>
      </c>
      <c r="I886" s="3">
        <f t="shared" si="314"/>
        <v>32.767557077625568</v>
      </c>
      <c r="J886" s="13">
        <f t="shared" si="317"/>
        <v>46.997999999999998</v>
      </c>
      <c r="K886" s="13">
        <f>tarifest3(A886,$A$3,Param!$B$10,Param!$C$10,Param!$D$10,Param!$E$10,Param!$B$11,Param!$C$11,Param!$D$11,Param!$E$11)</f>
        <v>31801</v>
      </c>
      <c r="L886" s="3">
        <f t="shared" si="326"/>
        <v>36.30251141552511</v>
      </c>
      <c r="M886" s="3">
        <f>tarifest3grenz(A886,$A$3,Param!$B$10,Param!$C$10,Param!$D$10,Param!$E$10,Param!$B$11,Param!$C$11,Param!$D$11,Param!$E$11)*100</f>
        <v>42</v>
      </c>
      <c r="N886" s="3">
        <f t="shared" si="327"/>
        <v>17401</v>
      </c>
      <c r="O886" s="3">
        <f t="shared" si="328"/>
        <v>19.86415525114155</v>
      </c>
      <c r="P886" s="13">
        <f t="shared" si="318"/>
        <v>61319.999999999993</v>
      </c>
      <c r="Q886" s="13">
        <f t="shared" si="329"/>
        <v>0</v>
      </c>
      <c r="R886" s="13">
        <f>tarifest3(A886-$K$3,$A$3,Param!$B$10,Param!$C$10,Param!$D$10,Param!$E$10,Param!$B$11,Param!$C$11,Param!$D$11,Param!$E$11)</f>
        <v>23161</v>
      </c>
      <c r="S886" s="3">
        <f t="shared" si="330"/>
        <v>26.439497716894977</v>
      </c>
      <c r="T886" s="3">
        <f>IF(A886&lt;$K$3,$K$2,tarifest3grenz(A886-$K$3,$A$3,Param!$B$10,Param!$C$10,Param!$D$10,Param!$E$10,Param!$B$11,Param!$C$11,Param!$D$11,Param!$E$11))*100</f>
        <v>42</v>
      </c>
      <c r="U886" s="3">
        <f>MAX(K886-tarifest3($K$3,$A$3,Param!$B$10,Param!$C$10,Param!$D$10,Param!$E$10,Param!$B$11,Param!$C$11,Param!$D$11,Param!$E$11),0)</f>
        <v>26571</v>
      </c>
      <c r="V886" s="3">
        <f t="shared" si="331"/>
        <v>30.332191780821915</v>
      </c>
      <c r="W886" s="3">
        <f t="shared" si="332"/>
        <v>42</v>
      </c>
      <c r="X886" s="3">
        <f>soli3grenz(K886,$A$3,Param!$J$9,Param!$J$10,Param!$J$11)*100</f>
        <v>5.5</v>
      </c>
      <c r="Y886" s="13">
        <f t="shared" si="319"/>
        <v>26571</v>
      </c>
      <c r="Z886" s="3">
        <f t="shared" si="333"/>
        <v>30.332191780821915</v>
      </c>
      <c r="AA886" s="13">
        <f t="shared" si="320"/>
        <v>42</v>
      </c>
      <c r="AB886" s="13">
        <f t="shared" si="321"/>
        <v>-2133.380000000001</v>
      </c>
      <c r="AC886" s="13">
        <f t="shared" si="322"/>
        <v>-2.4353652968036528</v>
      </c>
      <c r="AD886" s="13">
        <f t="shared" si="323"/>
        <v>-4.9979999999999976</v>
      </c>
      <c r="AE886" s="3">
        <f t="shared" si="324"/>
        <v>0</v>
      </c>
      <c r="AF886" s="13">
        <f t="shared" si="336"/>
        <v>2133.380000000001</v>
      </c>
      <c r="AG886" s="13">
        <f t="shared" si="334"/>
        <v>2.4353652968036528</v>
      </c>
      <c r="AH886" s="13">
        <f t="shared" si="337"/>
        <v>2.4353652968036528</v>
      </c>
    </row>
    <row r="887" spans="1:34" x14ac:dyDescent="0.2">
      <c r="A887" s="8">
        <f t="shared" si="335"/>
        <v>87700</v>
      </c>
      <c r="B887" s="9">
        <f t="shared" si="315"/>
        <v>87.7</v>
      </c>
      <c r="C887" s="13">
        <f>tarifest3(A887,$A$3,Param!$B$5,Param!$C$5,Param!$D$5,Param!$E$5,Param!$B$6,Param!$C$6,Param!$D$6,Param!$E$6)</f>
        <v>27497</v>
      </c>
      <c r="D887" s="3">
        <f t="shared" si="325"/>
        <v>31.353477765108323</v>
      </c>
      <c r="E887" s="3">
        <f>tarifest3grenz(A887,$A$3,Param!$B$5,Param!$C$5,Param!$D$5,Param!$E$5,Param!$B$6,Param!$C$6,Param!$D$6,Param!$E$6)*100</f>
        <v>42</v>
      </c>
      <c r="F887" s="13">
        <f>soli3(C887,$A$3,Param!$J$4,Param!$J$5,Param!$J$6)</f>
        <v>1254.3699999999999</v>
      </c>
      <c r="G887" s="3">
        <f>soli3grenz(C887,$A$3,Param!$J$4,Param!$J$5,Param!$J$6)*100</f>
        <v>11.899999999999999</v>
      </c>
      <c r="H887" s="13">
        <f t="shared" si="316"/>
        <v>28751.37</v>
      </c>
      <c r="I887" s="3">
        <f t="shared" si="314"/>
        <v>32.783774230330671</v>
      </c>
      <c r="J887" s="13">
        <f t="shared" si="317"/>
        <v>46.997999999999998</v>
      </c>
      <c r="K887" s="13">
        <f>tarifest3(A887,$A$3,Param!$B$10,Param!$C$10,Param!$D$10,Param!$E$10,Param!$B$11,Param!$C$11,Param!$D$11,Param!$E$11)</f>
        <v>31843</v>
      </c>
      <c r="L887" s="3">
        <f t="shared" si="326"/>
        <v>36.30900798175599</v>
      </c>
      <c r="M887" s="3">
        <f>tarifest3grenz(A887,$A$3,Param!$B$10,Param!$C$10,Param!$D$10,Param!$E$10,Param!$B$11,Param!$C$11,Param!$D$11,Param!$E$11)*100</f>
        <v>42</v>
      </c>
      <c r="N887" s="3">
        <f t="shared" si="327"/>
        <v>17443</v>
      </c>
      <c r="O887" s="3">
        <f t="shared" si="328"/>
        <v>19.889395667046749</v>
      </c>
      <c r="P887" s="13">
        <f t="shared" si="318"/>
        <v>61389.999999999993</v>
      </c>
      <c r="Q887" s="13">
        <f t="shared" si="329"/>
        <v>0</v>
      </c>
      <c r="R887" s="13">
        <f>tarifest3(A887-$K$3,$A$3,Param!$B$10,Param!$C$10,Param!$D$10,Param!$E$10,Param!$B$11,Param!$C$11,Param!$D$11,Param!$E$11)</f>
        <v>23203</v>
      </c>
      <c r="S887" s="3">
        <f t="shared" si="330"/>
        <v>26.457240592930443</v>
      </c>
      <c r="T887" s="3">
        <f>IF(A887&lt;$K$3,$K$2,tarifest3grenz(A887-$K$3,$A$3,Param!$B$10,Param!$C$10,Param!$D$10,Param!$E$10,Param!$B$11,Param!$C$11,Param!$D$11,Param!$E$11))*100</f>
        <v>42</v>
      </c>
      <c r="U887" s="3">
        <f>MAX(K887-tarifest3($K$3,$A$3,Param!$B$10,Param!$C$10,Param!$D$10,Param!$E$10,Param!$B$11,Param!$C$11,Param!$D$11,Param!$E$11),0)</f>
        <v>26613</v>
      </c>
      <c r="V887" s="3">
        <f t="shared" si="331"/>
        <v>30.345496009122009</v>
      </c>
      <c r="W887" s="3">
        <f t="shared" si="332"/>
        <v>42</v>
      </c>
      <c r="X887" s="3">
        <f>soli3grenz(K887,$A$3,Param!$J$9,Param!$J$10,Param!$J$11)*100</f>
        <v>5.5</v>
      </c>
      <c r="Y887" s="13">
        <f t="shared" si="319"/>
        <v>26613</v>
      </c>
      <c r="Z887" s="3">
        <f t="shared" si="333"/>
        <v>30.345496009122009</v>
      </c>
      <c r="AA887" s="13">
        <f t="shared" si="320"/>
        <v>42</v>
      </c>
      <c r="AB887" s="13">
        <f t="shared" si="321"/>
        <v>-2138.369999999999</v>
      </c>
      <c r="AC887" s="13">
        <f t="shared" si="322"/>
        <v>-2.4382782212086624</v>
      </c>
      <c r="AD887" s="13">
        <f t="shared" si="323"/>
        <v>-4.9979999999999976</v>
      </c>
      <c r="AE887" s="3">
        <f t="shared" si="324"/>
        <v>0</v>
      </c>
      <c r="AF887" s="13">
        <f t="shared" si="336"/>
        <v>2138.369999999999</v>
      </c>
      <c r="AG887" s="13">
        <f t="shared" si="334"/>
        <v>2.4382782212086624</v>
      </c>
      <c r="AH887" s="13">
        <f t="shared" si="337"/>
        <v>2.4382782212086624</v>
      </c>
    </row>
    <row r="888" spans="1:34" x14ac:dyDescent="0.2">
      <c r="A888" s="8">
        <f t="shared" si="335"/>
        <v>87800</v>
      </c>
      <c r="B888" s="9">
        <f t="shared" si="315"/>
        <v>87.8</v>
      </c>
      <c r="C888" s="13">
        <f>tarifest3(A888,$A$3,Param!$B$5,Param!$C$5,Param!$D$5,Param!$E$5,Param!$B$6,Param!$C$6,Param!$D$6,Param!$E$6)</f>
        <v>27539</v>
      </c>
      <c r="D888" s="3">
        <f t="shared" si="325"/>
        <v>31.365603644646921</v>
      </c>
      <c r="E888" s="3">
        <f>tarifest3grenz(A888,$A$3,Param!$B$5,Param!$C$5,Param!$D$5,Param!$E$5,Param!$B$6,Param!$C$6,Param!$D$6,Param!$E$6)*100</f>
        <v>42</v>
      </c>
      <c r="F888" s="13">
        <f>soli3(C888,$A$3,Param!$J$4,Param!$J$5,Param!$J$6)</f>
        <v>1259.3699999999999</v>
      </c>
      <c r="G888" s="3">
        <f>soli3grenz(C888,$A$3,Param!$J$4,Param!$J$5,Param!$J$6)*100</f>
        <v>11.899999999999999</v>
      </c>
      <c r="H888" s="13">
        <f t="shared" si="316"/>
        <v>28798.37</v>
      </c>
      <c r="I888" s="3">
        <f t="shared" si="314"/>
        <v>32.799965831435081</v>
      </c>
      <c r="J888" s="13">
        <f t="shared" si="317"/>
        <v>46.997999999999998</v>
      </c>
      <c r="K888" s="13">
        <f>tarifest3(A888,$A$3,Param!$B$10,Param!$C$10,Param!$D$10,Param!$E$10,Param!$B$11,Param!$C$11,Param!$D$11,Param!$E$11)</f>
        <v>31885</v>
      </c>
      <c r="L888" s="3">
        <f t="shared" si="326"/>
        <v>36.315489749430526</v>
      </c>
      <c r="M888" s="3">
        <f>tarifest3grenz(A888,$A$3,Param!$B$10,Param!$C$10,Param!$D$10,Param!$E$10,Param!$B$11,Param!$C$11,Param!$D$11,Param!$E$11)*100</f>
        <v>42</v>
      </c>
      <c r="N888" s="3">
        <f t="shared" si="327"/>
        <v>17485</v>
      </c>
      <c r="O888" s="3">
        <f t="shared" si="328"/>
        <v>19.914578587699317</v>
      </c>
      <c r="P888" s="13">
        <f t="shared" si="318"/>
        <v>61459.999999999993</v>
      </c>
      <c r="Q888" s="13">
        <f t="shared" si="329"/>
        <v>0</v>
      </c>
      <c r="R888" s="13">
        <f>tarifest3(A888-$K$3,$A$3,Param!$B$10,Param!$C$10,Param!$D$10,Param!$E$10,Param!$B$11,Param!$C$11,Param!$D$11,Param!$E$11)</f>
        <v>23245</v>
      </c>
      <c r="S888" s="3">
        <f t="shared" si="330"/>
        <v>26.474943052391797</v>
      </c>
      <c r="T888" s="3">
        <f>IF(A888&lt;$K$3,$K$2,tarifest3grenz(A888-$K$3,$A$3,Param!$B$10,Param!$C$10,Param!$D$10,Param!$E$10,Param!$B$11,Param!$C$11,Param!$D$11,Param!$E$11))*100</f>
        <v>42</v>
      </c>
      <c r="U888" s="3">
        <f>MAX(K888-tarifest3($K$3,$A$3,Param!$B$10,Param!$C$10,Param!$D$10,Param!$E$10,Param!$B$11,Param!$C$11,Param!$D$11,Param!$E$11),0)</f>
        <v>26655</v>
      </c>
      <c r="V888" s="3">
        <f t="shared" si="331"/>
        <v>30.35876993166287</v>
      </c>
      <c r="W888" s="3">
        <f t="shared" si="332"/>
        <v>42</v>
      </c>
      <c r="X888" s="3">
        <f>soli3grenz(K888,$A$3,Param!$J$9,Param!$J$10,Param!$J$11)*100</f>
        <v>5.5</v>
      </c>
      <c r="Y888" s="13">
        <f t="shared" si="319"/>
        <v>26655</v>
      </c>
      <c r="Z888" s="3">
        <f t="shared" si="333"/>
        <v>30.35876993166287</v>
      </c>
      <c r="AA888" s="13">
        <f t="shared" si="320"/>
        <v>42</v>
      </c>
      <c r="AB888" s="13">
        <f t="shared" si="321"/>
        <v>-2143.369999999999</v>
      </c>
      <c r="AC888" s="13">
        <f t="shared" si="322"/>
        <v>-2.441195899772211</v>
      </c>
      <c r="AD888" s="13">
        <f t="shared" si="323"/>
        <v>-4.9979999999999976</v>
      </c>
      <c r="AE888" s="3">
        <f t="shared" si="324"/>
        <v>0</v>
      </c>
      <c r="AF888" s="13">
        <f t="shared" si="336"/>
        <v>2143.369999999999</v>
      </c>
      <c r="AG888" s="13">
        <f t="shared" si="334"/>
        <v>2.441195899772211</v>
      </c>
      <c r="AH888" s="13">
        <f t="shared" si="337"/>
        <v>2.441195899772211</v>
      </c>
    </row>
    <row r="889" spans="1:34" x14ac:dyDescent="0.2">
      <c r="A889" s="8">
        <f t="shared" si="335"/>
        <v>87900</v>
      </c>
      <c r="B889" s="9">
        <f t="shared" si="315"/>
        <v>87.9</v>
      </c>
      <c r="C889" s="13">
        <f>tarifest3(A889,$A$3,Param!$B$5,Param!$C$5,Param!$D$5,Param!$E$5,Param!$B$6,Param!$C$6,Param!$D$6,Param!$E$6)</f>
        <v>27581</v>
      </c>
      <c r="D889" s="3">
        <f t="shared" si="325"/>
        <v>31.377701934015928</v>
      </c>
      <c r="E889" s="3">
        <f>tarifest3grenz(A889,$A$3,Param!$B$5,Param!$C$5,Param!$D$5,Param!$E$5,Param!$B$6,Param!$C$6,Param!$D$6,Param!$E$6)*100</f>
        <v>42</v>
      </c>
      <c r="F889" s="13">
        <f>soli3(C889,$A$3,Param!$J$4,Param!$J$5,Param!$J$6)</f>
        <v>1264.3699999999999</v>
      </c>
      <c r="G889" s="3">
        <f>soli3grenz(C889,$A$3,Param!$J$4,Param!$J$5,Param!$J$6)*100</f>
        <v>11.899999999999999</v>
      </c>
      <c r="H889" s="13">
        <f t="shared" si="316"/>
        <v>28845.37</v>
      </c>
      <c r="I889" s="3">
        <f t="shared" si="314"/>
        <v>32.816120591581345</v>
      </c>
      <c r="J889" s="13">
        <f t="shared" si="317"/>
        <v>46.997999999999998</v>
      </c>
      <c r="K889" s="13">
        <f>tarifest3(A889,$A$3,Param!$B$10,Param!$C$10,Param!$D$10,Param!$E$10,Param!$B$11,Param!$C$11,Param!$D$11,Param!$E$11)</f>
        <v>31927</v>
      </c>
      <c r="L889" s="3">
        <f t="shared" si="326"/>
        <v>36.321956769055745</v>
      </c>
      <c r="M889" s="3">
        <f>tarifest3grenz(A889,$A$3,Param!$B$10,Param!$C$10,Param!$D$10,Param!$E$10,Param!$B$11,Param!$C$11,Param!$D$11,Param!$E$11)*100</f>
        <v>42</v>
      </c>
      <c r="N889" s="3">
        <f t="shared" si="327"/>
        <v>17527</v>
      </c>
      <c r="O889" s="3">
        <f t="shared" si="328"/>
        <v>19.939704209328781</v>
      </c>
      <c r="P889" s="13">
        <f t="shared" si="318"/>
        <v>61529.999999999993</v>
      </c>
      <c r="Q889" s="13">
        <f t="shared" si="329"/>
        <v>0</v>
      </c>
      <c r="R889" s="13">
        <f>tarifest3(A889-$K$3,$A$3,Param!$B$10,Param!$C$10,Param!$D$10,Param!$E$10,Param!$B$11,Param!$C$11,Param!$D$11,Param!$E$11)</f>
        <v>23287</v>
      </c>
      <c r="S889" s="3">
        <f t="shared" si="330"/>
        <v>26.492605233219567</v>
      </c>
      <c r="T889" s="3">
        <f>IF(A889&lt;$K$3,$K$2,tarifest3grenz(A889-$K$3,$A$3,Param!$B$10,Param!$C$10,Param!$D$10,Param!$E$10,Param!$B$11,Param!$C$11,Param!$D$11,Param!$E$11))*100</f>
        <v>42</v>
      </c>
      <c r="U889" s="3">
        <f>MAX(K889-tarifest3($K$3,$A$3,Param!$B$10,Param!$C$10,Param!$D$10,Param!$E$10,Param!$B$11,Param!$C$11,Param!$D$11,Param!$E$11),0)</f>
        <v>26697</v>
      </c>
      <c r="V889" s="3">
        <f t="shared" si="331"/>
        <v>30.372013651877133</v>
      </c>
      <c r="W889" s="3">
        <f t="shared" si="332"/>
        <v>42</v>
      </c>
      <c r="X889" s="3">
        <f>soli3grenz(K889,$A$3,Param!$J$9,Param!$J$10,Param!$J$11)*100</f>
        <v>5.5</v>
      </c>
      <c r="Y889" s="13">
        <f t="shared" si="319"/>
        <v>26697</v>
      </c>
      <c r="Z889" s="3">
        <f t="shared" si="333"/>
        <v>30.372013651877133</v>
      </c>
      <c r="AA889" s="13">
        <f t="shared" si="320"/>
        <v>42</v>
      </c>
      <c r="AB889" s="13">
        <f t="shared" si="321"/>
        <v>-2148.369999999999</v>
      </c>
      <c r="AC889" s="13">
        <f t="shared" si="322"/>
        <v>-2.4441069397042128</v>
      </c>
      <c r="AD889" s="13">
        <f t="shared" si="323"/>
        <v>-4.9979999999999976</v>
      </c>
      <c r="AE889" s="3">
        <f t="shared" si="324"/>
        <v>0</v>
      </c>
      <c r="AF889" s="13">
        <f t="shared" si="336"/>
        <v>2148.369999999999</v>
      </c>
      <c r="AG889" s="13">
        <f t="shared" si="334"/>
        <v>2.4441069397042128</v>
      </c>
      <c r="AH889" s="13">
        <f t="shared" si="337"/>
        <v>2.4441069397042128</v>
      </c>
    </row>
    <row r="890" spans="1:34" x14ac:dyDescent="0.2">
      <c r="A890" s="8">
        <f t="shared" si="335"/>
        <v>88000</v>
      </c>
      <c r="B890" s="9">
        <f t="shared" si="315"/>
        <v>88</v>
      </c>
      <c r="C890" s="13">
        <f>tarifest3(A890,$A$3,Param!$B$5,Param!$C$5,Param!$D$5,Param!$E$5,Param!$B$6,Param!$C$6,Param!$D$6,Param!$E$6)</f>
        <v>27623</v>
      </c>
      <c r="D890" s="3">
        <f t="shared" si="325"/>
        <v>31.389772727272732</v>
      </c>
      <c r="E890" s="3">
        <f>tarifest3grenz(A890,$A$3,Param!$B$5,Param!$C$5,Param!$D$5,Param!$E$5,Param!$B$6,Param!$C$6,Param!$D$6,Param!$E$6)*100</f>
        <v>42</v>
      </c>
      <c r="F890" s="13">
        <f>soli3(C890,$A$3,Param!$J$4,Param!$J$5,Param!$J$6)</f>
        <v>1269.3699999999999</v>
      </c>
      <c r="G890" s="3">
        <f>soli3grenz(C890,$A$3,Param!$J$4,Param!$J$5,Param!$J$6)*100</f>
        <v>11.899999999999999</v>
      </c>
      <c r="H890" s="13">
        <f t="shared" si="316"/>
        <v>28892.37</v>
      </c>
      <c r="I890" s="3">
        <f t="shared" si="314"/>
        <v>32.832238636363634</v>
      </c>
      <c r="J890" s="13">
        <f t="shared" si="317"/>
        <v>46.997999999999998</v>
      </c>
      <c r="K890" s="13">
        <f>tarifest3(A890,$A$3,Param!$B$10,Param!$C$10,Param!$D$10,Param!$E$10,Param!$B$11,Param!$C$11,Param!$D$11,Param!$E$11)</f>
        <v>31969</v>
      </c>
      <c r="L890" s="3">
        <f t="shared" si="326"/>
        <v>36.328409090909091</v>
      </c>
      <c r="M890" s="3">
        <f>tarifest3grenz(A890,$A$3,Param!$B$10,Param!$C$10,Param!$D$10,Param!$E$10,Param!$B$11,Param!$C$11,Param!$D$11,Param!$E$11)*100</f>
        <v>42</v>
      </c>
      <c r="N890" s="3">
        <f t="shared" si="327"/>
        <v>17569</v>
      </c>
      <c r="O890" s="3">
        <f t="shared" si="328"/>
        <v>19.964772727272727</v>
      </c>
      <c r="P890" s="13">
        <f t="shared" si="318"/>
        <v>61599.999999999993</v>
      </c>
      <c r="Q890" s="13">
        <f t="shared" si="329"/>
        <v>0</v>
      </c>
      <c r="R890" s="13">
        <f>tarifest3(A890-$K$3,$A$3,Param!$B$10,Param!$C$10,Param!$D$10,Param!$E$10,Param!$B$11,Param!$C$11,Param!$D$11,Param!$E$11)</f>
        <v>23329</v>
      </c>
      <c r="S890" s="3">
        <f t="shared" si="330"/>
        <v>26.510227272727271</v>
      </c>
      <c r="T890" s="3">
        <f>IF(A890&lt;$K$3,$K$2,tarifest3grenz(A890-$K$3,$A$3,Param!$B$10,Param!$C$10,Param!$D$10,Param!$E$10,Param!$B$11,Param!$C$11,Param!$D$11,Param!$E$11))*100</f>
        <v>42</v>
      </c>
      <c r="U890" s="3">
        <f>MAX(K890-tarifest3($K$3,$A$3,Param!$B$10,Param!$C$10,Param!$D$10,Param!$E$10,Param!$B$11,Param!$C$11,Param!$D$11,Param!$E$11),0)</f>
        <v>26739</v>
      </c>
      <c r="V890" s="3">
        <f t="shared" si="331"/>
        <v>30.385227272727271</v>
      </c>
      <c r="W890" s="3">
        <f t="shared" si="332"/>
        <v>42</v>
      </c>
      <c r="X890" s="3">
        <f>soli3grenz(K890,$A$3,Param!$J$9,Param!$J$10,Param!$J$11)*100</f>
        <v>5.5</v>
      </c>
      <c r="Y890" s="13">
        <f t="shared" si="319"/>
        <v>26739</v>
      </c>
      <c r="Z890" s="3">
        <f t="shared" si="333"/>
        <v>30.385227272727271</v>
      </c>
      <c r="AA890" s="13">
        <f t="shared" si="320"/>
        <v>42</v>
      </c>
      <c r="AB890" s="13">
        <f t="shared" si="321"/>
        <v>-2153.369999999999</v>
      </c>
      <c r="AC890" s="13">
        <f t="shared" si="322"/>
        <v>-2.4470113636363635</v>
      </c>
      <c r="AD890" s="13">
        <f t="shared" si="323"/>
        <v>-4.9979999999999976</v>
      </c>
      <c r="AE890" s="3">
        <f t="shared" si="324"/>
        <v>0</v>
      </c>
      <c r="AF890" s="13">
        <f t="shared" si="336"/>
        <v>2153.369999999999</v>
      </c>
      <c r="AG890" s="13">
        <f t="shared" si="334"/>
        <v>2.4470113636363635</v>
      </c>
      <c r="AH890" s="13">
        <f t="shared" si="337"/>
        <v>2.4470113636363635</v>
      </c>
    </row>
    <row r="891" spans="1:34" x14ac:dyDescent="0.2">
      <c r="A891" s="8">
        <f t="shared" si="335"/>
        <v>88100</v>
      </c>
      <c r="B891" s="9">
        <f t="shared" si="315"/>
        <v>88.1</v>
      </c>
      <c r="C891" s="13">
        <f>tarifest3(A891,$A$3,Param!$B$5,Param!$C$5,Param!$D$5,Param!$E$5,Param!$B$6,Param!$C$6,Param!$D$6,Param!$E$6)</f>
        <v>27665</v>
      </c>
      <c r="D891" s="3">
        <f t="shared" si="325"/>
        <v>31.40181611804767</v>
      </c>
      <c r="E891" s="3">
        <f>tarifest3grenz(A891,$A$3,Param!$B$5,Param!$C$5,Param!$D$5,Param!$E$5,Param!$B$6,Param!$C$6,Param!$D$6,Param!$E$6)*100</f>
        <v>42</v>
      </c>
      <c r="F891" s="13">
        <f>soli3(C891,$A$3,Param!$J$4,Param!$J$5,Param!$J$6)</f>
        <v>1274.3699999999999</v>
      </c>
      <c r="G891" s="3">
        <f>soli3grenz(C891,$A$3,Param!$J$4,Param!$J$5,Param!$J$6)*100</f>
        <v>11.899999999999999</v>
      </c>
      <c r="H891" s="13">
        <f t="shared" si="316"/>
        <v>28939.37</v>
      </c>
      <c r="I891" s="3">
        <f t="shared" si="314"/>
        <v>32.848320090805899</v>
      </c>
      <c r="J891" s="13">
        <f t="shared" si="317"/>
        <v>46.997999999999998</v>
      </c>
      <c r="K891" s="13">
        <f>tarifest3(A891,$A$3,Param!$B$10,Param!$C$10,Param!$D$10,Param!$E$10,Param!$B$11,Param!$C$11,Param!$D$11,Param!$E$11)</f>
        <v>32011</v>
      </c>
      <c r="L891" s="3">
        <f t="shared" si="326"/>
        <v>36.334846765039728</v>
      </c>
      <c r="M891" s="3">
        <f>tarifest3grenz(A891,$A$3,Param!$B$10,Param!$C$10,Param!$D$10,Param!$E$10,Param!$B$11,Param!$C$11,Param!$D$11,Param!$E$11)*100</f>
        <v>42</v>
      </c>
      <c r="N891" s="3">
        <f t="shared" si="327"/>
        <v>17611</v>
      </c>
      <c r="O891" s="3">
        <f t="shared" si="328"/>
        <v>19.989784335981838</v>
      </c>
      <c r="P891" s="13">
        <f t="shared" si="318"/>
        <v>61669.999999999993</v>
      </c>
      <c r="Q891" s="13">
        <f t="shared" si="329"/>
        <v>0</v>
      </c>
      <c r="R891" s="13">
        <f>tarifest3(A891-$K$3,$A$3,Param!$B$10,Param!$C$10,Param!$D$10,Param!$E$10,Param!$B$11,Param!$C$11,Param!$D$11,Param!$E$11)</f>
        <v>23371</v>
      </c>
      <c r="S891" s="3">
        <f t="shared" si="330"/>
        <v>26.527809307604993</v>
      </c>
      <c r="T891" s="3">
        <f>IF(A891&lt;$K$3,$K$2,tarifest3grenz(A891-$K$3,$A$3,Param!$B$10,Param!$C$10,Param!$D$10,Param!$E$10,Param!$B$11,Param!$C$11,Param!$D$11,Param!$E$11))*100</f>
        <v>42</v>
      </c>
      <c r="U891" s="3">
        <f>MAX(K891-tarifest3($K$3,$A$3,Param!$B$10,Param!$C$10,Param!$D$10,Param!$E$10,Param!$B$11,Param!$C$11,Param!$D$11,Param!$E$11),0)</f>
        <v>26781</v>
      </c>
      <c r="V891" s="3">
        <f t="shared" si="331"/>
        <v>30.398410896708285</v>
      </c>
      <c r="W891" s="3">
        <f t="shared" si="332"/>
        <v>42</v>
      </c>
      <c r="X891" s="3">
        <f>soli3grenz(K891,$A$3,Param!$J$9,Param!$J$10,Param!$J$11)*100</f>
        <v>5.5</v>
      </c>
      <c r="Y891" s="13">
        <f t="shared" si="319"/>
        <v>26781</v>
      </c>
      <c r="Z891" s="3">
        <f t="shared" si="333"/>
        <v>30.398410896708285</v>
      </c>
      <c r="AA891" s="13">
        <f t="shared" si="320"/>
        <v>42</v>
      </c>
      <c r="AB891" s="13">
        <f t="shared" si="321"/>
        <v>-2158.369999999999</v>
      </c>
      <c r="AC891" s="13">
        <f t="shared" si="322"/>
        <v>-2.4499091940976143</v>
      </c>
      <c r="AD891" s="13">
        <f t="shared" si="323"/>
        <v>-4.9979999999999976</v>
      </c>
      <c r="AE891" s="3">
        <f t="shared" si="324"/>
        <v>0</v>
      </c>
      <c r="AF891" s="13">
        <f t="shared" si="336"/>
        <v>2158.369999999999</v>
      </c>
      <c r="AG891" s="13">
        <f t="shared" si="334"/>
        <v>2.4499091940976143</v>
      </c>
      <c r="AH891" s="13">
        <f t="shared" si="337"/>
        <v>2.4499091940976143</v>
      </c>
    </row>
    <row r="892" spans="1:34" x14ac:dyDescent="0.2">
      <c r="A892" s="8">
        <f t="shared" si="335"/>
        <v>88200</v>
      </c>
      <c r="B892" s="9">
        <f t="shared" si="315"/>
        <v>88.2</v>
      </c>
      <c r="C892" s="13">
        <f>tarifest3(A892,$A$3,Param!$B$5,Param!$C$5,Param!$D$5,Param!$E$5,Param!$B$6,Param!$C$6,Param!$D$6,Param!$E$6)</f>
        <v>27707</v>
      </c>
      <c r="D892" s="3">
        <f t="shared" si="325"/>
        <v>31.413832199546487</v>
      </c>
      <c r="E892" s="3">
        <f>tarifest3grenz(A892,$A$3,Param!$B$5,Param!$C$5,Param!$D$5,Param!$E$5,Param!$B$6,Param!$C$6,Param!$D$6,Param!$E$6)*100</f>
        <v>42</v>
      </c>
      <c r="F892" s="13">
        <f>soli3(C892,$A$3,Param!$J$4,Param!$J$5,Param!$J$6)</f>
        <v>1279.3599999999999</v>
      </c>
      <c r="G892" s="3">
        <f>soli3grenz(C892,$A$3,Param!$J$4,Param!$J$5,Param!$J$6)*100</f>
        <v>11.899999999999999</v>
      </c>
      <c r="H892" s="13">
        <f t="shared" si="316"/>
        <v>28986.36</v>
      </c>
      <c r="I892" s="3">
        <f t="shared" si="314"/>
        <v>32.8643537414966</v>
      </c>
      <c r="J892" s="13">
        <f t="shared" si="317"/>
        <v>46.997999999999998</v>
      </c>
      <c r="K892" s="13">
        <f>tarifest3(A892,$A$3,Param!$B$10,Param!$C$10,Param!$D$10,Param!$E$10,Param!$B$11,Param!$C$11,Param!$D$11,Param!$E$11)</f>
        <v>32053</v>
      </c>
      <c r="L892" s="3">
        <f t="shared" si="326"/>
        <v>36.341269841269842</v>
      </c>
      <c r="M892" s="3">
        <f>tarifest3grenz(A892,$A$3,Param!$B$10,Param!$C$10,Param!$D$10,Param!$E$10,Param!$B$11,Param!$C$11,Param!$D$11,Param!$E$11)*100</f>
        <v>42</v>
      </c>
      <c r="N892" s="3">
        <f t="shared" si="327"/>
        <v>17653</v>
      </c>
      <c r="O892" s="3">
        <f t="shared" si="328"/>
        <v>20.014739229024944</v>
      </c>
      <c r="P892" s="13">
        <f t="shared" si="318"/>
        <v>61739.999999999993</v>
      </c>
      <c r="Q892" s="13">
        <f t="shared" si="329"/>
        <v>0</v>
      </c>
      <c r="R892" s="13">
        <f>tarifest3(A892-$K$3,$A$3,Param!$B$10,Param!$C$10,Param!$D$10,Param!$E$10,Param!$B$11,Param!$C$11,Param!$D$11,Param!$E$11)</f>
        <v>23413</v>
      </c>
      <c r="S892" s="3">
        <f t="shared" si="330"/>
        <v>26.545351473922903</v>
      </c>
      <c r="T892" s="3">
        <f>IF(A892&lt;$K$3,$K$2,tarifest3grenz(A892-$K$3,$A$3,Param!$B$10,Param!$C$10,Param!$D$10,Param!$E$10,Param!$B$11,Param!$C$11,Param!$D$11,Param!$E$11))*100</f>
        <v>42</v>
      </c>
      <c r="U892" s="3">
        <f>MAX(K892-tarifest3($K$3,$A$3,Param!$B$10,Param!$C$10,Param!$D$10,Param!$E$10,Param!$B$11,Param!$C$11,Param!$D$11,Param!$E$11),0)</f>
        <v>26823</v>
      </c>
      <c r="V892" s="3">
        <f t="shared" si="331"/>
        <v>30.411564625850339</v>
      </c>
      <c r="W892" s="3">
        <f t="shared" si="332"/>
        <v>42</v>
      </c>
      <c r="X892" s="3">
        <f>soli3grenz(K892,$A$3,Param!$J$9,Param!$J$10,Param!$J$11)*100</f>
        <v>5.5</v>
      </c>
      <c r="Y892" s="13">
        <f t="shared" si="319"/>
        <v>26823</v>
      </c>
      <c r="Z892" s="3">
        <f t="shared" si="333"/>
        <v>30.411564625850339</v>
      </c>
      <c r="AA892" s="13">
        <f t="shared" si="320"/>
        <v>42</v>
      </c>
      <c r="AB892" s="13">
        <f t="shared" si="321"/>
        <v>-2163.3600000000006</v>
      </c>
      <c r="AC892" s="13">
        <f t="shared" si="322"/>
        <v>-2.4527891156462616</v>
      </c>
      <c r="AD892" s="13">
        <f t="shared" si="323"/>
        <v>-4.9979999999999976</v>
      </c>
      <c r="AE892" s="3">
        <f t="shared" si="324"/>
        <v>0</v>
      </c>
      <c r="AF892" s="13">
        <f t="shared" si="336"/>
        <v>2163.3600000000006</v>
      </c>
      <c r="AG892" s="13">
        <f t="shared" si="334"/>
        <v>2.4527891156462616</v>
      </c>
      <c r="AH892" s="13">
        <f t="shared" si="337"/>
        <v>2.4527891156462616</v>
      </c>
    </row>
    <row r="893" spans="1:34" x14ac:dyDescent="0.2">
      <c r="A893" s="8">
        <f t="shared" si="335"/>
        <v>88300</v>
      </c>
      <c r="B893" s="9">
        <f t="shared" si="315"/>
        <v>88.3</v>
      </c>
      <c r="C893" s="13">
        <f>tarifest3(A893,$A$3,Param!$B$5,Param!$C$5,Param!$D$5,Param!$E$5,Param!$B$6,Param!$C$6,Param!$D$6,Param!$E$6)</f>
        <v>27749</v>
      </c>
      <c r="D893" s="3">
        <f t="shared" si="325"/>
        <v>31.425821064552661</v>
      </c>
      <c r="E893" s="3">
        <f>tarifest3grenz(A893,$A$3,Param!$B$5,Param!$C$5,Param!$D$5,Param!$E$5,Param!$B$6,Param!$C$6,Param!$D$6,Param!$E$6)*100</f>
        <v>42</v>
      </c>
      <c r="F893" s="13">
        <f>soli3(C893,$A$3,Param!$J$4,Param!$J$5,Param!$J$6)</f>
        <v>1284.3599999999999</v>
      </c>
      <c r="G893" s="3">
        <f>soli3grenz(C893,$A$3,Param!$J$4,Param!$J$5,Param!$J$6)*100</f>
        <v>11.899999999999999</v>
      </c>
      <c r="H893" s="13">
        <f t="shared" si="316"/>
        <v>29033.360000000001</v>
      </c>
      <c r="I893" s="3">
        <f t="shared" ref="I893:I956" si="338">IF($A893=0,0,H893/$A893*100)</f>
        <v>32.880362400906002</v>
      </c>
      <c r="J893" s="13">
        <f t="shared" si="317"/>
        <v>46.997999999999998</v>
      </c>
      <c r="K893" s="13">
        <f>tarifest3(A893,$A$3,Param!$B$10,Param!$C$10,Param!$D$10,Param!$E$10,Param!$B$11,Param!$C$11,Param!$D$11,Param!$E$11)</f>
        <v>32095</v>
      </c>
      <c r="L893" s="3">
        <f t="shared" si="326"/>
        <v>36.347678369195926</v>
      </c>
      <c r="M893" s="3">
        <f>tarifest3grenz(A893,$A$3,Param!$B$10,Param!$C$10,Param!$D$10,Param!$E$10,Param!$B$11,Param!$C$11,Param!$D$11,Param!$E$11)*100</f>
        <v>42</v>
      </c>
      <c r="N893" s="3">
        <f t="shared" si="327"/>
        <v>17695</v>
      </c>
      <c r="O893" s="3">
        <f t="shared" si="328"/>
        <v>20.039637599094</v>
      </c>
      <c r="P893" s="13">
        <f t="shared" si="318"/>
        <v>61809.999999999993</v>
      </c>
      <c r="Q893" s="13">
        <f t="shared" si="329"/>
        <v>0</v>
      </c>
      <c r="R893" s="13">
        <f>tarifest3(A893-$K$3,$A$3,Param!$B$10,Param!$C$10,Param!$D$10,Param!$E$10,Param!$B$11,Param!$C$11,Param!$D$11,Param!$E$11)</f>
        <v>23455</v>
      </c>
      <c r="S893" s="3">
        <f t="shared" si="330"/>
        <v>26.56285390713477</v>
      </c>
      <c r="T893" s="3">
        <f>IF(A893&lt;$K$3,$K$2,tarifest3grenz(A893-$K$3,$A$3,Param!$B$10,Param!$C$10,Param!$D$10,Param!$E$10,Param!$B$11,Param!$C$11,Param!$D$11,Param!$E$11))*100</f>
        <v>42</v>
      </c>
      <c r="U893" s="3">
        <f>MAX(K893-tarifest3($K$3,$A$3,Param!$B$10,Param!$C$10,Param!$D$10,Param!$E$10,Param!$B$11,Param!$C$11,Param!$D$11,Param!$E$11),0)</f>
        <v>26865</v>
      </c>
      <c r="V893" s="3">
        <f t="shared" si="331"/>
        <v>30.424688561721403</v>
      </c>
      <c r="W893" s="3">
        <f t="shared" si="332"/>
        <v>42</v>
      </c>
      <c r="X893" s="3">
        <f>soli3grenz(K893,$A$3,Param!$J$9,Param!$J$10,Param!$J$11)*100</f>
        <v>5.5</v>
      </c>
      <c r="Y893" s="13">
        <f t="shared" si="319"/>
        <v>26865</v>
      </c>
      <c r="Z893" s="3">
        <f t="shared" si="333"/>
        <v>30.424688561721403</v>
      </c>
      <c r="AA893" s="13">
        <f t="shared" si="320"/>
        <v>42</v>
      </c>
      <c r="AB893" s="13">
        <f t="shared" si="321"/>
        <v>-2168.3600000000006</v>
      </c>
      <c r="AC893" s="13">
        <f t="shared" si="322"/>
        <v>-2.4556738391845983</v>
      </c>
      <c r="AD893" s="13">
        <f t="shared" si="323"/>
        <v>-4.9979999999999976</v>
      </c>
      <c r="AE893" s="3">
        <f t="shared" si="324"/>
        <v>0</v>
      </c>
      <c r="AF893" s="13">
        <f t="shared" si="336"/>
        <v>2168.3600000000006</v>
      </c>
      <c r="AG893" s="13">
        <f t="shared" si="334"/>
        <v>2.4556738391845983</v>
      </c>
      <c r="AH893" s="13">
        <f t="shared" si="337"/>
        <v>2.4556738391845983</v>
      </c>
    </row>
    <row r="894" spans="1:34" x14ac:dyDescent="0.2">
      <c r="A894" s="8">
        <f t="shared" si="335"/>
        <v>88400</v>
      </c>
      <c r="B894" s="9">
        <f t="shared" si="315"/>
        <v>88.4</v>
      </c>
      <c r="C894" s="13">
        <f>tarifest3(A894,$A$3,Param!$B$5,Param!$C$5,Param!$D$5,Param!$E$5,Param!$B$6,Param!$C$6,Param!$D$6,Param!$E$6)</f>
        <v>27791</v>
      </c>
      <c r="D894" s="3">
        <f t="shared" si="325"/>
        <v>31.437782805429865</v>
      </c>
      <c r="E894" s="3">
        <f>tarifest3grenz(A894,$A$3,Param!$B$5,Param!$C$5,Param!$D$5,Param!$E$5,Param!$B$6,Param!$C$6,Param!$D$6,Param!$E$6)*100</f>
        <v>42</v>
      </c>
      <c r="F894" s="13">
        <f>soli3(C894,$A$3,Param!$J$4,Param!$J$5,Param!$J$6)</f>
        <v>1289.3599999999999</v>
      </c>
      <c r="G894" s="3">
        <f>soli3grenz(C894,$A$3,Param!$J$4,Param!$J$5,Param!$J$6)*100</f>
        <v>11.899999999999999</v>
      </c>
      <c r="H894" s="13">
        <f t="shared" si="316"/>
        <v>29080.36</v>
      </c>
      <c r="I894" s="3">
        <f t="shared" si="338"/>
        <v>32.896334841628963</v>
      </c>
      <c r="J894" s="13">
        <f t="shared" si="317"/>
        <v>46.997999999999998</v>
      </c>
      <c r="K894" s="13">
        <f>tarifest3(A894,$A$3,Param!$B$10,Param!$C$10,Param!$D$10,Param!$E$10,Param!$B$11,Param!$C$11,Param!$D$11,Param!$E$11)</f>
        <v>32137</v>
      </c>
      <c r="L894" s="3">
        <f t="shared" si="326"/>
        <v>36.354072398190048</v>
      </c>
      <c r="M894" s="3">
        <f>tarifest3grenz(A894,$A$3,Param!$B$10,Param!$C$10,Param!$D$10,Param!$E$10,Param!$B$11,Param!$C$11,Param!$D$11,Param!$E$11)*100</f>
        <v>42</v>
      </c>
      <c r="N894" s="3">
        <f t="shared" si="327"/>
        <v>17737</v>
      </c>
      <c r="O894" s="3">
        <f t="shared" si="328"/>
        <v>20.06447963800905</v>
      </c>
      <c r="P894" s="13">
        <f t="shared" si="318"/>
        <v>61879.999999999993</v>
      </c>
      <c r="Q894" s="13">
        <f t="shared" si="329"/>
        <v>0</v>
      </c>
      <c r="R894" s="13">
        <f>tarifest3(A894-$K$3,$A$3,Param!$B$10,Param!$C$10,Param!$D$10,Param!$E$10,Param!$B$11,Param!$C$11,Param!$D$11,Param!$E$11)</f>
        <v>23497</v>
      </c>
      <c r="S894" s="3">
        <f t="shared" si="330"/>
        <v>26.58031674208145</v>
      </c>
      <c r="T894" s="3">
        <f>IF(A894&lt;$K$3,$K$2,tarifest3grenz(A894-$K$3,$A$3,Param!$B$10,Param!$C$10,Param!$D$10,Param!$E$10,Param!$B$11,Param!$C$11,Param!$D$11,Param!$E$11))*100</f>
        <v>42</v>
      </c>
      <c r="U894" s="3">
        <f>MAX(K894-tarifest3($K$3,$A$3,Param!$B$10,Param!$C$10,Param!$D$10,Param!$E$10,Param!$B$11,Param!$C$11,Param!$D$11,Param!$E$11),0)</f>
        <v>26907</v>
      </c>
      <c r="V894" s="3">
        <f t="shared" si="331"/>
        <v>30.437782805429865</v>
      </c>
      <c r="W894" s="3">
        <f t="shared" si="332"/>
        <v>42</v>
      </c>
      <c r="X894" s="3">
        <f>soli3grenz(K894,$A$3,Param!$J$9,Param!$J$10,Param!$J$11)*100</f>
        <v>5.5</v>
      </c>
      <c r="Y894" s="13">
        <f t="shared" si="319"/>
        <v>26907</v>
      </c>
      <c r="Z894" s="3">
        <f t="shared" si="333"/>
        <v>30.437782805429865</v>
      </c>
      <c r="AA894" s="13">
        <f t="shared" si="320"/>
        <v>42</v>
      </c>
      <c r="AB894" s="13">
        <f t="shared" si="321"/>
        <v>-2173.3600000000006</v>
      </c>
      <c r="AC894" s="13">
        <f t="shared" si="322"/>
        <v>-2.458552036199098</v>
      </c>
      <c r="AD894" s="13">
        <f t="shared" si="323"/>
        <v>-4.9979999999999976</v>
      </c>
      <c r="AE894" s="3">
        <f t="shared" si="324"/>
        <v>0</v>
      </c>
      <c r="AF894" s="13">
        <f t="shared" si="336"/>
        <v>2173.3600000000006</v>
      </c>
      <c r="AG894" s="13">
        <f t="shared" si="334"/>
        <v>2.458552036199098</v>
      </c>
      <c r="AH894" s="13">
        <f t="shared" si="337"/>
        <v>2.458552036199098</v>
      </c>
    </row>
    <row r="895" spans="1:34" x14ac:dyDescent="0.2">
      <c r="A895" s="8">
        <f t="shared" si="335"/>
        <v>88500</v>
      </c>
      <c r="B895" s="9">
        <f t="shared" si="315"/>
        <v>88.5</v>
      </c>
      <c r="C895" s="13">
        <f>tarifest3(A895,$A$3,Param!$B$5,Param!$C$5,Param!$D$5,Param!$E$5,Param!$B$6,Param!$C$6,Param!$D$6,Param!$E$6)</f>
        <v>27833</v>
      </c>
      <c r="D895" s="3">
        <f t="shared" si="325"/>
        <v>31.449717514124291</v>
      </c>
      <c r="E895" s="3">
        <f>tarifest3grenz(A895,$A$3,Param!$B$5,Param!$C$5,Param!$D$5,Param!$E$5,Param!$B$6,Param!$C$6,Param!$D$6,Param!$E$6)*100</f>
        <v>42</v>
      </c>
      <c r="F895" s="13">
        <f>soli3(C895,$A$3,Param!$J$4,Param!$J$5,Param!$J$6)</f>
        <v>1294.3599999999999</v>
      </c>
      <c r="G895" s="3">
        <f>soli3grenz(C895,$A$3,Param!$J$4,Param!$J$5,Param!$J$6)*100</f>
        <v>11.899999999999999</v>
      </c>
      <c r="H895" s="13">
        <f t="shared" si="316"/>
        <v>29127.360000000001</v>
      </c>
      <c r="I895" s="3">
        <f t="shared" si="338"/>
        <v>32.912271186440677</v>
      </c>
      <c r="J895" s="13">
        <f t="shared" si="317"/>
        <v>46.997999999999998</v>
      </c>
      <c r="K895" s="13">
        <f>tarifest3(A895,$A$3,Param!$B$10,Param!$C$10,Param!$D$10,Param!$E$10,Param!$B$11,Param!$C$11,Param!$D$11,Param!$E$11)</f>
        <v>32179</v>
      </c>
      <c r="L895" s="3">
        <f t="shared" si="326"/>
        <v>36.360451977401134</v>
      </c>
      <c r="M895" s="3">
        <f>tarifest3grenz(A895,$A$3,Param!$B$10,Param!$C$10,Param!$D$10,Param!$E$10,Param!$B$11,Param!$C$11,Param!$D$11,Param!$E$11)*100</f>
        <v>42</v>
      </c>
      <c r="N895" s="3">
        <f t="shared" si="327"/>
        <v>17779</v>
      </c>
      <c r="O895" s="3">
        <f t="shared" si="328"/>
        <v>20.089265536723165</v>
      </c>
      <c r="P895" s="13">
        <f t="shared" si="318"/>
        <v>61949.999999999993</v>
      </c>
      <c r="Q895" s="13">
        <f t="shared" si="329"/>
        <v>0</v>
      </c>
      <c r="R895" s="13">
        <f>tarifest3(A895-$K$3,$A$3,Param!$B$10,Param!$C$10,Param!$D$10,Param!$E$10,Param!$B$11,Param!$C$11,Param!$D$11,Param!$E$11)</f>
        <v>23539</v>
      </c>
      <c r="S895" s="3">
        <f t="shared" si="330"/>
        <v>26.597740112994352</v>
      </c>
      <c r="T895" s="3">
        <f>IF(A895&lt;$K$3,$K$2,tarifest3grenz(A895-$K$3,$A$3,Param!$B$10,Param!$C$10,Param!$D$10,Param!$E$10,Param!$B$11,Param!$C$11,Param!$D$11,Param!$E$11))*100</f>
        <v>42</v>
      </c>
      <c r="U895" s="3">
        <f>MAX(K895-tarifest3($K$3,$A$3,Param!$B$10,Param!$C$10,Param!$D$10,Param!$E$10,Param!$B$11,Param!$C$11,Param!$D$11,Param!$E$11),0)</f>
        <v>26949</v>
      </c>
      <c r="V895" s="3">
        <f t="shared" si="331"/>
        <v>30.450847457627116</v>
      </c>
      <c r="W895" s="3">
        <f t="shared" si="332"/>
        <v>42</v>
      </c>
      <c r="X895" s="3">
        <f>soli3grenz(K895,$A$3,Param!$J$9,Param!$J$10,Param!$J$11)*100</f>
        <v>5.5</v>
      </c>
      <c r="Y895" s="13">
        <f t="shared" si="319"/>
        <v>26949</v>
      </c>
      <c r="Z895" s="3">
        <f t="shared" si="333"/>
        <v>30.450847457627116</v>
      </c>
      <c r="AA895" s="13">
        <f t="shared" si="320"/>
        <v>42</v>
      </c>
      <c r="AB895" s="13">
        <f t="shared" si="321"/>
        <v>-2178.3600000000006</v>
      </c>
      <c r="AC895" s="13">
        <f t="shared" si="322"/>
        <v>-2.4614237288135605</v>
      </c>
      <c r="AD895" s="13">
        <f t="shared" si="323"/>
        <v>-4.9979999999999976</v>
      </c>
      <c r="AE895" s="3">
        <f t="shared" si="324"/>
        <v>0</v>
      </c>
      <c r="AF895" s="13">
        <f t="shared" si="336"/>
        <v>2178.3600000000006</v>
      </c>
      <c r="AG895" s="13">
        <f t="shared" si="334"/>
        <v>2.4614237288135605</v>
      </c>
      <c r="AH895" s="13">
        <f t="shared" si="337"/>
        <v>2.4614237288135605</v>
      </c>
    </row>
    <row r="896" spans="1:34" x14ac:dyDescent="0.2">
      <c r="A896" s="8">
        <f t="shared" si="335"/>
        <v>88600</v>
      </c>
      <c r="B896" s="9">
        <f t="shared" si="315"/>
        <v>88.6</v>
      </c>
      <c r="C896" s="13">
        <f>tarifest3(A896,$A$3,Param!$B$5,Param!$C$5,Param!$D$5,Param!$E$5,Param!$B$6,Param!$C$6,Param!$D$6,Param!$E$6)</f>
        <v>27875</v>
      </c>
      <c r="D896" s="3">
        <f t="shared" si="325"/>
        <v>31.461625282167045</v>
      </c>
      <c r="E896" s="3">
        <f>tarifest3grenz(A896,$A$3,Param!$B$5,Param!$C$5,Param!$D$5,Param!$E$5,Param!$B$6,Param!$C$6,Param!$D$6,Param!$E$6)*100</f>
        <v>42</v>
      </c>
      <c r="F896" s="13">
        <f>soli3(C896,$A$3,Param!$J$4,Param!$J$5,Param!$J$6)</f>
        <v>1299.3599999999999</v>
      </c>
      <c r="G896" s="3">
        <f>soli3grenz(C896,$A$3,Param!$J$4,Param!$J$5,Param!$J$6)*100</f>
        <v>11.899999999999999</v>
      </c>
      <c r="H896" s="13">
        <f t="shared" si="316"/>
        <v>29174.36</v>
      </c>
      <c r="I896" s="3">
        <f t="shared" si="338"/>
        <v>32.928171557562074</v>
      </c>
      <c r="J896" s="13">
        <f t="shared" si="317"/>
        <v>46.997999999999998</v>
      </c>
      <c r="K896" s="13">
        <f>tarifest3(A896,$A$3,Param!$B$10,Param!$C$10,Param!$D$10,Param!$E$10,Param!$B$11,Param!$C$11,Param!$D$11,Param!$E$11)</f>
        <v>32221</v>
      </c>
      <c r="L896" s="3">
        <f t="shared" si="326"/>
        <v>36.366817155756209</v>
      </c>
      <c r="M896" s="3">
        <f>tarifest3grenz(A896,$A$3,Param!$B$10,Param!$C$10,Param!$D$10,Param!$E$10,Param!$B$11,Param!$C$11,Param!$D$11,Param!$E$11)*100</f>
        <v>42</v>
      </c>
      <c r="N896" s="3">
        <f t="shared" si="327"/>
        <v>17821</v>
      </c>
      <c r="O896" s="3">
        <f t="shared" si="328"/>
        <v>20.113995485327312</v>
      </c>
      <c r="P896" s="13">
        <f t="shared" si="318"/>
        <v>62019.999999999993</v>
      </c>
      <c r="Q896" s="13">
        <f t="shared" si="329"/>
        <v>0</v>
      </c>
      <c r="R896" s="13">
        <f>tarifest3(A896-$K$3,$A$3,Param!$B$10,Param!$C$10,Param!$D$10,Param!$E$10,Param!$B$11,Param!$C$11,Param!$D$11,Param!$E$11)</f>
        <v>23581</v>
      </c>
      <c r="S896" s="3">
        <f t="shared" si="330"/>
        <v>26.615124153498869</v>
      </c>
      <c r="T896" s="3">
        <f>IF(A896&lt;$K$3,$K$2,tarifest3grenz(A896-$K$3,$A$3,Param!$B$10,Param!$C$10,Param!$D$10,Param!$E$10,Param!$B$11,Param!$C$11,Param!$D$11,Param!$E$11))*100</f>
        <v>42</v>
      </c>
      <c r="U896" s="3">
        <f>MAX(K896-tarifest3($K$3,$A$3,Param!$B$10,Param!$C$10,Param!$D$10,Param!$E$10,Param!$B$11,Param!$C$11,Param!$D$11,Param!$E$11),0)</f>
        <v>26991</v>
      </c>
      <c r="V896" s="3">
        <f t="shared" si="331"/>
        <v>30.463882618510159</v>
      </c>
      <c r="W896" s="3">
        <f t="shared" si="332"/>
        <v>42</v>
      </c>
      <c r="X896" s="3">
        <f>soli3grenz(K896,$A$3,Param!$J$9,Param!$J$10,Param!$J$11)*100</f>
        <v>5.5</v>
      </c>
      <c r="Y896" s="13">
        <f t="shared" si="319"/>
        <v>26991</v>
      </c>
      <c r="Z896" s="3">
        <f t="shared" si="333"/>
        <v>30.463882618510159</v>
      </c>
      <c r="AA896" s="13">
        <f t="shared" si="320"/>
        <v>42</v>
      </c>
      <c r="AB896" s="13">
        <f t="shared" si="321"/>
        <v>-2183.3600000000006</v>
      </c>
      <c r="AC896" s="13">
        <f t="shared" si="322"/>
        <v>-2.4642889390519152</v>
      </c>
      <c r="AD896" s="13">
        <f t="shared" si="323"/>
        <v>-4.9979999999999976</v>
      </c>
      <c r="AE896" s="3">
        <f t="shared" si="324"/>
        <v>0</v>
      </c>
      <c r="AF896" s="13">
        <f t="shared" si="336"/>
        <v>2183.3600000000006</v>
      </c>
      <c r="AG896" s="13">
        <f t="shared" si="334"/>
        <v>2.4642889390519152</v>
      </c>
      <c r="AH896" s="13">
        <f t="shared" si="337"/>
        <v>2.4642889390519152</v>
      </c>
    </row>
    <row r="897" spans="1:34" x14ac:dyDescent="0.2">
      <c r="A897" s="8">
        <f t="shared" si="335"/>
        <v>88700</v>
      </c>
      <c r="B897" s="9">
        <f t="shared" si="315"/>
        <v>88.7</v>
      </c>
      <c r="C897" s="13">
        <f>tarifest3(A897,$A$3,Param!$B$5,Param!$C$5,Param!$D$5,Param!$E$5,Param!$B$6,Param!$C$6,Param!$D$6,Param!$E$6)</f>
        <v>27917</v>
      </c>
      <c r="D897" s="3">
        <f t="shared" si="325"/>
        <v>31.473506200676439</v>
      </c>
      <c r="E897" s="3">
        <f>tarifest3grenz(A897,$A$3,Param!$B$5,Param!$C$5,Param!$D$5,Param!$E$5,Param!$B$6,Param!$C$6,Param!$D$6,Param!$E$6)*100</f>
        <v>42</v>
      </c>
      <c r="F897" s="13">
        <f>soli3(C897,$A$3,Param!$J$4,Param!$J$5,Param!$J$6)</f>
        <v>1304.3499999999999</v>
      </c>
      <c r="G897" s="3">
        <f>soli3grenz(C897,$A$3,Param!$J$4,Param!$J$5,Param!$J$6)*100</f>
        <v>11.899999999999999</v>
      </c>
      <c r="H897" s="13">
        <f t="shared" si="316"/>
        <v>29221.35</v>
      </c>
      <c r="I897" s="3">
        <f t="shared" si="338"/>
        <v>32.944024802705748</v>
      </c>
      <c r="J897" s="13">
        <f t="shared" si="317"/>
        <v>46.997999999999998</v>
      </c>
      <c r="K897" s="13">
        <f>tarifest3(A897,$A$3,Param!$B$10,Param!$C$10,Param!$D$10,Param!$E$10,Param!$B$11,Param!$C$11,Param!$D$11,Param!$E$11)</f>
        <v>32263</v>
      </c>
      <c r="L897" s="3">
        <f t="shared" si="326"/>
        <v>36.373167981961672</v>
      </c>
      <c r="M897" s="3">
        <f>tarifest3grenz(A897,$A$3,Param!$B$10,Param!$C$10,Param!$D$10,Param!$E$10,Param!$B$11,Param!$C$11,Param!$D$11,Param!$E$11)*100</f>
        <v>42</v>
      </c>
      <c r="N897" s="3">
        <f t="shared" si="327"/>
        <v>17863</v>
      </c>
      <c r="O897" s="3">
        <f t="shared" si="328"/>
        <v>20.138669673055244</v>
      </c>
      <c r="P897" s="13">
        <f t="shared" si="318"/>
        <v>62089.999999999993</v>
      </c>
      <c r="Q897" s="13">
        <f t="shared" si="329"/>
        <v>0</v>
      </c>
      <c r="R897" s="13">
        <f>tarifest3(A897-$K$3,$A$3,Param!$B$10,Param!$C$10,Param!$D$10,Param!$E$10,Param!$B$11,Param!$C$11,Param!$D$11,Param!$E$11)</f>
        <v>23623</v>
      </c>
      <c r="S897" s="3">
        <f t="shared" si="330"/>
        <v>26.632468996617813</v>
      </c>
      <c r="T897" s="3">
        <f>IF(A897&lt;$K$3,$K$2,tarifest3grenz(A897-$K$3,$A$3,Param!$B$10,Param!$C$10,Param!$D$10,Param!$E$10,Param!$B$11,Param!$C$11,Param!$D$11,Param!$E$11))*100</f>
        <v>42</v>
      </c>
      <c r="U897" s="3">
        <f>MAX(K897-tarifest3($K$3,$A$3,Param!$B$10,Param!$C$10,Param!$D$10,Param!$E$10,Param!$B$11,Param!$C$11,Param!$D$11,Param!$E$11),0)</f>
        <v>27033</v>
      </c>
      <c r="V897" s="3">
        <f t="shared" si="331"/>
        <v>30.476888387824125</v>
      </c>
      <c r="W897" s="3">
        <f t="shared" si="332"/>
        <v>42</v>
      </c>
      <c r="X897" s="3">
        <f>soli3grenz(K897,$A$3,Param!$J$9,Param!$J$10,Param!$J$11)*100</f>
        <v>5.5</v>
      </c>
      <c r="Y897" s="13">
        <f t="shared" si="319"/>
        <v>27033</v>
      </c>
      <c r="Z897" s="3">
        <f t="shared" si="333"/>
        <v>30.476888387824125</v>
      </c>
      <c r="AA897" s="13">
        <f t="shared" si="320"/>
        <v>42</v>
      </c>
      <c r="AB897" s="13">
        <f t="shared" si="321"/>
        <v>-2188.3499999999985</v>
      </c>
      <c r="AC897" s="13">
        <f t="shared" si="322"/>
        <v>-2.4671364148816224</v>
      </c>
      <c r="AD897" s="13">
        <f t="shared" si="323"/>
        <v>-4.9979999999999976</v>
      </c>
      <c r="AE897" s="3">
        <f t="shared" si="324"/>
        <v>0</v>
      </c>
      <c r="AF897" s="13">
        <f t="shared" si="336"/>
        <v>2188.3499999999985</v>
      </c>
      <c r="AG897" s="13">
        <f t="shared" si="334"/>
        <v>2.4671364148816224</v>
      </c>
      <c r="AH897" s="13">
        <f t="shared" si="337"/>
        <v>2.4671364148816224</v>
      </c>
    </row>
    <row r="898" spans="1:34" x14ac:dyDescent="0.2">
      <c r="A898" s="8">
        <f t="shared" si="335"/>
        <v>88800</v>
      </c>
      <c r="B898" s="9">
        <f t="shared" si="315"/>
        <v>88.8</v>
      </c>
      <c r="C898" s="13">
        <f>tarifest3(A898,$A$3,Param!$B$5,Param!$C$5,Param!$D$5,Param!$E$5,Param!$B$6,Param!$C$6,Param!$D$6,Param!$E$6)</f>
        <v>27959</v>
      </c>
      <c r="D898" s="3">
        <f t="shared" si="325"/>
        <v>31.48536036036036</v>
      </c>
      <c r="E898" s="3">
        <f>tarifest3grenz(A898,$A$3,Param!$B$5,Param!$C$5,Param!$D$5,Param!$E$5,Param!$B$6,Param!$C$6,Param!$D$6,Param!$E$6)*100</f>
        <v>42</v>
      </c>
      <c r="F898" s="13">
        <f>soli3(C898,$A$3,Param!$J$4,Param!$J$5,Param!$J$6)</f>
        <v>1309.3499999999999</v>
      </c>
      <c r="G898" s="3">
        <f>soli3grenz(C898,$A$3,Param!$J$4,Param!$J$5,Param!$J$6)*100</f>
        <v>11.899999999999999</v>
      </c>
      <c r="H898" s="13">
        <f t="shared" si="316"/>
        <v>29268.35</v>
      </c>
      <c r="I898" s="3">
        <f t="shared" si="338"/>
        <v>32.959853603603598</v>
      </c>
      <c r="J898" s="13">
        <f t="shared" si="317"/>
        <v>46.997999999999998</v>
      </c>
      <c r="K898" s="13">
        <f>tarifest3(A898,$A$3,Param!$B$10,Param!$C$10,Param!$D$10,Param!$E$10,Param!$B$11,Param!$C$11,Param!$D$11,Param!$E$11)</f>
        <v>32305</v>
      </c>
      <c r="L898" s="3">
        <f t="shared" si="326"/>
        <v>36.379504504504503</v>
      </c>
      <c r="M898" s="3">
        <f>tarifest3grenz(A898,$A$3,Param!$B$10,Param!$C$10,Param!$D$10,Param!$E$10,Param!$B$11,Param!$C$11,Param!$D$11,Param!$E$11)*100</f>
        <v>42</v>
      </c>
      <c r="N898" s="3">
        <f t="shared" si="327"/>
        <v>17905</v>
      </c>
      <c r="O898" s="3">
        <f t="shared" si="328"/>
        <v>20.163288288288289</v>
      </c>
      <c r="P898" s="13">
        <f t="shared" si="318"/>
        <v>62159.999999999993</v>
      </c>
      <c r="Q898" s="13">
        <f t="shared" si="329"/>
        <v>0</v>
      </c>
      <c r="R898" s="13">
        <f>tarifest3(A898-$K$3,$A$3,Param!$B$10,Param!$C$10,Param!$D$10,Param!$E$10,Param!$B$11,Param!$C$11,Param!$D$11,Param!$E$11)</f>
        <v>23665</v>
      </c>
      <c r="S898" s="3">
        <f t="shared" si="330"/>
        <v>26.649774774774777</v>
      </c>
      <c r="T898" s="3">
        <f>IF(A898&lt;$K$3,$K$2,tarifest3grenz(A898-$K$3,$A$3,Param!$B$10,Param!$C$10,Param!$D$10,Param!$E$10,Param!$B$11,Param!$C$11,Param!$D$11,Param!$E$11))*100</f>
        <v>42</v>
      </c>
      <c r="U898" s="3">
        <f>MAX(K898-tarifest3($K$3,$A$3,Param!$B$10,Param!$C$10,Param!$D$10,Param!$E$10,Param!$B$11,Param!$C$11,Param!$D$11,Param!$E$11),0)</f>
        <v>27075</v>
      </c>
      <c r="V898" s="3">
        <f t="shared" si="331"/>
        <v>30.489864864864863</v>
      </c>
      <c r="W898" s="3">
        <f t="shared" si="332"/>
        <v>42</v>
      </c>
      <c r="X898" s="3">
        <f>soli3grenz(K898,$A$3,Param!$J$9,Param!$J$10,Param!$J$11)*100</f>
        <v>5.5</v>
      </c>
      <c r="Y898" s="13">
        <f t="shared" si="319"/>
        <v>27075</v>
      </c>
      <c r="Z898" s="3">
        <f t="shared" si="333"/>
        <v>30.489864864864863</v>
      </c>
      <c r="AA898" s="13">
        <f t="shared" si="320"/>
        <v>42</v>
      </c>
      <c r="AB898" s="13">
        <f t="shared" si="321"/>
        <v>-2193.3499999999985</v>
      </c>
      <c r="AC898" s="13">
        <f t="shared" si="322"/>
        <v>-2.4699887387387349</v>
      </c>
      <c r="AD898" s="13">
        <f t="shared" si="323"/>
        <v>-4.9979999999999976</v>
      </c>
      <c r="AE898" s="3">
        <f t="shared" si="324"/>
        <v>0</v>
      </c>
      <c r="AF898" s="13">
        <f t="shared" si="336"/>
        <v>2193.3499999999985</v>
      </c>
      <c r="AG898" s="13">
        <f t="shared" si="334"/>
        <v>2.4699887387387349</v>
      </c>
      <c r="AH898" s="13">
        <f t="shared" si="337"/>
        <v>2.4699887387387349</v>
      </c>
    </row>
    <row r="899" spans="1:34" x14ac:dyDescent="0.2">
      <c r="A899" s="8">
        <f t="shared" si="335"/>
        <v>88900</v>
      </c>
      <c r="B899" s="9">
        <f t="shared" si="315"/>
        <v>88.9</v>
      </c>
      <c r="C899" s="13">
        <f>tarifest3(A899,$A$3,Param!$B$5,Param!$C$5,Param!$D$5,Param!$E$5,Param!$B$6,Param!$C$6,Param!$D$6,Param!$E$6)</f>
        <v>28001</v>
      </c>
      <c r="D899" s="3">
        <f t="shared" si="325"/>
        <v>31.497187851518561</v>
      </c>
      <c r="E899" s="3">
        <f>tarifest3grenz(A899,$A$3,Param!$B$5,Param!$C$5,Param!$D$5,Param!$E$5,Param!$B$6,Param!$C$6,Param!$D$6,Param!$E$6)*100</f>
        <v>42</v>
      </c>
      <c r="F899" s="13">
        <f>soli3(C899,$A$3,Param!$J$4,Param!$J$5,Param!$J$6)</f>
        <v>1314.35</v>
      </c>
      <c r="G899" s="3">
        <f>soli3grenz(C899,$A$3,Param!$J$4,Param!$J$5,Param!$J$6)*100</f>
        <v>11.899999999999999</v>
      </c>
      <c r="H899" s="13">
        <f t="shared" si="316"/>
        <v>29315.35</v>
      </c>
      <c r="I899" s="3">
        <f t="shared" si="338"/>
        <v>32.975646794150734</v>
      </c>
      <c r="J899" s="13">
        <f t="shared" si="317"/>
        <v>46.997999999999998</v>
      </c>
      <c r="K899" s="13">
        <f>tarifest3(A899,$A$3,Param!$B$10,Param!$C$10,Param!$D$10,Param!$E$10,Param!$B$11,Param!$C$11,Param!$D$11,Param!$E$11)</f>
        <v>32347</v>
      </c>
      <c r="L899" s="3">
        <f t="shared" si="326"/>
        <v>36.385826771653548</v>
      </c>
      <c r="M899" s="3">
        <f>tarifest3grenz(A899,$A$3,Param!$B$10,Param!$C$10,Param!$D$10,Param!$E$10,Param!$B$11,Param!$C$11,Param!$D$11,Param!$E$11)*100</f>
        <v>42</v>
      </c>
      <c r="N899" s="3">
        <f t="shared" si="327"/>
        <v>17947</v>
      </c>
      <c r="O899" s="3">
        <f t="shared" si="328"/>
        <v>20.18785151856018</v>
      </c>
      <c r="P899" s="13">
        <f t="shared" si="318"/>
        <v>62229.999999999993</v>
      </c>
      <c r="Q899" s="13">
        <f t="shared" si="329"/>
        <v>0</v>
      </c>
      <c r="R899" s="13">
        <f>tarifest3(A899-$K$3,$A$3,Param!$B$10,Param!$C$10,Param!$D$10,Param!$E$10,Param!$B$11,Param!$C$11,Param!$D$11,Param!$E$11)</f>
        <v>23707</v>
      </c>
      <c r="S899" s="3">
        <f t="shared" si="330"/>
        <v>26.667041619797526</v>
      </c>
      <c r="T899" s="3">
        <f>IF(A899&lt;$K$3,$K$2,tarifest3grenz(A899-$K$3,$A$3,Param!$B$10,Param!$C$10,Param!$D$10,Param!$E$10,Param!$B$11,Param!$C$11,Param!$D$11,Param!$E$11))*100</f>
        <v>42</v>
      </c>
      <c r="U899" s="3">
        <f>MAX(K899-tarifest3($K$3,$A$3,Param!$B$10,Param!$C$10,Param!$D$10,Param!$E$10,Param!$B$11,Param!$C$11,Param!$D$11,Param!$E$11),0)</f>
        <v>27117</v>
      </c>
      <c r="V899" s="3">
        <f t="shared" si="331"/>
        <v>30.502812148481439</v>
      </c>
      <c r="W899" s="3">
        <f t="shared" si="332"/>
        <v>42</v>
      </c>
      <c r="X899" s="3">
        <f>soli3grenz(K899,$A$3,Param!$J$9,Param!$J$10,Param!$J$11)*100</f>
        <v>5.5</v>
      </c>
      <c r="Y899" s="13">
        <f t="shared" si="319"/>
        <v>27117</v>
      </c>
      <c r="Z899" s="3">
        <f t="shared" si="333"/>
        <v>30.502812148481439</v>
      </c>
      <c r="AA899" s="13">
        <f t="shared" si="320"/>
        <v>42</v>
      </c>
      <c r="AB899" s="13">
        <f t="shared" si="321"/>
        <v>-2198.3499999999985</v>
      </c>
      <c r="AC899" s="13">
        <f t="shared" si="322"/>
        <v>-2.4728346456692947</v>
      </c>
      <c r="AD899" s="13">
        <f t="shared" si="323"/>
        <v>-4.9979999999999976</v>
      </c>
      <c r="AE899" s="3">
        <f t="shared" si="324"/>
        <v>0</v>
      </c>
      <c r="AF899" s="13">
        <f t="shared" si="336"/>
        <v>2198.3499999999985</v>
      </c>
      <c r="AG899" s="13">
        <f t="shared" si="334"/>
        <v>2.4728346456692947</v>
      </c>
      <c r="AH899" s="13">
        <f t="shared" si="337"/>
        <v>2.4728346456692947</v>
      </c>
    </row>
    <row r="900" spans="1:34" x14ac:dyDescent="0.2">
      <c r="A900" s="8">
        <f t="shared" si="335"/>
        <v>89000</v>
      </c>
      <c r="B900" s="9">
        <f t="shared" si="315"/>
        <v>89</v>
      </c>
      <c r="C900" s="13">
        <f>tarifest3(A900,$A$3,Param!$B$5,Param!$C$5,Param!$D$5,Param!$E$5,Param!$B$6,Param!$C$6,Param!$D$6,Param!$E$6)</f>
        <v>28043</v>
      </c>
      <c r="D900" s="3">
        <f t="shared" si="325"/>
        <v>31.508988764044943</v>
      </c>
      <c r="E900" s="3">
        <f>tarifest3grenz(A900,$A$3,Param!$B$5,Param!$C$5,Param!$D$5,Param!$E$5,Param!$B$6,Param!$C$6,Param!$D$6,Param!$E$6)*100</f>
        <v>42</v>
      </c>
      <c r="F900" s="13">
        <f>soli3(C900,$A$3,Param!$J$4,Param!$J$5,Param!$J$6)</f>
        <v>1319.35</v>
      </c>
      <c r="G900" s="3">
        <f>soli3grenz(C900,$A$3,Param!$J$4,Param!$J$5,Param!$J$6)*100</f>
        <v>11.899999999999999</v>
      </c>
      <c r="H900" s="13">
        <f t="shared" si="316"/>
        <v>29362.35</v>
      </c>
      <c r="I900" s="3">
        <f t="shared" si="338"/>
        <v>32.991404494382017</v>
      </c>
      <c r="J900" s="13">
        <f t="shared" si="317"/>
        <v>46.997999999999998</v>
      </c>
      <c r="K900" s="13">
        <f>tarifest3(A900,$A$3,Param!$B$10,Param!$C$10,Param!$D$10,Param!$E$10,Param!$B$11,Param!$C$11,Param!$D$11,Param!$E$11)</f>
        <v>32389</v>
      </c>
      <c r="L900" s="3">
        <f t="shared" si="326"/>
        <v>36.392134831460673</v>
      </c>
      <c r="M900" s="3">
        <f>tarifest3grenz(A900,$A$3,Param!$B$10,Param!$C$10,Param!$D$10,Param!$E$10,Param!$B$11,Param!$C$11,Param!$D$11,Param!$E$11)*100</f>
        <v>42</v>
      </c>
      <c r="N900" s="3">
        <f t="shared" si="327"/>
        <v>17989</v>
      </c>
      <c r="O900" s="3">
        <f t="shared" si="328"/>
        <v>20.2123595505618</v>
      </c>
      <c r="P900" s="13">
        <f t="shared" si="318"/>
        <v>62299.999999999993</v>
      </c>
      <c r="Q900" s="13">
        <f t="shared" si="329"/>
        <v>0</v>
      </c>
      <c r="R900" s="13">
        <f>tarifest3(A900-$K$3,$A$3,Param!$B$10,Param!$C$10,Param!$D$10,Param!$E$10,Param!$B$11,Param!$C$11,Param!$D$11,Param!$E$11)</f>
        <v>23749</v>
      </c>
      <c r="S900" s="3">
        <f t="shared" si="330"/>
        <v>26.684269662921352</v>
      </c>
      <c r="T900" s="3">
        <f>IF(A900&lt;$K$3,$K$2,tarifest3grenz(A900-$K$3,$A$3,Param!$B$10,Param!$C$10,Param!$D$10,Param!$E$10,Param!$B$11,Param!$C$11,Param!$D$11,Param!$E$11))*100</f>
        <v>42</v>
      </c>
      <c r="U900" s="3">
        <f>MAX(K900-tarifest3($K$3,$A$3,Param!$B$10,Param!$C$10,Param!$D$10,Param!$E$10,Param!$B$11,Param!$C$11,Param!$D$11,Param!$E$11),0)</f>
        <v>27159</v>
      </c>
      <c r="V900" s="3">
        <f t="shared" si="331"/>
        <v>30.515730337078651</v>
      </c>
      <c r="W900" s="3">
        <f t="shared" si="332"/>
        <v>42</v>
      </c>
      <c r="X900" s="3">
        <f>soli3grenz(K900,$A$3,Param!$J$9,Param!$J$10,Param!$J$11)*100</f>
        <v>5.5</v>
      </c>
      <c r="Y900" s="13">
        <f t="shared" si="319"/>
        <v>27159</v>
      </c>
      <c r="Z900" s="3">
        <f t="shared" si="333"/>
        <v>30.515730337078651</v>
      </c>
      <c r="AA900" s="13">
        <f t="shared" si="320"/>
        <v>42</v>
      </c>
      <c r="AB900" s="13">
        <f t="shared" si="321"/>
        <v>-2203.3499999999985</v>
      </c>
      <c r="AC900" s="13">
        <f t="shared" si="322"/>
        <v>-2.4756741573033665</v>
      </c>
      <c r="AD900" s="13">
        <f t="shared" si="323"/>
        <v>-4.9979999999999976</v>
      </c>
      <c r="AE900" s="3">
        <f t="shared" si="324"/>
        <v>0</v>
      </c>
      <c r="AF900" s="13">
        <f t="shared" si="336"/>
        <v>2203.3499999999985</v>
      </c>
      <c r="AG900" s="13">
        <f t="shared" si="334"/>
        <v>2.4756741573033665</v>
      </c>
      <c r="AH900" s="13">
        <f t="shared" si="337"/>
        <v>2.4756741573033665</v>
      </c>
    </row>
    <row r="901" spans="1:34" x14ac:dyDescent="0.2">
      <c r="A901" s="8">
        <f t="shared" si="335"/>
        <v>89100</v>
      </c>
      <c r="B901" s="9">
        <f t="shared" si="315"/>
        <v>89.1</v>
      </c>
      <c r="C901" s="13">
        <f>tarifest3(A901,$A$3,Param!$B$5,Param!$C$5,Param!$D$5,Param!$E$5,Param!$B$6,Param!$C$6,Param!$D$6,Param!$E$6)</f>
        <v>28085</v>
      </c>
      <c r="D901" s="3">
        <f t="shared" si="325"/>
        <v>31.520763187429857</v>
      </c>
      <c r="E901" s="3">
        <f>tarifest3grenz(A901,$A$3,Param!$B$5,Param!$C$5,Param!$D$5,Param!$E$5,Param!$B$6,Param!$C$6,Param!$D$6,Param!$E$6)*100</f>
        <v>42</v>
      </c>
      <c r="F901" s="13">
        <f>soli3(C901,$A$3,Param!$J$4,Param!$J$5,Param!$J$6)</f>
        <v>1324.35</v>
      </c>
      <c r="G901" s="3">
        <f>soli3grenz(C901,$A$3,Param!$J$4,Param!$J$5,Param!$J$6)*100</f>
        <v>11.899999999999999</v>
      </c>
      <c r="H901" s="13">
        <f t="shared" si="316"/>
        <v>29409.35</v>
      </c>
      <c r="I901" s="3">
        <f t="shared" si="338"/>
        <v>33.007126823793485</v>
      </c>
      <c r="J901" s="13">
        <f t="shared" si="317"/>
        <v>46.997999999999998</v>
      </c>
      <c r="K901" s="13">
        <f>tarifest3(A901,$A$3,Param!$B$10,Param!$C$10,Param!$D$10,Param!$E$10,Param!$B$11,Param!$C$11,Param!$D$11,Param!$E$11)</f>
        <v>32431</v>
      </c>
      <c r="L901" s="3">
        <f t="shared" si="326"/>
        <v>36.398428731762067</v>
      </c>
      <c r="M901" s="3">
        <f>tarifest3grenz(A901,$A$3,Param!$B$10,Param!$C$10,Param!$D$10,Param!$E$10,Param!$B$11,Param!$C$11,Param!$D$11,Param!$E$11)*100</f>
        <v>42</v>
      </c>
      <c r="N901" s="3">
        <f t="shared" si="327"/>
        <v>18031</v>
      </c>
      <c r="O901" s="3">
        <f t="shared" si="328"/>
        <v>20.236812570145904</v>
      </c>
      <c r="P901" s="13">
        <f t="shared" si="318"/>
        <v>62369.999999999993</v>
      </c>
      <c r="Q901" s="13">
        <f t="shared" si="329"/>
        <v>0</v>
      </c>
      <c r="R901" s="13">
        <f>tarifest3(A901-$K$3,$A$3,Param!$B$10,Param!$C$10,Param!$D$10,Param!$E$10,Param!$B$11,Param!$C$11,Param!$D$11,Param!$E$11)</f>
        <v>23791</v>
      </c>
      <c r="S901" s="3">
        <f t="shared" si="330"/>
        <v>26.701459034792368</v>
      </c>
      <c r="T901" s="3">
        <f>IF(A901&lt;$K$3,$K$2,tarifest3grenz(A901-$K$3,$A$3,Param!$B$10,Param!$C$10,Param!$D$10,Param!$E$10,Param!$B$11,Param!$C$11,Param!$D$11,Param!$E$11))*100</f>
        <v>42</v>
      </c>
      <c r="U901" s="3">
        <f>MAX(K901-tarifest3($K$3,$A$3,Param!$B$10,Param!$C$10,Param!$D$10,Param!$E$10,Param!$B$11,Param!$C$11,Param!$D$11,Param!$E$11),0)</f>
        <v>27201</v>
      </c>
      <c r="V901" s="3">
        <f t="shared" si="331"/>
        <v>30.528619528619526</v>
      </c>
      <c r="W901" s="3">
        <f t="shared" si="332"/>
        <v>42</v>
      </c>
      <c r="X901" s="3">
        <f>soli3grenz(K901,$A$3,Param!$J$9,Param!$J$10,Param!$J$11)*100</f>
        <v>5.5</v>
      </c>
      <c r="Y901" s="13">
        <f t="shared" si="319"/>
        <v>27201</v>
      </c>
      <c r="Z901" s="3">
        <f t="shared" si="333"/>
        <v>30.528619528619526</v>
      </c>
      <c r="AA901" s="13">
        <f t="shared" si="320"/>
        <v>42</v>
      </c>
      <c r="AB901" s="13">
        <f t="shared" si="321"/>
        <v>-2208.3499999999985</v>
      </c>
      <c r="AC901" s="13">
        <f t="shared" si="322"/>
        <v>-2.4785072951739586</v>
      </c>
      <c r="AD901" s="13">
        <f t="shared" si="323"/>
        <v>-4.9979999999999976</v>
      </c>
      <c r="AE901" s="3">
        <f t="shared" si="324"/>
        <v>0</v>
      </c>
      <c r="AF901" s="13">
        <f t="shared" si="336"/>
        <v>2208.3499999999985</v>
      </c>
      <c r="AG901" s="13">
        <f t="shared" si="334"/>
        <v>2.4785072951739586</v>
      </c>
      <c r="AH901" s="13">
        <f t="shared" si="337"/>
        <v>2.4785072951739586</v>
      </c>
    </row>
    <row r="902" spans="1:34" x14ac:dyDescent="0.2">
      <c r="A902" s="8">
        <f t="shared" si="335"/>
        <v>89200</v>
      </c>
      <c r="B902" s="9">
        <f t="shared" si="315"/>
        <v>89.2</v>
      </c>
      <c r="C902" s="13">
        <f>tarifest3(A902,$A$3,Param!$B$5,Param!$C$5,Param!$D$5,Param!$E$5,Param!$B$6,Param!$C$6,Param!$D$6,Param!$E$6)</f>
        <v>28127</v>
      </c>
      <c r="D902" s="3">
        <f t="shared" si="325"/>
        <v>31.532511210762333</v>
      </c>
      <c r="E902" s="3">
        <f>tarifest3grenz(A902,$A$3,Param!$B$5,Param!$C$5,Param!$D$5,Param!$E$5,Param!$B$6,Param!$C$6,Param!$D$6,Param!$E$6)*100</f>
        <v>42</v>
      </c>
      <c r="F902" s="13">
        <f>soli3(C902,$A$3,Param!$J$4,Param!$J$5,Param!$J$6)</f>
        <v>1329.34</v>
      </c>
      <c r="G902" s="3">
        <f>soli3grenz(C902,$A$3,Param!$J$4,Param!$J$5,Param!$J$6)*100</f>
        <v>11.899999999999999</v>
      </c>
      <c r="H902" s="13">
        <f t="shared" si="316"/>
        <v>29456.34</v>
      </c>
      <c r="I902" s="3">
        <f t="shared" si="338"/>
        <v>33.022802690582957</v>
      </c>
      <c r="J902" s="13">
        <f t="shared" si="317"/>
        <v>46.997999999999998</v>
      </c>
      <c r="K902" s="13">
        <f>tarifest3(A902,$A$3,Param!$B$10,Param!$C$10,Param!$D$10,Param!$E$10,Param!$B$11,Param!$C$11,Param!$D$11,Param!$E$11)</f>
        <v>32473</v>
      </c>
      <c r="L902" s="3">
        <f t="shared" si="326"/>
        <v>36.404708520179376</v>
      </c>
      <c r="M902" s="3">
        <f>tarifest3grenz(A902,$A$3,Param!$B$10,Param!$C$10,Param!$D$10,Param!$E$10,Param!$B$11,Param!$C$11,Param!$D$11,Param!$E$11)*100</f>
        <v>42</v>
      </c>
      <c r="N902" s="3">
        <f t="shared" si="327"/>
        <v>18073</v>
      </c>
      <c r="O902" s="3">
        <f t="shared" si="328"/>
        <v>20.261210762331839</v>
      </c>
      <c r="P902" s="13">
        <f t="shared" si="318"/>
        <v>62439.999999999993</v>
      </c>
      <c r="Q902" s="13">
        <f t="shared" si="329"/>
        <v>0</v>
      </c>
      <c r="R902" s="13">
        <f>tarifest3(A902-$K$3,$A$3,Param!$B$10,Param!$C$10,Param!$D$10,Param!$E$10,Param!$B$11,Param!$C$11,Param!$D$11,Param!$E$11)</f>
        <v>23833</v>
      </c>
      <c r="S902" s="3">
        <f t="shared" si="330"/>
        <v>26.718609865470849</v>
      </c>
      <c r="T902" s="3">
        <f>IF(A902&lt;$K$3,$K$2,tarifest3grenz(A902-$K$3,$A$3,Param!$B$10,Param!$C$10,Param!$D$10,Param!$E$10,Param!$B$11,Param!$C$11,Param!$D$11,Param!$E$11))*100</f>
        <v>42</v>
      </c>
      <c r="U902" s="3">
        <f>MAX(K902-tarifest3($K$3,$A$3,Param!$B$10,Param!$C$10,Param!$D$10,Param!$E$10,Param!$B$11,Param!$C$11,Param!$D$11,Param!$E$11),0)</f>
        <v>27243</v>
      </c>
      <c r="V902" s="3">
        <f t="shared" si="331"/>
        <v>30.541479820627803</v>
      </c>
      <c r="W902" s="3">
        <f t="shared" si="332"/>
        <v>42</v>
      </c>
      <c r="X902" s="3">
        <f>soli3grenz(K902,$A$3,Param!$J$9,Param!$J$10,Param!$J$11)*100</f>
        <v>5.5</v>
      </c>
      <c r="Y902" s="13">
        <f t="shared" si="319"/>
        <v>27243</v>
      </c>
      <c r="Z902" s="3">
        <f t="shared" si="333"/>
        <v>30.541479820627803</v>
      </c>
      <c r="AA902" s="13">
        <f t="shared" si="320"/>
        <v>42</v>
      </c>
      <c r="AB902" s="13">
        <f t="shared" si="321"/>
        <v>-2213.34</v>
      </c>
      <c r="AC902" s="13">
        <f t="shared" si="322"/>
        <v>-2.4813228699551537</v>
      </c>
      <c r="AD902" s="13">
        <f t="shared" si="323"/>
        <v>-4.9979999999999976</v>
      </c>
      <c r="AE902" s="3">
        <f t="shared" si="324"/>
        <v>0</v>
      </c>
      <c r="AF902" s="13">
        <f t="shared" si="336"/>
        <v>2213.34</v>
      </c>
      <c r="AG902" s="13">
        <f t="shared" si="334"/>
        <v>2.4813228699551537</v>
      </c>
      <c r="AH902" s="13">
        <f t="shared" si="337"/>
        <v>2.4813228699551537</v>
      </c>
    </row>
    <row r="903" spans="1:34" x14ac:dyDescent="0.2">
      <c r="A903" s="8">
        <f t="shared" si="335"/>
        <v>89300</v>
      </c>
      <c r="B903" s="9">
        <f t="shared" si="315"/>
        <v>89.3</v>
      </c>
      <c r="C903" s="13">
        <f>tarifest3(A903,$A$3,Param!$B$5,Param!$C$5,Param!$D$5,Param!$E$5,Param!$B$6,Param!$C$6,Param!$D$6,Param!$E$6)</f>
        <v>28169</v>
      </c>
      <c r="D903" s="3">
        <f t="shared" si="325"/>
        <v>31.544232922732363</v>
      </c>
      <c r="E903" s="3">
        <f>tarifest3grenz(A903,$A$3,Param!$B$5,Param!$C$5,Param!$D$5,Param!$E$5,Param!$B$6,Param!$C$6,Param!$D$6,Param!$E$6)*100</f>
        <v>42</v>
      </c>
      <c r="F903" s="13">
        <f>soli3(C903,$A$3,Param!$J$4,Param!$J$5,Param!$J$6)</f>
        <v>1334.34</v>
      </c>
      <c r="G903" s="3">
        <f>soli3grenz(C903,$A$3,Param!$J$4,Param!$J$5,Param!$J$6)*100</f>
        <v>11.899999999999999</v>
      </c>
      <c r="H903" s="13">
        <f t="shared" si="316"/>
        <v>29503.34</v>
      </c>
      <c r="I903" s="3">
        <f t="shared" si="338"/>
        <v>33.038454647256437</v>
      </c>
      <c r="J903" s="13">
        <f t="shared" si="317"/>
        <v>46.997999999999998</v>
      </c>
      <c r="K903" s="13">
        <f>tarifest3(A903,$A$3,Param!$B$10,Param!$C$10,Param!$D$10,Param!$E$10,Param!$B$11,Param!$C$11,Param!$D$11,Param!$E$11)</f>
        <v>32515</v>
      </c>
      <c r="L903" s="3">
        <f t="shared" si="326"/>
        <v>36.410974244120943</v>
      </c>
      <c r="M903" s="3">
        <f>tarifest3grenz(A903,$A$3,Param!$B$10,Param!$C$10,Param!$D$10,Param!$E$10,Param!$B$11,Param!$C$11,Param!$D$11,Param!$E$11)*100</f>
        <v>42</v>
      </c>
      <c r="N903" s="3">
        <f t="shared" si="327"/>
        <v>18115</v>
      </c>
      <c r="O903" s="3">
        <f t="shared" si="328"/>
        <v>20.285554311310193</v>
      </c>
      <c r="P903" s="13">
        <f t="shared" si="318"/>
        <v>62509.999999999993</v>
      </c>
      <c r="Q903" s="13">
        <f t="shared" si="329"/>
        <v>0</v>
      </c>
      <c r="R903" s="13">
        <f>tarifest3(A903-$K$3,$A$3,Param!$B$10,Param!$C$10,Param!$D$10,Param!$E$10,Param!$B$11,Param!$C$11,Param!$D$11,Param!$E$11)</f>
        <v>23875</v>
      </c>
      <c r="S903" s="3">
        <f t="shared" si="330"/>
        <v>26.735722284434488</v>
      </c>
      <c r="T903" s="3">
        <f>IF(A903&lt;$K$3,$K$2,tarifest3grenz(A903-$K$3,$A$3,Param!$B$10,Param!$C$10,Param!$D$10,Param!$E$10,Param!$B$11,Param!$C$11,Param!$D$11,Param!$E$11))*100</f>
        <v>42</v>
      </c>
      <c r="U903" s="3">
        <f>MAX(K903-tarifest3($K$3,$A$3,Param!$B$10,Param!$C$10,Param!$D$10,Param!$E$10,Param!$B$11,Param!$C$11,Param!$D$11,Param!$E$11),0)</f>
        <v>27285</v>
      </c>
      <c r="V903" s="3">
        <f t="shared" si="331"/>
        <v>30.554311310190368</v>
      </c>
      <c r="W903" s="3">
        <f t="shared" si="332"/>
        <v>42</v>
      </c>
      <c r="X903" s="3">
        <f>soli3grenz(K903,$A$3,Param!$J$9,Param!$J$10,Param!$J$11)*100</f>
        <v>5.5</v>
      </c>
      <c r="Y903" s="13">
        <f t="shared" si="319"/>
        <v>27285</v>
      </c>
      <c r="Z903" s="3">
        <f t="shared" si="333"/>
        <v>30.554311310190368</v>
      </c>
      <c r="AA903" s="13">
        <f t="shared" si="320"/>
        <v>42</v>
      </c>
      <c r="AB903" s="13">
        <f t="shared" si="321"/>
        <v>-2218.34</v>
      </c>
      <c r="AC903" s="13">
        <f t="shared" si="322"/>
        <v>-2.4841433370660688</v>
      </c>
      <c r="AD903" s="13">
        <f t="shared" si="323"/>
        <v>-4.9979999999999976</v>
      </c>
      <c r="AE903" s="3">
        <f t="shared" si="324"/>
        <v>0</v>
      </c>
      <c r="AF903" s="13">
        <f t="shared" si="336"/>
        <v>2218.34</v>
      </c>
      <c r="AG903" s="13">
        <f t="shared" si="334"/>
        <v>2.4841433370660688</v>
      </c>
      <c r="AH903" s="13">
        <f t="shared" si="337"/>
        <v>2.4841433370660688</v>
      </c>
    </row>
    <row r="904" spans="1:34" x14ac:dyDescent="0.2">
      <c r="A904" s="8">
        <f t="shared" si="335"/>
        <v>89400</v>
      </c>
      <c r="B904" s="9">
        <f t="shared" si="315"/>
        <v>89.4</v>
      </c>
      <c r="C904" s="13">
        <f>tarifest3(A904,$A$3,Param!$B$5,Param!$C$5,Param!$D$5,Param!$E$5,Param!$B$6,Param!$C$6,Param!$D$6,Param!$E$6)</f>
        <v>28211</v>
      </c>
      <c r="D904" s="3">
        <f t="shared" si="325"/>
        <v>31.555928411633111</v>
      </c>
      <c r="E904" s="3">
        <f>tarifest3grenz(A904,$A$3,Param!$B$5,Param!$C$5,Param!$D$5,Param!$E$5,Param!$B$6,Param!$C$6,Param!$D$6,Param!$E$6)*100</f>
        <v>42</v>
      </c>
      <c r="F904" s="13">
        <f>soli3(C904,$A$3,Param!$J$4,Param!$J$5,Param!$J$6)</f>
        <v>1339.34</v>
      </c>
      <c r="G904" s="3">
        <f>soli3grenz(C904,$A$3,Param!$J$4,Param!$J$5,Param!$J$6)*100</f>
        <v>11.899999999999999</v>
      </c>
      <c r="H904" s="13">
        <f t="shared" si="316"/>
        <v>29550.34</v>
      </c>
      <c r="I904" s="3">
        <f t="shared" si="338"/>
        <v>33.054071588366888</v>
      </c>
      <c r="J904" s="13">
        <f t="shared" si="317"/>
        <v>46.997999999999998</v>
      </c>
      <c r="K904" s="13">
        <f>tarifest3(A904,$A$3,Param!$B$10,Param!$C$10,Param!$D$10,Param!$E$10,Param!$B$11,Param!$C$11,Param!$D$11,Param!$E$11)</f>
        <v>32557</v>
      </c>
      <c r="L904" s="3">
        <f t="shared" si="326"/>
        <v>36.417225950782999</v>
      </c>
      <c r="M904" s="3">
        <f>tarifest3grenz(A904,$A$3,Param!$B$10,Param!$C$10,Param!$D$10,Param!$E$10,Param!$B$11,Param!$C$11,Param!$D$11,Param!$E$11)*100</f>
        <v>42</v>
      </c>
      <c r="N904" s="3">
        <f t="shared" si="327"/>
        <v>18157</v>
      </c>
      <c r="O904" s="3">
        <f t="shared" si="328"/>
        <v>20.309843400447427</v>
      </c>
      <c r="P904" s="13">
        <f t="shared" si="318"/>
        <v>62579.999999999993</v>
      </c>
      <c r="Q904" s="13">
        <f t="shared" si="329"/>
        <v>0</v>
      </c>
      <c r="R904" s="13">
        <f>tarifest3(A904-$K$3,$A$3,Param!$B$10,Param!$C$10,Param!$D$10,Param!$E$10,Param!$B$11,Param!$C$11,Param!$D$11,Param!$E$11)</f>
        <v>23917</v>
      </c>
      <c r="S904" s="3">
        <f t="shared" si="330"/>
        <v>26.752796420581653</v>
      </c>
      <c r="T904" s="3">
        <f>IF(A904&lt;$K$3,$K$2,tarifest3grenz(A904-$K$3,$A$3,Param!$B$10,Param!$C$10,Param!$D$10,Param!$E$10,Param!$B$11,Param!$C$11,Param!$D$11,Param!$E$11))*100</f>
        <v>42</v>
      </c>
      <c r="U904" s="3">
        <f>MAX(K904-tarifest3($K$3,$A$3,Param!$B$10,Param!$C$10,Param!$D$10,Param!$E$10,Param!$B$11,Param!$C$11,Param!$D$11,Param!$E$11),0)</f>
        <v>27327</v>
      </c>
      <c r="V904" s="3">
        <f t="shared" si="331"/>
        <v>30.567114093959731</v>
      </c>
      <c r="W904" s="3">
        <f t="shared" si="332"/>
        <v>42</v>
      </c>
      <c r="X904" s="3">
        <f>soli3grenz(K904,$A$3,Param!$J$9,Param!$J$10,Param!$J$11)*100</f>
        <v>5.5</v>
      </c>
      <c r="Y904" s="13">
        <f t="shared" si="319"/>
        <v>27327</v>
      </c>
      <c r="Z904" s="3">
        <f t="shared" si="333"/>
        <v>30.567114093959731</v>
      </c>
      <c r="AA904" s="13">
        <f t="shared" si="320"/>
        <v>42</v>
      </c>
      <c r="AB904" s="13">
        <f t="shared" si="321"/>
        <v>-2223.34</v>
      </c>
      <c r="AC904" s="13">
        <f t="shared" si="322"/>
        <v>-2.4869574944071573</v>
      </c>
      <c r="AD904" s="13">
        <f t="shared" si="323"/>
        <v>-4.9979999999999976</v>
      </c>
      <c r="AE904" s="3">
        <f t="shared" si="324"/>
        <v>0</v>
      </c>
      <c r="AF904" s="13">
        <f t="shared" si="336"/>
        <v>2223.34</v>
      </c>
      <c r="AG904" s="13">
        <f t="shared" si="334"/>
        <v>2.4869574944071573</v>
      </c>
      <c r="AH904" s="13">
        <f t="shared" si="337"/>
        <v>2.4869574944071573</v>
      </c>
    </row>
    <row r="905" spans="1:34" x14ac:dyDescent="0.2">
      <c r="A905" s="8">
        <f t="shared" si="335"/>
        <v>89500</v>
      </c>
      <c r="B905" s="9">
        <f t="shared" si="315"/>
        <v>89.5</v>
      </c>
      <c r="C905" s="13">
        <f>tarifest3(A905,$A$3,Param!$B$5,Param!$C$5,Param!$D$5,Param!$E$5,Param!$B$6,Param!$C$6,Param!$D$6,Param!$E$6)</f>
        <v>28253</v>
      </c>
      <c r="D905" s="3">
        <f t="shared" si="325"/>
        <v>31.567597765363132</v>
      </c>
      <c r="E905" s="3">
        <f>tarifest3grenz(A905,$A$3,Param!$B$5,Param!$C$5,Param!$D$5,Param!$E$5,Param!$B$6,Param!$C$6,Param!$D$6,Param!$E$6)*100</f>
        <v>42</v>
      </c>
      <c r="F905" s="13">
        <f>soli3(C905,$A$3,Param!$J$4,Param!$J$5,Param!$J$6)</f>
        <v>1344.34</v>
      </c>
      <c r="G905" s="3">
        <f>soli3grenz(C905,$A$3,Param!$J$4,Param!$J$5,Param!$J$6)*100</f>
        <v>11.899999999999999</v>
      </c>
      <c r="H905" s="13">
        <f t="shared" si="316"/>
        <v>29597.34</v>
      </c>
      <c r="I905" s="3">
        <f t="shared" si="338"/>
        <v>33.069653631284915</v>
      </c>
      <c r="J905" s="13">
        <f t="shared" si="317"/>
        <v>46.997999999999998</v>
      </c>
      <c r="K905" s="13">
        <f>tarifest3(A905,$A$3,Param!$B$10,Param!$C$10,Param!$D$10,Param!$E$10,Param!$B$11,Param!$C$11,Param!$D$11,Param!$E$11)</f>
        <v>32599</v>
      </c>
      <c r="L905" s="3">
        <f t="shared" si="326"/>
        <v>36.423463687150836</v>
      </c>
      <c r="M905" s="3">
        <f>tarifest3grenz(A905,$A$3,Param!$B$10,Param!$C$10,Param!$D$10,Param!$E$10,Param!$B$11,Param!$C$11,Param!$D$11,Param!$E$11)*100</f>
        <v>42</v>
      </c>
      <c r="N905" s="3">
        <f t="shared" si="327"/>
        <v>18199</v>
      </c>
      <c r="O905" s="3">
        <f t="shared" si="328"/>
        <v>20.334078212290503</v>
      </c>
      <c r="P905" s="13">
        <f t="shared" si="318"/>
        <v>62649.999999999993</v>
      </c>
      <c r="Q905" s="13">
        <f t="shared" si="329"/>
        <v>0</v>
      </c>
      <c r="R905" s="13">
        <f>tarifest3(A905-$K$3,$A$3,Param!$B$10,Param!$C$10,Param!$D$10,Param!$E$10,Param!$B$11,Param!$C$11,Param!$D$11,Param!$E$11)</f>
        <v>23959</v>
      </c>
      <c r="S905" s="3">
        <f t="shared" si="330"/>
        <v>26.769832402234638</v>
      </c>
      <c r="T905" s="3">
        <f>IF(A905&lt;$K$3,$K$2,tarifest3grenz(A905-$K$3,$A$3,Param!$B$10,Param!$C$10,Param!$D$10,Param!$E$10,Param!$B$11,Param!$C$11,Param!$D$11,Param!$E$11))*100</f>
        <v>42</v>
      </c>
      <c r="U905" s="3">
        <f>MAX(K905-tarifest3($K$3,$A$3,Param!$B$10,Param!$C$10,Param!$D$10,Param!$E$10,Param!$B$11,Param!$C$11,Param!$D$11,Param!$E$11),0)</f>
        <v>27369</v>
      </c>
      <c r="V905" s="3">
        <f t="shared" si="331"/>
        <v>30.579888268156424</v>
      </c>
      <c r="W905" s="3">
        <f t="shared" si="332"/>
        <v>42</v>
      </c>
      <c r="X905" s="3">
        <f>soli3grenz(K905,$A$3,Param!$J$9,Param!$J$10,Param!$J$11)*100</f>
        <v>5.5</v>
      </c>
      <c r="Y905" s="13">
        <f t="shared" si="319"/>
        <v>27369</v>
      </c>
      <c r="Z905" s="3">
        <f t="shared" si="333"/>
        <v>30.579888268156424</v>
      </c>
      <c r="AA905" s="13">
        <f t="shared" si="320"/>
        <v>42</v>
      </c>
      <c r="AB905" s="13">
        <f t="shared" si="321"/>
        <v>-2228.34</v>
      </c>
      <c r="AC905" s="13">
        <f t="shared" si="322"/>
        <v>-2.4897653631284911</v>
      </c>
      <c r="AD905" s="13">
        <f t="shared" si="323"/>
        <v>-4.9979999999999976</v>
      </c>
      <c r="AE905" s="3">
        <f t="shared" si="324"/>
        <v>0</v>
      </c>
      <c r="AF905" s="13">
        <f t="shared" si="336"/>
        <v>2228.34</v>
      </c>
      <c r="AG905" s="13">
        <f t="shared" si="334"/>
        <v>2.4897653631284911</v>
      </c>
      <c r="AH905" s="13">
        <f t="shared" si="337"/>
        <v>2.4897653631284911</v>
      </c>
    </row>
    <row r="906" spans="1:34" x14ac:dyDescent="0.2">
      <c r="A906" s="8">
        <f t="shared" si="335"/>
        <v>89600</v>
      </c>
      <c r="B906" s="9">
        <f t="shared" ref="B906:B969" si="339">+A906/1000</f>
        <v>89.6</v>
      </c>
      <c r="C906" s="13">
        <f>tarifest3(A906,$A$3,Param!$B$5,Param!$C$5,Param!$D$5,Param!$E$5,Param!$B$6,Param!$C$6,Param!$D$6,Param!$E$6)</f>
        <v>28295</v>
      </c>
      <c r="D906" s="3">
        <f t="shared" si="325"/>
        <v>31.579241071428569</v>
      </c>
      <c r="E906" s="3">
        <f>tarifest3grenz(A906,$A$3,Param!$B$5,Param!$C$5,Param!$D$5,Param!$E$5,Param!$B$6,Param!$C$6,Param!$D$6,Param!$E$6)*100</f>
        <v>42</v>
      </c>
      <c r="F906" s="13">
        <f>soli3(C906,$A$3,Param!$J$4,Param!$J$5,Param!$J$6)</f>
        <v>1349.34</v>
      </c>
      <c r="G906" s="3">
        <f>soli3grenz(C906,$A$3,Param!$J$4,Param!$J$5,Param!$J$6)*100</f>
        <v>11.899999999999999</v>
      </c>
      <c r="H906" s="13">
        <f t="shared" ref="H906:H969" si="340">+C906+F906</f>
        <v>29644.34</v>
      </c>
      <c r="I906" s="3">
        <f t="shared" si="338"/>
        <v>33.085200892857145</v>
      </c>
      <c r="J906" s="13">
        <f t="shared" ref="J906:J969" si="341">+E906*(1+G906/100)</f>
        <v>46.997999999999998</v>
      </c>
      <c r="K906" s="13">
        <f>tarifest3(A906,$A$3,Param!$B$10,Param!$C$10,Param!$D$10,Param!$E$10,Param!$B$11,Param!$C$11,Param!$D$11,Param!$E$11)</f>
        <v>32641</v>
      </c>
      <c r="L906" s="3">
        <f t="shared" si="326"/>
        <v>36.4296875</v>
      </c>
      <c r="M906" s="3">
        <f>tarifest3grenz(A906,$A$3,Param!$B$10,Param!$C$10,Param!$D$10,Param!$E$10,Param!$B$11,Param!$C$11,Param!$D$11,Param!$E$11)*100</f>
        <v>42</v>
      </c>
      <c r="N906" s="3">
        <f t="shared" si="327"/>
        <v>18241</v>
      </c>
      <c r="O906" s="3">
        <f t="shared" si="328"/>
        <v>20.358258928571431</v>
      </c>
      <c r="P906" s="13">
        <f t="shared" ref="P906:P969" si="342">+A906*$K$2</f>
        <v>62719.999999999993</v>
      </c>
      <c r="Q906" s="13">
        <f t="shared" si="329"/>
        <v>0</v>
      </c>
      <c r="R906" s="13">
        <f>tarifest3(A906-$K$3,$A$3,Param!$B$10,Param!$C$10,Param!$D$10,Param!$E$10,Param!$B$11,Param!$C$11,Param!$D$11,Param!$E$11)</f>
        <v>24001</v>
      </c>
      <c r="S906" s="3">
        <f t="shared" si="330"/>
        <v>26.786830357142854</v>
      </c>
      <c r="T906" s="3">
        <f>IF(A906&lt;$K$3,$K$2,tarifest3grenz(A906-$K$3,$A$3,Param!$B$10,Param!$C$10,Param!$D$10,Param!$E$10,Param!$B$11,Param!$C$11,Param!$D$11,Param!$E$11))*100</f>
        <v>42</v>
      </c>
      <c r="U906" s="3">
        <f>MAX(K906-tarifest3($K$3,$A$3,Param!$B$10,Param!$C$10,Param!$D$10,Param!$E$10,Param!$B$11,Param!$C$11,Param!$D$11,Param!$E$11),0)</f>
        <v>27411</v>
      </c>
      <c r="V906" s="3">
        <f t="shared" si="331"/>
        <v>30.592633928571427</v>
      </c>
      <c r="W906" s="3">
        <f t="shared" si="332"/>
        <v>42</v>
      </c>
      <c r="X906" s="3">
        <f>soli3grenz(K906,$A$3,Param!$J$9,Param!$J$10,Param!$J$11)*100</f>
        <v>5.5</v>
      </c>
      <c r="Y906" s="13">
        <f t="shared" ref="Y906:Y969" si="343">IF($Y$4=0,N906,IF($Y$4=1,Q906+R906,IF($Y$4=2,Q906+U906)))</f>
        <v>27411</v>
      </c>
      <c r="Z906" s="3">
        <f t="shared" si="333"/>
        <v>30.592633928571427</v>
      </c>
      <c r="AA906" s="13">
        <f t="shared" ref="AA906:AA969" si="344">IF($Y$4=0,M906,IF($Y$4=1,T906,IF($Y$4=2,W906)))</f>
        <v>42</v>
      </c>
      <c r="AB906" s="13">
        <f t="shared" ref="AB906:AB969" si="345">+Y906-H906</f>
        <v>-2233.34</v>
      </c>
      <c r="AC906" s="13">
        <f t="shared" ref="AC906:AC969" si="346">+Z906-I906</f>
        <v>-2.492566964285718</v>
      </c>
      <c r="AD906" s="13">
        <f t="shared" ref="AD906:AD969" si="347">+AA906-J906</f>
        <v>-4.9979999999999976</v>
      </c>
      <c r="AE906" s="3">
        <f t="shared" ref="AE906:AE969" si="348">+M906-E906</f>
        <v>0</v>
      </c>
      <c r="AF906" s="13">
        <f t="shared" si="336"/>
        <v>2233.34</v>
      </c>
      <c r="AG906" s="13">
        <f t="shared" si="334"/>
        <v>2.492566964285718</v>
      </c>
      <c r="AH906" s="13">
        <f t="shared" si="337"/>
        <v>2.492566964285718</v>
      </c>
    </row>
    <row r="907" spans="1:34" x14ac:dyDescent="0.2">
      <c r="A907" s="8">
        <f t="shared" si="335"/>
        <v>89700</v>
      </c>
      <c r="B907" s="9">
        <f t="shared" si="339"/>
        <v>89.7</v>
      </c>
      <c r="C907" s="13">
        <f>tarifest3(A907,$A$3,Param!$B$5,Param!$C$5,Param!$D$5,Param!$E$5,Param!$B$6,Param!$C$6,Param!$D$6,Param!$E$6)</f>
        <v>28337</v>
      </c>
      <c r="D907" s="3">
        <f t="shared" ref="D907:D970" si="349">IF($A907=0,0,C907/$A907*100)</f>
        <v>31.590858416945373</v>
      </c>
      <c r="E907" s="3">
        <f>tarifest3grenz(A907,$A$3,Param!$B$5,Param!$C$5,Param!$D$5,Param!$E$5,Param!$B$6,Param!$C$6,Param!$D$6,Param!$E$6)*100</f>
        <v>42</v>
      </c>
      <c r="F907" s="13">
        <f>soli3(C907,$A$3,Param!$J$4,Param!$J$5,Param!$J$6)</f>
        <v>1354.33</v>
      </c>
      <c r="G907" s="3">
        <f>soli3grenz(C907,$A$3,Param!$J$4,Param!$J$5,Param!$J$6)*100</f>
        <v>11.899999999999999</v>
      </c>
      <c r="H907" s="13">
        <f t="shared" si="340"/>
        <v>29691.33</v>
      </c>
      <c r="I907" s="3">
        <f t="shared" si="338"/>
        <v>33.100702341137129</v>
      </c>
      <c r="J907" s="13">
        <f t="shared" si="341"/>
        <v>46.997999999999998</v>
      </c>
      <c r="K907" s="13">
        <f>tarifest3(A907,$A$3,Param!$B$10,Param!$C$10,Param!$D$10,Param!$E$10,Param!$B$11,Param!$C$11,Param!$D$11,Param!$E$11)</f>
        <v>32683</v>
      </c>
      <c r="L907" s="3">
        <f t="shared" ref="L907:L970" si="350">IF($A907=0,0,K907/$A907*100)</f>
        <v>36.435897435897438</v>
      </c>
      <c r="M907" s="3">
        <f>tarifest3grenz(A907,$A$3,Param!$B$10,Param!$C$10,Param!$D$10,Param!$E$10,Param!$B$11,Param!$C$11,Param!$D$11,Param!$E$11)*100</f>
        <v>42</v>
      </c>
      <c r="N907" s="3">
        <f t="shared" ref="N907:N970" si="351">+K907-$K$1</f>
        <v>18283</v>
      </c>
      <c r="O907" s="3">
        <f t="shared" ref="O907:O970" si="352">IF($A907=0,0,N907/$A907*100)</f>
        <v>20.382385730211816</v>
      </c>
      <c r="P907" s="13">
        <f t="shared" si="342"/>
        <v>62789.999999999993</v>
      </c>
      <c r="Q907" s="13">
        <f t="shared" ref="Q907:Q970" si="353">MIN(P907-$K$1,0)</f>
        <v>0</v>
      </c>
      <c r="R907" s="13">
        <f>tarifest3(A907-$K$3,$A$3,Param!$B$10,Param!$C$10,Param!$D$10,Param!$E$10,Param!$B$11,Param!$C$11,Param!$D$11,Param!$E$11)</f>
        <v>24043</v>
      </c>
      <c r="S907" s="3">
        <f t="shared" ref="S907:S970" si="354">IF($A907=0,0,(Q907+R907)/$A907*100)</f>
        <v>26.803790412486066</v>
      </c>
      <c r="T907" s="3">
        <f>IF(A907&lt;$K$3,$K$2,tarifest3grenz(A907-$K$3,$A$3,Param!$B$10,Param!$C$10,Param!$D$10,Param!$E$10,Param!$B$11,Param!$C$11,Param!$D$11,Param!$E$11))*100</f>
        <v>42</v>
      </c>
      <c r="U907" s="3">
        <f>MAX(K907-tarifest3($K$3,$A$3,Param!$B$10,Param!$C$10,Param!$D$10,Param!$E$10,Param!$B$11,Param!$C$11,Param!$D$11,Param!$E$11),0)</f>
        <v>27453</v>
      </c>
      <c r="V907" s="3">
        <f t="shared" ref="V907:V970" si="355">IF($A907=0,0,(Q907+U907)/$A907*100)</f>
        <v>30.605351170568561</v>
      </c>
      <c r="W907" s="3">
        <f t="shared" ref="W907:W970" si="356">IF(A907&lt;$K$3,$K$2*100,M907)</f>
        <v>42</v>
      </c>
      <c r="X907" s="3">
        <f>soli3grenz(K907,$A$3,Param!$J$9,Param!$J$10,Param!$J$11)*100</f>
        <v>5.5</v>
      </c>
      <c r="Y907" s="13">
        <f t="shared" si="343"/>
        <v>27453</v>
      </c>
      <c r="Z907" s="3">
        <f t="shared" ref="Z907:Z970" si="357">IF($A907=0,0,Y907/$A907*100)</f>
        <v>30.605351170568561</v>
      </c>
      <c r="AA907" s="13">
        <f t="shared" si="344"/>
        <v>42</v>
      </c>
      <c r="AB907" s="13">
        <f t="shared" si="345"/>
        <v>-2238.3300000000017</v>
      </c>
      <c r="AC907" s="13">
        <f t="shared" si="346"/>
        <v>-2.4953511705685685</v>
      </c>
      <c r="AD907" s="13">
        <f t="shared" si="347"/>
        <v>-4.9979999999999976</v>
      </c>
      <c r="AE907" s="3">
        <f t="shared" si="348"/>
        <v>0</v>
      </c>
      <c r="AF907" s="13">
        <f t="shared" si="336"/>
        <v>2238.3300000000017</v>
      </c>
      <c r="AG907" s="13">
        <f t="shared" ref="AG907:AG970" si="358">-AC907</f>
        <v>2.4953511705685685</v>
      </c>
      <c r="AH907" s="13">
        <f t="shared" si="337"/>
        <v>2.4953511705685685</v>
      </c>
    </row>
    <row r="908" spans="1:34" x14ac:dyDescent="0.2">
      <c r="A908" s="8">
        <f t="shared" ref="A908:A971" si="359">+A907+100</f>
        <v>89800</v>
      </c>
      <c r="B908" s="9">
        <f t="shared" si="339"/>
        <v>89.8</v>
      </c>
      <c r="C908" s="13">
        <f>tarifest3(A908,$A$3,Param!$B$5,Param!$C$5,Param!$D$5,Param!$E$5,Param!$B$6,Param!$C$6,Param!$D$6,Param!$E$6)</f>
        <v>28379</v>
      </c>
      <c r="D908" s="3">
        <f t="shared" si="349"/>
        <v>31.602449888641427</v>
      </c>
      <c r="E908" s="3">
        <f>tarifest3grenz(A908,$A$3,Param!$B$5,Param!$C$5,Param!$D$5,Param!$E$5,Param!$B$6,Param!$C$6,Param!$D$6,Param!$E$6)*100</f>
        <v>42</v>
      </c>
      <c r="F908" s="13">
        <f>soli3(C908,$A$3,Param!$J$4,Param!$J$5,Param!$J$6)</f>
        <v>1359.33</v>
      </c>
      <c r="G908" s="3">
        <f>soli3grenz(C908,$A$3,Param!$J$4,Param!$J$5,Param!$J$6)*100</f>
        <v>11.899999999999999</v>
      </c>
      <c r="H908" s="13">
        <f t="shared" si="340"/>
        <v>29738.33</v>
      </c>
      <c r="I908" s="3">
        <f t="shared" si="338"/>
        <v>33.116180400890869</v>
      </c>
      <c r="J908" s="13">
        <f t="shared" si="341"/>
        <v>46.997999999999998</v>
      </c>
      <c r="K908" s="13">
        <f>tarifest3(A908,$A$3,Param!$B$10,Param!$C$10,Param!$D$10,Param!$E$10,Param!$B$11,Param!$C$11,Param!$D$11,Param!$E$11)</f>
        <v>32725</v>
      </c>
      <c r="L908" s="3">
        <f t="shared" si="350"/>
        <v>36.442093541202674</v>
      </c>
      <c r="M908" s="3">
        <f>tarifest3grenz(A908,$A$3,Param!$B$10,Param!$C$10,Param!$D$10,Param!$E$10,Param!$B$11,Param!$C$11,Param!$D$11,Param!$E$11)*100</f>
        <v>42</v>
      </c>
      <c r="N908" s="3">
        <f t="shared" si="351"/>
        <v>18325</v>
      </c>
      <c r="O908" s="3">
        <f t="shared" si="352"/>
        <v>20.406458797327396</v>
      </c>
      <c r="P908" s="13">
        <f t="shared" si="342"/>
        <v>62859.999999999993</v>
      </c>
      <c r="Q908" s="13">
        <f t="shared" si="353"/>
        <v>0</v>
      </c>
      <c r="R908" s="13">
        <f>tarifest3(A908-$K$3,$A$3,Param!$B$10,Param!$C$10,Param!$D$10,Param!$E$10,Param!$B$11,Param!$C$11,Param!$D$11,Param!$E$11)</f>
        <v>24085</v>
      </c>
      <c r="S908" s="3">
        <f t="shared" si="354"/>
        <v>26.820712694877507</v>
      </c>
      <c r="T908" s="3">
        <f>IF(A908&lt;$K$3,$K$2,tarifest3grenz(A908-$K$3,$A$3,Param!$B$10,Param!$C$10,Param!$D$10,Param!$E$10,Param!$B$11,Param!$C$11,Param!$D$11,Param!$E$11))*100</f>
        <v>42</v>
      </c>
      <c r="U908" s="3">
        <f>MAX(K908-tarifest3($K$3,$A$3,Param!$B$10,Param!$C$10,Param!$D$10,Param!$E$10,Param!$B$11,Param!$C$11,Param!$D$11,Param!$E$11),0)</f>
        <v>27495</v>
      </c>
      <c r="V908" s="3">
        <f t="shared" si="355"/>
        <v>30.618040089086861</v>
      </c>
      <c r="W908" s="3">
        <f t="shared" si="356"/>
        <v>42</v>
      </c>
      <c r="X908" s="3">
        <f>soli3grenz(K908,$A$3,Param!$J$9,Param!$J$10,Param!$J$11)*100</f>
        <v>5.5</v>
      </c>
      <c r="Y908" s="13">
        <f t="shared" si="343"/>
        <v>27495</v>
      </c>
      <c r="Z908" s="3">
        <f t="shared" si="357"/>
        <v>30.618040089086861</v>
      </c>
      <c r="AA908" s="13">
        <f t="shared" si="344"/>
        <v>42</v>
      </c>
      <c r="AB908" s="13">
        <f t="shared" si="345"/>
        <v>-2243.3300000000017</v>
      </c>
      <c r="AC908" s="13">
        <f t="shared" si="346"/>
        <v>-2.4981403118040078</v>
      </c>
      <c r="AD908" s="13">
        <f t="shared" si="347"/>
        <v>-4.9979999999999976</v>
      </c>
      <c r="AE908" s="3">
        <f t="shared" si="348"/>
        <v>0</v>
      </c>
      <c r="AF908" s="13">
        <f t="shared" si="336"/>
        <v>2243.3300000000017</v>
      </c>
      <c r="AG908" s="13">
        <f t="shared" si="358"/>
        <v>2.4981403118040078</v>
      </c>
      <c r="AH908" s="13">
        <f t="shared" si="337"/>
        <v>2.4981403118040078</v>
      </c>
    </row>
    <row r="909" spans="1:34" x14ac:dyDescent="0.2">
      <c r="A909" s="8">
        <f t="shared" si="359"/>
        <v>89900</v>
      </c>
      <c r="B909" s="9">
        <f t="shared" si="339"/>
        <v>89.9</v>
      </c>
      <c r="C909" s="13">
        <f>tarifest3(A909,$A$3,Param!$B$5,Param!$C$5,Param!$D$5,Param!$E$5,Param!$B$6,Param!$C$6,Param!$D$6,Param!$E$6)</f>
        <v>28421</v>
      </c>
      <c r="D909" s="3">
        <f t="shared" si="349"/>
        <v>31.614015572858733</v>
      </c>
      <c r="E909" s="3">
        <f>tarifest3grenz(A909,$A$3,Param!$B$5,Param!$C$5,Param!$D$5,Param!$E$5,Param!$B$6,Param!$C$6,Param!$D$6,Param!$E$6)*100</f>
        <v>42</v>
      </c>
      <c r="F909" s="13">
        <f>soli3(C909,$A$3,Param!$J$4,Param!$J$5,Param!$J$6)</f>
        <v>1364.33</v>
      </c>
      <c r="G909" s="3">
        <f>soli3grenz(C909,$A$3,Param!$J$4,Param!$J$5,Param!$J$6)*100</f>
        <v>11.899999999999999</v>
      </c>
      <c r="H909" s="13">
        <f t="shared" si="340"/>
        <v>29785.33</v>
      </c>
      <c r="I909" s="3">
        <f t="shared" si="338"/>
        <v>33.131624026696329</v>
      </c>
      <c r="J909" s="13">
        <f t="shared" si="341"/>
        <v>46.997999999999998</v>
      </c>
      <c r="K909" s="13">
        <f>tarifest3(A909,$A$3,Param!$B$10,Param!$C$10,Param!$D$10,Param!$E$10,Param!$B$11,Param!$C$11,Param!$D$11,Param!$E$11)</f>
        <v>32767</v>
      </c>
      <c r="L909" s="3">
        <f t="shared" si="350"/>
        <v>36.448275862068961</v>
      </c>
      <c r="M909" s="3">
        <f>tarifest3grenz(A909,$A$3,Param!$B$10,Param!$C$10,Param!$D$10,Param!$E$10,Param!$B$11,Param!$C$11,Param!$D$11,Param!$E$11)*100</f>
        <v>42</v>
      </c>
      <c r="N909" s="3">
        <f t="shared" si="351"/>
        <v>18367</v>
      </c>
      <c r="O909" s="3">
        <f t="shared" si="352"/>
        <v>20.43047830923248</v>
      </c>
      <c r="P909" s="13">
        <f t="shared" si="342"/>
        <v>62929.999999999993</v>
      </c>
      <c r="Q909" s="13">
        <f t="shared" si="353"/>
        <v>0</v>
      </c>
      <c r="R909" s="13">
        <f>tarifest3(A909-$K$3,$A$3,Param!$B$10,Param!$C$10,Param!$D$10,Param!$E$10,Param!$B$11,Param!$C$11,Param!$D$11,Param!$E$11)</f>
        <v>24127</v>
      </c>
      <c r="S909" s="3">
        <f t="shared" si="354"/>
        <v>26.837597330367075</v>
      </c>
      <c r="T909" s="3">
        <f>IF(A909&lt;$K$3,$K$2,tarifest3grenz(A909-$K$3,$A$3,Param!$B$10,Param!$C$10,Param!$D$10,Param!$E$10,Param!$B$11,Param!$C$11,Param!$D$11,Param!$E$11))*100</f>
        <v>42</v>
      </c>
      <c r="U909" s="3">
        <f>MAX(K909-tarifest3($K$3,$A$3,Param!$B$10,Param!$C$10,Param!$D$10,Param!$E$10,Param!$B$11,Param!$C$11,Param!$D$11,Param!$E$11),0)</f>
        <v>27537</v>
      </c>
      <c r="V909" s="3">
        <f t="shared" si="355"/>
        <v>30.630700778642939</v>
      </c>
      <c r="W909" s="3">
        <f t="shared" si="356"/>
        <v>42</v>
      </c>
      <c r="X909" s="3">
        <f>soli3grenz(K909,$A$3,Param!$J$9,Param!$J$10,Param!$J$11)*100</f>
        <v>5.5</v>
      </c>
      <c r="Y909" s="13">
        <f t="shared" si="343"/>
        <v>27537</v>
      </c>
      <c r="Z909" s="3">
        <f t="shared" si="357"/>
        <v>30.630700778642939</v>
      </c>
      <c r="AA909" s="13">
        <f t="shared" si="344"/>
        <v>42</v>
      </c>
      <c r="AB909" s="13">
        <f t="shared" si="345"/>
        <v>-2248.3300000000017</v>
      </c>
      <c r="AC909" s="13">
        <f t="shared" si="346"/>
        <v>-2.5009232480533896</v>
      </c>
      <c r="AD909" s="13">
        <f t="shared" si="347"/>
        <v>-4.9979999999999976</v>
      </c>
      <c r="AE909" s="3">
        <f t="shared" si="348"/>
        <v>0</v>
      </c>
      <c r="AF909" s="13">
        <f t="shared" si="336"/>
        <v>2248.3300000000017</v>
      </c>
      <c r="AG909" s="13">
        <f t="shared" si="358"/>
        <v>2.5009232480533896</v>
      </c>
      <c r="AH909" s="13">
        <f t="shared" si="337"/>
        <v>2.5009232480533896</v>
      </c>
    </row>
    <row r="910" spans="1:34" x14ac:dyDescent="0.2">
      <c r="A910" s="8">
        <f t="shared" si="359"/>
        <v>90000</v>
      </c>
      <c r="B910" s="9">
        <f t="shared" si="339"/>
        <v>90</v>
      </c>
      <c r="C910" s="13">
        <f>tarifest3(A910,$A$3,Param!$B$5,Param!$C$5,Param!$D$5,Param!$E$5,Param!$B$6,Param!$C$6,Param!$D$6,Param!$E$6)</f>
        <v>28463</v>
      </c>
      <c r="D910" s="3">
        <f t="shared" si="349"/>
        <v>31.625555555555557</v>
      </c>
      <c r="E910" s="3">
        <f>tarifest3grenz(A910,$A$3,Param!$B$5,Param!$C$5,Param!$D$5,Param!$E$5,Param!$B$6,Param!$C$6,Param!$D$6,Param!$E$6)*100</f>
        <v>42</v>
      </c>
      <c r="F910" s="13">
        <f>soli3(C910,$A$3,Param!$J$4,Param!$J$5,Param!$J$6)</f>
        <v>1369.33</v>
      </c>
      <c r="G910" s="3">
        <f>soli3grenz(C910,$A$3,Param!$J$4,Param!$J$5,Param!$J$6)*100</f>
        <v>11.899999999999999</v>
      </c>
      <c r="H910" s="13">
        <f t="shared" si="340"/>
        <v>29832.33</v>
      </c>
      <c r="I910" s="3">
        <f t="shared" si="338"/>
        <v>33.14703333333334</v>
      </c>
      <c r="J910" s="13">
        <f t="shared" si="341"/>
        <v>46.997999999999998</v>
      </c>
      <c r="K910" s="13">
        <f>tarifest3(A910,$A$3,Param!$B$10,Param!$C$10,Param!$D$10,Param!$E$10,Param!$B$11,Param!$C$11,Param!$D$11,Param!$E$11)</f>
        <v>32809</v>
      </c>
      <c r="L910" s="3">
        <f t="shared" si="350"/>
        <v>36.454444444444448</v>
      </c>
      <c r="M910" s="3">
        <f>tarifest3grenz(A910,$A$3,Param!$B$10,Param!$C$10,Param!$D$10,Param!$E$10,Param!$B$11,Param!$C$11,Param!$D$11,Param!$E$11)*100</f>
        <v>42</v>
      </c>
      <c r="N910" s="3">
        <f t="shared" si="351"/>
        <v>18409</v>
      </c>
      <c r="O910" s="3">
        <f t="shared" si="352"/>
        <v>20.454444444444444</v>
      </c>
      <c r="P910" s="13">
        <f t="shared" si="342"/>
        <v>62999.999999999993</v>
      </c>
      <c r="Q910" s="13">
        <f t="shared" si="353"/>
        <v>0</v>
      </c>
      <c r="R910" s="13">
        <f>tarifest3(A910-$K$3,$A$3,Param!$B$10,Param!$C$10,Param!$D$10,Param!$E$10,Param!$B$11,Param!$C$11,Param!$D$11,Param!$E$11)</f>
        <v>24169</v>
      </c>
      <c r="S910" s="3">
        <f t="shared" si="354"/>
        <v>26.854444444444443</v>
      </c>
      <c r="T910" s="3">
        <f>IF(A910&lt;$K$3,$K$2,tarifest3grenz(A910-$K$3,$A$3,Param!$B$10,Param!$C$10,Param!$D$10,Param!$E$10,Param!$B$11,Param!$C$11,Param!$D$11,Param!$E$11))*100</f>
        <v>42</v>
      </c>
      <c r="U910" s="3">
        <f>MAX(K910-tarifest3($K$3,$A$3,Param!$B$10,Param!$C$10,Param!$D$10,Param!$E$10,Param!$B$11,Param!$C$11,Param!$D$11,Param!$E$11),0)</f>
        <v>27579</v>
      </c>
      <c r="V910" s="3">
        <f t="shared" si="355"/>
        <v>30.643333333333334</v>
      </c>
      <c r="W910" s="3">
        <f t="shared" si="356"/>
        <v>42</v>
      </c>
      <c r="X910" s="3">
        <f>soli3grenz(K910,$A$3,Param!$J$9,Param!$J$10,Param!$J$11)*100</f>
        <v>5.5</v>
      </c>
      <c r="Y910" s="13">
        <f t="shared" si="343"/>
        <v>27579</v>
      </c>
      <c r="Z910" s="3">
        <f t="shared" si="357"/>
        <v>30.643333333333334</v>
      </c>
      <c r="AA910" s="13">
        <f t="shared" si="344"/>
        <v>42</v>
      </c>
      <c r="AB910" s="13">
        <f t="shared" si="345"/>
        <v>-2253.3300000000017</v>
      </c>
      <c r="AC910" s="13">
        <f t="shared" si="346"/>
        <v>-2.5037000000000056</v>
      </c>
      <c r="AD910" s="13">
        <f t="shared" si="347"/>
        <v>-4.9979999999999976</v>
      </c>
      <c r="AE910" s="3">
        <f t="shared" si="348"/>
        <v>0</v>
      </c>
      <c r="AF910" s="13">
        <f t="shared" si="336"/>
        <v>2253.3300000000017</v>
      </c>
      <c r="AG910" s="13">
        <f t="shared" si="358"/>
        <v>2.5037000000000056</v>
      </c>
      <c r="AH910" s="13">
        <f t="shared" si="337"/>
        <v>2.5037000000000056</v>
      </c>
    </row>
    <row r="911" spans="1:34" x14ac:dyDescent="0.2">
      <c r="A911" s="8">
        <f t="shared" si="359"/>
        <v>90100</v>
      </c>
      <c r="B911" s="9">
        <f t="shared" si="339"/>
        <v>90.1</v>
      </c>
      <c r="C911" s="13">
        <f>tarifest3(A911,$A$3,Param!$B$5,Param!$C$5,Param!$D$5,Param!$E$5,Param!$B$6,Param!$C$6,Param!$D$6,Param!$E$6)</f>
        <v>28505</v>
      </c>
      <c r="D911" s="3">
        <f t="shared" si="349"/>
        <v>31.637069922308548</v>
      </c>
      <c r="E911" s="3">
        <f>tarifest3grenz(A911,$A$3,Param!$B$5,Param!$C$5,Param!$D$5,Param!$E$5,Param!$B$6,Param!$C$6,Param!$D$6,Param!$E$6)*100</f>
        <v>42</v>
      </c>
      <c r="F911" s="13">
        <f>soli3(C911,$A$3,Param!$J$4,Param!$J$5,Param!$J$6)</f>
        <v>1374.33</v>
      </c>
      <c r="G911" s="3">
        <f>soli3grenz(C911,$A$3,Param!$J$4,Param!$J$5,Param!$J$6)*100</f>
        <v>11.899999999999999</v>
      </c>
      <c r="H911" s="13">
        <f t="shared" si="340"/>
        <v>29879.33</v>
      </c>
      <c r="I911" s="3">
        <f t="shared" si="338"/>
        <v>33.162408435072145</v>
      </c>
      <c r="J911" s="13">
        <f t="shared" si="341"/>
        <v>46.997999999999998</v>
      </c>
      <c r="K911" s="13">
        <f>tarifest3(A911,$A$3,Param!$B$10,Param!$C$10,Param!$D$10,Param!$E$10,Param!$B$11,Param!$C$11,Param!$D$11,Param!$E$11)</f>
        <v>32851</v>
      </c>
      <c r="L911" s="3">
        <f t="shared" si="350"/>
        <v>36.460599334073251</v>
      </c>
      <c r="M911" s="3">
        <f>tarifest3grenz(A911,$A$3,Param!$B$10,Param!$C$10,Param!$D$10,Param!$E$10,Param!$B$11,Param!$C$11,Param!$D$11,Param!$E$11)*100</f>
        <v>42</v>
      </c>
      <c r="N911" s="3">
        <f t="shared" si="351"/>
        <v>18451</v>
      </c>
      <c r="O911" s="3">
        <f t="shared" si="352"/>
        <v>20.478357380688124</v>
      </c>
      <c r="P911" s="13">
        <f t="shared" si="342"/>
        <v>63069.999999999993</v>
      </c>
      <c r="Q911" s="13">
        <f t="shared" si="353"/>
        <v>0</v>
      </c>
      <c r="R911" s="13">
        <f>tarifest3(A911-$K$3,$A$3,Param!$B$10,Param!$C$10,Param!$D$10,Param!$E$10,Param!$B$11,Param!$C$11,Param!$D$11,Param!$E$11)</f>
        <v>24211</v>
      </c>
      <c r="S911" s="3">
        <f t="shared" si="354"/>
        <v>26.871254162042174</v>
      </c>
      <c r="T911" s="3">
        <f>IF(A911&lt;$K$3,$K$2,tarifest3grenz(A911-$K$3,$A$3,Param!$B$10,Param!$C$10,Param!$D$10,Param!$E$10,Param!$B$11,Param!$C$11,Param!$D$11,Param!$E$11))*100</f>
        <v>42</v>
      </c>
      <c r="U911" s="3">
        <f>MAX(K911-tarifest3($K$3,$A$3,Param!$B$10,Param!$C$10,Param!$D$10,Param!$E$10,Param!$B$11,Param!$C$11,Param!$D$11,Param!$E$11),0)</f>
        <v>27621</v>
      </c>
      <c r="V911" s="3">
        <f t="shared" si="355"/>
        <v>30.655937846836849</v>
      </c>
      <c r="W911" s="3">
        <f t="shared" si="356"/>
        <v>42</v>
      </c>
      <c r="X911" s="3">
        <f>soli3grenz(K911,$A$3,Param!$J$9,Param!$J$10,Param!$J$11)*100</f>
        <v>5.5</v>
      </c>
      <c r="Y911" s="13">
        <f t="shared" si="343"/>
        <v>27621</v>
      </c>
      <c r="Z911" s="3">
        <f t="shared" si="357"/>
        <v>30.655937846836849</v>
      </c>
      <c r="AA911" s="13">
        <f t="shared" si="344"/>
        <v>42</v>
      </c>
      <c r="AB911" s="13">
        <f t="shared" si="345"/>
        <v>-2258.3300000000017</v>
      </c>
      <c r="AC911" s="13">
        <f t="shared" si="346"/>
        <v>-2.5064705882352953</v>
      </c>
      <c r="AD911" s="13">
        <f t="shared" si="347"/>
        <v>-4.9979999999999976</v>
      </c>
      <c r="AE911" s="3">
        <f t="shared" si="348"/>
        <v>0</v>
      </c>
      <c r="AF911" s="13">
        <f t="shared" si="336"/>
        <v>2258.3300000000017</v>
      </c>
      <c r="AG911" s="13">
        <f t="shared" si="358"/>
        <v>2.5064705882352953</v>
      </c>
      <c r="AH911" s="13">
        <f t="shared" si="337"/>
        <v>2.5064705882352953</v>
      </c>
    </row>
    <row r="912" spans="1:34" x14ac:dyDescent="0.2">
      <c r="A912" s="8">
        <f t="shared" si="359"/>
        <v>90200</v>
      </c>
      <c r="B912" s="9">
        <f t="shared" si="339"/>
        <v>90.2</v>
      </c>
      <c r="C912" s="13">
        <f>tarifest3(A912,$A$3,Param!$B$5,Param!$C$5,Param!$D$5,Param!$E$5,Param!$B$6,Param!$C$6,Param!$D$6,Param!$E$6)</f>
        <v>28547</v>
      </c>
      <c r="D912" s="3">
        <f t="shared" si="349"/>
        <v>31.648558758314856</v>
      </c>
      <c r="E912" s="3">
        <f>tarifest3grenz(A912,$A$3,Param!$B$5,Param!$C$5,Param!$D$5,Param!$E$5,Param!$B$6,Param!$C$6,Param!$D$6,Param!$E$6)*100</f>
        <v>42</v>
      </c>
      <c r="F912" s="13">
        <f>soli3(C912,$A$3,Param!$J$4,Param!$J$5,Param!$J$6)</f>
        <v>1379.32</v>
      </c>
      <c r="G912" s="3">
        <f>soli3grenz(C912,$A$3,Param!$J$4,Param!$J$5,Param!$J$6)*100</f>
        <v>11.899999999999999</v>
      </c>
      <c r="H912" s="13">
        <f t="shared" si="340"/>
        <v>29926.32</v>
      </c>
      <c r="I912" s="3">
        <f t="shared" si="338"/>
        <v>33.177738359201776</v>
      </c>
      <c r="J912" s="13">
        <f t="shared" si="341"/>
        <v>46.997999999999998</v>
      </c>
      <c r="K912" s="13">
        <f>tarifest3(A912,$A$3,Param!$B$10,Param!$C$10,Param!$D$10,Param!$E$10,Param!$B$11,Param!$C$11,Param!$D$11,Param!$E$11)</f>
        <v>32893</v>
      </c>
      <c r="L912" s="3">
        <f t="shared" si="350"/>
        <v>36.466740576496676</v>
      </c>
      <c r="M912" s="3">
        <f>tarifest3grenz(A912,$A$3,Param!$B$10,Param!$C$10,Param!$D$10,Param!$E$10,Param!$B$11,Param!$C$11,Param!$D$11,Param!$E$11)*100</f>
        <v>42</v>
      </c>
      <c r="N912" s="3">
        <f t="shared" si="351"/>
        <v>18493</v>
      </c>
      <c r="O912" s="3">
        <f t="shared" si="352"/>
        <v>20.50221729490022</v>
      </c>
      <c r="P912" s="13">
        <f t="shared" si="342"/>
        <v>63139.999999999993</v>
      </c>
      <c r="Q912" s="13">
        <f t="shared" si="353"/>
        <v>0</v>
      </c>
      <c r="R912" s="13">
        <f>tarifest3(A912-$K$3,$A$3,Param!$B$10,Param!$C$10,Param!$D$10,Param!$E$10,Param!$B$11,Param!$C$11,Param!$D$11,Param!$E$11)</f>
        <v>24253</v>
      </c>
      <c r="S912" s="3">
        <f t="shared" si="354"/>
        <v>26.888026607538801</v>
      </c>
      <c r="T912" s="3">
        <f>IF(A912&lt;$K$3,$K$2,tarifest3grenz(A912-$K$3,$A$3,Param!$B$10,Param!$C$10,Param!$D$10,Param!$E$10,Param!$B$11,Param!$C$11,Param!$D$11,Param!$E$11))*100</f>
        <v>42</v>
      </c>
      <c r="U912" s="3">
        <f>MAX(K912-tarifest3($K$3,$A$3,Param!$B$10,Param!$C$10,Param!$D$10,Param!$E$10,Param!$B$11,Param!$C$11,Param!$D$11,Param!$E$11),0)</f>
        <v>27663</v>
      </c>
      <c r="V912" s="3">
        <f t="shared" si="355"/>
        <v>30.668514412416854</v>
      </c>
      <c r="W912" s="3">
        <f t="shared" si="356"/>
        <v>42</v>
      </c>
      <c r="X912" s="3">
        <f>soli3grenz(K912,$A$3,Param!$J$9,Param!$J$10,Param!$J$11)*100</f>
        <v>5.5</v>
      </c>
      <c r="Y912" s="13">
        <f t="shared" si="343"/>
        <v>27663</v>
      </c>
      <c r="Z912" s="3">
        <f t="shared" si="357"/>
        <v>30.668514412416854</v>
      </c>
      <c r="AA912" s="13">
        <f t="shared" si="344"/>
        <v>42</v>
      </c>
      <c r="AB912" s="13">
        <f t="shared" si="345"/>
        <v>-2263.3199999999997</v>
      </c>
      <c r="AC912" s="13">
        <f t="shared" si="346"/>
        <v>-2.5092239467849211</v>
      </c>
      <c r="AD912" s="13">
        <f t="shared" si="347"/>
        <v>-4.9979999999999976</v>
      </c>
      <c r="AE912" s="3">
        <f t="shared" si="348"/>
        <v>0</v>
      </c>
      <c r="AF912" s="13">
        <f t="shared" si="336"/>
        <v>2263.3199999999997</v>
      </c>
      <c r="AG912" s="13">
        <f t="shared" si="358"/>
        <v>2.5092239467849211</v>
      </c>
      <c r="AH912" s="13">
        <f t="shared" si="337"/>
        <v>2.5092239467849211</v>
      </c>
    </row>
    <row r="913" spans="1:34" x14ac:dyDescent="0.2">
      <c r="A913" s="8">
        <f t="shared" si="359"/>
        <v>90300</v>
      </c>
      <c r="B913" s="9">
        <f t="shared" si="339"/>
        <v>90.3</v>
      </c>
      <c r="C913" s="13">
        <f>tarifest3(A913,$A$3,Param!$B$5,Param!$C$5,Param!$D$5,Param!$E$5,Param!$B$6,Param!$C$6,Param!$D$6,Param!$E$6)</f>
        <v>28589</v>
      </c>
      <c r="D913" s="3">
        <f t="shared" si="349"/>
        <v>31.660022148394241</v>
      </c>
      <c r="E913" s="3">
        <f>tarifest3grenz(A913,$A$3,Param!$B$5,Param!$C$5,Param!$D$5,Param!$E$5,Param!$B$6,Param!$C$6,Param!$D$6,Param!$E$6)*100</f>
        <v>42</v>
      </c>
      <c r="F913" s="13">
        <f>soli3(C913,$A$3,Param!$J$4,Param!$J$5,Param!$J$6)</f>
        <v>1384.32</v>
      </c>
      <c r="G913" s="3">
        <f>soli3grenz(C913,$A$3,Param!$J$4,Param!$J$5,Param!$J$6)*100</f>
        <v>11.899999999999999</v>
      </c>
      <c r="H913" s="13">
        <f t="shared" si="340"/>
        <v>29973.32</v>
      </c>
      <c r="I913" s="3">
        <f t="shared" si="338"/>
        <v>33.193045404208192</v>
      </c>
      <c r="J913" s="13">
        <f t="shared" si="341"/>
        <v>46.997999999999998</v>
      </c>
      <c r="K913" s="13">
        <f>tarifest3(A913,$A$3,Param!$B$10,Param!$C$10,Param!$D$10,Param!$E$10,Param!$B$11,Param!$C$11,Param!$D$11,Param!$E$11)</f>
        <v>32935</v>
      </c>
      <c r="L913" s="3">
        <f t="shared" si="350"/>
        <v>36.47286821705427</v>
      </c>
      <c r="M913" s="3">
        <f>tarifest3grenz(A913,$A$3,Param!$B$10,Param!$C$10,Param!$D$10,Param!$E$10,Param!$B$11,Param!$C$11,Param!$D$11,Param!$E$11)*100</f>
        <v>42</v>
      </c>
      <c r="N913" s="3">
        <f t="shared" si="351"/>
        <v>18535</v>
      </c>
      <c r="O913" s="3">
        <f t="shared" si="352"/>
        <v>20.526024363233667</v>
      </c>
      <c r="P913" s="13">
        <f t="shared" si="342"/>
        <v>63209.999999999993</v>
      </c>
      <c r="Q913" s="13">
        <f t="shared" si="353"/>
        <v>0</v>
      </c>
      <c r="R913" s="13">
        <f>tarifest3(A913-$K$3,$A$3,Param!$B$10,Param!$C$10,Param!$D$10,Param!$E$10,Param!$B$11,Param!$C$11,Param!$D$11,Param!$E$11)</f>
        <v>24295</v>
      </c>
      <c r="S913" s="3">
        <f t="shared" si="354"/>
        <v>26.904761904761905</v>
      </c>
      <c r="T913" s="3">
        <f>IF(A913&lt;$K$3,$K$2,tarifest3grenz(A913-$K$3,$A$3,Param!$B$10,Param!$C$10,Param!$D$10,Param!$E$10,Param!$B$11,Param!$C$11,Param!$D$11,Param!$E$11))*100</f>
        <v>42</v>
      </c>
      <c r="U913" s="3">
        <f>MAX(K913-tarifest3($K$3,$A$3,Param!$B$10,Param!$C$10,Param!$D$10,Param!$E$10,Param!$B$11,Param!$C$11,Param!$D$11,Param!$E$11),0)</f>
        <v>27705</v>
      </c>
      <c r="V913" s="3">
        <f t="shared" si="355"/>
        <v>30.681063122923586</v>
      </c>
      <c r="W913" s="3">
        <f t="shared" si="356"/>
        <v>42</v>
      </c>
      <c r="X913" s="3">
        <f>soli3grenz(K913,$A$3,Param!$J$9,Param!$J$10,Param!$J$11)*100</f>
        <v>5.5</v>
      </c>
      <c r="Y913" s="13">
        <f t="shared" si="343"/>
        <v>27705</v>
      </c>
      <c r="Z913" s="3">
        <f t="shared" si="357"/>
        <v>30.681063122923586</v>
      </c>
      <c r="AA913" s="13">
        <f t="shared" si="344"/>
        <v>42</v>
      </c>
      <c r="AB913" s="13">
        <f t="shared" si="345"/>
        <v>-2268.3199999999997</v>
      </c>
      <c r="AC913" s="13">
        <f t="shared" si="346"/>
        <v>-2.511982281284606</v>
      </c>
      <c r="AD913" s="13">
        <f t="shared" si="347"/>
        <v>-4.9979999999999976</v>
      </c>
      <c r="AE913" s="3">
        <f t="shared" si="348"/>
        <v>0</v>
      </c>
      <c r="AF913" s="13">
        <f t="shared" si="336"/>
        <v>2268.3199999999997</v>
      </c>
      <c r="AG913" s="13">
        <f t="shared" si="358"/>
        <v>2.511982281284606</v>
      </c>
      <c r="AH913" s="13">
        <f t="shared" si="337"/>
        <v>2.511982281284606</v>
      </c>
    </row>
    <row r="914" spans="1:34" x14ac:dyDescent="0.2">
      <c r="A914" s="8">
        <f t="shared" si="359"/>
        <v>90400</v>
      </c>
      <c r="B914" s="9">
        <f t="shared" si="339"/>
        <v>90.4</v>
      </c>
      <c r="C914" s="13">
        <f>tarifest3(A914,$A$3,Param!$B$5,Param!$C$5,Param!$D$5,Param!$E$5,Param!$B$6,Param!$C$6,Param!$D$6,Param!$E$6)</f>
        <v>28631</v>
      </c>
      <c r="D914" s="3">
        <f t="shared" si="349"/>
        <v>31.67146017699115</v>
      </c>
      <c r="E914" s="3">
        <f>tarifest3grenz(A914,$A$3,Param!$B$5,Param!$C$5,Param!$D$5,Param!$E$5,Param!$B$6,Param!$C$6,Param!$D$6,Param!$E$6)*100</f>
        <v>42</v>
      </c>
      <c r="F914" s="13">
        <f>soli3(C914,$A$3,Param!$J$4,Param!$J$5,Param!$J$6)</f>
        <v>1389.32</v>
      </c>
      <c r="G914" s="3">
        <f>soli3grenz(C914,$A$3,Param!$J$4,Param!$J$5,Param!$J$6)*100</f>
        <v>11.899999999999999</v>
      </c>
      <c r="H914" s="13">
        <f t="shared" si="340"/>
        <v>30020.32</v>
      </c>
      <c r="I914" s="3">
        <f t="shared" si="338"/>
        <v>33.208318584070796</v>
      </c>
      <c r="J914" s="13">
        <f t="shared" si="341"/>
        <v>46.997999999999998</v>
      </c>
      <c r="K914" s="13">
        <f>tarifest3(A914,$A$3,Param!$B$10,Param!$C$10,Param!$D$10,Param!$E$10,Param!$B$11,Param!$C$11,Param!$D$11,Param!$E$11)</f>
        <v>32977</v>
      </c>
      <c r="L914" s="3">
        <f t="shared" si="350"/>
        <v>36.478982300884951</v>
      </c>
      <c r="M914" s="3">
        <f>tarifest3grenz(A914,$A$3,Param!$B$10,Param!$C$10,Param!$D$10,Param!$E$10,Param!$B$11,Param!$C$11,Param!$D$11,Param!$E$11)*100</f>
        <v>42</v>
      </c>
      <c r="N914" s="3">
        <f t="shared" si="351"/>
        <v>18577</v>
      </c>
      <c r="O914" s="3">
        <f t="shared" si="352"/>
        <v>20.549778761061948</v>
      </c>
      <c r="P914" s="13">
        <f t="shared" si="342"/>
        <v>63279.999999999993</v>
      </c>
      <c r="Q914" s="13">
        <f t="shared" si="353"/>
        <v>0</v>
      </c>
      <c r="R914" s="13">
        <f>tarifest3(A914-$K$3,$A$3,Param!$B$10,Param!$C$10,Param!$D$10,Param!$E$10,Param!$B$11,Param!$C$11,Param!$D$11,Param!$E$11)</f>
        <v>24337</v>
      </c>
      <c r="S914" s="3">
        <f t="shared" si="354"/>
        <v>26.921460176991154</v>
      </c>
      <c r="T914" s="3">
        <f>IF(A914&lt;$K$3,$K$2,tarifest3grenz(A914-$K$3,$A$3,Param!$B$10,Param!$C$10,Param!$D$10,Param!$E$10,Param!$B$11,Param!$C$11,Param!$D$11,Param!$E$11))*100</f>
        <v>42</v>
      </c>
      <c r="U914" s="3">
        <f>MAX(K914-tarifest3($K$3,$A$3,Param!$B$10,Param!$C$10,Param!$D$10,Param!$E$10,Param!$B$11,Param!$C$11,Param!$D$11,Param!$E$11),0)</f>
        <v>27747</v>
      </c>
      <c r="V914" s="3">
        <f t="shared" si="355"/>
        <v>30.693584070796458</v>
      </c>
      <c r="W914" s="3">
        <f t="shared" si="356"/>
        <v>42</v>
      </c>
      <c r="X914" s="3">
        <f>soli3grenz(K914,$A$3,Param!$J$9,Param!$J$10,Param!$J$11)*100</f>
        <v>5.5</v>
      </c>
      <c r="Y914" s="13">
        <f t="shared" si="343"/>
        <v>27747</v>
      </c>
      <c r="Z914" s="3">
        <f t="shared" si="357"/>
        <v>30.693584070796458</v>
      </c>
      <c r="AA914" s="13">
        <f t="shared" si="344"/>
        <v>42</v>
      </c>
      <c r="AB914" s="13">
        <f t="shared" si="345"/>
        <v>-2273.3199999999997</v>
      </c>
      <c r="AC914" s="13">
        <f t="shared" si="346"/>
        <v>-2.5147345132743375</v>
      </c>
      <c r="AD914" s="13">
        <f t="shared" si="347"/>
        <v>-4.9979999999999976</v>
      </c>
      <c r="AE914" s="3">
        <f t="shared" si="348"/>
        <v>0</v>
      </c>
      <c r="AF914" s="13">
        <f t="shared" si="336"/>
        <v>2273.3199999999997</v>
      </c>
      <c r="AG914" s="13">
        <f t="shared" si="358"/>
        <v>2.5147345132743375</v>
      </c>
      <c r="AH914" s="13">
        <f t="shared" si="337"/>
        <v>2.5147345132743375</v>
      </c>
    </row>
    <row r="915" spans="1:34" x14ac:dyDescent="0.2">
      <c r="A915" s="8">
        <f t="shared" si="359"/>
        <v>90500</v>
      </c>
      <c r="B915" s="9">
        <f t="shared" si="339"/>
        <v>90.5</v>
      </c>
      <c r="C915" s="13">
        <f>tarifest3(A915,$A$3,Param!$B$5,Param!$C$5,Param!$D$5,Param!$E$5,Param!$B$6,Param!$C$6,Param!$D$6,Param!$E$6)</f>
        <v>28673</v>
      </c>
      <c r="D915" s="3">
        <f t="shared" si="349"/>
        <v>31.682872928176799</v>
      </c>
      <c r="E915" s="3">
        <f>tarifest3grenz(A915,$A$3,Param!$B$5,Param!$C$5,Param!$D$5,Param!$E$5,Param!$B$6,Param!$C$6,Param!$D$6,Param!$E$6)*100</f>
        <v>42</v>
      </c>
      <c r="F915" s="13">
        <f>soli3(C915,$A$3,Param!$J$4,Param!$J$5,Param!$J$6)</f>
        <v>1394.32</v>
      </c>
      <c r="G915" s="3">
        <f>soli3grenz(C915,$A$3,Param!$J$4,Param!$J$5,Param!$J$6)*100</f>
        <v>11.899999999999999</v>
      </c>
      <c r="H915" s="13">
        <f t="shared" si="340"/>
        <v>30067.32</v>
      </c>
      <c r="I915" s="3">
        <f t="shared" si="338"/>
        <v>33.223558011049725</v>
      </c>
      <c r="J915" s="13">
        <f t="shared" si="341"/>
        <v>46.997999999999998</v>
      </c>
      <c r="K915" s="13">
        <f>tarifest3(A915,$A$3,Param!$B$10,Param!$C$10,Param!$D$10,Param!$E$10,Param!$B$11,Param!$C$11,Param!$D$11,Param!$E$11)</f>
        <v>33019</v>
      </c>
      <c r="L915" s="3">
        <f t="shared" si="350"/>
        <v>36.485082872928174</v>
      </c>
      <c r="M915" s="3">
        <f>tarifest3grenz(A915,$A$3,Param!$B$10,Param!$C$10,Param!$D$10,Param!$E$10,Param!$B$11,Param!$C$11,Param!$D$11,Param!$E$11)*100</f>
        <v>42</v>
      </c>
      <c r="N915" s="3">
        <f t="shared" si="351"/>
        <v>18619</v>
      </c>
      <c r="O915" s="3">
        <f t="shared" si="352"/>
        <v>20.573480662983425</v>
      </c>
      <c r="P915" s="13">
        <f t="shared" si="342"/>
        <v>63349.999999999993</v>
      </c>
      <c r="Q915" s="13">
        <f t="shared" si="353"/>
        <v>0</v>
      </c>
      <c r="R915" s="13">
        <f>tarifest3(A915-$K$3,$A$3,Param!$B$10,Param!$C$10,Param!$D$10,Param!$E$10,Param!$B$11,Param!$C$11,Param!$D$11,Param!$E$11)</f>
        <v>24379</v>
      </c>
      <c r="S915" s="3">
        <f t="shared" si="354"/>
        <v>26.938121546961323</v>
      </c>
      <c r="T915" s="3">
        <f>IF(A915&lt;$K$3,$K$2,tarifest3grenz(A915-$K$3,$A$3,Param!$B$10,Param!$C$10,Param!$D$10,Param!$E$10,Param!$B$11,Param!$C$11,Param!$D$11,Param!$E$11))*100</f>
        <v>42</v>
      </c>
      <c r="U915" s="3">
        <f>MAX(K915-tarifest3($K$3,$A$3,Param!$B$10,Param!$C$10,Param!$D$10,Param!$E$10,Param!$B$11,Param!$C$11,Param!$D$11,Param!$E$11),0)</f>
        <v>27789</v>
      </c>
      <c r="V915" s="3">
        <f t="shared" si="355"/>
        <v>30.706077348066295</v>
      </c>
      <c r="W915" s="3">
        <f t="shared" si="356"/>
        <v>42</v>
      </c>
      <c r="X915" s="3">
        <f>soli3grenz(K915,$A$3,Param!$J$9,Param!$J$10,Param!$J$11)*100</f>
        <v>5.5</v>
      </c>
      <c r="Y915" s="13">
        <f t="shared" si="343"/>
        <v>27789</v>
      </c>
      <c r="Z915" s="3">
        <f t="shared" si="357"/>
        <v>30.706077348066295</v>
      </c>
      <c r="AA915" s="13">
        <f t="shared" si="344"/>
        <v>42</v>
      </c>
      <c r="AB915" s="13">
        <f t="shared" si="345"/>
        <v>-2278.3199999999997</v>
      </c>
      <c r="AC915" s="13">
        <f t="shared" si="346"/>
        <v>-2.5174806629834308</v>
      </c>
      <c r="AD915" s="13">
        <f t="shared" si="347"/>
        <v>-4.9979999999999976</v>
      </c>
      <c r="AE915" s="3">
        <f t="shared" si="348"/>
        <v>0</v>
      </c>
      <c r="AF915" s="13">
        <f t="shared" si="336"/>
        <v>2278.3199999999997</v>
      </c>
      <c r="AG915" s="13">
        <f t="shared" si="358"/>
        <v>2.5174806629834308</v>
      </c>
      <c r="AH915" s="13">
        <f t="shared" si="337"/>
        <v>2.5174806629834308</v>
      </c>
    </row>
    <row r="916" spans="1:34" x14ac:dyDescent="0.2">
      <c r="A916" s="8">
        <f t="shared" si="359"/>
        <v>90600</v>
      </c>
      <c r="B916" s="9">
        <f t="shared" si="339"/>
        <v>90.6</v>
      </c>
      <c r="C916" s="13">
        <f>tarifest3(A916,$A$3,Param!$B$5,Param!$C$5,Param!$D$5,Param!$E$5,Param!$B$6,Param!$C$6,Param!$D$6,Param!$E$6)</f>
        <v>28715</v>
      </c>
      <c r="D916" s="3">
        <f t="shared" si="349"/>
        <v>31.694260485651217</v>
      </c>
      <c r="E916" s="3">
        <f>tarifest3grenz(A916,$A$3,Param!$B$5,Param!$C$5,Param!$D$5,Param!$E$5,Param!$B$6,Param!$C$6,Param!$D$6,Param!$E$6)*100</f>
        <v>42</v>
      </c>
      <c r="F916" s="13">
        <f>soli3(C916,$A$3,Param!$J$4,Param!$J$5,Param!$J$6)</f>
        <v>1399.32</v>
      </c>
      <c r="G916" s="3">
        <f>soli3grenz(C916,$A$3,Param!$J$4,Param!$J$5,Param!$J$6)*100</f>
        <v>11.899999999999999</v>
      </c>
      <c r="H916" s="13">
        <f t="shared" si="340"/>
        <v>30114.32</v>
      </c>
      <c r="I916" s="3">
        <f t="shared" si="338"/>
        <v>33.238763796909495</v>
      </c>
      <c r="J916" s="13">
        <f t="shared" si="341"/>
        <v>46.997999999999998</v>
      </c>
      <c r="K916" s="13">
        <f>tarifest3(A916,$A$3,Param!$B$10,Param!$C$10,Param!$D$10,Param!$E$10,Param!$B$11,Param!$C$11,Param!$D$11,Param!$E$11)</f>
        <v>33061</v>
      </c>
      <c r="L916" s="3">
        <f t="shared" si="350"/>
        <v>36.49116997792494</v>
      </c>
      <c r="M916" s="3">
        <f>tarifest3grenz(A916,$A$3,Param!$B$10,Param!$C$10,Param!$D$10,Param!$E$10,Param!$B$11,Param!$C$11,Param!$D$11,Param!$E$11)*100</f>
        <v>42</v>
      </c>
      <c r="N916" s="3">
        <f t="shared" si="351"/>
        <v>18661</v>
      </c>
      <c r="O916" s="3">
        <f t="shared" si="352"/>
        <v>20.597130242825607</v>
      </c>
      <c r="P916" s="13">
        <f t="shared" si="342"/>
        <v>63419.999999999993</v>
      </c>
      <c r="Q916" s="13">
        <f t="shared" si="353"/>
        <v>0</v>
      </c>
      <c r="R916" s="13">
        <f>tarifest3(A916-$K$3,$A$3,Param!$B$10,Param!$C$10,Param!$D$10,Param!$E$10,Param!$B$11,Param!$C$11,Param!$D$11,Param!$E$11)</f>
        <v>24421</v>
      </c>
      <c r="S916" s="3">
        <f t="shared" si="354"/>
        <v>26.954746136865342</v>
      </c>
      <c r="T916" s="3">
        <f>IF(A916&lt;$K$3,$K$2,tarifest3grenz(A916-$K$3,$A$3,Param!$B$10,Param!$C$10,Param!$D$10,Param!$E$10,Param!$B$11,Param!$C$11,Param!$D$11,Param!$E$11))*100</f>
        <v>42</v>
      </c>
      <c r="U916" s="3">
        <f>MAX(K916-tarifest3($K$3,$A$3,Param!$B$10,Param!$C$10,Param!$D$10,Param!$E$10,Param!$B$11,Param!$C$11,Param!$D$11,Param!$E$11),0)</f>
        <v>27831</v>
      </c>
      <c r="V916" s="3">
        <f t="shared" si="355"/>
        <v>30.718543046357617</v>
      </c>
      <c r="W916" s="3">
        <f t="shared" si="356"/>
        <v>42</v>
      </c>
      <c r="X916" s="3">
        <f>soli3grenz(K916,$A$3,Param!$J$9,Param!$J$10,Param!$J$11)*100</f>
        <v>5.5</v>
      </c>
      <c r="Y916" s="13">
        <f t="shared" si="343"/>
        <v>27831</v>
      </c>
      <c r="Z916" s="3">
        <f t="shared" si="357"/>
        <v>30.718543046357617</v>
      </c>
      <c r="AA916" s="13">
        <f t="shared" si="344"/>
        <v>42</v>
      </c>
      <c r="AB916" s="13">
        <f t="shared" si="345"/>
        <v>-2283.3199999999997</v>
      </c>
      <c r="AC916" s="13">
        <f t="shared" si="346"/>
        <v>-2.5202207505518786</v>
      </c>
      <c r="AD916" s="13">
        <f t="shared" si="347"/>
        <v>-4.9979999999999976</v>
      </c>
      <c r="AE916" s="3">
        <f t="shared" si="348"/>
        <v>0</v>
      </c>
      <c r="AF916" s="13">
        <f t="shared" si="336"/>
        <v>2283.3199999999997</v>
      </c>
      <c r="AG916" s="13">
        <f t="shared" si="358"/>
        <v>2.5202207505518786</v>
      </c>
      <c r="AH916" s="13">
        <f t="shared" si="337"/>
        <v>2.5202207505518786</v>
      </c>
    </row>
    <row r="917" spans="1:34" x14ac:dyDescent="0.2">
      <c r="A917" s="8">
        <f t="shared" si="359"/>
        <v>90700</v>
      </c>
      <c r="B917" s="9">
        <f t="shared" si="339"/>
        <v>90.7</v>
      </c>
      <c r="C917" s="13">
        <f>tarifest3(A917,$A$3,Param!$B$5,Param!$C$5,Param!$D$5,Param!$E$5,Param!$B$6,Param!$C$6,Param!$D$6,Param!$E$6)</f>
        <v>28757</v>
      </c>
      <c r="D917" s="3">
        <f t="shared" si="349"/>
        <v>31.705622932745314</v>
      </c>
      <c r="E917" s="3">
        <f>tarifest3grenz(A917,$A$3,Param!$B$5,Param!$C$5,Param!$D$5,Param!$E$5,Param!$B$6,Param!$C$6,Param!$D$6,Param!$E$6)*100</f>
        <v>42</v>
      </c>
      <c r="F917" s="13">
        <f>soli3(C917,$A$3,Param!$J$4,Param!$J$5,Param!$J$6)</f>
        <v>1404.31</v>
      </c>
      <c r="G917" s="3">
        <f>soli3grenz(C917,$A$3,Param!$J$4,Param!$J$5,Param!$J$6)*100</f>
        <v>11.899999999999999</v>
      </c>
      <c r="H917" s="13">
        <f t="shared" si="340"/>
        <v>30161.31</v>
      </c>
      <c r="I917" s="3">
        <f t="shared" si="338"/>
        <v>33.253925027563398</v>
      </c>
      <c r="J917" s="13">
        <f t="shared" si="341"/>
        <v>46.997999999999998</v>
      </c>
      <c r="K917" s="13">
        <f>tarifest3(A917,$A$3,Param!$B$10,Param!$C$10,Param!$D$10,Param!$E$10,Param!$B$11,Param!$C$11,Param!$D$11,Param!$E$11)</f>
        <v>33103</v>
      </c>
      <c r="L917" s="3">
        <f t="shared" si="350"/>
        <v>36.497243660418967</v>
      </c>
      <c r="M917" s="3">
        <f>tarifest3grenz(A917,$A$3,Param!$B$10,Param!$C$10,Param!$D$10,Param!$E$10,Param!$B$11,Param!$C$11,Param!$D$11,Param!$E$11)*100</f>
        <v>42</v>
      </c>
      <c r="N917" s="3">
        <f t="shared" si="351"/>
        <v>18703</v>
      </c>
      <c r="O917" s="3">
        <f t="shared" si="352"/>
        <v>20.620727673649395</v>
      </c>
      <c r="P917" s="13">
        <f t="shared" si="342"/>
        <v>63489.999999999993</v>
      </c>
      <c r="Q917" s="13">
        <f t="shared" si="353"/>
        <v>0</v>
      </c>
      <c r="R917" s="13">
        <f>tarifest3(A917-$K$3,$A$3,Param!$B$10,Param!$C$10,Param!$D$10,Param!$E$10,Param!$B$11,Param!$C$11,Param!$D$11,Param!$E$11)</f>
        <v>24463</v>
      </c>
      <c r="S917" s="3">
        <f t="shared" si="354"/>
        <v>26.971334068357223</v>
      </c>
      <c r="T917" s="3">
        <f>IF(A917&lt;$K$3,$K$2,tarifest3grenz(A917-$K$3,$A$3,Param!$B$10,Param!$C$10,Param!$D$10,Param!$E$10,Param!$B$11,Param!$C$11,Param!$D$11,Param!$E$11))*100</f>
        <v>42</v>
      </c>
      <c r="U917" s="3">
        <f>MAX(K917-tarifest3($K$3,$A$3,Param!$B$10,Param!$C$10,Param!$D$10,Param!$E$10,Param!$B$11,Param!$C$11,Param!$D$11,Param!$E$11),0)</f>
        <v>27873</v>
      </c>
      <c r="V917" s="3">
        <f t="shared" si="355"/>
        <v>30.73098125689085</v>
      </c>
      <c r="W917" s="3">
        <f t="shared" si="356"/>
        <v>42</v>
      </c>
      <c r="X917" s="3">
        <f>soli3grenz(K917,$A$3,Param!$J$9,Param!$J$10,Param!$J$11)*100</f>
        <v>5.5</v>
      </c>
      <c r="Y917" s="13">
        <f t="shared" si="343"/>
        <v>27873</v>
      </c>
      <c r="Z917" s="3">
        <f t="shared" si="357"/>
        <v>30.73098125689085</v>
      </c>
      <c r="AA917" s="13">
        <f t="shared" si="344"/>
        <v>42</v>
      </c>
      <c r="AB917" s="13">
        <f t="shared" si="345"/>
        <v>-2288.3100000000013</v>
      </c>
      <c r="AC917" s="13">
        <f t="shared" si="346"/>
        <v>-2.5229437706725477</v>
      </c>
      <c r="AD917" s="13">
        <f t="shared" si="347"/>
        <v>-4.9979999999999976</v>
      </c>
      <c r="AE917" s="3">
        <f t="shared" si="348"/>
        <v>0</v>
      </c>
      <c r="AF917" s="13">
        <f t="shared" si="336"/>
        <v>2288.3100000000013</v>
      </c>
      <c r="AG917" s="13">
        <f t="shared" si="358"/>
        <v>2.5229437706725477</v>
      </c>
      <c r="AH917" s="13">
        <f t="shared" si="337"/>
        <v>2.5229437706725477</v>
      </c>
    </row>
    <row r="918" spans="1:34" x14ac:dyDescent="0.2">
      <c r="A918" s="8">
        <f t="shared" si="359"/>
        <v>90800</v>
      </c>
      <c r="B918" s="9">
        <f t="shared" si="339"/>
        <v>90.8</v>
      </c>
      <c r="C918" s="13">
        <f>tarifest3(A918,$A$3,Param!$B$5,Param!$C$5,Param!$D$5,Param!$E$5,Param!$B$6,Param!$C$6,Param!$D$6,Param!$E$6)</f>
        <v>28799</v>
      </c>
      <c r="D918" s="3">
        <f t="shared" si="349"/>
        <v>31.716960352422909</v>
      </c>
      <c r="E918" s="3">
        <f>tarifest3grenz(A918,$A$3,Param!$B$5,Param!$C$5,Param!$D$5,Param!$E$5,Param!$B$6,Param!$C$6,Param!$D$6,Param!$E$6)*100</f>
        <v>42</v>
      </c>
      <c r="F918" s="13">
        <f>soli3(C918,$A$3,Param!$J$4,Param!$J$5,Param!$J$6)</f>
        <v>1409.31</v>
      </c>
      <c r="G918" s="3">
        <f>soli3grenz(C918,$A$3,Param!$J$4,Param!$J$5,Param!$J$6)*100</f>
        <v>11.899999999999999</v>
      </c>
      <c r="H918" s="13">
        <f t="shared" si="340"/>
        <v>30208.31</v>
      </c>
      <c r="I918" s="3">
        <f t="shared" si="338"/>
        <v>33.269063876651984</v>
      </c>
      <c r="J918" s="13">
        <f t="shared" si="341"/>
        <v>46.997999999999998</v>
      </c>
      <c r="K918" s="13">
        <f>tarifest3(A918,$A$3,Param!$B$10,Param!$C$10,Param!$D$10,Param!$E$10,Param!$B$11,Param!$C$11,Param!$D$11,Param!$E$11)</f>
        <v>33145</v>
      </c>
      <c r="L918" s="3">
        <f t="shared" si="350"/>
        <v>36.503303964757713</v>
      </c>
      <c r="M918" s="3">
        <f>tarifest3grenz(A918,$A$3,Param!$B$10,Param!$C$10,Param!$D$10,Param!$E$10,Param!$B$11,Param!$C$11,Param!$D$11,Param!$E$11)*100</f>
        <v>42</v>
      </c>
      <c r="N918" s="3">
        <f t="shared" si="351"/>
        <v>18745</v>
      </c>
      <c r="O918" s="3">
        <f t="shared" si="352"/>
        <v>20.644273127753305</v>
      </c>
      <c r="P918" s="13">
        <f t="shared" si="342"/>
        <v>63559.999999999993</v>
      </c>
      <c r="Q918" s="13">
        <f t="shared" si="353"/>
        <v>0</v>
      </c>
      <c r="R918" s="13">
        <f>tarifest3(A918-$K$3,$A$3,Param!$B$10,Param!$C$10,Param!$D$10,Param!$E$10,Param!$B$11,Param!$C$11,Param!$D$11,Param!$E$11)</f>
        <v>24505</v>
      </c>
      <c r="S918" s="3">
        <f t="shared" si="354"/>
        <v>26.987885462555067</v>
      </c>
      <c r="T918" s="3">
        <f>IF(A918&lt;$K$3,$K$2,tarifest3grenz(A918-$K$3,$A$3,Param!$B$10,Param!$C$10,Param!$D$10,Param!$E$10,Param!$B$11,Param!$C$11,Param!$D$11,Param!$E$11))*100</f>
        <v>42</v>
      </c>
      <c r="U918" s="3">
        <f>MAX(K918-tarifest3($K$3,$A$3,Param!$B$10,Param!$C$10,Param!$D$10,Param!$E$10,Param!$B$11,Param!$C$11,Param!$D$11,Param!$E$11),0)</f>
        <v>27915</v>
      </c>
      <c r="V918" s="3">
        <f t="shared" si="355"/>
        <v>30.743392070484582</v>
      </c>
      <c r="W918" s="3">
        <f t="shared" si="356"/>
        <v>42</v>
      </c>
      <c r="X918" s="3">
        <f>soli3grenz(K918,$A$3,Param!$J$9,Param!$J$10,Param!$J$11)*100</f>
        <v>5.5</v>
      </c>
      <c r="Y918" s="13">
        <f t="shared" si="343"/>
        <v>27915</v>
      </c>
      <c r="Z918" s="3">
        <f t="shared" si="357"/>
        <v>30.743392070484582</v>
      </c>
      <c r="AA918" s="13">
        <f t="shared" si="344"/>
        <v>42</v>
      </c>
      <c r="AB918" s="13">
        <f t="shared" si="345"/>
        <v>-2293.3100000000013</v>
      </c>
      <c r="AC918" s="13">
        <f t="shared" si="346"/>
        <v>-2.5256718061674022</v>
      </c>
      <c r="AD918" s="13">
        <f t="shared" si="347"/>
        <v>-4.9979999999999976</v>
      </c>
      <c r="AE918" s="3">
        <f t="shared" si="348"/>
        <v>0</v>
      </c>
      <c r="AF918" s="13">
        <f t="shared" si="336"/>
        <v>2293.3100000000013</v>
      </c>
      <c r="AG918" s="13">
        <f t="shared" si="358"/>
        <v>2.5256718061674022</v>
      </c>
      <c r="AH918" s="13">
        <f t="shared" si="337"/>
        <v>2.5256718061674022</v>
      </c>
    </row>
    <row r="919" spans="1:34" x14ac:dyDescent="0.2">
      <c r="A919" s="8">
        <f t="shared" si="359"/>
        <v>90900</v>
      </c>
      <c r="B919" s="9">
        <f t="shared" si="339"/>
        <v>90.9</v>
      </c>
      <c r="C919" s="13">
        <f>tarifest3(A919,$A$3,Param!$B$5,Param!$C$5,Param!$D$5,Param!$E$5,Param!$B$6,Param!$C$6,Param!$D$6,Param!$E$6)</f>
        <v>28841</v>
      </c>
      <c r="D919" s="3">
        <f t="shared" si="349"/>
        <v>31.728272827282726</v>
      </c>
      <c r="E919" s="3">
        <f>tarifest3grenz(A919,$A$3,Param!$B$5,Param!$C$5,Param!$D$5,Param!$E$5,Param!$B$6,Param!$C$6,Param!$D$6,Param!$E$6)*100</f>
        <v>42</v>
      </c>
      <c r="F919" s="13">
        <f>soli3(C919,$A$3,Param!$J$4,Param!$J$5,Param!$J$6)</f>
        <v>1414.31</v>
      </c>
      <c r="G919" s="3">
        <f>soli3grenz(C919,$A$3,Param!$J$4,Param!$J$5,Param!$J$6)*100</f>
        <v>11.899999999999999</v>
      </c>
      <c r="H919" s="13">
        <f t="shared" si="340"/>
        <v>30255.31</v>
      </c>
      <c r="I919" s="3">
        <f t="shared" si="338"/>
        <v>33.284169416941694</v>
      </c>
      <c r="J919" s="13">
        <f t="shared" si="341"/>
        <v>46.997999999999998</v>
      </c>
      <c r="K919" s="13">
        <f>tarifest3(A919,$A$3,Param!$B$10,Param!$C$10,Param!$D$10,Param!$E$10,Param!$B$11,Param!$C$11,Param!$D$11,Param!$E$11)</f>
        <v>33187</v>
      </c>
      <c r="L919" s="3">
        <f t="shared" si="350"/>
        <v>36.509350935093508</v>
      </c>
      <c r="M919" s="3">
        <f>tarifest3grenz(A919,$A$3,Param!$B$10,Param!$C$10,Param!$D$10,Param!$E$10,Param!$B$11,Param!$C$11,Param!$D$11,Param!$E$11)*100</f>
        <v>42</v>
      </c>
      <c r="N919" s="3">
        <f t="shared" si="351"/>
        <v>18787</v>
      </c>
      <c r="O919" s="3">
        <f t="shared" si="352"/>
        <v>20.667766776677666</v>
      </c>
      <c r="P919" s="13">
        <f t="shared" si="342"/>
        <v>63629.999999999993</v>
      </c>
      <c r="Q919" s="13">
        <f t="shared" si="353"/>
        <v>0</v>
      </c>
      <c r="R919" s="13">
        <f>tarifest3(A919-$K$3,$A$3,Param!$B$10,Param!$C$10,Param!$D$10,Param!$E$10,Param!$B$11,Param!$C$11,Param!$D$11,Param!$E$11)</f>
        <v>24547</v>
      </c>
      <c r="S919" s="3">
        <f t="shared" si="354"/>
        <v>27.004400440044002</v>
      </c>
      <c r="T919" s="3">
        <f>IF(A919&lt;$K$3,$K$2,tarifest3grenz(A919-$K$3,$A$3,Param!$B$10,Param!$C$10,Param!$D$10,Param!$E$10,Param!$B$11,Param!$C$11,Param!$D$11,Param!$E$11))*100</f>
        <v>42</v>
      </c>
      <c r="U919" s="3">
        <f>MAX(K919-tarifest3($K$3,$A$3,Param!$B$10,Param!$C$10,Param!$D$10,Param!$E$10,Param!$B$11,Param!$C$11,Param!$D$11,Param!$E$11),0)</f>
        <v>27957</v>
      </c>
      <c r="V919" s="3">
        <f t="shared" si="355"/>
        <v>30.755775577557753</v>
      </c>
      <c r="W919" s="3">
        <f t="shared" si="356"/>
        <v>42</v>
      </c>
      <c r="X919" s="3">
        <f>soli3grenz(K919,$A$3,Param!$J$9,Param!$J$10,Param!$J$11)*100</f>
        <v>5.5</v>
      </c>
      <c r="Y919" s="13">
        <f t="shared" si="343"/>
        <v>27957</v>
      </c>
      <c r="Z919" s="3">
        <f t="shared" si="357"/>
        <v>30.755775577557753</v>
      </c>
      <c r="AA919" s="13">
        <f t="shared" si="344"/>
        <v>42</v>
      </c>
      <c r="AB919" s="13">
        <f t="shared" si="345"/>
        <v>-2298.3100000000013</v>
      </c>
      <c r="AC919" s="13">
        <f t="shared" si="346"/>
        <v>-2.5283938393839414</v>
      </c>
      <c r="AD919" s="13">
        <f t="shared" si="347"/>
        <v>-4.9979999999999976</v>
      </c>
      <c r="AE919" s="3">
        <f t="shared" si="348"/>
        <v>0</v>
      </c>
      <c r="AF919" s="13">
        <f t="shared" si="336"/>
        <v>2298.3100000000013</v>
      </c>
      <c r="AG919" s="13">
        <f t="shared" si="358"/>
        <v>2.5283938393839414</v>
      </c>
      <c r="AH919" s="13">
        <f t="shared" si="337"/>
        <v>2.5283938393839414</v>
      </c>
    </row>
    <row r="920" spans="1:34" x14ac:dyDescent="0.2">
      <c r="A920" s="8">
        <f t="shared" si="359"/>
        <v>91000</v>
      </c>
      <c r="B920" s="9">
        <f t="shared" si="339"/>
        <v>91</v>
      </c>
      <c r="C920" s="13">
        <f>tarifest3(A920,$A$3,Param!$B$5,Param!$C$5,Param!$D$5,Param!$E$5,Param!$B$6,Param!$C$6,Param!$D$6,Param!$E$6)</f>
        <v>28883</v>
      </c>
      <c r="D920" s="3">
        <f t="shared" si="349"/>
        <v>31.739560439560439</v>
      </c>
      <c r="E920" s="3">
        <f>tarifest3grenz(A920,$A$3,Param!$B$5,Param!$C$5,Param!$D$5,Param!$E$5,Param!$B$6,Param!$C$6,Param!$D$6,Param!$E$6)*100</f>
        <v>42</v>
      </c>
      <c r="F920" s="13">
        <f>soli3(C920,$A$3,Param!$J$4,Param!$J$5,Param!$J$6)</f>
        <v>1419.31</v>
      </c>
      <c r="G920" s="3">
        <f>soli3grenz(C920,$A$3,Param!$J$4,Param!$J$5,Param!$J$6)*100</f>
        <v>11.899999999999999</v>
      </c>
      <c r="H920" s="13">
        <f t="shared" si="340"/>
        <v>30302.31</v>
      </c>
      <c r="I920" s="3">
        <f t="shared" si="338"/>
        <v>33.299241758241763</v>
      </c>
      <c r="J920" s="13">
        <f t="shared" si="341"/>
        <v>46.997999999999998</v>
      </c>
      <c r="K920" s="13">
        <f>tarifest3(A920,$A$3,Param!$B$10,Param!$C$10,Param!$D$10,Param!$E$10,Param!$B$11,Param!$C$11,Param!$D$11,Param!$E$11)</f>
        <v>33229</v>
      </c>
      <c r="L920" s="3">
        <f t="shared" si="350"/>
        <v>36.515384615384619</v>
      </c>
      <c r="M920" s="3">
        <f>tarifest3grenz(A920,$A$3,Param!$B$10,Param!$C$10,Param!$D$10,Param!$E$10,Param!$B$11,Param!$C$11,Param!$D$11,Param!$E$11)*100</f>
        <v>42</v>
      </c>
      <c r="N920" s="3">
        <f t="shared" si="351"/>
        <v>18829</v>
      </c>
      <c r="O920" s="3">
        <f t="shared" si="352"/>
        <v>20.691208791208791</v>
      </c>
      <c r="P920" s="13">
        <f t="shared" si="342"/>
        <v>63699.999999999993</v>
      </c>
      <c r="Q920" s="13">
        <f t="shared" si="353"/>
        <v>0</v>
      </c>
      <c r="R920" s="13">
        <f>tarifest3(A920-$K$3,$A$3,Param!$B$10,Param!$C$10,Param!$D$10,Param!$E$10,Param!$B$11,Param!$C$11,Param!$D$11,Param!$E$11)</f>
        <v>24589</v>
      </c>
      <c r="S920" s="3">
        <f t="shared" si="354"/>
        <v>27.020879120879123</v>
      </c>
      <c r="T920" s="3">
        <f>IF(A920&lt;$K$3,$K$2,tarifest3grenz(A920-$K$3,$A$3,Param!$B$10,Param!$C$10,Param!$D$10,Param!$E$10,Param!$B$11,Param!$C$11,Param!$D$11,Param!$E$11))*100</f>
        <v>42</v>
      </c>
      <c r="U920" s="3">
        <f>MAX(K920-tarifest3($K$3,$A$3,Param!$B$10,Param!$C$10,Param!$D$10,Param!$E$10,Param!$B$11,Param!$C$11,Param!$D$11,Param!$E$11),0)</f>
        <v>27999</v>
      </c>
      <c r="V920" s="3">
        <f t="shared" si="355"/>
        <v>30.768131868131871</v>
      </c>
      <c r="W920" s="3">
        <f t="shared" si="356"/>
        <v>42</v>
      </c>
      <c r="X920" s="3">
        <f>soli3grenz(K920,$A$3,Param!$J$9,Param!$J$10,Param!$J$11)*100</f>
        <v>5.5</v>
      </c>
      <c r="Y920" s="13">
        <f t="shared" si="343"/>
        <v>27999</v>
      </c>
      <c r="Z920" s="3">
        <f t="shared" si="357"/>
        <v>30.768131868131871</v>
      </c>
      <c r="AA920" s="13">
        <f t="shared" si="344"/>
        <v>42</v>
      </c>
      <c r="AB920" s="13">
        <f t="shared" si="345"/>
        <v>-2303.3100000000013</v>
      </c>
      <c r="AC920" s="13">
        <f t="shared" si="346"/>
        <v>-2.5311098901098923</v>
      </c>
      <c r="AD920" s="13">
        <f t="shared" si="347"/>
        <v>-4.9979999999999976</v>
      </c>
      <c r="AE920" s="3">
        <f t="shared" si="348"/>
        <v>0</v>
      </c>
      <c r="AF920" s="13">
        <f t="shared" si="336"/>
        <v>2303.3100000000013</v>
      </c>
      <c r="AG920" s="13">
        <f t="shared" si="358"/>
        <v>2.5311098901098923</v>
      </c>
      <c r="AH920" s="13">
        <f t="shared" si="337"/>
        <v>2.5311098901098923</v>
      </c>
    </row>
    <row r="921" spans="1:34" x14ac:dyDescent="0.2">
      <c r="A921" s="8">
        <f t="shared" si="359"/>
        <v>91100</v>
      </c>
      <c r="B921" s="9">
        <f t="shared" si="339"/>
        <v>91.1</v>
      </c>
      <c r="C921" s="13">
        <f>tarifest3(A921,$A$3,Param!$B$5,Param!$C$5,Param!$D$5,Param!$E$5,Param!$B$6,Param!$C$6,Param!$D$6,Param!$E$6)</f>
        <v>28925</v>
      </c>
      <c r="D921" s="3">
        <f t="shared" si="349"/>
        <v>31.750823271130624</v>
      </c>
      <c r="E921" s="3">
        <f>tarifest3grenz(A921,$A$3,Param!$B$5,Param!$C$5,Param!$D$5,Param!$E$5,Param!$B$6,Param!$C$6,Param!$D$6,Param!$E$6)*100</f>
        <v>42</v>
      </c>
      <c r="F921" s="13">
        <f>soli3(C921,$A$3,Param!$J$4,Param!$J$5,Param!$J$6)</f>
        <v>1424.31</v>
      </c>
      <c r="G921" s="3">
        <f>soli3grenz(C921,$A$3,Param!$J$4,Param!$J$5,Param!$J$6)*100</f>
        <v>11.899999999999999</v>
      </c>
      <c r="H921" s="13">
        <f t="shared" si="340"/>
        <v>30349.31</v>
      </c>
      <c r="I921" s="3">
        <f t="shared" si="338"/>
        <v>33.314281009879252</v>
      </c>
      <c r="J921" s="13">
        <f t="shared" si="341"/>
        <v>46.997999999999998</v>
      </c>
      <c r="K921" s="13">
        <f>tarifest3(A921,$A$3,Param!$B$10,Param!$C$10,Param!$D$10,Param!$E$10,Param!$B$11,Param!$C$11,Param!$D$11,Param!$E$11)</f>
        <v>33271</v>
      </c>
      <c r="L921" s="3">
        <f t="shared" si="350"/>
        <v>36.521405049396265</v>
      </c>
      <c r="M921" s="3">
        <f>tarifest3grenz(A921,$A$3,Param!$B$10,Param!$C$10,Param!$D$10,Param!$E$10,Param!$B$11,Param!$C$11,Param!$D$11,Param!$E$11)*100</f>
        <v>42</v>
      </c>
      <c r="N921" s="3">
        <f t="shared" si="351"/>
        <v>18871</v>
      </c>
      <c r="O921" s="3">
        <f t="shared" si="352"/>
        <v>20.714599341383096</v>
      </c>
      <c r="P921" s="13">
        <f t="shared" si="342"/>
        <v>63769.999999999993</v>
      </c>
      <c r="Q921" s="13">
        <f t="shared" si="353"/>
        <v>0</v>
      </c>
      <c r="R921" s="13">
        <f>tarifest3(A921-$K$3,$A$3,Param!$B$10,Param!$C$10,Param!$D$10,Param!$E$10,Param!$B$11,Param!$C$11,Param!$D$11,Param!$E$11)</f>
        <v>24631</v>
      </c>
      <c r="S921" s="3">
        <f t="shared" si="354"/>
        <v>27.037321624588362</v>
      </c>
      <c r="T921" s="3">
        <f>IF(A921&lt;$K$3,$K$2,tarifest3grenz(A921-$K$3,$A$3,Param!$B$10,Param!$C$10,Param!$D$10,Param!$E$10,Param!$B$11,Param!$C$11,Param!$D$11,Param!$E$11))*100</f>
        <v>42</v>
      </c>
      <c r="U921" s="3">
        <f>MAX(K921-tarifest3($K$3,$A$3,Param!$B$10,Param!$C$10,Param!$D$10,Param!$E$10,Param!$B$11,Param!$C$11,Param!$D$11,Param!$E$11),0)</f>
        <v>28041</v>
      </c>
      <c r="V921" s="3">
        <f t="shared" si="355"/>
        <v>30.780461031833152</v>
      </c>
      <c r="W921" s="3">
        <f t="shared" si="356"/>
        <v>42</v>
      </c>
      <c r="X921" s="3">
        <f>soli3grenz(K921,$A$3,Param!$J$9,Param!$J$10,Param!$J$11)*100</f>
        <v>5.5</v>
      </c>
      <c r="Y921" s="13">
        <f t="shared" si="343"/>
        <v>28041</v>
      </c>
      <c r="Z921" s="3">
        <f t="shared" si="357"/>
        <v>30.780461031833152</v>
      </c>
      <c r="AA921" s="13">
        <f t="shared" si="344"/>
        <v>42</v>
      </c>
      <c r="AB921" s="13">
        <f t="shared" si="345"/>
        <v>-2308.3100000000013</v>
      </c>
      <c r="AC921" s="13">
        <f t="shared" si="346"/>
        <v>-2.5338199780461004</v>
      </c>
      <c r="AD921" s="13">
        <f t="shared" si="347"/>
        <v>-4.9979999999999976</v>
      </c>
      <c r="AE921" s="3">
        <f t="shared" si="348"/>
        <v>0</v>
      </c>
      <c r="AF921" s="13">
        <f t="shared" si="336"/>
        <v>2308.3100000000013</v>
      </c>
      <c r="AG921" s="13">
        <f t="shared" si="358"/>
        <v>2.5338199780461004</v>
      </c>
      <c r="AH921" s="13">
        <f t="shared" si="337"/>
        <v>2.5338199780461004</v>
      </c>
    </row>
    <row r="922" spans="1:34" x14ac:dyDescent="0.2">
      <c r="A922" s="8">
        <f t="shared" si="359"/>
        <v>91200</v>
      </c>
      <c r="B922" s="9">
        <f t="shared" si="339"/>
        <v>91.2</v>
      </c>
      <c r="C922" s="13">
        <f>tarifest3(A922,$A$3,Param!$B$5,Param!$C$5,Param!$D$5,Param!$E$5,Param!$B$6,Param!$C$6,Param!$D$6,Param!$E$6)</f>
        <v>28967</v>
      </c>
      <c r="D922" s="3">
        <f t="shared" si="349"/>
        <v>31.762061403508774</v>
      </c>
      <c r="E922" s="3">
        <f>tarifest3grenz(A922,$A$3,Param!$B$5,Param!$C$5,Param!$D$5,Param!$E$5,Param!$B$6,Param!$C$6,Param!$D$6,Param!$E$6)*100</f>
        <v>42</v>
      </c>
      <c r="F922" s="13">
        <f>soli3(C922,$A$3,Param!$J$4,Param!$J$5,Param!$J$6)</f>
        <v>1429.3</v>
      </c>
      <c r="G922" s="3">
        <f>soli3grenz(C922,$A$3,Param!$J$4,Param!$J$5,Param!$J$6)*100</f>
        <v>11.899999999999999</v>
      </c>
      <c r="H922" s="13">
        <f t="shared" si="340"/>
        <v>30396.3</v>
      </c>
      <c r="I922" s="3">
        <f t="shared" si="338"/>
        <v>33.329276315789471</v>
      </c>
      <c r="J922" s="13">
        <f t="shared" si="341"/>
        <v>46.997999999999998</v>
      </c>
      <c r="K922" s="13">
        <f>tarifest3(A922,$A$3,Param!$B$10,Param!$C$10,Param!$D$10,Param!$E$10,Param!$B$11,Param!$C$11,Param!$D$11,Param!$E$11)</f>
        <v>33313</v>
      </c>
      <c r="L922" s="3">
        <f t="shared" si="350"/>
        <v>36.527412280701753</v>
      </c>
      <c r="M922" s="3">
        <f>tarifest3grenz(A922,$A$3,Param!$B$10,Param!$C$10,Param!$D$10,Param!$E$10,Param!$B$11,Param!$C$11,Param!$D$11,Param!$E$11)*100</f>
        <v>42</v>
      </c>
      <c r="N922" s="3">
        <f t="shared" si="351"/>
        <v>18913</v>
      </c>
      <c r="O922" s="3">
        <f t="shared" si="352"/>
        <v>20.73793859649123</v>
      </c>
      <c r="P922" s="13">
        <f t="shared" si="342"/>
        <v>63839.999999999993</v>
      </c>
      <c r="Q922" s="13">
        <f t="shared" si="353"/>
        <v>0</v>
      </c>
      <c r="R922" s="13">
        <f>tarifest3(A922-$K$3,$A$3,Param!$B$10,Param!$C$10,Param!$D$10,Param!$E$10,Param!$B$11,Param!$C$11,Param!$D$11,Param!$E$11)</f>
        <v>24673</v>
      </c>
      <c r="S922" s="3">
        <f t="shared" si="354"/>
        <v>27.053728070175438</v>
      </c>
      <c r="T922" s="3">
        <f>IF(A922&lt;$K$3,$K$2,tarifest3grenz(A922-$K$3,$A$3,Param!$B$10,Param!$C$10,Param!$D$10,Param!$E$10,Param!$B$11,Param!$C$11,Param!$D$11,Param!$E$11))*100</f>
        <v>42</v>
      </c>
      <c r="U922" s="3">
        <f>MAX(K922-tarifest3($K$3,$A$3,Param!$B$10,Param!$C$10,Param!$D$10,Param!$E$10,Param!$B$11,Param!$C$11,Param!$D$11,Param!$E$11),0)</f>
        <v>28083</v>
      </c>
      <c r="V922" s="3">
        <f t="shared" si="355"/>
        <v>30.792763157894736</v>
      </c>
      <c r="W922" s="3">
        <f t="shared" si="356"/>
        <v>42</v>
      </c>
      <c r="X922" s="3">
        <f>soli3grenz(K922,$A$3,Param!$J$9,Param!$J$10,Param!$J$11)*100</f>
        <v>5.5</v>
      </c>
      <c r="Y922" s="13">
        <f t="shared" si="343"/>
        <v>28083</v>
      </c>
      <c r="Z922" s="3">
        <f t="shared" si="357"/>
        <v>30.792763157894736</v>
      </c>
      <c r="AA922" s="13">
        <f t="shared" si="344"/>
        <v>42</v>
      </c>
      <c r="AB922" s="13">
        <f t="shared" si="345"/>
        <v>-2313.2999999999993</v>
      </c>
      <c r="AC922" s="13">
        <f t="shared" si="346"/>
        <v>-2.5365131578947349</v>
      </c>
      <c r="AD922" s="13">
        <f t="shared" si="347"/>
        <v>-4.9979999999999976</v>
      </c>
      <c r="AE922" s="3">
        <f t="shared" si="348"/>
        <v>0</v>
      </c>
      <c r="AF922" s="13">
        <f t="shared" si="336"/>
        <v>2313.2999999999993</v>
      </c>
      <c r="AG922" s="13">
        <f t="shared" si="358"/>
        <v>2.5365131578947349</v>
      </c>
      <c r="AH922" s="13">
        <f t="shared" si="337"/>
        <v>2.5365131578947349</v>
      </c>
    </row>
    <row r="923" spans="1:34" x14ac:dyDescent="0.2">
      <c r="A923" s="8">
        <f t="shared" si="359"/>
        <v>91300</v>
      </c>
      <c r="B923" s="9">
        <f t="shared" si="339"/>
        <v>91.3</v>
      </c>
      <c r="C923" s="13">
        <f>tarifest3(A923,$A$3,Param!$B$5,Param!$C$5,Param!$D$5,Param!$E$5,Param!$B$6,Param!$C$6,Param!$D$6,Param!$E$6)</f>
        <v>29009</v>
      </c>
      <c r="D923" s="3">
        <f t="shared" si="349"/>
        <v>31.773274917853232</v>
      </c>
      <c r="E923" s="3">
        <f>tarifest3grenz(A923,$A$3,Param!$B$5,Param!$C$5,Param!$D$5,Param!$E$5,Param!$B$6,Param!$C$6,Param!$D$6,Param!$E$6)*100</f>
        <v>42</v>
      </c>
      <c r="F923" s="13">
        <f>soli3(C923,$A$3,Param!$J$4,Param!$J$5,Param!$J$6)</f>
        <v>1434.3</v>
      </c>
      <c r="G923" s="3">
        <f>soli3grenz(C923,$A$3,Param!$J$4,Param!$J$5,Param!$J$6)*100</f>
        <v>11.899999999999999</v>
      </c>
      <c r="H923" s="13">
        <f t="shared" si="340"/>
        <v>30443.3</v>
      </c>
      <c r="I923" s="3">
        <f t="shared" si="338"/>
        <v>33.344249726177438</v>
      </c>
      <c r="J923" s="13">
        <f t="shared" si="341"/>
        <v>46.997999999999998</v>
      </c>
      <c r="K923" s="13">
        <f>tarifest3(A923,$A$3,Param!$B$10,Param!$C$10,Param!$D$10,Param!$E$10,Param!$B$11,Param!$C$11,Param!$D$11,Param!$E$11)</f>
        <v>33355</v>
      </c>
      <c r="L923" s="3">
        <f t="shared" si="350"/>
        <v>36.533406352683464</v>
      </c>
      <c r="M923" s="3">
        <f>tarifest3grenz(A923,$A$3,Param!$B$10,Param!$C$10,Param!$D$10,Param!$E$10,Param!$B$11,Param!$C$11,Param!$D$11,Param!$E$11)*100</f>
        <v>42</v>
      </c>
      <c r="N923" s="3">
        <f t="shared" si="351"/>
        <v>18955</v>
      </c>
      <c r="O923" s="3">
        <f t="shared" si="352"/>
        <v>20.761226725082146</v>
      </c>
      <c r="P923" s="13">
        <f t="shared" si="342"/>
        <v>63909.999999999993</v>
      </c>
      <c r="Q923" s="13">
        <f t="shared" si="353"/>
        <v>0</v>
      </c>
      <c r="R923" s="13">
        <f>tarifest3(A923-$K$3,$A$3,Param!$B$10,Param!$C$10,Param!$D$10,Param!$E$10,Param!$B$11,Param!$C$11,Param!$D$11,Param!$E$11)</f>
        <v>24715</v>
      </c>
      <c r="S923" s="3">
        <f t="shared" si="354"/>
        <v>27.070098576122671</v>
      </c>
      <c r="T923" s="3">
        <f>IF(A923&lt;$K$3,$K$2,tarifest3grenz(A923-$K$3,$A$3,Param!$B$10,Param!$C$10,Param!$D$10,Param!$E$10,Param!$B$11,Param!$C$11,Param!$D$11,Param!$E$11))*100</f>
        <v>42</v>
      </c>
      <c r="U923" s="3">
        <f>MAX(K923-tarifest3($K$3,$A$3,Param!$B$10,Param!$C$10,Param!$D$10,Param!$E$10,Param!$B$11,Param!$C$11,Param!$D$11,Param!$E$11),0)</f>
        <v>28125</v>
      </c>
      <c r="V923" s="3">
        <f t="shared" si="355"/>
        <v>30.80503833515882</v>
      </c>
      <c r="W923" s="3">
        <f t="shared" si="356"/>
        <v>42</v>
      </c>
      <c r="X923" s="3">
        <f>soli3grenz(K923,$A$3,Param!$J$9,Param!$J$10,Param!$J$11)*100</f>
        <v>5.5</v>
      </c>
      <c r="Y923" s="13">
        <f t="shared" si="343"/>
        <v>28125</v>
      </c>
      <c r="Z923" s="3">
        <f t="shared" si="357"/>
        <v>30.80503833515882</v>
      </c>
      <c r="AA923" s="13">
        <f t="shared" si="344"/>
        <v>42</v>
      </c>
      <c r="AB923" s="13">
        <f t="shared" si="345"/>
        <v>-2318.2999999999993</v>
      </c>
      <c r="AC923" s="13">
        <f t="shared" si="346"/>
        <v>-2.5392113910186183</v>
      </c>
      <c r="AD923" s="13">
        <f t="shared" si="347"/>
        <v>-4.9979999999999976</v>
      </c>
      <c r="AE923" s="3">
        <f t="shared" si="348"/>
        <v>0</v>
      </c>
      <c r="AF923" s="13">
        <f t="shared" si="336"/>
        <v>2318.2999999999993</v>
      </c>
      <c r="AG923" s="13">
        <f t="shared" si="358"/>
        <v>2.5392113910186183</v>
      </c>
      <c r="AH923" s="13">
        <f t="shared" si="337"/>
        <v>2.5392113910186183</v>
      </c>
    </row>
    <row r="924" spans="1:34" x14ac:dyDescent="0.2">
      <c r="A924" s="8">
        <f t="shared" si="359"/>
        <v>91400</v>
      </c>
      <c r="B924" s="9">
        <f t="shared" si="339"/>
        <v>91.4</v>
      </c>
      <c r="C924" s="13">
        <f>tarifest3(A924,$A$3,Param!$B$5,Param!$C$5,Param!$D$5,Param!$E$5,Param!$B$6,Param!$C$6,Param!$D$6,Param!$E$6)</f>
        <v>29051</v>
      </c>
      <c r="D924" s="3">
        <f t="shared" si="349"/>
        <v>31.784463894967178</v>
      </c>
      <c r="E924" s="3">
        <f>tarifest3grenz(A924,$A$3,Param!$B$5,Param!$C$5,Param!$D$5,Param!$E$5,Param!$B$6,Param!$C$6,Param!$D$6,Param!$E$6)*100</f>
        <v>42</v>
      </c>
      <c r="F924" s="13">
        <f>soli3(C924,$A$3,Param!$J$4,Param!$J$5,Param!$J$6)</f>
        <v>1439.3</v>
      </c>
      <c r="G924" s="3">
        <f>soli3grenz(C924,$A$3,Param!$J$4,Param!$J$5,Param!$J$6)*100</f>
        <v>11.899999999999999</v>
      </c>
      <c r="H924" s="13">
        <f t="shared" si="340"/>
        <v>30490.3</v>
      </c>
      <c r="I924" s="3">
        <f t="shared" si="338"/>
        <v>33.359190371991247</v>
      </c>
      <c r="J924" s="13">
        <f t="shared" si="341"/>
        <v>46.997999999999998</v>
      </c>
      <c r="K924" s="13">
        <f>tarifest3(A924,$A$3,Param!$B$10,Param!$C$10,Param!$D$10,Param!$E$10,Param!$B$11,Param!$C$11,Param!$D$11,Param!$E$11)</f>
        <v>33397</v>
      </c>
      <c r="L924" s="3">
        <f t="shared" si="350"/>
        <v>36.539387308533918</v>
      </c>
      <c r="M924" s="3">
        <f>tarifest3grenz(A924,$A$3,Param!$B$10,Param!$C$10,Param!$D$10,Param!$E$10,Param!$B$11,Param!$C$11,Param!$D$11,Param!$E$11)*100</f>
        <v>42</v>
      </c>
      <c r="N924" s="3">
        <f t="shared" si="351"/>
        <v>18997</v>
      </c>
      <c r="O924" s="3">
        <f t="shared" si="352"/>
        <v>20.784463894967178</v>
      </c>
      <c r="P924" s="13">
        <f t="shared" si="342"/>
        <v>63979.999999999993</v>
      </c>
      <c r="Q924" s="13">
        <f t="shared" si="353"/>
        <v>0</v>
      </c>
      <c r="R924" s="13">
        <f>tarifest3(A924-$K$3,$A$3,Param!$B$10,Param!$C$10,Param!$D$10,Param!$E$10,Param!$B$11,Param!$C$11,Param!$D$11,Param!$E$11)</f>
        <v>24757</v>
      </c>
      <c r="S924" s="3">
        <f t="shared" si="354"/>
        <v>27.086433260393871</v>
      </c>
      <c r="T924" s="3">
        <f>IF(A924&lt;$K$3,$K$2,tarifest3grenz(A924-$K$3,$A$3,Param!$B$10,Param!$C$10,Param!$D$10,Param!$E$10,Param!$B$11,Param!$C$11,Param!$D$11,Param!$E$11))*100</f>
        <v>42</v>
      </c>
      <c r="U924" s="3">
        <f>MAX(K924-tarifest3($K$3,$A$3,Param!$B$10,Param!$C$10,Param!$D$10,Param!$E$10,Param!$B$11,Param!$C$11,Param!$D$11,Param!$E$11),0)</f>
        <v>28167</v>
      </c>
      <c r="V924" s="3">
        <f t="shared" si="355"/>
        <v>30.817286652078774</v>
      </c>
      <c r="W924" s="3">
        <f t="shared" si="356"/>
        <v>42</v>
      </c>
      <c r="X924" s="3">
        <f>soli3grenz(K924,$A$3,Param!$J$9,Param!$J$10,Param!$J$11)*100</f>
        <v>5.5</v>
      </c>
      <c r="Y924" s="13">
        <f t="shared" si="343"/>
        <v>28167</v>
      </c>
      <c r="Z924" s="3">
        <f t="shared" si="357"/>
        <v>30.817286652078774</v>
      </c>
      <c r="AA924" s="13">
        <f t="shared" si="344"/>
        <v>42</v>
      </c>
      <c r="AB924" s="13">
        <f t="shared" si="345"/>
        <v>-2323.2999999999993</v>
      </c>
      <c r="AC924" s="13">
        <f t="shared" si="346"/>
        <v>-2.5419037199124723</v>
      </c>
      <c r="AD924" s="13">
        <f t="shared" si="347"/>
        <v>-4.9979999999999976</v>
      </c>
      <c r="AE924" s="3">
        <f t="shared" si="348"/>
        <v>0</v>
      </c>
      <c r="AF924" s="13">
        <f t="shared" si="336"/>
        <v>2323.2999999999993</v>
      </c>
      <c r="AG924" s="13">
        <f t="shared" si="358"/>
        <v>2.5419037199124723</v>
      </c>
      <c r="AH924" s="13">
        <f t="shared" si="337"/>
        <v>2.5419037199124723</v>
      </c>
    </row>
    <row r="925" spans="1:34" x14ac:dyDescent="0.2">
      <c r="A925" s="8">
        <f t="shared" si="359"/>
        <v>91500</v>
      </c>
      <c r="B925" s="9">
        <f t="shared" si="339"/>
        <v>91.5</v>
      </c>
      <c r="C925" s="13">
        <f>tarifest3(A925,$A$3,Param!$B$5,Param!$C$5,Param!$D$5,Param!$E$5,Param!$B$6,Param!$C$6,Param!$D$6,Param!$E$6)</f>
        <v>29093</v>
      </c>
      <c r="D925" s="3">
        <f t="shared" si="349"/>
        <v>31.795628415300548</v>
      </c>
      <c r="E925" s="3">
        <f>tarifest3grenz(A925,$A$3,Param!$B$5,Param!$C$5,Param!$D$5,Param!$E$5,Param!$B$6,Param!$C$6,Param!$D$6,Param!$E$6)*100</f>
        <v>42</v>
      </c>
      <c r="F925" s="13">
        <f>soli3(C925,$A$3,Param!$J$4,Param!$J$5,Param!$J$6)</f>
        <v>1444.3</v>
      </c>
      <c r="G925" s="3">
        <f>soli3grenz(C925,$A$3,Param!$J$4,Param!$J$5,Param!$J$6)*100</f>
        <v>11.899999999999999</v>
      </c>
      <c r="H925" s="13">
        <f t="shared" si="340"/>
        <v>30537.3</v>
      </c>
      <c r="I925" s="3">
        <f t="shared" si="338"/>
        <v>33.374098360655736</v>
      </c>
      <c r="J925" s="13">
        <f t="shared" si="341"/>
        <v>46.997999999999998</v>
      </c>
      <c r="K925" s="13">
        <f>tarifest3(A925,$A$3,Param!$B$10,Param!$C$10,Param!$D$10,Param!$E$10,Param!$B$11,Param!$C$11,Param!$D$11,Param!$E$11)</f>
        <v>33439</v>
      </c>
      <c r="L925" s="3">
        <f t="shared" si="350"/>
        <v>36.545355191256832</v>
      </c>
      <c r="M925" s="3">
        <f>tarifest3grenz(A925,$A$3,Param!$B$10,Param!$C$10,Param!$D$10,Param!$E$10,Param!$B$11,Param!$C$11,Param!$D$11,Param!$E$11)*100</f>
        <v>42</v>
      </c>
      <c r="N925" s="3">
        <f t="shared" si="351"/>
        <v>19039</v>
      </c>
      <c r="O925" s="3">
        <f t="shared" si="352"/>
        <v>20.807650273224041</v>
      </c>
      <c r="P925" s="13">
        <f t="shared" si="342"/>
        <v>64049.999999999993</v>
      </c>
      <c r="Q925" s="13">
        <f t="shared" si="353"/>
        <v>0</v>
      </c>
      <c r="R925" s="13">
        <f>tarifest3(A925-$K$3,$A$3,Param!$B$10,Param!$C$10,Param!$D$10,Param!$E$10,Param!$B$11,Param!$C$11,Param!$D$11,Param!$E$11)</f>
        <v>24799</v>
      </c>
      <c r="S925" s="3">
        <f t="shared" si="354"/>
        <v>27.10273224043716</v>
      </c>
      <c r="T925" s="3">
        <f>IF(A925&lt;$K$3,$K$2,tarifest3grenz(A925-$K$3,$A$3,Param!$B$10,Param!$C$10,Param!$D$10,Param!$E$10,Param!$B$11,Param!$C$11,Param!$D$11,Param!$E$11))*100</f>
        <v>42</v>
      </c>
      <c r="U925" s="3">
        <f>MAX(K925-tarifest3($K$3,$A$3,Param!$B$10,Param!$C$10,Param!$D$10,Param!$E$10,Param!$B$11,Param!$C$11,Param!$D$11,Param!$E$11),0)</f>
        <v>28209</v>
      </c>
      <c r="V925" s="3">
        <f t="shared" si="355"/>
        <v>30.82950819672131</v>
      </c>
      <c r="W925" s="3">
        <f t="shared" si="356"/>
        <v>42</v>
      </c>
      <c r="X925" s="3">
        <f>soli3grenz(K925,$A$3,Param!$J$9,Param!$J$10,Param!$J$11)*100</f>
        <v>5.5</v>
      </c>
      <c r="Y925" s="13">
        <f t="shared" si="343"/>
        <v>28209</v>
      </c>
      <c r="Z925" s="3">
        <f t="shared" si="357"/>
        <v>30.82950819672131</v>
      </c>
      <c r="AA925" s="13">
        <f t="shared" si="344"/>
        <v>42</v>
      </c>
      <c r="AB925" s="13">
        <f t="shared" si="345"/>
        <v>-2328.2999999999993</v>
      </c>
      <c r="AC925" s="13">
        <f t="shared" si="346"/>
        <v>-2.5445901639344264</v>
      </c>
      <c r="AD925" s="13">
        <f t="shared" si="347"/>
        <v>-4.9979999999999976</v>
      </c>
      <c r="AE925" s="3">
        <f t="shared" si="348"/>
        <v>0</v>
      </c>
      <c r="AF925" s="13">
        <f t="shared" si="336"/>
        <v>2328.2999999999993</v>
      </c>
      <c r="AG925" s="13">
        <f t="shared" si="358"/>
        <v>2.5445901639344264</v>
      </c>
      <c r="AH925" s="13">
        <f t="shared" si="337"/>
        <v>2.5445901639344264</v>
      </c>
    </row>
    <row r="926" spans="1:34" x14ac:dyDescent="0.2">
      <c r="A926" s="8">
        <f t="shared" si="359"/>
        <v>91600</v>
      </c>
      <c r="B926" s="9">
        <f t="shared" si="339"/>
        <v>91.6</v>
      </c>
      <c r="C926" s="13">
        <f>tarifest3(A926,$A$3,Param!$B$5,Param!$C$5,Param!$D$5,Param!$E$5,Param!$B$6,Param!$C$6,Param!$D$6,Param!$E$6)</f>
        <v>29135</v>
      </c>
      <c r="D926" s="3">
        <f t="shared" si="349"/>
        <v>31.806768558951966</v>
      </c>
      <c r="E926" s="3">
        <f>tarifest3grenz(A926,$A$3,Param!$B$5,Param!$C$5,Param!$D$5,Param!$E$5,Param!$B$6,Param!$C$6,Param!$D$6,Param!$E$6)*100</f>
        <v>42</v>
      </c>
      <c r="F926" s="13">
        <f>soli3(C926,$A$3,Param!$J$4,Param!$J$5,Param!$J$6)</f>
        <v>1449.3</v>
      </c>
      <c r="G926" s="3">
        <f>soli3grenz(C926,$A$3,Param!$J$4,Param!$J$5,Param!$J$6)*100</f>
        <v>11.899999999999999</v>
      </c>
      <c r="H926" s="13">
        <f t="shared" si="340"/>
        <v>30584.3</v>
      </c>
      <c r="I926" s="3">
        <f t="shared" si="338"/>
        <v>33.388973799126639</v>
      </c>
      <c r="J926" s="13">
        <f t="shared" si="341"/>
        <v>46.997999999999998</v>
      </c>
      <c r="K926" s="13">
        <f>tarifest3(A926,$A$3,Param!$B$10,Param!$C$10,Param!$D$10,Param!$E$10,Param!$B$11,Param!$C$11,Param!$D$11,Param!$E$11)</f>
        <v>33481</v>
      </c>
      <c r="L926" s="3">
        <f t="shared" si="350"/>
        <v>36.551310043668124</v>
      </c>
      <c r="M926" s="3">
        <f>tarifest3grenz(A926,$A$3,Param!$B$10,Param!$C$10,Param!$D$10,Param!$E$10,Param!$B$11,Param!$C$11,Param!$D$11,Param!$E$11)*100</f>
        <v>42</v>
      </c>
      <c r="N926" s="3">
        <f t="shared" si="351"/>
        <v>19081</v>
      </c>
      <c r="O926" s="3">
        <f t="shared" si="352"/>
        <v>20.830786026200872</v>
      </c>
      <c r="P926" s="13">
        <f t="shared" si="342"/>
        <v>64119.999999999993</v>
      </c>
      <c r="Q926" s="13">
        <f t="shared" si="353"/>
        <v>0</v>
      </c>
      <c r="R926" s="13">
        <f>tarifest3(A926-$K$3,$A$3,Param!$B$10,Param!$C$10,Param!$D$10,Param!$E$10,Param!$B$11,Param!$C$11,Param!$D$11,Param!$E$11)</f>
        <v>24841</v>
      </c>
      <c r="S926" s="3">
        <f t="shared" si="354"/>
        <v>27.118995633187769</v>
      </c>
      <c r="T926" s="3">
        <f>IF(A926&lt;$K$3,$K$2,tarifest3grenz(A926-$K$3,$A$3,Param!$B$10,Param!$C$10,Param!$D$10,Param!$E$10,Param!$B$11,Param!$C$11,Param!$D$11,Param!$E$11))*100</f>
        <v>42</v>
      </c>
      <c r="U926" s="3">
        <f>MAX(K926-tarifest3($K$3,$A$3,Param!$B$10,Param!$C$10,Param!$D$10,Param!$E$10,Param!$B$11,Param!$C$11,Param!$D$11,Param!$E$11),0)</f>
        <v>28251</v>
      </c>
      <c r="V926" s="3">
        <f t="shared" si="355"/>
        <v>30.841703056768559</v>
      </c>
      <c r="W926" s="3">
        <f t="shared" si="356"/>
        <v>42</v>
      </c>
      <c r="X926" s="3">
        <f>soli3grenz(K926,$A$3,Param!$J$9,Param!$J$10,Param!$J$11)*100</f>
        <v>5.5</v>
      </c>
      <c r="Y926" s="13">
        <f t="shared" si="343"/>
        <v>28251</v>
      </c>
      <c r="Z926" s="3">
        <f t="shared" si="357"/>
        <v>30.841703056768559</v>
      </c>
      <c r="AA926" s="13">
        <f t="shared" si="344"/>
        <v>42</v>
      </c>
      <c r="AB926" s="13">
        <f t="shared" si="345"/>
        <v>-2333.2999999999993</v>
      </c>
      <c r="AC926" s="13">
        <f t="shared" si="346"/>
        <v>-2.54727074235808</v>
      </c>
      <c r="AD926" s="13">
        <f t="shared" si="347"/>
        <v>-4.9979999999999976</v>
      </c>
      <c r="AE926" s="3">
        <f t="shared" si="348"/>
        <v>0</v>
      </c>
      <c r="AF926" s="13">
        <f t="shared" si="336"/>
        <v>2333.2999999999993</v>
      </c>
      <c r="AG926" s="13">
        <f t="shared" si="358"/>
        <v>2.54727074235808</v>
      </c>
      <c r="AH926" s="13">
        <f t="shared" si="337"/>
        <v>2.54727074235808</v>
      </c>
    </row>
    <row r="927" spans="1:34" x14ac:dyDescent="0.2">
      <c r="A927" s="8">
        <f t="shared" si="359"/>
        <v>91700</v>
      </c>
      <c r="B927" s="9">
        <f t="shared" si="339"/>
        <v>91.7</v>
      </c>
      <c r="C927" s="13">
        <f>tarifest3(A927,$A$3,Param!$B$5,Param!$C$5,Param!$D$5,Param!$E$5,Param!$B$6,Param!$C$6,Param!$D$6,Param!$E$6)</f>
        <v>29177</v>
      </c>
      <c r="D927" s="3">
        <f t="shared" si="349"/>
        <v>31.817884405670664</v>
      </c>
      <c r="E927" s="3">
        <f>tarifest3grenz(A927,$A$3,Param!$B$5,Param!$C$5,Param!$D$5,Param!$E$5,Param!$B$6,Param!$C$6,Param!$D$6,Param!$E$6)*100</f>
        <v>42</v>
      </c>
      <c r="F927" s="13">
        <f>soli3(C927,$A$3,Param!$J$4,Param!$J$5,Param!$J$6)</f>
        <v>1454.29</v>
      </c>
      <c r="G927" s="3">
        <f>soli3grenz(C927,$A$3,Param!$J$4,Param!$J$5,Param!$J$6)*100</f>
        <v>11.899999999999999</v>
      </c>
      <c r="H927" s="13">
        <f t="shared" si="340"/>
        <v>30631.29</v>
      </c>
      <c r="I927" s="3">
        <f t="shared" si="338"/>
        <v>33.403805888767721</v>
      </c>
      <c r="J927" s="13">
        <f t="shared" si="341"/>
        <v>46.997999999999998</v>
      </c>
      <c r="K927" s="13">
        <f>tarifest3(A927,$A$3,Param!$B$10,Param!$C$10,Param!$D$10,Param!$E$10,Param!$B$11,Param!$C$11,Param!$D$11,Param!$E$11)</f>
        <v>33523</v>
      </c>
      <c r="L927" s="3">
        <f t="shared" si="350"/>
        <v>36.55725190839695</v>
      </c>
      <c r="M927" s="3">
        <f>tarifest3grenz(A927,$A$3,Param!$B$10,Param!$C$10,Param!$D$10,Param!$E$10,Param!$B$11,Param!$C$11,Param!$D$11,Param!$E$11)*100</f>
        <v>42</v>
      </c>
      <c r="N927" s="3">
        <f t="shared" si="351"/>
        <v>19123</v>
      </c>
      <c r="O927" s="3">
        <f t="shared" si="352"/>
        <v>20.853871319520177</v>
      </c>
      <c r="P927" s="13">
        <f t="shared" si="342"/>
        <v>64189.999999999993</v>
      </c>
      <c r="Q927" s="13">
        <f t="shared" si="353"/>
        <v>0</v>
      </c>
      <c r="R927" s="13">
        <f>tarifest3(A927-$K$3,$A$3,Param!$B$10,Param!$C$10,Param!$D$10,Param!$E$10,Param!$B$11,Param!$C$11,Param!$D$11,Param!$E$11)</f>
        <v>24883</v>
      </c>
      <c r="S927" s="3">
        <f t="shared" si="354"/>
        <v>27.13522355507088</v>
      </c>
      <c r="T927" s="3">
        <f>IF(A927&lt;$K$3,$K$2,tarifest3grenz(A927-$K$3,$A$3,Param!$B$10,Param!$C$10,Param!$D$10,Param!$E$10,Param!$B$11,Param!$C$11,Param!$D$11,Param!$E$11))*100</f>
        <v>42</v>
      </c>
      <c r="U927" s="3">
        <f>MAX(K927-tarifest3($K$3,$A$3,Param!$B$10,Param!$C$10,Param!$D$10,Param!$E$10,Param!$B$11,Param!$C$11,Param!$D$11,Param!$E$11),0)</f>
        <v>28293</v>
      </c>
      <c r="V927" s="3">
        <f t="shared" si="355"/>
        <v>30.853871319520177</v>
      </c>
      <c r="W927" s="3">
        <f t="shared" si="356"/>
        <v>42</v>
      </c>
      <c r="X927" s="3">
        <f>soli3grenz(K927,$A$3,Param!$J$9,Param!$J$10,Param!$J$11)*100</f>
        <v>5.5</v>
      </c>
      <c r="Y927" s="13">
        <f t="shared" si="343"/>
        <v>28293</v>
      </c>
      <c r="Z927" s="3">
        <f t="shared" si="357"/>
        <v>30.853871319520177</v>
      </c>
      <c r="AA927" s="13">
        <f t="shared" si="344"/>
        <v>42</v>
      </c>
      <c r="AB927" s="13">
        <f t="shared" si="345"/>
        <v>-2338.2900000000009</v>
      </c>
      <c r="AC927" s="13">
        <f t="shared" si="346"/>
        <v>-2.5499345692475437</v>
      </c>
      <c r="AD927" s="13">
        <f t="shared" si="347"/>
        <v>-4.9979999999999976</v>
      </c>
      <c r="AE927" s="3">
        <f t="shared" si="348"/>
        <v>0</v>
      </c>
      <c r="AF927" s="13">
        <f t="shared" si="336"/>
        <v>2338.2900000000009</v>
      </c>
      <c r="AG927" s="13">
        <f t="shared" si="358"/>
        <v>2.5499345692475437</v>
      </c>
      <c r="AH927" s="13">
        <f t="shared" si="337"/>
        <v>2.5499345692475437</v>
      </c>
    </row>
    <row r="928" spans="1:34" x14ac:dyDescent="0.2">
      <c r="A928" s="8">
        <f t="shared" si="359"/>
        <v>91800</v>
      </c>
      <c r="B928" s="9">
        <f t="shared" si="339"/>
        <v>91.8</v>
      </c>
      <c r="C928" s="13">
        <f>tarifest3(A928,$A$3,Param!$B$5,Param!$C$5,Param!$D$5,Param!$E$5,Param!$B$6,Param!$C$6,Param!$D$6,Param!$E$6)</f>
        <v>29219</v>
      </c>
      <c r="D928" s="3">
        <f t="shared" si="349"/>
        <v>31.828976034858385</v>
      </c>
      <c r="E928" s="3">
        <f>tarifest3grenz(A928,$A$3,Param!$B$5,Param!$C$5,Param!$D$5,Param!$E$5,Param!$B$6,Param!$C$6,Param!$D$6,Param!$E$6)*100</f>
        <v>42</v>
      </c>
      <c r="F928" s="13">
        <f>soli3(C928,$A$3,Param!$J$4,Param!$J$5,Param!$J$6)</f>
        <v>1459.29</v>
      </c>
      <c r="G928" s="3">
        <f>soli3grenz(C928,$A$3,Param!$J$4,Param!$J$5,Param!$J$6)*100</f>
        <v>11.899999999999999</v>
      </c>
      <c r="H928" s="13">
        <f t="shared" si="340"/>
        <v>30678.29</v>
      </c>
      <c r="I928" s="3">
        <f t="shared" si="338"/>
        <v>33.418616557734204</v>
      </c>
      <c r="J928" s="13">
        <f t="shared" si="341"/>
        <v>46.997999999999998</v>
      </c>
      <c r="K928" s="13">
        <f>tarifest3(A928,$A$3,Param!$B$10,Param!$C$10,Param!$D$10,Param!$E$10,Param!$B$11,Param!$C$11,Param!$D$11,Param!$E$11)</f>
        <v>33565</v>
      </c>
      <c r="L928" s="3">
        <f t="shared" si="350"/>
        <v>36.563180827886711</v>
      </c>
      <c r="M928" s="3">
        <f>tarifest3grenz(A928,$A$3,Param!$B$10,Param!$C$10,Param!$D$10,Param!$E$10,Param!$B$11,Param!$C$11,Param!$D$11,Param!$E$11)*100</f>
        <v>42</v>
      </c>
      <c r="N928" s="3">
        <f t="shared" si="351"/>
        <v>19165</v>
      </c>
      <c r="O928" s="3">
        <f t="shared" si="352"/>
        <v>20.876906318082789</v>
      </c>
      <c r="P928" s="13">
        <f t="shared" si="342"/>
        <v>64259.999999999993</v>
      </c>
      <c r="Q928" s="13">
        <f t="shared" si="353"/>
        <v>0</v>
      </c>
      <c r="R928" s="13">
        <f>tarifest3(A928-$K$3,$A$3,Param!$B$10,Param!$C$10,Param!$D$10,Param!$E$10,Param!$B$11,Param!$C$11,Param!$D$11,Param!$E$11)</f>
        <v>24925</v>
      </c>
      <c r="S928" s="3">
        <f t="shared" si="354"/>
        <v>27.151416122004356</v>
      </c>
      <c r="T928" s="3">
        <f>IF(A928&lt;$K$3,$K$2,tarifest3grenz(A928-$K$3,$A$3,Param!$B$10,Param!$C$10,Param!$D$10,Param!$E$10,Param!$B$11,Param!$C$11,Param!$D$11,Param!$E$11))*100</f>
        <v>42</v>
      </c>
      <c r="U928" s="3">
        <f>MAX(K928-tarifest3($K$3,$A$3,Param!$B$10,Param!$C$10,Param!$D$10,Param!$E$10,Param!$B$11,Param!$C$11,Param!$D$11,Param!$E$11),0)</f>
        <v>28335</v>
      </c>
      <c r="V928" s="3">
        <f t="shared" si="355"/>
        <v>30.866013071895427</v>
      </c>
      <c r="W928" s="3">
        <f t="shared" si="356"/>
        <v>42</v>
      </c>
      <c r="X928" s="3">
        <f>soli3grenz(K928,$A$3,Param!$J$9,Param!$J$10,Param!$J$11)*100</f>
        <v>5.5</v>
      </c>
      <c r="Y928" s="13">
        <f t="shared" si="343"/>
        <v>28335</v>
      </c>
      <c r="Z928" s="3">
        <f t="shared" si="357"/>
        <v>30.866013071895427</v>
      </c>
      <c r="AA928" s="13">
        <f t="shared" si="344"/>
        <v>42</v>
      </c>
      <c r="AB928" s="13">
        <f t="shared" si="345"/>
        <v>-2343.2900000000009</v>
      </c>
      <c r="AC928" s="13">
        <f t="shared" si="346"/>
        <v>-2.5526034858387767</v>
      </c>
      <c r="AD928" s="13">
        <f t="shared" si="347"/>
        <v>-4.9979999999999976</v>
      </c>
      <c r="AE928" s="3">
        <f t="shared" si="348"/>
        <v>0</v>
      </c>
      <c r="AF928" s="13">
        <f t="shared" si="336"/>
        <v>2343.2900000000009</v>
      </c>
      <c r="AG928" s="13">
        <f t="shared" si="358"/>
        <v>2.5526034858387767</v>
      </c>
      <c r="AH928" s="13">
        <f t="shared" si="337"/>
        <v>2.5526034858387767</v>
      </c>
    </row>
    <row r="929" spans="1:34" x14ac:dyDescent="0.2">
      <c r="A929" s="8">
        <f t="shared" si="359"/>
        <v>91900</v>
      </c>
      <c r="B929" s="9">
        <f t="shared" si="339"/>
        <v>91.9</v>
      </c>
      <c r="C929" s="13">
        <f>tarifest3(A929,$A$3,Param!$B$5,Param!$C$5,Param!$D$5,Param!$E$5,Param!$B$6,Param!$C$6,Param!$D$6,Param!$E$6)</f>
        <v>29261</v>
      </c>
      <c r="D929" s="3">
        <f t="shared" si="349"/>
        <v>31.840043525571271</v>
      </c>
      <c r="E929" s="3">
        <f>tarifest3grenz(A929,$A$3,Param!$B$5,Param!$C$5,Param!$D$5,Param!$E$5,Param!$B$6,Param!$C$6,Param!$D$6,Param!$E$6)*100</f>
        <v>42</v>
      </c>
      <c r="F929" s="13">
        <f>soli3(C929,$A$3,Param!$J$4,Param!$J$5,Param!$J$6)</f>
        <v>1464.29</v>
      </c>
      <c r="G929" s="3">
        <f>soli3grenz(C929,$A$3,Param!$J$4,Param!$J$5,Param!$J$6)*100</f>
        <v>11.899999999999999</v>
      </c>
      <c r="H929" s="13">
        <f t="shared" si="340"/>
        <v>30725.29</v>
      </c>
      <c r="I929" s="3">
        <f t="shared" si="338"/>
        <v>33.433394994559308</v>
      </c>
      <c r="J929" s="13">
        <f t="shared" si="341"/>
        <v>46.997999999999998</v>
      </c>
      <c r="K929" s="13">
        <f>tarifest3(A929,$A$3,Param!$B$10,Param!$C$10,Param!$D$10,Param!$E$10,Param!$B$11,Param!$C$11,Param!$D$11,Param!$E$11)</f>
        <v>33607</v>
      </c>
      <c r="L929" s="3">
        <f t="shared" si="350"/>
        <v>36.569096844396078</v>
      </c>
      <c r="M929" s="3">
        <f>tarifest3grenz(A929,$A$3,Param!$B$10,Param!$C$10,Param!$D$10,Param!$E$10,Param!$B$11,Param!$C$11,Param!$D$11,Param!$E$11)*100</f>
        <v>42</v>
      </c>
      <c r="N929" s="3">
        <f t="shared" si="351"/>
        <v>19207</v>
      </c>
      <c r="O929" s="3">
        <f t="shared" si="352"/>
        <v>20.899891186071816</v>
      </c>
      <c r="P929" s="13">
        <f t="shared" si="342"/>
        <v>64329.999999999993</v>
      </c>
      <c r="Q929" s="13">
        <f t="shared" si="353"/>
        <v>0</v>
      </c>
      <c r="R929" s="13">
        <f>tarifest3(A929-$K$3,$A$3,Param!$B$10,Param!$C$10,Param!$D$10,Param!$E$10,Param!$B$11,Param!$C$11,Param!$D$11,Param!$E$11)</f>
        <v>24967</v>
      </c>
      <c r="S929" s="3">
        <f t="shared" si="354"/>
        <v>27.167573449401523</v>
      </c>
      <c r="T929" s="3">
        <f>IF(A929&lt;$K$3,$K$2,tarifest3grenz(A929-$K$3,$A$3,Param!$B$10,Param!$C$10,Param!$D$10,Param!$E$10,Param!$B$11,Param!$C$11,Param!$D$11,Param!$E$11))*100</f>
        <v>42</v>
      </c>
      <c r="U929" s="3">
        <f>MAX(K929-tarifest3($K$3,$A$3,Param!$B$10,Param!$C$10,Param!$D$10,Param!$E$10,Param!$B$11,Param!$C$11,Param!$D$11,Param!$E$11),0)</f>
        <v>28377</v>
      </c>
      <c r="V929" s="3">
        <f t="shared" si="355"/>
        <v>30.878128400435255</v>
      </c>
      <c r="W929" s="3">
        <f t="shared" si="356"/>
        <v>42</v>
      </c>
      <c r="X929" s="3">
        <f>soli3grenz(K929,$A$3,Param!$J$9,Param!$J$10,Param!$J$11)*100</f>
        <v>5.5</v>
      </c>
      <c r="Y929" s="13">
        <f t="shared" si="343"/>
        <v>28377</v>
      </c>
      <c r="Z929" s="3">
        <f t="shared" si="357"/>
        <v>30.878128400435255</v>
      </c>
      <c r="AA929" s="13">
        <f t="shared" si="344"/>
        <v>42</v>
      </c>
      <c r="AB929" s="13">
        <f t="shared" si="345"/>
        <v>-2348.2900000000009</v>
      </c>
      <c r="AC929" s="13">
        <f t="shared" si="346"/>
        <v>-2.5552665941240527</v>
      </c>
      <c r="AD929" s="13">
        <f t="shared" si="347"/>
        <v>-4.9979999999999976</v>
      </c>
      <c r="AE929" s="3">
        <f t="shared" si="348"/>
        <v>0</v>
      </c>
      <c r="AF929" s="13">
        <f t="shared" si="336"/>
        <v>2348.2900000000009</v>
      </c>
      <c r="AG929" s="13">
        <f t="shared" si="358"/>
        <v>2.5552665941240527</v>
      </c>
      <c r="AH929" s="13">
        <f t="shared" si="337"/>
        <v>2.5552665941240527</v>
      </c>
    </row>
    <row r="930" spans="1:34" x14ac:dyDescent="0.2">
      <c r="A930" s="8">
        <f t="shared" si="359"/>
        <v>92000</v>
      </c>
      <c r="B930" s="9">
        <f t="shared" si="339"/>
        <v>92</v>
      </c>
      <c r="C930" s="13">
        <f>tarifest3(A930,$A$3,Param!$B$5,Param!$C$5,Param!$D$5,Param!$E$5,Param!$B$6,Param!$C$6,Param!$D$6,Param!$E$6)</f>
        <v>29303</v>
      </c>
      <c r="D930" s="3">
        <f t="shared" si="349"/>
        <v>31.85108695652174</v>
      </c>
      <c r="E930" s="3">
        <f>tarifest3grenz(A930,$A$3,Param!$B$5,Param!$C$5,Param!$D$5,Param!$E$5,Param!$B$6,Param!$C$6,Param!$D$6,Param!$E$6)*100</f>
        <v>42</v>
      </c>
      <c r="F930" s="13">
        <f>soli3(C930,$A$3,Param!$J$4,Param!$J$5,Param!$J$6)</f>
        <v>1469.29</v>
      </c>
      <c r="G930" s="3">
        <f>soli3grenz(C930,$A$3,Param!$J$4,Param!$J$5,Param!$J$6)*100</f>
        <v>11.899999999999999</v>
      </c>
      <c r="H930" s="13">
        <f t="shared" si="340"/>
        <v>30772.29</v>
      </c>
      <c r="I930" s="3">
        <f t="shared" si="338"/>
        <v>33.448141304347828</v>
      </c>
      <c r="J930" s="13">
        <f t="shared" si="341"/>
        <v>46.997999999999998</v>
      </c>
      <c r="K930" s="13">
        <f>tarifest3(A930,$A$3,Param!$B$10,Param!$C$10,Param!$D$10,Param!$E$10,Param!$B$11,Param!$C$11,Param!$D$11,Param!$E$11)</f>
        <v>33649</v>
      </c>
      <c r="L930" s="3">
        <f t="shared" si="350"/>
        <v>36.575000000000003</v>
      </c>
      <c r="M930" s="3">
        <f>tarifest3grenz(A930,$A$3,Param!$B$10,Param!$C$10,Param!$D$10,Param!$E$10,Param!$B$11,Param!$C$11,Param!$D$11,Param!$E$11)*100</f>
        <v>42</v>
      </c>
      <c r="N930" s="3">
        <f t="shared" si="351"/>
        <v>19249</v>
      </c>
      <c r="O930" s="3">
        <f t="shared" si="352"/>
        <v>20.922826086956523</v>
      </c>
      <c r="P930" s="13">
        <f t="shared" si="342"/>
        <v>64399.999999999993</v>
      </c>
      <c r="Q930" s="13">
        <f t="shared" si="353"/>
        <v>0</v>
      </c>
      <c r="R930" s="13">
        <f>tarifest3(A930-$K$3,$A$3,Param!$B$10,Param!$C$10,Param!$D$10,Param!$E$10,Param!$B$11,Param!$C$11,Param!$D$11,Param!$E$11)</f>
        <v>25009</v>
      </c>
      <c r="S930" s="3">
        <f t="shared" si="354"/>
        <v>27.18369565217391</v>
      </c>
      <c r="T930" s="3">
        <f>IF(A930&lt;$K$3,$K$2,tarifest3grenz(A930-$K$3,$A$3,Param!$B$10,Param!$C$10,Param!$D$10,Param!$E$10,Param!$B$11,Param!$C$11,Param!$D$11,Param!$E$11))*100</f>
        <v>42</v>
      </c>
      <c r="U930" s="3">
        <f>MAX(K930-tarifest3($K$3,$A$3,Param!$B$10,Param!$C$10,Param!$D$10,Param!$E$10,Param!$B$11,Param!$C$11,Param!$D$11,Param!$E$11),0)</f>
        <v>28419</v>
      </c>
      <c r="V930" s="3">
        <f t="shared" si="355"/>
        <v>30.890217391304347</v>
      </c>
      <c r="W930" s="3">
        <f t="shared" si="356"/>
        <v>42</v>
      </c>
      <c r="X930" s="3">
        <f>soli3grenz(K930,$A$3,Param!$J$9,Param!$J$10,Param!$J$11)*100</f>
        <v>5.5</v>
      </c>
      <c r="Y930" s="13">
        <f t="shared" si="343"/>
        <v>28419</v>
      </c>
      <c r="Z930" s="3">
        <f t="shared" si="357"/>
        <v>30.890217391304347</v>
      </c>
      <c r="AA930" s="13">
        <f t="shared" si="344"/>
        <v>42</v>
      </c>
      <c r="AB930" s="13">
        <f t="shared" si="345"/>
        <v>-2353.2900000000009</v>
      </c>
      <c r="AC930" s="13">
        <f t="shared" si="346"/>
        <v>-2.5579239130434814</v>
      </c>
      <c r="AD930" s="13">
        <f t="shared" si="347"/>
        <v>-4.9979999999999976</v>
      </c>
      <c r="AE930" s="3">
        <f t="shared" si="348"/>
        <v>0</v>
      </c>
      <c r="AF930" s="13">
        <f t="shared" si="336"/>
        <v>2353.2900000000009</v>
      </c>
      <c r="AG930" s="13">
        <f t="shared" si="358"/>
        <v>2.5579239130434814</v>
      </c>
      <c r="AH930" s="13">
        <f t="shared" si="337"/>
        <v>2.5579239130434814</v>
      </c>
    </row>
    <row r="931" spans="1:34" x14ac:dyDescent="0.2">
      <c r="A931" s="8">
        <f t="shared" si="359"/>
        <v>92100</v>
      </c>
      <c r="B931" s="9">
        <f t="shared" si="339"/>
        <v>92.1</v>
      </c>
      <c r="C931" s="13">
        <f>tarifest3(A931,$A$3,Param!$B$5,Param!$C$5,Param!$D$5,Param!$E$5,Param!$B$6,Param!$C$6,Param!$D$6,Param!$E$6)</f>
        <v>29345</v>
      </c>
      <c r="D931" s="3">
        <f t="shared" si="349"/>
        <v>31.862106406080347</v>
      </c>
      <c r="E931" s="3">
        <f>tarifest3grenz(A931,$A$3,Param!$B$5,Param!$C$5,Param!$D$5,Param!$E$5,Param!$B$6,Param!$C$6,Param!$D$6,Param!$E$6)*100</f>
        <v>42</v>
      </c>
      <c r="F931" s="13">
        <f>soli3(C931,$A$3,Param!$J$4,Param!$J$5,Param!$J$6)</f>
        <v>1474.29</v>
      </c>
      <c r="G931" s="3">
        <f>soli3grenz(C931,$A$3,Param!$J$4,Param!$J$5,Param!$J$6)*100</f>
        <v>11.899999999999999</v>
      </c>
      <c r="H931" s="13">
        <f t="shared" si="340"/>
        <v>30819.29</v>
      </c>
      <c r="I931" s="3">
        <f t="shared" si="338"/>
        <v>33.462855591748102</v>
      </c>
      <c r="J931" s="13">
        <f t="shared" si="341"/>
        <v>46.997999999999998</v>
      </c>
      <c r="K931" s="13">
        <f>tarifest3(A931,$A$3,Param!$B$10,Param!$C$10,Param!$D$10,Param!$E$10,Param!$B$11,Param!$C$11,Param!$D$11,Param!$E$11)</f>
        <v>33691</v>
      </c>
      <c r="L931" s="3">
        <f t="shared" si="350"/>
        <v>36.580890336590663</v>
      </c>
      <c r="M931" s="3">
        <f>tarifest3grenz(A931,$A$3,Param!$B$10,Param!$C$10,Param!$D$10,Param!$E$10,Param!$B$11,Param!$C$11,Param!$D$11,Param!$E$11)*100</f>
        <v>42</v>
      </c>
      <c r="N931" s="3">
        <f t="shared" si="351"/>
        <v>19291</v>
      </c>
      <c r="O931" s="3">
        <f t="shared" si="352"/>
        <v>20.945711183496201</v>
      </c>
      <c r="P931" s="13">
        <f t="shared" si="342"/>
        <v>64469.999999999993</v>
      </c>
      <c r="Q931" s="13">
        <f t="shared" si="353"/>
        <v>0</v>
      </c>
      <c r="R931" s="13">
        <f>tarifest3(A931-$K$3,$A$3,Param!$B$10,Param!$C$10,Param!$D$10,Param!$E$10,Param!$B$11,Param!$C$11,Param!$D$11,Param!$E$11)</f>
        <v>25051</v>
      </c>
      <c r="S931" s="3">
        <f t="shared" si="354"/>
        <v>27.199782844733981</v>
      </c>
      <c r="T931" s="3">
        <f>IF(A931&lt;$K$3,$K$2,tarifest3grenz(A931-$K$3,$A$3,Param!$B$10,Param!$C$10,Param!$D$10,Param!$E$10,Param!$B$11,Param!$C$11,Param!$D$11,Param!$E$11))*100</f>
        <v>42</v>
      </c>
      <c r="U931" s="3">
        <f>MAX(K931-tarifest3($K$3,$A$3,Param!$B$10,Param!$C$10,Param!$D$10,Param!$E$10,Param!$B$11,Param!$C$11,Param!$D$11,Param!$E$11),0)</f>
        <v>28461</v>
      </c>
      <c r="V931" s="3">
        <f t="shared" si="355"/>
        <v>30.902280130293157</v>
      </c>
      <c r="W931" s="3">
        <f t="shared" si="356"/>
        <v>42</v>
      </c>
      <c r="X931" s="3">
        <f>soli3grenz(K931,$A$3,Param!$J$9,Param!$J$10,Param!$J$11)*100</f>
        <v>5.5</v>
      </c>
      <c r="Y931" s="13">
        <f t="shared" si="343"/>
        <v>28461</v>
      </c>
      <c r="Z931" s="3">
        <f t="shared" si="357"/>
        <v>30.902280130293157</v>
      </c>
      <c r="AA931" s="13">
        <f t="shared" si="344"/>
        <v>42</v>
      </c>
      <c r="AB931" s="13">
        <f t="shared" si="345"/>
        <v>-2358.2900000000009</v>
      </c>
      <c r="AC931" s="13">
        <f t="shared" si="346"/>
        <v>-2.5605754614549454</v>
      </c>
      <c r="AD931" s="13">
        <f t="shared" si="347"/>
        <v>-4.9979999999999976</v>
      </c>
      <c r="AE931" s="3">
        <f t="shared" si="348"/>
        <v>0</v>
      </c>
      <c r="AF931" s="13">
        <f t="shared" si="336"/>
        <v>2358.2900000000009</v>
      </c>
      <c r="AG931" s="13">
        <f t="shared" si="358"/>
        <v>2.5605754614549454</v>
      </c>
      <c r="AH931" s="13">
        <f t="shared" si="337"/>
        <v>2.5605754614549454</v>
      </c>
    </row>
    <row r="932" spans="1:34" x14ac:dyDescent="0.2">
      <c r="A932" s="8">
        <f t="shared" si="359"/>
        <v>92200</v>
      </c>
      <c r="B932" s="9">
        <f t="shared" si="339"/>
        <v>92.2</v>
      </c>
      <c r="C932" s="13">
        <f>tarifest3(A932,$A$3,Param!$B$5,Param!$C$5,Param!$D$5,Param!$E$5,Param!$B$6,Param!$C$6,Param!$D$6,Param!$E$6)</f>
        <v>29387</v>
      </c>
      <c r="D932" s="3">
        <f t="shared" si="349"/>
        <v>31.873101952277654</v>
      </c>
      <c r="E932" s="3">
        <f>tarifest3grenz(A932,$A$3,Param!$B$5,Param!$C$5,Param!$D$5,Param!$E$5,Param!$B$6,Param!$C$6,Param!$D$6,Param!$E$6)*100</f>
        <v>42</v>
      </c>
      <c r="F932" s="13">
        <f>soli3(C932,$A$3,Param!$J$4,Param!$J$5,Param!$J$6)</f>
        <v>1479.28</v>
      </c>
      <c r="G932" s="3">
        <f>soli3grenz(C932,$A$3,Param!$J$4,Param!$J$5,Param!$J$6)*100</f>
        <v>11.899999999999999</v>
      </c>
      <c r="H932" s="13">
        <f t="shared" si="340"/>
        <v>30866.28</v>
      </c>
      <c r="I932" s="3">
        <f t="shared" si="338"/>
        <v>33.477527114967458</v>
      </c>
      <c r="J932" s="13">
        <f t="shared" si="341"/>
        <v>46.997999999999998</v>
      </c>
      <c r="K932" s="13">
        <f>tarifest3(A932,$A$3,Param!$B$10,Param!$C$10,Param!$D$10,Param!$E$10,Param!$B$11,Param!$C$11,Param!$D$11,Param!$E$11)</f>
        <v>33733</v>
      </c>
      <c r="L932" s="3">
        <f t="shared" si="350"/>
        <v>36.586767895878523</v>
      </c>
      <c r="M932" s="3">
        <f>tarifest3grenz(A932,$A$3,Param!$B$10,Param!$C$10,Param!$D$10,Param!$E$10,Param!$B$11,Param!$C$11,Param!$D$11,Param!$E$11)*100</f>
        <v>42</v>
      </c>
      <c r="N932" s="3">
        <f t="shared" si="351"/>
        <v>19333</v>
      </c>
      <c r="O932" s="3">
        <f t="shared" si="352"/>
        <v>20.968546637744033</v>
      </c>
      <c r="P932" s="13">
        <f t="shared" si="342"/>
        <v>64539.999999999993</v>
      </c>
      <c r="Q932" s="13">
        <f t="shared" si="353"/>
        <v>0</v>
      </c>
      <c r="R932" s="13">
        <f>tarifest3(A932-$K$3,$A$3,Param!$B$10,Param!$C$10,Param!$D$10,Param!$E$10,Param!$B$11,Param!$C$11,Param!$D$11,Param!$E$11)</f>
        <v>25093</v>
      </c>
      <c r="S932" s="3">
        <f t="shared" si="354"/>
        <v>27.215835140997829</v>
      </c>
      <c r="T932" s="3">
        <f>IF(A932&lt;$K$3,$K$2,tarifest3grenz(A932-$K$3,$A$3,Param!$B$10,Param!$C$10,Param!$D$10,Param!$E$10,Param!$B$11,Param!$C$11,Param!$D$11,Param!$E$11))*100</f>
        <v>42</v>
      </c>
      <c r="U932" s="3">
        <f>MAX(K932-tarifest3($K$3,$A$3,Param!$B$10,Param!$C$10,Param!$D$10,Param!$E$10,Param!$B$11,Param!$C$11,Param!$D$11,Param!$E$11),0)</f>
        <v>28503</v>
      </c>
      <c r="V932" s="3">
        <f t="shared" si="355"/>
        <v>30.914316702819956</v>
      </c>
      <c r="W932" s="3">
        <f t="shared" si="356"/>
        <v>42</v>
      </c>
      <c r="X932" s="3">
        <f>soli3grenz(K932,$A$3,Param!$J$9,Param!$J$10,Param!$J$11)*100</f>
        <v>5.5</v>
      </c>
      <c r="Y932" s="13">
        <f t="shared" si="343"/>
        <v>28503</v>
      </c>
      <c r="Z932" s="3">
        <f t="shared" si="357"/>
        <v>30.914316702819956</v>
      </c>
      <c r="AA932" s="13">
        <f t="shared" si="344"/>
        <v>42</v>
      </c>
      <c r="AB932" s="13">
        <f t="shared" si="345"/>
        <v>-2363.2799999999988</v>
      </c>
      <c r="AC932" s="13">
        <f t="shared" si="346"/>
        <v>-2.5632104121475017</v>
      </c>
      <c r="AD932" s="13">
        <f t="shared" si="347"/>
        <v>-4.9979999999999976</v>
      </c>
      <c r="AE932" s="3">
        <f t="shared" si="348"/>
        <v>0</v>
      </c>
      <c r="AF932" s="13">
        <f t="shared" si="336"/>
        <v>2363.2799999999988</v>
      </c>
      <c r="AG932" s="13">
        <f t="shared" si="358"/>
        <v>2.5632104121475017</v>
      </c>
      <c r="AH932" s="13">
        <f t="shared" si="337"/>
        <v>2.5632104121475017</v>
      </c>
    </row>
    <row r="933" spans="1:34" x14ac:dyDescent="0.2">
      <c r="A933" s="8">
        <f t="shared" si="359"/>
        <v>92300</v>
      </c>
      <c r="B933" s="9">
        <f t="shared" si="339"/>
        <v>92.3</v>
      </c>
      <c r="C933" s="13">
        <f>tarifest3(A933,$A$3,Param!$B$5,Param!$C$5,Param!$D$5,Param!$E$5,Param!$B$6,Param!$C$6,Param!$D$6,Param!$E$6)</f>
        <v>29429</v>
      </c>
      <c r="D933" s="3">
        <f t="shared" si="349"/>
        <v>31.884073672806068</v>
      </c>
      <c r="E933" s="3">
        <f>tarifest3grenz(A933,$A$3,Param!$B$5,Param!$C$5,Param!$D$5,Param!$E$5,Param!$B$6,Param!$C$6,Param!$D$6,Param!$E$6)*100</f>
        <v>42</v>
      </c>
      <c r="F933" s="13">
        <f>soli3(C933,$A$3,Param!$J$4,Param!$J$5,Param!$J$6)</f>
        <v>1484.28</v>
      </c>
      <c r="G933" s="3">
        <f>soli3grenz(C933,$A$3,Param!$J$4,Param!$J$5,Param!$J$6)*100</f>
        <v>11.899999999999999</v>
      </c>
      <c r="H933" s="13">
        <f t="shared" si="340"/>
        <v>30913.279999999999</v>
      </c>
      <c r="I933" s="3">
        <f t="shared" si="338"/>
        <v>33.492177681473457</v>
      </c>
      <c r="J933" s="13">
        <f t="shared" si="341"/>
        <v>46.997999999999998</v>
      </c>
      <c r="K933" s="13">
        <f>tarifest3(A933,$A$3,Param!$B$10,Param!$C$10,Param!$D$10,Param!$E$10,Param!$B$11,Param!$C$11,Param!$D$11,Param!$E$11)</f>
        <v>33775</v>
      </c>
      <c r="L933" s="3">
        <f t="shared" si="350"/>
        <v>36.592632719393279</v>
      </c>
      <c r="M933" s="3">
        <f>tarifest3grenz(A933,$A$3,Param!$B$10,Param!$C$10,Param!$D$10,Param!$E$10,Param!$B$11,Param!$C$11,Param!$D$11,Param!$E$11)*100</f>
        <v>42</v>
      </c>
      <c r="N933" s="3">
        <f t="shared" si="351"/>
        <v>19375</v>
      </c>
      <c r="O933" s="3">
        <f t="shared" si="352"/>
        <v>20.991332611050918</v>
      </c>
      <c r="P933" s="13">
        <f t="shared" si="342"/>
        <v>64609.999999999993</v>
      </c>
      <c r="Q933" s="13">
        <f t="shared" si="353"/>
        <v>0</v>
      </c>
      <c r="R933" s="13">
        <f>tarifest3(A933-$K$3,$A$3,Param!$B$10,Param!$C$10,Param!$D$10,Param!$E$10,Param!$B$11,Param!$C$11,Param!$D$11,Param!$E$11)</f>
        <v>25135</v>
      </c>
      <c r="S933" s="3">
        <f t="shared" si="354"/>
        <v>27.231852654387868</v>
      </c>
      <c r="T933" s="3">
        <f>IF(A933&lt;$K$3,$K$2,tarifest3grenz(A933-$K$3,$A$3,Param!$B$10,Param!$C$10,Param!$D$10,Param!$E$10,Param!$B$11,Param!$C$11,Param!$D$11,Param!$E$11))*100</f>
        <v>42</v>
      </c>
      <c r="U933" s="3">
        <f>MAX(K933-tarifest3($K$3,$A$3,Param!$B$10,Param!$C$10,Param!$D$10,Param!$E$10,Param!$B$11,Param!$C$11,Param!$D$11,Param!$E$11),0)</f>
        <v>28545</v>
      </c>
      <c r="V933" s="3">
        <f t="shared" si="355"/>
        <v>30.926327193932828</v>
      </c>
      <c r="W933" s="3">
        <f t="shared" si="356"/>
        <v>42</v>
      </c>
      <c r="X933" s="3">
        <f>soli3grenz(K933,$A$3,Param!$J$9,Param!$J$10,Param!$J$11)*100</f>
        <v>5.5</v>
      </c>
      <c r="Y933" s="13">
        <f t="shared" si="343"/>
        <v>28545</v>
      </c>
      <c r="Z933" s="3">
        <f t="shared" si="357"/>
        <v>30.926327193932828</v>
      </c>
      <c r="AA933" s="13">
        <f t="shared" si="344"/>
        <v>42</v>
      </c>
      <c r="AB933" s="13">
        <f t="shared" si="345"/>
        <v>-2368.2799999999988</v>
      </c>
      <c r="AC933" s="13">
        <f t="shared" si="346"/>
        <v>-2.5658504875406294</v>
      </c>
      <c r="AD933" s="13">
        <f t="shared" si="347"/>
        <v>-4.9979999999999976</v>
      </c>
      <c r="AE933" s="3">
        <f t="shared" si="348"/>
        <v>0</v>
      </c>
      <c r="AF933" s="13">
        <f t="shared" si="336"/>
        <v>2368.2799999999988</v>
      </c>
      <c r="AG933" s="13">
        <f t="shared" si="358"/>
        <v>2.5658504875406294</v>
      </c>
      <c r="AH933" s="13">
        <f t="shared" si="337"/>
        <v>2.5658504875406294</v>
      </c>
    </row>
    <row r="934" spans="1:34" x14ac:dyDescent="0.2">
      <c r="A934" s="8">
        <f t="shared" si="359"/>
        <v>92400</v>
      </c>
      <c r="B934" s="9">
        <f t="shared" si="339"/>
        <v>92.4</v>
      </c>
      <c r="C934" s="13">
        <f>tarifest3(A934,$A$3,Param!$B$5,Param!$C$5,Param!$D$5,Param!$E$5,Param!$B$6,Param!$C$6,Param!$D$6,Param!$E$6)</f>
        <v>29471</v>
      </c>
      <c r="D934" s="3">
        <f t="shared" si="349"/>
        <v>31.895021645021643</v>
      </c>
      <c r="E934" s="3">
        <f>tarifest3grenz(A934,$A$3,Param!$B$5,Param!$C$5,Param!$D$5,Param!$E$5,Param!$B$6,Param!$C$6,Param!$D$6,Param!$E$6)*100</f>
        <v>42</v>
      </c>
      <c r="F934" s="13">
        <f>soli3(C934,$A$3,Param!$J$4,Param!$J$5,Param!$J$6)</f>
        <v>1489.28</v>
      </c>
      <c r="G934" s="3">
        <f>soli3grenz(C934,$A$3,Param!$J$4,Param!$J$5,Param!$J$6)*100</f>
        <v>11.899999999999999</v>
      </c>
      <c r="H934" s="13">
        <f t="shared" si="340"/>
        <v>30960.28</v>
      </c>
      <c r="I934" s="3">
        <f t="shared" si="338"/>
        <v>33.506796536796536</v>
      </c>
      <c r="J934" s="13">
        <f t="shared" si="341"/>
        <v>46.997999999999998</v>
      </c>
      <c r="K934" s="13">
        <f>tarifest3(A934,$A$3,Param!$B$10,Param!$C$10,Param!$D$10,Param!$E$10,Param!$B$11,Param!$C$11,Param!$D$11,Param!$E$11)</f>
        <v>33817</v>
      </c>
      <c r="L934" s="3">
        <f t="shared" si="350"/>
        <v>36.598484848484844</v>
      </c>
      <c r="M934" s="3">
        <f>tarifest3grenz(A934,$A$3,Param!$B$10,Param!$C$10,Param!$D$10,Param!$E$10,Param!$B$11,Param!$C$11,Param!$D$11,Param!$E$11)*100</f>
        <v>42</v>
      </c>
      <c r="N934" s="3">
        <f t="shared" si="351"/>
        <v>19417</v>
      </c>
      <c r="O934" s="3">
        <f t="shared" si="352"/>
        <v>21.014069264069263</v>
      </c>
      <c r="P934" s="13">
        <f t="shared" si="342"/>
        <v>64679.999999999993</v>
      </c>
      <c r="Q934" s="13">
        <f t="shared" si="353"/>
        <v>0</v>
      </c>
      <c r="R934" s="13">
        <f>tarifest3(A934-$K$3,$A$3,Param!$B$10,Param!$C$10,Param!$D$10,Param!$E$10,Param!$B$11,Param!$C$11,Param!$D$11,Param!$E$11)</f>
        <v>25177</v>
      </c>
      <c r="S934" s="3">
        <f t="shared" si="354"/>
        <v>27.247835497835499</v>
      </c>
      <c r="T934" s="3">
        <f>IF(A934&lt;$K$3,$K$2,tarifest3grenz(A934-$K$3,$A$3,Param!$B$10,Param!$C$10,Param!$D$10,Param!$E$10,Param!$B$11,Param!$C$11,Param!$D$11,Param!$E$11))*100</f>
        <v>42</v>
      </c>
      <c r="U934" s="3">
        <f>MAX(K934-tarifest3($K$3,$A$3,Param!$B$10,Param!$C$10,Param!$D$10,Param!$E$10,Param!$B$11,Param!$C$11,Param!$D$11,Param!$E$11),0)</f>
        <v>28587</v>
      </c>
      <c r="V934" s="3">
        <f t="shared" si="355"/>
        <v>30.938311688311686</v>
      </c>
      <c r="W934" s="3">
        <f t="shared" si="356"/>
        <v>42</v>
      </c>
      <c r="X934" s="3">
        <f>soli3grenz(K934,$A$3,Param!$J$9,Param!$J$10,Param!$J$11)*100</f>
        <v>5.5</v>
      </c>
      <c r="Y934" s="13">
        <f t="shared" si="343"/>
        <v>28587</v>
      </c>
      <c r="Z934" s="3">
        <f t="shared" si="357"/>
        <v>30.938311688311686</v>
      </c>
      <c r="AA934" s="13">
        <f t="shared" si="344"/>
        <v>42</v>
      </c>
      <c r="AB934" s="13">
        <f t="shared" si="345"/>
        <v>-2373.2799999999988</v>
      </c>
      <c r="AC934" s="13">
        <f t="shared" si="346"/>
        <v>-2.5684848484848501</v>
      </c>
      <c r="AD934" s="13">
        <f t="shared" si="347"/>
        <v>-4.9979999999999976</v>
      </c>
      <c r="AE934" s="3">
        <f t="shared" si="348"/>
        <v>0</v>
      </c>
      <c r="AF934" s="13">
        <f t="shared" si="336"/>
        <v>2373.2799999999988</v>
      </c>
      <c r="AG934" s="13">
        <f t="shared" si="358"/>
        <v>2.5684848484848501</v>
      </c>
      <c r="AH934" s="13">
        <f t="shared" si="337"/>
        <v>2.5684848484848501</v>
      </c>
    </row>
    <row r="935" spans="1:34" x14ac:dyDescent="0.2">
      <c r="A935" s="8">
        <f t="shared" si="359"/>
        <v>92500</v>
      </c>
      <c r="B935" s="9">
        <f t="shared" si="339"/>
        <v>92.5</v>
      </c>
      <c r="C935" s="13">
        <f>tarifest3(A935,$A$3,Param!$B$5,Param!$C$5,Param!$D$5,Param!$E$5,Param!$B$6,Param!$C$6,Param!$D$6,Param!$E$6)</f>
        <v>29513</v>
      </c>
      <c r="D935" s="3">
        <f t="shared" si="349"/>
        <v>31.905945945945945</v>
      </c>
      <c r="E935" s="3">
        <f>tarifest3grenz(A935,$A$3,Param!$B$5,Param!$C$5,Param!$D$5,Param!$E$5,Param!$B$6,Param!$C$6,Param!$D$6,Param!$E$6)*100</f>
        <v>42</v>
      </c>
      <c r="F935" s="13">
        <f>soli3(C935,$A$3,Param!$J$4,Param!$J$5,Param!$J$6)</f>
        <v>1494.28</v>
      </c>
      <c r="G935" s="3">
        <f>soli3grenz(C935,$A$3,Param!$J$4,Param!$J$5,Param!$J$6)*100</f>
        <v>11.899999999999999</v>
      </c>
      <c r="H935" s="13">
        <f t="shared" si="340"/>
        <v>31007.279999999999</v>
      </c>
      <c r="I935" s="3">
        <f t="shared" si="338"/>
        <v>33.521383783783783</v>
      </c>
      <c r="J935" s="13">
        <f t="shared" si="341"/>
        <v>46.997999999999998</v>
      </c>
      <c r="K935" s="13">
        <f>tarifest3(A935,$A$3,Param!$B$10,Param!$C$10,Param!$D$10,Param!$E$10,Param!$B$11,Param!$C$11,Param!$D$11,Param!$E$11)</f>
        <v>33859</v>
      </c>
      <c r="L935" s="3">
        <f t="shared" si="350"/>
        <v>36.604324324324324</v>
      </c>
      <c r="M935" s="3">
        <f>tarifest3grenz(A935,$A$3,Param!$B$10,Param!$C$10,Param!$D$10,Param!$E$10,Param!$B$11,Param!$C$11,Param!$D$11,Param!$E$11)*100</f>
        <v>42</v>
      </c>
      <c r="N935" s="3">
        <f t="shared" si="351"/>
        <v>19459</v>
      </c>
      <c r="O935" s="3">
        <f t="shared" si="352"/>
        <v>21.036756756756755</v>
      </c>
      <c r="P935" s="13">
        <f t="shared" si="342"/>
        <v>64749.999999999993</v>
      </c>
      <c r="Q935" s="13">
        <f t="shared" si="353"/>
        <v>0</v>
      </c>
      <c r="R935" s="13">
        <f>tarifest3(A935-$K$3,$A$3,Param!$B$10,Param!$C$10,Param!$D$10,Param!$E$10,Param!$B$11,Param!$C$11,Param!$D$11,Param!$E$11)</f>
        <v>25219</v>
      </c>
      <c r="S935" s="3">
        <f t="shared" si="354"/>
        <v>27.263783783783786</v>
      </c>
      <c r="T935" s="3">
        <f>IF(A935&lt;$K$3,$K$2,tarifest3grenz(A935-$K$3,$A$3,Param!$B$10,Param!$C$10,Param!$D$10,Param!$E$10,Param!$B$11,Param!$C$11,Param!$D$11,Param!$E$11))*100</f>
        <v>42</v>
      </c>
      <c r="U935" s="3">
        <f>MAX(K935-tarifest3($K$3,$A$3,Param!$B$10,Param!$C$10,Param!$D$10,Param!$E$10,Param!$B$11,Param!$C$11,Param!$D$11,Param!$E$11),0)</f>
        <v>28629</v>
      </c>
      <c r="V935" s="3">
        <f t="shared" si="355"/>
        <v>30.95027027027027</v>
      </c>
      <c r="W935" s="3">
        <f t="shared" si="356"/>
        <v>42</v>
      </c>
      <c r="X935" s="3">
        <f>soli3grenz(K935,$A$3,Param!$J$9,Param!$J$10,Param!$J$11)*100</f>
        <v>5.5</v>
      </c>
      <c r="Y935" s="13">
        <f t="shared" si="343"/>
        <v>28629</v>
      </c>
      <c r="Z935" s="3">
        <f t="shared" si="357"/>
        <v>30.95027027027027</v>
      </c>
      <c r="AA935" s="13">
        <f t="shared" si="344"/>
        <v>42</v>
      </c>
      <c r="AB935" s="13">
        <f t="shared" si="345"/>
        <v>-2378.2799999999988</v>
      </c>
      <c r="AC935" s="13">
        <f t="shared" si="346"/>
        <v>-2.571113513513513</v>
      </c>
      <c r="AD935" s="13">
        <f t="shared" si="347"/>
        <v>-4.9979999999999976</v>
      </c>
      <c r="AE935" s="3">
        <f t="shared" si="348"/>
        <v>0</v>
      </c>
      <c r="AF935" s="13">
        <f t="shared" si="336"/>
        <v>2378.2799999999988</v>
      </c>
      <c r="AG935" s="13">
        <f t="shared" si="358"/>
        <v>2.571113513513513</v>
      </c>
      <c r="AH935" s="13">
        <f t="shared" si="337"/>
        <v>2.571113513513513</v>
      </c>
    </row>
    <row r="936" spans="1:34" x14ac:dyDescent="0.2">
      <c r="A936" s="8">
        <f t="shared" si="359"/>
        <v>92600</v>
      </c>
      <c r="B936" s="9">
        <f t="shared" si="339"/>
        <v>92.6</v>
      </c>
      <c r="C936" s="13">
        <f>tarifest3(A936,$A$3,Param!$B$5,Param!$C$5,Param!$D$5,Param!$E$5,Param!$B$6,Param!$C$6,Param!$D$6,Param!$E$6)</f>
        <v>29555</v>
      </c>
      <c r="D936" s="3">
        <f t="shared" si="349"/>
        <v>31.916846652267814</v>
      </c>
      <c r="E936" s="3">
        <f>tarifest3grenz(A936,$A$3,Param!$B$5,Param!$C$5,Param!$D$5,Param!$E$5,Param!$B$6,Param!$C$6,Param!$D$6,Param!$E$6)*100</f>
        <v>42</v>
      </c>
      <c r="F936" s="13">
        <f>soli3(C936,$A$3,Param!$J$4,Param!$J$5,Param!$J$6)</f>
        <v>1499.28</v>
      </c>
      <c r="G936" s="3">
        <f>soli3grenz(C936,$A$3,Param!$J$4,Param!$J$5,Param!$J$6)*100</f>
        <v>11.899999999999999</v>
      </c>
      <c r="H936" s="13">
        <f t="shared" si="340"/>
        <v>31054.28</v>
      </c>
      <c r="I936" s="3">
        <f t="shared" si="338"/>
        <v>33.535939524838007</v>
      </c>
      <c r="J936" s="13">
        <f t="shared" si="341"/>
        <v>46.997999999999998</v>
      </c>
      <c r="K936" s="13">
        <f>tarifest3(A936,$A$3,Param!$B$10,Param!$C$10,Param!$D$10,Param!$E$10,Param!$B$11,Param!$C$11,Param!$D$11,Param!$E$11)</f>
        <v>33901</v>
      </c>
      <c r="L936" s="3">
        <f t="shared" si="350"/>
        <v>36.610151187904968</v>
      </c>
      <c r="M936" s="3">
        <f>tarifest3grenz(A936,$A$3,Param!$B$10,Param!$C$10,Param!$D$10,Param!$E$10,Param!$B$11,Param!$C$11,Param!$D$11,Param!$E$11)*100</f>
        <v>42</v>
      </c>
      <c r="N936" s="3">
        <f t="shared" si="351"/>
        <v>19501</v>
      </c>
      <c r="O936" s="3">
        <f t="shared" si="352"/>
        <v>21.059395248380131</v>
      </c>
      <c r="P936" s="13">
        <f t="shared" si="342"/>
        <v>64819.999999999993</v>
      </c>
      <c r="Q936" s="13">
        <f t="shared" si="353"/>
        <v>0</v>
      </c>
      <c r="R936" s="13">
        <f>tarifest3(A936-$K$3,$A$3,Param!$B$10,Param!$C$10,Param!$D$10,Param!$E$10,Param!$B$11,Param!$C$11,Param!$D$11,Param!$E$11)</f>
        <v>25261</v>
      </c>
      <c r="S936" s="3">
        <f t="shared" si="354"/>
        <v>27.279697624190064</v>
      </c>
      <c r="T936" s="3">
        <f>IF(A936&lt;$K$3,$K$2,tarifest3grenz(A936-$K$3,$A$3,Param!$B$10,Param!$C$10,Param!$D$10,Param!$E$10,Param!$B$11,Param!$C$11,Param!$D$11,Param!$E$11))*100</f>
        <v>42</v>
      </c>
      <c r="U936" s="3">
        <f>MAX(K936-tarifest3($K$3,$A$3,Param!$B$10,Param!$C$10,Param!$D$10,Param!$E$10,Param!$B$11,Param!$C$11,Param!$D$11,Param!$E$11),0)</f>
        <v>28671</v>
      </c>
      <c r="V936" s="3">
        <f t="shared" si="355"/>
        <v>30.9622030237581</v>
      </c>
      <c r="W936" s="3">
        <f t="shared" si="356"/>
        <v>42</v>
      </c>
      <c r="X936" s="3">
        <f>soli3grenz(K936,$A$3,Param!$J$9,Param!$J$10,Param!$J$11)*100</f>
        <v>5.5</v>
      </c>
      <c r="Y936" s="13">
        <f t="shared" si="343"/>
        <v>28671</v>
      </c>
      <c r="Z936" s="3">
        <f t="shared" si="357"/>
        <v>30.9622030237581</v>
      </c>
      <c r="AA936" s="13">
        <f t="shared" si="344"/>
        <v>42</v>
      </c>
      <c r="AB936" s="13">
        <f t="shared" si="345"/>
        <v>-2383.2799999999988</v>
      </c>
      <c r="AC936" s="13">
        <f t="shared" si="346"/>
        <v>-2.5737365010799067</v>
      </c>
      <c r="AD936" s="13">
        <f t="shared" si="347"/>
        <v>-4.9979999999999976</v>
      </c>
      <c r="AE936" s="3">
        <f t="shared" si="348"/>
        <v>0</v>
      </c>
      <c r="AF936" s="13">
        <f t="shared" si="336"/>
        <v>2383.2799999999988</v>
      </c>
      <c r="AG936" s="13">
        <f t="shared" si="358"/>
        <v>2.5737365010799067</v>
      </c>
      <c r="AH936" s="13">
        <f t="shared" si="337"/>
        <v>2.5737365010799067</v>
      </c>
    </row>
    <row r="937" spans="1:34" x14ac:dyDescent="0.2">
      <c r="A937" s="8">
        <f t="shared" si="359"/>
        <v>92700</v>
      </c>
      <c r="B937" s="9">
        <f t="shared" si="339"/>
        <v>92.7</v>
      </c>
      <c r="C937" s="13">
        <f>tarifest3(A937,$A$3,Param!$B$5,Param!$C$5,Param!$D$5,Param!$E$5,Param!$B$6,Param!$C$6,Param!$D$6,Param!$E$6)</f>
        <v>29597</v>
      </c>
      <c r="D937" s="3">
        <f t="shared" si="349"/>
        <v>31.927723840345202</v>
      </c>
      <c r="E937" s="3">
        <f>tarifest3grenz(A937,$A$3,Param!$B$5,Param!$C$5,Param!$D$5,Param!$E$5,Param!$B$6,Param!$C$6,Param!$D$6,Param!$E$6)*100</f>
        <v>42</v>
      </c>
      <c r="F937" s="13">
        <f>soli3(C937,$A$3,Param!$J$4,Param!$J$5,Param!$J$6)</f>
        <v>1504.27</v>
      </c>
      <c r="G937" s="3">
        <f>soli3grenz(C937,$A$3,Param!$J$4,Param!$J$5,Param!$J$6)*100</f>
        <v>11.899999999999999</v>
      </c>
      <c r="H937" s="13">
        <f t="shared" si="340"/>
        <v>31101.27</v>
      </c>
      <c r="I937" s="3">
        <f t="shared" si="338"/>
        <v>33.550453074433655</v>
      </c>
      <c r="J937" s="13">
        <f t="shared" si="341"/>
        <v>46.997999999999998</v>
      </c>
      <c r="K937" s="13">
        <f>tarifest3(A937,$A$3,Param!$B$10,Param!$C$10,Param!$D$10,Param!$E$10,Param!$B$11,Param!$C$11,Param!$D$11,Param!$E$11)</f>
        <v>33943</v>
      </c>
      <c r="L937" s="3">
        <f t="shared" si="350"/>
        <v>36.615965480043151</v>
      </c>
      <c r="M937" s="3">
        <f>tarifest3grenz(A937,$A$3,Param!$B$10,Param!$C$10,Param!$D$10,Param!$E$10,Param!$B$11,Param!$C$11,Param!$D$11,Param!$E$11)*100</f>
        <v>42</v>
      </c>
      <c r="N937" s="3">
        <f t="shared" si="351"/>
        <v>19543</v>
      </c>
      <c r="O937" s="3">
        <f t="shared" si="352"/>
        <v>21.081984897518875</v>
      </c>
      <c r="P937" s="13">
        <f t="shared" si="342"/>
        <v>64889.999999999993</v>
      </c>
      <c r="Q937" s="13">
        <f t="shared" si="353"/>
        <v>0</v>
      </c>
      <c r="R937" s="13">
        <f>tarifest3(A937-$K$3,$A$3,Param!$B$10,Param!$C$10,Param!$D$10,Param!$E$10,Param!$B$11,Param!$C$11,Param!$D$11,Param!$E$11)</f>
        <v>25303</v>
      </c>
      <c r="S937" s="3">
        <f t="shared" si="354"/>
        <v>27.295577130528585</v>
      </c>
      <c r="T937" s="3">
        <f>IF(A937&lt;$K$3,$K$2,tarifest3grenz(A937-$K$3,$A$3,Param!$B$10,Param!$C$10,Param!$D$10,Param!$E$10,Param!$B$11,Param!$C$11,Param!$D$11,Param!$E$11))*100</f>
        <v>42</v>
      </c>
      <c r="U937" s="3">
        <f>MAX(K937-tarifest3($K$3,$A$3,Param!$B$10,Param!$C$10,Param!$D$10,Param!$E$10,Param!$B$11,Param!$C$11,Param!$D$11,Param!$E$11),0)</f>
        <v>28713</v>
      </c>
      <c r="V937" s="3">
        <f t="shared" si="355"/>
        <v>30.974110032362461</v>
      </c>
      <c r="W937" s="3">
        <f t="shared" si="356"/>
        <v>42</v>
      </c>
      <c r="X937" s="3">
        <f>soli3grenz(K937,$A$3,Param!$J$9,Param!$J$10,Param!$J$11)*100</f>
        <v>5.5</v>
      </c>
      <c r="Y937" s="13">
        <f t="shared" si="343"/>
        <v>28713</v>
      </c>
      <c r="Z937" s="3">
        <f t="shared" si="357"/>
        <v>30.974110032362461</v>
      </c>
      <c r="AA937" s="13">
        <f t="shared" si="344"/>
        <v>42</v>
      </c>
      <c r="AB937" s="13">
        <f t="shared" si="345"/>
        <v>-2388.2700000000004</v>
      </c>
      <c r="AC937" s="13">
        <f t="shared" si="346"/>
        <v>-2.5763430420711941</v>
      </c>
      <c r="AD937" s="13">
        <f t="shared" si="347"/>
        <v>-4.9979999999999976</v>
      </c>
      <c r="AE937" s="3">
        <f t="shared" si="348"/>
        <v>0</v>
      </c>
      <c r="AF937" s="13">
        <f t="shared" si="336"/>
        <v>2388.2700000000004</v>
      </c>
      <c r="AG937" s="13">
        <f t="shared" si="358"/>
        <v>2.5763430420711941</v>
      </c>
      <c r="AH937" s="13">
        <f t="shared" si="337"/>
        <v>2.5763430420711941</v>
      </c>
    </row>
    <row r="938" spans="1:34" x14ac:dyDescent="0.2">
      <c r="A938" s="8">
        <f t="shared" si="359"/>
        <v>92800</v>
      </c>
      <c r="B938" s="9">
        <f t="shared" si="339"/>
        <v>92.8</v>
      </c>
      <c r="C938" s="13">
        <f>tarifest3(A938,$A$3,Param!$B$5,Param!$C$5,Param!$D$5,Param!$E$5,Param!$B$6,Param!$C$6,Param!$D$6,Param!$E$6)</f>
        <v>29639</v>
      </c>
      <c r="D938" s="3">
        <f t="shared" si="349"/>
        <v>31.938577586206897</v>
      </c>
      <c r="E938" s="3">
        <f>tarifest3grenz(A938,$A$3,Param!$B$5,Param!$C$5,Param!$D$5,Param!$E$5,Param!$B$6,Param!$C$6,Param!$D$6,Param!$E$6)*100</f>
        <v>42</v>
      </c>
      <c r="F938" s="13">
        <f>soli3(C938,$A$3,Param!$J$4,Param!$J$5,Param!$J$6)</f>
        <v>1509.27</v>
      </c>
      <c r="G938" s="3">
        <f>soli3grenz(C938,$A$3,Param!$J$4,Param!$J$5,Param!$J$6)*100</f>
        <v>11.899999999999999</v>
      </c>
      <c r="H938" s="13">
        <f t="shared" si="340"/>
        <v>31148.27</v>
      </c>
      <c r="I938" s="3">
        <f t="shared" si="338"/>
        <v>33.564946120689655</v>
      </c>
      <c r="J938" s="13">
        <f t="shared" si="341"/>
        <v>46.997999999999998</v>
      </c>
      <c r="K938" s="13">
        <f>tarifest3(A938,$A$3,Param!$B$10,Param!$C$10,Param!$D$10,Param!$E$10,Param!$B$11,Param!$C$11,Param!$D$11,Param!$E$11)</f>
        <v>33985</v>
      </c>
      <c r="L938" s="3">
        <f t="shared" si="350"/>
        <v>36.62176724137931</v>
      </c>
      <c r="M938" s="3">
        <f>tarifest3grenz(A938,$A$3,Param!$B$10,Param!$C$10,Param!$D$10,Param!$E$10,Param!$B$11,Param!$C$11,Param!$D$11,Param!$E$11)*100</f>
        <v>42</v>
      </c>
      <c r="N938" s="3">
        <f t="shared" si="351"/>
        <v>19585</v>
      </c>
      <c r="O938" s="3">
        <f t="shared" si="352"/>
        <v>21.104525862068964</v>
      </c>
      <c r="P938" s="13">
        <f t="shared" si="342"/>
        <v>64959.999999999993</v>
      </c>
      <c r="Q938" s="13">
        <f t="shared" si="353"/>
        <v>0</v>
      </c>
      <c r="R938" s="13">
        <f>tarifest3(A938-$K$3,$A$3,Param!$B$10,Param!$C$10,Param!$D$10,Param!$E$10,Param!$B$11,Param!$C$11,Param!$D$11,Param!$E$11)</f>
        <v>25345</v>
      </c>
      <c r="S938" s="3">
        <f t="shared" si="354"/>
        <v>27.311422413793103</v>
      </c>
      <c r="T938" s="3">
        <f>IF(A938&lt;$K$3,$K$2,tarifest3grenz(A938-$K$3,$A$3,Param!$B$10,Param!$C$10,Param!$D$10,Param!$E$10,Param!$B$11,Param!$C$11,Param!$D$11,Param!$E$11))*100</f>
        <v>42</v>
      </c>
      <c r="U938" s="3">
        <f>MAX(K938-tarifest3($K$3,$A$3,Param!$B$10,Param!$C$10,Param!$D$10,Param!$E$10,Param!$B$11,Param!$C$11,Param!$D$11,Param!$E$11),0)</f>
        <v>28755</v>
      </c>
      <c r="V938" s="3">
        <f t="shared" si="355"/>
        <v>30.985991379310345</v>
      </c>
      <c r="W938" s="3">
        <f t="shared" si="356"/>
        <v>42</v>
      </c>
      <c r="X938" s="3">
        <f>soli3grenz(K938,$A$3,Param!$J$9,Param!$J$10,Param!$J$11)*100</f>
        <v>5.5</v>
      </c>
      <c r="Y938" s="13">
        <f t="shared" si="343"/>
        <v>28755</v>
      </c>
      <c r="Z938" s="3">
        <f t="shared" si="357"/>
        <v>30.985991379310345</v>
      </c>
      <c r="AA938" s="13">
        <f t="shared" si="344"/>
        <v>42</v>
      </c>
      <c r="AB938" s="13">
        <f t="shared" si="345"/>
        <v>-2393.2700000000004</v>
      </c>
      <c r="AC938" s="13">
        <f t="shared" si="346"/>
        <v>-2.5789547413793095</v>
      </c>
      <c r="AD938" s="13">
        <f t="shared" si="347"/>
        <v>-4.9979999999999976</v>
      </c>
      <c r="AE938" s="3">
        <f t="shared" si="348"/>
        <v>0</v>
      </c>
      <c r="AF938" s="13">
        <f t="shared" si="336"/>
        <v>2393.2700000000004</v>
      </c>
      <c r="AG938" s="13">
        <f t="shared" si="358"/>
        <v>2.5789547413793095</v>
      </c>
      <c r="AH938" s="13">
        <f t="shared" si="337"/>
        <v>2.5789547413793095</v>
      </c>
    </row>
    <row r="939" spans="1:34" x14ac:dyDescent="0.2">
      <c r="A939" s="8">
        <f t="shared" si="359"/>
        <v>92900</v>
      </c>
      <c r="B939" s="9">
        <f t="shared" si="339"/>
        <v>92.9</v>
      </c>
      <c r="C939" s="13">
        <f>tarifest3(A939,$A$3,Param!$B$5,Param!$C$5,Param!$D$5,Param!$E$5,Param!$B$6,Param!$C$6,Param!$D$6,Param!$E$6)</f>
        <v>29681</v>
      </c>
      <c r="D939" s="3">
        <f t="shared" si="349"/>
        <v>31.949407965554361</v>
      </c>
      <c r="E939" s="3">
        <f>tarifest3grenz(A939,$A$3,Param!$B$5,Param!$C$5,Param!$D$5,Param!$E$5,Param!$B$6,Param!$C$6,Param!$D$6,Param!$E$6)*100</f>
        <v>42</v>
      </c>
      <c r="F939" s="13">
        <f>soli3(C939,$A$3,Param!$J$4,Param!$J$5,Param!$J$6)</f>
        <v>1514.27</v>
      </c>
      <c r="G939" s="3">
        <f>soli3grenz(C939,$A$3,Param!$J$4,Param!$J$5,Param!$J$6)*100</f>
        <v>11.899999999999999</v>
      </c>
      <c r="H939" s="13">
        <f t="shared" si="340"/>
        <v>31195.27</v>
      </c>
      <c r="I939" s="3">
        <f t="shared" si="338"/>
        <v>33.57940796555436</v>
      </c>
      <c r="J939" s="13">
        <f t="shared" si="341"/>
        <v>46.997999999999998</v>
      </c>
      <c r="K939" s="13">
        <f>tarifest3(A939,$A$3,Param!$B$10,Param!$C$10,Param!$D$10,Param!$E$10,Param!$B$11,Param!$C$11,Param!$D$11,Param!$E$11)</f>
        <v>34027</v>
      </c>
      <c r="L939" s="3">
        <f t="shared" si="350"/>
        <v>36.627556512378902</v>
      </c>
      <c r="M939" s="3">
        <f>tarifest3grenz(A939,$A$3,Param!$B$10,Param!$C$10,Param!$D$10,Param!$E$10,Param!$B$11,Param!$C$11,Param!$D$11,Param!$E$11)*100</f>
        <v>42</v>
      </c>
      <c r="N939" s="3">
        <f t="shared" si="351"/>
        <v>19627</v>
      </c>
      <c r="O939" s="3">
        <f t="shared" si="352"/>
        <v>21.127018299246501</v>
      </c>
      <c r="P939" s="13">
        <f t="shared" si="342"/>
        <v>65029.999999999993</v>
      </c>
      <c r="Q939" s="13">
        <f t="shared" si="353"/>
        <v>0</v>
      </c>
      <c r="R939" s="13">
        <f>tarifest3(A939-$K$3,$A$3,Param!$B$10,Param!$C$10,Param!$D$10,Param!$E$10,Param!$B$11,Param!$C$11,Param!$D$11,Param!$E$11)</f>
        <v>25387</v>
      </c>
      <c r="S939" s="3">
        <f t="shared" si="354"/>
        <v>27.32723358449946</v>
      </c>
      <c r="T939" s="3">
        <f>IF(A939&lt;$K$3,$K$2,tarifest3grenz(A939-$K$3,$A$3,Param!$B$10,Param!$C$10,Param!$D$10,Param!$E$10,Param!$B$11,Param!$C$11,Param!$D$11,Param!$E$11))*100</f>
        <v>42</v>
      </c>
      <c r="U939" s="3">
        <f>MAX(K939-tarifest3($K$3,$A$3,Param!$B$10,Param!$C$10,Param!$D$10,Param!$E$10,Param!$B$11,Param!$C$11,Param!$D$11,Param!$E$11),0)</f>
        <v>28797</v>
      </c>
      <c r="V939" s="3">
        <f t="shared" si="355"/>
        <v>30.997847147470399</v>
      </c>
      <c r="W939" s="3">
        <f t="shared" si="356"/>
        <v>42</v>
      </c>
      <c r="X939" s="3">
        <f>soli3grenz(K939,$A$3,Param!$J$9,Param!$J$10,Param!$J$11)*100</f>
        <v>5.5</v>
      </c>
      <c r="Y939" s="13">
        <f t="shared" si="343"/>
        <v>28797</v>
      </c>
      <c r="Z939" s="3">
        <f t="shared" si="357"/>
        <v>30.997847147470399</v>
      </c>
      <c r="AA939" s="13">
        <f t="shared" si="344"/>
        <v>42</v>
      </c>
      <c r="AB939" s="13">
        <f t="shared" si="345"/>
        <v>-2398.2700000000004</v>
      </c>
      <c r="AC939" s="13">
        <f t="shared" si="346"/>
        <v>-2.5815608180839611</v>
      </c>
      <c r="AD939" s="13">
        <f t="shared" si="347"/>
        <v>-4.9979999999999976</v>
      </c>
      <c r="AE939" s="3">
        <f t="shared" si="348"/>
        <v>0</v>
      </c>
      <c r="AF939" s="13">
        <f t="shared" si="336"/>
        <v>2398.2700000000004</v>
      </c>
      <c r="AG939" s="13">
        <f t="shared" si="358"/>
        <v>2.5815608180839611</v>
      </c>
      <c r="AH939" s="13">
        <f t="shared" si="337"/>
        <v>2.5815608180839611</v>
      </c>
    </row>
    <row r="940" spans="1:34" x14ac:dyDescent="0.2">
      <c r="A940" s="8">
        <f t="shared" si="359"/>
        <v>93000</v>
      </c>
      <c r="B940" s="9">
        <f t="shared" si="339"/>
        <v>93</v>
      </c>
      <c r="C940" s="13">
        <f>tarifest3(A940,$A$3,Param!$B$5,Param!$C$5,Param!$D$5,Param!$E$5,Param!$B$6,Param!$C$6,Param!$D$6,Param!$E$6)</f>
        <v>29723</v>
      </c>
      <c r="D940" s="3">
        <f t="shared" si="349"/>
        <v>31.960215053763442</v>
      </c>
      <c r="E940" s="3">
        <f>tarifest3grenz(A940,$A$3,Param!$B$5,Param!$C$5,Param!$D$5,Param!$E$5,Param!$B$6,Param!$C$6,Param!$D$6,Param!$E$6)*100</f>
        <v>42</v>
      </c>
      <c r="F940" s="13">
        <f>soli3(C940,$A$3,Param!$J$4,Param!$J$5,Param!$J$6)</f>
        <v>1519.27</v>
      </c>
      <c r="G940" s="3">
        <f>soli3grenz(C940,$A$3,Param!$J$4,Param!$J$5,Param!$J$6)*100</f>
        <v>11.899999999999999</v>
      </c>
      <c r="H940" s="13">
        <f t="shared" si="340"/>
        <v>31242.27</v>
      </c>
      <c r="I940" s="3">
        <f t="shared" si="338"/>
        <v>33.593838709677421</v>
      </c>
      <c r="J940" s="13">
        <f t="shared" si="341"/>
        <v>46.997999999999998</v>
      </c>
      <c r="K940" s="13">
        <f>tarifest3(A940,$A$3,Param!$B$10,Param!$C$10,Param!$D$10,Param!$E$10,Param!$B$11,Param!$C$11,Param!$D$11,Param!$E$11)</f>
        <v>34069</v>
      </c>
      <c r="L940" s="3">
        <f t="shared" si="350"/>
        <v>36.633333333333333</v>
      </c>
      <c r="M940" s="3">
        <f>tarifest3grenz(A940,$A$3,Param!$B$10,Param!$C$10,Param!$D$10,Param!$E$10,Param!$B$11,Param!$C$11,Param!$D$11,Param!$E$11)*100</f>
        <v>42</v>
      </c>
      <c r="N940" s="3">
        <f t="shared" si="351"/>
        <v>19669</v>
      </c>
      <c r="O940" s="3">
        <f t="shared" si="352"/>
        <v>21.149462365591397</v>
      </c>
      <c r="P940" s="13">
        <f t="shared" si="342"/>
        <v>65099.999999999993</v>
      </c>
      <c r="Q940" s="13">
        <f t="shared" si="353"/>
        <v>0</v>
      </c>
      <c r="R940" s="13">
        <f>tarifest3(A940-$K$3,$A$3,Param!$B$10,Param!$C$10,Param!$D$10,Param!$E$10,Param!$B$11,Param!$C$11,Param!$D$11,Param!$E$11)</f>
        <v>25429</v>
      </c>
      <c r="S940" s="3">
        <f t="shared" si="354"/>
        <v>27.343010752688173</v>
      </c>
      <c r="T940" s="3">
        <f>IF(A940&lt;$K$3,$K$2,tarifest3grenz(A940-$K$3,$A$3,Param!$B$10,Param!$C$10,Param!$D$10,Param!$E$10,Param!$B$11,Param!$C$11,Param!$D$11,Param!$E$11))*100</f>
        <v>42</v>
      </c>
      <c r="U940" s="3">
        <f>MAX(K940-tarifest3($K$3,$A$3,Param!$B$10,Param!$C$10,Param!$D$10,Param!$E$10,Param!$B$11,Param!$C$11,Param!$D$11,Param!$E$11),0)</f>
        <v>28839</v>
      </c>
      <c r="V940" s="3">
        <f t="shared" si="355"/>
        <v>31.009677419354837</v>
      </c>
      <c r="W940" s="3">
        <f t="shared" si="356"/>
        <v>42</v>
      </c>
      <c r="X940" s="3">
        <f>soli3grenz(K940,$A$3,Param!$J$9,Param!$J$10,Param!$J$11)*100</f>
        <v>5.5</v>
      </c>
      <c r="Y940" s="13">
        <f t="shared" si="343"/>
        <v>28839</v>
      </c>
      <c r="Z940" s="3">
        <f t="shared" si="357"/>
        <v>31.009677419354837</v>
      </c>
      <c r="AA940" s="13">
        <f t="shared" si="344"/>
        <v>42</v>
      </c>
      <c r="AB940" s="13">
        <f t="shared" si="345"/>
        <v>-2403.2700000000004</v>
      </c>
      <c r="AC940" s="13">
        <f t="shared" si="346"/>
        <v>-2.5841612903225837</v>
      </c>
      <c r="AD940" s="13">
        <f t="shared" si="347"/>
        <v>-4.9979999999999976</v>
      </c>
      <c r="AE940" s="3">
        <f t="shared" si="348"/>
        <v>0</v>
      </c>
      <c r="AF940" s="13">
        <f t="shared" si="336"/>
        <v>2403.2700000000004</v>
      </c>
      <c r="AG940" s="13">
        <f t="shared" si="358"/>
        <v>2.5841612903225837</v>
      </c>
      <c r="AH940" s="13">
        <f t="shared" si="337"/>
        <v>2.5841612903225837</v>
      </c>
    </row>
    <row r="941" spans="1:34" x14ac:dyDescent="0.2">
      <c r="A941" s="8">
        <f t="shared" si="359"/>
        <v>93100</v>
      </c>
      <c r="B941" s="9">
        <f t="shared" si="339"/>
        <v>93.1</v>
      </c>
      <c r="C941" s="13">
        <f>tarifest3(A941,$A$3,Param!$B$5,Param!$C$5,Param!$D$5,Param!$E$5,Param!$B$6,Param!$C$6,Param!$D$6,Param!$E$6)</f>
        <v>29765</v>
      </c>
      <c r="D941" s="3">
        <f t="shared" si="349"/>
        <v>31.970998925886146</v>
      </c>
      <c r="E941" s="3">
        <f>tarifest3grenz(A941,$A$3,Param!$B$5,Param!$C$5,Param!$D$5,Param!$E$5,Param!$B$6,Param!$C$6,Param!$D$6,Param!$E$6)*100</f>
        <v>42</v>
      </c>
      <c r="F941" s="13">
        <f>soli3(C941,$A$3,Param!$J$4,Param!$J$5,Param!$J$6)</f>
        <v>1524.27</v>
      </c>
      <c r="G941" s="3">
        <f>soli3grenz(C941,$A$3,Param!$J$4,Param!$J$5,Param!$J$6)*100</f>
        <v>11.899999999999999</v>
      </c>
      <c r="H941" s="13">
        <f t="shared" si="340"/>
        <v>31289.27</v>
      </c>
      <c r="I941" s="3">
        <f t="shared" si="338"/>
        <v>33.608238453276044</v>
      </c>
      <c r="J941" s="13">
        <f t="shared" si="341"/>
        <v>46.997999999999998</v>
      </c>
      <c r="K941" s="13">
        <f>tarifest3(A941,$A$3,Param!$B$10,Param!$C$10,Param!$D$10,Param!$E$10,Param!$B$11,Param!$C$11,Param!$D$11,Param!$E$11)</f>
        <v>34111</v>
      </c>
      <c r="L941" s="3">
        <f t="shared" si="350"/>
        <v>36.639097744360903</v>
      </c>
      <c r="M941" s="3">
        <f>tarifest3grenz(A941,$A$3,Param!$B$10,Param!$C$10,Param!$D$10,Param!$E$10,Param!$B$11,Param!$C$11,Param!$D$11,Param!$E$11)*100</f>
        <v>42</v>
      </c>
      <c r="N941" s="3">
        <f t="shared" si="351"/>
        <v>19711</v>
      </c>
      <c r="O941" s="3">
        <f t="shared" si="352"/>
        <v>21.171858216971</v>
      </c>
      <c r="P941" s="13">
        <f t="shared" si="342"/>
        <v>65169.999999999993</v>
      </c>
      <c r="Q941" s="13">
        <f t="shared" si="353"/>
        <v>0</v>
      </c>
      <c r="R941" s="13">
        <f>tarifest3(A941-$K$3,$A$3,Param!$B$10,Param!$C$10,Param!$D$10,Param!$E$10,Param!$B$11,Param!$C$11,Param!$D$11,Param!$E$11)</f>
        <v>25471</v>
      </c>
      <c r="S941" s="3">
        <f t="shared" si="354"/>
        <v>27.358754027926963</v>
      </c>
      <c r="T941" s="3">
        <f>IF(A941&lt;$K$3,$K$2,tarifest3grenz(A941-$K$3,$A$3,Param!$B$10,Param!$C$10,Param!$D$10,Param!$E$10,Param!$B$11,Param!$C$11,Param!$D$11,Param!$E$11))*100</f>
        <v>42</v>
      </c>
      <c r="U941" s="3">
        <f>MAX(K941-tarifest3($K$3,$A$3,Param!$B$10,Param!$C$10,Param!$D$10,Param!$E$10,Param!$B$11,Param!$C$11,Param!$D$11,Param!$E$11),0)</f>
        <v>28881</v>
      </c>
      <c r="V941" s="3">
        <f t="shared" si="355"/>
        <v>31.021482277121375</v>
      </c>
      <c r="W941" s="3">
        <f t="shared" si="356"/>
        <v>42</v>
      </c>
      <c r="X941" s="3">
        <f>soli3grenz(K941,$A$3,Param!$J$9,Param!$J$10,Param!$J$11)*100</f>
        <v>5.5</v>
      </c>
      <c r="Y941" s="13">
        <f t="shared" si="343"/>
        <v>28881</v>
      </c>
      <c r="Z941" s="3">
        <f t="shared" si="357"/>
        <v>31.021482277121375</v>
      </c>
      <c r="AA941" s="13">
        <f t="shared" si="344"/>
        <v>42</v>
      </c>
      <c r="AB941" s="13">
        <f t="shared" si="345"/>
        <v>-2408.2700000000004</v>
      </c>
      <c r="AC941" s="13">
        <f t="shared" si="346"/>
        <v>-2.5867561761546689</v>
      </c>
      <c r="AD941" s="13">
        <f t="shared" si="347"/>
        <v>-4.9979999999999976</v>
      </c>
      <c r="AE941" s="3">
        <f t="shared" si="348"/>
        <v>0</v>
      </c>
      <c r="AF941" s="13">
        <f t="shared" si="336"/>
        <v>2408.2700000000004</v>
      </c>
      <c r="AG941" s="13">
        <f t="shared" si="358"/>
        <v>2.5867561761546689</v>
      </c>
      <c r="AH941" s="13">
        <f t="shared" si="337"/>
        <v>2.5867561761546689</v>
      </c>
    </row>
    <row r="942" spans="1:34" x14ac:dyDescent="0.2">
      <c r="A942" s="8">
        <f t="shared" si="359"/>
        <v>93200</v>
      </c>
      <c r="B942" s="9">
        <f t="shared" si="339"/>
        <v>93.2</v>
      </c>
      <c r="C942" s="13">
        <f>tarifest3(A942,$A$3,Param!$B$5,Param!$C$5,Param!$D$5,Param!$E$5,Param!$B$6,Param!$C$6,Param!$D$6,Param!$E$6)</f>
        <v>29807</v>
      </c>
      <c r="D942" s="3">
        <f t="shared" si="349"/>
        <v>31.981759656652358</v>
      </c>
      <c r="E942" s="3">
        <f>tarifest3grenz(A942,$A$3,Param!$B$5,Param!$C$5,Param!$D$5,Param!$E$5,Param!$B$6,Param!$C$6,Param!$D$6,Param!$E$6)*100</f>
        <v>42</v>
      </c>
      <c r="F942" s="13">
        <f>soli3(C942,$A$3,Param!$J$4,Param!$J$5,Param!$J$6)</f>
        <v>1529.26</v>
      </c>
      <c r="G942" s="3">
        <f>soli3grenz(C942,$A$3,Param!$J$4,Param!$J$5,Param!$J$6)*100</f>
        <v>11.899999999999999</v>
      </c>
      <c r="H942" s="13">
        <f t="shared" si="340"/>
        <v>31336.26</v>
      </c>
      <c r="I942" s="3">
        <f t="shared" si="338"/>
        <v>33.622596566523605</v>
      </c>
      <c r="J942" s="13">
        <f t="shared" si="341"/>
        <v>46.997999999999998</v>
      </c>
      <c r="K942" s="13">
        <f>tarifest3(A942,$A$3,Param!$B$10,Param!$C$10,Param!$D$10,Param!$E$10,Param!$B$11,Param!$C$11,Param!$D$11,Param!$E$11)</f>
        <v>34153</v>
      </c>
      <c r="L942" s="3">
        <f t="shared" si="350"/>
        <v>36.644849785407722</v>
      </c>
      <c r="M942" s="3">
        <f>tarifest3grenz(A942,$A$3,Param!$B$10,Param!$C$10,Param!$D$10,Param!$E$10,Param!$B$11,Param!$C$11,Param!$D$11,Param!$E$11)*100</f>
        <v>42</v>
      </c>
      <c r="N942" s="3">
        <f t="shared" si="351"/>
        <v>19753</v>
      </c>
      <c r="O942" s="3">
        <f t="shared" si="352"/>
        <v>21.194206008583691</v>
      </c>
      <c r="P942" s="13">
        <f t="shared" si="342"/>
        <v>65239.999999999993</v>
      </c>
      <c r="Q942" s="13">
        <f t="shared" si="353"/>
        <v>0</v>
      </c>
      <c r="R942" s="13">
        <f>tarifest3(A942-$K$3,$A$3,Param!$B$10,Param!$C$10,Param!$D$10,Param!$E$10,Param!$B$11,Param!$C$11,Param!$D$11,Param!$E$11)</f>
        <v>25513</v>
      </c>
      <c r="S942" s="3">
        <f t="shared" si="354"/>
        <v>27.374463519313302</v>
      </c>
      <c r="T942" s="3">
        <f>IF(A942&lt;$K$3,$K$2,tarifest3grenz(A942-$K$3,$A$3,Param!$B$10,Param!$C$10,Param!$D$10,Param!$E$10,Param!$B$11,Param!$C$11,Param!$D$11,Param!$E$11))*100</f>
        <v>42</v>
      </c>
      <c r="U942" s="3">
        <f>MAX(K942-tarifest3($K$3,$A$3,Param!$B$10,Param!$C$10,Param!$D$10,Param!$E$10,Param!$B$11,Param!$C$11,Param!$D$11,Param!$E$11),0)</f>
        <v>28923</v>
      </c>
      <c r="V942" s="3">
        <f t="shared" si="355"/>
        <v>31.033261802575108</v>
      </c>
      <c r="W942" s="3">
        <f t="shared" si="356"/>
        <v>42</v>
      </c>
      <c r="X942" s="3">
        <f>soli3grenz(K942,$A$3,Param!$J$9,Param!$J$10,Param!$J$11)*100</f>
        <v>5.5</v>
      </c>
      <c r="Y942" s="13">
        <f t="shared" si="343"/>
        <v>28923</v>
      </c>
      <c r="Z942" s="3">
        <f t="shared" si="357"/>
        <v>31.033261802575108</v>
      </c>
      <c r="AA942" s="13">
        <f t="shared" si="344"/>
        <v>42</v>
      </c>
      <c r="AB942" s="13">
        <f t="shared" si="345"/>
        <v>-2413.2599999999984</v>
      </c>
      <c r="AC942" s="13">
        <f t="shared" si="346"/>
        <v>-2.5893347639484965</v>
      </c>
      <c r="AD942" s="13">
        <f t="shared" si="347"/>
        <v>-4.9979999999999976</v>
      </c>
      <c r="AE942" s="3">
        <f t="shared" si="348"/>
        <v>0</v>
      </c>
      <c r="AF942" s="13">
        <f t="shared" si="336"/>
        <v>2413.2599999999984</v>
      </c>
      <c r="AG942" s="13">
        <f t="shared" si="358"/>
        <v>2.5893347639484965</v>
      </c>
      <c r="AH942" s="13">
        <f t="shared" si="337"/>
        <v>2.5893347639484965</v>
      </c>
    </row>
    <row r="943" spans="1:34" x14ac:dyDescent="0.2">
      <c r="A943" s="8">
        <f t="shared" si="359"/>
        <v>93300</v>
      </c>
      <c r="B943" s="9">
        <f t="shared" si="339"/>
        <v>93.3</v>
      </c>
      <c r="C943" s="13">
        <f>tarifest3(A943,$A$3,Param!$B$5,Param!$C$5,Param!$D$5,Param!$E$5,Param!$B$6,Param!$C$6,Param!$D$6,Param!$E$6)</f>
        <v>29849</v>
      </c>
      <c r="D943" s="3">
        <f t="shared" si="349"/>
        <v>31.992497320471596</v>
      </c>
      <c r="E943" s="3">
        <f>tarifest3grenz(A943,$A$3,Param!$B$5,Param!$C$5,Param!$D$5,Param!$E$5,Param!$B$6,Param!$C$6,Param!$D$6,Param!$E$6)*100</f>
        <v>42</v>
      </c>
      <c r="F943" s="13">
        <f>soli3(C943,$A$3,Param!$J$4,Param!$J$5,Param!$J$6)</f>
        <v>1534.26</v>
      </c>
      <c r="G943" s="3">
        <f>soli3grenz(C943,$A$3,Param!$J$4,Param!$J$5,Param!$J$6)*100</f>
        <v>11.899999999999999</v>
      </c>
      <c r="H943" s="13">
        <f t="shared" si="340"/>
        <v>31383.26</v>
      </c>
      <c r="I943" s="3">
        <f t="shared" si="338"/>
        <v>33.636934619506967</v>
      </c>
      <c r="J943" s="13">
        <f t="shared" si="341"/>
        <v>46.997999999999998</v>
      </c>
      <c r="K943" s="13">
        <f>tarifest3(A943,$A$3,Param!$B$10,Param!$C$10,Param!$D$10,Param!$E$10,Param!$B$11,Param!$C$11,Param!$D$11,Param!$E$11)</f>
        <v>34195</v>
      </c>
      <c r="L943" s="3">
        <f t="shared" si="350"/>
        <v>36.650589496248656</v>
      </c>
      <c r="M943" s="3">
        <f>tarifest3grenz(A943,$A$3,Param!$B$10,Param!$C$10,Param!$D$10,Param!$E$10,Param!$B$11,Param!$C$11,Param!$D$11,Param!$E$11)*100</f>
        <v>42</v>
      </c>
      <c r="N943" s="3">
        <f t="shared" si="351"/>
        <v>19795</v>
      </c>
      <c r="O943" s="3">
        <f t="shared" si="352"/>
        <v>21.216505894962488</v>
      </c>
      <c r="P943" s="13">
        <f t="shared" si="342"/>
        <v>65309.999999999993</v>
      </c>
      <c r="Q943" s="13">
        <f t="shared" si="353"/>
        <v>0</v>
      </c>
      <c r="R943" s="13">
        <f>tarifest3(A943-$K$3,$A$3,Param!$B$10,Param!$C$10,Param!$D$10,Param!$E$10,Param!$B$11,Param!$C$11,Param!$D$11,Param!$E$11)</f>
        <v>25555</v>
      </c>
      <c r="S943" s="3">
        <f t="shared" si="354"/>
        <v>27.390139335476952</v>
      </c>
      <c r="T943" s="3">
        <f>IF(A943&lt;$K$3,$K$2,tarifest3grenz(A943-$K$3,$A$3,Param!$B$10,Param!$C$10,Param!$D$10,Param!$E$10,Param!$B$11,Param!$C$11,Param!$D$11,Param!$E$11))*100</f>
        <v>42</v>
      </c>
      <c r="U943" s="3">
        <f>MAX(K943-tarifest3($K$3,$A$3,Param!$B$10,Param!$C$10,Param!$D$10,Param!$E$10,Param!$B$11,Param!$C$11,Param!$D$11,Param!$E$11),0)</f>
        <v>28965</v>
      </c>
      <c r="V943" s="3">
        <f t="shared" si="355"/>
        <v>31.045016077170416</v>
      </c>
      <c r="W943" s="3">
        <f t="shared" si="356"/>
        <v>42</v>
      </c>
      <c r="X943" s="3">
        <f>soli3grenz(K943,$A$3,Param!$J$9,Param!$J$10,Param!$J$11)*100</f>
        <v>5.5</v>
      </c>
      <c r="Y943" s="13">
        <f t="shared" si="343"/>
        <v>28965</v>
      </c>
      <c r="Z943" s="3">
        <f t="shared" si="357"/>
        <v>31.045016077170416</v>
      </c>
      <c r="AA943" s="13">
        <f t="shared" si="344"/>
        <v>42</v>
      </c>
      <c r="AB943" s="13">
        <f t="shared" si="345"/>
        <v>-2418.2599999999984</v>
      </c>
      <c r="AC943" s="13">
        <f t="shared" si="346"/>
        <v>-2.5919185423365505</v>
      </c>
      <c r="AD943" s="13">
        <f t="shared" si="347"/>
        <v>-4.9979999999999976</v>
      </c>
      <c r="AE943" s="3">
        <f t="shared" si="348"/>
        <v>0</v>
      </c>
      <c r="AF943" s="13">
        <f t="shared" si="336"/>
        <v>2418.2599999999984</v>
      </c>
      <c r="AG943" s="13">
        <f t="shared" si="358"/>
        <v>2.5919185423365505</v>
      </c>
      <c r="AH943" s="13">
        <f t="shared" si="337"/>
        <v>2.5919185423365505</v>
      </c>
    </row>
    <row r="944" spans="1:34" x14ac:dyDescent="0.2">
      <c r="A944" s="8">
        <f t="shared" si="359"/>
        <v>93400</v>
      </c>
      <c r="B944" s="9">
        <f t="shared" si="339"/>
        <v>93.4</v>
      </c>
      <c r="C944" s="13">
        <f>tarifest3(A944,$A$3,Param!$B$5,Param!$C$5,Param!$D$5,Param!$E$5,Param!$B$6,Param!$C$6,Param!$D$6,Param!$E$6)</f>
        <v>29891</v>
      </c>
      <c r="D944" s="3">
        <f t="shared" si="349"/>
        <v>32.003211991434689</v>
      </c>
      <c r="E944" s="3">
        <f>tarifest3grenz(A944,$A$3,Param!$B$5,Param!$C$5,Param!$D$5,Param!$E$5,Param!$B$6,Param!$C$6,Param!$D$6,Param!$E$6)*100</f>
        <v>42</v>
      </c>
      <c r="F944" s="13">
        <f>soli3(C944,$A$3,Param!$J$4,Param!$J$5,Param!$J$6)</f>
        <v>1539.26</v>
      </c>
      <c r="G944" s="3">
        <f>soli3grenz(C944,$A$3,Param!$J$4,Param!$J$5,Param!$J$6)*100</f>
        <v>11.899999999999999</v>
      </c>
      <c r="H944" s="13">
        <f t="shared" si="340"/>
        <v>31430.26</v>
      </c>
      <c r="I944" s="3">
        <f t="shared" si="338"/>
        <v>33.65124197002141</v>
      </c>
      <c r="J944" s="13">
        <f t="shared" si="341"/>
        <v>46.997999999999998</v>
      </c>
      <c r="K944" s="13">
        <f>tarifest3(A944,$A$3,Param!$B$10,Param!$C$10,Param!$D$10,Param!$E$10,Param!$B$11,Param!$C$11,Param!$D$11,Param!$E$11)</f>
        <v>34237</v>
      </c>
      <c r="L944" s="3">
        <f t="shared" si="350"/>
        <v>36.656316916488223</v>
      </c>
      <c r="M944" s="3">
        <f>tarifest3grenz(A944,$A$3,Param!$B$10,Param!$C$10,Param!$D$10,Param!$E$10,Param!$B$11,Param!$C$11,Param!$D$11,Param!$E$11)*100</f>
        <v>42</v>
      </c>
      <c r="N944" s="3">
        <f t="shared" si="351"/>
        <v>19837</v>
      </c>
      <c r="O944" s="3">
        <f t="shared" si="352"/>
        <v>21.238758029978584</v>
      </c>
      <c r="P944" s="13">
        <f t="shared" si="342"/>
        <v>65379.999999999993</v>
      </c>
      <c r="Q944" s="13">
        <f t="shared" si="353"/>
        <v>0</v>
      </c>
      <c r="R944" s="13">
        <f>tarifest3(A944-$K$3,$A$3,Param!$B$10,Param!$C$10,Param!$D$10,Param!$E$10,Param!$B$11,Param!$C$11,Param!$D$11,Param!$E$11)</f>
        <v>25597</v>
      </c>
      <c r="S944" s="3">
        <f t="shared" si="354"/>
        <v>27.405781584582439</v>
      </c>
      <c r="T944" s="3">
        <f>IF(A944&lt;$K$3,$K$2,tarifest3grenz(A944-$K$3,$A$3,Param!$B$10,Param!$C$10,Param!$D$10,Param!$E$10,Param!$B$11,Param!$C$11,Param!$D$11,Param!$E$11))*100</f>
        <v>42</v>
      </c>
      <c r="U944" s="3">
        <f>MAX(K944-tarifest3($K$3,$A$3,Param!$B$10,Param!$C$10,Param!$D$10,Param!$E$10,Param!$B$11,Param!$C$11,Param!$D$11,Param!$E$11),0)</f>
        <v>29007</v>
      </c>
      <c r="V944" s="3">
        <f t="shared" si="355"/>
        <v>31.056745182012847</v>
      </c>
      <c r="W944" s="3">
        <f t="shared" si="356"/>
        <v>42</v>
      </c>
      <c r="X944" s="3">
        <f>soli3grenz(K944,$A$3,Param!$J$9,Param!$J$10,Param!$J$11)*100</f>
        <v>5.5</v>
      </c>
      <c r="Y944" s="13">
        <f t="shared" si="343"/>
        <v>29007</v>
      </c>
      <c r="Z944" s="3">
        <f t="shared" si="357"/>
        <v>31.056745182012847</v>
      </c>
      <c r="AA944" s="13">
        <f t="shared" si="344"/>
        <v>42</v>
      </c>
      <c r="AB944" s="13">
        <f t="shared" si="345"/>
        <v>-2423.2599999999984</v>
      </c>
      <c r="AC944" s="13">
        <f t="shared" si="346"/>
        <v>-2.5944967880085628</v>
      </c>
      <c r="AD944" s="13">
        <f t="shared" si="347"/>
        <v>-4.9979999999999976</v>
      </c>
      <c r="AE944" s="3">
        <f t="shared" si="348"/>
        <v>0</v>
      </c>
      <c r="AF944" s="13">
        <f t="shared" si="336"/>
        <v>2423.2599999999984</v>
      </c>
      <c r="AG944" s="13">
        <f t="shared" si="358"/>
        <v>2.5944967880085628</v>
      </c>
      <c r="AH944" s="13">
        <f t="shared" si="337"/>
        <v>2.5944967880085628</v>
      </c>
    </row>
    <row r="945" spans="1:34" x14ac:dyDescent="0.2">
      <c r="A945" s="8">
        <f t="shared" si="359"/>
        <v>93500</v>
      </c>
      <c r="B945" s="9">
        <f t="shared" si="339"/>
        <v>93.5</v>
      </c>
      <c r="C945" s="13">
        <f>tarifest3(A945,$A$3,Param!$B$5,Param!$C$5,Param!$D$5,Param!$E$5,Param!$B$6,Param!$C$6,Param!$D$6,Param!$E$6)</f>
        <v>29933</v>
      </c>
      <c r="D945" s="3">
        <f t="shared" si="349"/>
        <v>32.01390374331551</v>
      </c>
      <c r="E945" s="3">
        <f>tarifest3grenz(A945,$A$3,Param!$B$5,Param!$C$5,Param!$D$5,Param!$E$5,Param!$B$6,Param!$C$6,Param!$D$6,Param!$E$6)*100</f>
        <v>42</v>
      </c>
      <c r="F945" s="13">
        <f>soli3(C945,$A$3,Param!$J$4,Param!$J$5,Param!$J$6)</f>
        <v>1544.26</v>
      </c>
      <c r="G945" s="3">
        <f>soli3grenz(C945,$A$3,Param!$J$4,Param!$J$5,Param!$J$6)*100</f>
        <v>11.899999999999999</v>
      </c>
      <c r="H945" s="13">
        <f t="shared" si="340"/>
        <v>31477.26</v>
      </c>
      <c r="I945" s="3">
        <f t="shared" si="338"/>
        <v>33.665518716577537</v>
      </c>
      <c r="J945" s="13">
        <f t="shared" si="341"/>
        <v>46.997999999999998</v>
      </c>
      <c r="K945" s="13">
        <f>tarifest3(A945,$A$3,Param!$B$10,Param!$C$10,Param!$D$10,Param!$E$10,Param!$B$11,Param!$C$11,Param!$D$11,Param!$E$11)</f>
        <v>34279</v>
      </c>
      <c r="L945" s="3">
        <f t="shared" si="350"/>
        <v>36.662032085561499</v>
      </c>
      <c r="M945" s="3">
        <f>tarifest3grenz(A945,$A$3,Param!$B$10,Param!$C$10,Param!$D$10,Param!$E$10,Param!$B$11,Param!$C$11,Param!$D$11,Param!$E$11)*100</f>
        <v>42</v>
      </c>
      <c r="N945" s="3">
        <f t="shared" si="351"/>
        <v>19879</v>
      </c>
      <c r="O945" s="3">
        <f t="shared" si="352"/>
        <v>21.26096256684492</v>
      </c>
      <c r="P945" s="13">
        <f t="shared" si="342"/>
        <v>65449.999999999993</v>
      </c>
      <c r="Q945" s="13">
        <f t="shared" si="353"/>
        <v>0</v>
      </c>
      <c r="R945" s="13">
        <f>tarifest3(A945-$K$3,$A$3,Param!$B$10,Param!$C$10,Param!$D$10,Param!$E$10,Param!$B$11,Param!$C$11,Param!$D$11,Param!$E$11)</f>
        <v>25639</v>
      </c>
      <c r="S945" s="3">
        <f t="shared" si="354"/>
        <v>27.421390374331551</v>
      </c>
      <c r="T945" s="3">
        <f>IF(A945&lt;$K$3,$K$2,tarifest3grenz(A945-$K$3,$A$3,Param!$B$10,Param!$C$10,Param!$D$10,Param!$E$10,Param!$B$11,Param!$C$11,Param!$D$11,Param!$E$11))*100</f>
        <v>42</v>
      </c>
      <c r="U945" s="3">
        <f>MAX(K945-tarifest3($K$3,$A$3,Param!$B$10,Param!$C$10,Param!$D$10,Param!$E$10,Param!$B$11,Param!$C$11,Param!$D$11,Param!$E$11),0)</f>
        <v>29049</v>
      </c>
      <c r="V945" s="3">
        <f t="shared" si="355"/>
        <v>31.068449197860964</v>
      </c>
      <c r="W945" s="3">
        <f t="shared" si="356"/>
        <v>42</v>
      </c>
      <c r="X945" s="3">
        <f>soli3grenz(K945,$A$3,Param!$J$9,Param!$J$10,Param!$J$11)*100</f>
        <v>5.5</v>
      </c>
      <c r="Y945" s="13">
        <f t="shared" si="343"/>
        <v>29049</v>
      </c>
      <c r="Z945" s="3">
        <f t="shared" si="357"/>
        <v>31.068449197860964</v>
      </c>
      <c r="AA945" s="13">
        <f t="shared" si="344"/>
        <v>42</v>
      </c>
      <c r="AB945" s="13">
        <f t="shared" si="345"/>
        <v>-2428.2599999999984</v>
      </c>
      <c r="AC945" s="13">
        <f t="shared" si="346"/>
        <v>-2.5970695187165731</v>
      </c>
      <c r="AD945" s="13">
        <f t="shared" si="347"/>
        <v>-4.9979999999999976</v>
      </c>
      <c r="AE945" s="3">
        <f t="shared" si="348"/>
        <v>0</v>
      </c>
      <c r="AF945" s="13">
        <f t="shared" si="336"/>
        <v>2428.2599999999984</v>
      </c>
      <c r="AG945" s="13">
        <f t="shared" si="358"/>
        <v>2.5970695187165731</v>
      </c>
      <c r="AH945" s="13">
        <f t="shared" si="337"/>
        <v>2.5970695187165731</v>
      </c>
    </row>
    <row r="946" spans="1:34" x14ac:dyDescent="0.2">
      <c r="A946" s="8">
        <f t="shared" si="359"/>
        <v>93600</v>
      </c>
      <c r="B946" s="9">
        <f t="shared" si="339"/>
        <v>93.6</v>
      </c>
      <c r="C946" s="13">
        <f>tarifest3(A946,$A$3,Param!$B$5,Param!$C$5,Param!$D$5,Param!$E$5,Param!$B$6,Param!$C$6,Param!$D$6,Param!$E$6)</f>
        <v>29975</v>
      </c>
      <c r="D946" s="3">
        <f t="shared" si="349"/>
        <v>32.024572649572647</v>
      </c>
      <c r="E946" s="3">
        <f>tarifest3grenz(A946,$A$3,Param!$B$5,Param!$C$5,Param!$D$5,Param!$E$5,Param!$B$6,Param!$C$6,Param!$D$6,Param!$E$6)*100</f>
        <v>42</v>
      </c>
      <c r="F946" s="13">
        <f>soli3(C946,$A$3,Param!$J$4,Param!$J$5,Param!$J$6)</f>
        <v>1549.26</v>
      </c>
      <c r="G946" s="3">
        <f>soli3grenz(C946,$A$3,Param!$J$4,Param!$J$5,Param!$J$6)*100</f>
        <v>11.899999999999999</v>
      </c>
      <c r="H946" s="13">
        <f t="shared" si="340"/>
        <v>31524.26</v>
      </c>
      <c r="I946" s="3">
        <f t="shared" si="338"/>
        <v>33.679764957264958</v>
      </c>
      <c r="J946" s="13">
        <f t="shared" si="341"/>
        <v>46.997999999999998</v>
      </c>
      <c r="K946" s="13">
        <f>tarifest3(A946,$A$3,Param!$B$10,Param!$C$10,Param!$D$10,Param!$E$10,Param!$B$11,Param!$C$11,Param!$D$11,Param!$E$11)</f>
        <v>34321</v>
      </c>
      <c r="L946" s="3">
        <f t="shared" si="350"/>
        <v>36.667735042735046</v>
      </c>
      <c r="M946" s="3">
        <f>tarifest3grenz(A946,$A$3,Param!$B$10,Param!$C$10,Param!$D$10,Param!$E$10,Param!$B$11,Param!$C$11,Param!$D$11,Param!$E$11)*100</f>
        <v>42</v>
      </c>
      <c r="N946" s="3">
        <f t="shared" si="351"/>
        <v>19921</v>
      </c>
      <c r="O946" s="3">
        <f t="shared" si="352"/>
        <v>21.283119658119659</v>
      </c>
      <c r="P946" s="13">
        <f t="shared" si="342"/>
        <v>65519.999999999993</v>
      </c>
      <c r="Q946" s="13">
        <f t="shared" si="353"/>
        <v>0</v>
      </c>
      <c r="R946" s="13">
        <f>tarifest3(A946-$K$3,$A$3,Param!$B$10,Param!$C$10,Param!$D$10,Param!$E$10,Param!$B$11,Param!$C$11,Param!$D$11,Param!$E$11)</f>
        <v>25681</v>
      </c>
      <c r="S946" s="3">
        <f t="shared" si="354"/>
        <v>27.436965811965813</v>
      </c>
      <c r="T946" s="3">
        <f>IF(A946&lt;$K$3,$K$2,tarifest3grenz(A946-$K$3,$A$3,Param!$B$10,Param!$C$10,Param!$D$10,Param!$E$10,Param!$B$11,Param!$C$11,Param!$D$11,Param!$E$11))*100</f>
        <v>42</v>
      </c>
      <c r="U946" s="3">
        <f>MAX(K946-tarifest3($K$3,$A$3,Param!$B$10,Param!$C$10,Param!$D$10,Param!$E$10,Param!$B$11,Param!$C$11,Param!$D$11,Param!$E$11),0)</f>
        <v>29091</v>
      </c>
      <c r="V946" s="3">
        <f t="shared" si="355"/>
        <v>31.080128205128204</v>
      </c>
      <c r="W946" s="3">
        <f t="shared" si="356"/>
        <v>42</v>
      </c>
      <c r="X946" s="3">
        <f>soli3grenz(K946,$A$3,Param!$J$9,Param!$J$10,Param!$J$11)*100</f>
        <v>5.5</v>
      </c>
      <c r="Y946" s="13">
        <f t="shared" si="343"/>
        <v>29091</v>
      </c>
      <c r="Z946" s="3">
        <f t="shared" si="357"/>
        <v>31.080128205128204</v>
      </c>
      <c r="AA946" s="13">
        <f t="shared" si="344"/>
        <v>42</v>
      </c>
      <c r="AB946" s="13">
        <f t="shared" si="345"/>
        <v>-2433.2599999999984</v>
      </c>
      <c r="AC946" s="13">
        <f t="shared" si="346"/>
        <v>-2.5996367521367532</v>
      </c>
      <c r="AD946" s="13">
        <f t="shared" si="347"/>
        <v>-4.9979999999999976</v>
      </c>
      <c r="AE946" s="3">
        <f t="shared" si="348"/>
        <v>0</v>
      </c>
      <c r="AF946" s="13">
        <f t="shared" si="336"/>
        <v>2433.2599999999984</v>
      </c>
      <c r="AG946" s="13">
        <f t="shared" si="358"/>
        <v>2.5996367521367532</v>
      </c>
      <c r="AH946" s="13">
        <f t="shared" si="337"/>
        <v>2.5996367521367532</v>
      </c>
    </row>
    <row r="947" spans="1:34" x14ac:dyDescent="0.2">
      <c r="A947" s="8">
        <f t="shared" si="359"/>
        <v>93700</v>
      </c>
      <c r="B947" s="9">
        <f t="shared" si="339"/>
        <v>93.7</v>
      </c>
      <c r="C947" s="13">
        <f>tarifest3(A947,$A$3,Param!$B$5,Param!$C$5,Param!$D$5,Param!$E$5,Param!$B$6,Param!$C$6,Param!$D$6,Param!$E$6)</f>
        <v>30017</v>
      </c>
      <c r="D947" s="3">
        <f t="shared" si="349"/>
        <v>32.035218783351119</v>
      </c>
      <c r="E947" s="3">
        <f>tarifest3grenz(A947,$A$3,Param!$B$5,Param!$C$5,Param!$D$5,Param!$E$5,Param!$B$6,Param!$C$6,Param!$D$6,Param!$E$6)*100</f>
        <v>42</v>
      </c>
      <c r="F947" s="13">
        <f>soli3(C947,$A$3,Param!$J$4,Param!$J$5,Param!$J$6)</f>
        <v>1554.25</v>
      </c>
      <c r="G947" s="3">
        <f>soli3grenz(C947,$A$3,Param!$J$4,Param!$J$5,Param!$J$6)*100</f>
        <v>11.899999999999999</v>
      </c>
      <c r="H947" s="13">
        <f t="shared" si="340"/>
        <v>31571.25</v>
      </c>
      <c r="I947" s="3">
        <f t="shared" si="338"/>
        <v>33.693970117395942</v>
      </c>
      <c r="J947" s="13">
        <f t="shared" si="341"/>
        <v>46.997999999999998</v>
      </c>
      <c r="K947" s="13">
        <f>tarifest3(A947,$A$3,Param!$B$10,Param!$C$10,Param!$D$10,Param!$E$10,Param!$B$11,Param!$C$11,Param!$D$11,Param!$E$11)</f>
        <v>34363</v>
      </c>
      <c r="L947" s="3">
        <f t="shared" si="350"/>
        <v>36.673425827107792</v>
      </c>
      <c r="M947" s="3">
        <f>tarifest3grenz(A947,$A$3,Param!$B$10,Param!$C$10,Param!$D$10,Param!$E$10,Param!$B$11,Param!$C$11,Param!$D$11,Param!$E$11)*100</f>
        <v>42</v>
      </c>
      <c r="N947" s="3">
        <f t="shared" si="351"/>
        <v>19963</v>
      </c>
      <c r="O947" s="3">
        <f t="shared" si="352"/>
        <v>21.305229455709711</v>
      </c>
      <c r="P947" s="13">
        <f t="shared" si="342"/>
        <v>65590</v>
      </c>
      <c r="Q947" s="13">
        <f t="shared" si="353"/>
        <v>0</v>
      </c>
      <c r="R947" s="13">
        <f>tarifest3(A947-$K$3,$A$3,Param!$B$10,Param!$C$10,Param!$D$10,Param!$E$10,Param!$B$11,Param!$C$11,Param!$D$11,Param!$E$11)</f>
        <v>25723</v>
      </c>
      <c r="S947" s="3">
        <f t="shared" si="354"/>
        <v>27.452508004268942</v>
      </c>
      <c r="T947" s="3">
        <f>IF(A947&lt;$K$3,$K$2,tarifest3grenz(A947-$K$3,$A$3,Param!$B$10,Param!$C$10,Param!$D$10,Param!$E$10,Param!$B$11,Param!$C$11,Param!$D$11,Param!$E$11))*100</f>
        <v>42</v>
      </c>
      <c r="U947" s="3">
        <f>MAX(K947-tarifest3($K$3,$A$3,Param!$B$10,Param!$C$10,Param!$D$10,Param!$E$10,Param!$B$11,Param!$C$11,Param!$D$11,Param!$E$11),0)</f>
        <v>29133</v>
      </c>
      <c r="V947" s="3">
        <f t="shared" si="355"/>
        <v>31.09178228388474</v>
      </c>
      <c r="W947" s="3">
        <f t="shared" si="356"/>
        <v>42</v>
      </c>
      <c r="X947" s="3">
        <f>soli3grenz(K947,$A$3,Param!$J$9,Param!$J$10,Param!$J$11)*100</f>
        <v>5.5</v>
      </c>
      <c r="Y947" s="13">
        <f t="shared" si="343"/>
        <v>29133</v>
      </c>
      <c r="Z947" s="3">
        <f t="shared" si="357"/>
        <v>31.09178228388474</v>
      </c>
      <c r="AA947" s="13">
        <f t="shared" si="344"/>
        <v>42</v>
      </c>
      <c r="AB947" s="13">
        <f t="shared" si="345"/>
        <v>-2438.25</v>
      </c>
      <c r="AC947" s="13">
        <f t="shared" si="346"/>
        <v>-2.6021878335112021</v>
      </c>
      <c r="AD947" s="13">
        <f t="shared" si="347"/>
        <v>-4.9979999999999976</v>
      </c>
      <c r="AE947" s="3">
        <f t="shared" si="348"/>
        <v>0</v>
      </c>
      <c r="AF947" s="13">
        <f t="shared" si="336"/>
        <v>2438.25</v>
      </c>
      <c r="AG947" s="13">
        <f t="shared" si="358"/>
        <v>2.6021878335112021</v>
      </c>
      <c r="AH947" s="13">
        <f t="shared" si="337"/>
        <v>2.6021878335112021</v>
      </c>
    </row>
    <row r="948" spans="1:34" x14ac:dyDescent="0.2">
      <c r="A948" s="8">
        <f t="shared" si="359"/>
        <v>93800</v>
      </c>
      <c r="B948" s="9">
        <f t="shared" si="339"/>
        <v>93.8</v>
      </c>
      <c r="C948" s="13">
        <f>tarifest3(A948,$A$3,Param!$B$5,Param!$C$5,Param!$D$5,Param!$E$5,Param!$B$6,Param!$C$6,Param!$D$6,Param!$E$6)</f>
        <v>30059</v>
      </c>
      <c r="D948" s="3">
        <f t="shared" si="349"/>
        <v>32.045842217484008</v>
      </c>
      <c r="E948" s="3">
        <f>tarifest3grenz(A948,$A$3,Param!$B$5,Param!$C$5,Param!$D$5,Param!$E$5,Param!$B$6,Param!$C$6,Param!$D$6,Param!$E$6)*100</f>
        <v>42</v>
      </c>
      <c r="F948" s="13">
        <f>soli3(C948,$A$3,Param!$J$4,Param!$J$5,Param!$J$6)</f>
        <v>1559.25</v>
      </c>
      <c r="G948" s="3">
        <f>soli3grenz(C948,$A$3,Param!$J$4,Param!$J$5,Param!$J$6)*100</f>
        <v>11.899999999999999</v>
      </c>
      <c r="H948" s="13">
        <f t="shared" si="340"/>
        <v>31618.25</v>
      </c>
      <c r="I948" s="3">
        <f t="shared" si="338"/>
        <v>33.708155650319831</v>
      </c>
      <c r="J948" s="13">
        <f t="shared" si="341"/>
        <v>46.997999999999998</v>
      </c>
      <c r="K948" s="13">
        <f>tarifest3(A948,$A$3,Param!$B$10,Param!$C$10,Param!$D$10,Param!$E$10,Param!$B$11,Param!$C$11,Param!$D$11,Param!$E$11)</f>
        <v>34405</v>
      </c>
      <c r="L948" s="3">
        <f t="shared" si="350"/>
        <v>36.679104477611943</v>
      </c>
      <c r="M948" s="3">
        <f>tarifest3grenz(A948,$A$3,Param!$B$10,Param!$C$10,Param!$D$10,Param!$E$10,Param!$B$11,Param!$C$11,Param!$D$11,Param!$E$11)*100</f>
        <v>42</v>
      </c>
      <c r="N948" s="3">
        <f t="shared" si="351"/>
        <v>20005</v>
      </c>
      <c r="O948" s="3">
        <f t="shared" si="352"/>
        <v>21.3272921108742</v>
      </c>
      <c r="P948" s="13">
        <f t="shared" si="342"/>
        <v>65660</v>
      </c>
      <c r="Q948" s="13">
        <f t="shared" si="353"/>
        <v>0</v>
      </c>
      <c r="R948" s="13">
        <f>tarifest3(A948-$K$3,$A$3,Param!$B$10,Param!$C$10,Param!$D$10,Param!$E$10,Param!$B$11,Param!$C$11,Param!$D$11,Param!$E$11)</f>
        <v>25765</v>
      </c>
      <c r="S948" s="3">
        <f t="shared" si="354"/>
        <v>27.468017057569295</v>
      </c>
      <c r="T948" s="3">
        <f>IF(A948&lt;$K$3,$K$2,tarifest3grenz(A948-$K$3,$A$3,Param!$B$10,Param!$C$10,Param!$D$10,Param!$E$10,Param!$B$11,Param!$C$11,Param!$D$11,Param!$E$11))*100</f>
        <v>42</v>
      </c>
      <c r="U948" s="3">
        <f>MAX(K948-tarifest3($K$3,$A$3,Param!$B$10,Param!$C$10,Param!$D$10,Param!$E$10,Param!$B$11,Param!$C$11,Param!$D$11,Param!$E$11),0)</f>
        <v>29175</v>
      </c>
      <c r="V948" s="3">
        <f t="shared" si="355"/>
        <v>31.103411513859275</v>
      </c>
      <c r="W948" s="3">
        <f t="shared" si="356"/>
        <v>42</v>
      </c>
      <c r="X948" s="3">
        <f>soli3grenz(K948,$A$3,Param!$J$9,Param!$J$10,Param!$J$11)*100</f>
        <v>5.5</v>
      </c>
      <c r="Y948" s="13">
        <f t="shared" si="343"/>
        <v>29175</v>
      </c>
      <c r="Z948" s="3">
        <f t="shared" si="357"/>
        <v>31.103411513859275</v>
      </c>
      <c r="AA948" s="13">
        <f t="shared" si="344"/>
        <v>42</v>
      </c>
      <c r="AB948" s="13">
        <f t="shared" si="345"/>
        <v>-2443.25</v>
      </c>
      <c r="AC948" s="13">
        <f t="shared" si="346"/>
        <v>-2.6047441364605568</v>
      </c>
      <c r="AD948" s="13">
        <f t="shared" si="347"/>
        <v>-4.9979999999999976</v>
      </c>
      <c r="AE948" s="3">
        <f t="shared" si="348"/>
        <v>0</v>
      </c>
      <c r="AF948" s="13">
        <f t="shared" ref="AF948:AF1011" si="360">-AB948</f>
        <v>2443.25</v>
      </c>
      <c r="AG948" s="13">
        <f t="shared" si="358"/>
        <v>2.6047441364605568</v>
      </c>
      <c r="AH948" s="13">
        <f t="shared" ref="AH948:AH1011" si="361">-AC948</f>
        <v>2.6047441364605568</v>
      </c>
    </row>
    <row r="949" spans="1:34" x14ac:dyDescent="0.2">
      <c r="A949" s="8">
        <f t="shared" si="359"/>
        <v>93900</v>
      </c>
      <c r="B949" s="9">
        <f t="shared" si="339"/>
        <v>93.9</v>
      </c>
      <c r="C949" s="13">
        <f>tarifest3(A949,$A$3,Param!$B$5,Param!$C$5,Param!$D$5,Param!$E$5,Param!$B$6,Param!$C$6,Param!$D$6,Param!$E$6)</f>
        <v>30101</v>
      </c>
      <c r="D949" s="3">
        <f t="shared" si="349"/>
        <v>32.056443024494143</v>
      </c>
      <c r="E949" s="3">
        <f>tarifest3grenz(A949,$A$3,Param!$B$5,Param!$C$5,Param!$D$5,Param!$E$5,Param!$B$6,Param!$C$6,Param!$D$6,Param!$E$6)*100</f>
        <v>42</v>
      </c>
      <c r="F949" s="13">
        <f>soli3(C949,$A$3,Param!$J$4,Param!$J$5,Param!$J$6)</f>
        <v>1564.25</v>
      </c>
      <c r="G949" s="3">
        <f>soli3grenz(C949,$A$3,Param!$J$4,Param!$J$5,Param!$J$6)*100</f>
        <v>11.899999999999999</v>
      </c>
      <c r="H949" s="13">
        <f t="shared" si="340"/>
        <v>31665.25</v>
      </c>
      <c r="I949" s="3">
        <f t="shared" si="338"/>
        <v>33.72231096911608</v>
      </c>
      <c r="J949" s="13">
        <f t="shared" si="341"/>
        <v>46.997999999999998</v>
      </c>
      <c r="K949" s="13">
        <f>tarifest3(A949,$A$3,Param!$B$10,Param!$C$10,Param!$D$10,Param!$E$10,Param!$B$11,Param!$C$11,Param!$D$11,Param!$E$11)</f>
        <v>34447</v>
      </c>
      <c r="L949" s="3">
        <f t="shared" si="350"/>
        <v>36.684771033013845</v>
      </c>
      <c r="M949" s="3">
        <f>tarifest3grenz(A949,$A$3,Param!$B$10,Param!$C$10,Param!$D$10,Param!$E$10,Param!$B$11,Param!$C$11,Param!$D$11,Param!$E$11)*100</f>
        <v>42</v>
      </c>
      <c r="N949" s="3">
        <f t="shared" si="351"/>
        <v>20047</v>
      </c>
      <c r="O949" s="3">
        <f t="shared" si="352"/>
        <v>21.349307774227903</v>
      </c>
      <c r="P949" s="13">
        <f t="shared" si="342"/>
        <v>65730</v>
      </c>
      <c r="Q949" s="13">
        <f t="shared" si="353"/>
        <v>0</v>
      </c>
      <c r="R949" s="13">
        <f>tarifest3(A949-$K$3,$A$3,Param!$B$10,Param!$C$10,Param!$D$10,Param!$E$10,Param!$B$11,Param!$C$11,Param!$D$11,Param!$E$11)</f>
        <v>25807</v>
      </c>
      <c r="S949" s="3">
        <f t="shared" si="354"/>
        <v>27.483493077742278</v>
      </c>
      <c r="T949" s="3">
        <f>IF(A949&lt;$K$3,$K$2,tarifest3grenz(A949-$K$3,$A$3,Param!$B$10,Param!$C$10,Param!$D$10,Param!$E$10,Param!$B$11,Param!$C$11,Param!$D$11,Param!$E$11))*100</f>
        <v>42</v>
      </c>
      <c r="U949" s="3">
        <f>MAX(K949-tarifest3($K$3,$A$3,Param!$B$10,Param!$C$10,Param!$D$10,Param!$E$10,Param!$B$11,Param!$C$11,Param!$D$11,Param!$E$11),0)</f>
        <v>29217</v>
      </c>
      <c r="V949" s="3">
        <f t="shared" si="355"/>
        <v>31.115015974440897</v>
      </c>
      <c r="W949" s="3">
        <f t="shared" si="356"/>
        <v>42</v>
      </c>
      <c r="X949" s="3">
        <f>soli3grenz(K949,$A$3,Param!$J$9,Param!$J$10,Param!$J$11)*100</f>
        <v>5.5</v>
      </c>
      <c r="Y949" s="13">
        <f t="shared" si="343"/>
        <v>29217</v>
      </c>
      <c r="Z949" s="3">
        <f t="shared" si="357"/>
        <v>31.115015974440897</v>
      </c>
      <c r="AA949" s="13">
        <f t="shared" si="344"/>
        <v>42</v>
      </c>
      <c r="AB949" s="13">
        <f t="shared" si="345"/>
        <v>-2448.25</v>
      </c>
      <c r="AC949" s="13">
        <f t="shared" si="346"/>
        <v>-2.6072949946751827</v>
      </c>
      <c r="AD949" s="13">
        <f t="shared" si="347"/>
        <v>-4.9979999999999976</v>
      </c>
      <c r="AE949" s="3">
        <f t="shared" si="348"/>
        <v>0</v>
      </c>
      <c r="AF949" s="13">
        <f t="shared" si="360"/>
        <v>2448.25</v>
      </c>
      <c r="AG949" s="13">
        <f t="shared" si="358"/>
        <v>2.6072949946751827</v>
      </c>
      <c r="AH949" s="13">
        <f t="shared" si="361"/>
        <v>2.6072949946751827</v>
      </c>
    </row>
    <row r="950" spans="1:34" x14ac:dyDescent="0.2">
      <c r="A950" s="8">
        <f t="shared" si="359"/>
        <v>94000</v>
      </c>
      <c r="B950" s="9">
        <f t="shared" si="339"/>
        <v>94</v>
      </c>
      <c r="C950" s="13">
        <f>tarifest3(A950,$A$3,Param!$B$5,Param!$C$5,Param!$D$5,Param!$E$5,Param!$B$6,Param!$C$6,Param!$D$6,Param!$E$6)</f>
        <v>30143</v>
      </c>
      <c r="D950" s="3">
        <f t="shared" si="349"/>
        <v>32.067021276595746</v>
      </c>
      <c r="E950" s="3">
        <f>tarifest3grenz(A950,$A$3,Param!$B$5,Param!$C$5,Param!$D$5,Param!$E$5,Param!$B$6,Param!$C$6,Param!$D$6,Param!$E$6)*100</f>
        <v>42</v>
      </c>
      <c r="F950" s="13">
        <f>soli3(C950,$A$3,Param!$J$4,Param!$J$5,Param!$J$6)</f>
        <v>1569.25</v>
      </c>
      <c r="G950" s="3">
        <f>soli3grenz(C950,$A$3,Param!$J$4,Param!$J$5,Param!$J$6)*100</f>
        <v>11.899999999999999</v>
      </c>
      <c r="H950" s="13">
        <f t="shared" si="340"/>
        <v>31712.25</v>
      </c>
      <c r="I950" s="3">
        <f t="shared" si="338"/>
        <v>33.736436170212762</v>
      </c>
      <c r="J950" s="13">
        <f t="shared" si="341"/>
        <v>46.997999999999998</v>
      </c>
      <c r="K950" s="13">
        <f>tarifest3(A950,$A$3,Param!$B$10,Param!$C$10,Param!$D$10,Param!$E$10,Param!$B$11,Param!$C$11,Param!$D$11,Param!$E$11)</f>
        <v>34489</v>
      </c>
      <c r="L950" s="3">
        <f t="shared" si="350"/>
        <v>36.690425531914897</v>
      </c>
      <c r="M950" s="3">
        <f>tarifest3grenz(A950,$A$3,Param!$B$10,Param!$C$10,Param!$D$10,Param!$E$10,Param!$B$11,Param!$C$11,Param!$D$11,Param!$E$11)*100</f>
        <v>42</v>
      </c>
      <c r="N950" s="3">
        <f t="shared" si="351"/>
        <v>20089</v>
      </c>
      <c r="O950" s="3">
        <f t="shared" si="352"/>
        <v>21.371276595744682</v>
      </c>
      <c r="P950" s="13">
        <f t="shared" si="342"/>
        <v>65800</v>
      </c>
      <c r="Q950" s="13">
        <f t="shared" si="353"/>
        <v>0</v>
      </c>
      <c r="R950" s="13">
        <f>tarifest3(A950-$K$3,$A$3,Param!$B$10,Param!$C$10,Param!$D$10,Param!$E$10,Param!$B$11,Param!$C$11,Param!$D$11,Param!$E$11)</f>
        <v>25849</v>
      </c>
      <c r="S950" s="3">
        <f t="shared" si="354"/>
        <v>27.498936170212769</v>
      </c>
      <c r="T950" s="3">
        <f>IF(A950&lt;$K$3,$K$2,tarifest3grenz(A950-$K$3,$A$3,Param!$B$10,Param!$C$10,Param!$D$10,Param!$E$10,Param!$B$11,Param!$C$11,Param!$D$11,Param!$E$11))*100</f>
        <v>42</v>
      </c>
      <c r="U950" s="3">
        <f>MAX(K950-tarifest3($K$3,$A$3,Param!$B$10,Param!$C$10,Param!$D$10,Param!$E$10,Param!$B$11,Param!$C$11,Param!$D$11,Param!$E$11),0)</f>
        <v>29259</v>
      </c>
      <c r="V950" s="3">
        <f t="shared" si="355"/>
        <v>31.126595744680852</v>
      </c>
      <c r="W950" s="3">
        <f t="shared" si="356"/>
        <v>42</v>
      </c>
      <c r="X950" s="3">
        <f>soli3grenz(K950,$A$3,Param!$J$9,Param!$J$10,Param!$J$11)*100</f>
        <v>5.5</v>
      </c>
      <c r="Y950" s="13">
        <f t="shared" si="343"/>
        <v>29259</v>
      </c>
      <c r="Z950" s="3">
        <f t="shared" si="357"/>
        <v>31.126595744680852</v>
      </c>
      <c r="AA950" s="13">
        <f t="shared" si="344"/>
        <v>42</v>
      </c>
      <c r="AB950" s="13">
        <f t="shared" si="345"/>
        <v>-2453.25</v>
      </c>
      <c r="AC950" s="13">
        <f t="shared" si="346"/>
        <v>-2.6098404255319103</v>
      </c>
      <c r="AD950" s="13">
        <f t="shared" si="347"/>
        <v>-4.9979999999999976</v>
      </c>
      <c r="AE950" s="3">
        <f t="shared" si="348"/>
        <v>0</v>
      </c>
      <c r="AF950" s="13">
        <f t="shared" si="360"/>
        <v>2453.25</v>
      </c>
      <c r="AG950" s="13">
        <f t="shared" si="358"/>
        <v>2.6098404255319103</v>
      </c>
      <c r="AH950" s="13">
        <f t="shared" si="361"/>
        <v>2.6098404255319103</v>
      </c>
    </row>
    <row r="951" spans="1:34" x14ac:dyDescent="0.2">
      <c r="A951" s="8">
        <f t="shared" si="359"/>
        <v>94100</v>
      </c>
      <c r="B951" s="9">
        <f t="shared" si="339"/>
        <v>94.1</v>
      </c>
      <c r="C951" s="13">
        <f>tarifest3(A951,$A$3,Param!$B$5,Param!$C$5,Param!$D$5,Param!$E$5,Param!$B$6,Param!$C$6,Param!$D$6,Param!$E$6)</f>
        <v>30185</v>
      </c>
      <c r="D951" s="3">
        <f t="shared" si="349"/>
        <v>32.077577045696074</v>
      </c>
      <c r="E951" s="3">
        <f>tarifest3grenz(A951,$A$3,Param!$B$5,Param!$C$5,Param!$D$5,Param!$E$5,Param!$B$6,Param!$C$6,Param!$D$6,Param!$E$6)*100</f>
        <v>42</v>
      </c>
      <c r="F951" s="13">
        <f>soli3(C951,$A$3,Param!$J$4,Param!$J$5,Param!$J$6)</f>
        <v>1574.25</v>
      </c>
      <c r="G951" s="3">
        <f>soli3grenz(C951,$A$3,Param!$J$4,Param!$J$5,Param!$J$6)*100</f>
        <v>11.899999999999999</v>
      </c>
      <c r="H951" s="13">
        <f t="shared" si="340"/>
        <v>31759.25</v>
      </c>
      <c r="I951" s="3">
        <f t="shared" si="338"/>
        <v>33.750531349628055</v>
      </c>
      <c r="J951" s="13">
        <f t="shared" si="341"/>
        <v>46.997999999999998</v>
      </c>
      <c r="K951" s="13">
        <f>tarifest3(A951,$A$3,Param!$B$10,Param!$C$10,Param!$D$10,Param!$E$10,Param!$B$11,Param!$C$11,Param!$D$11,Param!$E$11)</f>
        <v>34531</v>
      </c>
      <c r="L951" s="3">
        <f t="shared" si="350"/>
        <v>36.696068012752391</v>
      </c>
      <c r="M951" s="3">
        <f>tarifest3grenz(A951,$A$3,Param!$B$10,Param!$C$10,Param!$D$10,Param!$E$10,Param!$B$11,Param!$C$11,Param!$D$11,Param!$E$11)*100</f>
        <v>42</v>
      </c>
      <c r="N951" s="3">
        <f t="shared" si="351"/>
        <v>20131</v>
      </c>
      <c r="O951" s="3">
        <f t="shared" si="352"/>
        <v>21.393198724760893</v>
      </c>
      <c r="P951" s="13">
        <f t="shared" si="342"/>
        <v>65870</v>
      </c>
      <c r="Q951" s="13">
        <f t="shared" si="353"/>
        <v>0</v>
      </c>
      <c r="R951" s="13">
        <f>tarifest3(A951-$K$3,$A$3,Param!$B$10,Param!$C$10,Param!$D$10,Param!$E$10,Param!$B$11,Param!$C$11,Param!$D$11,Param!$E$11)</f>
        <v>25891</v>
      </c>
      <c r="S951" s="3">
        <f t="shared" si="354"/>
        <v>27.514346439957492</v>
      </c>
      <c r="T951" s="3">
        <f>IF(A951&lt;$K$3,$K$2,tarifest3grenz(A951-$K$3,$A$3,Param!$B$10,Param!$C$10,Param!$D$10,Param!$E$10,Param!$B$11,Param!$C$11,Param!$D$11,Param!$E$11))*100</f>
        <v>42</v>
      </c>
      <c r="U951" s="3">
        <f>MAX(K951-tarifest3($K$3,$A$3,Param!$B$10,Param!$C$10,Param!$D$10,Param!$E$10,Param!$B$11,Param!$C$11,Param!$D$11,Param!$E$11),0)</f>
        <v>29301</v>
      </c>
      <c r="V951" s="3">
        <f t="shared" si="355"/>
        <v>31.13815090329437</v>
      </c>
      <c r="W951" s="3">
        <f t="shared" si="356"/>
        <v>42</v>
      </c>
      <c r="X951" s="3">
        <f>soli3grenz(K951,$A$3,Param!$J$9,Param!$J$10,Param!$J$11)*100</f>
        <v>5.5</v>
      </c>
      <c r="Y951" s="13">
        <f t="shared" si="343"/>
        <v>29301</v>
      </c>
      <c r="Z951" s="3">
        <f t="shared" si="357"/>
        <v>31.13815090329437</v>
      </c>
      <c r="AA951" s="13">
        <f t="shared" si="344"/>
        <v>42</v>
      </c>
      <c r="AB951" s="13">
        <f t="shared" si="345"/>
        <v>-2458.25</v>
      </c>
      <c r="AC951" s="13">
        <f t="shared" si="346"/>
        <v>-2.6123804463336846</v>
      </c>
      <c r="AD951" s="13">
        <f t="shared" si="347"/>
        <v>-4.9979999999999976</v>
      </c>
      <c r="AE951" s="3">
        <f t="shared" si="348"/>
        <v>0</v>
      </c>
      <c r="AF951" s="13">
        <f t="shared" si="360"/>
        <v>2458.25</v>
      </c>
      <c r="AG951" s="13">
        <f t="shared" si="358"/>
        <v>2.6123804463336846</v>
      </c>
      <c r="AH951" s="13">
        <f t="shared" si="361"/>
        <v>2.6123804463336846</v>
      </c>
    </row>
    <row r="952" spans="1:34" x14ac:dyDescent="0.2">
      <c r="A952" s="8">
        <f t="shared" si="359"/>
        <v>94200</v>
      </c>
      <c r="B952" s="9">
        <f t="shared" si="339"/>
        <v>94.2</v>
      </c>
      <c r="C952" s="13">
        <f>tarifest3(A952,$A$3,Param!$B$5,Param!$C$5,Param!$D$5,Param!$E$5,Param!$B$6,Param!$C$6,Param!$D$6,Param!$E$6)</f>
        <v>30227</v>
      </c>
      <c r="D952" s="3">
        <f t="shared" si="349"/>
        <v>32.088110403397032</v>
      </c>
      <c r="E952" s="3">
        <f>tarifest3grenz(A952,$A$3,Param!$B$5,Param!$C$5,Param!$D$5,Param!$E$5,Param!$B$6,Param!$C$6,Param!$D$6,Param!$E$6)*100</f>
        <v>42</v>
      </c>
      <c r="F952" s="13">
        <f>soli3(C952,$A$3,Param!$J$4,Param!$J$5,Param!$J$6)</f>
        <v>1579.24</v>
      </c>
      <c r="G952" s="3">
        <f>soli3grenz(C952,$A$3,Param!$J$4,Param!$J$5,Param!$J$6)*100</f>
        <v>11.899999999999999</v>
      </c>
      <c r="H952" s="13">
        <f t="shared" si="340"/>
        <v>31806.240000000002</v>
      </c>
      <c r="I952" s="3">
        <f t="shared" si="338"/>
        <v>33.76458598726115</v>
      </c>
      <c r="J952" s="13">
        <f t="shared" si="341"/>
        <v>46.997999999999998</v>
      </c>
      <c r="K952" s="13">
        <f>tarifest3(A952,$A$3,Param!$B$10,Param!$C$10,Param!$D$10,Param!$E$10,Param!$B$11,Param!$C$11,Param!$D$11,Param!$E$11)</f>
        <v>34573</v>
      </c>
      <c r="L952" s="3">
        <f t="shared" si="350"/>
        <v>36.701698513800423</v>
      </c>
      <c r="M952" s="3">
        <f>tarifest3grenz(A952,$A$3,Param!$B$10,Param!$C$10,Param!$D$10,Param!$E$10,Param!$B$11,Param!$C$11,Param!$D$11,Param!$E$11)*100</f>
        <v>42</v>
      </c>
      <c r="N952" s="3">
        <f t="shared" si="351"/>
        <v>20173</v>
      </c>
      <c r="O952" s="3">
        <f t="shared" si="352"/>
        <v>21.415074309978767</v>
      </c>
      <c r="P952" s="13">
        <f t="shared" si="342"/>
        <v>65940</v>
      </c>
      <c r="Q952" s="13">
        <f t="shared" si="353"/>
        <v>0</v>
      </c>
      <c r="R952" s="13">
        <f>tarifest3(A952-$K$3,$A$3,Param!$B$10,Param!$C$10,Param!$D$10,Param!$E$10,Param!$B$11,Param!$C$11,Param!$D$11,Param!$E$11)</f>
        <v>25933</v>
      </c>
      <c r="S952" s="3">
        <f t="shared" si="354"/>
        <v>27.529723991507431</v>
      </c>
      <c r="T952" s="3">
        <f>IF(A952&lt;$K$3,$K$2,tarifest3grenz(A952-$K$3,$A$3,Param!$B$10,Param!$C$10,Param!$D$10,Param!$E$10,Param!$B$11,Param!$C$11,Param!$D$11,Param!$E$11))*100</f>
        <v>42</v>
      </c>
      <c r="U952" s="3">
        <f>MAX(K952-tarifest3($K$3,$A$3,Param!$B$10,Param!$C$10,Param!$D$10,Param!$E$10,Param!$B$11,Param!$C$11,Param!$D$11,Param!$E$11),0)</f>
        <v>29343</v>
      </c>
      <c r="V952" s="3">
        <f t="shared" si="355"/>
        <v>31.14968152866242</v>
      </c>
      <c r="W952" s="3">
        <f t="shared" si="356"/>
        <v>42</v>
      </c>
      <c r="X952" s="3">
        <f>soli3grenz(K952,$A$3,Param!$J$9,Param!$J$10,Param!$J$11)*100</f>
        <v>5.5</v>
      </c>
      <c r="Y952" s="13">
        <f t="shared" si="343"/>
        <v>29343</v>
      </c>
      <c r="Z952" s="3">
        <f t="shared" si="357"/>
        <v>31.14968152866242</v>
      </c>
      <c r="AA952" s="13">
        <f t="shared" si="344"/>
        <v>42</v>
      </c>
      <c r="AB952" s="13">
        <f t="shared" si="345"/>
        <v>-2463.2400000000016</v>
      </c>
      <c r="AC952" s="13">
        <f t="shared" si="346"/>
        <v>-2.6149044585987298</v>
      </c>
      <c r="AD952" s="13">
        <f t="shared" si="347"/>
        <v>-4.9979999999999976</v>
      </c>
      <c r="AE952" s="3">
        <f t="shared" si="348"/>
        <v>0</v>
      </c>
      <c r="AF952" s="13">
        <f t="shared" si="360"/>
        <v>2463.2400000000016</v>
      </c>
      <c r="AG952" s="13">
        <f t="shared" si="358"/>
        <v>2.6149044585987298</v>
      </c>
      <c r="AH952" s="13">
        <f t="shared" si="361"/>
        <v>2.6149044585987298</v>
      </c>
    </row>
    <row r="953" spans="1:34" x14ac:dyDescent="0.2">
      <c r="A953" s="8">
        <f t="shared" si="359"/>
        <v>94300</v>
      </c>
      <c r="B953" s="9">
        <f t="shared" si="339"/>
        <v>94.3</v>
      </c>
      <c r="C953" s="13">
        <f>tarifest3(A953,$A$3,Param!$B$5,Param!$C$5,Param!$D$5,Param!$E$5,Param!$B$6,Param!$C$6,Param!$D$6,Param!$E$6)</f>
        <v>30269</v>
      </c>
      <c r="D953" s="3">
        <f t="shared" si="349"/>
        <v>32.098621420996821</v>
      </c>
      <c r="E953" s="3">
        <f>tarifest3grenz(A953,$A$3,Param!$B$5,Param!$C$5,Param!$D$5,Param!$E$5,Param!$B$6,Param!$C$6,Param!$D$6,Param!$E$6)*100</f>
        <v>42</v>
      </c>
      <c r="F953" s="13">
        <f>soli3(C953,$A$3,Param!$J$4,Param!$J$5,Param!$J$6)</f>
        <v>1584.24</v>
      </c>
      <c r="G953" s="3">
        <f>soli3grenz(C953,$A$3,Param!$J$4,Param!$J$5,Param!$J$6)*100</f>
        <v>11.899999999999999</v>
      </c>
      <c r="H953" s="13">
        <f t="shared" si="340"/>
        <v>31853.24</v>
      </c>
      <c r="I953" s="3">
        <f t="shared" si="338"/>
        <v>33.778621420996821</v>
      </c>
      <c r="J953" s="13">
        <f t="shared" si="341"/>
        <v>46.997999999999998</v>
      </c>
      <c r="K953" s="13">
        <f>tarifest3(A953,$A$3,Param!$B$10,Param!$C$10,Param!$D$10,Param!$E$10,Param!$B$11,Param!$C$11,Param!$D$11,Param!$E$11)</f>
        <v>34615</v>
      </c>
      <c r="L953" s="3">
        <f t="shared" si="350"/>
        <v>36.707317073170728</v>
      </c>
      <c r="M953" s="3">
        <f>tarifest3grenz(A953,$A$3,Param!$B$10,Param!$C$10,Param!$D$10,Param!$E$10,Param!$B$11,Param!$C$11,Param!$D$11,Param!$E$11)*100</f>
        <v>42</v>
      </c>
      <c r="N953" s="3">
        <f t="shared" si="351"/>
        <v>20215</v>
      </c>
      <c r="O953" s="3">
        <f t="shared" si="352"/>
        <v>21.436903499469778</v>
      </c>
      <c r="P953" s="13">
        <f t="shared" si="342"/>
        <v>66010</v>
      </c>
      <c r="Q953" s="13">
        <f t="shared" si="353"/>
        <v>0</v>
      </c>
      <c r="R953" s="13">
        <f>tarifest3(A953-$K$3,$A$3,Param!$B$10,Param!$C$10,Param!$D$10,Param!$E$10,Param!$B$11,Param!$C$11,Param!$D$11,Param!$E$11)</f>
        <v>25975</v>
      </c>
      <c r="S953" s="3">
        <f t="shared" si="354"/>
        <v>27.545068928950162</v>
      </c>
      <c r="T953" s="3">
        <f>IF(A953&lt;$K$3,$K$2,tarifest3grenz(A953-$K$3,$A$3,Param!$B$10,Param!$C$10,Param!$D$10,Param!$E$10,Param!$B$11,Param!$C$11,Param!$D$11,Param!$E$11))*100</f>
        <v>42</v>
      </c>
      <c r="U953" s="3">
        <f>MAX(K953-tarifest3($K$3,$A$3,Param!$B$10,Param!$C$10,Param!$D$10,Param!$E$10,Param!$B$11,Param!$C$11,Param!$D$11,Param!$E$11),0)</f>
        <v>29385</v>
      </c>
      <c r="V953" s="3">
        <f t="shared" si="355"/>
        <v>31.161187698833508</v>
      </c>
      <c r="W953" s="3">
        <f t="shared" si="356"/>
        <v>42</v>
      </c>
      <c r="X953" s="3">
        <f>soli3grenz(K953,$A$3,Param!$J$9,Param!$J$10,Param!$J$11)*100</f>
        <v>5.5</v>
      </c>
      <c r="Y953" s="13">
        <f t="shared" si="343"/>
        <v>29385</v>
      </c>
      <c r="Z953" s="3">
        <f t="shared" si="357"/>
        <v>31.161187698833508</v>
      </c>
      <c r="AA953" s="13">
        <f t="shared" si="344"/>
        <v>42</v>
      </c>
      <c r="AB953" s="13">
        <f t="shared" si="345"/>
        <v>-2468.2400000000016</v>
      </c>
      <c r="AC953" s="13">
        <f t="shared" si="346"/>
        <v>-2.6174337221633124</v>
      </c>
      <c r="AD953" s="13">
        <f t="shared" si="347"/>
        <v>-4.9979999999999976</v>
      </c>
      <c r="AE953" s="3">
        <f t="shared" si="348"/>
        <v>0</v>
      </c>
      <c r="AF953" s="13">
        <f t="shared" si="360"/>
        <v>2468.2400000000016</v>
      </c>
      <c r="AG953" s="13">
        <f t="shared" si="358"/>
        <v>2.6174337221633124</v>
      </c>
      <c r="AH953" s="13">
        <f t="shared" si="361"/>
        <v>2.6174337221633124</v>
      </c>
    </row>
    <row r="954" spans="1:34" x14ac:dyDescent="0.2">
      <c r="A954" s="8">
        <f t="shared" si="359"/>
        <v>94400</v>
      </c>
      <c r="B954" s="9">
        <f t="shared" si="339"/>
        <v>94.4</v>
      </c>
      <c r="C954" s="13">
        <f>tarifest3(A954,$A$3,Param!$B$5,Param!$C$5,Param!$D$5,Param!$E$5,Param!$B$6,Param!$C$6,Param!$D$6,Param!$E$6)</f>
        <v>30311</v>
      </c>
      <c r="D954" s="3">
        <f t="shared" si="349"/>
        <v>32.10911016949153</v>
      </c>
      <c r="E954" s="3">
        <f>tarifest3grenz(A954,$A$3,Param!$B$5,Param!$C$5,Param!$D$5,Param!$E$5,Param!$B$6,Param!$C$6,Param!$D$6,Param!$E$6)*100</f>
        <v>42</v>
      </c>
      <c r="F954" s="13">
        <f>soli3(C954,$A$3,Param!$J$4,Param!$J$5,Param!$J$6)</f>
        <v>1589.24</v>
      </c>
      <c r="G954" s="3">
        <f>soli3grenz(C954,$A$3,Param!$J$4,Param!$J$5,Param!$J$6)*100</f>
        <v>11.899999999999999</v>
      </c>
      <c r="H954" s="13">
        <f t="shared" si="340"/>
        <v>31900.240000000002</v>
      </c>
      <c r="I954" s="3">
        <f t="shared" si="338"/>
        <v>33.79262711864407</v>
      </c>
      <c r="J954" s="13">
        <f t="shared" si="341"/>
        <v>46.997999999999998</v>
      </c>
      <c r="K954" s="13">
        <f>tarifest3(A954,$A$3,Param!$B$10,Param!$C$10,Param!$D$10,Param!$E$10,Param!$B$11,Param!$C$11,Param!$D$11,Param!$E$11)</f>
        <v>34657</v>
      </c>
      <c r="L954" s="3">
        <f t="shared" si="350"/>
        <v>36.712923728813557</v>
      </c>
      <c r="M954" s="3">
        <f>tarifest3grenz(A954,$A$3,Param!$B$10,Param!$C$10,Param!$D$10,Param!$E$10,Param!$B$11,Param!$C$11,Param!$D$11,Param!$E$11)*100</f>
        <v>42</v>
      </c>
      <c r="N954" s="3">
        <f t="shared" si="351"/>
        <v>20257</v>
      </c>
      <c r="O954" s="3">
        <f t="shared" si="352"/>
        <v>21.458686440677965</v>
      </c>
      <c r="P954" s="13">
        <f t="shared" si="342"/>
        <v>66080</v>
      </c>
      <c r="Q954" s="13">
        <f t="shared" si="353"/>
        <v>0</v>
      </c>
      <c r="R954" s="13">
        <f>tarifest3(A954-$K$3,$A$3,Param!$B$10,Param!$C$10,Param!$D$10,Param!$E$10,Param!$B$11,Param!$C$11,Param!$D$11,Param!$E$11)</f>
        <v>26017</v>
      </c>
      <c r="S954" s="3">
        <f t="shared" si="354"/>
        <v>27.560381355932201</v>
      </c>
      <c r="T954" s="3">
        <f>IF(A954&lt;$K$3,$K$2,tarifest3grenz(A954-$K$3,$A$3,Param!$B$10,Param!$C$10,Param!$D$10,Param!$E$10,Param!$B$11,Param!$C$11,Param!$D$11,Param!$E$11))*100</f>
        <v>42</v>
      </c>
      <c r="U954" s="3">
        <f>MAX(K954-tarifest3($K$3,$A$3,Param!$B$10,Param!$C$10,Param!$D$10,Param!$E$10,Param!$B$11,Param!$C$11,Param!$D$11,Param!$E$11),0)</f>
        <v>29427</v>
      </c>
      <c r="V954" s="3">
        <f t="shared" si="355"/>
        <v>31.172669491525422</v>
      </c>
      <c r="W954" s="3">
        <f t="shared" si="356"/>
        <v>42</v>
      </c>
      <c r="X954" s="3">
        <f>soli3grenz(K954,$A$3,Param!$J$9,Param!$J$10,Param!$J$11)*100</f>
        <v>5.5</v>
      </c>
      <c r="Y954" s="13">
        <f t="shared" si="343"/>
        <v>29427</v>
      </c>
      <c r="Z954" s="3">
        <f t="shared" si="357"/>
        <v>31.172669491525422</v>
      </c>
      <c r="AA954" s="13">
        <f t="shared" si="344"/>
        <v>42</v>
      </c>
      <c r="AB954" s="13">
        <f t="shared" si="345"/>
        <v>-2473.2400000000016</v>
      </c>
      <c r="AC954" s="13">
        <f t="shared" si="346"/>
        <v>-2.619957627118648</v>
      </c>
      <c r="AD954" s="13">
        <f t="shared" si="347"/>
        <v>-4.9979999999999976</v>
      </c>
      <c r="AE954" s="3">
        <f t="shared" si="348"/>
        <v>0</v>
      </c>
      <c r="AF954" s="13">
        <f t="shared" si="360"/>
        <v>2473.2400000000016</v>
      </c>
      <c r="AG954" s="13">
        <f t="shared" si="358"/>
        <v>2.619957627118648</v>
      </c>
      <c r="AH954" s="13">
        <f t="shared" si="361"/>
        <v>2.619957627118648</v>
      </c>
    </row>
    <row r="955" spans="1:34" x14ac:dyDescent="0.2">
      <c r="A955" s="8">
        <f t="shared" si="359"/>
        <v>94500</v>
      </c>
      <c r="B955" s="9">
        <f t="shared" si="339"/>
        <v>94.5</v>
      </c>
      <c r="C955" s="13">
        <f>tarifest3(A955,$A$3,Param!$B$5,Param!$C$5,Param!$D$5,Param!$E$5,Param!$B$6,Param!$C$6,Param!$D$6,Param!$E$6)</f>
        <v>30353</v>
      </c>
      <c r="D955" s="3">
        <f t="shared" si="349"/>
        <v>32.11957671957672</v>
      </c>
      <c r="E955" s="3">
        <f>tarifest3grenz(A955,$A$3,Param!$B$5,Param!$C$5,Param!$D$5,Param!$E$5,Param!$B$6,Param!$C$6,Param!$D$6,Param!$E$6)*100</f>
        <v>42</v>
      </c>
      <c r="F955" s="13">
        <f>soli3(C955,$A$3,Param!$J$4,Param!$J$5,Param!$J$6)</f>
        <v>1594.24</v>
      </c>
      <c r="G955" s="3">
        <f>soli3grenz(C955,$A$3,Param!$J$4,Param!$J$5,Param!$J$6)*100</f>
        <v>11.899999999999999</v>
      </c>
      <c r="H955" s="13">
        <f t="shared" si="340"/>
        <v>31947.24</v>
      </c>
      <c r="I955" s="3">
        <f t="shared" si="338"/>
        <v>33.806603174603175</v>
      </c>
      <c r="J955" s="13">
        <f t="shared" si="341"/>
        <v>46.997999999999998</v>
      </c>
      <c r="K955" s="13">
        <f>tarifest3(A955,$A$3,Param!$B$10,Param!$C$10,Param!$D$10,Param!$E$10,Param!$B$11,Param!$C$11,Param!$D$11,Param!$E$11)</f>
        <v>34699</v>
      </c>
      <c r="L955" s="3">
        <f t="shared" si="350"/>
        <v>36.718518518518515</v>
      </c>
      <c r="M955" s="3">
        <f>tarifest3grenz(A955,$A$3,Param!$B$10,Param!$C$10,Param!$D$10,Param!$E$10,Param!$B$11,Param!$C$11,Param!$D$11,Param!$E$11)*100</f>
        <v>42</v>
      </c>
      <c r="N955" s="3">
        <f t="shared" si="351"/>
        <v>20299</v>
      </c>
      <c r="O955" s="3">
        <f t="shared" si="352"/>
        <v>21.480423280423281</v>
      </c>
      <c r="P955" s="13">
        <f t="shared" si="342"/>
        <v>66150</v>
      </c>
      <c r="Q955" s="13">
        <f t="shared" si="353"/>
        <v>0</v>
      </c>
      <c r="R955" s="13">
        <f>tarifest3(A955-$K$3,$A$3,Param!$B$10,Param!$C$10,Param!$D$10,Param!$E$10,Param!$B$11,Param!$C$11,Param!$D$11,Param!$E$11)</f>
        <v>26059</v>
      </c>
      <c r="S955" s="3">
        <f t="shared" si="354"/>
        <v>27.575661375661376</v>
      </c>
      <c r="T955" s="3">
        <f>IF(A955&lt;$K$3,$K$2,tarifest3grenz(A955-$K$3,$A$3,Param!$B$10,Param!$C$10,Param!$D$10,Param!$E$10,Param!$B$11,Param!$C$11,Param!$D$11,Param!$E$11))*100</f>
        <v>42</v>
      </c>
      <c r="U955" s="3">
        <f>MAX(K955-tarifest3($K$3,$A$3,Param!$B$10,Param!$C$10,Param!$D$10,Param!$E$10,Param!$B$11,Param!$C$11,Param!$D$11,Param!$E$11),0)</f>
        <v>29469</v>
      </c>
      <c r="V955" s="3">
        <f t="shared" si="355"/>
        <v>31.184126984126987</v>
      </c>
      <c r="W955" s="3">
        <f t="shared" si="356"/>
        <v>42</v>
      </c>
      <c r="X955" s="3">
        <f>soli3grenz(K955,$A$3,Param!$J$9,Param!$J$10,Param!$J$11)*100</f>
        <v>5.5</v>
      </c>
      <c r="Y955" s="13">
        <f t="shared" si="343"/>
        <v>29469</v>
      </c>
      <c r="Z955" s="3">
        <f t="shared" si="357"/>
        <v>31.184126984126987</v>
      </c>
      <c r="AA955" s="13">
        <f t="shared" si="344"/>
        <v>42</v>
      </c>
      <c r="AB955" s="13">
        <f t="shared" si="345"/>
        <v>-2478.2400000000016</v>
      </c>
      <c r="AC955" s="13">
        <f t="shared" si="346"/>
        <v>-2.6224761904761884</v>
      </c>
      <c r="AD955" s="13">
        <f t="shared" si="347"/>
        <v>-4.9979999999999976</v>
      </c>
      <c r="AE955" s="3">
        <f t="shared" si="348"/>
        <v>0</v>
      </c>
      <c r="AF955" s="13">
        <f t="shared" si="360"/>
        <v>2478.2400000000016</v>
      </c>
      <c r="AG955" s="13">
        <f t="shared" si="358"/>
        <v>2.6224761904761884</v>
      </c>
      <c r="AH955" s="13">
        <f t="shared" si="361"/>
        <v>2.6224761904761884</v>
      </c>
    </row>
    <row r="956" spans="1:34" x14ac:dyDescent="0.2">
      <c r="A956" s="8">
        <f t="shared" si="359"/>
        <v>94600</v>
      </c>
      <c r="B956" s="9">
        <f t="shared" si="339"/>
        <v>94.6</v>
      </c>
      <c r="C956" s="13">
        <f>tarifest3(A956,$A$3,Param!$B$5,Param!$C$5,Param!$D$5,Param!$E$5,Param!$B$6,Param!$C$6,Param!$D$6,Param!$E$6)</f>
        <v>30395</v>
      </c>
      <c r="D956" s="3">
        <f t="shared" si="349"/>
        <v>32.130021141649053</v>
      </c>
      <c r="E956" s="3">
        <f>tarifest3grenz(A956,$A$3,Param!$B$5,Param!$C$5,Param!$D$5,Param!$E$5,Param!$B$6,Param!$C$6,Param!$D$6,Param!$E$6)*100</f>
        <v>42</v>
      </c>
      <c r="F956" s="13">
        <f>soli3(C956,$A$3,Param!$J$4,Param!$J$5,Param!$J$6)</f>
        <v>1599.24</v>
      </c>
      <c r="G956" s="3">
        <f>soli3grenz(C956,$A$3,Param!$J$4,Param!$J$5,Param!$J$6)*100</f>
        <v>11.899999999999999</v>
      </c>
      <c r="H956" s="13">
        <f t="shared" si="340"/>
        <v>31994.240000000002</v>
      </c>
      <c r="I956" s="3">
        <f t="shared" si="338"/>
        <v>33.820549682875267</v>
      </c>
      <c r="J956" s="13">
        <f t="shared" si="341"/>
        <v>46.997999999999998</v>
      </c>
      <c r="K956" s="13">
        <f>tarifest3(A956,$A$3,Param!$B$10,Param!$C$10,Param!$D$10,Param!$E$10,Param!$B$11,Param!$C$11,Param!$D$11,Param!$E$11)</f>
        <v>34741</v>
      </c>
      <c r="L956" s="3">
        <f t="shared" si="350"/>
        <v>36.724101479915433</v>
      </c>
      <c r="M956" s="3">
        <f>tarifest3grenz(A956,$A$3,Param!$B$10,Param!$C$10,Param!$D$10,Param!$E$10,Param!$B$11,Param!$C$11,Param!$D$11,Param!$E$11)*100</f>
        <v>42</v>
      </c>
      <c r="N956" s="3">
        <f t="shared" si="351"/>
        <v>20341</v>
      </c>
      <c r="O956" s="3">
        <f t="shared" si="352"/>
        <v>21.50211416490486</v>
      </c>
      <c r="P956" s="13">
        <f t="shared" si="342"/>
        <v>66220</v>
      </c>
      <c r="Q956" s="13">
        <f t="shared" si="353"/>
        <v>0</v>
      </c>
      <c r="R956" s="13">
        <f>tarifest3(A956-$K$3,$A$3,Param!$B$10,Param!$C$10,Param!$D$10,Param!$E$10,Param!$B$11,Param!$C$11,Param!$D$11,Param!$E$11)</f>
        <v>26101</v>
      </c>
      <c r="S956" s="3">
        <f t="shared" si="354"/>
        <v>27.590909090909086</v>
      </c>
      <c r="T956" s="3">
        <f>IF(A956&lt;$K$3,$K$2,tarifest3grenz(A956-$K$3,$A$3,Param!$B$10,Param!$C$10,Param!$D$10,Param!$E$10,Param!$B$11,Param!$C$11,Param!$D$11,Param!$E$11))*100</f>
        <v>42</v>
      </c>
      <c r="U956" s="3">
        <f>MAX(K956-tarifest3($K$3,$A$3,Param!$B$10,Param!$C$10,Param!$D$10,Param!$E$10,Param!$B$11,Param!$C$11,Param!$D$11,Param!$E$11),0)</f>
        <v>29511</v>
      </c>
      <c r="V956" s="3">
        <f t="shared" si="355"/>
        <v>31.195560253699789</v>
      </c>
      <c r="W956" s="3">
        <f t="shared" si="356"/>
        <v>42</v>
      </c>
      <c r="X956" s="3">
        <f>soli3grenz(K956,$A$3,Param!$J$9,Param!$J$10,Param!$J$11)*100</f>
        <v>5.5</v>
      </c>
      <c r="Y956" s="13">
        <f t="shared" si="343"/>
        <v>29511</v>
      </c>
      <c r="Z956" s="3">
        <f t="shared" si="357"/>
        <v>31.195560253699789</v>
      </c>
      <c r="AA956" s="13">
        <f t="shared" si="344"/>
        <v>42</v>
      </c>
      <c r="AB956" s="13">
        <f t="shared" si="345"/>
        <v>-2483.2400000000016</v>
      </c>
      <c r="AC956" s="13">
        <f t="shared" si="346"/>
        <v>-2.6249894291754785</v>
      </c>
      <c r="AD956" s="13">
        <f t="shared" si="347"/>
        <v>-4.9979999999999976</v>
      </c>
      <c r="AE956" s="3">
        <f t="shared" si="348"/>
        <v>0</v>
      </c>
      <c r="AF956" s="13">
        <f t="shared" si="360"/>
        <v>2483.2400000000016</v>
      </c>
      <c r="AG956" s="13">
        <f t="shared" si="358"/>
        <v>2.6249894291754785</v>
      </c>
      <c r="AH956" s="13">
        <f t="shared" si="361"/>
        <v>2.6249894291754785</v>
      </c>
    </row>
    <row r="957" spans="1:34" x14ac:dyDescent="0.2">
      <c r="A957" s="8">
        <f t="shared" si="359"/>
        <v>94700</v>
      </c>
      <c r="B957" s="9">
        <f t="shared" si="339"/>
        <v>94.7</v>
      </c>
      <c r="C957" s="13">
        <f>tarifest3(A957,$A$3,Param!$B$5,Param!$C$5,Param!$D$5,Param!$E$5,Param!$B$6,Param!$C$6,Param!$D$6,Param!$E$6)</f>
        <v>30437</v>
      </c>
      <c r="D957" s="3">
        <f t="shared" si="349"/>
        <v>32.140443505807816</v>
      </c>
      <c r="E957" s="3">
        <f>tarifest3grenz(A957,$A$3,Param!$B$5,Param!$C$5,Param!$D$5,Param!$E$5,Param!$B$6,Param!$C$6,Param!$D$6,Param!$E$6)*100</f>
        <v>42</v>
      </c>
      <c r="F957" s="13">
        <f>soli3(C957,$A$3,Param!$J$4,Param!$J$5,Param!$J$6)</f>
        <v>1604.23</v>
      </c>
      <c r="G957" s="3">
        <f>soli3grenz(C957,$A$3,Param!$J$4,Param!$J$5,Param!$J$6)*100</f>
        <v>11.899999999999999</v>
      </c>
      <c r="H957" s="13">
        <f t="shared" si="340"/>
        <v>32041.23</v>
      </c>
      <c r="I957" s="3">
        <f t="shared" ref="I957:I1020" si="362">IF($A957=0,0,H957/$A957*100)</f>
        <v>33.834456177402323</v>
      </c>
      <c r="J957" s="13">
        <f t="shared" si="341"/>
        <v>46.997999999999998</v>
      </c>
      <c r="K957" s="13">
        <f>tarifest3(A957,$A$3,Param!$B$10,Param!$C$10,Param!$D$10,Param!$E$10,Param!$B$11,Param!$C$11,Param!$D$11,Param!$E$11)</f>
        <v>34783</v>
      </c>
      <c r="L957" s="3">
        <f t="shared" si="350"/>
        <v>36.729672650475187</v>
      </c>
      <c r="M957" s="3">
        <f>tarifest3grenz(A957,$A$3,Param!$B$10,Param!$C$10,Param!$D$10,Param!$E$10,Param!$B$11,Param!$C$11,Param!$D$11,Param!$E$11)*100</f>
        <v>42</v>
      </c>
      <c r="N957" s="3">
        <f t="shared" si="351"/>
        <v>20383</v>
      </c>
      <c r="O957" s="3">
        <f t="shared" si="352"/>
        <v>21.523759239704329</v>
      </c>
      <c r="P957" s="13">
        <f t="shared" si="342"/>
        <v>66290</v>
      </c>
      <c r="Q957" s="13">
        <f t="shared" si="353"/>
        <v>0</v>
      </c>
      <c r="R957" s="13">
        <f>tarifest3(A957-$K$3,$A$3,Param!$B$10,Param!$C$10,Param!$D$10,Param!$E$10,Param!$B$11,Param!$C$11,Param!$D$11,Param!$E$11)</f>
        <v>26143</v>
      </c>
      <c r="S957" s="3">
        <f t="shared" si="354"/>
        <v>27.60612460401267</v>
      </c>
      <c r="T957" s="3">
        <f>IF(A957&lt;$K$3,$K$2,tarifest3grenz(A957-$K$3,$A$3,Param!$B$10,Param!$C$10,Param!$D$10,Param!$E$10,Param!$B$11,Param!$C$11,Param!$D$11,Param!$E$11))*100</f>
        <v>42</v>
      </c>
      <c r="U957" s="3">
        <f>MAX(K957-tarifest3($K$3,$A$3,Param!$B$10,Param!$C$10,Param!$D$10,Param!$E$10,Param!$B$11,Param!$C$11,Param!$D$11,Param!$E$11),0)</f>
        <v>29553</v>
      </c>
      <c r="V957" s="3">
        <f t="shared" si="355"/>
        <v>31.206969376979938</v>
      </c>
      <c r="W957" s="3">
        <f t="shared" si="356"/>
        <v>42</v>
      </c>
      <c r="X957" s="3">
        <f>soli3grenz(K957,$A$3,Param!$J$9,Param!$J$10,Param!$J$11)*100</f>
        <v>5.5</v>
      </c>
      <c r="Y957" s="13">
        <f t="shared" si="343"/>
        <v>29553</v>
      </c>
      <c r="Z957" s="3">
        <f t="shared" si="357"/>
        <v>31.206969376979938</v>
      </c>
      <c r="AA957" s="13">
        <f t="shared" si="344"/>
        <v>42</v>
      </c>
      <c r="AB957" s="13">
        <f t="shared" si="345"/>
        <v>-2488.2299999999996</v>
      </c>
      <c r="AC957" s="13">
        <f t="shared" si="346"/>
        <v>-2.6274868004223855</v>
      </c>
      <c r="AD957" s="13">
        <f t="shared" si="347"/>
        <v>-4.9979999999999976</v>
      </c>
      <c r="AE957" s="3">
        <f t="shared" si="348"/>
        <v>0</v>
      </c>
      <c r="AF957" s="13">
        <f t="shared" si="360"/>
        <v>2488.2299999999996</v>
      </c>
      <c r="AG957" s="13">
        <f t="shared" si="358"/>
        <v>2.6274868004223855</v>
      </c>
      <c r="AH957" s="13">
        <f t="shared" si="361"/>
        <v>2.6274868004223855</v>
      </c>
    </row>
    <row r="958" spans="1:34" x14ac:dyDescent="0.2">
      <c r="A958" s="8">
        <f t="shared" si="359"/>
        <v>94800</v>
      </c>
      <c r="B958" s="9">
        <f t="shared" si="339"/>
        <v>94.8</v>
      </c>
      <c r="C958" s="13">
        <f>tarifest3(A958,$A$3,Param!$B$5,Param!$C$5,Param!$D$5,Param!$E$5,Param!$B$6,Param!$C$6,Param!$D$6,Param!$E$6)</f>
        <v>30479</v>
      </c>
      <c r="D958" s="3">
        <f t="shared" si="349"/>
        <v>32.150843881856538</v>
      </c>
      <c r="E958" s="3">
        <f>tarifest3grenz(A958,$A$3,Param!$B$5,Param!$C$5,Param!$D$5,Param!$E$5,Param!$B$6,Param!$C$6,Param!$D$6,Param!$E$6)*100</f>
        <v>42</v>
      </c>
      <c r="F958" s="13">
        <f>soli3(C958,$A$3,Param!$J$4,Param!$J$5,Param!$J$6)</f>
        <v>1609.23</v>
      </c>
      <c r="G958" s="3">
        <f>soli3grenz(C958,$A$3,Param!$J$4,Param!$J$5,Param!$J$6)*100</f>
        <v>11.899999999999999</v>
      </c>
      <c r="H958" s="13">
        <f t="shared" si="340"/>
        <v>32088.23</v>
      </c>
      <c r="I958" s="3">
        <f t="shared" si="362"/>
        <v>33.848343881856543</v>
      </c>
      <c r="J958" s="13">
        <f t="shared" si="341"/>
        <v>46.997999999999998</v>
      </c>
      <c r="K958" s="13">
        <f>tarifest3(A958,$A$3,Param!$B$10,Param!$C$10,Param!$D$10,Param!$E$10,Param!$B$11,Param!$C$11,Param!$D$11,Param!$E$11)</f>
        <v>34825</v>
      </c>
      <c r="L958" s="3">
        <f t="shared" si="350"/>
        <v>36.735232067510552</v>
      </c>
      <c r="M958" s="3">
        <f>tarifest3grenz(A958,$A$3,Param!$B$10,Param!$C$10,Param!$D$10,Param!$E$10,Param!$B$11,Param!$C$11,Param!$D$11,Param!$E$11)*100</f>
        <v>42</v>
      </c>
      <c r="N958" s="3">
        <f t="shared" si="351"/>
        <v>20425</v>
      </c>
      <c r="O958" s="3">
        <f t="shared" si="352"/>
        <v>21.54535864978903</v>
      </c>
      <c r="P958" s="13">
        <f t="shared" si="342"/>
        <v>66360</v>
      </c>
      <c r="Q958" s="13">
        <f t="shared" si="353"/>
        <v>0</v>
      </c>
      <c r="R958" s="13">
        <f>tarifest3(A958-$K$3,$A$3,Param!$B$10,Param!$C$10,Param!$D$10,Param!$E$10,Param!$B$11,Param!$C$11,Param!$D$11,Param!$E$11)</f>
        <v>26185</v>
      </c>
      <c r="S958" s="3">
        <f t="shared" si="354"/>
        <v>27.621308016877638</v>
      </c>
      <c r="T958" s="3">
        <f>IF(A958&lt;$K$3,$K$2,tarifest3grenz(A958-$K$3,$A$3,Param!$B$10,Param!$C$10,Param!$D$10,Param!$E$10,Param!$B$11,Param!$C$11,Param!$D$11,Param!$E$11))*100</f>
        <v>42</v>
      </c>
      <c r="U958" s="3">
        <f>MAX(K958-tarifest3($K$3,$A$3,Param!$B$10,Param!$C$10,Param!$D$10,Param!$E$10,Param!$B$11,Param!$C$11,Param!$D$11,Param!$E$11),0)</f>
        <v>29595</v>
      </c>
      <c r="V958" s="3">
        <f t="shared" si="355"/>
        <v>31.218354430379748</v>
      </c>
      <c r="W958" s="3">
        <f t="shared" si="356"/>
        <v>42</v>
      </c>
      <c r="X958" s="3">
        <f>soli3grenz(K958,$A$3,Param!$J$9,Param!$J$10,Param!$J$11)*100</f>
        <v>5.5</v>
      </c>
      <c r="Y958" s="13">
        <f t="shared" si="343"/>
        <v>29595</v>
      </c>
      <c r="Z958" s="3">
        <f t="shared" si="357"/>
        <v>31.218354430379748</v>
      </c>
      <c r="AA958" s="13">
        <f t="shared" si="344"/>
        <v>42</v>
      </c>
      <c r="AB958" s="13">
        <f t="shared" si="345"/>
        <v>-2493.2299999999996</v>
      </c>
      <c r="AC958" s="13">
        <f t="shared" si="346"/>
        <v>-2.6299894514767956</v>
      </c>
      <c r="AD958" s="13">
        <f t="shared" si="347"/>
        <v>-4.9979999999999976</v>
      </c>
      <c r="AE958" s="3">
        <f t="shared" si="348"/>
        <v>0</v>
      </c>
      <c r="AF958" s="13">
        <f t="shared" si="360"/>
        <v>2493.2299999999996</v>
      </c>
      <c r="AG958" s="13">
        <f t="shared" si="358"/>
        <v>2.6299894514767956</v>
      </c>
      <c r="AH958" s="13">
        <f t="shared" si="361"/>
        <v>2.6299894514767956</v>
      </c>
    </row>
    <row r="959" spans="1:34" x14ac:dyDescent="0.2">
      <c r="A959" s="8">
        <f t="shared" si="359"/>
        <v>94900</v>
      </c>
      <c r="B959" s="9">
        <f t="shared" si="339"/>
        <v>94.9</v>
      </c>
      <c r="C959" s="13">
        <f>tarifest3(A959,$A$3,Param!$B$5,Param!$C$5,Param!$D$5,Param!$E$5,Param!$B$6,Param!$C$6,Param!$D$6,Param!$E$6)</f>
        <v>30521</v>
      </c>
      <c r="D959" s="3">
        <f t="shared" si="349"/>
        <v>32.16122233930453</v>
      </c>
      <c r="E959" s="3">
        <f>tarifest3grenz(A959,$A$3,Param!$B$5,Param!$C$5,Param!$D$5,Param!$E$5,Param!$B$6,Param!$C$6,Param!$D$6,Param!$E$6)*100</f>
        <v>42</v>
      </c>
      <c r="F959" s="13">
        <f>soli3(C959,$A$3,Param!$J$4,Param!$J$5,Param!$J$6)</f>
        <v>1614.23</v>
      </c>
      <c r="G959" s="3">
        <f>soli3grenz(C959,$A$3,Param!$J$4,Param!$J$5,Param!$J$6)*100</f>
        <v>11.899999999999999</v>
      </c>
      <c r="H959" s="13">
        <f t="shared" si="340"/>
        <v>32135.23</v>
      </c>
      <c r="I959" s="3">
        <f t="shared" si="362"/>
        <v>33.86220231822972</v>
      </c>
      <c r="J959" s="13">
        <f t="shared" si="341"/>
        <v>46.997999999999998</v>
      </c>
      <c r="K959" s="13">
        <f>tarifest3(A959,$A$3,Param!$B$10,Param!$C$10,Param!$D$10,Param!$E$10,Param!$B$11,Param!$C$11,Param!$D$11,Param!$E$11)</f>
        <v>34867</v>
      </c>
      <c r="L959" s="3">
        <f t="shared" si="350"/>
        <v>36.740779768177028</v>
      </c>
      <c r="M959" s="3">
        <f>tarifest3grenz(A959,$A$3,Param!$B$10,Param!$C$10,Param!$D$10,Param!$E$10,Param!$B$11,Param!$C$11,Param!$D$11,Param!$E$11)*100</f>
        <v>42</v>
      </c>
      <c r="N959" s="3">
        <f t="shared" si="351"/>
        <v>20467</v>
      </c>
      <c r="O959" s="3">
        <f t="shared" si="352"/>
        <v>21.566912539515279</v>
      </c>
      <c r="P959" s="13">
        <f t="shared" si="342"/>
        <v>66430</v>
      </c>
      <c r="Q959" s="13">
        <f t="shared" si="353"/>
        <v>0</v>
      </c>
      <c r="R959" s="13">
        <f>tarifest3(A959-$K$3,$A$3,Param!$B$10,Param!$C$10,Param!$D$10,Param!$E$10,Param!$B$11,Param!$C$11,Param!$D$11,Param!$E$11)</f>
        <v>26227</v>
      </c>
      <c r="S959" s="3">
        <f t="shared" si="354"/>
        <v>27.636459430979983</v>
      </c>
      <c r="T959" s="3">
        <f>IF(A959&lt;$K$3,$K$2,tarifest3grenz(A959-$K$3,$A$3,Param!$B$10,Param!$C$10,Param!$D$10,Param!$E$10,Param!$B$11,Param!$C$11,Param!$D$11,Param!$E$11))*100</f>
        <v>42</v>
      </c>
      <c r="U959" s="3">
        <f>MAX(K959-tarifest3($K$3,$A$3,Param!$B$10,Param!$C$10,Param!$D$10,Param!$E$10,Param!$B$11,Param!$C$11,Param!$D$11,Param!$E$11),0)</f>
        <v>29637</v>
      </c>
      <c r="V959" s="3">
        <f t="shared" si="355"/>
        <v>31.229715489989463</v>
      </c>
      <c r="W959" s="3">
        <f t="shared" si="356"/>
        <v>42</v>
      </c>
      <c r="X959" s="3">
        <f>soli3grenz(K959,$A$3,Param!$J$9,Param!$J$10,Param!$J$11)*100</f>
        <v>5.5</v>
      </c>
      <c r="Y959" s="13">
        <f t="shared" si="343"/>
        <v>29637</v>
      </c>
      <c r="Z959" s="3">
        <f t="shared" si="357"/>
        <v>31.229715489989463</v>
      </c>
      <c r="AA959" s="13">
        <f t="shared" si="344"/>
        <v>42</v>
      </c>
      <c r="AB959" s="13">
        <f t="shared" si="345"/>
        <v>-2498.2299999999996</v>
      </c>
      <c r="AC959" s="13">
        <f t="shared" si="346"/>
        <v>-2.6324868282402569</v>
      </c>
      <c r="AD959" s="13">
        <f t="shared" si="347"/>
        <v>-4.9979999999999976</v>
      </c>
      <c r="AE959" s="3">
        <f t="shared" si="348"/>
        <v>0</v>
      </c>
      <c r="AF959" s="13">
        <f t="shared" si="360"/>
        <v>2498.2299999999996</v>
      </c>
      <c r="AG959" s="13">
        <f t="shared" si="358"/>
        <v>2.6324868282402569</v>
      </c>
      <c r="AH959" s="13">
        <f t="shared" si="361"/>
        <v>2.6324868282402569</v>
      </c>
    </row>
    <row r="960" spans="1:34" x14ac:dyDescent="0.2">
      <c r="A960" s="8">
        <f t="shared" si="359"/>
        <v>95000</v>
      </c>
      <c r="B960" s="9">
        <f t="shared" si="339"/>
        <v>95</v>
      </c>
      <c r="C960" s="13">
        <f>tarifest3(A960,$A$3,Param!$B$5,Param!$C$5,Param!$D$5,Param!$E$5,Param!$B$6,Param!$C$6,Param!$D$6,Param!$E$6)</f>
        <v>30563</v>
      </c>
      <c r="D960" s="3">
        <f t="shared" si="349"/>
        <v>32.171578947368424</v>
      </c>
      <c r="E960" s="3">
        <f>tarifest3grenz(A960,$A$3,Param!$B$5,Param!$C$5,Param!$D$5,Param!$E$5,Param!$B$6,Param!$C$6,Param!$D$6,Param!$E$6)*100</f>
        <v>42</v>
      </c>
      <c r="F960" s="13">
        <f>soli3(C960,$A$3,Param!$J$4,Param!$J$5,Param!$J$6)</f>
        <v>1619.23</v>
      </c>
      <c r="G960" s="3">
        <f>soli3grenz(C960,$A$3,Param!$J$4,Param!$J$5,Param!$J$6)*100</f>
        <v>11.899999999999999</v>
      </c>
      <c r="H960" s="13">
        <f t="shared" si="340"/>
        <v>32182.23</v>
      </c>
      <c r="I960" s="3">
        <f t="shared" si="362"/>
        <v>33.876031578947369</v>
      </c>
      <c r="J960" s="13">
        <f t="shared" si="341"/>
        <v>46.997999999999998</v>
      </c>
      <c r="K960" s="13">
        <f>tarifest3(A960,$A$3,Param!$B$10,Param!$C$10,Param!$D$10,Param!$E$10,Param!$B$11,Param!$C$11,Param!$D$11,Param!$E$11)</f>
        <v>34909</v>
      </c>
      <c r="L960" s="3">
        <f t="shared" si="350"/>
        <v>36.746315789473684</v>
      </c>
      <c r="M960" s="3">
        <f>tarifest3grenz(A960,$A$3,Param!$B$10,Param!$C$10,Param!$D$10,Param!$E$10,Param!$B$11,Param!$C$11,Param!$D$11,Param!$E$11)*100</f>
        <v>42</v>
      </c>
      <c r="N960" s="3">
        <f t="shared" si="351"/>
        <v>20509</v>
      </c>
      <c r="O960" s="3">
        <f t="shared" si="352"/>
        <v>21.588421052631578</v>
      </c>
      <c r="P960" s="13">
        <f t="shared" si="342"/>
        <v>66500</v>
      </c>
      <c r="Q960" s="13">
        <f t="shared" si="353"/>
        <v>0</v>
      </c>
      <c r="R960" s="13">
        <f>tarifest3(A960-$K$3,$A$3,Param!$B$10,Param!$C$10,Param!$D$10,Param!$E$10,Param!$B$11,Param!$C$11,Param!$D$11,Param!$E$11)</f>
        <v>26269</v>
      </c>
      <c r="S960" s="3">
        <f t="shared" si="354"/>
        <v>27.651578947368421</v>
      </c>
      <c r="T960" s="3">
        <f>IF(A960&lt;$K$3,$K$2,tarifest3grenz(A960-$K$3,$A$3,Param!$B$10,Param!$C$10,Param!$D$10,Param!$E$10,Param!$B$11,Param!$C$11,Param!$D$11,Param!$E$11))*100</f>
        <v>42</v>
      </c>
      <c r="U960" s="3">
        <f>MAX(K960-tarifest3($K$3,$A$3,Param!$B$10,Param!$C$10,Param!$D$10,Param!$E$10,Param!$B$11,Param!$C$11,Param!$D$11,Param!$E$11),0)</f>
        <v>29679</v>
      </c>
      <c r="V960" s="3">
        <f t="shared" si="355"/>
        <v>31.241052631578945</v>
      </c>
      <c r="W960" s="3">
        <f t="shared" si="356"/>
        <v>42</v>
      </c>
      <c r="X960" s="3">
        <f>soli3grenz(K960,$A$3,Param!$J$9,Param!$J$10,Param!$J$11)*100</f>
        <v>5.5</v>
      </c>
      <c r="Y960" s="13">
        <f t="shared" si="343"/>
        <v>29679</v>
      </c>
      <c r="Z960" s="3">
        <f t="shared" si="357"/>
        <v>31.241052631578945</v>
      </c>
      <c r="AA960" s="13">
        <f t="shared" si="344"/>
        <v>42</v>
      </c>
      <c r="AB960" s="13">
        <f t="shared" si="345"/>
        <v>-2503.2299999999996</v>
      </c>
      <c r="AC960" s="13">
        <f t="shared" si="346"/>
        <v>-2.634978947368424</v>
      </c>
      <c r="AD960" s="13">
        <f t="shared" si="347"/>
        <v>-4.9979999999999976</v>
      </c>
      <c r="AE960" s="3">
        <f t="shared" si="348"/>
        <v>0</v>
      </c>
      <c r="AF960" s="13">
        <f t="shared" si="360"/>
        <v>2503.2299999999996</v>
      </c>
      <c r="AG960" s="13">
        <f t="shared" si="358"/>
        <v>2.634978947368424</v>
      </c>
      <c r="AH960" s="13">
        <f t="shared" si="361"/>
        <v>2.634978947368424</v>
      </c>
    </row>
    <row r="961" spans="1:34" x14ac:dyDescent="0.2">
      <c r="A961" s="8">
        <f t="shared" si="359"/>
        <v>95100</v>
      </c>
      <c r="B961" s="9">
        <f t="shared" si="339"/>
        <v>95.1</v>
      </c>
      <c r="C961" s="13">
        <f>tarifest3(A961,$A$3,Param!$B$5,Param!$C$5,Param!$D$5,Param!$E$5,Param!$B$6,Param!$C$6,Param!$D$6,Param!$E$6)</f>
        <v>30605</v>
      </c>
      <c r="D961" s="3">
        <f t="shared" si="349"/>
        <v>32.181913774973715</v>
      </c>
      <c r="E961" s="3">
        <f>tarifest3grenz(A961,$A$3,Param!$B$5,Param!$C$5,Param!$D$5,Param!$E$5,Param!$B$6,Param!$C$6,Param!$D$6,Param!$E$6)*100</f>
        <v>42</v>
      </c>
      <c r="F961" s="13">
        <f>soli3(C961,$A$3,Param!$J$4,Param!$J$5,Param!$J$6)</f>
        <v>1624.23</v>
      </c>
      <c r="G961" s="3">
        <f>soli3grenz(C961,$A$3,Param!$J$4,Param!$J$5,Param!$J$6)*100</f>
        <v>11.899999999999999</v>
      </c>
      <c r="H961" s="13">
        <f t="shared" si="340"/>
        <v>32229.23</v>
      </c>
      <c r="I961" s="3">
        <f t="shared" si="362"/>
        <v>33.88983175604627</v>
      </c>
      <c r="J961" s="13">
        <f t="shared" si="341"/>
        <v>46.997999999999998</v>
      </c>
      <c r="K961" s="13">
        <f>tarifest3(A961,$A$3,Param!$B$10,Param!$C$10,Param!$D$10,Param!$E$10,Param!$B$11,Param!$C$11,Param!$D$11,Param!$E$11)</f>
        <v>34951</v>
      </c>
      <c r="L961" s="3">
        <f t="shared" si="350"/>
        <v>36.751840168243952</v>
      </c>
      <c r="M961" s="3">
        <f>tarifest3grenz(A961,$A$3,Param!$B$10,Param!$C$10,Param!$D$10,Param!$E$10,Param!$B$11,Param!$C$11,Param!$D$11,Param!$E$11)*100</f>
        <v>42</v>
      </c>
      <c r="N961" s="3">
        <f t="shared" si="351"/>
        <v>20551</v>
      </c>
      <c r="O961" s="3">
        <f t="shared" si="352"/>
        <v>21.609884332281808</v>
      </c>
      <c r="P961" s="13">
        <f t="shared" si="342"/>
        <v>66570</v>
      </c>
      <c r="Q961" s="13">
        <f t="shared" si="353"/>
        <v>0</v>
      </c>
      <c r="R961" s="13">
        <f>tarifest3(A961-$K$3,$A$3,Param!$B$10,Param!$C$10,Param!$D$10,Param!$E$10,Param!$B$11,Param!$C$11,Param!$D$11,Param!$E$11)</f>
        <v>26311</v>
      </c>
      <c r="S961" s="3">
        <f t="shared" si="354"/>
        <v>27.666666666666668</v>
      </c>
      <c r="T961" s="3">
        <f>IF(A961&lt;$K$3,$K$2,tarifest3grenz(A961-$K$3,$A$3,Param!$B$10,Param!$C$10,Param!$D$10,Param!$E$10,Param!$B$11,Param!$C$11,Param!$D$11,Param!$E$11))*100</f>
        <v>42</v>
      </c>
      <c r="U961" s="3">
        <f>MAX(K961-tarifest3($K$3,$A$3,Param!$B$10,Param!$C$10,Param!$D$10,Param!$E$10,Param!$B$11,Param!$C$11,Param!$D$11,Param!$E$11),0)</f>
        <v>29721</v>
      </c>
      <c r="V961" s="3">
        <f t="shared" si="355"/>
        <v>31.252365930599368</v>
      </c>
      <c r="W961" s="3">
        <f t="shared" si="356"/>
        <v>42</v>
      </c>
      <c r="X961" s="3">
        <f>soli3grenz(K961,$A$3,Param!$J$9,Param!$J$10,Param!$J$11)*100</f>
        <v>5.5</v>
      </c>
      <c r="Y961" s="13">
        <f t="shared" si="343"/>
        <v>29721</v>
      </c>
      <c r="Z961" s="3">
        <f t="shared" si="357"/>
        <v>31.252365930599368</v>
      </c>
      <c r="AA961" s="13">
        <f t="shared" si="344"/>
        <v>42</v>
      </c>
      <c r="AB961" s="13">
        <f t="shared" si="345"/>
        <v>-2508.2299999999996</v>
      </c>
      <c r="AC961" s="13">
        <f t="shared" si="346"/>
        <v>-2.6374658254469026</v>
      </c>
      <c r="AD961" s="13">
        <f t="shared" si="347"/>
        <v>-4.9979999999999976</v>
      </c>
      <c r="AE961" s="3">
        <f t="shared" si="348"/>
        <v>0</v>
      </c>
      <c r="AF961" s="13">
        <f t="shared" si="360"/>
        <v>2508.2299999999996</v>
      </c>
      <c r="AG961" s="13">
        <f t="shared" si="358"/>
        <v>2.6374658254469026</v>
      </c>
      <c r="AH961" s="13">
        <f t="shared" si="361"/>
        <v>2.6374658254469026</v>
      </c>
    </row>
    <row r="962" spans="1:34" x14ac:dyDescent="0.2">
      <c r="A962" s="8">
        <f t="shared" si="359"/>
        <v>95200</v>
      </c>
      <c r="B962" s="9">
        <f t="shared" si="339"/>
        <v>95.2</v>
      </c>
      <c r="C962" s="13">
        <f>tarifest3(A962,$A$3,Param!$B$5,Param!$C$5,Param!$D$5,Param!$E$5,Param!$B$6,Param!$C$6,Param!$D$6,Param!$E$6)</f>
        <v>30647</v>
      </c>
      <c r="D962" s="3">
        <f t="shared" si="349"/>
        <v>32.192226890756302</v>
      </c>
      <c r="E962" s="3">
        <f>tarifest3grenz(A962,$A$3,Param!$B$5,Param!$C$5,Param!$D$5,Param!$E$5,Param!$B$6,Param!$C$6,Param!$D$6,Param!$E$6)*100</f>
        <v>42</v>
      </c>
      <c r="F962" s="13">
        <f>soli3(C962,$A$3,Param!$J$4,Param!$J$5,Param!$J$6)</f>
        <v>1629.22</v>
      </c>
      <c r="G962" s="3">
        <f>soli3grenz(C962,$A$3,Param!$J$4,Param!$J$5,Param!$J$6)*100</f>
        <v>11.899999999999999</v>
      </c>
      <c r="H962" s="13">
        <f t="shared" si="340"/>
        <v>32276.22</v>
      </c>
      <c r="I962" s="3">
        <f t="shared" si="362"/>
        <v>33.90359243697479</v>
      </c>
      <c r="J962" s="13">
        <f t="shared" si="341"/>
        <v>46.997999999999998</v>
      </c>
      <c r="K962" s="13">
        <f>tarifest3(A962,$A$3,Param!$B$10,Param!$C$10,Param!$D$10,Param!$E$10,Param!$B$11,Param!$C$11,Param!$D$11,Param!$E$11)</f>
        <v>34993</v>
      </c>
      <c r="L962" s="3">
        <f t="shared" si="350"/>
        <v>36.757352941176471</v>
      </c>
      <c r="M962" s="3">
        <f>tarifest3grenz(A962,$A$3,Param!$B$10,Param!$C$10,Param!$D$10,Param!$E$10,Param!$B$11,Param!$C$11,Param!$D$11,Param!$E$11)*100</f>
        <v>42</v>
      </c>
      <c r="N962" s="3">
        <f t="shared" si="351"/>
        <v>20593</v>
      </c>
      <c r="O962" s="3">
        <f t="shared" si="352"/>
        <v>21.631302521008404</v>
      </c>
      <c r="P962" s="13">
        <f t="shared" si="342"/>
        <v>66640</v>
      </c>
      <c r="Q962" s="13">
        <f t="shared" si="353"/>
        <v>0</v>
      </c>
      <c r="R962" s="13">
        <f>tarifest3(A962-$K$3,$A$3,Param!$B$10,Param!$C$10,Param!$D$10,Param!$E$10,Param!$B$11,Param!$C$11,Param!$D$11,Param!$E$11)</f>
        <v>26353</v>
      </c>
      <c r="S962" s="3">
        <f t="shared" si="354"/>
        <v>27.681722689075634</v>
      </c>
      <c r="T962" s="3">
        <f>IF(A962&lt;$K$3,$K$2,tarifest3grenz(A962-$K$3,$A$3,Param!$B$10,Param!$C$10,Param!$D$10,Param!$E$10,Param!$B$11,Param!$C$11,Param!$D$11,Param!$E$11))*100</f>
        <v>42</v>
      </c>
      <c r="U962" s="3">
        <f>MAX(K962-tarifest3($K$3,$A$3,Param!$B$10,Param!$C$10,Param!$D$10,Param!$E$10,Param!$B$11,Param!$C$11,Param!$D$11,Param!$E$11),0)</f>
        <v>29763</v>
      </c>
      <c r="V962" s="3">
        <f t="shared" si="355"/>
        <v>31.263655462184875</v>
      </c>
      <c r="W962" s="3">
        <f t="shared" si="356"/>
        <v>42</v>
      </c>
      <c r="X962" s="3">
        <f>soli3grenz(K962,$A$3,Param!$J$9,Param!$J$10,Param!$J$11)*100</f>
        <v>5.5</v>
      </c>
      <c r="Y962" s="13">
        <f t="shared" si="343"/>
        <v>29763</v>
      </c>
      <c r="Z962" s="3">
        <f t="shared" si="357"/>
        <v>31.263655462184875</v>
      </c>
      <c r="AA962" s="13">
        <f t="shared" si="344"/>
        <v>42</v>
      </c>
      <c r="AB962" s="13">
        <f t="shared" si="345"/>
        <v>-2513.2200000000012</v>
      </c>
      <c r="AC962" s="13">
        <f t="shared" si="346"/>
        <v>-2.6399369747899151</v>
      </c>
      <c r="AD962" s="13">
        <f t="shared" si="347"/>
        <v>-4.9979999999999976</v>
      </c>
      <c r="AE962" s="3">
        <f t="shared" si="348"/>
        <v>0</v>
      </c>
      <c r="AF962" s="13">
        <f t="shared" si="360"/>
        <v>2513.2200000000012</v>
      </c>
      <c r="AG962" s="13">
        <f t="shared" si="358"/>
        <v>2.6399369747899151</v>
      </c>
      <c r="AH962" s="13">
        <f t="shared" si="361"/>
        <v>2.6399369747899151</v>
      </c>
    </row>
    <row r="963" spans="1:34" x14ac:dyDescent="0.2">
      <c r="A963" s="8">
        <f t="shared" si="359"/>
        <v>95300</v>
      </c>
      <c r="B963" s="9">
        <f t="shared" si="339"/>
        <v>95.3</v>
      </c>
      <c r="C963" s="13">
        <f>tarifest3(A963,$A$3,Param!$B$5,Param!$C$5,Param!$D$5,Param!$E$5,Param!$B$6,Param!$C$6,Param!$D$6,Param!$E$6)</f>
        <v>30689</v>
      </c>
      <c r="D963" s="3">
        <f t="shared" si="349"/>
        <v>32.202518363064009</v>
      </c>
      <c r="E963" s="3">
        <f>tarifest3grenz(A963,$A$3,Param!$B$5,Param!$C$5,Param!$D$5,Param!$E$5,Param!$B$6,Param!$C$6,Param!$D$6,Param!$E$6)*100</f>
        <v>42</v>
      </c>
      <c r="F963" s="13">
        <f>soli3(C963,$A$3,Param!$J$4,Param!$J$5,Param!$J$6)</f>
        <v>1634.22</v>
      </c>
      <c r="G963" s="3">
        <f>soli3grenz(C963,$A$3,Param!$J$4,Param!$J$5,Param!$J$6)*100</f>
        <v>11.899999999999999</v>
      </c>
      <c r="H963" s="13">
        <f t="shared" si="340"/>
        <v>32323.22</v>
      </c>
      <c r="I963" s="3">
        <f t="shared" si="362"/>
        <v>33.917334732423924</v>
      </c>
      <c r="J963" s="13">
        <f t="shared" si="341"/>
        <v>46.997999999999998</v>
      </c>
      <c r="K963" s="13">
        <f>tarifest3(A963,$A$3,Param!$B$10,Param!$C$10,Param!$D$10,Param!$E$10,Param!$B$11,Param!$C$11,Param!$D$11,Param!$E$11)</f>
        <v>35035</v>
      </c>
      <c r="L963" s="3">
        <f t="shared" si="350"/>
        <v>36.762854144805878</v>
      </c>
      <c r="M963" s="3">
        <f>tarifest3grenz(A963,$A$3,Param!$B$10,Param!$C$10,Param!$D$10,Param!$E$10,Param!$B$11,Param!$C$11,Param!$D$11,Param!$E$11)*100</f>
        <v>42</v>
      </c>
      <c r="N963" s="3">
        <f t="shared" si="351"/>
        <v>20635</v>
      </c>
      <c r="O963" s="3">
        <f t="shared" si="352"/>
        <v>21.652675760755507</v>
      </c>
      <c r="P963" s="13">
        <f t="shared" si="342"/>
        <v>66710</v>
      </c>
      <c r="Q963" s="13">
        <f t="shared" si="353"/>
        <v>0</v>
      </c>
      <c r="R963" s="13">
        <f>tarifest3(A963-$K$3,$A$3,Param!$B$10,Param!$C$10,Param!$D$10,Param!$E$10,Param!$B$11,Param!$C$11,Param!$D$11,Param!$E$11)</f>
        <v>26395</v>
      </c>
      <c r="S963" s="3">
        <f t="shared" si="354"/>
        <v>27.696747114375658</v>
      </c>
      <c r="T963" s="3">
        <f>IF(A963&lt;$K$3,$K$2,tarifest3grenz(A963-$K$3,$A$3,Param!$B$10,Param!$C$10,Param!$D$10,Param!$E$10,Param!$B$11,Param!$C$11,Param!$D$11,Param!$E$11))*100</f>
        <v>42</v>
      </c>
      <c r="U963" s="3">
        <f>MAX(K963-tarifest3($K$3,$A$3,Param!$B$10,Param!$C$10,Param!$D$10,Param!$E$10,Param!$B$11,Param!$C$11,Param!$D$11,Param!$E$11),0)</f>
        <v>29805</v>
      </c>
      <c r="V963" s="3">
        <f t="shared" si="355"/>
        <v>31.274921301154251</v>
      </c>
      <c r="W963" s="3">
        <f t="shared" si="356"/>
        <v>42</v>
      </c>
      <c r="X963" s="3">
        <f>soli3grenz(K963,$A$3,Param!$J$9,Param!$J$10,Param!$J$11)*100</f>
        <v>5.5</v>
      </c>
      <c r="Y963" s="13">
        <f t="shared" si="343"/>
        <v>29805</v>
      </c>
      <c r="Z963" s="3">
        <f t="shared" si="357"/>
        <v>31.274921301154251</v>
      </c>
      <c r="AA963" s="13">
        <f t="shared" si="344"/>
        <v>42</v>
      </c>
      <c r="AB963" s="13">
        <f t="shared" si="345"/>
        <v>-2518.2200000000012</v>
      </c>
      <c r="AC963" s="13">
        <f t="shared" si="346"/>
        <v>-2.6424134312696737</v>
      </c>
      <c r="AD963" s="13">
        <f t="shared" si="347"/>
        <v>-4.9979999999999976</v>
      </c>
      <c r="AE963" s="3">
        <f t="shared" si="348"/>
        <v>0</v>
      </c>
      <c r="AF963" s="13">
        <f t="shared" si="360"/>
        <v>2518.2200000000012</v>
      </c>
      <c r="AG963" s="13">
        <f t="shared" si="358"/>
        <v>2.6424134312696737</v>
      </c>
      <c r="AH963" s="13">
        <f t="shared" si="361"/>
        <v>2.6424134312696737</v>
      </c>
    </row>
    <row r="964" spans="1:34" x14ac:dyDescent="0.2">
      <c r="A964" s="8">
        <f t="shared" si="359"/>
        <v>95400</v>
      </c>
      <c r="B964" s="9">
        <f t="shared" si="339"/>
        <v>95.4</v>
      </c>
      <c r="C964" s="13">
        <f>tarifest3(A964,$A$3,Param!$B$5,Param!$C$5,Param!$D$5,Param!$E$5,Param!$B$6,Param!$C$6,Param!$D$6,Param!$E$6)</f>
        <v>30731</v>
      </c>
      <c r="D964" s="3">
        <f t="shared" si="349"/>
        <v>32.212788259958067</v>
      </c>
      <c r="E964" s="3">
        <f>tarifest3grenz(A964,$A$3,Param!$B$5,Param!$C$5,Param!$D$5,Param!$E$5,Param!$B$6,Param!$C$6,Param!$D$6,Param!$E$6)*100</f>
        <v>42</v>
      </c>
      <c r="F964" s="13">
        <f>soli3(C964,$A$3,Param!$J$4,Param!$J$5,Param!$J$6)</f>
        <v>1639.22</v>
      </c>
      <c r="G964" s="3">
        <f>soli3grenz(C964,$A$3,Param!$J$4,Param!$J$5,Param!$J$6)*100</f>
        <v>11.899999999999999</v>
      </c>
      <c r="H964" s="13">
        <f t="shared" si="340"/>
        <v>32370.22</v>
      </c>
      <c r="I964" s="3">
        <f t="shared" si="362"/>
        <v>33.931048218029353</v>
      </c>
      <c r="J964" s="13">
        <f t="shared" si="341"/>
        <v>46.997999999999998</v>
      </c>
      <c r="K964" s="13">
        <f>tarifest3(A964,$A$3,Param!$B$10,Param!$C$10,Param!$D$10,Param!$E$10,Param!$B$11,Param!$C$11,Param!$D$11,Param!$E$11)</f>
        <v>35077</v>
      </c>
      <c r="L964" s="3">
        <f t="shared" si="350"/>
        <v>36.768343815513624</v>
      </c>
      <c r="M964" s="3">
        <f>tarifest3grenz(A964,$A$3,Param!$B$10,Param!$C$10,Param!$D$10,Param!$E$10,Param!$B$11,Param!$C$11,Param!$D$11,Param!$E$11)*100</f>
        <v>42</v>
      </c>
      <c r="N964" s="3">
        <f t="shared" si="351"/>
        <v>20677</v>
      </c>
      <c r="O964" s="3">
        <f t="shared" si="352"/>
        <v>21.674004192872118</v>
      </c>
      <c r="P964" s="13">
        <f t="shared" si="342"/>
        <v>66780</v>
      </c>
      <c r="Q964" s="13">
        <f t="shared" si="353"/>
        <v>0</v>
      </c>
      <c r="R964" s="13">
        <f>tarifest3(A964-$K$3,$A$3,Param!$B$10,Param!$C$10,Param!$D$10,Param!$E$10,Param!$B$11,Param!$C$11,Param!$D$11,Param!$E$11)</f>
        <v>26437</v>
      </c>
      <c r="S964" s="3">
        <f t="shared" si="354"/>
        <v>27.711740041928724</v>
      </c>
      <c r="T964" s="3">
        <f>IF(A964&lt;$K$3,$K$2,tarifest3grenz(A964-$K$3,$A$3,Param!$B$10,Param!$C$10,Param!$D$10,Param!$E$10,Param!$B$11,Param!$C$11,Param!$D$11,Param!$E$11))*100</f>
        <v>42</v>
      </c>
      <c r="U964" s="3">
        <f>MAX(K964-tarifest3($K$3,$A$3,Param!$B$10,Param!$C$10,Param!$D$10,Param!$E$10,Param!$B$11,Param!$C$11,Param!$D$11,Param!$E$11),0)</f>
        <v>29847</v>
      </c>
      <c r="V964" s="3">
        <f t="shared" si="355"/>
        <v>31.286163522012579</v>
      </c>
      <c r="W964" s="3">
        <f t="shared" si="356"/>
        <v>42</v>
      </c>
      <c r="X964" s="3">
        <f>soli3grenz(K964,$A$3,Param!$J$9,Param!$J$10,Param!$J$11)*100</f>
        <v>5.5</v>
      </c>
      <c r="Y964" s="13">
        <f t="shared" si="343"/>
        <v>29847</v>
      </c>
      <c r="Z964" s="3">
        <f t="shared" si="357"/>
        <v>31.286163522012579</v>
      </c>
      <c r="AA964" s="13">
        <f t="shared" si="344"/>
        <v>42</v>
      </c>
      <c r="AB964" s="13">
        <f t="shared" si="345"/>
        <v>-2523.2200000000012</v>
      </c>
      <c r="AC964" s="13">
        <f t="shared" si="346"/>
        <v>-2.6448846960167742</v>
      </c>
      <c r="AD964" s="13">
        <f t="shared" si="347"/>
        <v>-4.9979999999999976</v>
      </c>
      <c r="AE964" s="3">
        <f t="shared" si="348"/>
        <v>0</v>
      </c>
      <c r="AF964" s="13">
        <f t="shared" si="360"/>
        <v>2523.2200000000012</v>
      </c>
      <c r="AG964" s="13">
        <f t="shared" si="358"/>
        <v>2.6448846960167742</v>
      </c>
      <c r="AH964" s="13">
        <f t="shared" si="361"/>
        <v>2.6448846960167742</v>
      </c>
    </row>
    <row r="965" spans="1:34" x14ac:dyDescent="0.2">
      <c r="A965" s="8">
        <f t="shared" si="359"/>
        <v>95500</v>
      </c>
      <c r="B965" s="9">
        <f t="shared" si="339"/>
        <v>95.5</v>
      </c>
      <c r="C965" s="13">
        <f>tarifest3(A965,$A$3,Param!$B$5,Param!$C$5,Param!$D$5,Param!$E$5,Param!$B$6,Param!$C$6,Param!$D$6,Param!$E$6)</f>
        <v>30773</v>
      </c>
      <c r="D965" s="3">
        <f t="shared" si="349"/>
        <v>32.223036649214656</v>
      </c>
      <c r="E965" s="3">
        <f>tarifest3grenz(A965,$A$3,Param!$B$5,Param!$C$5,Param!$D$5,Param!$E$5,Param!$B$6,Param!$C$6,Param!$D$6,Param!$E$6)*100</f>
        <v>42</v>
      </c>
      <c r="F965" s="13">
        <f>soli3(C965,$A$3,Param!$J$4,Param!$J$5,Param!$J$6)</f>
        <v>1644.22</v>
      </c>
      <c r="G965" s="3">
        <f>soli3grenz(C965,$A$3,Param!$J$4,Param!$J$5,Param!$J$6)*100</f>
        <v>11.899999999999999</v>
      </c>
      <c r="H965" s="13">
        <f t="shared" si="340"/>
        <v>32417.22</v>
      </c>
      <c r="I965" s="3">
        <f t="shared" si="362"/>
        <v>33.944732984293196</v>
      </c>
      <c r="J965" s="13">
        <f t="shared" si="341"/>
        <v>46.997999999999998</v>
      </c>
      <c r="K965" s="13">
        <f>tarifest3(A965,$A$3,Param!$B$10,Param!$C$10,Param!$D$10,Param!$E$10,Param!$B$11,Param!$C$11,Param!$D$11,Param!$E$11)</f>
        <v>35119</v>
      </c>
      <c r="L965" s="3">
        <f t="shared" si="350"/>
        <v>36.773821989528791</v>
      </c>
      <c r="M965" s="3">
        <f>tarifest3grenz(A965,$A$3,Param!$B$10,Param!$C$10,Param!$D$10,Param!$E$10,Param!$B$11,Param!$C$11,Param!$D$11,Param!$E$11)*100</f>
        <v>42</v>
      </c>
      <c r="N965" s="3">
        <f t="shared" si="351"/>
        <v>20719</v>
      </c>
      <c r="O965" s="3">
        <f t="shared" si="352"/>
        <v>21.695287958115184</v>
      </c>
      <c r="P965" s="13">
        <f t="shared" si="342"/>
        <v>66850</v>
      </c>
      <c r="Q965" s="13">
        <f t="shared" si="353"/>
        <v>0</v>
      </c>
      <c r="R965" s="13">
        <f>tarifest3(A965-$K$3,$A$3,Param!$B$10,Param!$C$10,Param!$D$10,Param!$E$10,Param!$B$11,Param!$C$11,Param!$D$11,Param!$E$11)</f>
        <v>26479</v>
      </c>
      <c r="S965" s="3">
        <f t="shared" si="354"/>
        <v>27.726701570680628</v>
      </c>
      <c r="T965" s="3">
        <f>IF(A965&lt;$K$3,$K$2,tarifest3grenz(A965-$K$3,$A$3,Param!$B$10,Param!$C$10,Param!$D$10,Param!$E$10,Param!$B$11,Param!$C$11,Param!$D$11,Param!$E$11))*100</f>
        <v>42</v>
      </c>
      <c r="U965" s="3">
        <f>MAX(K965-tarifest3($K$3,$A$3,Param!$B$10,Param!$C$10,Param!$D$10,Param!$E$10,Param!$B$11,Param!$C$11,Param!$D$11,Param!$E$11),0)</f>
        <v>29889</v>
      </c>
      <c r="V965" s="3">
        <f t="shared" si="355"/>
        <v>31.297382198952878</v>
      </c>
      <c r="W965" s="3">
        <f t="shared" si="356"/>
        <v>42</v>
      </c>
      <c r="X965" s="3">
        <f>soli3grenz(K965,$A$3,Param!$J$9,Param!$J$10,Param!$J$11)*100</f>
        <v>5.5</v>
      </c>
      <c r="Y965" s="13">
        <f t="shared" si="343"/>
        <v>29889</v>
      </c>
      <c r="Z965" s="3">
        <f t="shared" si="357"/>
        <v>31.297382198952878</v>
      </c>
      <c r="AA965" s="13">
        <f t="shared" si="344"/>
        <v>42</v>
      </c>
      <c r="AB965" s="13">
        <f t="shared" si="345"/>
        <v>-2528.2200000000012</v>
      </c>
      <c r="AC965" s="13">
        <f t="shared" si="346"/>
        <v>-2.6473507853403184</v>
      </c>
      <c r="AD965" s="13">
        <f t="shared" si="347"/>
        <v>-4.9979999999999976</v>
      </c>
      <c r="AE965" s="3">
        <f t="shared" si="348"/>
        <v>0</v>
      </c>
      <c r="AF965" s="13">
        <f t="shared" si="360"/>
        <v>2528.2200000000012</v>
      </c>
      <c r="AG965" s="13">
        <f t="shared" si="358"/>
        <v>2.6473507853403184</v>
      </c>
      <c r="AH965" s="13">
        <f t="shared" si="361"/>
        <v>2.6473507853403184</v>
      </c>
    </row>
    <row r="966" spans="1:34" x14ac:dyDescent="0.2">
      <c r="A966" s="8">
        <f t="shared" si="359"/>
        <v>95600</v>
      </c>
      <c r="B966" s="9">
        <f t="shared" si="339"/>
        <v>95.6</v>
      </c>
      <c r="C966" s="13">
        <f>tarifest3(A966,$A$3,Param!$B$5,Param!$C$5,Param!$D$5,Param!$E$5,Param!$B$6,Param!$C$6,Param!$D$6,Param!$E$6)</f>
        <v>30815</v>
      </c>
      <c r="D966" s="3">
        <f t="shared" si="349"/>
        <v>32.23326359832636</v>
      </c>
      <c r="E966" s="3">
        <f>tarifest3grenz(A966,$A$3,Param!$B$5,Param!$C$5,Param!$D$5,Param!$E$5,Param!$B$6,Param!$C$6,Param!$D$6,Param!$E$6)*100</f>
        <v>42</v>
      </c>
      <c r="F966" s="13">
        <f>soli3(C966,$A$3,Param!$J$4,Param!$J$5,Param!$J$6)</f>
        <v>1649.22</v>
      </c>
      <c r="G966" s="3">
        <f>soli3grenz(C966,$A$3,Param!$J$4,Param!$J$5,Param!$J$6)*100</f>
        <v>11.899999999999999</v>
      </c>
      <c r="H966" s="13">
        <f t="shared" si="340"/>
        <v>32464.22</v>
      </c>
      <c r="I966" s="3">
        <f t="shared" si="362"/>
        <v>33.958389121338911</v>
      </c>
      <c r="J966" s="13">
        <f t="shared" si="341"/>
        <v>46.997999999999998</v>
      </c>
      <c r="K966" s="13">
        <f>tarifest3(A966,$A$3,Param!$B$10,Param!$C$10,Param!$D$10,Param!$E$10,Param!$B$11,Param!$C$11,Param!$D$11,Param!$E$11)</f>
        <v>35161</v>
      </c>
      <c r="L966" s="3">
        <f t="shared" si="350"/>
        <v>36.779288702928866</v>
      </c>
      <c r="M966" s="3">
        <f>tarifest3grenz(A966,$A$3,Param!$B$10,Param!$C$10,Param!$D$10,Param!$E$10,Param!$B$11,Param!$C$11,Param!$D$11,Param!$E$11)*100</f>
        <v>42</v>
      </c>
      <c r="N966" s="3">
        <f t="shared" si="351"/>
        <v>20761</v>
      </c>
      <c r="O966" s="3">
        <f t="shared" si="352"/>
        <v>21.71652719665272</v>
      </c>
      <c r="P966" s="13">
        <f t="shared" si="342"/>
        <v>66920</v>
      </c>
      <c r="Q966" s="13">
        <f t="shared" si="353"/>
        <v>0</v>
      </c>
      <c r="R966" s="13">
        <f>tarifest3(A966-$K$3,$A$3,Param!$B$10,Param!$C$10,Param!$D$10,Param!$E$10,Param!$B$11,Param!$C$11,Param!$D$11,Param!$E$11)</f>
        <v>26521</v>
      </c>
      <c r="S966" s="3">
        <f t="shared" si="354"/>
        <v>27.74163179916318</v>
      </c>
      <c r="T966" s="3">
        <f>IF(A966&lt;$K$3,$K$2,tarifest3grenz(A966-$K$3,$A$3,Param!$B$10,Param!$C$10,Param!$D$10,Param!$E$10,Param!$B$11,Param!$C$11,Param!$D$11,Param!$E$11))*100</f>
        <v>42</v>
      </c>
      <c r="U966" s="3">
        <f>MAX(K966-tarifest3($K$3,$A$3,Param!$B$10,Param!$C$10,Param!$D$10,Param!$E$10,Param!$B$11,Param!$C$11,Param!$D$11,Param!$E$11),0)</f>
        <v>29931</v>
      </c>
      <c r="V966" s="3">
        <f t="shared" si="355"/>
        <v>31.30857740585774</v>
      </c>
      <c r="W966" s="3">
        <f t="shared" si="356"/>
        <v>42</v>
      </c>
      <c r="X966" s="3">
        <f>soli3grenz(K966,$A$3,Param!$J$9,Param!$J$10,Param!$J$11)*100</f>
        <v>5.5</v>
      </c>
      <c r="Y966" s="13">
        <f t="shared" si="343"/>
        <v>29931</v>
      </c>
      <c r="Z966" s="3">
        <f t="shared" si="357"/>
        <v>31.30857740585774</v>
      </c>
      <c r="AA966" s="13">
        <f t="shared" si="344"/>
        <v>42</v>
      </c>
      <c r="AB966" s="13">
        <f t="shared" si="345"/>
        <v>-2533.2200000000012</v>
      </c>
      <c r="AC966" s="13">
        <f t="shared" si="346"/>
        <v>-2.6498117154811709</v>
      </c>
      <c r="AD966" s="13">
        <f t="shared" si="347"/>
        <v>-4.9979999999999976</v>
      </c>
      <c r="AE966" s="3">
        <f t="shared" si="348"/>
        <v>0</v>
      </c>
      <c r="AF966" s="13">
        <f t="shared" si="360"/>
        <v>2533.2200000000012</v>
      </c>
      <c r="AG966" s="13">
        <f t="shared" si="358"/>
        <v>2.6498117154811709</v>
      </c>
      <c r="AH966" s="13">
        <f t="shared" si="361"/>
        <v>2.6498117154811709</v>
      </c>
    </row>
    <row r="967" spans="1:34" x14ac:dyDescent="0.2">
      <c r="A967" s="8">
        <f t="shared" si="359"/>
        <v>95700</v>
      </c>
      <c r="B967" s="9">
        <f t="shared" si="339"/>
        <v>95.7</v>
      </c>
      <c r="C967" s="13">
        <f>tarifest3(A967,$A$3,Param!$B$5,Param!$C$5,Param!$D$5,Param!$E$5,Param!$B$6,Param!$C$6,Param!$D$6,Param!$E$6)</f>
        <v>30857</v>
      </c>
      <c r="D967" s="3">
        <f t="shared" si="349"/>
        <v>32.243469174503659</v>
      </c>
      <c r="E967" s="3">
        <f>tarifest3grenz(A967,$A$3,Param!$B$5,Param!$C$5,Param!$D$5,Param!$E$5,Param!$B$6,Param!$C$6,Param!$D$6,Param!$E$6)*100</f>
        <v>42</v>
      </c>
      <c r="F967" s="13">
        <f>soli3(C967,$A$3,Param!$J$4,Param!$J$5,Param!$J$6)</f>
        <v>1654.21</v>
      </c>
      <c r="G967" s="3">
        <f>soli3grenz(C967,$A$3,Param!$J$4,Param!$J$5,Param!$J$6)*100</f>
        <v>11.899999999999999</v>
      </c>
      <c r="H967" s="13">
        <f t="shared" si="340"/>
        <v>32511.21</v>
      </c>
      <c r="I967" s="3">
        <f t="shared" si="362"/>
        <v>33.972006269592477</v>
      </c>
      <c r="J967" s="13">
        <f t="shared" si="341"/>
        <v>46.997999999999998</v>
      </c>
      <c r="K967" s="13">
        <f>tarifest3(A967,$A$3,Param!$B$10,Param!$C$10,Param!$D$10,Param!$E$10,Param!$B$11,Param!$C$11,Param!$D$11,Param!$E$11)</f>
        <v>35203</v>
      </c>
      <c r="L967" s="3">
        <f t="shared" si="350"/>
        <v>36.784743991640546</v>
      </c>
      <c r="M967" s="3">
        <f>tarifest3grenz(A967,$A$3,Param!$B$10,Param!$C$10,Param!$D$10,Param!$E$10,Param!$B$11,Param!$C$11,Param!$D$11,Param!$E$11)*100</f>
        <v>42</v>
      </c>
      <c r="N967" s="3">
        <f t="shared" si="351"/>
        <v>20803</v>
      </c>
      <c r="O967" s="3">
        <f t="shared" si="352"/>
        <v>21.737722048066878</v>
      </c>
      <c r="P967" s="13">
        <f t="shared" si="342"/>
        <v>66990</v>
      </c>
      <c r="Q967" s="13">
        <f t="shared" si="353"/>
        <v>0</v>
      </c>
      <c r="R967" s="13">
        <f>tarifest3(A967-$K$3,$A$3,Param!$B$10,Param!$C$10,Param!$D$10,Param!$E$10,Param!$B$11,Param!$C$11,Param!$D$11,Param!$E$11)</f>
        <v>26563</v>
      </c>
      <c r="S967" s="3">
        <f t="shared" si="354"/>
        <v>27.756530825496345</v>
      </c>
      <c r="T967" s="3">
        <f>IF(A967&lt;$K$3,$K$2,tarifest3grenz(A967-$K$3,$A$3,Param!$B$10,Param!$C$10,Param!$D$10,Param!$E$10,Param!$B$11,Param!$C$11,Param!$D$11,Param!$E$11))*100</f>
        <v>42</v>
      </c>
      <c r="U967" s="3">
        <f>MAX(K967-tarifest3($K$3,$A$3,Param!$B$10,Param!$C$10,Param!$D$10,Param!$E$10,Param!$B$11,Param!$C$11,Param!$D$11,Param!$E$11),0)</f>
        <v>29973</v>
      </c>
      <c r="V967" s="3">
        <f t="shared" si="355"/>
        <v>31.319749216300941</v>
      </c>
      <c r="W967" s="3">
        <f t="shared" si="356"/>
        <v>42</v>
      </c>
      <c r="X967" s="3">
        <f>soli3grenz(K967,$A$3,Param!$J$9,Param!$J$10,Param!$J$11)*100</f>
        <v>5.5</v>
      </c>
      <c r="Y967" s="13">
        <f t="shared" si="343"/>
        <v>29973</v>
      </c>
      <c r="Z967" s="3">
        <f t="shared" si="357"/>
        <v>31.319749216300941</v>
      </c>
      <c r="AA967" s="13">
        <f t="shared" si="344"/>
        <v>42</v>
      </c>
      <c r="AB967" s="13">
        <f t="shared" si="345"/>
        <v>-2538.2099999999991</v>
      </c>
      <c r="AC967" s="13">
        <f t="shared" si="346"/>
        <v>-2.6522570532915353</v>
      </c>
      <c r="AD967" s="13">
        <f t="shared" si="347"/>
        <v>-4.9979999999999976</v>
      </c>
      <c r="AE967" s="3">
        <f t="shared" si="348"/>
        <v>0</v>
      </c>
      <c r="AF967" s="13">
        <f t="shared" si="360"/>
        <v>2538.2099999999991</v>
      </c>
      <c r="AG967" s="13">
        <f t="shared" si="358"/>
        <v>2.6522570532915353</v>
      </c>
      <c r="AH967" s="13">
        <f t="shared" si="361"/>
        <v>2.6522570532915353</v>
      </c>
    </row>
    <row r="968" spans="1:34" x14ac:dyDescent="0.2">
      <c r="A968" s="8">
        <f t="shared" si="359"/>
        <v>95800</v>
      </c>
      <c r="B968" s="9">
        <f t="shared" si="339"/>
        <v>95.8</v>
      </c>
      <c r="C968" s="13">
        <f>tarifest3(A968,$A$3,Param!$B$5,Param!$C$5,Param!$D$5,Param!$E$5,Param!$B$6,Param!$C$6,Param!$D$6,Param!$E$6)</f>
        <v>30899</v>
      </c>
      <c r="D968" s="3">
        <f t="shared" si="349"/>
        <v>32.253653444676409</v>
      </c>
      <c r="E968" s="3">
        <f>tarifest3grenz(A968,$A$3,Param!$B$5,Param!$C$5,Param!$D$5,Param!$E$5,Param!$B$6,Param!$C$6,Param!$D$6,Param!$E$6)*100</f>
        <v>42</v>
      </c>
      <c r="F968" s="13">
        <f>soli3(C968,$A$3,Param!$J$4,Param!$J$5,Param!$J$6)</f>
        <v>1659.21</v>
      </c>
      <c r="G968" s="3">
        <f>soli3grenz(C968,$A$3,Param!$J$4,Param!$J$5,Param!$J$6)*100</f>
        <v>11.899999999999999</v>
      </c>
      <c r="H968" s="13">
        <f t="shared" si="340"/>
        <v>32558.21</v>
      </c>
      <c r="I968" s="3">
        <f t="shared" si="362"/>
        <v>33.985605427974946</v>
      </c>
      <c r="J968" s="13">
        <f t="shared" si="341"/>
        <v>46.997999999999998</v>
      </c>
      <c r="K968" s="13">
        <f>tarifest3(A968,$A$3,Param!$B$10,Param!$C$10,Param!$D$10,Param!$E$10,Param!$B$11,Param!$C$11,Param!$D$11,Param!$E$11)</f>
        <v>35245</v>
      </c>
      <c r="L968" s="3">
        <f t="shared" si="350"/>
        <v>36.790187891440503</v>
      </c>
      <c r="M968" s="3">
        <f>tarifest3grenz(A968,$A$3,Param!$B$10,Param!$C$10,Param!$D$10,Param!$E$10,Param!$B$11,Param!$C$11,Param!$D$11,Param!$E$11)*100</f>
        <v>42</v>
      </c>
      <c r="N968" s="3">
        <f t="shared" si="351"/>
        <v>20845</v>
      </c>
      <c r="O968" s="3">
        <f t="shared" si="352"/>
        <v>21.758872651356995</v>
      </c>
      <c r="P968" s="13">
        <f t="shared" si="342"/>
        <v>67060</v>
      </c>
      <c r="Q968" s="13">
        <f t="shared" si="353"/>
        <v>0</v>
      </c>
      <c r="R968" s="13">
        <f>tarifest3(A968-$K$3,$A$3,Param!$B$10,Param!$C$10,Param!$D$10,Param!$E$10,Param!$B$11,Param!$C$11,Param!$D$11,Param!$E$11)</f>
        <v>26605</v>
      </c>
      <c r="S968" s="3">
        <f t="shared" si="354"/>
        <v>27.771398747390396</v>
      </c>
      <c r="T968" s="3">
        <f>IF(A968&lt;$K$3,$K$2,tarifest3grenz(A968-$K$3,$A$3,Param!$B$10,Param!$C$10,Param!$D$10,Param!$E$10,Param!$B$11,Param!$C$11,Param!$D$11,Param!$E$11))*100</f>
        <v>42</v>
      </c>
      <c r="U968" s="3">
        <f>MAX(K968-tarifest3($K$3,$A$3,Param!$B$10,Param!$C$10,Param!$D$10,Param!$E$10,Param!$B$11,Param!$C$11,Param!$D$11,Param!$E$11),0)</f>
        <v>30015</v>
      </c>
      <c r="V968" s="3">
        <f t="shared" si="355"/>
        <v>31.330897703549059</v>
      </c>
      <c r="W968" s="3">
        <f t="shared" si="356"/>
        <v>42</v>
      </c>
      <c r="X968" s="3">
        <f>soli3grenz(K968,$A$3,Param!$J$9,Param!$J$10,Param!$J$11)*100</f>
        <v>5.5</v>
      </c>
      <c r="Y968" s="13">
        <f t="shared" si="343"/>
        <v>30015</v>
      </c>
      <c r="Z968" s="3">
        <f t="shared" si="357"/>
        <v>31.330897703549059</v>
      </c>
      <c r="AA968" s="13">
        <f t="shared" si="344"/>
        <v>42</v>
      </c>
      <c r="AB968" s="13">
        <f t="shared" si="345"/>
        <v>-2543.2099999999991</v>
      </c>
      <c r="AC968" s="13">
        <f t="shared" si="346"/>
        <v>-2.6547077244258865</v>
      </c>
      <c r="AD968" s="13">
        <f t="shared" si="347"/>
        <v>-4.9979999999999976</v>
      </c>
      <c r="AE968" s="3">
        <f t="shared" si="348"/>
        <v>0</v>
      </c>
      <c r="AF968" s="13">
        <f t="shared" si="360"/>
        <v>2543.2099999999991</v>
      </c>
      <c r="AG968" s="13">
        <f t="shared" si="358"/>
        <v>2.6547077244258865</v>
      </c>
      <c r="AH968" s="13">
        <f t="shared" si="361"/>
        <v>2.6547077244258865</v>
      </c>
    </row>
    <row r="969" spans="1:34" x14ac:dyDescent="0.2">
      <c r="A969" s="8">
        <f t="shared" si="359"/>
        <v>95900</v>
      </c>
      <c r="B969" s="9">
        <f t="shared" si="339"/>
        <v>95.9</v>
      </c>
      <c r="C969" s="13">
        <f>tarifest3(A969,$A$3,Param!$B$5,Param!$C$5,Param!$D$5,Param!$E$5,Param!$B$6,Param!$C$6,Param!$D$6,Param!$E$6)</f>
        <v>30941</v>
      </c>
      <c r="D969" s="3">
        <f t="shared" si="349"/>
        <v>32.263816475495304</v>
      </c>
      <c r="E969" s="3">
        <f>tarifest3grenz(A969,$A$3,Param!$B$5,Param!$C$5,Param!$D$5,Param!$E$5,Param!$B$6,Param!$C$6,Param!$D$6,Param!$E$6)*100</f>
        <v>42</v>
      </c>
      <c r="F969" s="13">
        <f>soli3(C969,$A$3,Param!$J$4,Param!$J$5,Param!$J$6)</f>
        <v>1664.21</v>
      </c>
      <c r="G969" s="3">
        <f>soli3grenz(C969,$A$3,Param!$J$4,Param!$J$5,Param!$J$6)*100</f>
        <v>11.899999999999999</v>
      </c>
      <c r="H969" s="13">
        <f t="shared" si="340"/>
        <v>32605.21</v>
      </c>
      <c r="I969" s="3">
        <f t="shared" si="362"/>
        <v>33.999176225234621</v>
      </c>
      <c r="J969" s="13">
        <f t="shared" si="341"/>
        <v>46.997999999999998</v>
      </c>
      <c r="K969" s="13">
        <f>tarifest3(A969,$A$3,Param!$B$10,Param!$C$10,Param!$D$10,Param!$E$10,Param!$B$11,Param!$C$11,Param!$D$11,Param!$E$11)</f>
        <v>35287</v>
      </c>
      <c r="L969" s="3">
        <f t="shared" si="350"/>
        <v>36.795620437956202</v>
      </c>
      <c r="M969" s="3">
        <f>tarifest3grenz(A969,$A$3,Param!$B$10,Param!$C$10,Param!$D$10,Param!$E$10,Param!$B$11,Param!$C$11,Param!$D$11,Param!$E$11)*100</f>
        <v>42</v>
      </c>
      <c r="N969" s="3">
        <f t="shared" si="351"/>
        <v>20887</v>
      </c>
      <c r="O969" s="3">
        <f t="shared" si="352"/>
        <v>21.779979144942647</v>
      </c>
      <c r="P969" s="13">
        <f t="shared" si="342"/>
        <v>67130</v>
      </c>
      <c r="Q969" s="13">
        <f t="shared" si="353"/>
        <v>0</v>
      </c>
      <c r="R969" s="13">
        <f>tarifest3(A969-$K$3,$A$3,Param!$B$10,Param!$C$10,Param!$D$10,Param!$E$10,Param!$B$11,Param!$C$11,Param!$D$11,Param!$E$11)</f>
        <v>26647</v>
      </c>
      <c r="S969" s="3">
        <f t="shared" si="354"/>
        <v>27.786235662148073</v>
      </c>
      <c r="T969" s="3">
        <f>IF(A969&lt;$K$3,$K$2,tarifest3grenz(A969-$K$3,$A$3,Param!$B$10,Param!$C$10,Param!$D$10,Param!$E$10,Param!$B$11,Param!$C$11,Param!$D$11,Param!$E$11))*100</f>
        <v>42</v>
      </c>
      <c r="U969" s="3">
        <f>MAX(K969-tarifest3($K$3,$A$3,Param!$B$10,Param!$C$10,Param!$D$10,Param!$E$10,Param!$B$11,Param!$C$11,Param!$D$11,Param!$E$11),0)</f>
        <v>30057</v>
      </c>
      <c r="V969" s="3">
        <f t="shared" si="355"/>
        <v>31.342022940563087</v>
      </c>
      <c r="W969" s="3">
        <f t="shared" si="356"/>
        <v>42</v>
      </c>
      <c r="X969" s="3">
        <f>soli3grenz(K969,$A$3,Param!$J$9,Param!$J$10,Param!$J$11)*100</f>
        <v>5.5</v>
      </c>
      <c r="Y969" s="13">
        <f t="shared" si="343"/>
        <v>30057</v>
      </c>
      <c r="Z969" s="3">
        <f t="shared" si="357"/>
        <v>31.342022940563087</v>
      </c>
      <c r="AA969" s="13">
        <f t="shared" si="344"/>
        <v>42</v>
      </c>
      <c r="AB969" s="13">
        <f t="shared" si="345"/>
        <v>-2548.2099999999991</v>
      </c>
      <c r="AC969" s="13">
        <f t="shared" si="346"/>
        <v>-2.6571532846715336</v>
      </c>
      <c r="AD969" s="13">
        <f t="shared" si="347"/>
        <v>-4.9979999999999976</v>
      </c>
      <c r="AE969" s="3">
        <f t="shared" si="348"/>
        <v>0</v>
      </c>
      <c r="AF969" s="13">
        <f t="shared" si="360"/>
        <v>2548.2099999999991</v>
      </c>
      <c r="AG969" s="13">
        <f t="shared" si="358"/>
        <v>2.6571532846715336</v>
      </c>
      <c r="AH969" s="13">
        <f t="shared" si="361"/>
        <v>2.6571532846715336</v>
      </c>
    </row>
    <row r="970" spans="1:34" x14ac:dyDescent="0.2">
      <c r="A970" s="8">
        <f t="shared" si="359"/>
        <v>96000</v>
      </c>
      <c r="B970" s="9">
        <f t="shared" ref="B970:B1033" si="363">+A970/1000</f>
        <v>96</v>
      </c>
      <c r="C970" s="13">
        <f>tarifest3(A970,$A$3,Param!$B$5,Param!$C$5,Param!$D$5,Param!$E$5,Param!$B$6,Param!$C$6,Param!$D$6,Param!$E$6)</f>
        <v>30983</v>
      </c>
      <c r="D970" s="3">
        <f t="shared" si="349"/>
        <v>32.273958333333333</v>
      </c>
      <c r="E970" s="3">
        <f>tarifest3grenz(A970,$A$3,Param!$B$5,Param!$C$5,Param!$D$5,Param!$E$5,Param!$B$6,Param!$C$6,Param!$D$6,Param!$E$6)*100</f>
        <v>42</v>
      </c>
      <c r="F970" s="13">
        <f>soli3(C970,$A$3,Param!$J$4,Param!$J$5,Param!$J$6)</f>
        <v>1669.21</v>
      </c>
      <c r="G970" s="3">
        <f>soli3grenz(C970,$A$3,Param!$J$4,Param!$J$5,Param!$J$6)*100</f>
        <v>11.899999999999999</v>
      </c>
      <c r="H970" s="13">
        <f t="shared" ref="H970:H1033" si="364">+C970+F970</f>
        <v>32652.21</v>
      </c>
      <c r="I970" s="3">
        <f t="shared" si="362"/>
        <v>34.012718749999998</v>
      </c>
      <c r="J970" s="13">
        <f t="shared" ref="J970:J1033" si="365">+E970*(1+G970/100)</f>
        <v>46.997999999999998</v>
      </c>
      <c r="K970" s="13">
        <f>tarifest3(A970,$A$3,Param!$B$10,Param!$C$10,Param!$D$10,Param!$E$10,Param!$B$11,Param!$C$11,Param!$D$11,Param!$E$11)</f>
        <v>35329</v>
      </c>
      <c r="L970" s="3">
        <f t="shared" si="350"/>
        <v>36.80104166666667</v>
      </c>
      <c r="M970" s="3">
        <f>tarifest3grenz(A970,$A$3,Param!$B$10,Param!$C$10,Param!$D$10,Param!$E$10,Param!$B$11,Param!$C$11,Param!$D$11,Param!$E$11)*100</f>
        <v>42</v>
      </c>
      <c r="N970" s="3">
        <f t="shared" si="351"/>
        <v>20929</v>
      </c>
      <c r="O970" s="3">
        <f t="shared" si="352"/>
        <v>21.801041666666666</v>
      </c>
      <c r="P970" s="13">
        <f t="shared" ref="P970:P1033" si="366">+A970*$K$2</f>
        <v>67200</v>
      </c>
      <c r="Q970" s="13">
        <f t="shared" si="353"/>
        <v>0</v>
      </c>
      <c r="R970" s="13">
        <f>tarifest3(A970-$K$3,$A$3,Param!$B$10,Param!$C$10,Param!$D$10,Param!$E$10,Param!$B$11,Param!$C$11,Param!$D$11,Param!$E$11)</f>
        <v>26689</v>
      </c>
      <c r="S970" s="3">
        <f t="shared" si="354"/>
        <v>27.801041666666666</v>
      </c>
      <c r="T970" s="3">
        <f>IF(A970&lt;$K$3,$K$2,tarifest3grenz(A970-$K$3,$A$3,Param!$B$10,Param!$C$10,Param!$D$10,Param!$E$10,Param!$B$11,Param!$C$11,Param!$D$11,Param!$E$11))*100</f>
        <v>42</v>
      </c>
      <c r="U970" s="3">
        <f>MAX(K970-tarifest3($K$3,$A$3,Param!$B$10,Param!$C$10,Param!$D$10,Param!$E$10,Param!$B$11,Param!$C$11,Param!$D$11,Param!$E$11),0)</f>
        <v>30099</v>
      </c>
      <c r="V970" s="3">
        <f t="shared" si="355"/>
        <v>31.353124999999999</v>
      </c>
      <c r="W970" s="3">
        <f t="shared" si="356"/>
        <v>42</v>
      </c>
      <c r="X970" s="3">
        <f>soli3grenz(K970,$A$3,Param!$J$9,Param!$J$10,Param!$J$11)*100</f>
        <v>5.5</v>
      </c>
      <c r="Y970" s="13">
        <f t="shared" ref="Y970:Y1033" si="367">IF($Y$4=0,N970,IF($Y$4=1,Q970+R970,IF($Y$4=2,Q970+U970)))</f>
        <v>30099</v>
      </c>
      <c r="Z970" s="3">
        <f t="shared" si="357"/>
        <v>31.353124999999999</v>
      </c>
      <c r="AA970" s="13">
        <f t="shared" ref="AA970:AA1033" si="368">IF($Y$4=0,M970,IF($Y$4=1,T970,IF($Y$4=2,W970)))</f>
        <v>42</v>
      </c>
      <c r="AB970" s="13">
        <f t="shared" ref="AB970:AB1033" si="369">+Y970-H970</f>
        <v>-2553.2099999999991</v>
      </c>
      <c r="AC970" s="13">
        <f t="shared" ref="AC970:AC1033" si="370">+Z970-I970</f>
        <v>-2.6595937499999991</v>
      </c>
      <c r="AD970" s="13">
        <f t="shared" ref="AD970:AD1033" si="371">+AA970-J970</f>
        <v>-4.9979999999999976</v>
      </c>
      <c r="AE970" s="3">
        <f t="shared" ref="AE970:AE1033" si="372">+M970-E970</f>
        <v>0</v>
      </c>
      <c r="AF970" s="13">
        <f t="shared" si="360"/>
        <v>2553.2099999999991</v>
      </c>
      <c r="AG970" s="13">
        <f t="shared" si="358"/>
        <v>2.6595937499999991</v>
      </c>
      <c r="AH970" s="13">
        <f t="shared" si="361"/>
        <v>2.6595937499999991</v>
      </c>
    </row>
    <row r="971" spans="1:34" x14ac:dyDescent="0.2">
      <c r="A971" s="8">
        <f t="shared" si="359"/>
        <v>96100</v>
      </c>
      <c r="B971" s="9">
        <f t="shared" si="363"/>
        <v>96.1</v>
      </c>
      <c r="C971" s="13">
        <f>tarifest3(A971,$A$3,Param!$B$5,Param!$C$5,Param!$D$5,Param!$E$5,Param!$B$6,Param!$C$6,Param!$D$6,Param!$E$6)</f>
        <v>31025</v>
      </c>
      <c r="D971" s="3">
        <f t="shared" ref="D971:D1034" si="373">IF($A971=0,0,C971/$A971*100)</f>
        <v>32.2840790842872</v>
      </c>
      <c r="E971" s="3">
        <f>tarifest3grenz(A971,$A$3,Param!$B$5,Param!$C$5,Param!$D$5,Param!$E$5,Param!$B$6,Param!$C$6,Param!$D$6,Param!$E$6)*100</f>
        <v>42</v>
      </c>
      <c r="F971" s="13">
        <f>soli3(C971,$A$3,Param!$J$4,Param!$J$5,Param!$J$6)</f>
        <v>1674.21</v>
      </c>
      <c r="G971" s="3">
        <f>soli3grenz(C971,$A$3,Param!$J$4,Param!$J$5,Param!$J$6)*100</f>
        <v>11.899999999999999</v>
      </c>
      <c r="H971" s="13">
        <f t="shared" si="364"/>
        <v>32699.21</v>
      </c>
      <c r="I971" s="3">
        <f t="shared" si="362"/>
        <v>34.026233090530695</v>
      </c>
      <c r="J971" s="13">
        <f t="shared" si="365"/>
        <v>46.997999999999998</v>
      </c>
      <c r="K971" s="13">
        <f>tarifest3(A971,$A$3,Param!$B$10,Param!$C$10,Param!$D$10,Param!$E$10,Param!$B$11,Param!$C$11,Param!$D$11,Param!$E$11)</f>
        <v>35371</v>
      </c>
      <c r="L971" s="3">
        <f t="shared" ref="L971:L1034" si="374">IF($A971=0,0,K971/$A971*100)</f>
        <v>36.806451612903224</v>
      </c>
      <c r="M971" s="3">
        <f>tarifest3grenz(A971,$A$3,Param!$B$10,Param!$C$10,Param!$D$10,Param!$E$10,Param!$B$11,Param!$C$11,Param!$D$11,Param!$E$11)*100</f>
        <v>42</v>
      </c>
      <c r="N971" s="3">
        <f t="shared" ref="N971:N1034" si="375">+K971-$K$1</f>
        <v>20971</v>
      </c>
      <c r="O971" s="3">
        <f t="shared" ref="O971:O1034" si="376">IF($A971=0,0,N971/$A971*100)</f>
        <v>21.822060353798125</v>
      </c>
      <c r="P971" s="13">
        <f t="shared" si="366"/>
        <v>67270</v>
      </c>
      <c r="Q971" s="13">
        <f t="shared" ref="Q971:Q1034" si="377">MIN(P971-$K$1,0)</f>
        <v>0</v>
      </c>
      <c r="R971" s="13">
        <f>tarifest3(A971-$K$3,$A$3,Param!$B$10,Param!$C$10,Param!$D$10,Param!$E$10,Param!$B$11,Param!$C$11,Param!$D$11,Param!$E$11)</f>
        <v>26731</v>
      </c>
      <c r="S971" s="3">
        <f t="shared" ref="S971:S1034" si="378">IF($A971=0,0,(Q971+R971)/$A971*100)</f>
        <v>27.815816857440169</v>
      </c>
      <c r="T971" s="3">
        <f>IF(A971&lt;$K$3,$K$2,tarifest3grenz(A971-$K$3,$A$3,Param!$B$10,Param!$C$10,Param!$D$10,Param!$E$10,Param!$B$11,Param!$C$11,Param!$D$11,Param!$E$11))*100</f>
        <v>42</v>
      </c>
      <c r="U971" s="3">
        <f>MAX(K971-tarifest3($K$3,$A$3,Param!$B$10,Param!$C$10,Param!$D$10,Param!$E$10,Param!$B$11,Param!$C$11,Param!$D$11,Param!$E$11),0)</f>
        <v>30141</v>
      </c>
      <c r="V971" s="3">
        <f t="shared" ref="V971:V1034" si="379">IF($A971=0,0,(Q971+U971)/$A971*100)</f>
        <v>31.364203954214361</v>
      </c>
      <c r="W971" s="3">
        <f t="shared" ref="W971:W1034" si="380">IF(A971&lt;$K$3,$K$2*100,M971)</f>
        <v>42</v>
      </c>
      <c r="X971" s="3">
        <f>soli3grenz(K971,$A$3,Param!$J$9,Param!$J$10,Param!$J$11)*100</f>
        <v>5.5</v>
      </c>
      <c r="Y971" s="13">
        <f t="shared" si="367"/>
        <v>30141</v>
      </c>
      <c r="Z971" s="3">
        <f t="shared" ref="Z971:Z1034" si="381">IF($A971=0,0,Y971/$A971*100)</f>
        <v>31.364203954214361</v>
      </c>
      <c r="AA971" s="13">
        <f t="shared" si="368"/>
        <v>42</v>
      </c>
      <c r="AB971" s="13">
        <f t="shared" si="369"/>
        <v>-2558.2099999999991</v>
      </c>
      <c r="AC971" s="13">
        <f t="shared" si="370"/>
        <v>-2.6620291363163346</v>
      </c>
      <c r="AD971" s="13">
        <f t="shared" si="371"/>
        <v>-4.9979999999999976</v>
      </c>
      <c r="AE971" s="3">
        <f t="shared" si="372"/>
        <v>0</v>
      </c>
      <c r="AF971" s="13">
        <f t="shared" si="360"/>
        <v>2558.2099999999991</v>
      </c>
      <c r="AG971" s="13">
        <f t="shared" ref="AG971:AG1034" si="382">-AC971</f>
        <v>2.6620291363163346</v>
      </c>
      <c r="AH971" s="13">
        <f t="shared" si="361"/>
        <v>2.6620291363163346</v>
      </c>
    </row>
    <row r="972" spans="1:34" x14ac:dyDescent="0.2">
      <c r="A972" s="8">
        <f t="shared" ref="A972:A1035" si="383">+A971+100</f>
        <v>96200</v>
      </c>
      <c r="B972" s="9">
        <f t="shared" si="363"/>
        <v>96.2</v>
      </c>
      <c r="C972" s="13">
        <f>tarifest3(A972,$A$3,Param!$B$5,Param!$C$5,Param!$D$5,Param!$E$5,Param!$B$6,Param!$C$6,Param!$D$6,Param!$E$6)</f>
        <v>31067</v>
      </c>
      <c r="D972" s="3">
        <f t="shared" si="373"/>
        <v>32.294178794178798</v>
      </c>
      <c r="E972" s="3">
        <f>tarifest3grenz(A972,$A$3,Param!$B$5,Param!$C$5,Param!$D$5,Param!$E$5,Param!$B$6,Param!$C$6,Param!$D$6,Param!$E$6)*100</f>
        <v>42</v>
      </c>
      <c r="F972" s="13">
        <f>soli3(C972,$A$3,Param!$J$4,Param!$J$5,Param!$J$6)</f>
        <v>1679.2</v>
      </c>
      <c r="G972" s="3">
        <f>soli3grenz(C972,$A$3,Param!$J$4,Param!$J$5,Param!$J$6)*100</f>
        <v>11.899999999999999</v>
      </c>
      <c r="H972" s="13">
        <f t="shared" si="364"/>
        <v>32746.2</v>
      </c>
      <c r="I972" s="3">
        <f t="shared" si="362"/>
        <v>34.039708939708937</v>
      </c>
      <c r="J972" s="13">
        <f t="shared" si="365"/>
        <v>46.997999999999998</v>
      </c>
      <c r="K972" s="13">
        <f>tarifest3(A972,$A$3,Param!$B$10,Param!$C$10,Param!$D$10,Param!$E$10,Param!$B$11,Param!$C$11,Param!$D$11,Param!$E$11)</f>
        <v>35413</v>
      </c>
      <c r="L972" s="3">
        <f t="shared" si="374"/>
        <v>36.811850311850314</v>
      </c>
      <c r="M972" s="3">
        <f>tarifest3grenz(A972,$A$3,Param!$B$10,Param!$C$10,Param!$D$10,Param!$E$10,Param!$B$11,Param!$C$11,Param!$D$11,Param!$E$11)*100</f>
        <v>42</v>
      </c>
      <c r="N972" s="3">
        <f t="shared" si="375"/>
        <v>21013</v>
      </c>
      <c r="O972" s="3">
        <f t="shared" si="376"/>
        <v>21.843035343035343</v>
      </c>
      <c r="P972" s="13">
        <f t="shared" si="366"/>
        <v>67340</v>
      </c>
      <c r="Q972" s="13">
        <f t="shared" si="377"/>
        <v>0</v>
      </c>
      <c r="R972" s="13">
        <f>tarifest3(A972-$K$3,$A$3,Param!$B$10,Param!$C$10,Param!$D$10,Param!$E$10,Param!$B$11,Param!$C$11,Param!$D$11,Param!$E$11)</f>
        <v>26773</v>
      </c>
      <c r="S972" s="3">
        <f t="shared" si="378"/>
        <v>27.830561330561331</v>
      </c>
      <c r="T972" s="3">
        <f>IF(A972&lt;$K$3,$K$2,tarifest3grenz(A972-$K$3,$A$3,Param!$B$10,Param!$C$10,Param!$D$10,Param!$E$10,Param!$B$11,Param!$C$11,Param!$D$11,Param!$E$11))*100</f>
        <v>42</v>
      </c>
      <c r="U972" s="3">
        <f>MAX(K972-tarifest3($K$3,$A$3,Param!$B$10,Param!$C$10,Param!$D$10,Param!$E$10,Param!$B$11,Param!$C$11,Param!$D$11,Param!$E$11),0)</f>
        <v>30183</v>
      </c>
      <c r="V972" s="3">
        <f t="shared" si="379"/>
        <v>31.375259875259875</v>
      </c>
      <c r="W972" s="3">
        <f t="shared" si="380"/>
        <v>42</v>
      </c>
      <c r="X972" s="3">
        <f>soli3grenz(K972,$A$3,Param!$J$9,Param!$J$10,Param!$J$11)*100</f>
        <v>5.5</v>
      </c>
      <c r="Y972" s="13">
        <f t="shared" si="367"/>
        <v>30183</v>
      </c>
      <c r="Z972" s="3">
        <f t="shared" si="381"/>
        <v>31.375259875259875</v>
      </c>
      <c r="AA972" s="13">
        <f t="shared" si="368"/>
        <v>42</v>
      </c>
      <c r="AB972" s="13">
        <f t="shared" si="369"/>
        <v>-2563.2000000000007</v>
      </c>
      <c r="AC972" s="13">
        <f t="shared" si="370"/>
        <v>-2.6644490644490624</v>
      </c>
      <c r="AD972" s="13">
        <f t="shared" si="371"/>
        <v>-4.9979999999999976</v>
      </c>
      <c r="AE972" s="3">
        <f t="shared" si="372"/>
        <v>0</v>
      </c>
      <c r="AF972" s="13">
        <f t="shared" si="360"/>
        <v>2563.2000000000007</v>
      </c>
      <c r="AG972" s="13">
        <f t="shared" si="382"/>
        <v>2.6644490644490624</v>
      </c>
      <c r="AH972" s="13">
        <f t="shared" si="361"/>
        <v>2.6644490644490624</v>
      </c>
    </row>
    <row r="973" spans="1:34" x14ac:dyDescent="0.2">
      <c r="A973" s="8">
        <f t="shared" si="383"/>
        <v>96300</v>
      </c>
      <c r="B973" s="9">
        <f t="shared" si="363"/>
        <v>96.3</v>
      </c>
      <c r="C973" s="13">
        <f>tarifest3(A973,$A$3,Param!$B$5,Param!$C$5,Param!$D$5,Param!$E$5,Param!$B$6,Param!$C$6,Param!$D$6,Param!$E$6)</f>
        <v>31109</v>
      </c>
      <c r="D973" s="3">
        <f t="shared" si="373"/>
        <v>32.304257528556597</v>
      </c>
      <c r="E973" s="3">
        <f>tarifest3grenz(A973,$A$3,Param!$B$5,Param!$C$5,Param!$D$5,Param!$E$5,Param!$B$6,Param!$C$6,Param!$D$6,Param!$E$6)*100</f>
        <v>42</v>
      </c>
      <c r="F973" s="13">
        <f>soli3(C973,$A$3,Param!$J$4,Param!$J$5,Param!$J$6)</f>
        <v>1684.2</v>
      </c>
      <c r="G973" s="3">
        <f>soli3grenz(C973,$A$3,Param!$J$4,Param!$J$5,Param!$J$6)*100</f>
        <v>11.899999999999999</v>
      </c>
      <c r="H973" s="13">
        <f t="shared" si="364"/>
        <v>32793.199999999997</v>
      </c>
      <c r="I973" s="3">
        <f t="shared" si="362"/>
        <v>34.053167185877463</v>
      </c>
      <c r="J973" s="13">
        <f t="shared" si="365"/>
        <v>46.997999999999998</v>
      </c>
      <c r="K973" s="13">
        <f>tarifest3(A973,$A$3,Param!$B$10,Param!$C$10,Param!$D$10,Param!$E$10,Param!$B$11,Param!$C$11,Param!$D$11,Param!$E$11)</f>
        <v>35455</v>
      </c>
      <c r="L973" s="3">
        <f t="shared" si="374"/>
        <v>36.817237798546209</v>
      </c>
      <c r="M973" s="3">
        <f>tarifest3grenz(A973,$A$3,Param!$B$10,Param!$C$10,Param!$D$10,Param!$E$10,Param!$B$11,Param!$C$11,Param!$D$11,Param!$E$11)*100</f>
        <v>42</v>
      </c>
      <c r="N973" s="3">
        <f t="shared" si="375"/>
        <v>21055</v>
      </c>
      <c r="O973" s="3">
        <f t="shared" si="376"/>
        <v>21.863966770508828</v>
      </c>
      <c r="P973" s="13">
        <f t="shared" si="366"/>
        <v>67410</v>
      </c>
      <c r="Q973" s="13">
        <f t="shared" si="377"/>
        <v>0</v>
      </c>
      <c r="R973" s="13">
        <f>tarifest3(A973-$K$3,$A$3,Param!$B$10,Param!$C$10,Param!$D$10,Param!$E$10,Param!$B$11,Param!$C$11,Param!$D$11,Param!$E$11)</f>
        <v>26815</v>
      </c>
      <c r="S973" s="3">
        <f t="shared" si="378"/>
        <v>27.845275181723778</v>
      </c>
      <c r="T973" s="3">
        <f>IF(A973&lt;$K$3,$K$2,tarifest3grenz(A973-$K$3,$A$3,Param!$B$10,Param!$C$10,Param!$D$10,Param!$E$10,Param!$B$11,Param!$C$11,Param!$D$11,Param!$E$11))*100</f>
        <v>42</v>
      </c>
      <c r="U973" s="3">
        <f>MAX(K973-tarifest3($K$3,$A$3,Param!$B$10,Param!$C$10,Param!$D$10,Param!$E$10,Param!$B$11,Param!$C$11,Param!$D$11,Param!$E$11),0)</f>
        <v>30225</v>
      </c>
      <c r="V973" s="3">
        <f t="shared" si="379"/>
        <v>31.386292834890966</v>
      </c>
      <c r="W973" s="3">
        <f t="shared" si="380"/>
        <v>42</v>
      </c>
      <c r="X973" s="3">
        <f>soli3grenz(K973,$A$3,Param!$J$9,Param!$J$10,Param!$J$11)*100</f>
        <v>5.5</v>
      </c>
      <c r="Y973" s="13">
        <f t="shared" si="367"/>
        <v>30225</v>
      </c>
      <c r="Z973" s="3">
        <f t="shared" si="381"/>
        <v>31.386292834890966</v>
      </c>
      <c r="AA973" s="13">
        <f t="shared" si="368"/>
        <v>42</v>
      </c>
      <c r="AB973" s="13">
        <f t="shared" si="369"/>
        <v>-2568.1999999999971</v>
      </c>
      <c r="AC973" s="13">
        <f t="shared" si="370"/>
        <v>-2.6668743509864967</v>
      </c>
      <c r="AD973" s="13">
        <f t="shared" si="371"/>
        <v>-4.9979999999999976</v>
      </c>
      <c r="AE973" s="3">
        <f t="shared" si="372"/>
        <v>0</v>
      </c>
      <c r="AF973" s="13">
        <f t="shared" si="360"/>
        <v>2568.1999999999971</v>
      </c>
      <c r="AG973" s="13">
        <f t="shared" si="382"/>
        <v>2.6668743509864967</v>
      </c>
      <c r="AH973" s="13">
        <f t="shared" si="361"/>
        <v>2.6668743509864967</v>
      </c>
    </row>
    <row r="974" spans="1:34" x14ac:dyDescent="0.2">
      <c r="A974" s="8">
        <f t="shared" si="383"/>
        <v>96400</v>
      </c>
      <c r="B974" s="9">
        <f t="shared" si="363"/>
        <v>96.4</v>
      </c>
      <c r="C974" s="13">
        <f>tarifest3(A974,$A$3,Param!$B$5,Param!$C$5,Param!$D$5,Param!$E$5,Param!$B$6,Param!$C$6,Param!$D$6,Param!$E$6)</f>
        <v>31151</v>
      </c>
      <c r="D974" s="3">
        <f t="shared" si="373"/>
        <v>32.314315352697093</v>
      </c>
      <c r="E974" s="3">
        <f>tarifest3grenz(A974,$A$3,Param!$B$5,Param!$C$5,Param!$D$5,Param!$E$5,Param!$B$6,Param!$C$6,Param!$D$6,Param!$E$6)*100</f>
        <v>42</v>
      </c>
      <c r="F974" s="13">
        <f>soli3(C974,$A$3,Param!$J$4,Param!$J$5,Param!$J$6)</f>
        <v>1689.2</v>
      </c>
      <c r="G974" s="3">
        <f>soli3grenz(C974,$A$3,Param!$J$4,Param!$J$5,Param!$J$6)*100</f>
        <v>11.899999999999999</v>
      </c>
      <c r="H974" s="13">
        <f t="shared" si="364"/>
        <v>32840.199999999997</v>
      </c>
      <c r="I974" s="3">
        <f t="shared" si="362"/>
        <v>34.066597510373441</v>
      </c>
      <c r="J974" s="13">
        <f t="shared" si="365"/>
        <v>46.997999999999998</v>
      </c>
      <c r="K974" s="13">
        <f>tarifest3(A974,$A$3,Param!$B$10,Param!$C$10,Param!$D$10,Param!$E$10,Param!$B$11,Param!$C$11,Param!$D$11,Param!$E$11)</f>
        <v>35497</v>
      </c>
      <c r="L974" s="3">
        <f t="shared" si="374"/>
        <v>36.822614107883815</v>
      </c>
      <c r="M974" s="3">
        <f>tarifest3grenz(A974,$A$3,Param!$B$10,Param!$C$10,Param!$D$10,Param!$E$10,Param!$B$11,Param!$C$11,Param!$D$11,Param!$E$11)*100</f>
        <v>42</v>
      </c>
      <c r="N974" s="3">
        <f t="shared" si="375"/>
        <v>21097</v>
      </c>
      <c r="O974" s="3">
        <f t="shared" si="376"/>
        <v>21.88485477178423</v>
      </c>
      <c r="P974" s="13">
        <f t="shared" si="366"/>
        <v>67480</v>
      </c>
      <c r="Q974" s="13">
        <f t="shared" si="377"/>
        <v>0</v>
      </c>
      <c r="R974" s="13">
        <f>tarifest3(A974-$K$3,$A$3,Param!$B$10,Param!$C$10,Param!$D$10,Param!$E$10,Param!$B$11,Param!$C$11,Param!$D$11,Param!$E$11)</f>
        <v>26857</v>
      </c>
      <c r="S974" s="3">
        <f t="shared" si="378"/>
        <v>27.859958506224064</v>
      </c>
      <c r="T974" s="3">
        <f>IF(A974&lt;$K$3,$K$2,tarifest3grenz(A974-$K$3,$A$3,Param!$B$10,Param!$C$10,Param!$D$10,Param!$E$10,Param!$B$11,Param!$C$11,Param!$D$11,Param!$E$11))*100</f>
        <v>42</v>
      </c>
      <c r="U974" s="3">
        <f>MAX(K974-tarifest3($K$3,$A$3,Param!$B$10,Param!$C$10,Param!$D$10,Param!$E$10,Param!$B$11,Param!$C$11,Param!$D$11,Param!$E$11),0)</f>
        <v>30267</v>
      </c>
      <c r="V974" s="3">
        <f t="shared" si="379"/>
        <v>31.397302904564317</v>
      </c>
      <c r="W974" s="3">
        <f t="shared" si="380"/>
        <v>42</v>
      </c>
      <c r="X974" s="3">
        <f>soli3grenz(K974,$A$3,Param!$J$9,Param!$J$10,Param!$J$11)*100</f>
        <v>5.5</v>
      </c>
      <c r="Y974" s="13">
        <f t="shared" si="367"/>
        <v>30267</v>
      </c>
      <c r="Z974" s="3">
        <f t="shared" si="381"/>
        <v>31.397302904564317</v>
      </c>
      <c r="AA974" s="13">
        <f t="shared" si="368"/>
        <v>42</v>
      </c>
      <c r="AB974" s="13">
        <f t="shared" si="369"/>
        <v>-2573.1999999999971</v>
      </c>
      <c r="AC974" s="13">
        <f t="shared" si="370"/>
        <v>-2.6692946058091245</v>
      </c>
      <c r="AD974" s="13">
        <f t="shared" si="371"/>
        <v>-4.9979999999999976</v>
      </c>
      <c r="AE974" s="3">
        <f t="shared" si="372"/>
        <v>0</v>
      </c>
      <c r="AF974" s="13">
        <f t="shared" si="360"/>
        <v>2573.1999999999971</v>
      </c>
      <c r="AG974" s="13">
        <f t="shared" si="382"/>
        <v>2.6692946058091245</v>
      </c>
      <c r="AH974" s="13">
        <f t="shared" si="361"/>
        <v>2.6692946058091245</v>
      </c>
    </row>
    <row r="975" spans="1:34" x14ac:dyDescent="0.2">
      <c r="A975" s="8">
        <f t="shared" si="383"/>
        <v>96500</v>
      </c>
      <c r="B975" s="9">
        <f t="shared" si="363"/>
        <v>96.5</v>
      </c>
      <c r="C975" s="13">
        <f>tarifest3(A975,$A$3,Param!$B$5,Param!$C$5,Param!$D$5,Param!$E$5,Param!$B$6,Param!$C$6,Param!$D$6,Param!$E$6)</f>
        <v>31193</v>
      </c>
      <c r="D975" s="3">
        <f t="shared" si="373"/>
        <v>32.324352331606214</v>
      </c>
      <c r="E975" s="3">
        <f>tarifest3grenz(A975,$A$3,Param!$B$5,Param!$C$5,Param!$D$5,Param!$E$5,Param!$B$6,Param!$C$6,Param!$D$6,Param!$E$6)*100</f>
        <v>42</v>
      </c>
      <c r="F975" s="13">
        <f>soli3(C975,$A$3,Param!$J$4,Param!$J$5,Param!$J$6)</f>
        <v>1694.2</v>
      </c>
      <c r="G975" s="3">
        <f>soli3grenz(C975,$A$3,Param!$J$4,Param!$J$5,Param!$J$6)*100</f>
        <v>11.899999999999999</v>
      </c>
      <c r="H975" s="13">
        <f t="shared" si="364"/>
        <v>32887.199999999997</v>
      </c>
      <c r="I975" s="3">
        <f t="shared" si="362"/>
        <v>34.08</v>
      </c>
      <c r="J975" s="13">
        <f t="shared" si="365"/>
        <v>46.997999999999998</v>
      </c>
      <c r="K975" s="13">
        <f>tarifest3(A975,$A$3,Param!$B$10,Param!$C$10,Param!$D$10,Param!$E$10,Param!$B$11,Param!$C$11,Param!$D$11,Param!$E$11)</f>
        <v>35539</v>
      </c>
      <c r="L975" s="3">
        <f t="shared" si="374"/>
        <v>36.827979274611401</v>
      </c>
      <c r="M975" s="3">
        <f>tarifest3grenz(A975,$A$3,Param!$B$10,Param!$C$10,Param!$D$10,Param!$E$10,Param!$B$11,Param!$C$11,Param!$D$11,Param!$E$11)*100</f>
        <v>42</v>
      </c>
      <c r="N975" s="3">
        <f t="shared" si="375"/>
        <v>21139</v>
      </c>
      <c r="O975" s="3">
        <f t="shared" si="376"/>
        <v>21.905699481865284</v>
      </c>
      <c r="P975" s="13">
        <f t="shared" si="366"/>
        <v>67550</v>
      </c>
      <c r="Q975" s="13">
        <f t="shared" si="377"/>
        <v>0</v>
      </c>
      <c r="R975" s="13">
        <f>tarifest3(A975-$K$3,$A$3,Param!$B$10,Param!$C$10,Param!$D$10,Param!$E$10,Param!$B$11,Param!$C$11,Param!$D$11,Param!$E$11)</f>
        <v>26899</v>
      </c>
      <c r="S975" s="3">
        <f t="shared" si="378"/>
        <v>27.874611398963729</v>
      </c>
      <c r="T975" s="3">
        <f>IF(A975&lt;$K$3,$K$2,tarifest3grenz(A975-$K$3,$A$3,Param!$B$10,Param!$C$10,Param!$D$10,Param!$E$10,Param!$B$11,Param!$C$11,Param!$D$11,Param!$E$11))*100</f>
        <v>42</v>
      </c>
      <c r="U975" s="3">
        <f>MAX(K975-tarifest3($K$3,$A$3,Param!$B$10,Param!$C$10,Param!$D$10,Param!$E$10,Param!$B$11,Param!$C$11,Param!$D$11,Param!$E$11),0)</f>
        <v>30309</v>
      </c>
      <c r="V975" s="3">
        <f t="shared" si="379"/>
        <v>31.408290155440415</v>
      </c>
      <c r="W975" s="3">
        <f t="shared" si="380"/>
        <v>42</v>
      </c>
      <c r="X975" s="3">
        <f>soli3grenz(K975,$A$3,Param!$J$9,Param!$J$10,Param!$J$11)*100</f>
        <v>5.5</v>
      </c>
      <c r="Y975" s="13">
        <f t="shared" si="367"/>
        <v>30309</v>
      </c>
      <c r="Z975" s="3">
        <f t="shared" si="381"/>
        <v>31.408290155440415</v>
      </c>
      <c r="AA975" s="13">
        <f t="shared" si="368"/>
        <v>42</v>
      </c>
      <c r="AB975" s="13">
        <f t="shared" si="369"/>
        <v>-2578.1999999999971</v>
      </c>
      <c r="AC975" s="13">
        <f t="shared" si="370"/>
        <v>-2.671709844559583</v>
      </c>
      <c r="AD975" s="13">
        <f t="shared" si="371"/>
        <v>-4.9979999999999976</v>
      </c>
      <c r="AE975" s="3">
        <f t="shared" si="372"/>
        <v>0</v>
      </c>
      <c r="AF975" s="13">
        <f t="shared" si="360"/>
        <v>2578.1999999999971</v>
      </c>
      <c r="AG975" s="13">
        <f t="shared" si="382"/>
        <v>2.671709844559583</v>
      </c>
      <c r="AH975" s="13">
        <f t="shared" si="361"/>
        <v>2.671709844559583</v>
      </c>
    </row>
    <row r="976" spans="1:34" x14ac:dyDescent="0.2">
      <c r="A976" s="8">
        <f t="shared" si="383"/>
        <v>96600</v>
      </c>
      <c r="B976" s="9">
        <f t="shared" si="363"/>
        <v>96.6</v>
      </c>
      <c r="C976" s="13">
        <f>tarifest3(A976,$A$3,Param!$B$5,Param!$C$5,Param!$D$5,Param!$E$5,Param!$B$6,Param!$C$6,Param!$D$6,Param!$E$6)</f>
        <v>31235</v>
      </c>
      <c r="D976" s="3">
        <f t="shared" si="373"/>
        <v>32.334368530020704</v>
      </c>
      <c r="E976" s="3">
        <f>tarifest3grenz(A976,$A$3,Param!$B$5,Param!$C$5,Param!$D$5,Param!$E$5,Param!$B$6,Param!$C$6,Param!$D$6,Param!$E$6)*100</f>
        <v>42</v>
      </c>
      <c r="F976" s="13">
        <f>soli3(C976,$A$3,Param!$J$4,Param!$J$5,Param!$J$6)</f>
        <v>1699.2</v>
      </c>
      <c r="G976" s="3">
        <f>soli3grenz(C976,$A$3,Param!$J$4,Param!$J$5,Param!$J$6)*100</f>
        <v>11.899999999999999</v>
      </c>
      <c r="H976" s="13">
        <f t="shared" si="364"/>
        <v>32934.199999999997</v>
      </c>
      <c r="I976" s="3">
        <f t="shared" si="362"/>
        <v>34.093374741200826</v>
      </c>
      <c r="J976" s="13">
        <f t="shared" si="365"/>
        <v>46.997999999999998</v>
      </c>
      <c r="K976" s="13">
        <f>tarifest3(A976,$A$3,Param!$B$10,Param!$C$10,Param!$D$10,Param!$E$10,Param!$B$11,Param!$C$11,Param!$D$11,Param!$E$11)</f>
        <v>35581</v>
      </c>
      <c r="L976" s="3">
        <f t="shared" si="374"/>
        <v>36.833333333333336</v>
      </c>
      <c r="M976" s="3">
        <f>tarifest3grenz(A976,$A$3,Param!$B$10,Param!$C$10,Param!$D$10,Param!$E$10,Param!$B$11,Param!$C$11,Param!$D$11,Param!$E$11)*100</f>
        <v>42</v>
      </c>
      <c r="N976" s="3">
        <f t="shared" si="375"/>
        <v>21181</v>
      </c>
      <c r="O976" s="3">
        <f t="shared" si="376"/>
        <v>21.926501035196686</v>
      </c>
      <c r="P976" s="13">
        <f t="shared" si="366"/>
        <v>67620</v>
      </c>
      <c r="Q976" s="13">
        <f t="shared" si="377"/>
        <v>0</v>
      </c>
      <c r="R976" s="13">
        <f>tarifest3(A976-$K$3,$A$3,Param!$B$10,Param!$C$10,Param!$D$10,Param!$E$10,Param!$B$11,Param!$C$11,Param!$D$11,Param!$E$11)</f>
        <v>26941</v>
      </c>
      <c r="S976" s="3">
        <f t="shared" si="378"/>
        <v>27.889233954451349</v>
      </c>
      <c r="T976" s="3">
        <f>IF(A976&lt;$K$3,$K$2,tarifest3grenz(A976-$K$3,$A$3,Param!$B$10,Param!$C$10,Param!$D$10,Param!$E$10,Param!$B$11,Param!$C$11,Param!$D$11,Param!$E$11))*100</f>
        <v>42</v>
      </c>
      <c r="U976" s="3">
        <f>MAX(K976-tarifest3($K$3,$A$3,Param!$B$10,Param!$C$10,Param!$D$10,Param!$E$10,Param!$B$11,Param!$C$11,Param!$D$11,Param!$E$11),0)</f>
        <v>30351</v>
      </c>
      <c r="V976" s="3">
        <f t="shared" si="379"/>
        <v>31.419254658385093</v>
      </c>
      <c r="W976" s="3">
        <f t="shared" si="380"/>
        <v>42</v>
      </c>
      <c r="X976" s="3">
        <f>soli3grenz(K976,$A$3,Param!$J$9,Param!$J$10,Param!$J$11)*100</f>
        <v>5.5</v>
      </c>
      <c r="Y976" s="13">
        <f t="shared" si="367"/>
        <v>30351</v>
      </c>
      <c r="Z976" s="3">
        <f t="shared" si="381"/>
        <v>31.419254658385093</v>
      </c>
      <c r="AA976" s="13">
        <f t="shared" si="368"/>
        <v>42</v>
      </c>
      <c r="AB976" s="13">
        <f t="shared" si="369"/>
        <v>-2583.1999999999971</v>
      </c>
      <c r="AC976" s="13">
        <f t="shared" si="370"/>
        <v>-2.6741200828157332</v>
      </c>
      <c r="AD976" s="13">
        <f t="shared" si="371"/>
        <v>-4.9979999999999976</v>
      </c>
      <c r="AE976" s="3">
        <f t="shared" si="372"/>
        <v>0</v>
      </c>
      <c r="AF976" s="13">
        <f t="shared" si="360"/>
        <v>2583.1999999999971</v>
      </c>
      <c r="AG976" s="13">
        <f t="shared" si="382"/>
        <v>2.6741200828157332</v>
      </c>
      <c r="AH976" s="13">
        <f t="shared" si="361"/>
        <v>2.6741200828157332</v>
      </c>
    </row>
    <row r="977" spans="1:34" x14ac:dyDescent="0.2">
      <c r="A977" s="8">
        <f t="shared" si="383"/>
        <v>96700</v>
      </c>
      <c r="B977" s="9">
        <f t="shared" si="363"/>
        <v>96.7</v>
      </c>
      <c r="C977" s="13">
        <f>tarifest3(A977,$A$3,Param!$B$5,Param!$C$5,Param!$D$5,Param!$E$5,Param!$B$6,Param!$C$6,Param!$D$6,Param!$E$6)</f>
        <v>31277</v>
      </c>
      <c r="D977" s="3">
        <f t="shared" si="373"/>
        <v>32.344364012409514</v>
      </c>
      <c r="E977" s="3">
        <f>tarifest3grenz(A977,$A$3,Param!$B$5,Param!$C$5,Param!$D$5,Param!$E$5,Param!$B$6,Param!$C$6,Param!$D$6,Param!$E$6)*100</f>
        <v>42</v>
      </c>
      <c r="F977" s="13">
        <f>soli3(C977,$A$3,Param!$J$4,Param!$J$5,Param!$J$6)</f>
        <v>1704.19</v>
      </c>
      <c r="G977" s="3">
        <f>soli3grenz(C977,$A$3,Param!$J$4,Param!$J$5,Param!$J$6)*100</f>
        <v>11.899999999999999</v>
      </c>
      <c r="H977" s="13">
        <f t="shared" si="364"/>
        <v>32981.19</v>
      </c>
      <c r="I977" s="3">
        <f t="shared" si="362"/>
        <v>34.106711478800413</v>
      </c>
      <c r="J977" s="13">
        <f t="shared" si="365"/>
        <v>46.997999999999998</v>
      </c>
      <c r="K977" s="13">
        <f>tarifest3(A977,$A$3,Param!$B$10,Param!$C$10,Param!$D$10,Param!$E$10,Param!$B$11,Param!$C$11,Param!$D$11,Param!$E$11)</f>
        <v>35623</v>
      </c>
      <c r="L977" s="3">
        <f t="shared" si="374"/>
        <v>36.838676318510863</v>
      </c>
      <c r="M977" s="3">
        <f>tarifest3grenz(A977,$A$3,Param!$B$10,Param!$C$10,Param!$D$10,Param!$E$10,Param!$B$11,Param!$C$11,Param!$D$11,Param!$E$11)*100</f>
        <v>42</v>
      </c>
      <c r="N977" s="3">
        <f t="shared" si="375"/>
        <v>21223</v>
      </c>
      <c r="O977" s="3">
        <f t="shared" si="376"/>
        <v>21.947259565667014</v>
      </c>
      <c r="P977" s="13">
        <f t="shared" si="366"/>
        <v>67690</v>
      </c>
      <c r="Q977" s="13">
        <f t="shared" si="377"/>
        <v>0</v>
      </c>
      <c r="R977" s="13">
        <f>tarifest3(A977-$K$3,$A$3,Param!$B$10,Param!$C$10,Param!$D$10,Param!$E$10,Param!$B$11,Param!$C$11,Param!$D$11,Param!$E$11)</f>
        <v>26983</v>
      </c>
      <c r="S977" s="3">
        <f t="shared" si="378"/>
        <v>27.90382626680455</v>
      </c>
      <c r="T977" s="3">
        <f>IF(A977&lt;$K$3,$K$2,tarifest3grenz(A977-$K$3,$A$3,Param!$B$10,Param!$C$10,Param!$D$10,Param!$E$10,Param!$B$11,Param!$C$11,Param!$D$11,Param!$E$11))*100</f>
        <v>42</v>
      </c>
      <c r="U977" s="3">
        <f>MAX(K977-tarifest3($K$3,$A$3,Param!$B$10,Param!$C$10,Param!$D$10,Param!$E$10,Param!$B$11,Param!$C$11,Param!$D$11,Param!$E$11),0)</f>
        <v>30393</v>
      </c>
      <c r="V977" s="3">
        <f t="shared" si="379"/>
        <v>31.430196483971045</v>
      </c>
      <c r="W977" s="3">
        <f t="shared" si="380"/>
        <v>42</v>
      </c>
      <c r="X977" s="3">
        <f>soli3grenz(K977,$A$3,Param!$J$9,Param!$J$10,Param!$J$11)*100</f>
        <v>5.5</v>
      </c>
      <c r="Y977" s="13">
        <f t="shared" si="367"/>
        <v>30393</v>
      </c>
      <c r="Z977" s="3">
        <f t="shared" si="381"/>
        <v>31.430196483971045</v>
      </c>
      <c r="AA977" s="13">
        <f t="shared" si="368"/>
        <v>42</v>
      </c>
      <c r="AB977" s="13">
        <f t="shared" si="369"/>
        <v>-2588.1900000000023</v>
      </c>
      <c r="AC977" s="13">
        <f t="shared" si="370"/>
        <v>-2.6765149948293683</v>
      </c>
      <c r="AD977" s="13">
        <f t="shared" si="371"/>
        <v>-4.9979999999999976</v>
      </c>
      <c r="AE977" s="3">
        <f t="shared" si="372"/>
        <v>0</v>
      </c>
      <c r="AF977" s="13">
        <f t="shared" si="360"/>
        <v>2588.1900000000023</v>
      </c>
      <c r="AG977" s="13">
        <f t="shared" si="382"/>
        <v>2.6765149948293683</v>
      </c>
      <c r="AH977" s="13">
        <f t="shared" si="361"/>
        <v>2.6765149948293683</v>
      </c>
    </row>
    <row r="978" spans="1:34" x14ac:dyDescent="0.2">
      <c r="A978" s="8">
        <f t="shared" si="383"/>
        <v>96800</v>
      </c>
      <c r="B978" s="9">
        <f t="shared" si="363"/>
        <v>96.8</v>
      </c>
      <c r="C978" s="13">
        <f>tarifest3(A978,$A$3,Param!$B$5,Param!$C$5,Param!$D$5,Param!$E$5,Param!$B$6,Param!$C$6,Param!$D$6,Param!$E$6)</f>
        <v>31319</v>
      </c>
      <c r="D978" s="3">
        <f t="shared" si="373"/>
        <v>32.354338842975203</v>
      </c>
      <c r="E978" s="3">
        <f>tarifest3grenz(A978,$A$3,Param!$B$5,Param!$C$5,Param!$D$5,Param!$E$5,Param!$B$6,Param!$C$6,Param!$D$6,Param!$E$6)*100</f>
        <v>42</v>
      </c>
      <c r="F978" s="13">
        <f>soli3(C978,$A$3,Param!$J$4,Param!$J$5,Param!$J$6)</f>
        <v>1709.19</v>
      </c>
      <c r="G978" s="3">
        <f>soli3grenz(C978,$A$3,Param!$J$4,Param!$J$5,Param!$J$6)*100</f>
        <v>11.899999999999999</v>
      </c>
      <c r="H978" s="13">
        <f t="shared" si="364"/>
        <v>33028.19</v>
      </c>
      <c r="I978" s="3">
        <f t="shared" si="362"/>
        <v>34.12003099173554</v>
      </c>
      <c r="J978" s="13">
        <f t="shared" si="365"/>
        <v>46.997999999999998</v>
      </c>
      <c r="K978" s="13">
        <f>tarifest3(A978,$A$3,Param!$B$10,Param!$C$10,Param!$D$10,Param!$E$10,Param!$B$11,Param!$C$11,Param!$D$11,Param!$E$11)</f>
        <v>35665</v>
      </c>
      <c r="L978" s="3">
        <f t="shared" si="374"/>
        <v>36.844008264462808</v>
      </c>
      <c r="M978" s="3">
        <f>tarifest3grenz(A978,$A$3,Param!$B$10,Param!$C$10,Param!$D$10,Param!$E$10,Param!$B$11,Param!$C$11,Param!$D$11,Param!$E$11)*100</f>
        <v>42</v>
      </c>
      <c r="N978" s="3">
        <f t="shared" si="375"/>
        <v>21265</v>
      </c>
      <c r="O978" s="3">
        <f t="shared" si="376"/>
        <v>21.96797520661157</v>
      </c>
      <c r="P978" s="13">
        <f t="shared" si="366"/>
        <v>67760</v>
      </c>
      <c r="Q978" s="13">
        <f t="shared" si="377"/>
        <v>0</v>
      </c>
      <c r="R978" s="13">
        <f>tarifest3(A978-$K$3,$A$3,Param!$B$10,Param!$C$10,Param!$D$10,Param!$E$10,Param!$B$11,Param!$C$11,Param!$D$11,Param!$E$11)</f>
        <v>27025</v>
      </c>
      <c r="S978" s="3">
        <f t="shared" si="378"/>
        <v>27.918388429752067</v>
      </c>
      <c r="T978" s="3">
        <f>IF(A978&lt;$K$3,$K$2,tarifest3grenz(A978-$K$3,$A$3,Param!$B$10,Param!$C$10,Param!$D$10,Param!$E$10,Param!$B$11,Param!$C$11,Param!$D$11,Param!$E$11))*100</f>
        <v>42</v>
      </c>
      <c r="U978" s="3">
        <f>MAX(K978-tarifest3($K$3,$A$3,Param!$B$10,Param!$C$10,Param!$D$10,Param!$E$10,Param!$B$11,Param!$C$11,Param!$D$11,Param!$E$11),0)</f>
        <v>30435</v>
      </c>
      <c r="V978" s="3">
        <f t="shared" si="379"/>
        <v>31.441115702479337</v>
      </c>
      <c r="W978" s="3">
        <f t="shared" si="380"/>
        <v>42</v>
      </c>
      <c r="X978" s="3">
        <f>soli3grenz(K978,$A$3,Param!$J$9,Param!$J$10,Param!$J$11)*100</f>
        <v>5.5</v>
      </c>
      <c r="Y978" s="13">
        <f t="shared" si="367"/>
        <v>30435</v>
      </c>
      <c r="Z978" s="3">
        <f t="shared" si="381"/>
        <v>31.441115702479337</v>
      </c>
      <c r="AA978" s="13">
        <f t="shared" si="368"/>
        <v>42</v>
      </c>
      <c r="AB978" s="13">
        <f t="shared" si="369"/>
        <v>-2593.1900000000023</v>
      </c>
      <c r="AC978" s="13">
        <f t="shared" si="370"/>
        <v>-2.6789152892562029</v>
      </c>
      <c r="AD978" s="13">
        <f t="shared" si="371"/>
        <v>-4.9979999999999976</v>
      </c>
      <c r="AE978" s="3">
        <f t="shared" si="372"/>
        <v>0</v>
      </c>
      <c r="AF978" s="13">
        <f t="shared" si="360"/>
        <v>2593.1900000000023</v>
      </c>
      <c r="AG978" s="13">
        <f t="shared" si="382"/>
        <v>2.6789152892562029</v>
      </c>
      <c r="AH978" s="13">
        <f t="shared" si="361"/>
        <v>2.6789152892562029</v>
      </c>
    </row>
    <row r="979" spans="1:34" x14ac:dyDescent="0.2">
      <c r="A979" s="8">
        <f t="shared" si="383"/>
        <v>96900</v>
      </c>
      <c r="B979" s="9">
        <f t="shared" si="363"/>
        <v>96.9</v>
      </c>
      <c r="C979" s="13">
        <f>tarifest3(A979,$A$3,Param!$B$5,Param!$C$5,Param!$D$5,Param!$E$5,Param!$B$6,Param!$C$6,Param!$D$6,Param!$E$6)</f>
        <v>31361</v>
      </c>
      <c r="D979" s="3">
        <f t="shared" si="373"/>
        <v>32.364293085655319</v>
      </c>
      <c r="E979" s="3">
        <f>tarifest3grenz(A979,$A$3,Param!$B$5,Param!$C$5,Param!$D$5,Param!$E$5,Param!$B$6,Param!$C$6,Param!$D$6,Param!$E$6)*100</f>
        <v>42</v>
      </c>
      <c r="F979" s="13">
        <f>soli3(C979,$A$3,Param!$J$4,Param!$J$5,Param!$J$6)</f>
        <v>1714.19</v>
      </c>
      <c r="G979" s="3">
        <f>soli3grenz(C979,$A$3,Param!$J$4,Param!$J$5,Param!$J$6)*100</f>
        <v>11.899999999999999</v>
      </c>
      <c r="H979" s="13">
        <f t="shared" si="364"/>
        <v>33075.19</v>
      </c>
      <c r="I979" s="3">
        <f t="shared" si="362"/>
        <v>34.133323013415897</v>
      </c>
      <c r="J979" s="13">
        <f t="shared" si="365"/>
        <v>46.997999999999998</v>
      </c>
      <c r="K979" s="13">
        <f>tarifest3(A979,$A$3,Param!$B$10,Param!$C$10,Param!$D$10,Param!$E$10,Param!$B$11,Param!$C$11,Param!$D$11,Param!$E$11)</f>
        <v>35707</v>
      </c>
      <c r="L979" s="3">
        <f t="shared" si="374"/>
        <v>36.849329205366352</v>
      </c>
      <c r="M979" s="3">
        <f>tarifest3grenz(A979,$A$3,Param!$B$10,Param!$C$10,Param!$D$10,Param!$E$10,Param!$B$11,Param!$C$11,Param!$D$11,Param!$E$11)*100</f>
        <v>42</v>
      </c>
      <c r="N979" s="3">
        <f t="shared" si="375"/>
        <v>21307</v>
      </c>
      <c r="O979" s="3">
        <f t="shared" si="376"/>
        <v>21.988648090815275</v>
      </c>
      <c r="P979" s="13">
        <f t="shared" si="366"/>
        <v>67830</v>
      </c>
      <c r="Q979" s="13">
        <f t="shared" si="377"/>
        <v>0</v>
      </c>
      <c r="R979" s="13">
        <f>tarifest3(A979-$K$3,$A$3,Param!$B$10,Param!$C$10,Param!$D$10,Param!$E$10,Param!$B$11,Param!$C$11,Param!$D$11,Param!$E$11)</f>
        <v>27067</v>
      </c>
      <c r="S979" s="3">
        <f t="shared" si="378"/>
        <v>27.932920536635709</v>
      </c>
      <c r="T979" s="3">
        <f>IF(A979&lt;$K$3,$K$2,tarifest3grenz(A979-$K$3,$A$3,Param!$B$10,Param!$C$10,Param!$D$10,Param!$E$10,Param!$B$11,Param!$C$11,Param!$D$11,Param!$E$11))*100</f>
        <v>42</v>
      </c>
      <c r="U979" s="3">
        <f>MAX(K979-tarifest3($K$3,$A$3,Param!$B$10,Param!$C$10,Param!$D$10,Param!$E$10,Param!$B$11,Param!$C$11,Param!$D$11,Param!$E$11),0)</f>
        <v>30477</v>
      </c>
      <c r="V979" s="3">
        <f t="shared" si="379"/>
        <v>31.452012383900929</v>
      </c>
      <c r="W979" s="3">
        <f t="shared" si="380"/>
        <v>42</v>
      </c>
      <c r="X979" s="3">
        <f>soli3grenz(K979,$A$3,Param!$J$9,Param!$J$10,Param!$J$11)*100</f>
        <v>5.5</v>
      </c>
      <c r="Y979" s="13">
        <f t="shared" si="367"/>
        <v>30477</v>
      </c>
      <c r="Z979" s="3">
        <f t="shared" si="381"/>
        <v>31.452012383900929</v>
      </c>
      <c r="AA979" s="13">
        <f t="shared" si="368"/>
        <v>42</v>
      </c>
      <c r="AB979" s="13">
        <f t="shared" si="369"/>
        <v>-2598.1900000000023</v>
      </c>
      <c r="AC979" s="13">
        <f t="shared" si="370"/>
        <v>-2.681310629514968</v>
      </c>
      <c r="AD979" s="13">
        <f t="shared" si="371"/>
        <v>-4.9979999999999976</v>
      </c>
      <c r="AE979" s="3">
        <f t="shared" si="372"/>
        <v>0</v>
      </c>
      <c r="AF979" s="13">
        <f t="shared" si="360"/>
        <v>2598.1900000000023</v>
      </c>
      <c r="AG979" s="13">
        <f t="shared" si="382"/>
        <v>2.681310629514968</v>
      </c>
      <c r="AH979" s="13">
        <f t="shared" si="361"/>
        <v>2.681310629514968</v>
      </c>
    </row>
    <row r="980" spans="1:34" x14ac:dyDescent="0.2">
      <c r="A980" s="8">
        <f t="shared" si="383"/>
        <v>97000</v>
      </c>
      <c r="B980" s="9">
        <f t="shared" si="363"/>
        <v>97</v>
      </c>
      <c r="C980" s="13">
        <f>tarifest3(A980,$A$3,Param!$B$5,Param!$C$5,Param!$D$5,Param!$E$5,Param!$B$6,Param!$C$6,Param!$D$6,Param!$E$6)</f>
        <v>31403</v>
      </c>
      <c r="D980" s="3">
        <f t="shared" si="373"/>
        <v>32.374226804123715</v>
      </c>
      <c r="E980" s="3">
        <f>tarifest3grenz(A980,$A$3,Param!$B$5,Param!$C$5,Param!$D$5,Param!$E$5,Param!$B$6,Param!$C$6,Param!$D$6,Param!$E$6)*100</f>
        <v>42</v>
      </c>
      <c r="F980" s="13">
        <f>soli3(C980,$A$3,Param!$J$4,Param!$J$5,Param!$J$6)</f>
        <v>1719.19</v>
      </c>
      <c r="G980" s="3">
        <f>soli3grenz(C980,$A$3,Param!$J$4,Param!$J$5,Param!$J$6)*100</f>
        <v>11.899999999999999</v>
      </c>
      <c r="H980" s="13">
        <f t="shared" si="364"/>
        <v>33122.19</v>
      </c>
      <c r="I980" s="3">
        <f t="shared" si="362"/>
        <v>34.14658762886598</v>
      </c>
      <c r="J980" s="13">
        <f t="shared" si="365"/>
        <v>46.997999999999998</v>
      </c>
      <c r="K980" s="13">
        <f>tarifest3(A980,$A$3,Param!$B$10,Param!$C$10,Param!$D$10,Param!$E$10,Param!$B$11,Param!$C$11,Param!$D$11,Param!$E$11)</f>
        <v>35749</v>
      </c>
      <c r="L980" s="3">
        <f t="shared" si="374"/>
        <v>36.854639175257731</v>
      </c>
      <c r="M980" s="3">
        <f>tarifest3grenz(A980,$A$3,Param!$B$10,Param!$C$10,Param!$D$10,Param!$E$10,Param!$B$11,Param!$C$11,Param!$D$11,Param!$E$11)*100</f>
        <v>42</v>
      </c>
      <c r="N980" s="3">
        <f t="shared" si="375"/>
        <v>21349</v>
      </c>
      <c r="O980" s="3">
        <f t="shared" si="376"/>
        <v>22.009278350515462</v>
      </c>
      <c r="P980" s="13">
        <f t="shared" si="366"/>
        <v>67900</v>
      </c>
      <c r="Q980" s="13">
        <f t="shared" si="377"/>
        <v>0</v>
      </c>
      <c r="R980" s="13">
        <f>tarifest3(A980-$K$3,$A$3,Param!$B$10,Param!$C$10,Param!$D$10,Param!$E$10,Param!$B$11,Param!$C$11,Param!$D$11,Param!$E$11)</f>
        <v>27109</v>
      </c>
      <c r="S980" s="3">
        <f t="shared" si="378"/>
        <v>27.94742268041237</v>
      </c>
      <c r="T980" s="3">
        <f>IF(A980&lt;$K$3,$K$2,tarifest3grenz(A980-$K$3,$A$3,Param!$B$10,Param!$C$10,Param!$D$10,Param!$E$10,Param!$B$11,Param!$C$11,Param!$D$11,Param!$E$11))*100</f>
        <v>42</v>
      </c>
      <c r="U980" s="3">
        <f>MAX(K980-tarifest3($K$3,$A$3,Param!$B$10,Param!$C$10,Param!$D$10,Param!$E$10,Param!$B$11,Param!$C$11,Param!$D$11,Param!$E$11),0)</f>
        <v>30519</v>
      </c>
      <c r="V980" s="3">
        <f t="shared" si="379"/>
        <v>31.462886597938144</v>
      </c>
      <c r="W980" s="3">
        <f t="shared" si="380"/>
        <v>42</v>
      </c>
      <c r="X980" s="3">
        <f>soli3grenz(K980,$A$3,Param!$J$9,Param!$J$10,Param!$J$11)*100</f>
        <v>5.5</v>
      </c>
      <c r="Y980" s="13">
        <f t="shared" si="367"/>
        <v>30519</v>
      </c>
      <c r="Z980" s="3">
        <f t="shared" si="381"/>
        <v>31.462886597938144</v>
      </c>
      <c r="AA980" s="13">
        <f t="shared" si="368"/>
        <v>42</v>
      </c>
      <c r="AB980" s="13">
        <f t="shared" si="369"/>
        <v>-2603.1900000000023</v>
      </c>
      <c r="AC980" s="13">
        <f t="shared" si="370"/>
        <v>-2.6837010309278355</v>
      </c>
      <c r="AD980" s="13">
        <f t="shared" si="371"/>
        <v>-4.9979999999999976</v>
      </c>
      <c r="AE980" s="3">
        <f t="shared" si="372"/>
        <v>0</v>
      </c>
      <c r="AF980" s="13">
        <f t="shared" si="360"/>
        <v>2603.1900000000023</v>
      </c>
      <c r="AG980" s="13">
        <f t="shared" si="382"/>
        <v>2.6837010309278355</v>
      </c>
      <c r="AH980" s="13">
        <f t="shared" si="361"/>
        <v>2.6837010309278355</v>
      </c>
    </row>
    <row r="981" spans="1:34" x14ac:dyDescent="0.2">
      <c r="A981" s="8">
        <f t="shared" si="383"/>
        <v>97100</v>
      </c>
      <c r="B981" s="9">
        <f t="shared" si="363"/>
        <v>97.1</v>
      </c>
      <c r="C981" s="13">
        <f>tarifest3(A981,$A$3,Param!$B$5,Param!$C$5,Param!$D$5,Param!$E$5,Param!$B$6,Param!$C$6,Param!$D$6,Param!$E$6)</f>
        <v>31445</v>
      </c>
      <c r="D981" s="3">
        <f t="shared" si="373"/>
        <v>32.384140061791967</v>
      </c>
      <c r="E981" s="3">
        <f>tarifest3grenz(A981,$A$3,Param!$B$5,Param!$C$5,Param!$D$5,Param!$E$5,Param!$B$6,Param!$C$6,Param!$D$6,Param!$E$6)*100</f>
        <v>42</v>
      </c>
      <c r="F981" s="13">
        <f>soli3(C981,$A$3,Param!$J$4,Param!$J$5,Param!$J$6)</f>
        <v>1724.19</v>
      </c>
      <c r="G981" s="3">
        <f>soli3grenz(C981,$A$3,Param!$J$4,Param!$J$5,Param!$J$6)*100</f>
        <v>11.899999999999999</v>
      </c>
      <c r="H981" s="13">
        <f t="shared" si="364"/>
        <v>33169.19</v>
      </c>
      <c r="I981" s="3">
        <f t="shared" si="362"/>
        <v>34.159824922760045</v>
      </c>
      <c r="J981" s="13">
        <f t="shared" si="365"/>
        <v>46.997999999999998</v>
      </c>
      <c r="K981" s="13">
        <f>tarifest3(A981,$A$3,Param!$B$10,Param!$C$10,Param!$D$10,Param!$E$10,Param!$B$11,Param!$C$11,Param!$D$11,Param!$E$11)</f>
        <v>35791</v>
      </c>
      <c r="L981" s="3">
        <f t="shared" si="374"/>
        <v>36.859938208032958</v>
      </c>
      <c r="M981" s="3">
        <f>tarifest3grenz(A981,$A$3,Param!$B$10,Param!$C$10,Param!$D$10,Param!$E$10,Param!$B$11,Param!$C$11,Param!$D$11,Param!$E$11)*100</f>
        <v>42</v>
      </c>
      <c r="N981" s="3">
        <f t="shared" si="375"/>
        <v>21391</v>
      </c>
      <c r="O981" s="3">
        <f t="shared" si="376"/>
        <v>22.029866117404737</v>
      </c>
      <c r="P981" s="13">
        <f t="shared" si="366"/>
        <v>67970</v>
      </c>
      <c r="Q981" s="13">
        <f t="shared" si="377"/>
        <v>0</v>
      </c>
      <c r="R981" s="13">
        <f>tarifest3(A981-$K$3,$A$3,Param!$B$10,Param!$C$10,Param!$D$10,Param!$E$10,Param!$B$11,Param!$C$11,Param!$D$11,Param!$E$11)</f>
        <v>27151</v>
      </c>
      <c r="S981" s="3">
        <f t="shared" si="378"/>
        <v>27.961894953656024</v>
      </c>
      <c r="T981" s="3">
        <f>IF(A981&lt;$K$3,$K$2,tarifest3grenz(A981-$K$3,$A$3,Param!$B$10,Param!$C$10,Param!$D$10,Param!$E$10,Param!$B$11,Param!$C$11,Param!$D$11,Param!$E$11))*100</f>
        <v>42</v>
      </c>
      <c r="U981" s="3">
        <f>MAX(K981-tarifest3($K$3,$A$3,Param!$B$10,Param!$C$10,Param!$D$10,Param!$E$10,Param!$B$11,Param!$C$11,Param!$D$11,Param!$E$11),0)</f>
        <v>30561</v>
      </c>
      <c r="V981" s="3">
        <f t="shared" si="379"/>
        <v>31.473738414006181</v>
      </c>
      <c r="W981" s="3">
        <f t="shared" si="380"/>
        <v>42</v>
      </c>
      <c r="X981" s="3">
        <f>soli3grenz(K981,$A$3,Param!$J$9,Param!$J$10,Param!$J$11)*100</f>
        <v>5.5</v>
      </c>
      <c r="Y981" s="13">
        <f t="shared" si="367"/>
        <v>30561</v>
      </c>
      <c r="Z981" s="3">
        <f t="shared" si="381"/>
        <v>31.473738414006181</v>
      </c>
      <c r="AA981" s="13">
        <f t="shared" si="368"/>
        <v>42</v>
      </c>
      <c r="AB981" s="13">
        <f t="shared" si="369"/>
        <v>-2608.1900000000023</v>
      </c>
      <c r="AC981" s="13">
        <f t="shared" si="370"/>
        <v>-2.6860865087538635</v>
      </c>
      <c r="AD981" s="13">
        <f t="shared" si="371"/>
        <v>-4.9979999999999976</v>
      </c>
      <c r="AE981" s="3">
        <f t="shared" si="372"/>
        <v>0</v>
      </c>
      <c r="AF981" s="13">
        <f t="shared" si="360"/>
        <v>2608.1900000000023</v>
      </c>
      <c r="AG981" s="13">
        <f t="shared" si="382"/>
        <v>2.6860865087538635</v>
      </c>
      <c r="AH981" s="13">
        <f t="shared" si="361"/>
        <v>2.6860865087538635</v>
      </c>
    </row>
    <row r="982" spans="1:34" x14ac:dyDescent="0.2">
      <c r="A982" s="8">
        <f t="shared" si="383"/>
        <v>97200</v>
      </c>
      <c r="B982" s="9">
        <f t="shared" si="363"/>
        <v>97.2</v>
      </c>
      <c r="C982" s="13">
        <f>tarifest3(A982,$A$3,Param!$B$5,Param!$C$5,Param!$D$5,Param!$E$5,Param!$B$6,Param!$C$6,Param!$D$6,Param!$E$6)</f>
        <v>31487</v>
      </c>
      <c r="D982" s="3">
        <f t="shared" si="373"/>
        <v>32.394032921810698</v>
      </c>
      <c r="E982" s="3">
        <f>tarifest3grenz(A982,$A$3,Param!$B$5,Param!$C$5,Param!$D$5,Param!$E$5,Param!$B$6,Param!$C$6,Param!$D$6,Param!$E$6)*100</f>
        <v>42</v>
      </c>
      <c r="F982" s="13">
        <f>soli3(C982,$A$3,Param!$J$4,Param!$J$5,Param!$J$6)</f>
        <v>1729.18</v>
      </c>
      <c r="G982" s="3">
        <f>soli3grenz(C982,$A$3,Param!$J$4,Param!$J$5,Param!$J$6)*100</f>
        <v>11.899999999999999</v>
      </c>
      <c r="H982" s="13">
        <f t="shared" si="364"/>
        <v>33216.18</v>
      </c>
      <c r="I982" s="3">
        <f t="shared" si="362"/>
        <v>34.173024691358023</v>
      </c>
      <c r="J982" s="13">
        <f t="shared" si="365"/>
        <v>46.997999999999998</v>
      </c>
      <c r="K982" s="13">
        <f>tarifest3(A982,$A$3,Param!$B$10,Param!$C$10,Param!$D$10,Param!$E$10,Param!$B$11,Param!$C$11,Param!$D$11,Param!$E$11)</f>
        <v>35833</v>
      </c>
      <c r="L982" s="3">
        <f t="shared" si="374"/>
        <v>36.865226337448561</v>
      </c>
      <c r="M982" s="3">
        <f>tarifest3grenz(A982,$A$3,Param!$B$10,Param!$C$10,Param!$D$10,Param!$E$10,Param!$B$11,Param!$C$11,Param!$D$11,Param!$E$11)*100</f>
        <v>42</v>
      </c>
      <c r="N982" s="3">
        <f t="shared" si="375"/>
        <v>21433</v>
      </c>
      <c r="O982" s="3">
        <f t="shared" si="376"/>
        <v>22.050411522633745</v>
      </c>
      <c r="P982" s="13">
        <f t="shared" si="366"/>
        <v>68040</v>
      </c>
      <c r="Q982" s="13">
        <f t="shared" si="377"/>
        <v>0</v>
      </c>
      <c r="R982" s="13">
        <f>tarifest3(A982-$K$3,$A$3,Param!$B$10,Param!$C$10,Param!$D$10,Param!$E$10,Param!$B$11,Param!$C$11,Param!$D$11,Param!$E$11)</f>
        <v>27193</v>
      </c>
      <c r="S982" s="3">
        <f t="shared" si="378"/>
        <v>27.976337448559669</v>
      </c>
      <c r="T982" s="3">
        <f>IF(A982&lt;$K$3,$K$2,tarifest3grenz(A982-$K$3,$A$3,Param!$B$10,Param!$C$10,Param!$D$10,Param!$E$10,Param!$B$11,Param!$C$11,Param!$D$11,Param!$E$11))*100</f>
        <v>42</v>
      </c>
      <c r="U982" s="3">
        <f>MAX(K982-tarifest3($K$3,$A$3,Param!$B$10,Param!$C$10,Param!$D$10,Param!$E$10,Param!$B$11,Param!$C$11,Param!$D$11,Param!$E$11),0)</f>
        <v>30603</v>
      </c>
      <c r="V982" s="3">
        <f t="shared" si="379"/>
        <v>31.484567901234566</v>
      </c>
      <c r="W982" s="3">
        <f t="shared" si="380"/>
        <v>42</v>
      </c>
      <c r="X982" s="3">
        <f>soli3grenz(K982,$A$3,Param!$J$9,Param!$J$10,Param!$J$11)*100</f>
        <v>5.5</v>
      </c>
      <c r="Y982" s="13">
        <f t="shared" si="367"/>
        <v>30603</v>
      </c>
      <c r="Z982" s="3">
        <f t="shared" si="381"/>
        <v>31.484567901234566</v>
      </c>
      <c r="AA982" s="13">
        <f t="shared" si="368"/>
        <v>42</v>
      </c>
      <c r="AB982" s="13">
        <f t="shared" si="369"/>
        <v>-2613.1800000000003</v>
      </c>
      <c r="AC982" s="13">
        <f t="shared" si="370"/>
        <v>-2.6884567901234568</v>
      </c>
      <c r="AD982" s="13">
        <f t="shared" si="371"/>
        <v>-4.9979999999999976</v>
      </c>
      <c r="AE982" s="3">
        <f t="shared" si="372"/>
        <v>0</v>
      </c>
      <c r="AF982" s="13">
        <f t="shared" si="360"/>
        <v>2613.1800000000003</v>
      </c>
      <c r="AG982" s="13">
        <f t="shared" si="382"/>
        <v>2.6884567901234568</v>
      </c>
      <c r="AH982" s="13">
        <f t="shared" si="361"/>
        <v>2.6884567901234568</v>
      </c>
    </row>
    <row r="983" spans="1:34" x14ac:dyDescent="0.2">
      <c r="A983" s="8">
        <f t="shared" si="383"/>
        <v>97300</v>
      </c>
      <c r="B983" s="9">
        <f t="shared" si="363"/>
        <v>97.3</v>
      </c>
      <c r="C983" s="13">
        <f>tarifest3(A983,$A$3,Param!$B$5,Param!$C$5,Param!$D$5,Param!$E$5,Param!$B$6,Param!$C$6,Param!$D$6,Param!$E$6)</f>
        <v>31529</v>
      </c>
      <c r="D983" s="3">
        <f t="shared" si="373"/>
        <v>32.403905447070912</v>
      </c>
      <c r="E983" s="3">
        <f>tarifest3grenz(A983,$A$3,Param!$B$5,Param!$C$5,Param!$D$5,Param!$E$5,Param!$B$6,Param!$C$6,Param!$D$6,Param!$E$6)*100</f>
        <v>42</v>
      </c>
      <c r="F983" s="13">
        <f>soli3(C983,$A$3,Param!$J$4,Param!$J$5,Param!$J$6)</f>
        <v>1734.09</v>
      </c>
      <c r="G983" s="3">
        <f>soli3grenz(C983,$A$3,Param!$J$4,Param!$J$5,Param!$J$6)*100</f>
        <v>5.5</v>
      </c>
      <c r="H983" s="13">
        <f t="shared" si="364"/>
        <v>33263.089999999997</v>
      </c>
      <c r="I983" s="3">
        <f t="shared" si="362"/>
        <v>34.186115107913665</v>
      </c>
      <c r="J983" s="13">
        <f t="shared" si="365"/>
        <v>44.309999999999995</v>
      </c>
      <c r="K983" s="13">
        <f>tarifest3(A983,$A$3,Param!$B$10,Param!$C$10,Param!$D$10,Param!$E$10,Param!$B$11,Param!$C$11,Param!$D$11,Param!$E$11)</f>
        <v>35875</v>
      </c>
      <c r="L983" s="3">
        <f t="shared" si="374"/>
        <v>36.870503597122301</v>
      </c>
      <c r="M983" s="3">
        <f>tarifest3grenz(A983,$A$3,Param!$B$10,Param!$C$10,Param!$D$10,Param!$E$10,Param!$B$11,Param!$C$11,Param!$D$11,Param!$E$11)*100</f>
        <v>42</v>
      </c>
      <c r="N983" s="3">
        <f t="shared" si="375"/>
        <v>21475</v>
      </c>
      <c r="O983" s="3">
        <f t="shared" si="376"/>
        <v>22.070914696813979</v>
      </c>
      <c r="P983" s="13">
        <f t="shared" si="366"/>
        <v>68110</v>
      </c>
      <c r="Q983" s="13">
        <f t="shared" si="377"/>
        <v>0</v>
      </c>
      <c r="R983" s="13">
        <f>tarifest3(A983-$K$3,$A$3,Param!$B$10,Param!$C$10,Param!$D$10,Param!$E$10,Param!$B$11,Param!$C$11,Param!$D$11,Param!$E$11)</f>
        <v>27235</v>
      </c>
      <c r="S983" s="3">
        <f t="shared" si="378"/>
        <v>27.990750256937307</v>
      </c>
      <c r="T983" s="3">
        <f>IF(A983&lt;$K$3,$K$2,tarifest3grenz(A983-$K$3,$A$3,Param!$B$10,Param!$C$10,Param!$D$10,Param!$E$10,Param!$B$11,Param!$C$11,Param!$D$11,Param!$E$11))*100</f>
        <v>42</v>
      </c>
      <c r="U983" s="3">
        <f>MAX(K983-tarifest3($K$3,$A$3,Param!$B$10,Param!$C$10,Param!$D$10,Param!$E$10,Param!$B$11,Param!$C$11,Param!$D$11,Param!$E$11),0)</f>
        <v>30645</v>
      </c>
      <c r="V983" s="3">
        <f t="shared" si="379"/>
        <v>31.495375128468655</v>
      </c>
      <c r="W983" s="3">
        <f t="shared" si="380"/>
        <v>42</v>
      </c>
      <c r="X983" s="3">
        <f>soli3grenz(K983,$A$3,Param!$J$9,Param!$J$10,Param!$J$11)*100</f>
        <v>5.5</v>
      </c>
      <c r="Y983" s="13">
        <f t="shared" si="367"/>
        <v>30645</v>
      </c>
      <c r="Z983" s="3">
        <f t="shared" si="381"/>
        <v>31.495375128468655</v>
      </c>
      <c r="AA983" s="13">
        <f t="shared" si="368"/>
        <v>42</v>
      </c>
      <c r="AB983" s="13">
        <f t="shared" si="369"/>
        <v>-2618.0899999999965</v>
      </c>
      <c r="AC983" s="13">
        <f t="shared" si="370"/>
        <v>-2.6907399794450093</v>
      </c>
      <c r="AD983" s="13">
        <f t="shared" si="371"/>
        <v>-2.3099999999999952</v>
      </c>
      <c r="AE983" s="3">
        <f t="shared" si="372"/>
        <v>0</v>
      </c>
      <c r="AF983" s="13">
        <f t="shared" si="360"/>
        <v>2618.0899999999965</v>
      </c>
      <c r="AG983" s="13">
        <f t="shared" si="382"/>
        <v>2.6907399794450093</v>
      </c>
      <c r="AH983" s="13">
        <f t="shared" si="361"/>
        <v>2.6907399794450093</v>
      </c>
    </row>
    <row r="984" spans="1:34" x14ac:dyDescent="0.2">
      <c r="A984" s="8">
        <f t="shared" si="383"/>
        <v>97400</v>
      </c>
      <c r="B984" s="9">
        <f t="shared" si="363"/>
        <v>97.4</v>
      </c>
      <c r="C984" s="13">
        <f>tarifest3(A984,$A$3,Param!$B$5,Param!$C$5,Param!$D$5,Param!$E$5,Param!$B$6,Param!$C$6,Param!$D$6,Param!$E$6)</f>
        <v>31571</v>
      </c>
      <c r="D984" s="3">
        <f t="shared" si="373"/>
        <v>32.413757700205338</v>
      </c>
      <c r="E984" s="3">
        <f>tarifest3grenz(A984,$A$3,Param!$B$5,Param!$C$5,Param!$D$5,Param!$E$5,Param!$B$6,Param!$C$6,Param!$D$6,Param!$E$6)*100</f>
        <v>42</v>
      </c>
      <c r="F984" s="13">
        <f>soli3(C984,$A$3,Param!$J$4,Param!$J$5,Param!$J$6)</f>
        <v>1736.4</v>
      </c>
      <c r="G984" s="3">
        <f>soli3grenz(C984,$A$3,Param!$J$4,Param!$J$5,Param!$J$6)*100</f>
        <v>5.5</v>
      </c>
      <c r="H984" s="13">
        <f t="shared" si="364"/>
        <v>33307.4</v>
      </c>
      <c r="I984" s="3">
        <f t="shared" si="362"/>
        <v>34.196509240246407</v>
      </c>
      <c r="J984" s="13">
        <f t="shared" si="365"/>
        <v>44.309999999999995</v>
      </c>
      <c r="K984" s="13">
        <f>tarifest3(A984,$A$3,Param!$B$10,Param!$C$10,Param!$D$10,Param!$E$10,Param!$B$11,Param!$C$11,Param!$D$11,Param!$E$11)</f>
        <v>35917</v>
      </c>
      <c r="L984" s="3">
        <f t="shared" si="374"/>
        <v>36.875770020533885</v>
      </c>
      <c r="M984" s="3">
        <f>tarifest3grenz(A984,$A$3,Param!$B$10,Param!$C$10,Param!$D$10,Param!$E$10,Param!$B$11,Param!$C$11,Param!$D$11,Param!$E$11)*100</f>
        <v>42</v>
      </c>
      <c r="N984" s="3">
        <f t="shared" si="375"/>
        <v>21517</v>
      </c>
      <c r="O984" s="3">
        <f t="shared" si="376"/>
        <v>22.091375770020534</v>
      </c>
      <c r="P984" s="13">
        <f t="shared" si="366"/>
        <v>68180</v>
      </c>
      <c r="Q984" s="13">
        <f t="shared" si="377"/>
        <v>0</v>
      </c>
      <c r="R984" s="13">
        <f>tarifest3(A984-$K$3,$A$3,Param!$B$10,Param!$C$10,Param!$D$10,Param!$E$10,Param!$B$11,Param!$C$11,Param!$D$11,Param!$E$11)</f>
        <v>27277</v>
      </c>
      <c r="S984" s="3">
        <f t="shared" si="378"/>
        <v>28.005133470225875</v>
      </c>
      <c r="T984" s="3">
        <f>IF(A984&lt;$K$3,$K$2,tarifest3grenz(A984-$K$3,$A$3,Param!$B$10,Param!$C$10,Param!$D$10,Param!$E$10,Param!$B$11,Param!$C$11,Param!$D$11,Param!$E$11))*100</f>
        <v>42</v>
      </c>
      <c r="U984" s="3">
        <f>MAX(K984-tarifest3($K$3,$A$3,Param!$B$10,Param!$C$10,Param!$D$10,Param!$E$10,Param!$B$11,Param!$C$11,Param!$D$11,Param!$E$11),0)</f>
        <v>30687</v>
      </c>
      <c r="V984" s="3">
        <f t="shared" si="379"/>
        <v>31.506160164271048</v>
      </c>
      <c r="W984" s="3">
        <f t="shared" si="380"/>
        <v>42</v>
      </c>
      <c r="X984" s="3">
        <f>soli3grenz(K984,$A$3,Param!$J$9,Param!$J$10,Param!$J$11)*100</f>
        <v>5.5</v>
      </c>
      <c r="Y984" s="13">
        <f t="shared" si="367"/>
        <v>30687</v>
      </c>
      <c r="Z984" s="3">
        <f t="shared" si="381"/>
        <v>31.506160164271048</v>
      </c>
      <c r="AA984" s="13">
        <f t="shared" si="368"/>
        <v>42</v>
      </c>
      <c r="AB984" s="13">
        <f t="shared" si="369"/>
        <v>-2620.4000000000015</v>
      </c>
      <c r="AC984" s="13">
        <f t="shared" si="370"/>
        <v>-2.6903490759753588</v>
      </c>
      <c r="AD984" s="13">
        <f t="shared" si="371"/>
        <v>-2.3099999999999952</v>
      </c>
      <c r="AE984" s="3">
        <f t="shared" si="372"/>
        <v>0</v>
      </c>
      <c r="AF984" s="13">
        <f t="shared" si="360"/>
        <v>2620.4000000000015</v>
      </c>
      <c r="AG984" s="13">
        <f t="shared" si="382"/>
        <v>2.6903490759753588</v>
      </c>
      <c r="AH984" s="13">
        <f t="shared" si="361"/>
        <v>2.6903490759753588</v>
      </c>
    </row>
    <row r="985" spans="1:34" x14ac:dyDescent="0.2">
      <c r="A985" s="8">
        <f t="shared" si="383"/>
        <v>97500</v>
      </c>
      <c r="B985" s="9">
        <f t="shared" si="363"/>
        <v>97.5</v>
      </c>
      <c r="C985" s="13">
        <f>tarifest3(A985,$A$3,Param!$B$5,Param!$C$5,Param!$D$5,Param!$E$5,Param!$B$6,Param!$C$6,Param!$D$6,Param!$E$6)</f>
        <v>31613</v>
      </c>
      <c r="D985" s="3">
        <f t="shared" si="373"/>
        <v>32.423589743589744</v>
      </c>
      <c r="E985" s="3">
        <f>tarifest3grenz(A985,$A$3,Param!$B$5,Param!$C$5,Param!$D$5,Param!$E$5,Param!$B$6,Param!$C$6,Param!$D$6,Param!$E$6)*100</f>
        <v>42</v>
      </c>
      <c r="F985" s="13">
        <f>soli3(C985,$A$3,Param!$J$4,Param!$J$5,Param!$J$6)</f>
        <v>1738.71</v>
      </c>
      <c r="G985" s="3">
        <f>soli3grenz(C985,$A$3,Param!$J$4,Param!$J$5,Param!$J$6)*100</f>
        <v>5.5</v>
      </c>
      <c r="H985" s="13">
        <f t="shared" si="364"/>
        <v>33351.71</v>
      </c>
      <c r="I985" s="3">
        <f t="shared" si="362"/>
        <v>34.206882051282051</v>
      </c>
      <c r="J985" s="13">
        <f t="shared" si="365"/>
        <v>44.309999999999995</v>
      </c>
      <c r="K985" s="13">
        <f>tarifest3(A985,$A$3,Param!$B$10,Param!$C$10,Param!$D$10,Param!$E$10,Param!$B$11,Param!$C$11,Param!$D$11,Param!$E$11)</f>
        <v>35959</v>
      </c>
      <c r="L985" s="3">
        <f t="shared" si="374"/>
        <v>36.881025641025637</v>
      </c>
      <c r="M985" s="3">
        <f>tarifest3grenz(A985,$A$3,Param!$B$10,Param!$C$10,Param!$D$10,Param!$E$10,Param!$B$11,Param!$C$11,Param!$D$11,Param!$E$11)*100</f>
        <v>42</v>
      </c>
      <c r="N985" s="3">
        <f t="shared" si="375"/>
        <v>21559</v>
      </c>
      <c r="O985" s="3">
        <f t="shared" si="376"/>
        <v>22.111794871794871</v>
      </c>
      <c r="P985" s="13">
        <f t="shared" si="366"/>
        <v>68250</v>
      </c>
      <c r="Q985" s="13">
        <f t="shared" si="377"/>
        <v>0</v>
      </c>
      <c r="R985" s="13">
        <f>tarifest3(A985-$K$3,$A$3,Param!$B$10,Param!$C$10,Param!$D$10,Param!$E$10,Param!$B$11,Param!$C$11,Param!$D$11,Param!$E$11)</f>
        <v>27319</v>
      </c>
      <c r="S985" s="3">
        <f t="shared" si="378"/>
        <v>28.019487179487179</v>
      </c>
      <c r="T985" s="3">
        <f>IF(A985&lt;$K$3,$K$2,tarifest3grenz(A985-$K$3,$A$3,Param!$B$10,Param!$C$10,Param!$D$10,Param!$E$10,Param!$B$11,Param!$C$11,Param!$D$11,Param!$E$11))*100</f>
        <v>42</v>
      </c>
      <c r="U985" s="3">
        <f>MAX(K985-tarifest3($K$3,$A$3,Param!$B$10,Param!$C$10,Param!$D$10,Param!$E$10,Param!$B$11,Param!$C$11,Param!$D$11,Param!$E$11),0)</f>
        <v>30729</v>
      </c>
      <c r="V985" s="3">
        <f t="shared" si="379"/>
        <v>31.516923076923074</v>
      </c>
      <c r="W985" s="3">
        <f t="shared" si="380"/>
        <v>42</v>
      </c>
      <c r="X985" s="3">
        <f>soli3grenz(K985,$A$3,Param!$J$9,Param!$J$10,Param!$J$11)*100</f>
        <v>5.5</v>
      </c>
      <c r="Y985" s="13">
        <f t="shared" si="367"/>
        <v>30729</v>
      </c>
      <c r="Z985" s="3">
        <f t="shared" si="381"/>
        <v>31.516923076923074</v>
      </c>
      <c r="AA985" s="13">
        <f t="shared" si="368"/>
        <v>42</v>
      </c>
      <c r="AB985" s="13">
        <f t="shared" si="369"/>
        <v>-2622.7099999999991</v>
      </c>
      <c r="AC985" s="13">
        <f t="shared" si="370"/>
        <v>-2.6899589743589765</v>
      </c>
      <c r="AD985" s="13">
        <f t="shared" si="371"/>
        <v>-2.3099999999999952</v>
      </c>
      <c r="AE985" s="3">
        <f t="shared" si="372"/>
        <v>0</v>
      </c>
      <c r="AF985" s="13">
        <f t="shared" si="360"/>
        <v>2622.7099999999991</v>
      </c>
      <c r="AG985" s="13">
        <f t="shared" si="382"/>
        <v>2.6899589743589765</v>
      </c>
      <c r="AH985" s="13">
        <f t="shared" si="361"/>
        <v>2.6899589743589765</v>
      </c>
    </row>
    <row r="986" spans="1:34" x14ac:dyDescent="0.2">
      <c r="A986" s="8">
        <f t="shared" si="383"/>
        <v>97600</v>
      </c>
      <c r="B986" s="9">
        <f t="shared" si="363"/>
        <v>97.6</v>
      </c>
      <c r="C986" s="13">
        <f>tarifest3(A986,$A$3,Param!$B$5,Param!$C$5,Param!$D$5,Param!$E$5,Param!$B$6,Param!$C$6,Param!$D$6,Param!$E$6)</f>
        <v>31655</v>
      </c>
      <c r="D986" s="3">
        <f t="shared" si="373"/>
        <v>32.433401639344261</v>
      </c>
      <c r="E986" s="3">
        <f>tarifest3grenz(A986,$A$3,Param!$B$5,Param!$C$5,Param!$D$5,Param!$E$5,Param!$B$6,Param!$C$6,Param!$D$6,Param!$E$6)*100</f>
        <v>42</v>
      </c>
      <c r="F986" s="13">
        <f>soli3(C986,$A$3,Param!$J$4,Param!$J$5,Param!$J$6)</f>
        <v>1741.02</v>
      </c>
      <c r="G986" s="3">
        <f>soli3grenz(C986,$A$3,Param!$J$4,Param!$J$5,Param!$J$6)*100</f>
        <v>5.5</v>
      </c>
      <c r="H986" s="13">
        <f t="shared" si="364"/>
        <v>33396.019999999997</v>
      </c>
      <c r="I986" s="3">
        <f t="shared" si="362"/>
        <v>34.217233606557372</v>
      </c>
      <c r="J986" s="13">
        <f t="shared" si="365"/>
        <v>44.309999999999995</v>
      </c>
      <c r="K986" s="13">
        <f>tarifest3(A986,$A$3,Param!$B$10,Param!$C$10,Param!$D$10,Param!$E$10,Param!$B$11,Param!$C$11,Param!$D$11,Param!$E$11)</f>
        <v>36001</v>
      </c>
      <c r="L986" s="3">
        <f t="shared" si="374"/>
        <v>36.88627049180328</v>
      </c>
      <c r="M986" s="3">
        <f>tarifest3grenz(A986,$A$3,Param!$B$10,Param!$C$10,Param!$D$10,Param!$E$10,Param!$B$11,Param!$C$11,Param!$D$11,Param!$E$11)*100</f>
        <v>42</v>
      </c>
      <c r="N986" s="3">
        <f t="shared" si="375"/>
        <v>21601</v>
      </c>
      <c r="O986" s="3">
        <f t="shared" si="376"/>
        <v>22.132172131147541</v>
      </c>
      <c r="P986" s="13">
        <f t="shared" si="366"/>
        <v>68320</v>
      </c>
      <c r="Q986" s="13">
        <f t="shared" si="377"/>
        <v>0</v>
      </c>
      <c r="R986" s="13">
        <f>tarifest3(A986-$K$3,$A$3,Param!$B$10,Param!$C$10,Param!$D$10,Param!$E$10,Param!$B$11,Param!$C$11,Param!$D$11,Param!$E$11)</f>
        <v>27361</v>
      </c>
      <c r="S986" s="3">
        <f t="shared" si="378"/>
        <v>28.033811475409838</v>
      </c>
      <c r="T986" s="3">
        <f>IF(A986&lt;$K$3,$K$2,tarifest3grenz(A986-$K$3,$A$3,Param!$B$10,Param!$C$10,Param!$D$10,Param!$E$10,Param!$B$11,Param!$C$11,Param!$D$11,Param!$E$11))*100</f>
        <v>42</v>
      </c>
      <c r="U986" s="3">
        <f>MAX(K986-tarifest3($K$3,$A$3,Param!$B$10,Param!$C$10,Param!$D$10,Param!$E$10,Param!$B$11,Param!$C$11,Param!$D$11,Param!$E$11),0)</f>
        <v>30771</v>
      </c>
      <c r="V986" s="3">
        <f t="shared" si="379"/>
        <v>31.527663934426229</v>
      </c>
      <c r="W986" s="3">
        <f t="shared" si="380"/>
        <v>42</v>
      </c>
      <c r="X986" s="3">
        <f>soli3grenz(K986,$A$3,Param!$J$9,Param!$J$10,Param!$J$11)*100</f>
        <v>5.5</v>
      </c>
      <c r="Y986" s="13">
        <f t="shared" si="367"/>
        <v>30771</v>
      </c>
      <c r="Z986" s="3">
        <f t="shared" si="381"/>
        <v>31.527663934426229</v>
      </c>
      <c r="AA986" s="13">
        <f t="shared" si="368"/>
        <v>42</v>
      </c>
      <c r="AB986" s="13">
        <f t="shared" si="369"/>
        <v>-2625.0199999999968</v>
      </c>
      <c r="AC986" s="13">
        <f t="shared" si="370"/>
        <v>-2.6895696721311424</v>
      </c>
      <c r="AD986" s="13">
        <f t="shared" si="371"/>
        <v>-2.3099999999999952</v>
      </c>
      <c r="AE986" s="3">
        <f t="shared" si="372"/>
        <v>0</v>
      </c>
      <c r="AF986" s="13">
        <f t="shared" si="360"/>
        <v>2625.0199999999968</v>
      </c>
      <c r="AG986" s="13">
        <f t="shared" si="382"/>
        <v>2.6895696721311424</v>
      </c>
      <c r="AH986" s="13">
        <f t="shared" si="361"/>
        <v>2.6895696721311424</v>
      </c>
    </row>
    <row r="987" spans="1:34" x14ac:dyDescent="0.2">
      <c r="A987" s="8">
        <f t="shared" si="383"/>
        <v>97700</v>
      </c>
      <c r="B987" s="9">
        <f t="shared" si="363"/>
        <v>97.7</v>
      </c>
      <c r="C987" s="13">
        <f>tarifest3(A987,$A$3,Param!$B$5,Param!$C$5,Param!$D$5,Param!$E$5,Param!$B$6,Param!$C$6,Param!$D$6,Param!$E$6)</f>
        <v>31697</v>
      </c>
      <c r="D987" s="3">
        <f t="shared" si="373"/>
        <v>32.4431934493347</v>
      </c>
      <c r="E987" s="3">
        <f>tarifest3grenz(A987,$A$3,Param!$B$5,Param!$C$5,Param!$D$5,Param!$E$5,Param!$B$6,Param!$C$6,Param!$D$6,Param!$E$6)*100</f>
        <v>42</v>
      </c>
      <c r="F987" s="13">
        <f>soli3(C987,$A$3,Param!$J$4,Param!$J$5,Param!$J$6)</f>
        <v>1743.33</v>
      </c>
      <c r="G987" s="3">
        <f>soli3grenz(C987,$A$3,Param!$J$4,Param!$J$5,Param!$J$6)*100</f>
        <v>5.5</v>
      </c>
      <c r="H987" s="13">
        <f t="shared" si="364"/>
        <v>33440.33</v>
      </c>
      <c r="I987" s="3">
        <f t="shared" si="362"/>
        <v>34.227563971340842</v>
      </c>
      <c r="J987" s="13">
        <f t="shared" si="365"/>
        <v>44.309999999999995</v>
      </c>
      <c r="K987" s="13">
        <f>tarifest3(A987,$A$3,Param!$B$10,Param!$C$10,Param!$D$10,Param!$E$10,Param!$B$11,Param!$C$11,Param!$D$11,Param!$E$11)</f>
        <v>36043</v>
      </c>
      <c r="L987" s="3">
        <f t="shared" si="374"/>
        <v>36.891504605936539</v>
      </c>
      <c r="M987" s="3">
        <f>tarifest3grenz(A987,$A$3,Param!$B$10,Param!$C$10,Param!$D$10,Param!$E$10,Param!$B$11,Param!$C$11,Param!$D$11,Param!$E$11)*100</f>
        <v>42</v>
      </c>
      <c r="N987" s="3">
        <f t="shared" si="375"/>
        <v>21643</v>
      </c>
      <c r="O987" s="3">
        <f t="shared" si="376"/>
        <v>22.152507676560901</v>
      </c>
      <c r="P987" s="13">
        <f t="shared" si="366"/>
        <v>68390</v>
      </c>
      <c r="Q987" s="13">
        <f t="shared" si="377"/>
        <v>0</v>
      </c>
      <c r="R987" s="13">
        <f>tarifest3(A987-$K$3,$A$3,Param!$B$10,Param!$C$10,Param!$D$10,Param!$E$10,Param!$B$11,Param!$C$11,Param!$D$11,Param!$E$11)</f>
        <v>27403</v>
      </c>
      <c r="S987" s="3">
        <f t="shared" si="378"/>
        <v>28.048106448311156</v>
      </c>
      <c r="T987" s="3">
        <f>IF(A987&lt;$K$3,$K$2,tarifest3grenz(A987-$K$3,$A$3,Param!$B$10,Param!$C$10,Param!$D$10,Param!$E$10,Param!$B$11,Param!$C$11,Param!$D$11,Param!$E$11))*100</f>
        <v>42</v>
      </c>
      <c r="U987" s="3">
        <f>MAX(K987-tarifest3($K$3,$A$3,Param!$B$10,Param!$C$10,Param!$D$10,Param!$E$10,Param!$B$11,Param!$C$11,Param!$D$11,Param!$E$11),0)</f>
        <v>30813</v>
      </c>
      <c r="V987" s="3">
        <f t="shared" si="379"/>
        <v>31.538382804503584</v>
      </c>
      <c r="W987" s="3">
        <f t="shared" si="380"/>
        <v>42</v>
      </c>
      <c r="X987" s="3">
        <f>soli3grenz(K987,$A$3,Param!$J$9,Param!$J$10,Param!$J$11)*100</f>
        <v>5.5</v>
      </c>
      <c r="Y987" s="13">
        <f t="shared" si="367"/>
        <v>30813</v>
      </c>
      <c r="Z987" s="3">
        <f t="shared" si="381"/>
        <v>31.538382804503584</v>
      </c>
      <c r="AA987" s="13">
        <f t="shared" si="368"/>
        <v>42</v>
      </c>
      <c r="AB987" s="13">
        <f t="shared" si="369"/>
        <v>-2627.3300000000017</v>
      </c>
      <c r="AC987" s="13">
        <f t="shared" si="370"/>
        <v>-2.6891811668372583</v>
      </c>
      <c r="AD987" s="13">
        <f t="shared" si="371"/>
        <v>-2.3099999999999952</v>
      </c>
      <c r="AE987" s="3">
        <f t="shared" si="372"/>
        <v>0</v>
      </c>
      <c r="AF987" s="13">
        <f t="shared" si="360"/>
        <v>2627.3300000000017</v>
      </c>
      <c r="AG987" s="13">
        <f t="shared" si="382"/>
        <v>2.6891811668372583</v>
      </c>
      <c r="AH987" s="13">
        <f t="shared" si="361"/>
        <v>2.6891811668372583</v>
      </c>
    </row>
    <row r="988" spans="1:34" x14ac:dyDescent="0.2">
      <c r="A988" s="8">
        <f t="shared" si="383"/>
        <v>97800</v>
      </c>
      <c r="B988" s="9">
        <f t="shared" si="363"/>
        <v>97.8</v>
      </c>
      <c r="C988" s="13">
        <f>tarifest3(A988,$A$3,Param!$B$5,Param!$C$5,Param!$D$5,Param!$E$5,Param!$B$6,Param!$C$6,Param!$D$6,Param!$E$6)</f>
        <v>31739</v>
      </c>
      <c r="D988" s="3">
        <f t="shared" si="373"/>
        <v>32.452965235173828</v>
      </c>
      <c r="E988" s="3">
        <f>tarifest3grenz(A988,$A$3,Param!$B$5,Param!$C$5,Param!$D$5,Param!$E$5,Param!$B$6,Param!$C$6,Param!$D$6,Param!$E$6)*100</f>
        <v>42</v>
      </c>
      <c r="F988" s="13">
        <f>soli3(C988,$A$3,Param!$J$4,Param!$J$5,Param!$J$6)</f>
        <v>1745.64</v>
      </c>
      <c r="G988" s="3">
        <f>soli3grenz(C988,$A$3,Param!$J$4,Param!$J$5,Param!$J$6)*100</f>
        <v>5.5</v>
      </c>
      <c r="H988" s="13">
        <f t="shared" si="364"/>
        <v>33484.639999999999</v>
      </c>
      <c r="I988" s="3">
        <f t="shared" si="362"/>
        <v>34.237873210633943</v>
      </c>
      <c r="J988" s="13">
        <f t="shared" si="365"/>
        <v>44.309999999999995</v>
      </c>
      <c r="K988" s="13">
        <f>tarifest3(A988,$A$3,Param!$B$10,Param!$C$10,Param!$D$10,Param!$E$10,Param!$B$11,Param!$C$11,Param!$D$11,Param!$E$11)</f>
        <v>36085</v>
      </c>
      <c r="L988" s="3">
        <f t="shared" si="374"/>
        <v>36.896728016359923</v>
      </c>
      <c r="M988" s="3">
        <f>tarifest3grenz(A988,$A$3,Param!$B$10,Param!$C$10,Param!$D$10,Param!$E$10,Param!$B$11,Param!$C$11,Param!$D$11,Param!$E$11)*100</f>
        <v>42</v>
      </c>
      <c r="N988" s="3">
        <f t="shared" si="375"/>
        <v>21685</v>
      </c>
      <c r="O988" s="3">
        <f t="shared" si="376"/>
        <v>22.172801635991821</v>
      </c>
      <c r="P988" s="13">
        <f t="shared" si="366"/>
        <v>68460</v>
      </c>
      <c r="Q988" s="13">
        <f t="shared" si="377"/>
        <v>0</v>
      </c>
      <c r="R988" s="13">
        <f>tarifest3(A988-$K$3,$A$3,Param!$B$10,Param!$C$10,Param!$D$10,Param!$E$10,Param!$B$11,Param!$C$11,Param!$D$11,Param!$E$11)</f>
        <v>27445</v>
      </c>
      <c r="S988" s="3">
        <f t="shared" si="378"/>
        <v>28.062372188139062</v>
      </c>
      <c r="T988" s="3">
        <f>IF(A988&lt;$K$3,$K$2,tarifest3grenz(A988-$K$3,$A$3,Param!$B$10,Param!$C$10,Param!$D$10,Param!$E$10,Param!$B$11,Param!$C$11,Param!$D$11,Param!$E$11))*100</f>
        <v>42</v>
      </c>
      <c r="U988" s="3">
        <f>MAX(K988-tarifest3($K$3,$A$3,Param!$B$10,Param!$C$10,Param!$D$10,Param!$E$10,Param!$B$11,Param!$C$11,Param!$D$11,Param!$E$11),0)</f>
        <v>30855</v>
      </c>
      <c r="V988" s="3">
        <f t="shared" si="379"/>
        <v>31.549079754601227</v>
      </c>
      <c r="W988" s="3">
        <f t="shared" si="380"/>
        <v>42</v>
      </c>
      <c r="X988" s="3">
        <f>soli3grenz(K988,$A$3,Param!$J$9,Param!$J$10,Param!$J$11)*100</f>
        <v>5.5</v>
      </c>
      <c r="Y988" s="13">
        <f t="shared" si="367"/>
        <v>30855</v>
      </c>
      <c r="Z988" s="3">
        <f t="shared" si="381"/>
        <v>31.549079754601227</v>
      </c>
      <c r="AA988" s="13">
        <f t="shared" si="368"/>
        <v>42</v>
      </c>
      <c r="AB988" s="13">
        <f t="shared" si="369"/>
        <v>-2629.6399999999994</v>
      </c>
      <c r="AC988" s="13">
        <f t="shared" si="370"/>
        <v>-2.688793456032716</v>
      </c>
      <c r="AD988" s="13">
        <f t="shared" si="371"/>
        <v>-2.3099999999999952</v>
      </c>
      <c r="AE988" s="3">
        <f t="shared" si="372"/>
        <v>0</v>
      </c>
      <c r="AF988" s="13">
        <f t="shared" si="360"/>
        <v>2629.6399999999994</v>
      </c>
      <c r="AG988" s="13">
        <f t="shared" si="382"/>
        <v>2.688793456032716</v>
      </c>
      <c r="AH988" s="13">
        <f t="shared" si="361"/>
        <v>2.688793456032716</v>
      </c>
    </row>
    <row r="989" spans="1:34" x14ac:dyDescent="0.2">
      <c r="A989" s="8">
        <f t="shared" si="383"/>
        <v>97900</v>
      </c>
      <c r="B989" s="9">
        <f t="shared" si="363"/>
        <v>97.9</v>
      </c>
      <c r="C989" s="13">
        <f>tarifest3(A989,$A$3,Param!$B$5,Param!$C$5,Param!$D$5,Param!$E$5,Param!$B$6,Param!$C$6,Param!$D$6,Param!$E$6)</f>
        <v>31781</v>
      </c>
      <c r="D989" s="3">
        <f t="shared" si="373"/>
        <v>32.46271705822268</v>
      </c>
      <c r="E989" s="3">
        <f>tarifest3grenz(A989,$A$3,Param!$B$5,Param!$C$5,Param!$D$5,Param!$E$5,Param!$B$6,Param!$C$6,Param!$D$6,Param!$E$6)*100</f>
        <v>42</v>
      </c>
      <c r="F989" s="13">
        <f>soli3(C989,$A$3,Param!$J$4,Param!$J$5,Param!$J$6)</f>
        <v>1747.95</v>
      </c>
      <c r="G989" s="3">
        <f>soli3grenz(C989,$A$3,Param!$J$4,Param!$J$5,Param!$J$6)*100</f>
        <v>5.5</v>
      </c>
      <c r="H989" s="13">
        <f t="shared" si="364"/>
        <v>33528.949999999997</v>
      </c>
      <c r="I989" s="3">
        <f t="shared" si="362"/>
        <v>34.248161389172623</v>
      </c>
      <c r="J989" s="13">
        <f t="shared" si="365"/>
        <v>44.309999999999995</v>
      </c>
      <c r="K989" s="13">
        <f>tarifest3(A989,$A$3,Param!$B$10,Param!$C$10,Param!$D$10,Param!$E$10,Param!$B$11,Param!$C$11,Param!$D$11,Param!$E$11)</f>
        <v>36127</v>
      </c>
      <c r="L989" s="3">
        <f t="shared" si="374"/>
        <v>36.901940755873341</v>
      </c>
      <c r="M989" s="3">
        <f>tarifest3grenz(A989,$A$3,Param!$B$10,Param!$C$10,Param!$D$10,Param!$E$10,Param!$B$11,Param!$C$11,Param!$D$11,Param!$E$11)*100</f>
        <v>42</v>
      </c>
      <c r="N989" s="3">
        <f t="shared" si="375"/>
        <v>21727</v>
      </c>
      <c r="O989" s="3">
        <f t="shared" si="376"/>
        <v>22.193054136874363</v>
      </c>
      <c r="P989" s="13">
        <f t="shared" si="366"/>
        <v>68530</v>
      </c>
      <c r="Q989" s="13">
        <f t="shared" si="377"/>
        <v>0</v>
      </c>
      <c r="R989" s="13">
        <f>tarifest3(A989-$K$3,$A$3,Param!$B$10,Param!$C$10,Param!$D$10,Param!$E$10,Param!$B$11,Param!$C$11,Param!$D$11,Param!$E$11)</f>
        <v>27487</v>
      </c>
      <c r="S989" s="3">
        <f t="shared" si="378"/>
        <v>28.076608784473954</v>
      </c>
      <c r="T989" s="3">
        <f>IF(A989&lt;$K$3,$K$2,tarifest3grenz(A989-$K$3,$A$3,Param!$B$10,Param!$C$10,Param!$D$10,Param!$E$10,Param!$B$11,Param!$C$11,Param!$D$11,Param!$E$11))*100</f>
        <v>42</v>
      </c>
      <c r="U989" s="3">
        <f>MAX(K989-tarifest3($K$3,$A$3,Param!$B$10,Param!$C$10,Param!$D$10,Param!$E$10,Param!$B$11,Param!$C$11,Param!$D$11,Param!$E$11),0)</f>
        <v>30897</v>
      </c>
      <c r="V989" s="3">
        <f t="shared" si="379"/>
        <v>31.559754851889682</v>
      </c>
      <c r="W989" s="3">
        <f t="shared" si="380"/>
        <v>42</v>
      </c>
      <c r="X989" s="3">
        <f>soli3grenz(K989,$A$3,Param!$J$9,Param!$J$10,Param!$J$11)*100</f>
        <v>5.5</v>
      </c>
      <c r="Y989" s="13">
        <f t="shared" si="367"/>
        <v>30897</v>
      </c>
      <c r="Z989" s="3">
        <f t="shared" si="381"/>
        <v>31.559754851889682</v>
      </c>
      <c r="AA989" s="13">
        <f t="shared" si="368"/>
        <v>42</v>
      </c>
      <c r="AB989" s="13">
        <f t="shared" si="369"/>
        <v>-2631.9499999999971</v>
      </c>
      <c r="AC989" s="13">
        <f t="shared" si="370"/>
        <v>-2.6884065372829404</v>
      </c>
      <c r="AD989" s="13">
        <f t="shared" si="371"/>
        <v>-2.3099999999999952</v>
      </c>
      <c r="AE989" s="3">
        <f t="shared" si="372"/>
        <v>0</v>
      </c>
      <c r="AF989" s="13">
        <f t="shared" si="360"/>
        <v>2631.9499999999971</v>
      </c>
      <c r="AG989" s="13">
        <f t="shared" si="382"/>
        <v>2.6884065372829404</v>
      </c>
      <c r="AH989" s="13">
        <f t="shared" si="361"/>
        <v>2.6884065372829404</v>
      </c>
    </row>
    <row r="990" spans="1:34" x14ac:dyDescent="0.2">
      <c r="A990" s="8">
        <f t="shared" si="383"/>
        <v>98000</v>
      </c>
      <c r="B990" s="9">
        <f t="shared" si="363"/>
        <v>98</v>
      </c>
      <c r="C990" s="13">
        <f>tarifest3(A990,$A$3,Param!$B$5,Param!$C$5,Param!$D$5,Param!$E$5,Param!$B$6,Param!$C$6,Param!$D$6,Param!$E$6)</f>
        <v>31823</v>
      </c>
      <c r="D990" s="3">
        <f t="shared" si="373"/>
        <v>32.472448979591839</v>
      </c>
      <c r="E990" s="3">
        <f>tarifest3grenz(A990,$A$3,Param!$B$5,Param!$C$5,Param!$D$5,Param!$E$5,Param!$B$6,Param!$C$6,Param!$D$6,Param!$E$6)*100</f>
        <v>42</v>
      </c>
      <c r="F990" s="13">
        <f>soli3(C990,$A$3,Param!$J$4,Param!$J$5,Param!$J$6)</f>
        <v>1750.26</v>
      </c>
      <c r="G990" s="3">
        <f>soli3grenz(C990,$A$3,Param!$J$4,Param!$J$5,Param!$J$6)*100</f>
        <v>5.5</v>
      </c>
      <c r="H990" s="13">
        <f t="shared" si="364"/>
        <v>33573.26</v>
      </c>
      <c r="I990" s="3">
        <f t="shared" si="362"/>
        <v>34.258428571428574</v>
      </c>
      <c r="J990" s="13">
        <f t="shared" si="365"/>
        <v>44.309999999999995</v>
      </c>
      <c r="K990" s="13">
        <f>tarifest3(A990,$A$3,Param!$B$10,Param!$C$10,Param!$D$10,Param!$E$10,Param!$B$11,Param!$C$11,Param!$D$11,Param!$E$11)</f>
        <v>36169</v>
      </c>
      <c r="L990" s="3">
        <f t="shared" si="374"/>
        <v>36.907142857142858</v>
      </c>
      <c r="M990" s="3">
        <f>tarifest3grenz(A990,$A$3,Param!$B$10,Param!$C$10,Param!$D$10,Param!$E$10,Param!$B$11,Param!$C$11,Param!$D$11,Param!$E$11)*100</f>
        <v>42</v>
      </c>
      <c r="N990" s="3">
        <f t="shared" si="375"/>
        <v>21769</v>
      </c>
      <c r="O990" s="3">
        <f t="shared" si="376"/>
        <v>22.213265306122448</v>
      </c>
      <c r="P990" s="13">
        <f t="shared" si="366"/>
        <v>68600</v>
      </c>
      <c r="Q990" s="13">
        <f t="shared" si="377"/>
        <v>0</v>
      </c>
      <c r="R990" s="13">
        <f>tarifest3(A990-$K$3,$A$3,Param!$B$10,Param!$C$10,Param!$D$10,Param!$E$10,Param!$B$11,Param!$C$11,Param!$D$11,Param!$E$11)</f>
        <v>27529</v>
      </c>
      <c r="S990" s="3">
        <f t="shared" si="378"/>
        <v>28.090816326530611</v>
      </c>
      <c r="T990" s="3">
        <f>IF(A990&lt;$K$3,$K$2,tarifest3grenz(A990-$K$3,$A$3,Param!$B$10,Param!$C$10,Param!$D$10,Param!$E$10,Param!$B$11,Param!$C$11,Param!$D$11,Param!$E$11))*100</f>
        <v>42</v>
      </c>
      <c r="U990" s="3">
        <f>MAX(K990-tarifest3($K$3,$A$3,Param!$B$10,Param!$C$10,Param!$D$10,Param!$E$10,Param!$B$11,Param!$C$11,Param!$D$11,Param!$E$11),0)</f>
        <v>30939</v>
      </c>
      <c r="V990" s="3">
        <f t="shared" si="379"/>
        <v>31.570408163265306</v>
      </c>
      <c r="W990" s="3">
        <f t="shared" si="380"/>
        <v>42</v>
      </c>
      <c r="X990" s="3">
        <f>soli3grenz(K990,$A$3,Param!$J$9,Param!$J$10,Param!$J$11)*100</f>
        <v>5.5</v>
      </c>
      <c r="Y990" s="13">
        <f t="shared" si="367"/>
        <v>30939</v>
      </c>
      <c r="Z990" s="3">
        <f t="shared" si="381"/>
        <v>31.570408163265306</v>
      </c>
      <c r="AA990" s="13">
        <f t="shared" si="368"/>
        <v>42</v>
      </c>
      <c r="AB990" s="13">
        <f t="shared" si="369"/>
        <v>-2634.260000000002</v>
      </c>
      <c r="AC990" s="13">
        <f t="shared" si="370"/>
        <v>-2.6880204081632684</v>
      </c>
      <c r="AD990" s="13">
        <f t="shared" si="371"/>
        <v>-2.3099999999999952</v>
      </c>
      <c r="AE990" s="3">
        <f t="shared" si="372"/>
        <v>0</v>
      </c>
      <c r="AF990" s="13">
        <f t="shared" si="360"/>
        <v>2634.260000000002</v>
      </c>
      <c r="AG990" s="13">
        <f t="shared" si="382"/>
        <v>2.6880204081632684</v>
      </c>
      <c r="AH990" s="13">
        <f t="shared" si="361"/>
        <v>2.6880204081632684</v>
      </c>
    </row>
    <row r="991" spans="1:34" x14ac:dyDescent="0.2">
      <c r="A991" s="8">
        <f t="shared" si="383"/>
        <v>98100</v>
      </c>
      <c r="B991" s="9">
        <f t="shared" si="363"/>
        <v>98.1</v>
      </c>
      <c r="C991" s="13">
        <f>tarifest3(A991,$A$3,Param!$B$5,Param!$C$5,Param!$D$5,Param!$E$5,Param!$B$6,Param!$C$6,Param!$D$6,Param!$E$6)</f>
        <v>31865</v>
      </c>
      <c r="D991" s="3">
        <f t="shared" si="373"/>
        <v>32.482161060142708</v>
      </c>
      <c r="E991" s="3">
        <f>tarifest3grenz(A991,$A$3,Param!$B$5,Param!$C$5,Param!$D$5,Param!$E$5,Param!$B$6,Param!$C$6,Param!$D$6,Param!$E$6)*100</f>
        <v>42</v>
      </c>
      <c r="F991" s="13">
        <f>soli3(C991,$A$3,Param!$J$4,Param!$J$5,Param!$J$6)</f>
        <v>1752.57</v>
      </c>
      <c r="G991" s="3">
        <f>soli3grenz(C991,$A$3,Param!$J$4,Param!$J$5,Param!$J$6)*100</f>
        <v>5.5</v>
      </c>
      <c r="H991" s="13">
        <f t="shared" si="364"/>
        <v>33617.57</v>
      </c>
      <c r="I991" s="3">
        <f t="shared" si="362"/>
        <v>34.268674821610603</v>
      </c>
      <c r="J991" s="13">
        <f t="shared" si="365"/>
        <v>44.309999999999995</v>
      </c>
      <c r="K991" s="13">
        <f>tarifest3(A991,$A$3,Param!$B$10,Param!$C$10,Param!$D$10,Param!$E$10,Param!$B$11,Param!$C$11,Param!$D$11,Param!$E$11)</f>
        <v>36211</v>
      </c>
      <c r="L991" s="3">
        <f t="shared" si="374"/>
        <v>36.912334352701329</v>
      </c>
      <c r="M991" s="3">
        <f>tarifest3grenz(A991,$A$3,Param!$B$10,Param!$C$10,Param!$D$10,Param!$E$10,Param!$B$11,Param!$C$11,Param!$D$11,Param!$E$11)*100</f>
        <v>42</v>
      </c>
      <c r="N991" s="3">
        <f t="shared" si="375"/>
        <v>21811</v>
      </c>
      <c r="O991" s="3">
        <f t="shared" si="376"/>
        <v>22.233435270132517</v>
      </c>
      <c r="P991" s="13">
        <f t="shared" si="366"/>
        <v>68670</v>
      </c>
      <c r="Q991" s="13">
        <f t="shared" si="377"/>
        <v>0</v>
      </c>
      <c r="R991" s="13">
        <f>tarifest3(A991-$K$3,$A$3,Param!$B$10,Param!$C$10,Param!$D$10,Param!$E$10,Param!$B$11,Param!$C$11,Param!$D$11,Param!$E$11)</f>
        <v>27571</v>
      </c>
      <c r="S991" s="3">
        <f t="shared" si="378"/>
        <v>28.104994903160041</v>
      </c>
      <c r="T991" s="3">
        <f>IF(A991&lt;$K$3,$K$2,tarifest3grenz(A991-$K$3,$A$3,Param!$B$10,Param!$C$10,Param!$D$10,Param!$E$10,Param!$B$11,Param!$C$11,Param!$D$11,Param!$E$11))*100</f>
        <v>42</v>
      </c>
      <c r="U991" s="3">
        <f>MAX(K991-tarifest3($K$3,$A$3,Param!$B$10,Param!$C$10,Param!$D$10,Param!$E$10,Param!$B$11,Param!$C$11,Param!$D$11,Param!$E$11),0)</f>
        <v>30981</v>
      </c>
      <c r="V991" s="3">
        <f t="shared" si="379"/>
        <v>31.581039755351682</v>
      </c>
      <c r="W991" s="3">
        <f t="shared" si="380"/>
        <v>42</v>
      </c>
      <c r="X991" s="3">
        <f>soli3grenz(K991,$A$3,Param!$J$9,Param!$J$10,Param!$J$11)*100</f>
        <v>5.5</v>
      </c>
      <c r="Y991" s="13">
        <f t="shared" si="367"/>
        <v>30981</v>
      </c>
      <c r="Z991" s="3">
        <f t="shared" si="381"/>
        <v>31.581039755351682</v>
      </c>
      <c r="AA991" s="13">
        <f t="shared" si="368"/>
        <v>42</v>
      </c>
      <c r="AB991" s="13">
        <f t="shared" si="369"/>
        <v>-2636.5699999999997</v>
      </c>
      <c r="AC991" s="13">
        <f t="shared" si="370"/>
        <v>-2.6876350662589203</v>
      </c>
      <c r="AD991" s="13">
        <f t="shared" si="371"/>
        <v>-2.3099999999999952</v>
      </c>
      <c r="AE991" s="3">
        <f t="shared" si="372"/>
        <v>0</v>
      </c>
      <c r="AF991" s="13">
        <f t="shared" si="360"/>
        <v>2636.5699999999997</v>
      </c>
      <c r="AG991" s="13">
        <f t="shared" si="382"/>
        <v>2.6876350662589203</v>
      </c>
      <c r="AH991" s="13">
        <f t="shared" si="361"/>
        <v>2.6876350662589203</v>
      </c>
    </row>
    <row r="992" spans="1:34" x14ac:dyDescent="0.2">
      <c r="A992" s="8">
        <f t="shared" si="383"/>
        <v>98200</v>
      </c>
      <c r="B992" s="9">
        <f t="shared" si="363"/>
        <v>98.2</v>
      </c>
      <c r="C992" s="13">
        <f>tarifest3(A992,$A$3,Param!$B$5,Param!$C$5,Param!$D$5,Param!$E$5,Param!$B$6,Param!$C$6,Param!$D$6,Param!$E$6)</f>
        <v>31907</v>
      </c>
      <c r="D992" s="3">
        <f t="shared" si="373"/>
        <v>32.491853360488797</v>
      </c>
      <c r="E992" s="3">
        <f>tarifest3grenz(A992,$A$3,Param!$B$5,Param!$C$5,Param!$D$5,Param!$E$5,Param!$B$6,Param!$C$6,Param!$D$6,Param!$E$6)*100</f>
        <v>42</v>
      </c>
      <c r="F992" s="13">
        <f>soli3(C992,$A$3,Param!$J$4,Param!$J$5,Param!$J$6)</f>
        <v>1754.88</v>
      </c>
      <c r="G992" s="3">
        <f>soli3grenz(C992,$A$3,Param!$J$4,Param!$J$5,Param!$J$6)*100</f>
        <v>5.5</v>
      </c>
      <c r="H992" s="13">
        <f t="shared" si="364"/>
        <v>33661.879999999997</v>
      </c>
      <c r="I992" s="3">
        <f t="shared" si="362"/>
        <v>34.278900203665984</v>
      </c>
      <c r="J992" s="13">
        <f t="shared" si="365"/>
        <v>44.309999999999995</v>
      </c>
      <c r="K992" s="13">
        <f>tarifest3(A992,$A$3,Param!$B$10,Param!$C$10,Param!$D$10,Param!$E$10,Param!$B$11,Param!$C$11,Param!$D$11,Param!$E$11)</f>
        <v>36253</v>
      </c>
      <c r="L992" s="3">
        <f t="shared" si="374"/>
        <v>36.917515274949082</v>
      </c>
      <c r="M992" s="3">
        <f>tarifest3grenz(A992,$A$3,Param!$B$10,Param!$C$10,Param!$D$10,Param!$E$10,Param!$B$11,Param!$C$11,Param!$D$11,Param!$E$11)*100</f>
        <v>42</v>
      </c>
      <c r="N992" s="3">
        <f t="shared" si="375"/>
        <v>21853</v>
      </c>
      <c r="O992" s="3">
        <f t="shared" si="376"/>
        <v>22.253564154786151</v>
      </c>
      <c r="P992" s="13">
        <f t="shared" si="366"/>
        <v>68740</v>
      </c>
      <c r="Q992" s="13">
        <f t="shared" si="377"/>
        <v>0</v>
      </c>
      <c r="R992" s="13">
        <f>tarifest3(A992-$K$3,$A$3,Param!$B$10,Param!$C$10,Param!$D$10,Param!$E$10,Param!$B$11,Param!$C$11,Param!$D$11,Param!$E$11)</f>
        <v>27613</v>
      </c>
      <c r="S992" s="3">
        <f t="shared" si="378"/>
        <v>28.119144602851325</v>
      </c>
      <c r="T992" s="3">
        <f>IF(A992&lt;$K$3,$K$2,tarifest3grenz(A992-$K$3,$A$3,Param!$B$10,Param!$C$10,Param!$D$10,Param!$E$10,Param!$B$11,Param!$C$11,Param!$D$11,Param!$E$11))*100</f>
        <v>42</v>
      </c>
      <c r="U992" s="3">
        <f>MAX(K992-tarifest3($K$3,$A$3,Param!$B$10,Param!$C$10,Param!$D$10,Param!$E$10,Param!$B$11,Param!$C$11,Param!$D$11,Param!$E$11),0)</f>
        <v>31023</v>
      </c>
      <c r="V992" s="3">
        <f t="shared" si="379"/>
        <v>31.591649694501019</v>
      </c>
      <c r="W992" s="3">
        <f t="shared" si="380"/>
        <v>42</v>
      </c>
      <c r="X992" s="3">
        <f>soli3grenz(K992,$A$3,Param!$J$9,Param!$J$10,Param!$J$11)*100</f>
        <v>5.5</v>
      </c>
      <c r="Y992" s="13">
        <f t="shared" si="367"/>
        <v>31023</v>
      </c>
      <c r="Z992" s="3">
        <f t="shared" si="381"/>
        <v>31.591649694501019</v>
      </c>
      <c r="AA992" s="13">
        <f t="shared" si="368"/>
        <v>42</v>
      </c>
      <c r="AB992" s="13">
        <f t="shared" si="369"/>
        <v>-2638.8799999999974</v>
      </c>
      <c r="AC992" s="13">
        <f t="shared" si="370"/>
        <v>-2.687250509164965</v>
      </c>
      <c r="AD992" s="13">
        <f t="shared" si="371"/>
        <v>-2.3099999999999952</v>
      </c>
      <c r="AE992" s="3">
        <f t="shared" si="372"/>
        <v>0</v>
      </c>
      <c r="AF992" s="13">
        <f t="shared" si="360"/>
        <v>2638.8799999999974</v>
      </c>
      <c r="AG992" s="13">
        <f t="shared" si="382"/>
        <v>2.687250509164965</v>
      </c>
      <c r="AH992" s="13">
        <f t="shared" si="361"/>
        <v>2.687250509164965</v>
      </c>
    </row>
    <row r="993" spans="1:34" x14ac:dyDescent="0.2">
      <c r="A993" s="8">
        <f t="shared" si="383"/>
        <v>98300</v>
      </c>
      <c r="B993" s="9">
        <f t="shared" si="363"/>
        <v>98.3</v>
      </c>
      <c r="C993" s="13">
        <f>tarifest3(A993,$A$3,Param!$B$5,Param!$C$5,Param!$D$5,Param!$E$5,Param!$B$6,Param!$C$6,Param!$D$6,Param!$E$6)</f>
        <v>31949</v>
      </c>
      <c r="D993" s="3">
        <f t="shared" si="373"/>
        <v>32.501525940996949</v>
      </c>
      <c r="E993" s="3">
        <f>tarifest3grenz(A993,$A$3,Param!$B$5,Param!$C$5,Param!$D$5,Param!$E$5,Param!$B$6,Param!$C$6,Param!$D$6,Param!$E$6)*100</f>
        <v>42</v>
      </c>
      <c r="F993" s="13">
        <f>soli3(C993,$A$3,Param!$J$4,Param!$J$5,Param!$J$6)</f>
        <v>1757.19</v>
      </c>
      <c r="G993" s="3">
        <f>soli3grenz(C993,$A$3,Param!$J$4,Param!$J$5,Param!$J$6)*100</f>
        <v>5.5</v>
      </c>
      <c r="H993" s="13">
        <f t="shared" si="364"/>
        <v>33706.19</v>
      </c>
      <c r="I993" s="3">
        <f t="shared" si="362"/>
        <v>34.289104781281793</v>
      </c>
      <c r="J993" s="13">
        <f t="shared" si="365"/>
        <v>44.309999999999995</v>
      </c>
      <c r="K993" s="13">
        <f>tarifest3(A993,$A$3,Param!$B$10,Param!$C$10,Param!$D$10,Param!$E$10,Param!$B$11,Param!$C$11,Param!$D$11,Param!$E$11)</f>
        <v>36295</v>
      </c>
      <c r="L993" s="3">
        <f t="shared" si="374"/>
        <v>36.922685656154627</v>
      </c>
      <c r="M993" s="3">
        <f>tarifest3grenz(A993,$A$3,Param!$B$10,Param!$C$10,Param!$D$10,Param!$E$10,Param!$B$11,Param!$C$11,Param!$D$11,Param!$E$11)*100</f>
        <v>42</v>
      </c>
      <c r="N993" s="3">
        <f t="shared" si="375"/>
        <v>21895</v>
      </c>
      <c r="O993" s="3">
        <f t="shared" si="376"/>
        <v>22.273652085452696</v>
      </c>
      <c r="P993" s="13">
        <f t="shared" si="366"/>
        <v>68810</v>
      </c>
      <c r="Q993" s="13">
        <f t="shared" si="377"/>
        <v>0</v>
      </c>
      <c r="R993" s="13">
        <f>tarifest3(A993-$K$3,$A$3,Param!$B$10,Param!$C$10,Param!$D$10,Param!$E$10,Param!$B$11,Param!$C$11,Param!$D$11,Param!$E$11)</f>
        <v>27655</v>
      </c>
      <c r="S993" s="3">
        <f t="shared" si="378"/>
        <v>28.13326551373347</v>
      </c>
      <c r="T993" s="3">
        <f>IF(A993&lt;$K$3,$K$2,tarifest3grenz(A993-$K$3,$A$3,Param!$B$10,Param!$C$10,Param!$D$10,Param!$E$10,Param!$B$11,Param!$C$11,Param!$D$11,Param!$E$11))*100</f>
        <v>42</v>
      </c>
      <c r="U993" s="3">
        <f>MAX(K993-tarifest3($K$3,$A$3,Param!$B$10,Param!$C$10,Param!$D$10,Param!$E$10,Param!$B$11,Param!$C$11,Param!$D$11,Param!$E$11),0)</f>
        <v>31065</v>
      </c>
      <c r="V993" s="3">
        <f t="shared" si="379"/>
        <v>31.602238046795524</v>
      </c>
      <c r="W993" s="3">
        <f t="shared" si="380"/>
        <v>42</v>
      </c>
      <c r="X993" s="3">
        <f>soli3grenz(K993,$A$3,Param!$J$9,Param!$J$10,Param!$J$11)*100</f>
        <v>5.5</v>
      </c>
      <c r="Y993" s="13">
        <f t="shared" si="367"/>
        <v>31065</v>
      </c>
      <c r="Z993" s="3">
        <f t="shared" si="381"/>
        <v>31.602238046795524</v>
      </c>
      <c r="AA993" s="13">
        <f t="shared" si="368"/>
        <v>42</v>
      </c>
      <c r="AB993" s="13">
        <f t="shared" si="369"/>
        <v>-2641.1900000000023</v>
      </c>
      <c r="AC993" s="13">
        <f t="shared" si="370"/>
        <v>-2.6868667344862693</v>
      </c>
      <c r="AD993" s="13">
        <f t="shared" si="371"/>
        <v>-2.3099999999999952</v>
      </c>
      <c r="AE993" s="3">
        <f t="shared" si="372"/>
        <v>0</v>
      </c>
      <c r="AF993" s="13">
        <f t="shared" si="360"/>
        <v>2641.1900000000023</v>
      </c>
      <c r="AG993" s="13">
        <f t="shared" si="382"/>
        <v>2.6868667344862693</v>
      </c>
      <c r="AH993" s="13">
        <f t="shared" si="361"/>
        <v>2.6868667344862693</v>
      </c>
    </row>
    <row r="994" spans="1:34" x14ac:dyDescent="0.2">
      <c r="A994" s="8">
        <f t="shared" si="383"/>
        <v>98400</v>
      </c>
      <c r="B994" s="9">
        <f t="shared" si="363"/>
        <v>98.4</v>
      </c>
      <c r="C994" s="13">
        <f>tarifest3(A994,$A$3,Param!$B$5,Param!$C$5,Param!$D$5,Param!$E$5,Param!$B$6,Param!$C$6,Param!$D$6,Param!$E$6)</f>
        <v>31991</v>
      </c>
      <c r="D994" s="3">
        <f t="shared" si="373"/>
        <v>32.511178861788622</v>
      </c>
      <c r="E994" s="3">
        <f>tarifest3grenz(A994,$A$3,Param!$B$5,Param!$C$5,Param!$D$5,Param!$E$5,Param!$B$6,Param!$C$6,Param!$D$6,Param!$E$6)*100</f>
        <v>42</v>
      </c>
      <c r="F994" s="13">
        <f>soli3(C994,$A$3,Param!$J$4,Param!$J$5,Param!$J$6)</f>
        <v>1759.5</v>
      </c>
      <c r="G994" s="3">
        <f>soli3grenz(C994,$A$3,Param!$J$4,Param!$J$5,Param!$J$6)*100</f>
        <v>5.5</v>
      </c>
      <c r="H994" s="13">
        <f t="shared" si="364"/>
        <v>33750.5</v>
      </c>
      <c r="I994" s="3">
        <f t="shared" si="362"/>
        <v>34.299288617886184</v>
      </c>
      <c r="J994" s="13">
        <f t="shared" si="365"/>
        <v>44.309999999999995</v>
      </c>
      <c r="K994" s="13">
        <f>tarifest3(A994,$A$3,Param!$B$10,Param!$C$10,Param!$D$10,Param!$E$10,Param!$B$11,Param!$C$11,Param!$D$11,Param!$E$11)</f>
        <v>36337</v>
      </c>
      <c r="L994" s="3">
        <f t="shared" si="374"/>
        <v>36.927845528455286</v>
      </c>
      <c r="M994" s="3">
        <f>tarifest3grenz(A994,$A$3,Param!$B$10,Param!$C$10,Param!$D$10,Param!$E$10,Param!$B$11,Param!$C$11,Param!$D$11,Param!$E$11)*100</f>
        <v>42</v>
      </c>
      <c r="N994" s="3">
        <f t="shared" si="375"/>
        <v>21937</v>
      </c>
      <c r="O994" s="3">
        <f t="shared" si="376"/>
        <v>22.293699186991869</v>
      </c>
      <c r="P994" s="13">
        <f t="shared" si="366"/>
        <v>68880</v>
      </c>
      <c r="Q994" s="13">
        <f t="shared" si="377"/>
        <v>0</v>
      </c>
      <c r="R994" s="13">
        <f>tarifest3(A994-$K$3,$A$3,Param!$B$10,Param!$C$10,Param!$D$10,Param!$E$10,Param!$B$11,Param!$C$11,Param!$D$11,Param!$E$11)</f>
        <v>27697</v>
      </c>
      <c r="S994" s="3">
        <f t="shared" si="378"/>
        <v>28.147357723577237</v>
      </c>
      <c r="T994" s="3">
        <f>IF(A994&lt;$K$3,$K$2,tarifest3grenz(A994-$K$3,$A$3,Param!$B$10,Param!$C$10,Param!$D$10,Param!$E$10,Param!$B$11,Param!$C$11,Param!$D$11,Param!$E$11))*100</f>
        <v>42</v>
      </c>
      <c r="U994" s="3">
        <f>MAX(K994-tarifest3($K$3,$A$3,Param!$B$10,Param!$C$10,Param!$D$10,Param!$E$10,Param!$B$11,Param!$C$11,Param!$D$11,Param!$E$11),0)</f>
        <v>31107</v>
      </c>
      <c r="V994" s="3">
        <f t="shared" si="379"/>
        <v>31.612804878048777</v>
      </c>
      <c r="W994" s="3">
        <f t="shared" si="380"/>
        <v>42</v>
      </c>
      <c r="X994" s="3">
        <f>soli3grenz(K994,$A$3,Param!$J$9,Param!$J$10,Param!$J$11)*100</f>
        <v>5.5</v>
      </c>
      <c r="Y994" s="13">
        <f t="shared" si="367"/>
        <v>31107</v>
      </c>
      <c r="Z994" s="3">
        <f t="shared" si="381"/>
        <v>31.612804878048777</v>
      </c>
      <c r="AA994" s="13">
        <f t="shared" si="368"/>
        <v>42</v>
      </c>
      <c r="AB994" s="13">
        <f t="shared" si="369"/>
        <v>-2643.5</v>
      </c>
      <c r="AC994" s="13">
        <f t="shared" si="370"/>
        <v>-2.6864837398374064</v>
      </c>
      <c r="AD994" s="13">
        <f t="shared" si="371"/>
        <v>-2.3099999999999952</v>
      </c>
      <c r="AE994" s="3">
        <f t="shared" si="372"/>
        <v>0</v>
      </c>
      <c r="AF994" s="13">
        <f t="shared" si="360"/>
        <v>2643.5</v>
      </c>
      <c r="AG994" s="13">
        <f t="shared" si="382"/>
        <v>2.6864837398374064</v>
      </c>
      <c r="AH994" s="13">
        <f t="shared" si="361"/>
        <v>2.6864837398374064</v>
      </c>
    </row>
    <row r="995" spans="1:34" x14ac:dyDescent="0.2">
      <c r="A995" s="8">
        <f t="shared" si="383"/>
        <v>98500</v>
      </c>
      <c r="B995" s="9">
        <f t="shared" si="363"/>
        <v>98.5</v>
      </c>
      <c r="C995" s="13">
        <f>tarifest3(A995,$A$3,Param!$B$5,Param!$C$5,Param!$D$5,Param!$E$5,Param!$B$6,Param!$C$6,Param!$D$6,Param!$E$6)</f>
        <v>32033</v>
      </c>
      <c r="D995" s="3">
        <f t="shared" si="373"/>
        <v>32.520812182741118</v>
      </c>
      <c r="E995" s="3">
        <f>tarifest3grenz(A995,$A$3,Param!$B$5,Param!$C$5,Param!$D$5,Param!$E$5,Param!$B$6,Param!$C$6,Param!$D$6,Param!$E$6)*100</f>
        <v>42</v>
      </c>
      <c r="F995" s="13">
        <f>soli3(C995,$A$3,Param!$J$4,Param!$J$5,Param!$J$6)</f>
        <v>1761.81</v>
      </c>
      <c r="G995" s="3">
        <f>soli3grenz(C995,$A$3,Param!$J$4,Param!$J$5,Param!$J$6)*100</f>
        <v>5.5</v>
      </c>
      <c r="H995" s="13">
        <f t="shared" si="364"/>
        <v>33794.81</v>
      </c>
      <c r="I995" s="3">
        <f t="shared" si="362"/>
        <v>34.309451776649745</v>
      </c>
      <c r="J995" s="13">
        <f t="shared" si="365"/>
        <v>44.309999999999995</v>
      </c>
      <c r="K995" s="13">
        <f>tarifest3(A995,$A$3,Param!$B$10,Param!$C$10,Param!$D$10,Param!$E$10,Param!$B$11,Param!$C$11,Param!$D$11,Param!$E$11)</f>
        <v>36379</v>
      </c>
      <c r="L995" s="3">
        <f t="shared" si="374"/>
        <v>36.932994923857869</v>
      </c>
      <c r="M995" s="3">
        <f>tarifest3grenz(A995,$A$3,Param!$B$10,Param!$C$10,Param!$D$10,Param!$E$10,Param!$B$11,Param!$C$11,Param!$D$11,Param!$E$11)*100</f>
        <v>42</v>
      </c>
      <c r="N995" s="3">
        <f t="shared" si="375"/>
        <v>21979</v>
      </c>
      <c r="O995" s="3">
        <f t="shared" si="376"/>
        <v>22.313705583756345</v>
      </c>
      <c r="P995" s="13">
        <f t="shared" si="366"/>
        <v>68950</v>
      </c>
      <c r="Q995" s="13">
        <f t="shared" si="377"/>
        <v>0</v>
      </c>
      <c r="R995" s="13">
        <f>tarifest3(A995-$K$3,$A$3,Param!$B$10,Param!$C$10,Param!$D$10,Param!$E$10,Param!$B$11,Param!$C$11,Param!$D$11,Param!$E$11)</f>
        <v>27739</v>
      </c>
      <c r="S995" s="3">
        <f t="shared" si="378"/>
        <v>28.161421319796954</v>
      </c>
      <c r="T995" s="3">
        <f>IF(A995&lt;$K$3,$K$2,tarifest3grenz(A995-$K$3,$A$3,Param!$B$10,Param!$C$10,Param!$D$10,Param!$E$10,Param!$B$11,Param!$C$11,Param!$D$11,Param!$E$11))*100</f>
        <v>42</v>
      </c>
      <c r="U995" s="3">
        <f>MAX(K995-tarifest3($K$3,$A$3,Param!$B$10,Param!$C$10,Param!$D$10,Param!$E$10,Param!$B$11,Param!$C$11,Param!$D$11,Param!$E$11),0)</f>
        <v>31149</v>
      </c>
      <c r="V995" s="3">
        <f t="shared" si="379"/>
        <v>31.623350253807107</v>
      </c>
      <c r="W995" s="3">
        <f t="shared" si="380"/>
        <v>42</v>
      </c>
      <c r="X995" s="3">
        <f>soli3grenz(K995,$A$3,Param!$J$9,Param!$J$10,Param!$J$11)*100</f>
        <v>5.5</v>
      </c>
      <c r="Y995" s="13">
        <f t="shared" si="367"/>
        <v>31149</v>
      </c>
      <c r="Z995" s="3">
        <f t="shared" si="381"/>
        <v>31.623350253807107</v>
      </c>
      <c r="AA995" s="13">
        <f t="shared" si="368"/>
        <v>42</v>
      </c>
      <c r="AB995" s="13">
        <f t="shared" si="369"/>
        <v>-2645.8099999999977</v>
      </c>
      <c r="AC995" s="13">
        <f t="shared" si="370"/>
        <v>-2.6861015228426375</v>
      </c>
      <c r="AD995" s="13">
        <f t="shared" si="371"/>
        <v>-2.3099999999999952</v>
      </c>
      <c r="AE995" s="3">
        <f t="shared" si="372"/>
        <v>0</v>
      </c>
      <c r="AF995" s="13">
        <f t="shared" si="360"/>
        <v>2645.8099999999977</v>
      </c>
      <c r="AG995" s="13">
        <f t="shared" si="382"/>
        <v>2.6861015228426375</v>
      </c>
      <c r="AH995" s="13">
        <f t="shared" si="361"/>
        <v>2.6861015228426375</v>
      </c>
    </row>
    <row r="996" spans="1:34" x14ac:dyDescent="0.2">
      <c r="A996" s="8">
        <f t="shared" si="383"/>
        <v>98600</v>
      </c>
      <c r="B996" s="9">
        <f t="shared" si="363"/>
        <v>98.6</v>
      </c>
      <c r="C996" s="13">
        <f>tarifest3(A996,$A$3,Param!$B$5,Param!$C$5,Param!$D$5,Param!$E$5,Param!$B$6,Param!$C$6,Param!$D$6,Param!$E$6)</f>
        <v>32075</v>
      </c>
      <c r="D996" s="3">
        <f t="shared" si="373"/>
        <v>32.530425963488845</v>
      </c>
      <c r="E996" s="3">
        <f>tarifest3grenz(A996,$A$3,Param!$B$5,Param!$C$5,Param!$D$5,Param!$E$5,Param!$B$6,Param!$C$6,Param!$D$6,Param!$E$6)*100</f>
        <v>42</v>
      </c>
      <c r="F996" s="13">
        <f>soli3(C996,$A$3,Param!$J$4,Param!$J$5,Param!$J$6)</f>
        <v>1764.12</v>
      </c>
      <c r="G996" s="3">
        <f>soli3grenz(C996,$A$3,Param!$J$4,Param!$J$5,Param!$J$6)*100</f>
        <v>5.5</v>
      </c>
      <c r="H996" s="13">
        <f t="shared" si="364"/>
        <v>33839.120000000003</v>
      </c>
      <c r="I996" s="3">
        <f t="shared" si="362"/>
        <v>34.319594320486821</v>
      </c>
      <c r="J996" s="13">
        <f t="shared" si="365"/>
        <v>44.309999999999995</v>
      </c>
      <c r="K996" s="13">
        <f>tarifest3(A996,$A$3,Param!$B$10,Param!$C$10,Param!$D$10,Param!$E$10,Param!$B$11,Param!$C$11,Param!$D$11,Param!$E$11)</f>
        <v>36421</v>
      </c>
      <c r="L996" s="3">
        <f t="shared" si="374"/>
        <v>36.938133874239348</v>
      </c>
      <c r="M996" s="3">
        <f>tarifest3grenz(A996,$A$3,Param!$B$10,Param!$C$10,Param!$D$10,Param!$E$10,Param!$B$11,Param!$C$11,Param!$D$11,Param!$E$11)*100</f>
        <v>42</v>
      </c>
      <c r="N996" s="3">
        <f t="shared" si="375"/>
        <v>22021</v>
      </c>
      <c r="O996" s="3">
        <f t="shared" si="376"/>
        <v>22.333671399594319</v>
      </c>
      <c r="P996" s="13">
        <f t="shared" si="366"/>
        <v>69020</v>
      </c>
      <c r="Q996" s="13">
        <f t="shared" si="377"/>
        <v>0</v>
      </c>
      <c r="R996" s="13">
        <f>tarifest3(A996-$K$3,$A$3,Param!$B$10,Param!$C$10,Param!$D$10,Param!$E$10,Param!$B$11,Param!$C$11,Param!$D$11,Param!$E$11)</f>
        <v>27781</v>
      </c>
      <c r="S996" s="3">
        <f t="shared" si="378"/>
        <v>28.175456389452329</v>
      </c>
      <c r="T996" s="3">
        <f>IF(A996&lt;$K$3,$K$2,tarifest3grenz(A996-$K$3,$A$3,Param!$B$10,Param!$C$10,Param!$D$10,Param!$E$10,Param!$B$11,Param!$C$11,Param!$D$11,Param!$E$11))*100</f>
        <v>42</v>
      </c>
      <c r="U996" s="3">
        <f>MAX(K996-tarifest3($K$3,$A$3,Param!$B$10,Param!$C$10,Param!$D$10,Param!$E$10,Param!$B$11,Param!$C$11,Param!$D$11,Param!$E$11),0)</f>
        <v>31191</v>
      </c>
      <c r="V996" s="3">
        <f t="shared" si="379"/>
        <v>31.633874239350913</v>
      </c>
      <c r="W996" s="3">
        <f t="shared" si="380"/>
        <v>42</v>
      </c>
      <c r="X996" s="3">
        <f>soli3grenz(K996,$A$3,Param!$J$9,Param!$J$10,Param!$J$11)*100</f>
        <v>5.5</v>
      </c>
      <c r="Y996" s="13">
        <f t="shared" si="367"/>
        <v>31191</v>
      </c>
      <c r="Z996" s="3">
        <f t="shared" si="381"/>
        <v>31.633874239350913</v>
      </c>
      <c r="AA996" s="13">
        <f t="shared" si="368"/>
        <v>42</v>
      </c>
      <c r="AB996" s="13">
        <f t="shared" si="369"/>
        <v>-2648.1200000000026</v>
      </c>
      <c r="AC996" s="13">
        <f t="shared" si="370"/>
        <v>-2.6857200811359085</v>
      </c>
      <c r="AD996" s="13">
        <f t="shared" si="371"/>
        <v>-2.3099999999999952</v>
      </c>
      <c r="AE996" s="3">
        <f t="shared" si="372"/>
        <v>0</v>
      </c>
      <c r="AF996" s="13">
        <f t="shared" si="360"/>
        <v>2648.1200000000026</v>
      </c>
      <c r="AG996" s="13">
        <f t="shared" si="382"/>
        <v>2.6857200811359085</v>
      </c>
      <c r="AH996" s="13">
        <f t="shared" si="361"/>
        <v>2.6857200811359085</v>
      </c>
    </row>
    <row r="997" spans="1:34" x14ac:dyDescent="0.2">
      <c r="A997" s="8">
        <f t="shared" si="383"/>
        <v>98700</v>
      </c>
      <c r="B997" s="9">
        <f t="shared" si="363"/>
        <v>98.7</v>
      </c>
      <c r="C997" s="13">
        <f>tarifest3(A997,$A$3,Param!$B$5,Param!$C$5,Param!$D$5,Param!$E$5,Param!$B$6,Param!$C$6,Param!$D$6,Param!$E$6)</f>
        <v>32117</v>
      </c>
      <c r="D997" s="3">
        <f t="shared" si="373"/>
        <v>32.540020263424516</v>
      </c>
      <c r="E997" s="3">
        <f>tarifest3grenz(A997,$A$3,Param!$B$5,Param!$C$5,Param!$D$5,Param!$E$5,Param!$B$6,Param!$C$6,Param!$D$6,Param!$E$6)*100</f>
        <v>42</v>
      </c>
      <c r="F997" s="13">
        <f>soli3(C997,$A$3,Param!$J$4,Param!$J$5,Param!$J$6)</f>
        <v>1766.43</v>
      </c>
      <c r="G997" s="3">
        <f>soli3grenz(C997,$A$3,Param!$J$4,Param!$J$5,Param!$J$6)*100</f>
        <v>5.5</v>
      </c>
      <c r="H997" s="13">
        <f t="shared" si="364"/>
        <v>33883.43</v>
      </c>
      <c r="I997" s="3">
        <f t="shared" si="362"/>
        <v>34.329716312056739</v>
      </c>
      <c r="J997" s="13">
        <f t="shared" si="365"/>
        <v>44.309999999999995</v>
      </c>
      <c r="K997" s="13">
        <f>tarifest3(A997,$A$3,Param!$B$10,Param!$C$10,Param!$D$10,Param!$E$10,Param!$B$11,Param!$C$11,Param!$D$11,Param!$E$11)</f>
        <v>36463</v>
      </c>
      <c r="L997" s="3">
        <f t="shared" si="374"/>
        <v>36.943262411347519</v>
      </c>
      <c r="M997" s="3">
        <f>tarifest3grenz(A997,$A$3,Param!$B$10,Param!$C$10,Param!$D$10,Param!$E$10,Param!$B$11,Param!$C$11,Param!$D$11,Param!$E$11)*100</f>
        <v>42</v>
      </c>
      <c r="N997" s="3">
        <f t="shared" si="375"/>
        <v>22063</v>
      </c>
      <c r="O997" s="3">
        <f t="shared" si="376"/>
        <v>22.353596757852078</v>
      </c>
      <c r="P997" s="13">
        <f t="shared" si="366"/>
        <v>69090</v>
      </c>
      <c r="Q997" s="13">
        <f t="shared" si="377"/>
        <v>0</v>
      </c>
      <c r="R997" s="13">
        <f>tarifest3(A997-$K$3,$A$3,Param!$B$10,Param!$C$10,Param!$D$10,Param!$E$10,Param!$B$11,Param!$C$11,Param!$D$11,Param!$E$11)</f>
        <v>27823</v>
      </c>
      <c r="S997" s="3">
        <f t="shared" si="378"/>
        <v>28.189463019250255</v>
      </c>
      <c r="T997" s="3">
        <f>IF(A997&lt;$K$3,$K$2,tarifest3grenz(A997-$K$3,$A$3,Param!$B$10,Param!$C$10,Param!$D$10,Param!$E$10,Param!$B$11,Param!$C$11,Param!$D$11,Param!$E$11))*100</f>
        <v>42</v>
      </c>
      <c r="U997" s="3">
        <f>MAX(K997-tarifest3($K$3,$A$3,Param!$B$10,Param!$C$10,Param!$D$10,Param!$E$10,Param!$B$11,Param!$C$11,Param!$D$11,Param!$E$11),0)</f>
        <v>31233</v>
      </c>
      <c r="V997" s="3">
        <f t="shared" si="379"/>
        <v>31.644376899696049</v>
      </c>
      <c r="W997" s="3">
        <f t="shared" si="380"/>
        <v>42</v>
      </c>
      <c r="X997" s="3">
        <f>soli3grenz(K997,$A$3,Param!$J$9,Param!$J$10,Param!$J$11)*100</f>
        <v>5.5</v>
      </c>
      <c r="Y997" s="13">
        <f t="shared" si="367"/>
        <v>31233</v>
      </c>
      <c r="Z997" s="3">
        <f t="shared" si="381"/>
        <v>31.644376899696049</v>
      </c>
      <c r="AA997" s="13">
        <f t="shared" si="368"/>
        <v>42</v>
      </c>
      <c r="AB997" s="13">
        <f t="shared" si="369"/>
        <v>-2650.4300000000003</v>
      </c>
      <c r="AC997" s="13">
        <f t="shared" si="370"/>
        <v>-2.6853394123606904</v>
      </c>
      <c r="AD997" s="13">
        <f t="shared" si="371"/>
        <v>-2.3099999999999952</v>
      </c>
      <c r="AE997" s="3">
        <f t="shared" si="372"/>
        <v>0</v>
      </c>
      <c r="AF997" s="13">
        <f t="shared" si="360"/>
        <v>2650.4300000000003</v>
      </c>
      <c r="AG997" s="13">
        <f t="shared" si="382"/>
        <v>2.6853394123606904</v>
      </c>
      <c r="AH997" s="13">
        <f t="shared" si="361"/>
        <v>2.6853394123606904</v>
      </c>
    </row>
    <row r="998" spans="1:34" x14ac:dyDescent="0.2">
      <c r="A998" s="8">
        <f t="shared" si="383"/>
        <v>98800</v>
      </c>
      <c r="B998" s="9">
        <f t="shared" si="363"/>
        <v>98.8</v>
      </c>
      <c r="C998" s="13">
        <f>tarifest3(A998,$A$3,Param!$B$5,Param!$C$5,Param!$D$5,Param!$E$5,Param!$B$6,Param!$C$6,Param!$D$6,Param!$E$6)</f>
        <v>32159</v>
      </c>
      <c r="D998" s="3">
        <f t="shared" si="373"/>
        <v>32.549595141700408</v>
      </c>
      <c r="E998" s="3">
        <f>tarifest3grenz(A998,$A$3,Param!$B$5,Param!$C$5,Param!$D$5,Param!$E$5,Param!$B$6,Param!$C$6,Param!$D$6,Param!$E$6)*100</f>
        <v>42</v>
      </c>
      <c r="F998" s="13">
        <f>soli3(C998,$A$3,Param!$J$4,Param!$J$5,Param!$J$6)</f>
        <v>1768.74</v>
      </c>
      <c r="G998" s="3">
        <f>soli3grenz(C998,$A$3,Param!$J$4,Param!$J$5,Param!$J$6)*100</f>
        <v>5.5</v>
      </c>
      <c r="H998" s="13">
        <f t="shared" si="364"/>
        <v>33927.74</v>
      </c>
      <c r="I998" s="3">
        <f t="shared" si="362"/>
        <v>34.33981781376518</v>
      </c>
      <c r="J998" s="13">
        <f t="shared" si="365"/>
        <v>44.309999999999995</v>
      </c>
      <c r="K998" s="13">
        <f>tarifest3(A998,$A$3,Param!$B$10,Param!$C$10,Param!$D$10,Param!$E$10,Param!$B$11,Param!$C$11,Param!$D$11,Param!$E$11)</f>
        <v>36505</v>
      </c>
      <c r="L998" s="3">
        <f t="shared" si="374"/>
        <v>36.948380566801617</v>
      </c>
      <c r="M998" s="3">
        <f>tarifest3grenz(A998,$A$3,Param!$B$10,Param!$C$10,Param!$D$10,Param!$E$10,Param!$B$11,Param!$C$11,Param!$D$11,Param!$E$11)*100</f>
        <v>42</v>
      </c>
      <c r="N998" s="3">
        <f t="shared" si="375"/>
        <v>22105</v>
      </c>
      <c r="O998" s="3">
        <f t="shared" si="376"/>
        <v>22.373481781376515</v>
      </c>
      <c r="P998" s="13">
        <f t="shared" si="366"/>
        <v>69160</v>
      </c>
      <c r="Q998" s="13">
        <f t="shared" si="377"/>
        <v>0</v>
      </c>
      <c r="R998" s="13">
        <f>tarifest3(A998-$K$3,$A$3,Param!$B$10,Param!$C$10,Param!$D$10,Param!$E$10,Param!$B$11,Param!$C$11,Param!$D$11,Param!$E$11)</f>
        <v>27865</v>
      </c>
      <c r="S998" s="3">
        <f t="shared" si="378"/>
        <v>28.203441295546561</v>
      </c>
      <c r="T998" s="3">
        <f>IF(A998&lt;$K$3,$K$2,tarifest3grenz(A998-$K$3,$A$3,Param!$B$10,Param!$C$10,Param!$D$10,Param!$E$10,Param!$B$11,Param!$C$11,Param!$D$11,Param!$E$11))*100</f>
        <v>42</v>
      </c>
      <c r="U998" s="3">
        <f>MAX(K998-tarifest3($K$3,$A$3,Param!$B$10,Param!$C$10,Param!$D$10,Param!$E$10,Param!$B$11,Param!$C$11,Param!$D$11,Param!$E$11),0)</f>
        <v>31275</v>
      </c>
      <c r="V998" s="3">
        <f t="shared" si="379"/>
        <v>31.654858299595141</v>
      </c>
      <c r="W998" s="3">
        <f t="shared" si="380"/>
        <v>42</v>
      </c>
      <c r="X998" s="3">
        <f>soli3grenz(K998,$A$3,Param!$J$9,Param!$J$10,Param!$J$11)*100</f>
        <v>5.5</v>
      </c>
      <c r="Y998" s="13">
        <f t="shared" si="367"/>
        <v>31275</v>
      </c>
      <c r="Z998" s="3">
        <f t="shared" si="381"/>
        <v>31.654858299595141</v>
      </c>
      <c r="AA998" s="13">
        <f t="shared" si="368"/>
        <v>42</v>
      </c>
      <c r="AB998" s="13">
        <f t="shared" si="369"/>
        <v>-2652.739999999998</v>
      </c>
      <c r="AC998" s="13">
        <f t="shared" si="370"/>
        <v>-2.6849595141700391</v>
      </c>
      <c r="AD998" s="13">
        <f t="shared" si="371"/>
        <v>-2.3099999999999952</v>
      </c>
      <c r="AE998" s="3">
        <f t="shared" si="372"/>
        <v>0</v>
      </c>
      <c r="AF998" s="13">
        <f t="shared" si="360"/>
        <v>2652.739999999998</v>
      </c>
      <c r="AG998" s="13">
        <f t="shared" si="382"/>
        <v>2.6849595141700391</v>
      </c>
      <c r="AH998" s="13">
        <f t="shared" si="361"/>
        <v>2.6849595141700391</v>
      </c>
    </row>
    <row r="999" spans="1:34" x14ac:dyDescent="0.2">
      <c r="A999" s="8">
        <f t="shared" si="383"/>
        <v>98900</v>
      </c>
      <c r="B999" s="9">
        <f t="shared" si="363"/>
        <v>98.9</v>
      </c>
      <c r="C999" s="13">
        <f>tarifest3(A999,$A$3,Param!$B$5,Param!$C$5,Param!$D$5,Param!$E$5,Param!$B$6,Param!$C$6,Param!$D$6,Param!$E$6)</f>
        <v>32201</v>
      </c>
      <c r="D999" s="3">
        <f t="shared" si="373"/>
        <v>32.559150657229523</v>
      </c>
      <c r="E999" s="3">
        <f>tarifest3grenz(A999,$A$3,Param!$B$5,Param!$C$5,Param!$D$5,Param!$E$5,Param!$B$6,Param!$C$6,Param!$D$6,Param!$E$6)*100</f>
        <v>42</v>
      </c>
      <c r="F999" s="13">
        <f>soli3(C999,$A$3,Param!$J$4,Param!$J$5,Param!$J$6)</f>
        <v>1771.05</v>
      </c>
      <c r="G999" s="3">
        <f>soli3grenz(C999,$A$3,Param!$J$4,Param!$J$5,Param!$J$6)*100</f>
        <v>5.5</v>
      </c>
      <c r="H999" s="13">
        <f t="shared" si="364"/>
        <v>33972.050000000003</v>
      </c>
      <c r="I999" s="3">
        <f t="shared" si="362"/>
        <v>34.34989888776542</v>
      </c>
      <c r="J999" s="13">
        <f t="shared" si="365"/>
        <v>44.309999999999995</v>
      </c>
      <c r="K999" s="13">
        <f>tarifest3(A999,$A$3,Param!$B$10,Param!$C$10,Param!$D$10,Param!$E$10,Param!$B$11,Param!$C$11,Param!$D$11,Param!$E$11)</f>
        <v>36547</v>
      </c>
      <c r="L999" s="3">
        <f t="shared" si="374"/>
        <v>36.953488372093027</v>
      </c>
      <c r="M999" s="3">
        <f>tarifest3grenz(A999,$A$3,Param!$B$10,Param!$C$10,Param!$D$10,Param!$E$10,Param!$B$11,Param!$C$11,Param!$D$11,Param!$E$11)*100</f>
        <v>42</v>
      </c>
      <c r="N999" s="3">
        <f t="shared" si="375"/>
        <v>22147</v>
      </c>
      <c r="O999" s="3">
        <f t="shared" si="376"/>
        <v>22.393326592517695</v>
      </c>
      <c r="P999" s="13">
        <f t="shared" si="366"/>
        <v>69230</v>
      </c>
      <c r="Q999" s="13">
        <f t="shared" si="377"/>
        <v>0</v>
      </c>
      <c r="R999" s="13">
        <f>tarifest3(A999-$K$3,$A$3,Param!$B$10,Param!$C$10,Param!$D$10,Param!$E$10,Param!$B$11,Param!$C$11,Param!$D$11,Param!$E$11)</f>
        <v>27907</v>
      </c>
      <c r="S999" s="3">
        <f t="shared" si="378"/>
        <v>28.217391304347828</v>
      </c>
      <c r="T999" s="3">
        <f>IF(A999&lt;$K$3,$K$2,tarifest3grenz(A999-$K$3,$A$3,Param!$B$10,Param!$C$10,Param!$D$10,Param!$E$10,Param!$B$11,Param!$C$11,Param!$D$11,Param!$E$11))*100</f>
        <v>42</v>
      </c>
      <c r="U999" s="3">
        <f>MAX(K999-tarifest3($K$3,$A$3,Param!$B$10,Param!$C$10,Param!$D$10,Param!$E$10,Param!$B$11,Param!$C$11,Param!$D$11,Param!$E$11),0)</f>
        <v>31317</v>
      </c>
      <c r="V999" s="3">
        <f t="shared" si="379"/>
        <v>31.665318503538931</v>
      </c>
      <c r="W999" s="3">
        <f t="shared" si="380"/>
        <v>42</v>
      </c>
      <c r="X999" s="3">
        <f>soli3grenz(K999,$A$3,Param!$J$9,Param!$J$10,Param!$J$11)*100</f>
        <v>5.5</v>
      </c>
      <c r="Y999" s="13">
        <f t="shared" si="367"/>
        <v>31317</v>
      </c>
      <c r="Z999" s="3">
        <f t="shared" si="381"/>
        <v>31.665318503538931</v>
      </c>
      <c r="AA999" s="13">
        <f t="shared" si="368"/>
        <v>42</v>
      </c>
      <c r="AB999" s="13">
        <f t="shared" si="369"/>
        <v>-2655.0500000000029</v>
      </c>
      <c r="AC999" s="13">
        <f t="shared" si="370"/>
        <v>-2.6845803842264893</v>
      </c>
      <c r="AD999" s="13">
        <f t="shared" si="371"/>
        <v>-2.3099999999999952</v>
      </c>
      <c r="AE999" s="3">
        <f t="shared" si="372"/>
        <v>0</v>
      </c>
      <c r="AF999" s="13">
        <f t="shared" si="360"/>
        <v>2655.0500000000029</v>
      </c>
      <c r="AG999" s="13">
        <f t="shared" si="382"/>
        <v>2.6845803842264893</v>
      </c>
      <c r="AH999" s="13">
        <f t="shared" si="361"/>
        <v>2.6845803842264893</v>
      </c>
    </row>
    <row r="1000" spans="1:34" x14ac:dyDescent="0.2">
      <c r="A1000" s="8">
        <f t="shared" si="383"/>
        <v>99000</v>
      </c>
      <c r="B1000" s="9">
        <f t="shared" si="363"/>
        <v>99</v>
      </c>
      <c r="C1000" s="13">
        <f>tarifest3(A1000,$A$3,Param!$B$5,Param!$C$5,Param!$D$5,Param!$E$5,Param!$B$6,Param!$C$6,Param!$D$6,Param!$E$6)</f>
        <v>32243</v>
      </c>
      <c r="D1000" s="3">
        <f t="shared" si="373"/>
        <v>32.568686868686868</v>
      </c>
      <c r="E1000" s="3">
        <f>tarifest3grenz(A1000,$A$3,Param!$B$5,Param!$C$5,Param!$D$5,Param!$E$5,Param!$B$6,Param!$C$6,Param!$D$6,Param!$E$6)*100</f>
        <v>42</v>
      </c>
      <c r="F1000" s="13">
        <f>soli3(C1000,$A$3,Param!$J$4,Param!$J$5,Param!$J$6)</f>
        <v>1773.36</v>
      </c>
      <c r="G1000" s="3">
        <f>soli3grenz(C1000,$A$3,Param!$J$4,Param!$J$5,Param!$J$6)*100</f>
        <v>5.5</v>
      </c>
      <c r="H1000" s="13">
        <f t="shared" si="364"/>
        <v>34016.36</v>
      </c>
      <c r="I1000" s="3">
        <f t="shared" si="362"/>
        <v>34.359959595959594</v>
      </c>
      <c r="J1000" s="13">
        <f t="shared" si="365"/>
        <v>44.309999999999995</v>
      </c>
      <c r="K1000" s="13">
        <f>tarifest3(A1000,$A$3,Param!$B$10,Param!$C$10,Param!$D$10,Param!$E$10,Param!$B$11,Param!$C$11,Param!$D$11,Param!$E$11)</f>
        <v>36589</v>
      </c>
      <c r="L1000" s="3">
        <f t="shared" si="374"/>
        <v>36.958585858585856</v>
      </c>
      <c r="M1000" s="3">
        <f>tarifest3grenz(A1000,$A$3,Param!$B$10,Param!$C$10,Param!$D$10,Param!$E$10,Param!$B$11,Param!$C$11,Param!$D$11,Param!$E$11)*100</f>
        <v>42</v>
      </c>
      <c r="N1000" s="3">
        <f t="shared" si="375"/>
        <v>22189</v>
      </c>
      <c r="O1000" s="3">
        <f t="shared" si="376"/>
        <v>22.413131313131313</v>
      </c>
      <c r="P1000" s="13">
        <f t="shared" si="366"/>
        <v>69300</v>
      </c>
      <c r="Q1000" s="13">
        <f t="shared" si="377"/>
        <v>0</v>
      </c>
      <c r="R1000" s="13">
        <f>tarifest3(A1000-$K$3,$A$3,Param!$B$10,Param!$C$10,Param!$D$10,Param!$E$10,Param!$B$11,Param!$C$11,Param!$D$11,Param!$E$11)</f>
        <v>27949</v>
      </c>
      <c r="S1000" s="3">
        <f t="shared" si="378"/>
        <v>28.231313131313129</v>
      </c>
      <c r="T1000" s="3">
        <f>IF(A1000&lt;$K$3,$K$2,tarifest3grenz(A1000-$K$3,$A$3,Param!$B$10,Param!$C$10,Param!$D$10,Param!$E$10,Param!$B$11,Param!$C$11,Param!$D$11,Param!$E$11))*100</f>
        <v>42</v>
      </c>
      <c r="U1000" s="3">
        <f>MAX(K1000-tarifest3($K$3,$A$3,Param!$B$10,Param!$C$10,Param!$D$10,Param!$E$10,Param!$B$11,Param!$C$11,Param!$D$11,Param!$E$11),0)</f>
        <v>31359</v>
      </c>
      <c r="V1000" s="3">
        <f t="shared" si="379"/>
        <v>31.675757575757572</v>
      </c>
      <c r="W1000" s="3">
        <f t="shared" si="380"/>
        <v>42</v>
      </c>
      <c r="X1000" s="3">
        <f>soli3grenz(K1000,$A$3,Param!$J$9,Param!$J$10,Param!$J$11)*100</f>
        <v>5.5</v>
      </c>
      <c r="Y1000" s="13">
        <f t="shared" si="367"/>
        <v>31359</v>
      </c>
      <c r="Z1000" s="3">
        <f t="shared" si="381"/>
        <v>31.675757575757572</v>
      </c>
      <c r="AA1000" s="13">
        <f t="shared" si="368"/>
        <v>42</v>
      </c>
      <c r="AB1000" s="13">
        <f t="shared" si="369"/>
        <v>-2657.3600000000006</v>
      </c>
      <c r="AC1000" s="13">
        <f t="shared" si="370"/>
        <v>-2.6842020202020223</v>
      </c>
      <c r="AD1000" s="13">
        <f t="shared" si="371"/>
        <v>-2.3099999999999952</v>
      </c>
      <c r="AE1000" s="3">
        <f t="shared" si="372"/>
        <v>0</v>
      </c>
      <c r="AF1000" s="13">
        <f t="shared" si="360"/>
        <v>2657.3600000000006</v>
      </c>
      <c r="AG1000" s="13">
        <f t="shared" si="382"/>
        <v>2.6842020202020223</v>
      </c>
      <c r="AH1000" s="13">
        <f t="shared" si="361"/>
        <v>2.6842020202020223</v>
      </c>
    </row>
    <row r="1001" spans="1:34" x14ac:dyDescent="0.2">
      <c r="A1001" s="8">
        <f t="shared" si="383"/>
        <v>99100</v>
      </c>
      <c r="B1001" s="9">
        <f t="shared" si="363"/>
        <v>99.1</v>
      </c>
      <c r="C1001" s="13">
        <f>tarifest3(A1001,$A$3,Param!$B$5,Param!$C$5,Param!$D$5,Param!$E$5,Param!$B$6,Param!$C$6,Param!$D$6,Param!$E$6)</f>
        <v>32285</v>
      </c>
      <c r="D1001" s="3">
        <f t="shared" si="373"/>
        <v>32.578203834510596</v>
      </c>
      <c r="E1001" s="3">
        <f>tarifest3grenz(A1001,$A$3,Param!$B$5,Param!$C$5,Param!$D$5,Param!$E$5,Param!$B$6,Param!$C$6,Param!$D$6,Param!$E$6)*100</f>
        <v>42</v>
      </c>
      <c r="F1001" s="13">
        <f>soli3(C1001,$A$3,Param!$J$4,Param!$J$5,Param!$J$6)</f>
        <v>1775.67</v>
      </c>
      <c r="G1001" s="3">
        <f>soli3grenz(C1001,$A$3,Param!$J$4,Param!$J$5,Param!$J$6)*100</f>
        <v>5.5</v>
      </c>
      <c r="H1001" s="13">
        <f t="shared" si="364"/>
        <v>34060.67</v>
      </c>
      <c r="I1001" s="3">
        <f t="shared" si="362"/>
        <v>34.369999999999997</v>
      </c>
      <c r="J1001" s="13">
        <f t="shared" si="365"/>
        <v>44.309999999999995</v>
      </c>
      <c r="K1001" s="13">
        <f>tarifest3(A1001,$A$3,Param!$B$10,Param!$C$10,Param!$D$10,Param!$E$10,Param!$B$11,Param!$C$11,Param!$D$11,Param!$E$11)</f>
        <v>36631</v>
      </c>
      <c r="L1001" s="3">
        <f t="shared" si="374"/>
        <v>36.96367305751766</v>
      </c>
      <c r="M1001" s="3">
        <f>tarifest3grenz(A1001,$A$3,Param!$B$10,Param!$C$10,Param!$D$10,Param!$E$10,Param!$B$11,Param!$C$11,Param!$D$11,Param!$E$11)*100</f>
        <v>42</v>
      </c>
      <c r="N1001" s="3">
        <f t="shared" si="375"/>
        <v>22231</v>
      </c>
      <c r="O1001" s="3">
        <f t="shared" si="376"/>
        <v>22.432896064581232</v>
      </c>
      <c r="P1001" s="13">
        <f t="shared" si="366"/>
        <v>69370</v>
      </c>
      <c r="Q1001" s="13">
        <f t="shared" si="377"/>
        <v>0</v>
      </c>
      <c r="R1001" s="13">
        <f>tarifest3(A1001-$K$3,$A$3,Param!$B$10,Param!$C$10,Param!$D$10,Param!$E$10,Param!$B$11,Param!$C$11,Param!$D$11,Param!$E$11)</f>
        <v>27991</v>
      </c>
      <c r="S1001" s="3">
        <f t="shared" si="378"/>
        <v>28.245206861755801</v>
      </c>
      <c r="T1001" s="3">
        <f>IF(A1001&lt;$K$3,$K$2,tarifest3grenz(A1001-$K$3,$A$3,Param!$B$10,Param!$C$10,Param!$D$10,Param!$E$10,Param!$B$11,Param!$C$11,Param!$D$11,Param!$E$11))*100</f>
        <v>42</v>
      </c>
      <c r="U1001" s="3">
        <f>MAX(K1001-tarifest3($K$3,$A$3,Param!$B$10,Param!$C$10,Param!$D$10,Param!$E$10,Param!$B$11,Param!$C$11,Param!$D$11,Param!$E$11),0)</f>
        <v>31401</v>
      </c>
      <c r="V1001" s="3">
        <f t="shared" si="379"/>
        <v>31.686175580221999</v>
      </c>
      <c r="W1001" s="3">
        <f t="shared" si="380"/>
        <v>42</v>
      </c>
      <c r="X1001" s="3">
        <f>soli3grenz(K1001,$A$3,Param!$J$9,Param!$J$10,Param!$J$11)*100</f>
        <v>5.5</v>
      </c>
      <c r="Y1001" s="13">
        <f t="shared" si="367"/>
        <v>31401</v>
      </c>
      <c r="Z1001" s="3">
        <f t="shared" si="381"/>
        <v>31.686175580221999</v>
      </c>
      <c r="AA1001" s="13">
        <f t="shared" si="368"/>
        <v>42</v>
      </c>
      <c r="AB1001" s="13">
        <f t="shared" si="369"/>
        <v>-2659.6699999999983</v>
      </c>
      <c r="AC1001" s="13">
        <f t="shared" si="370"/>
        <v>-2.6838244197779986</v>
      </c>
      <c r="AD1001" s="13">
        <f t="shared" si="371"/>
        <v>-2.3099999999999952</v>
      </c>
      <c r="AE1001" s="3">
        <f t="shared" si="372"/>
        <v>0</v>
      </c>
      <c r="AF1001" s="13">
        <f t="shared" si="360"/>
        <v>2659.6699999999983</v>
      </c>
      <c r="AG1001" s="13">
        <f t="shared" si="382"/>
        <v>2.6838244197779986</v>
      </c>
      <c r="AH1001" s="13">
        <f t="shared" si="361"/>
        <v>2.6838244197779986</v>
      </c>
    </row>
    <row r="1002" spans="1:34" x14ac:dyDescent="0.2">
      <c r="A1002" s="8">
        <f t="shared" si="383"/>
        <v>99200</v>
      </c>
      <c r="B1002" s="9">
        <f t="shared" si="363"/>
        <v>99.2</v>
      </c>
      <c r="C1002" s="13">
        <f>tarifest3(A1002,$A$3,Param!$B$5,Param!$C$5,Param!$D$5,Param!$E$5,Param!$B$6,Param!$C$6,Param!$D$6,Param!$E$6)</f>
        <v>32327</v>
      </c>
      <c r="D1002" s="3">
        <f t="shared" si="373"/>
        <v>32.587701612903224</v>
      </c>
      <c r="E1002" s="3">
        <f>tarifest3grenz(A1002,$A$3,Param!$B$5,Param!$C$5,Param!$D$5,Param!$E$5,Param!$B$6,Param!$C$6,Param!$D$6,Param!$E$6)*100</f>
        <v>42</v>
      </c>
      <c r="F1002" s="13">
        <f>soli3(C1002,$A$3,Param!$J$4,Param!$J$5,Param!$J$6)</f>
        <v>1777.98</v>
      </c>
      <c r="G1002" s="3">
        <f>soli3grenz(C1002,$A$3,Param!$J$4,Param!$J$5,Param!$J$6)*100</f>
        <v>5.5</v>
      </c>
      <c r="H1002" s="13">
        <f t="shared" si="364"/>
        <v>34104.980000000003</v>
      </c>
      <c r="I1002" s="3">
        <f t="shared" si="362"/>
        <v>34.380020161290325</v>
      </c>
      <c r="J1002" s="13">
        <f t="shared" si="365"/>
        <v>44.309999999999995</v>
      </c>
      <c r="K1002" s="13">
        <f>tarifest3(A1002,$A$3,Param!$B$10,Param!$C$10,Param!$D$10,Param!$E$10,Param!$B$11,Param!$C$11,Param!$D$11,Param!$E$11)</f>
        <v>36673</v>
      </c>
      <c r="L1002" s="3">
        <f t="shared" si="374"/>
        <v>36.96875</v>
      </c>
      <c r="M1002" s="3">
        <f>tarifest3grenz(A1002,$A$3,Param!$B$10,Param!$C$10,Param!$D$10,Param!$E$10,Param!$B$11,Param!$C$11,Param!$D$11,Param!$E$11)*100</f>
        <v>42</v>
      </c>
      <c r="N1002" s="3">
        <f t="shared" si="375"/>
        <v>22273</v>
      </c>
      <c r="O1002" s="3">
        <f t="shared" si="376"/>
        <v>22.452620967741936</v>
      </c>
      <c r="P1002" s="13">
        <f t="shared" si="366"/>
        <v>69440</v>
      </c>
      <c r="Q1002" s="13">
        <f t="shared" si="377"/>
        <v>0</v>
      </c>
      <c r="R1002" s="13">
        <f>tarifest3(A1002-$K$3,$A$3,Param!$B$10,Param!$C$10,Param!$D$10,Param!$E$10,Param!$B$11,Param!$C$11,Param!$D$11,Param!$E$11)</f>
        <v>28033</v>
      </c>
      <c r="S1002" s="3">
        <f t="shared" si="378"/>
        <v>28.25907258064516</v>
      </c>
      <c r="T1002" s="3">
        <f>IF(A1002&lt;$K$3,$K$2,tarifest3grenz(A1002-$K$3,$A$3,Param!$B$10,Param!$C$10,Param!$D$10,Param!$E$10,Param!$B$11,Param!$C$11,Param!$D$11,Param!$E$11))*100</f>
        <v>42</v>
      </c>
      <c r="U1002" s="3">
        <f>MAX(K1002-tarifest3($K$3,$A$3,Param!$B$10,Param!$C$10,Param!$D$10,Param!$E$10,Param!$B$11,Param!$C$11,Param!$D$11,Param!$E$11),0)</f>
        <v>31443</v>
      </c>
      <c r="V1002" s="3">
        <f t="shared" si="379"/>
        <v>31.69657258064516</v>
      </c>
      <c r="W1002" s="3">
        <f t="shared" si="380"/>
        <v>42</v>
      </c>
      <c r="X1002" s="3">
        <f>soli3grenz(K1002,$A$3,Param!$J$9,Param!$J$10,Param!$J$11)*100</f>
        <v>5.5</v>
      </c>
      <c r="Y1002" s="13">
        <f t="shared" si="367"/>
        <v>31443</v>
      </c>
      <c r="Z1002" s="3">
        <f t="shared" si="381"/>
        <v>31.69657258064516</v>
      </c>
      <c r="AA1002" s="13">
        <f t="shared" si="368"/>
        <v>42</v>
      </c>
      <c r="AB1002" s="13">
        <f t="shared" si="369"/>
        <v>-2661.9800000000032</v>
      </c>
      <c r="AC1002" s="13">
        <f t="shared" si="370"/>
        <v>-2.683447580645165</v>
      </c>
      <c r="AD1002" s="13">
        <f t="shared" si="371"/>
        <v>-2.3099999999999952</v>
      </c>
      <c r="AE1002" s="3">
        <f t="shared" si="372"/>
        <v>0</v>
      </c>
      <c r="AF1002" s="13">
        <f t="shared" si="360"/>
        <v>2661.9800000000032</v>
      </c>
      <c r="AG1002" s="13">
        <f t="shared" si="382"/>
        <v>2.683447580645165</v>
      </c>
      <c r="AH1002" s="13">
        <f t="shared" si="361"/>
        <v>2.683447580645165</v>
      </c>
    </row>
    <row r="1003" spans="1:34" x14ac:dyDescent="0.2">
      <c r="A1003" s="8">
        <f t="shared" si="383"/>
        <v>99300</v>
      </c>
      <c r="B1003" s="9">
        <f t="shared" si="363"/>
        <v>99.3</v>
      </c>
      <c r="C1003" s="13">
        <f>tarifest3(A1003,$A$3,Param!$B$5,Param!$C$5,Param!$D$5,Param!$E$5,Param!$B$6,Param!$C$6,Param!$D$6,Param!$E$6)</f>
        <v>32369</v>
      </c>
      <c r="D1003" s="3">
        <f t="shared" si="373"/>
        <v>32.597180261832833</v>
      </c>
      <c r="E1003" s="3">
        <f>tarifest3grenz(A1003,$A$3,Param!$B$5,Param!$C$5,Param!$D$5,Param!$E$5,Param!$B$6,Param!$C$6,Param!$D$6,Param!$E$6)*100</f>
        <v>42</v>
      </c>
      <c r="F1003" s="13">
        <f>soli3(C1003,$A$3,Param!$J$4,Param!$J$5,Param!$J$6)</f>
        <v>1780.29</v>
      </c>
      <c r="G1003" s="3">
        <f>soli3grenz(C1003,$A$3,Param!$J$4,Param!$J$5,Param!$J$6)*100</f>
        <v>5.5</v>
      </c>
      <c r="H1003" s="13">
        <f t="shared" si="364"/>
        <v>34149.29</v>
      </c>
      <c r="I1003" s="3">
        <f t="shared" si="362"/>
        <v>34.390020140986913</v>
      </c>
      <c r="J1003" s="13">
        <f t="shared" si="365"/>
        <v>44.309999999999995</v>
      </c>
      <c r="K1003" s="13">
        <f>tarifest3(A1003,$A$3,Param!$B$10,Param!$C$10,Param!$D$10,Param!$E$10,Param!$B$11,Param!$C$11,Param!$D$11,Param!$E$11)</f>
        <v>36715</v>
      </c>
      <c r="L1003" s="3">
        <f t="shared" si="374"/>
        <v>36.973816717019133</v>
      </c>
      <c r="M1003" s="3">
        <f>tarifest3grenz(A1003,$A$3,Param!$B$10,Param!$C$10,Param!$D$10,Param!$E$10,Param!$B$11,Param!$C$11,Param!$D$11,Param!$E$11)*100</f>
        <v>42</v>
      </c>
      <c r="N1003" s="3">
        <f t="shared" si="375"/>
        <v>22315</v>
      </c>
      <c r="O1003" s="3">
        <f t="shared" si="376"/>
        <v>22.472306143001006</v>
      </c>
      <c r="P1003" s="13">
        <f t="shared" si="366"/>
        <v>69510</v>
      </c>
      <c r="Q1003" s="13">
        <f t="shared" si="377"/>
        <v>0</v>
      </c>
      <c r="R1003" s="13">
        <f>tarifest3(A1003-$K$3,$A$3,Param!$B$10,Param!$C$10,Param!$D$10,Param!$E$10,Param!$B$11,Param!$C$11,Param!$D$11,Param!$E$11)</f>
        <v>28075</v>
      </c>
      <c r="S1003" s="3">
        <f t="shared" si="378"/>
        <v>28.272910372608255</v>
      </c>
      <c r="T1003" s="3">
        <f>IF(A1003&lt;$K$3,$K$2,tarifest3grenz(A1003-$K$3,$A$3,Param!$B$10,Param!$C$10,Param!$D$10,Param!$E$10,Param!$B$11,Param!$C$11,Param!$D$11,Param!$E$11))*100</f>
        <v>42</v>
      </c>
      <c r="U1003" s="3">
        <f>MAX(K1003-tarifest3($K$3,$A$3,Param!$B$10,Param!$C$10,Param!$D$10,Param!$E$10,Param!$B$11,Param!$C$11,Param!$D$11,Param!$E$11),0)</f>
        <v>31485</v>
      </c>
      <c r="V1003" s="3">
        <f t="shared" si="379"/>
        <v>31.706948640483386</v>
      </c>
      <c r="W1003" s="3">
        <f t="shared" si="380"/>
        <v>42</v>
      </c>
      <c r="X1003" s="3">
        <f>soli3grenz(K1003,$A$3,Param!$J$9,Param!$J$10,Param!$J$11)*100</f>
        <v>5.5</v>
      </c>
      <c r="Y1003" s="13">
        <f t="shared" si="367"/>
        <v>31485</v>
      </c>
      <c r="Z1003" s="3">
        <f t="shared" si="381"/>
        <v>31.706948640483386</v>
      </c>
      <c r="AA1003" s="13">
        <f t="shared" si="368"/>
        <v>42</v>
      </c>
      <c r="AB1003" s="13">
        <f t="shared" si="369"/>
        <v>-2664.2900000000009</v>
      </c>
      <c r="AC1003" s="13">
        <f t="shared" si="370"/>
        <v>-2.6830715005035266</v>
      </c>
      <c r="AD1003" s="13">
        <f t="shared" si="371"/>
        <v>-2.3099999999999952</v>
      </c>
      <c r="AE1003" s="3">
        <f t="shared" si="372"/>
        <v>0</v>
      </c>
      <c r="AF1003" s="13">
        <f t="shared" si="360"/>
        <v>2664.2900000000009</v>
      </c>
      <c r="AG1003" s="13">
        <f t="shared" si="382"/>
        <v>2.6830715005035266</v>
      </c>
      <c r="AH1003" s="13">
        <f t="shared" si="361"/>
        <v>2.6830715005035266</v>
      </c>
    </row>
    <row r="1004" spans="1:34" x14ac:dyDescent="0.2">
      <c r="A1004" s="8">
        <f t="shared" si="383"/>
        <v>99400</v>
      </c>
      <c r="B1004" s="9">
        <f t="shared" si="363"/>
        <v>99.4</v>
      </c>
      <c r="C1004" s="13">
        <f>tarifest3(A1004,$A$3,Param!$B$5,Param!$C$5,Param!$D$5,Param!$E$5,Param!$B$6,Param!$C$6,Param!$D$6,Param!$E$6)</f>
        <v>32411</v>
      </c>
      <c r="D1004" s="3">
        <f t="shared" si="373"/>
        <v>32.606639839034209</v>
      </c>
      <c r="E1004" s="3">
        <f>tarifest3grenz(A1004,$A$3,Param!$B$5,Param!$C$5,Param!$D$5,Param!$E$5,Param!$B$6,Param!$C$6,Param!$D$6,Param!$E$6)*100</f>
        <v>42</v>
      </c>
      <c r="F1004" s="13">
        <f>soli3(C1004,$A$3,Param!$J$4,Param!$J$5,Param!$J$6)</f>
        <v>1782.6</v>
      </c>
      <c r="G1004" s="3">
        <f>soli3grenz(C1004,$A$3,Param!$J$4,Param!$J$5,Param!$J$6)*100</f>
        <v>5.5</v>
      </c>
      <c r="H1004" s="13">
        <f t="shared" si="364"/>
        <v>34193.599999999999</v>
      </c>
      <c r="I1004" s="3">
        <f t="shared" si="362"/>
        <v>34.4</v>
      </c>
      <c r="J1004" s="13">
        <f t="shared" si="365"/>
        <v>44.309999999999995</v>
      </c>
      <c r="K1004" s="13">
        <f>tarifest3(A1004,$A$3,Param!$B$10,Param!$C$10,Param!$D$10,Param!$E$10,Param!$B$11,Param!$C$11,Param!$D$11,Param!$E$11)</f>
        <v>36757</v>
      </c>
      <c r="L1004" s="3">
        <f t="shared" si="374"/>
        <v>36.978873239436624</v>
      </c>
      <c r="M1004" s="3">
        <f>tarifest3grenz(A1004,$A$3,Param!$B$10,Param!$C$10,Param!$D$10,Param!$E$10,Param!$B$11,Param!$C$11,Param!$D$11,Param!$E$11)*100</f>
        <v>42</v>
      </c>
      <c r="N1004" s="3">
        <f t="shared" si="375"/>
        <v>22357</v>
      </c>
      <c r="O1004" s="3">
        <f t="shared" si="376"/>
        <v>22.491951710261571</v>
      </c>
      <c r="P1004" s="13">
        <f t="shared" si="366"/>
        <v>69580</v>
      </c>
      <c r="Q1004" s="13">
        <f t="shared" si="377"/>
        <v>0</v>
      </c>
      <c r="R1004" s="13">
        <f>tarifest3(A1004-$K$3,$A$3,Param!$B$10,Param!$C$10,Param!$D$10,Param!$E$10,Param!$B$11,Param!$C$11,Param!$D$11,Param!$E$11)</f>
        <v>28117</v>
      </c>
      <c r="S1004" s="3">
        <f t="shared" si="378"/>
        <v>28.28672032193159</v>
      </c>
      <c r="T1004" s="3">
        <f>IF(A1004&lt;$K$3,$K$2,tarifest3grenz(A1004-$K$3,$A$3,Param!$B$10,Param!$C$10,Param!$D$10,Param!$E$10,Param!$B$11,Param!$C$11,Param!$D$11,Param!$E$11))*100</f>
        <v>42</v>
      </c>
      <c r="U1004" s="3">
        <f>MAX(K1004-tarifest3($K$3,$A$3,Param!$B$10,Param!$C$10,Param!$D$10,Param!$E$10,Param!$B$11,Param!$C$11,Param!$D$11,Param!$E$11),0)</f>
        <v>31527</v>
      </c>
      <c r="V1004" s="3">
        <f t="shared" si="379"/>
        <v>31.717303822937627</v>
      </c>
      <c r="W1004" s="3">
        <f t="shared" si="380"/>
        <v>42</v>
      </c>
      <c r="X1004" s="3">
        <f>soli3grenz(K1004,$A$3,Param!$J$9,Param!$J$10,Param!$J$11)*100</f>
        <v>5.5</v>
      </c>
      <c r="Y1004" s="13">
        <f t="shared" si="367"/>
        <v>31527</v>
      </c>
      <c r="Z1004" s="3">
        <f t="shared" si="381"/>
        <v>31.717303822937627</v>
      </c>
      <c r="AA1004" s="13">
        <f t="shared" si="368"/>
        <v>42</v>
      </c>
      <c r="AB1004" s="13">
        <f t="shared" si="369"/>
        <v>-2666.5999999999985</v>
      </c>
      <c r="AC1004" s="13">
        <f t="shared" si="370"/>
        <v>-2.6826961770623718</v>
      </c>
      <c r="AD1004" s="13">
        <f t="shared" si="371"/>
        <v>-2.3099999999999952</v>
      </c>
      <c r="AE1004" s="3">
        <f t="shared" si="372"/>
        <v>0</v>
      </c>
      <c r="AF1004" s="13">
        <f t="shared" si="360"/>
        <v>2666.5999999999985</v>
      </c>
      <c r="AG1004" s="13">
        <f t="shared" si="382"/>
        <v>2.6826961770623718</v>
      </c>
      <c r="AH1004" s="13">
        <f t="shared" si="361"/>
        <v>2.6826961770623718</v>
      </c>
    </row>
    <row r="1005" spans="1:34" x14ac:dyDescent="0.2">
      <c r="A1005" s="8">
        <f t="shared" si="383"/>
        <v>99500</v>
      </c>
      <c r="B1005" s="9">
        <f t="shared" si="363"/>
        <v>99.5</v>
      </c>
      <c r="C1005" s="13">
        <f>tarifest3(A1005,$A$3,Param!$B$5,Param!$C$5,Param!$D$5,Param!$E$5,Param!$B$6,Param!$C$6,Param!$D$6,Param!$E$6)</f>
        <v>32453</v>
      </c>
      <c r="D1005" s="3">
        <f t="shared" si="373"/>
        <v>32.616080402010049</v>
      </c>
      <c r="E1005" s="3">
        <f>tarifest3grenz(A1005,$A$3,Param!$B$5,Param!$C$5,Param!$D$5,Param!$E$5,Param!$B$6,Param!$C$6,Param!$D$6,Param!$E$6)*100</f>
        <v>42</v>
      </c>
      <c r="F1005" s="13">
        <f>soli3(C1005,$A$3,Param!$J$4,Param!$J$5,Param!$J$6)</f>
        <v>1784.91</v>
      </c>
      <c r="G1005" s="3">
        <f>soli3grenz(C1005,$A$3,Param!$J$4,Param!$J$5,Param!$J$6)*100</f>
        <v>5.5</v>
      </c>
      <c r="H1005" s="13">
        <f t="shared" si="364"/>
        <v>34237.910000000003</v>
      </c>
      <c r="I1005" s="3">
        <f t="shared" si="362"/>
        <v>34.409959798994976</v>
      </c>
      <c r="J1005" s="13">
        <f t="shared" si="365"/>
        <v>44.309999999999995</v>
      </c>
      <c r="K1005" s="13">
        <f>tarifest3(A1005,$A$3,Param!$B$10,Param!$C$10,Param!$D$10,Param!$E$10,Param!$B$11,Param!$C$11,Param!$D$11,Param!$E$11)</f>
        <v>36799</v>
      </c>
      <c r="L1005" s="3">
        <f t="shared" si="374"/>
        <v>36.983919597989953</v>
      </c>
      <c r="M1005" s="3">
        <f>tarifest3grenz(A1005,$A$3,Param!$B$10,Param!$C$10,Param!$D$10,Param!$E$10,Param!$B$11,Param!$C$11,Param!$D$11,Param!$E$11)*100</f>
        <v>42</v>
      </c>
      <c r="N1005" s="3">
        <f t="shared" si="375"/>
        <v>22399</v>
      </c>
      <c r="O1005" s="3">
        <f t="shared" si="376"/>
        <v>22.511557788944724</v>
      </c>
      <c r="P1005" s="13">
        <f t="shared" si="366"/>
        <v>69650</v>
      </c>
      <c r="Q1005" s="13">
        <f t="shared" si="377"/>
        <v>0</v>
      </c>
      <c r="R1005" s="13">
        <f>tarifest3(A1005-$K$3,$A$3,Param!$B$10,Param!$C$10,Param!$D$10,Param!$E$10,Param!$B$11,Param!$C$11,Param!$D$11,Param!$E$11)</f>
        <v>28159</v>
      </c>
      <c r="S1005" s="3">
        <f t="shared" si="378"/>
        <v>28.300502512562815</v>
      </c>
      <c r="T1005" s="3">
        <f>IF(A1005&lt;$K$3,$K$2,tarifest3grenz(A1005-$K$3,$A$3,Param!$B$10,Param!$C$10,Param!$D$10,Param!$E$10,Param!$B$11,Param!$C$11,Param!$D$11,Param!$E$11))*100</f>
        <v>42</v>
      </c>
      <c r="U1005" s="3">
        <f>MAX(K1005-tarifest3($K$3,$A$3,Param!$B$10,Param!$C$10,Param!$D$10,Param!$E$10,Param!$B$11,Param!$C$11,Param!$D$11,Param!$E$11),0)</f>
        <v>31569</v>
      </c>
      <c r="V1005" s="3">
        <f t="shared" si="379"/>
        <v>31.727638190954771</v>
      </c>
      <c r="W1005" s="3">
        <f t="shared" si="380"/>
        <v>42</v>
      </c>
      <c r="X1005" s="3">
        <f>soli3grenz(K1005,$A$3,Param!$J$9,Param!$J$10,Param!$J$11)*100</f>
        <v>5.5</v>
      </c>
      <c r="Y1005" s="13">
        <f t="shared" si="367"/>
        <v>31569</v>
      </c>
      <c r="Z1005" s="3">
        <f t="shared" si="381"/>
        <v>31.727638190954771</v>
      </c>
      <c r="AA1005" s="13">
        <f t="shared" si="368"/>
        <v>42</v>
      </c>
      <c r="AB1005" s="13">
        <f t="shared" si="369"/>
        <v>-2668.9100000000035</v>
      </c>
      <c r="AC1005" s="13">
        <f t="shared" si="370"/>
        <v>-2.6823216080402048</v>
      </c>
      <c r="AD1005" s="13">
        <f t="shared" si="371"/>
        <v>-2.3099999999999952</v>
      </c>
      <c r="AE1005" s="3">
        <f t="shared" si="372"/>
        <v>0</v>
      </c>
      <c r="AF1005" s="13">
        <f t="shared" si="360"/>
        <v>2668.9100000000035</v>
      </c>
      <c r="AG1005" s="13">
        <f t="shared" si="382"/>
        <v>2.6823216080402048</v>
      </c>
      <c r="AH1005" s="13">
        <f t="shared" si="361"/>
        <v>2.6823216080402048</v>
      </c>
    </row>
    <row r="1006" spans="1:34" x14ac:dyDescent="0.2">
      <c r="A1006" s="8">
        <f t="shared" si="383"/>
        <v>99600</v>
      </c>
      <c r="B1006" s="9">
        <f t="shared" si="363"/>
        <v>99.6</v>
      </c>
      <c r="C1006" s="13">
        <f>tarifest3(A1006,$A$3,Param!$B$5,Param!$C$5,Param!$D$5,Param!$E$5,Param!$B$6,Param!$C$6,Param!$D$6,Param!$E$6)</f>
        <v>32495</v>
      </c>
      <c r="D1006" s="3">
        <f t="shared" si="373"/>
        <v>32.625502008032129</v>
      </c>
      <c r="E1006" s="3">
        <f>tarifest3grenz(A1006,$A$3,Param!$B$5,Param!$C$5,Param!$D$5,Param!$E$5,Param!$B$6,Param!$C$6,Param!$D$6,Param!$E$6)*100</f>
        <v>42</v>
      </c>
      <c r="F1006" s="13">
        <f>soli3(C1006,$A$3,Param!$J$4,Param!$J$5,Param!$J$6)</f>
        <v>1787.22</v>
      </c>
      <c r="G1006" s="3">
        <f>soli3grenz(C1006,$A$3,Param!$J$4,Param!$J$5,Param!$J$6)*100</f>
        <v>5.5</v>
      </c>
      <c r="H1006" s="13">
        <f t="shared" si="364"/>
        <v>34282.22</v>
      </c>
      <c r="I1006" s="3">
        <f t="shared" si="362"/>
        <v>34.419899598393577</v>
      </c>
      <c r="J1006" s="13">
        <f t="shared" si="365"/>
        <v>44.309999999999995</v>
      </c>
      <c r="K1006" s="13">
        <f>tarifest3(A1006,$A$3,Param!$B$10,Param!$C$10,Param!$D$10,Param!$E$10,Param!$B$11,Param!$C$11,Param!$D$11,Param!$E$11)</f>
        <v>36841</v>
      </c>
      <c r="L1006" s="3">
        <f t="shared" si="374"/>
        <v>36.988955823293175</v>
      </c>
      <c r="M1006" s="3">
        <f>tarifest3grenz(A1006,$A$3,Param!$B$10,Param!$C$10,Param!$D$10,Param!$E$10,Param!$B$11,Param!$C$11,Param!$D$11,Param!$E$11)*100</f>
        <v>42</v>
      </c>
      <c r="N1006" s="3">
        <f t="shared" si="375"/>
        <v>22441</v>
      </c>
      <c r="O1006" s="3">
        <f t="shared" si="376"/>
        <v>22.531124497991968</v>
      </c>
      <c r="P1006" s="13">
        <f t="shared" si="366"/>
        <v>69720</v>
      </c>
      <c r="Q1006" s="13">
        <f t="shared" si="377"/>
        <v>0</v>
      </c>
      <c r="R1006" s="13">
        <f>tarifest3(A1006-$K$3,$A$3,Param!$B$10,Param!$C$10,Param!$D$10,Param!$E$10,Param!$B$11,Param!$C$11,Param!$D$11,Param!$E$11)</f>
        <v>28201</v>
      </c>
      <c r="S1006" s="3">
        <f t="shared" si="378"/>
        <v>28.314257028112451</v>
      </c>
      <c r="T1006" s="3">
        <f>IF(A1006&lt;$K$3,$K$2,tarifest3grenz(A1006-$K$3,$A$3,Param!$B$10,Param!$C$10,Param!$D$10,Param!$E$10,Param!$B$11,Param!$C$11,Param!$D$11,Param!$E$11))*100</f>
        <v>42</v>
      </c>
      <c r="U1006" s="3">
        <f>MAX(K1006-tarifest3($K$3,$A$3,Param!$B$10,Param!$C$10,Param!$D$10,Param!$E$10,Param!$B$11,Param!$C$11,Param!$D$11,Param!$E$11),0)</f>
        <v>31611</v>
      </c>
      <c r="V1006" s="3">
        <f t="shared" si="379"/>
        <v>31.737951807228914</v>
      </c>
      <c r="W1006" s="3">
        <f t="shared" si="380"/>
        <v>42</v>
      </c>
      <c r="X1006" s="3">
        <f>soli3grenz(K1006,$A$3,Param!$J$9,Param!$J$10,Param!$J$11)*100</f>
        <v>5.5</v>
      </c>
      <c r="Y1006" s="13">
        <f t="shared" si="367"/>
        <v>31611</v>
      </c>
      <c r="Z1006" s="3">
        <f t="shared" si="381"/>
        <v>31.737951807228914</v>
      </c>
      <c r="AA1006" s="13">
        <f t="shared" si="368"/>
        <v>42</v>
      </c>
      <c r="AB1006" s="13">
        <f t="shared" si="369"/>
        <v>-2671.2200000000012</v>
      </c>
      <c r="AC1006" s="13">
        <f t="shared" si="370"/>
        <v>-2.6819477911646636</v>
      </c>
      <c r="AD1006" s="13">
        <f t="shared" si="371"/>
        <v>-2.3099999999999952</v>
      </c>
      <c r="AE1006" s="3">
        <f t="shared" si="372"/>
        <v>0</v>
      </c>
      <c r="AF1006" s="13">
        <f t="shared" si="360"/>
        <v>2671.2200000000012</v>
      </c>
      <c r="AG1006" s="13">
        <f t="shared" si="382"/>
        <v>2.6819477911646636</v>
      </c>
      <c r="AH1006" s="13">
        <f t="shared" si="361"/>
        <v>2.6819477911646636</v>
      </c>
    </row>
    <row r="1007" spans="1:34" x14ac:dyDescent="0.2">
      <c r="A1007" s="8">
        <f t="shared" si="383"/>
        <v>99700</v>
      </c>
      <c r="B1007" s="9">
        <f t="shared" si="363"/>
        <v>99.7</v>
      </c>
      <c r="C1007" s="13">
        <f>tarifest3(A1007,$A$3,Param!$B$5,Param!$C$5,Param!$D$5,Param!$E$5,Param!$B$6,Param!$C$6,Param!$D$6,Param!$E$6)</f>
        <v>32537</v>
      </c>
      <c r="D1007" s="3">
        <f t="shared" si="373"/>
        <v>32.634904714142429</v>
      </c>
      <c r="E1007" s="3">
        <f>tarifest3grenz(A1007,$A$3,Param!$B$5,Param!$C$5,Param!$D$5,Param!$E$5,Param!$B$6,Param!$C$6,Param!$D$6,Param!$E$6)*100</f>
        <v>42</v>
      </c>
      <c r="F1007" s="13">
        <f>soli3(C1007,$A$3,Param!$J$4,Param!$J$5,Param!$J$6)</f>
        <v>1789.53</v>
      </c>
      <c r="G1007" s="3">
        <f>soli3grenz(C1007,$A$3,Param!$J$4,Param!$J$5,Param!$J$6)*100</f>
        <v>5.5</v>
      </c>
      <c r="H1007" s="13">
        <f t="shared" si="364"/>
        <v>34326.53</v>
      </c>
      <c r="I1007" s="3">
        <f t="shared" si="362"/>
        <v>34.429819458375121</v>
      </c>
      <c r="J1007" s="13">
        <f t="shared" si="365"/>
        <v>44.309999999999995</v>
      </c>
      <c r="K1007" s="13">
        <f>tarifest3(A1007,$A$3,Param!$B$10,Param!$C$10,Param!$D$10,Param!$E$10,Param!$B$11,Param!$C$11,Param!$D$11,Param!$E$11)</f>
        <v>36883</v>
      </c>
      <c r="L1007" s="3">
        <f t="shared" si="374"/>
        <v>36.993981945837511</v>
      </c>
      <c r="M1007" s="3">
        <f>tarifest3grenz(A1007,$A$3,Param!$B$10,Param!$C$10,Param!$D$10,Param!$E$10,Param!$B$11,Param!$C$11,Param!$D$11,Param!$E$11)*100</f>
        <v>42</v>
      </c>
      <c r="N1007" s="3">
        <f t="shared" si="375"/>
        <v>22483</v>
      </c>
      <c r="O1007" s="3">
        <f t="shared" si="376"/>
        <v>22.550651955867604</v>
      </c>
      <c r="P1007" s="13">
        <f t="shared" si="366"/>
        <v>69790</v>
      </c>
      <c r="Q1007" s="13">
        <f t="shared" si="377"/>
        <v>0</v>
      </c>
      <c r="R1007" s="13">
        <f>tarifest3(A1007-$K$3,$A$3,Param!$B$10,Param!$C$10,Param!$D$10,Param!$E$10,Param!$B$11,Param!$C$11,Param!$D$11,Param!$E$11)</f>
        <v>28243</v>
      </c>
      <c r="S1007" s="3">
        <f t="shared" si="378"/>
        <v>28.327983951855568</v>
      </c>
      <c r="T1007" s="3">
        <f>IF(A1007&lt;$K$3,$K$2,tarifest3grenz(A1007-$K$3,$A$3,Param!$B$10,Param!$C$10,Param!$D$10,Param!$E$10,Param!$B$11,Param!$C$11,Param!$D$11,Param!$E$11))*100</f>
        <v>42</v>
      </c>
      <c r="U1007" s="3">
        <f>MAX(K1007-tarifest3($K$3,$A$3,Param!$B$10,Param!$C$10,Param!$D$10,Param!$E$10,Param!$B$11,Param!$C$11,Param!$D$11,Param!$E$11),0)</f>
        <v>31653</v>
      </c>
      <c r="V1007" s="3">
        <f t="shared" si="379"/>
        <v>31.748244734202608</v>
      </c>
      <c r="W1007" s="3">
        <f t="shared" si="380"/>
        <v>42</v>
      </c>
      <c r="X1007" s="3">
        <f>soli3grenz(K1007,$A$3,Param!$J$9,Param!$J$10,Param!$J$11)*100</f>
        <v>5.5</v>
      </c>
      <c r="Y1007" s="13">
        <f t="shared" si="367"/>
        <v>31653</v>
      </c>
      <c r="Z1007" s="3">
        <f t="shared" si="381"/>
        <v>31.748244734202608</v>
      </c>
      <c r="AA1007" s="13">
        <f t="shared" si="368"/>
        <v>42</v>
      </c>
      <c r="AB1007" s="13">
        <f t="shared" si="369"/>
        <v>-2673.5299999999988</v>
      </c>
      <c r="AC1007" s="13">
        <f t="shared" si="370"/>
        <v>-2.6815747241725134</v>
      </c>
      <c r="AD1007" s="13">
        <f t="shared" si="371"/>
        <v>-2.3099999999999952</v>
      </c>
      <c r="AE1007" s="3">
        <f t="shared" si="372"/>
        <v>0</v>
      </c>
      <c r="AF1007" s="13">
        <f t="shared" si="360"/>
        <v>2673.5299999999988</v>
      </c>
      <c r="AG1007" s="13">
        <f t="shared" si="382"/>
        <v>2.6815747241725134</v>
      </c>
      <c r="AH1007" s="13">
        <f t="shared" si="361"/>
        <v>2.6815747241725134</v>
      </c>
    </row>
    <row r="1008" spans="1:34" x14ac:dyDescent="0.2">
      <c r="A1008" s="8">
        <f t="shared" si="383"/>
        <v>99800</v>
      </c>
      <c r="B1008" s="9">
        <f t="shared" si="363"/>
        <v>99.8</v>
      </c>
      <c r="C1008" s="13">
        <f>tarifest3(A1008,$A$3,Param!$B$5,Param!$C$5,Param!$D$5,Param!$E$5,Param!$B$6,Param!$C$6,Param!$D$6,Param!$E$6)</f>
        <v>32579</v>
      </c>
      <c r="D1008" s="3">
        <f t="shared" si="373"/>
        <v>32.644288577154306</v>
      </c>
      <c r="E1008" s="3">
        <f>tarifest3grenz(A1008,$A$3,Param!$B$5,Param!$C$5,Param!$D$5,Param!$E$5,Param!$B$6,Param!$C$6,Param!$D$6,Param!$E$6)*100</f>
        <v>42</v>
      </c>
      <c r="F1008" s="13">
        <f>soli3(C1008,$A$3,Param!$J$4,Param!$J$5,Param!$J$6)</f>
        <v>1791.84</v>
      </c>
      <c r="G1008" s="3">
        <f>soli3grenz(C1008,$A$3,Param!$J$4,Param!$J$5,Param!$J$6)*100</f>
        <v>5.5</v>
      </c>
      <c r="H1008" s="13">
        <f t="shared" si="364"/>
        <v>34370.839999999997</v>
      </c>
      <c r="I1008" s="3">
        <f t="shared" si="362"/>
        <v>34.439719438877752</v>
      </c>
      <c r="J1008" s="13">
        <f t="shared" si="365"/>
        <v>44.309999999999995</v>
      </c>
      <c r="K1008" s="13">
        <f>tarifest3(A1008,$A$3,Param!$B$10,Param!$C$10,Param!$D$10,Param!$E$10,Param!$B$11,Param!$C$11,Param!$D$11,Param!$E$11)</f>
        <v>36925</v>
      </c>
      <c r="L1008" s="3">
        <f t="shared" si="374"/>
        <v>36.998997995991985</v>
      </c>
      <c r="M1008" s="3">
        <f>tarifest3grenz(A1008,$A$3,Param!$B$10,Param!$C$10,Param!$D$10,Param!$E$10,Param!$B$11,Param!$C$11,Param!$D$11,Param!$E$11)*100</f>
        <v>42</v>
      </c>
      <c r="N1008" s="3">
        <f t="shared" si="375"/>
        <v>22525</v>
      </c>
      <c r="O1008" s="3">
        <f t="shared" si="376"/>
        <v>22.57014028056112</v>
      </c>
      <c r="P1008" s="13">
        <f t="shared" si="366"/>
        <v>69860</v>
      </c>
      <c r="Q1008" s="13">
        <f t="shared" si="377"/>
        <v>0</v>
      </c>
      <c r="R1008" s="13">
        <f>tarifest3(A1008-$K$3,$A$3,Param!$B$10,Param!$C$10,Param!$D$10,Param!$E$10,Param!$B$11,Param!$C$11,Param!$D$11,Param!$E$11)</f>
        <v>28285</v>
      </c>
      <c r="S1008" s="3">
        <f t="shared" si="378"/>
        <v>28.341683366733466</v>
      </c>
      <c r="T1008" s="3">
        <f>IF(A1008&lt;$K$3,$K$2,tarifest3grenz(A1008-$K$3,$A$3,Param!$B$10,Param!$C$10,Param!$D$10,Param!$E$10,Param!$B$11,Param!$C$11,Param!$D$11,Param!$E$11))*100</f>
        <v>42</v>
      </c>
      <c r="U1008" s="3">
        <f>MAX(K1008-tarifest3($K$3,$A$3,Param!$B$10,Param!$C$10,Param!$D$10,Param!$E$10,Param!$B$11,Param!$C$11,Param!$D$11,Param!$E$11),0)</f>
        <v>31695</v>
      </c>
      <c r="V1008" s="3">
        <f t="shared" si="379"/>
        <v>31.758517034068134</v>
      </c>
      <c r="W1008" s="3">
        <f t="shared" si="380"/>
        <v>42</v>
      </c>
      <c r="X1008" s="3">
        <f>soli3grenz(K1008,$A$3,Param!$J$9,Param!$J$10,Param!$J$11)*100</f>
        <v>5.5</v>
      </c>
      <c r="Y1008" s="13">
        <f t="shared" si="367"/>
        <v>31695</v>
      </c>
      <c r="Z1008" s="3">
        <f t="shared" si="381"/>
        <v>31.758517034068134</v>
      </c>
      <c r="AA1008" s="13">
        <f t="shared" si="368"/>
        <v>42</v>
      </c>
      <c r="AB1008" s="13">
        <f t="shared" si="369"/>
        <v>-2675.8399999999965</v>
      </c>
      <c r="AC1008" s="13">
        <f t="shared" si="370"/>
        <v>-2.6812024048096177</v>
      </c>
      <c r="AD1008" s="13">
        <f t="shared" si="371"/>
        <v>-2.3099999999999952</v>
      </c>
      <c r="AE1008" s="3">
        <f t="shared" si="372"/>
        <v>0</v>
      </c>
      <c r="AF1008" s="13">
        <f t="shared" si="360"/>
        <v>2675.8399999999965</v>
      </c>
      <c r="AG1008" s="13">
        <f t="shared" si="382"/>
        <v>2.6812024048096177</v>
      </c>
      <c r="AH1008" s="13">
        <f t="shared" si="361"/>
        <v>2.6812024048096177</v>
      </c>
    </row>
    <row r="1009" spans="1:34" x14ac:dyDescent="0.2">
      <c r="A1009" s="8">
        <f t="shared" si="383"/>
        <v>99900</v>
      </c>
      <c r="B1009" s="9">
        <f t="shared" si="363"/>
        <v>99.9</v>
      </c>
      <c r="C1009" s="13">
        <f>tarifest3(A1009,$A$3,Param!$B$5,Param!$C$5,Param!$D$5,Param!$E$5,Param!$B$6,Param!$C$6,Param!$D$6,Param!$E$6)</f>
        <v>32621</v>
      </c>
      <c r="D1009" s="3">
        <f t="shared" si="373"/>
        <v>32.653653653653656</v>
      </c>
      <c r="E1009" s="3">
        <f>tarifest3grenz(A1009,$A$3,Param!$B$5,Param!$C$5,Param!$D$5,Param!$E$5,Param!$B$6,Param!$C$6,Param!$D$6,Param!$E$6)*100</f>
        <v>42</v>
      </c>
      <c r="F1009" s="13">
        <f>soli3(C1009,$A$3,Param!$J$4,Param!$J$5,Param!$J$6)</f>
        <v>1794.15</v>
      </c>
      <c r="G1009" s="3">
        <f>soli3grenz(C1009,$A$3,Param!$J$4,Param!$J$5,Param!$J$6)*100</f>
        <v>5.5</v>
      </c>
      <c r="H1009" s="13">
        <f t="shared" si="364"/>
        <v>34415.15</v>
      </c>
      <c r="I1009" s="3">
        <f t="shared" si="362"/>
        <v>34.449599599599601</v>
      </c>
      <c r="J1009" s="13">
        <f t="shared" si="365"/>
        <v>44.309999999999995</v>
      </c>
      <c r="K1009" s="13">
        <f>tarifest3(A1009,$A$3,Param!$B$10,Param!$C$10,Param!$D$10,Param!$E$10,Param!$B$11,Param!$C$11,Param!$D$11,Param!$E$11)</f>
        <v>36967</v>
      </c>
      <c r="L1009" s="3">
        <f t="shared" si="374"/>
        <v>37.004004004004003</v>
      </c>
      <c r="M1009" s="3">
        <f>tarifest3grenz(A1009,$A$3,Param!$B$10,Param!$C$10,Param!$D$10,Param!$E$10,Param!$B$11,Param!$C$11,Param!$D$11,Param!$E$11)*100</f>
        <v>42</v>
      </c>
      <c r="N1009" s="3">
        <f t="shared" si="375"/>
        <v>22567</v>
      </c>
      <c r="O1009" s="3">
        <f t="shared" si="376"/>
        <v>22.58958958958959</v>
      </c>
      <c r="P1009" s="13">
        <f t="shared" si="366"/>
        <v>69930</v>
      </c>
      <c r="Q1009" s="13">
        <f t="shared" si="377"/>
        <v>0</v>
      </c>
      <c r="R1009" s="13">
        <f>tarifest3(A1009-$K$3,$A$3,Param!$B$10,Param!$C$10,Param!$D$10,Param!$E$10,Param!$B$11,Param!$C$11,Param!$D$11,Param!$E$11)</f>
        <v>28327</v>
      </c>
      <c r="S1009" s="3">
        <f t="shared" si="378"/>
        <v>28.355355355355353</v>
      </c>
      <c r="T1009" s="3">
        <f>IF(A1009&lt;$K$3,$K$2,tarifest3grenz(A1009-$K$3,$A$3,Param!$B$10,Param!$C$10,Param!$D$10,Param!$E$10,Param!$B$11,Param!$C$11,Param!$D$11,Param!$E$11))*100</f>
        <v>42</v>
      </c>
      <c r="U1009" s="3">
        <f>MAX(K1009-tarifest3($K$3,$A$3,Param!$B$10,Param!$C$10,Param!$D$10,Param!$E$10,Param!$B$11,Param!$C$11,Param!$D$11,Param!$E$11),0)</f>
        <v>31737</v>
      </c>
      <c r="V1009" s="3">
        <f t="shared" si="379"/>
        <v>31.768768768768769</v>
      </c>
      <c r="W1009" s="3">
        <f t="shared" si="380"/>
        <v>42</v>
      </c>
      <c r="X1009" s="3">
        <f>soli3grenz(K1009,$A$3,Param!$J$9,Param!$J$10,Param!$J$11)*100</f>
        <v>5.5</v>
      </c>
      <c r="Y1009" s="13">
        <f t="shared" si="367"/>
        <v>31737</v>
      </c>
      <c r="Z1009" s="3">
        <f t="shared" si="381"/>
        <v>31.768768768768769</v>
      </c>
      <c r="AA1009" s="13">
        <f t="shared" si="368"/>
        <v>42</v>
      </c>
      <c r="AB1009" s="13">
        <f t="shared" si="369"/>
        <v>-2678.1500000000015</v>
      </c>
      <c r="AC1009" s="13">
        <f t="shared" si="370"/>
        <v>-2.680830830830832</v>
      </c>
      <c r="AD1009" s="13">
        <f t="shared" si="371"/>
        <v>-2.3099999999999952</v>
      </c>
      <c r="AE1009" s="3">
        <f t="shared" si="372"/>
        <v>0</v>
      </c>
      <c r="AF1009" s="13">
        <f t="shared" si="360"/>
        <v>2678.1500000000015</v>
      </c>
      <c r="AG1009" s="13">
        <f t="shared" si="382"/>
        <v>2.680830830830832</v>
      </c>
      <c r="AH1009" s="13">
        <f t="shared" si="361"/>
        <v>2.680830830830832</v>
      </c>
    </row>
    <row r="1010" spans="1:34" x14ac:dyDescent="0.2">
      <c r="A1010" s="8">
        <f t="shared" si="383"/>
        <v>100000</v>
      </c>
      <c r="B1010" s="9">
        <f t="shared" si="363"/>
        <v>100</v>
      </c>
      <c r="C1010" s="13">
        <f>tarifest3(A1010,$A$3,Param!$B$5,Param!$C$5,Param!$D$5,Param!$E$5,Param!$B$6,Param!$C$6,Param!$D$6,Param!$E$6)</f>
        <v>32663</v>
      </c>
      <c r="D1010" s="3">
        <f t="shared" si="373"/>
        <v>32.662999999999997</v>
      </c>
      <c r="E1010" s="3">
        <f>tarifest3grenz(A1010,$A$3,Param!$B$5,Param!$C$5,Param!$D$5,Param!$E$5,Param!$B$6,Param!$C$6,Param!$D$6,Param!$E$6)*100</f>
        <v>42</v>
      </c>
      <c r="F1010" s="13">
        <f>soli3(C1010,$A$3,Param!$J$4,Param!$J$5,Param!$J$6)</f>
        <v>1796.46</v>
      </c>
      <c r="G1010" s="3">
        <f>soli3grenz(C1010,$A$3,Param!$J$4,Param!$J$5,Param!$J$6)*100</f>
        <v>5.5</v>
      </c>
      <c r="H1010" s="13">
        <f t="shared" si="364"/>
        <v>34459.46</v>
      </c>
      <c r="I1010" s="3">
        <f t="shared" si="362"/>
        <v>34.45946</v>
      </c>
      <c r="J1010" s="13">
        <f t="shared" si="365"/>
        <v>44.309999999999995</v>
      </c>
      <c r="K1010" s="13">
        <f>tarifest3(A1010,$A$3,Param!$B$10,Param!$C$10,Param!$D$10,Param!$E$10,Param!$B$11,Param!$C$11,Param!$D$11,Param!$E$11)</f>
        <v>37009</v>
      </c>
      <c r="L1010" s="3">
        <f t="shared" si="374"/>
        <v>37.009</v>
      </c>
      <c r="M1010" s="3">
        <f>tarifest3grenz(A1010,$A$3,Param!$B$10,Param!$C$10,Param!$D$10,Param!$E$10,Param!$B$11,Param!$C$11,Param!$D$11,Param!$E$11)*100</f>
        <v>42</v>
      </c>
      <c r="N1010" s="3">
        <f t="shared" si="375"/>
        <v>22609</v>
      </c>
      <c r="O1010" s="3">
        <f t="shared" si="376"/>
        <v>22.609000000000002</v>
      </c>
      <c r="P1010" s="13">
        <f t="shared" si="366"/>
        <v>70000</v>
      </c>
      <c r="Q1010" s="13">
        <f t="shared" si="377"/>
        <v>0</v>
      </c>
      <c r="R1010" s="13">
        <f>tarifest3(A1010-$K$3,$A$3,Param!$B$10,Param!$C$10,Param!$D$10,Param!$E$10,Param!$B$11,Param!$C$11,Param!$D$11,Param!$E$11)</f>
        <v>28369</v>
      </c>
      <c r="S1010" s="3">
        <f t="shared" si="378"/>
        <v>28.369</v>
      </c>
      <c r="T1010" s="3">
        <f>IF(A1010&lt;$K$3,$K$2,tarifest3grenz(A1010-$K$3,$A$3,Param!$B$10,Param!$C$10,Param!$D$10,Param!$E$10,Param!$B$11,Param!$C$11,Param!$D$11,Param!$E$11))*100</f>
        <v>42</v>
      </c>
      <c r="U1010" s="3">
        <f>MAX(K1010-tarifest3($K$3,$A$3,Param!$B$10,Param!$C$10,Param!$D$10,Param!$E$10,Param!$B$11,Param!$C$11,Param!$D$11,Param!$E$11),0)</f>
        <v>31779</v>
      </c>
      <c r="V1010" s="3">
        <f t="shared" si="379"/>
        <v>31.779000000000003</v>
      </c>
      <c r="W1010" s="3">
        <f t="shared" si="380"/>
        <v>42</v>
      </c>
      <c r="X1010" s="3">
        <f>soli3grenz(K1010,$A$3,Param!$J$9,Param!$J$10,Param!$J$11)*100</f>
        <v>5.5</v>
      </c>
      <c r="Y1010" s="13">
        <f t="shared" si="367"/>
        <v>31779</v>
      </c>
      <c r="Z1010" s="3">
        <f t="shared" si="381"/>
        <v>31.779000000000003</v>
      </c>
      <c r="AA1010" s="13">
        <f t="shared" si="368"/>
        <v>42</v>
      </c>
      <c r="AB1010" s="13">
        <f t="shared" si="369"/>
        <v>-2680.4599999999991</v>
      </c>
      <c r="AC1010" s="13">
        <f t="shared" si="370"/>
        <v>-2.6804599999999965</v>
      </c>
      <c r="AD1010" s="13">
        <f t="shared" si="371"/>
        <v>-2.3099999999999952</v>
      </c>
      <c r="AE1010" s="3">
        <f t="shared" si="372"/>
        <v>0</v>
      </c>
      <c r="AF1010" s="13">
        <f t="shared" si="360"/>
        <v>2680.4599999999991</v>
      </c>
      <c r="AG1010" s="13">
        <f t="shared" si="382"/>
        <v>2.6804599999999965</v>
      </c>
      <c r="AH1010" s="13">
        <f t="shared" si="361"/>
        <v>2.6804599999999965</v>
      </c>
    </row>
    <row r="1011" spans="1:34" x14ac:dyDescent="0.2">
      <c r="A1011" s="8">
        <f t="shared" si="383"/>
        <v>100100</v>
      </c>
      <c r="B1011" s="9">
        <f t="shared" si="363"/>
        <v>100.1</v>
      </c>
      <c r="C1011" s="13">
        <f>tarifest3(A1011,$A$3,Param!$B$5,Param!$C$5,Param!$D$5,Param!$E$5,Param!$B$6,Param!$C$6,Param!$D$6,Param!$E$6)</f>
        <v>32705</v>
      </c>
      <c r="D1011" s="3">
        <f t="shared" si="373"/>
        <v>32.672327672327675</v>
      </c>
      <c r="E1011" s="3">
        <f>tarifest3grenz(A1011,$A$3,Param!$B$5,Param!$C$5,Param!$D$5,Param!$E$5,Param!$B$6,Param!$C$6,Param!$D$6,Param!$E$6)*100</f>
        <v>42</v>
      </c>
      <c r="F1011" s="13">
        <f>soli3(C1011,$A$3,Param!$J$4,Param!$J$5,Param!$J$6)</f>
        <v>1798.77</v>
      </c>
      <c r="G1011" s="3">
        <f>soli3grenz(C1011,$A$3,Param!$J$4,Param!$J$5,Param!$J$6)*100</f>
        <v>5.5</v>
      </c>
      <c r="H1011" s="13">
        <f t="shared" si="364"/>
        <v>34503.769999999997</v>
      </c>
      <c r="I1011" s="3">
        <f t="shared" si="362"/>
        <v>34.469300699300696</v>
      </c>
      <c r="J1011" s="13">
        <f t="shared" si="365"/>
        <v>44.309999999999995</v>
      </c>
      <c r="K1011" s="13">
        <f>tarifest3(A1011,$A$3,Param!$B$10,Param!$C$10,Param!$D$10,Param!$E$10,Param!$B$11,Param!$C$11,Param!$D$11,Param!$E$11)</f>
        <v>37051</v>
      </c>
      <c r="L1011" s="3">
        <f t="shared" si="374"/>
        <v>37.013986013986013</v>
      </c>
      <c r="M1011" s="3">
        <f>tarifest3grenz(A1011,$A$3,Param!$B$10,Param!$C$10,Param!$D$10,Param!$E$10,Param!$B$11,Param!$C$11,Param!$D$11,Param!$E$11)*100</f>
        <v>42</v>
      </c>
      <c r="N1011" s="3">
        <f t="shared" si="375"/>
        <v>22651</v>
      </c>
      <c r="O1011" s="3">
        <f t="shared" si="376"/>
        <v>22.628371628371628</v>
      </c>
      <c r="P1011" s="13">
        <f t="shared" si="366"/>
        <v>70070</v>
      </c>
      <c r="Q1011" s="13">
        <f t="shared" si="377"/>
        <v>0</v>
      </c>
      <c r="R1011" s="13">
        <f>tarifest3(A1011-$K$3,$A$3,Param!$B$10,Param!$C$10,Param!$D$10,Param!$E$10,Param!$B$11,Param!$C$11,Param!$D$11,Param!$E$11)</f>
        <v>28411</v>
      </c>
      <c r="S1011" s="3">
        <f t="shared" si="378"/>
        <v>28.382617382617383</v>
      </c>
      <c r="T1011" s="3">
        <f>IF(A1011&lt;$K$3,$K$2,tarifest3grenz(A1011-$K$3,$A$3,Param!$B$10,Param!$C$10,Param!$D$10,Param!$E$10,Param!$B$11,Param!$C$11,Param!$D$11,Param!$E$11))*100</f>
        <v>42</v>
      </c>
      <c r="U1011" s="3">
        <f>MAX(K1011-tarifest3($K$3,$A$3,Param!$B$10,Param!$C$10,Param!$D$10,Param!$E$10,Param!$B$11,Param!$C$11,Param!$D$11,Param!$E$11),0)</f>
        <v>31821</v>
      </c>
      <c r="V1011" s="3">
        <f t="shared" si="379"/>
        <v>31.789210789210788</v>
      </c>
      <c r="W1011" s="3">
        <f t="shared" si="380"/>
        <v>42</v>
      </c>
      <c r="X1011" s="3">
        <f>soli3grenz(K1011,$A$3,Param!$J$9,Param!$J$10,Param!$J$11)*100</f>
        <v>5.5</v>
      </c>
      <c r="Y1011" s="13">
        <f t="shared" si="367"/>
        <v>31821</v>
      </c>
      <c r="Z1011" s="3">
        <f t="shared" si="381"/>
        <v>31.789210789210788</v>
      </c>
      <c r="AA1011" s="13">
        <f t="shared" si="368"/>
        <v>42</v>
      </c>
      <c r="AB1011" s="13">
        <f t="shared" si="369"/>
        <v>-2682.7699999999968</v>
      </c>
      <c r="AC1011" s="13">
        <f t="shared" si="370"/>
        <v>-2.680089910089908</v>
      </c>
      <c r="AD1011" s="13">
        <f t="shared" si="371"/>
        <v>-2.3099999999999952</v>
      </c>
      <c r="AE1011" s="3">
        <f t="shared" si="372"/>
        <v>0</v>
      </c>
      <c r="AF1011" s="13">
        <f t="shared" si="360"/>
        <v>2682.7699999999968</v>
      </c>
      <c r="AG1011" s="13">
        <f t="shared" si="382"/>
        <v>2.680089910089908</v>
      </c>
      <c r="AH1011" s="13">
        <f t="shared" si="361"/>
        <v>2.680089910089908</v>
      </c>
    </row>
    <row r="1012" spans="1:34" x14ac:dyDescent="0.2">
      <c r="A1012" s="8">
        <f t="shared" si="383"/>
        <v>100200</v>
      </c>
      <c r="B1012" s="9">
        <f t="shared" si="363"/>
        <v>100.2</v>
      </c>
      <c r="C1012" s="13">
        <f>tarifest3(A1012,$A$3,Param!$B$5,Param!$C$5,Param!$D$5,Param!$E$5,Param!$B$6,Param!$C$6,Param!$D$6,Param!$E$6)</f>
        <v>32747</v>
      </c>
      <c r="D1012" s="3">
        <f t="shared" si="373"/>
        <v>32.681636726546905</v>
      </c>
      <c r="E1012" s="3">
        <f>tarifest3grenz(A1012,$A$3,Param!$B$5,Param!$C$5,Param!$D$5,Param!$E$5,Param!$B$6,Param!$C$6,Param!$D$6,Param!$E$6)*100</f>
        <v>42</v>
      </c>
      <c r="F1012" s="13">
        <f>soli3(C1012,$A$3,Param!$J$4,Param!$J$5,Param!$J$6)</f>
        <v>1801.08</v>
      </c>
      <c r="G1012" s="3">
        <f>soli3grenz(C1012,$A$3,Param!$J$4,Param!$J$5,Param!$J$6)*100</f>
        <v>5.5</v>
      </c>
      <c r="H1012" s="13">
        <f t="shared" si="364"/>
        <v>34548.080000000002</v>
      </c>
      <c r="I1012" s="3">
        <f t="shared" si="362"/>
        <v>34.479121756487032</v>
      </c>
      <c r="J1012" s="13">
        <f t="shared" si="365"/>
        <v>44.309999999999995</v>
      </c>
      <c r="K1012" s="13">
        <f>tarifest3(A1012,$A$3,Param!$B$10,Param!$C$10,Param!$D$10,Param!$E$10,Param!$B$11,Param!$C$11,Param!$D$11,Param!$E$11)</f>
        <v>37093</v>
      </c>
      <c r="L1012" s="3">
        <f t="shared" si="374"/>
        <v>37.018962075848307</v>
      </c>
      <c r="M1012" s="3">
        <f>tarifest3grenz(A1012,$A$3,Param!$B$10,Param!$C$10,Param!$D$10,Param!$E$10,Param!$B$11,Param!$C$11,Param!$D$11,Param!$E$11)*100</f>
        <v>42</v>
      </c>
      <c r="N1012" s="3">
        <f t="shared" si="375"/>
        <v>22693</v>
      </c>
      <c r="O1012" s="3">
        <f t="shared" si="376"/>
        <v>22.647704590818364</v>
      </c>
      <c r="P1012" s="13">
        <f t="shared" si="366"/>
        <v>70140</v>
      </c>
      <c r="Q1012" s="13">
        <f t="shared" si="377"/>
        <v>0</v>
      </c>
      <c r="R1012" s="13">
        <f>tarifest3(A1012-$K$3,$A$3,Param!$B$10,Param!$C$10,Param!$D$10,Param!$E$10,Param!$B$11,Param!$C$11,Param!$D$11,Param!$E$11)</f>
        <v>28453</v>
      </c>
      <c r="S1012" s="3">
        <f t="shared" si="378"/>
        <v>28.396207584830339</v>
      </c>
      <c r="T1012" s="3">
        <f>IF(A1012&lt;$K$3,$K$2,tarifest3grenz(A1012-$K$3,$A$3,Param!$B$10,Param!$C$10,Param!$D$10,Param!$E$10,Param!$B$11,Param!$C$11,Param!$D$11,Param!$E$11))*100</f>
        <v>42</v>
      </c>
      <c r="U1012" s="3">
        <f>MAX(K1012-tarifest3($K$3,$A$3,Param!$B$10,Param!$C$10,Param!$D$10,Param!$E$10,Param!$B$11,Param!$C$11,Param!$D$11,Param!$E$11),0)</f>
        <v>31863</v>
      </c>
      <c r="V1012" s="3">
        <f t="shared" si="379"/>
        <v>31.799401197604794</v>
      </c>
      <c r="W1012" s="3">
        <f t="shared" si="380"/>
        <v>42</v>
      </c>
      <c r="X1012" s="3">
        <f>soli3grenz(K1012,$A$3,Param!$J$9,Param!$J$10,Param!$J$11)*100</f>
        <v>5.5</v>
      </c>
      <c r="Y1012" s="13">
        <f t="shared" si="367"/>
        <v>31863</v>
      </c>
      <c r="Z1012" s="3">
        <f t="shared" si="381"/>
        <v>31.799401197604794</v>
      </c>
      <c r="AA1012" s="13">
        <f t="shared" si="368"/>
        <v>42</v>
      </c>
      <c r="AB1012" s="13">
        <f t="shared" si="369"/>
        <v>-2685.0800000000017</v>
      </c>
      <c r="AC1012" s="13">
        <f t="shared" si="370"/>
        <v>-2.6797205588822379</v>
      </c>
      <c r="AD1012" s="13">
        <f t="shared" si="371"/>
        <v>-2.3099999999999952</v>
      </c>
      <c r="AE1012" s="3">
        <f t="shared" si="372"/>
        <v>0</v>
      </c>
      <c r="AF1012" s="13">
        <f t="shared" ref="AF1012:AF1075" si="384">-AB1012</f>
        <v>2685.0800000000017</v>
      </c>
      <c r="AG1012" s="13">
        <f t="shared" si="382"/>
        <v>2.6797205588822379</v>
      </c>
      <c r="AH1012" s="13">
        <f t="shared" ref="AH1012:AH1075" si="385">-AC1012</f>
        <v>2.6797205588822379</v>
      </c>
    </row>
    <row r="1013" spans="1:34" x14ac:dyDescent="0.2">
      <c r="A1013" s="8">
        <f t="shared" si="383"/>
        <v>100300</v>
      </c>
      <c r="B1013" s="9">
        <f t="shared" si="363"/>
        <v>100.3</v>
      </c>
      <c r="C1013" s="13">
        <f>tarifest3(A1013,$A$3,Param!$B$5,Param!$C$5,Param!$D$5,Param!$E$5,Param!$B$6,Param!$C$6,Param!$D$6,Param!$E$6)</f>
        <v>32789</v>
      </c>
      <c r="D1013" s="3">
        <f t="shared" si="373"/>
        <v>32.690927218344967</v>
      </c>
      <c r="E1013" s="3">
        <f>tarifest3grenz(A1013,$A$3,Param!$B$5,Param!$C$5,Param!$D$5,Param!$E$5,Param!$B$6,Param!$C$6,Param!$D$6,Param!$E$6)*100</f>
        <v>42</v>
      </c>
      <c r="F1013" s="13">
        <f>soli3(C1013,$A$3,Param!$J$4,Param!$J$5,Param!$J$6)</f>
        <v>1803.39</v>
      </c>
      <c r="G1013" s="3">
        <f>soli3grenz(C1013,$A$3,Param!$J$4,Param!$J$5,Param!$J$6)*100</f>
        <v>5.5</v>
      </c>
      <c r="H1013" s="13">
        <f t="shared" si="364"/>
        <v>34592.39</v>
      </c>
      <c r="I1013" s="3">
        <f t="shared" si="362"/>
        <v>34.488923230309069</v>
      </c>
      <c r="J1013" s="13">
        <f t="shared" si="365"/>
        <v>44.309999999999995</v>
      </c>
      <c r="K1013" s="13">
        <f>tarifest3(A1013,$A$3,Param!$B$10,Param!$C$10,Param!$D$10,Param!$E$10,Param!$B$11,Param!$C$11,Param!$D$11,Param!$E$11)</f>
        <v>37135</v>
      </c>
      <c r="L1013" s="3">
        <f t="shared" si="374"/>
        <v>37.023928215353941</v>
      </c>
      <c r="M1013" s="3">
        <f>tarifest3grenz(A1013,$A$3,Param!$B$10,Param!$C$10,Param!$D$10,Param!$E$10,Param!$B$11,Param!$C$11,Param!$D$11,Param!$E$11)*100</f>
        <v>42</v>
      </c>
      <c r="N1013" s="3">
        <f t="shared" si="375"/>
        <v>22735</v>
      </c>
      <c r="O1013" s="3">
        <f t="shared" si="376"/>
        <v>22.666999002991027</v>
      </c>
      <c r="P1013" s="13">
        <f t="shared" si="366"/>
        <v>70210</v>
      </c>
      <c r="Q1013" s="13">
        <f t="shared" si="377"/>
        <v>0</v>
      </c>
      <c r="R1013" s="13">
        <f>tarifest3(A1013-$K$3,$A$3,Param!$B$10,Param!$C$10,Param!$D$10,Param!$E$10,Param!$B$11,Param!$C$11,Param!$D$11,Param!$E$11)</f>
        <v>28495</v>
      </c>
      <c r="S1013" s="3">
        <f t="shared" si="378"/>
        <v>28.409770687936192</v>
      </c>
      <c r="T1013" s="3">
        <f>IF(A1013&lt;$K$3,$K$2,tarifest3grenz(A1013-$K$3,$A$3,Param!$B$10,Param!$C$10,Param!$D$10,Param!$E$10,Param!$B$11,Param!$C$11,Param!$D$11,Param!$E$11))*100</f>
        <v>42</v>
      </c>
      <c r="U1013" s="3">
        <f>MAX(K1013-tarifest3($K$3,$A$3,Param!$B$10,Param!$C$10,Param!$D$10,Param!$E$10,Param!$B$11,Param!$C$11,Param!$D$11,Param!$E$11),0)</f>
        <v>31905</v>
      </c>
      <c r="V1013" s="3">
        <f t="shared" si="379"/>
        <v>31.809571286141576</v>
      </c>
      <c r="W1013" s="3">
        <f t="shared" si="380"/>
        <v>42</v>
      </c>
      <c r="X1013" s="3">
        <f>soli3grenz(K1013,$A$3,Param!$J$9,Param!$J$10,Param!$J$11)*100</f>
        <v>5.5</v>
      </c>
      <c r="Y1013" s="13">
        <f t="shared" si="367"/>
        <v>31905</v>
      </c>
      <c r="Z1013" s="3">
        <f t="shared" si="381"/>
        <v>31.809571286141576</v>
      </c>
      <c r="AA1013" s="13">
        <f t="shared" si="368"/>
        <v>42</v>
      </c>
      <c r="AB1013" s="13">
        <f t="shared" si="369"/>
        <v>-2687.3899999999994</v>
      </c>
      <c r="AC1013" s="13">
        <f t="shared" si="370"/>
        <v>-2.6793519441674931</v>
      </c>
      <c r="AD1013" s="13">
        <f t="shared" si="371"/>
        <v>-2.3099999999999952</v>
      </c>
      <c r="AE1013" s="3">
        <f t="shared" si="372"/>
        <v>0</v>
      </c>
      <c r="AF1013" s="13">
        <f t="shared" si="384"/>
        <v>2687.3899999999994</v>
      </c>
      <c r="AG1013" s="13">
        <f t="shared" si="382"/>
        <v>2.6793519441674931</v>
      </c>
      <c r="AH1013" s="13">
        <f t="shared" si="385"/>
        <v>2.6793519441674931</v>
      </c>
    </row>
    <row r="1014" spans="1:34" x14ac:dyDescent="0.2">
      <c r="A1014" s="8">
        <f t="shared" si="383"/>
        <v>100400</v>
      </c>
      <c r="B1014" s="9">
        <f t="shared" si="363"/>
        <v>100.4</v>
      </c>
      <c r="C1014" s="13">
        <f>tarifest3(A1014,$A$3,Param!$B$5,Param!$C$5,Param!$D$5,Param!$E$5,Param!$B$6,Param!$C$6,Param!$D$6,Param!$E$6)</f>
        <v>32831</v>
      </c>
      <c r="D1014" s="3">
        <f t="shared" si="373"/>
        <v>32.700199203187253</v>
      </c>
      <c r="E1014" s="3">
        <f>tarifest3grenz(A1014,$A$3,Param!$B$5,Param!$C$5,Param!$D$5,Param!$E$5,Param!$B$6,Param!$C$6,Param!$D$6,Param!$E$6)*100</f>
        <v>42</v>
      </c>
      <c r="F1014" s="13">
        <f>soli3(C1014,$A$3,Param!$J$4,Param!$J$5,Param!$J$6)</f>
        <v>1805.7</v>
      </c>
      <c r="G1014" s="3">
        <f>soli3grenz(C1014,$A$3,Param!$J$4,Param!$J$5,Param!$J$6)*100</f>
        <v>5.5</v>
      </c>
      <c r="H1014" s="13">
        <f t="shared" si="364"/>
        <v>34636.699999999997</v>
      </c>
      <c r="I1014" s="3">
        <f t="shared" si="362"/>
        <v>34.498705179282865</v>
      </c>
      <c r="J1014" s="13">
        <f t="shared" si="365"/>
        <v>44.309999999999995</v>
      </c>
      <c r="K1014" s="13">
        <f>tarifest3(A1014,$A$3,Param!$B$10,Param!$C$10,Param!$D$10,Param!$E$10,Param!$B$11,Param!$C$11,Param!$D$11,Param!$E$11)</f>
        <v>37177</v>
      </c>
      <c r="L1014" s="3">
        <f t="shared" si="374"/>
        <v>37.028884462151396</v>
      </c>
      <c r="M1014" s="3">
        <f>tarifest3grenz(A1014,$A$3,Param!$B$10,Param!$C$10,Param!$D$10,Param!$E$10,Param!$B$11,Param!$C$11,Param!$D$11,Param!$E$11)*100</f>
        <v>42</v>
      </c>
      <c r="N1014" s="3">
        <f t="shared" si="375"/>
        <v>22777</v>
      </c>
      <c r="O1014" s="3">
        <f t="shared" si="376"/>
        <v>22.686254980079681</v>
      </c>
      <c r="P1014" s="13">
        <f t="shared" si="366"/>
        <v>70280</v>
      </c>
      <c r="Q1014" s="13">
        <f t="shared" si="377"/>
        <v>0</v>
      </c>
      <c r="R1014" s="13">
        <f>tarifest3(A1014-$K$3,$A$3,Param!$B$10,Param!$C$10,Param!$D$10,Param!$E$10,Param!$B$11,Param!$C$11,Param!$D$11,Param!$E$11)</f>
        <v>28537</v>
      </c>
      <c r="S1014" s="3">
        <f t="shared" si="378"/>
        <v>28.423306772908369</v>
      </c>
      <c r="T1014" s="3">
        <f>IF(A1014&lt;$K$3,$K$2,tarifest3grenz(A1014-$K$3,$A$3,Param!$B$10,Param!$C$10,Param!$D$10,Param!$E$10,Param!$B$11,Param!$C$11,Param!$D$11,Param!$E$11))*100</f>
        <v>42</v>
      </c>
      <c r="U1014" s="3">
        <f>MAX(K1014-tarifest3($K$3,$A$3,Param!$B$10,Param!$C$10,Param!$D$10,Param!$E$10,Param!$B$11,Param!$C$11,Param!$D$11,Param!$E$11),0)</f>
        <v>31947</v>
      </c>
      <c r="V1014" s="3">
        <f t="shared" si="379"/>
        <v>31.819721115537845</v>
      </c>
      <c r="W1014" s="3">
        <f t="shared" si="380"/>
        <v>42</v>
      </c>
      <c r="X1014" s="3">
        <f>soli3grenz(K1014,$A$3,Param!$J$9,Param!$J$10,Param!$J$11)*100</f>
        <v>5.5</v>
      </c>
      <c r="Y1014" s="13">
        <f t="shared" si="367"/>
        <v>31947</v>
      </c>
      <c r="Z1014" s="3">
        <f t="shared" si="381"/>
        <v>31.819721115537845</v>
      </c>
      <c r="AA1014" s="13">
        <f t="shared" si="368"/>
        <v>42</v>
      </c>
      <c r="AB1014" s="13">
        <f t="shared" si="369"/>
        <v>-2689.6999999999971</v>
      </c>
      <c r="AC1014" s="13">
        <f t="shared" si="370"/>
        <v>-2.6789840637450197</v>
      </c>
      <c r="AD1014" s="13">
        <f t="shared" si="371"/>
        <v>-2.3099999999999952</v>
      </c>
      <c r="AE1014" s="3">
        <f t="shared" si="372"/>
        <v>0</v>
      </c>
      <c r="AF1014" s="13">
        <f t="shared" si="384"/>
        <v>2689.6999999999971</v>
      </c>
      <c r="AG1014" s="13">
        <f t="shared" si="382"/>
        <v>2.6789840637450197</v>
      </c>
      <c r="AH1014" s="13">
        <f t="shared" si="385"/>
        <v>2.6789840637450197</v>
      </c>
    </row>
    <row r="1015" spans="1:34" x14ac:dyDescent="0.2">
      <c r="A1015" s="8">
        <f t="shared" si="383"/>
        <v>100500</v>
      </c>
      <c r="B1015" s="9">
        <f t="shared" si="363"/>
        <v>100.5</v>
      </c>
      <c r="C1015" s="13">
        <f>tarifest3(A1015,$A$3,Param!$B$5,Param!$C$5,Param!$D$5,Param!$E$5,Param!$B$6,Param!$C$6,Param!$D$6,Param!$E$6)</f>
        <v>32873</v>
      </c>
      <c r="D1015" s="3">
        <f t="shared" si="373"/>
        <v>32.709452736318404</v>
      </c>
      <c r="E1015" s="3">
        <f>tarifest3grenz(A1015,$A$3,Param!$B$5,Param!$C$5,Param!$D$5,Param!$E$5,Param!$B$6,Param!$C$6,Param!$D$6,Param!$E$6)*100</f>
        <v>42</v>
      </c>
      <c r="F1015" s="13">
        <f>soli3(C1015,$A$3,Param!$J$4,Param!$J$5,Param!$J$6)</f>
        <v>1808.01</v>
      </c>
      <c r="G1015" s="3">
        <f>soli3grenz(C1015,$A$3,Param!$J$4,Param!$J$5,Param!$J$6)*100</f>
        <v>5.5</v>
      </c>
      <c r="H1015" s="13">
        <f t="shared" si="364"/>
        <v>34681.01</v>
      </c>
      <c r="I1015" s="3">
        <f t="shared" si="362"/>
        <v>34.508467661691547</v>
      </c>
      <c r="J1015" s="13">
        <f t="shared" si="365"/>
        <v>44.309999999999995</v>
      </c>
      <c r="K1015" s="13">
        <f>tarifest3(A1015,$A$3,Param!$B$10,Param!$C$10,Param!$D$10,Param!$E$10,Param!$B$11,Param!$C$11,Param!$D$11,Param!$E$11)</f>
        <v>37219</v>
      </c>
      <c r="L1015" s="3">
        <f t="shared" si="374"/>
        <v>37.033830845771142</v>
      </c>
      <c r="M1015" s="3">
        <f>tarifest3grenz(A1015,$A$3,Param!$B$10,Param!$C$10,Param!$D$10,Param!$E$10,Param!$B$11,Param!$C$11,Param!$D$11,Param!$E$11)*100</f>
        <v>42</v>
      </c>
      <c r="N1015" s="3">
        <f t="shared" si="375"/>
        <v>22819</v>
      </c>
      <c r="O1015" s="3">
        <f t="shared" si="376"/>
        <v>22.705472636815919</v>
      </c>
      <c r="P1015" s="13">
        <f t="shared" si="366"/>
        <v>70350</v>
      </c>
      <c r="Q1015" s="13">
        <f t="shared" si="377"/>
        <v>0</v>
      </c>
      <c r="R1015" s="13">
        <f>tarifest3(A1015-$K$3,$A$3,Param!$B$10,Param!$C$10,Param!$D$10,Param!$E$10,Param!$B$11,Param!$C$11,Param!$D$11,Param!$E$11)</f>
        <v>28579</v>
      </c>
      <c r="S1015" s="3">
        <f t="shared" si="378"/>
        <v>28.436815920398011</v>
      </c>
      <c r="T1015" s="3">
        <f>IF(A1015&lt;$K$3,$K$2,tarifest3grenz(A1015-$K$3,$A$3,Param!$B$10,Param!$C$10,Param!$D$10,Param!$E$10,Param!$B$11,Param!$C$11,Param!$D$11,Param!$E$11))*100</f>
        <v>42</v>
      </c>
      <c r="U1015" s="3">
        <f>MAX(K1015-tarifest3($K$3,$A$3,Param!$B$10,Param!$C$10,Param!$D$10,Param!$E$10,Param!$B$11,Param!$C$11,Param!$D$11,Param!$E$11),0)</f>
        <v>31989</v>
      </c>
      <c r="V1015" s="3">
        <f t="shared" si="379"/>
        <v>31.829850746268658</v>
      </c>
      <c r="W1015" s="3">
        <f t="shared" si="380"/>
        <v>42</v>
      </c>
      <c r="X1015" s="3">
        <f>soli3grenz(K1015,$A$3,Param!$J$9,Param!$J$10,Param!$J$11)*100</f>
        <v>5.5</v>
      </c>
      <c r="Y1015" s="13">
        <f t="shared" si="367"/>
        <v>31989</v>
      </c>
      <c r="Z1015" s="3">
        <f t="shared" si="381"/>
        <v>31.829850746268658</v>
      </c>
      <c r="AA1015" s="13">
        <f t="shared" si="368"/>
        <v>42</v>
      </c>
      <c r="AB1015" s="13">
        <f t="shared" si="369"/>
        <v>-2692.010000000002</v>
      </c>
      <c r="AC1015" s="13">
        <f t="shared" si="370"/>
        <v>-2.6786169154228894</v>
      </c>
      <c r="AD1015" s="13">
        <f t="shared" si="371"/>
        <v>-2.3099999999999952</v>
      </c>
      <c r="AE1015" s="3">
        <f t="shared" si="372"/>
        <v>0</v>
      </c>
      <c r="AF1015" s="13">
        <f t="shared" si="384"/>
        <v>2692.010000000002</v>
      </c>
      <c r="AG1015" s="13">
        <f t="shared" si="382"/>
        <v>2.6786169154228894</v>
      </c>
      <c r="AH1015" s="13">
        <f t="shared" si="385"/>
        <v>2.6786169154228894</v>
      </c>
    </row>
    <row r="1016" spans="1:34" x14ac:dyDescent="0.2">
      <c r="A1016" s="8">
        <f t="shared" si="383"/>
        <v>100600</v>
      </c>
      <c r="B1016" s="9">
        <f t="shared" si="363"/>
        <v>100.6</v>
      </c>
      <c r="C1016" s="13">
        <f>tarifest3(A1016,$A$3,Param!$B$5,Param!$C$5,Param!$D$5,Param!$E$5,Param!$B$6,Param!$C$6,Param!$D$6,Param!$E$6)</f>
        <v>32915</v>
      </c>
      <c r="D1016" s="3">
        <f t="shared" si="373"/>
        <v>32.718687872763418</v>
      </c>
      <c r="E1016" s="3">
        <f>tarifest3grenz(A1016,$A$3,Param!$B$5,Param!$C$5,Param!$D$5,Param!$E$5,Param!$B$6,Param!$C$6,Param!$D$6,Param!$E$6)*100</f>
        <v>42</v>
      </c>
      <c r="F1016" s="13">
        <f>soli3(C1016,$A$3,Param!$J$4,Param!$J$5,Param!$J$6)</f>
        <v>1810.32</v>
      </c>
      <c r="G1016" s="3">
        <f>soli3grenz(C1016,$A$3,Param!$J$4,Param!$J$5,Param!$J$6)*100</f>
        <v>5.5</v>
      </c>
      <c r="H1016" s="13">
        <f t="shared" si="364"/>
        <v>34725.32</v>
      </c>
      <c r="I1016" s="3">
        <f t="shared" si="362"/>
        <v>34.518210735586479</v>
      </c>
      <c r="J1016" s="13">
        <f t="shared" si="365"/>
        <v>44.309999999999995</v>
      </c>
      <c r="K1016" s="13">
        <f>tarifest3(A1016,$A$3,Param!$B$10,Param!$C$10,Param!$D$10,Param!$E$10,Param!$B$11,Param!$C$11,Param!$D$11,Param!$E$11)</f>
        <v>37261</v>
      </c>
      <c r="L1016" s="3">
        <f t="shared" si="374"/>
        <v>37.038767395626245</v>
      </c>
      <c r="M1016" s="3">
        <f>tarifest3grenz(A1016,$A$3,Param!$B$10,Param!$C$10,Param!$D$10,Param!$E$10,Param!$B$11,Param!$C$11,Param!$D$11,Param!$E$11)*100</f>
        <v>42</v>
      </c>
      <c r="N1016" s="3">
        <f t="shared" si="375"/>
        <v>22861</v>
      </c>
      <c r="O1016" s="3">
        <f t="shared" si="376"/>
        <v>22.72465208747515</v>
      </c>
      <c r="P1016" s="13">
        <f t="shared" si="366"/>
        <v>70420</v>
      </c>
      <c r="Q1016" s="13">
        <f t="shared" si="377"/>
        <v>0</v>
      </c>
      <c r="R1016" s="13">
        <f>tarifest3(A1016-$K$3,$A$3,Param!$B$10,Param!$C$10,Param!$D$10,Param!$E$10,Param!$B$11,Param!$C$11,Param!$D$11,Param!$E$11)</f>
        <v>28621</v>
      </c>
      <c r="S1016" s="3">
        <f t="shared" si="378"/>
        <v>28.450298210735586</v>
      </c>
      <c r="T1016" s="3">
        <f>IF(A1016&lt;$K$3,$K$2,tarifest3grenz(A1016-$K$3,$A$3,Param!$B$10,Param!$C$10,Param!$D$10,Param!$E$10,Param!$B$11,Param!$C$11,Param!$D$11,Param!$E$11))*100</f>
        <v>42</v>
      </c>
      <c r="U1016" s="3">
        <f>MAX(K1016-tarifest3($K$3,$A$3,Param!$B$10,Param!$C$10,Param!$D$10,Param!$E$10,Param!$B$11,Param!$C$11,Param!$D$11,Param!$E$11),0)</f>
        <v>32031</v>
      </c>
      <c r="V1016" s="3">
        <f t="shared" si="379"/>
        <v>31.839960238568587</v>
      </c>
      <c r="W1016" s="3">
        <f t="shared" si="380"/>
        <v>42</v>
      </c>
      <c r="X1016" s="3">
        <f>soli3grenz(K1016,$A$3,Param!$J$9,Param!$J$10,Param!$J$11)*100</f>
        <v>5.5</v>
      </c>
      <c r="Y1016" s="13">
        <f t="shared" si="367"/>
        <v>32031</v>
      </c>
      <c r="Z1016" s="3">
        <f t="shared" si="381"/>
        <v>31.839960238568587</v>
      </c>
      <c r="AA1016" s="13">
        <f t="shared" si="368"/>
        <v>42</v>
      </c>
      <c r="AB1016" s="13">
        <f t="shared" si="369"/>
        <v>-2694.3199999999997</v>
      </c>
      <c r="AC1016" s="13">
        <f t="shared" si="370"/>
        <v>-2.678250497017892</v>
      </c>
      <c r="AD1016" s="13">
        <f t="shared" si="371"/>
        <v>-2.3099999999999952</v>
      </c>
      <c r="AE1016" s="3">
        <f t="shared" si="372"/>
        <v>0</v>
      </c>
      <c r="AF1016" s="13">
        <f t="shared" si="384"/>
        <v>2694.3199999999997</v>
      </c>
      <c r="AG1016" s="13">
        <f t="shared" si="382"/>
        <v>2.678250497017892</v>
      </c>
      <c r="AH1016" s="13">
        <f t="shared" si="385"/>
        <v>2.678250497017892</v>
      </c>
    </row>
    <row r="1017" spans="1:34" x14ac:dyDescent="0.2">
      <c r="A1017" s="8">
        <f t="shared" si="383"/>
        <v>100700</v>
      </c>
      <c r="B1017" s="9">
        <f t="shared" si="363"/>
        <v>100.7</v>
      </c>
      <c r="C1017" s="13">
        <f>tarifest3(A1017,$A$3,Param!$B$5,Param!$C$5,Param!$D$5,Param!$E$5,Param!$B$6,Param!$C$6,Param!$D$6,Param!$E$6)</f>
        <v>32957</v>
      </c>
      <c r="D1017" s="3">
        <f t="shared" si="373"/>
        <v>32.727904667328701</v>
      </c>
      <c r="E1017" s="3">
        <f>tarifest3grenz(A1017,$A$3,Param!$B$5,Param!$C$5,Param!$D$5,Param!$E$5,Param!$B$6,Param!$C$6,Param!$D$6,Param!$E$6)*100</f>
        <v>42</v>
      </c>
      <c r="F1017" s="13">
        <f>soli3(C1017,$A$3,Param!$J$4,Param!$J$5,Param!$J$6)</f>
        <v>1812.63</v>
      </c>
      <c r="G1017" s="3">
        <f>soli3grenz(C1017,$A$3,Param!$J$4,Param!$J$5,Param!$J$6)*100</f>
        <v>5.5</v>
      </c>
      <c r="H1017" s="13">
        <f t="shared" si="364"/>
        <v>34769.629999999997</v>
      </c>
      <c r="I1017" s="3">
        <f t="shared" si="362"/>
        <v>34.527934458788479</v>
      </c>
      <c r="J1017" s="13">
        <f t="shared" si="365"/>
        <v>44.309999999999995</v>
      </c>
      <c r="K1017" s="13">
        <f>tarifest3(A1017,$A$3,Param!$B$10,Param!$C$10,Param!$D$10,Param!$E$10,Param!$B$11,Param!$C$11,Param!$D$11,Param!$E$11)</f>
        <v>37303</v>
      </c>
      <c r="L1017" s="3">
        <f t="shared" si="374"/>
        <v>37.043694141012914</v>
      </c>
      <c r="M1017" s="3">
        <f>tarifest3grenz(A1017,$A$3,Param!$B$10,Param!$C$10,Param!$D$10,Param!$E$10,Param!$B$11,Param!$C$11,Param!$D$11,Param!$E$11)*100</f>
        <v>42</v>
      </c>
      <c r="N1017" s="3">
        <f t="shared" si="375"/>
        <v>22903</v>
      </c>
      <c r="O1017" s="3">
        <f t="shared" si="376"/>
        <v>22.74379344587885</v>
      </c>
      <c r="P1017" s="13">
        <f t="shared" si="366"/>
        <v>70490</v>
      </c>
      <c r="Q1017" s="13">
        <f t="shared" si="377"/>
        <v>0</v>
      </c>
      <c r="R1017" s="13">
        <f>tarifest3(A1017-$K$3,$A$3,Param!$B$10,Param!$C$10,Param!$D$10,Param!$E$10,Param!$B$11,Param!$C$11,Param!$D$11,Param!$E$11)</f>
        <v>28663</v>
      </c>
      <c r="S1017" s="3">
        <f t="shared" si="378"/>
        <v>28.463753723932474</v>
      </c>
      <c r="T1017" s="3">
        <f>IF(A1017&lt;$K$3,$K$2,tarifest3grenz(A1017-$K$3,$A$3,Param!$B$10,Param!$C$10,Param!$D$10,Param!$E$10,Param!$B$11,Param!$C$11,Param!$D$11,Param!$E$11))*100</f>
        <v>42</v>
      </c>
      <c r="U1017" s="3">
        <f>MAX(K1017-tarifest3($K$3,$A$3,Param!$B$10,Param!$C$10,Param!$D$10,Param!$E$10,Param!$B$11,Param!$C$11,Param!$D$11,Param!$E$11),0)</f>
        <v>32073</v>
      </c>
      <c r="V1017" s="3">
        <f t="shared" si="379"/>
        <v>31.850049652432972</v>
      </c>
      <c r="W1017" s="3">
        <f t="shared" si="380"/>
        <v>42</v>
      </c>
      <c r="X1017" s="3">
        <f>soli3grenz(K1017,$A$3,Param!$J$9,Param!$J$10,Param!$J$11)*100</f>
        <v>5.5</v>
      </c>
      <c r="Y1017" s="13">
        <f t="shared" si="367"/>
        <v>32073</v>
      </c>
      <c r="Z1017" s="3">
        <f t="shared" si="381"/>
        <v>31.850049652432972</v>
      </c>
      <c r="AA1017" s="13">
        <f t="shared" si="368"/>
        <v>42</v>
      </c>
      <c r="AB1017" s="13">
        <f t="shared" si="369"/>
        <v>-2696.6299999999974</v>
      </c>
      <c r="AC1017" s="13">
        <f t="shared" si="370"/>
        <v>-2.6778848063555074</v>
      </c>
      <c r="AD1017" s="13">
        <f t="shared" si="371"/>
        <v>-2.3099999999999952</v>
      </c>
      <c r="AE1017" s="3">
        <f t="shared" si="372"/>
        <v>0</v>
      </c>
      <c r="AF1017" s="13">
        <f t="shared" si="384"/>
        <v>2696.6299999999974</v>
      </c>
      <c r="AG1017" s="13">
        <f t="shared" si="382"/>
        <v>2.6778848063555074</v>
      </c>
      <c r="AH1017" s="13">
        <f t="shared" si="385"/>
        <v>2.6778848063555074</v>
      </c>
    </row>
    <row r="1018" spans="1:34" x14ac:dyDescent="0.2">
      <c r="A1018" s="8">
        <f t="shared" si="383"/>
        <v>100800</v>
      </c>
      <c r="B1018" s="9">
        <f t="shared" si="363"/>
        <v>100.8</v>
      </c>
      <c r="C1018" s="13">
        <f>tarifest3(A1018,$A$3,Param!$B$5,Param!$C$5,Param!$D$5,Param!$E$5,Param!$B$6,Param!$C$6,Param!$D$6,Param!$E$6)</f>
        <v>32999</v>
      </c>
      <c r="D1018" s="3">
        <f t="shared" si="373"/>
        <v>32.737103174603178</v>
      </c>
      <c r="E1018" s="3">
        <f>tarifest3grenz(A1018,$A$3,Param!$B$5,Param!$C$5,Param!$D$5,Param!$E$5,Param!$B$6,Param!$C$6,Param!$D$6,Param!$E$6)*100</f>
        <v>42</v>
      </c>
      <c r="F1018" s="13">
        <f>soli3(C1018,$A$3,Param!$J$4,Param!$J$5,Param!$J$6)</f>
        <v>1814.94</v>
      </c>
      <c r="G1018" s="3">
        <f>soli3grenz(C1018,$A$3,Param!$J$4,Param!$J$5,Param!$J$6)*100</f>
        <v>5.5</v>
      </c>
      <c r="H1018" s="13">
        <f t="shared" si="364"/>
        <v>34813.94</v>
      </c>
      <c r="I1018" s="3">
        <f t="shared" si="362"/>
        <v>34.537638888888885</v>
      </c>
      <c r="J1018" s="13">
        <f t="shared" si="365"/>
        <v>44.309999999999995</v>
      </c>
      <c r="K1018" s="13">
        <f>tarifest3(A1018,$A$3,Param!$B$10,Param!$C$10,Param!$D$10,Param!$E$10,Param!$B$11,Param!$C$11,Param!$D$11,Param!$E$11)</f>
        <v>37345</v>
      </c>
      <c r="L1018" s="3">
        <f t="shared" si="374"/>
        <v>37.048611111111114</v>
      </c>
      <c r="M1018" s="3">
        <f>tarifest3grenz(A1018,$A$3,Param!$B$10,Param!$C$10,Param!$D$10,Param!$E$10,Param!$B$11,Param!$C$11,Param!$D$11,Param!$E$11)*100</f>
        <v>42</v>
      </c>
      <c r="N1018" s="3">
        <f t="shared" si="375"/>
        <v>22945</v>
      </c>
      <c r="O1018" s="3">
        <f t="shared" si="376"/>
        <v>22.762896825396826</v>
      </c>
      <c r="P1018" s="13">
        <f t="shared" si="366"/>
        <v>70560</v>
      </c>
      <c r="Q1018" s="13">
        <f t="shared" si="377"/>
        <v>0</v>
      </c>
      <c r="R1018" s="13">
        <f>tarifest3(A1018-$K$3,$A$3,Param!$B$10,Param!$C$10,Param!$D$10,Param!$E$10,Param!$B$11,Param!$C$11,Param!$D$11,Param!$E$11)</f>
        <v>28705</v>
      </c>
      <c r="S1018" s="3">
        <f t="shared" si="378"/>
        <v>28.477182539682538</v>
      </c>
      <c r="T1018" s="3">
        <f>IF(A1018&lt;$K$3,$K$2,tarifest3grenz(A1018-$K$3,$A$3,Param!$B$10,Param!$C$10,Param!$D$10,Param!$E$10,Param!$B$11,Param!$C$11,Param!$D$11,Param!$E$11))*100</f>
        <v>42</v>
      </c>
      <c r="U1018" s="3">
        <f>MAX(K1018-tarifest3($K$3,$A$3,Param!$B$10,Param!$C$10,Param!$D$10,Param!$E$10,Param!$B$11,Param!$C$11,Param!$D$11,Param!$E$11),0)</f>
        <v>32115</v>
      </c>
      <c r="V1018" s="3">
        <f t="shared" si="379"/>
        <v>31.860119047619044</v>
      </c>
      <c r="W1018" s="3">
        <f t="shared" si="380"/>
        <v>42</v>
      </c>
      <c r="X1018" s="3">
        <f>soli3grenz(K1018,$A$3,Param!$J$9,Param!$J$10,Param!$J$11)*100</f>
        <v>5.5</v>
      </c>
      <c r="Y1018" s="13">
        <f t="shared" si="367"/>
        <v>32115</v>
      </c>
      <c r="Z1018" s="3">
        <f t="shared" si="381"/>
        <v>31.860119047619044</v>
      </c>
      <c r="AA1018" s="13">
        <f t="shared" si="368"/>
        <v>42</v>
      </c>
      <c r="AB1018" s="13">
        <f t="shared" si="369"/>
        <v>-2698.9400000000023</v>
      </c>
      <c r="AC1018" s="13">
        <f t="shared" si="370"/>
        <v>-2.6775198412698415</v>
      </c>
      <c r="AD1018" s="13">
        <f t="shared" si="371"/>
        <v>-2.3099999999999952</v>
      </c>
      <c r="AE1018" s="3">
        <f t="shared" si="372"/>
        <v>0</v>
      </c>
      <c r="AF1018" s="13">
        <f t="shared" si="384"/>
        <v>2698.9400000000023</v>
      </c>
      <c r="AG1018" s="13">
        <f t="shared" si="382"/>
        <v>2.6775198412698415</v>
      </c>
      <c r="AH1018" s="13">
        <f t="shared" si="385"/>
        <v>2.6775198412698415</v>
      </c>
    </row>
    <row r="1019" spans="1:34" x14ac:dyDescent="0.2">
      <c r="A1019" s="8">
        <f t="shared" si="383"/>
        <v>100900</v>
      </c>
      <c r="B1019" s="9">
        <f t="shared" si="363"/>
        <v>100.9</v>
      </c>
      <c r="C1019" s="13">
        <f>tarifest3(A1019,$A$3,Param!$B$5,Param!$C$5,Param!$D$5,Param!$E$5,Param!$B$6,Param!$C$6,Param!$D$6,Param!$E$6)</f>
        <v>33041</v>
      </c>
      <c r="D1019" s="3">
        <f t="shared" si="373"/>
        <v>32.746283448959367</v>
      </c>
      <c r="E1019" s="3">
        <f>tarifest3grenz(A1019,$A$3,Param!$B$5,Param!$C$5,Param!$D$5,Param!$E$5,Param!$B$6,Param!$C$6,Param!$D$6,Param!$E$6)*100</f>
        <v>42</v>
      </c>
      <c r="F1019" s="13">
        <f>soli3(C1019,$A$3,Param!$J$4,Param!$J$5,Param!$J$6)</f>
        <v>1817.25</v>
      </c>
      <c r="G1019" s="3">
        <f>soli3grenz(C1019,$A$3,Param!$J$4,Param!$J$5,Param!$J$6)*100</f>
        <v>5.5</v>
      </c>
      <c r="H1019" s="13">
        <f t="shared" si="364"/>
        <v>34858.25</v>
      </c>
      <c r="I1019" s="3">
        <f t="shared" si="362"/>
        <v>34.547324083250743</v>
      </c>
      <c r="J1019" s="13">
        <f t="shared" si="365"/>
        <v>44.309999999999995</v>
      </c>
      <c r="K1019" s="13">
        <f>tarifest3(A1019,$A$3,Param!$B$10,Param!$C$10,Param!$D$10,Param!$E$10,Param!$B$11,Param!$C$11,Param!$D$11,Param!$E$11)</f>
        <v>37387</v>
      </c>
      <c r="L1019" s="3">
        <f t="shared" si="374"/>
        <v>37.053518334985135</v>
      </c>
      <c r="M1019" s="3">
        <f>tarifest3grenz(A1019,$A$3,Param!$B$10,Param!$C$10,Param!$D$10,Param!$E$10,Param!$B$11,Param!$C$11,Param!$D$11,Param!$E$11)*100</f>
        <v>42</v>
      </c>
      <c r="N1019" s="3">
        <f t="shared" si="375"/>
        <v>22987</v>
      </c>
      <c r="O1019" s="3">
        <f t="shared" si="376"/>
        <v>22.781962338949455</v>
      </c>
      <c r="P1019" s="13">
        <f t="shared" si="366"/>
        <v>70630</v>
      </c>
      <c r="Q1019" s="13">
        <f t="shared" si="377"/>
        <v>0</v>
      </c>
      <c r="R1019" s="13">
        <f>tarifest3(A1019-$K$3,$A$3,Param!$B$10,Param!$C$10,Param!$D$10,Param!$E$10,Param!$B$11,Param!$C$11,Param!$D$11,Param!$E$11)</f>
        <v>28747</v>
      </c>
      <c r="S1019" s="3">
        <f t="shared" si="378"/>
        <v>28.490584737363729</v>
      </c>
      <c r="T1019" s="3">
        <f>IF(A1019&lt;$K$3,$K$2,tarifest3grenz(A1019-$K$3,$A$3,Param!$B$10,Param!$C$10,Param!$D$10,Param!$E$10,Param!$B$11,Param!$C$11,Param!$D$11,Param!$E$11))*100</f>
        <v>42</v>
      </c>
      <c r="U1019" s="3">
        <f>MAX(K1019-tarifest3($K$3,$A$3,Param!$B$10,Param!$C$10,Param!$D$10,Param!$E$10,Param!$B$11,Param!$C$11,Param!$D$11,Param!$E$11),0)</f>
        <v>32157</v>
      </c>
      <c r="V1019" s="3">
        <f t="shared" si="379"/>
        <v>31.870168483647177</v>
      </c>
      <c r="W1019" s="3">
        <f t="shared" si="380"/>
        <v>42</v>
      </c>
      <c r="X1019" s="3">
        <f>soli3grenz(K1019,$A$3,Param!$J$9,Param!$J$10,Param!$J$11)*100</f>
        <v>5.5</v>
      </c>
      <c r="Y1019" s="13">
        <f t="shared" si="367"/>
        <v>32157</v>
      </c>
      <c r="Z1019" s="3">
        <f t="shared" si="381"/>
        <v>31.870168483647177</v>
      </c>
      <c r="AA1019" s="13">
        <f t="shared" si="368"/>
        <v>42</v>
      </c>
      <c r="AB1019" s="13">
        <f t="shared" si="369"/>
        <v>-2701.25</v>
      </c>
      <c r="AC1019" s="13">
        <f t="shared" si="370"/>
        <v>-2.6771555996035659</v>
      </c>
      <c r="AD1019" s="13">
        <f t="shared" si="371"/>
        <v>-2.3099999999999952</v>
      </c>
      <c r="AE1019" s="3">
        <f t="shared" si="372"/>
        <v>0</v>
      </c>
      <c r="AF1019" s="13">
        <f t="shared" si="384"/>
        <v>2701.25</v>
      </c>
      <c r="AG1019" s="13">
        <f t="shared" si="382"/>
        <v>2.6771555996035659</v>
      </c>
      <c r="AH1019" s="13">
        <f t="shared" si="385"/>
        <v>2.6771555996035659</v>
      </c>
    </row>
    <row r="1020" spans="1:34" x14ac:dyDescent="0.2">
      <c r="A1020" s="8">
        <f t="shared" si="383"/>
        <v>101000</v>
      </c>
      <c r="B1020" s="9">
        <f t="shared" si="363"/>
        <v>101</v>
      </c>
      <c r="C1020" s="13">
        <f>tarifest3(A1020,$A$3,Param!$B$5,Param!$C$5,Param!$D$5,Param!$E$5,Param!$B$6,Param!$C$6,Param!$D$6,Param!$E$6)</f>
        <v>33083</v>
      </c>
      <c r="D1020" s="3">
        <f t="shared" si="373"/>
        <v>32.755445544554455</v>
      </c>
      <c r="E1020" s="3">
        <f>tarifest3grenz(A1020,$A$3,Param!$B$5,Param!$C$5,Param!$D$5,Param!$E$5,Param!$B$6,Param!$C$6,Param!$D$6,Param!$E$6)*100</f>
        <v>42</v>
      </c>
      <c r="F1020" s="13">
        <f>soli3(C1020,$A$3,Param!$J$4,Param!$J$5,Param!$J$6)</f>
        <v>1819.56</v>
      </c>
      <c r="G1020" s="3">
        <f>soli3grenz(C1020,$A$3,Param!$J$4,Param!$J$5,Param!$J$6)*100</f>
        <v>5.5</v>
      </c>
      <c r="H1020" s="13">
        <f t="shared" si="364"/>
        <v>34902.559999999998</v>
      </c>
      <c r="I1020" s="3">
        <f t="shared" si="362"/>
        <v>34.556990099009901</v>
      </c>
      <c r="J1020" s="13">
        <f t="shared" si="365"/>
        <v>44.309999999999995</v>
      </c>
      <c r="K1020" s="13">
        <f>tarifest3(A1020,$A$3,Param!$B$10,Param!$C$10,Param!$D$10,Param!$E$10,Param!$B$11,Param!$C$11,Param!$D$11,Param!$E$11)</f>
        <v>37429</v>
      </c>
      <c r="L1020" s="3">
        <f t="shared" si="374"/>
        <v>37.058415841584157</v>
      </c>
      <c r="M1020" s="3">
        <f>tarifest3grenz(A1020,$A$3,Param!$B$10,Param!$C$10,Param!$D$10,Param!$E$10,Param!$B$11,Param!$C$11,Param!$D$11,Param!$E$11)*100</f>
        <v>42</v>
      </c>
      <c r="N1020" s="3">
        <f t="shared" si="375"/>
        <v>23029</v>
      </c>
      <c r="O1020" s="3">
        <f t="shared" si="376"/>
        <v>22.800990099009901</v>
      </c>
      <c r="P1020" s="13">
        <f t="shared" si="366"/>
        <v>70700</v>
      </c>
      <c r="Q1020" s="13">
        <f t="shared" si="377"/>
        <v>0</v>
      </c>
      <c r="R1020" s="13">
        <f>tarifest3(A1020-$K$3,$A$3,Param!$B$10,Param!$C$10,Param!$D$10,Param!$E$10,Param!$B$11,Param!$C$11,Param!$D$11,Param!$E$11)</f>
        <v>28789</v>
      </c>
      <c r="S1020" s="3">
        <f t="shared" si="378"/>
        <v>28.503960396039602</v>
      </c>
      <c r="T1020" s="3">
        <f>IF(A1020&lt;$K$3,$K$2,tarifest3grenz(A1020-$K$3,$A$3,Param!$B$10,Param!$C$10,Param!$D$10,Param!$E$10,Param!$B$11,Param!$C$11,Param!$D$11,Param!$E$11))*100</f>
        <v>42</v>
      </c>
      <c r="U1020" s="3">
        <f>MAX(K1020-tarifest3($K$3,$A$3,Param!$B$10,Param!$C$10,Param!$D$10,Param!$E$10,Param!$B$11,Param!$C$11,Param!$D$11,Param!$E$11),0)</f>
        <v>32199</v>
      </c>
      <c r="V1020" s="3">
        <f t="shared" si="379"/>
        <v>31.880198019801981</v>
      </c>
      <c r="W1020" s="3">
        <f t="shared" si="380"/>
        <v>42</v>
      </c>
      <c r="X1020" s="3">
        <f>soli3grenz(K1020,$A$3,Param!$J$9,Param!$J$10,Param!$J$11)*100</f>
        <v>5.5</v>
      </c>
      <c r="Y1020" s="13">
        <f t="shared" si="367"/>
        <v>32199</v>
      </c>
      <c r="Z1020" s="3">
        <f t="shared" si="381"/>
        <v>31.880198019801981</v>
      </c>
      <c r="AA1020" s="13">
        <f t="shared" si="368"/>
        <v>42</v>
      </c>
      <c r="AB1020" s="13">
        <f t="shared" si="369"/>
        <v>-2703.5599999999977</v>
      </c>
      <c r="AC1020" s="13">
        <f t="shared" si="370"/>
        <v>-2.6767920792079209</v>
      </c>
      <c r="AD1020" s="13">
        <f t="shared" si="371"/>
        <v>-2.3099999999999952</v>
      </c>
      <c r="AE1020" s="3">
        <f t="shared" si="372"/>
        <v>0</v>
      </c>
      <c r="AF1020" s="13">
        <f t="shared" si="384"/>
        <v>2703.5599999999977</v>
      </c>
      <c r="AG1020" s="13">
        <f t="shared" si="382"/>
        <v>2.6767920792079209</v>
      </c>
      <c r="AH1020" s="13">
        <f t="shared" si="385"/>
        <v>2.6767920792079209</v>
      </c>
    </row>
    <row r="1021" spans="1:34" x14ac:dyDescent="0.2">
      <c r="A1021" s="8">
        <f t="shared" si="383"/>
        <v>101100</v>
      </c>
      <c r="B1021" s="9">
        <f t="shared" si="363"/>
        <v>101.1</v>
      </c>
      <c r="C1021" s="13">
        <f>tarifest3(A1021,$A$3,Param!$B$5,Param!$C$5,Param!$D$5,Param!$E$5,Param!$B$6,Param!$C$6,Param!$D$6,Param!$E$6)</f>
        <v>33125</v>
      </c>
      <c r="D1021" s="3">
        <f t="shared" si="373"/>
        <v>32.764589515331352</v>
      </c>
      <c r="E1021" s="3">
        <f>tarifest3grenz(A1021,$A$3,Param!$B$5,Param!$C$5,Param!$D$5,Param!$E$5,Param!$B$6,Param!$C$6,Param!$D$6,Param!$E$6)*100</f>
        <v>42</v>
      </c>
      <c r="F1021" s="13">
        <f>soli3(C1021,$A$3,Param!$J$4,Param!$J$5,Param!$J$6)</f>
        <v>1821.87</v>
      </c>
      <c r="G1021" s="3">
        <f>soli3grenz(C1021,$A$3,Param!$J$4,Param!$J$5,Param!$J$6)*100</f>
        <v>5.5</v>
      </c>
      <c r="H1021" s="13">
        <f t="shared" si="364"/>
        <v>34946.870000000003</v>
      </c>
      <c r="I1021" s="3">
        <f t="shared" ref="I1021:I1084" si="386">IF($A1021=0,0,H1021/$A1021*100)</f>
        <v>34.566636993076166</v>
      </c>
      <c r="J1021" s="13">
        <f t="shared" si="365"/>
        <v>44.309999999999995</v>
      </c>
      <c r="K1021" s="13">
        <f>tarifest3(A1021,$A$3,Param!$B$10,Param!$C$10,Param!$D$10,Param!$E$10,Param!$B$11,Param!$C$11,Param!$D$11,Param!$E$11)</f>
        <v>37471</v>
      </c>
      <c r="L1021" s="3">
        <f t="shared" si="374"/>
        <v>37.063303659742829</v>
      </c>
      <c r="M1021" s="3">
        <f>tarifest3grenz(A1021,$A$3,Param!$B$10,Param!$C$10,Param!$D$10,Param!$E$10,Param!$B$11,Param!$C$11,Param!$D$11,Param!$E$11)*100</f>
        <v>42</v>
      </c>
      <c r="N1021" s="3">
        <f t="shared" si="375"/>
        <v>23071</v>
      </c>
      <c r="O1021" s="3">
        <f t="shared" si="376"/>
        <v>22.819980217606332</v>
      </c>
      <c r="P1021" s="13">
        <f t="shared" si="366"/>
        <v>70770</v>
      </c>
      <c r="Q1021" s="13">
        <f t="shared" si="377"/>
        <v>0</v>
      </c>
      <c r="R1021" s="13">
        <f>tarifest3(A1021-$K$3,$A$3,Param!$B$10,Param!$C$10,Param!$D$10,Param!$E$10,Param!$B$11,Param!$C$11,Param!$D$11,Param!$E$11)</f>
        <v>28831</v>
      </c>
      <c r="S1021" s="3">
        <f t="shared" si="378"/>
        <v>28.517309594460933</v>
      </c>
      <c r="T1021" s="3">
        <f>IF(A1021&lt;$K$3,$K$2,tarifest3grenz(A1021-$K$3,$A$3,Param!$B$10,Param!$C$10,Param!$D$10,Param!$E$10,Param!$B$11,Param!$C$11,Param!$D$11,Param!$E$11))*100</f>
        <v>42</v>
      </c>
      <c r="U1021" s="3">
        <f>MAX(K1021-tarifest3($K$3,$A$3,Param!$B$10,Param!$C$10,Param!$D$10,Param!$E$10,Param!$B$11,Param!$C$11,Param!$D$11,Param!$E$11),0)</f>
        <v>32241</v>
      </c>
      <c r="V1021" s="3">
        <f t="shared" si="379"/>
        <v>31.890207715133535</v>
      </c>
      <c r="W1021" s="3">
        <f t="shared" si="380"/>
        <v>42</v>
      </c>
      <c r="X1021" s="3">
        <f>soli3grenz(K1021,$A$3,Param!$J$9,Param!$J$10,Param!$J$11)*100</f>
        <v>5.5</v>
      </c>
      <c r="Y1021" s="13">
        <f t="shared" si="367"/>
        <v>32241</v>
      </c>
      <c r="Z1021" s="3">
        <f t="shared" si="381"/>
        <v>31.890207715133535</v>
      </c>
      <c r="AA1021" s="13">
        <f t="shared" si="368"/>
        <v>42</v>
      </c>
      <c r="AB1021" s="13">
        <f t="shared" si="369"/>
        <v>-2705.8700000000026</v>
      </c>
      <c r="AC1021" s="13">
        <f t="shared" si="370"/>
        <v>-2.6764292779426313</v>
      </c>
      <c r="AD1021" s="13">
        <f t="shared" si="371"/>
        <v>-2.3099999999999952</v>
      </c>
      <c r="AE1021" s="3">
        <f t="shared" si="372"/>
        <v>0</v>
      </c>
      <c r="AF1021" s="13">
        <f t="shared" si="384"/>
        <v>2705.8700000000026</v>
      </c>
      <c r="AG1021" s="13">
        <f t="shared" si="382"/>
        <v>2.6764292779426313</v>
      </c>
      <c r="AH1021" s="13">
        <f t="shared" si="385"/>
        <v>2.6764292779426313</v>
      </c>
    </row>
    <row r="1022" spans="1:34" x14ac:dyDescent="0.2">
      <c r="A1022" s="8">
        <f t="shared" si="383"/>
        <v>101200</v>
      </c>
      <c r="B1022" s="9">
        <f t="shared" si="363"/>
        <v>101.2</v>
      </c>
      <c r="C1022" s="13">
        <f>tarifest3(A1022,$A$3,Param!$B$5,Param!$C$5,Param!$D$5,Param!$E$5,Param!$B$6,Param!$C$6,Param!$D$6,Param!$E$6)</f>
        <v>33167</v>
      </c>
      <c r="D1022" s="3">
        <f t="shared" si="373"/>
        <v>32.773715415019758</v>
      </c>
      <c r="E1022" s="3">
        <f>tarifest3grenz(A1022,$A$3,Param!$B$5,Param!$C$5,Param!$D$5,Param!$E$5,Param!$B$6,Param!$C$6,Param!$D$6,Param!$E$6)*100</f>
        <v>42</v>
      </c>
      <c r="F1022" s="13">
        <f>soli3(C1022,$A$3,Param!$J$4,Param!$J$5,Param!$J$6)</f>
        <v>1824.18</v>
      </c>
      <c r="G1022" s="3">
        <f>soli3grenz(C1022,$A$3,Param!$J$4,Param!$J$5,Param!$J$6)*100</f>
        <v>5.5</v>
      </c>
      <c r="H1022" s="13">
        <f t="shared" si="364"/>
        <v>34991.18</v>
      </c>
      <c r="I1022" s="3">
        <f t="shared" si="386"/>
        <v>34.576264822134391</v>
      </c>
      <c r="J1022" s="13">
        <f t="shared" si="365"/>
        <v>44.309999999999995</v>
      </c>
      <c r="K1022" s="13">
        <f>tarifest3(A1022,$A$3,Param!$B$10,Param!$C$10,Param!$D$10,Param!$E$10,Param!$B$11,Param!$C$11,Param!$D$11,Param!$E$11)</f>
        <v>37513</v>
      </c>
      <c r="L1022" s="3">
        <f t="shared" si="374"/>
        <v>37.06818181818182</v>
      </c>
      <c r="M1022" s="3">
        <f>tarifest3grenz(A1022,$A$3,Param!$B$10,Param!$C$10,Param!$D$10,Param!$E$10,Param!$B$11,Param!$C$11,Param!$D$11,Param!$E$11)*100</f>
        <v>42</v>
      </c>
      <c r="N1022" s="3">
        <f t="shared" si="375"/>
        <v>23113</v>
      </c>
      <c r="O1022" s="3">
        <f t="shared" si="376"/>
        <v>22.838932806324109</v>
      </c>
      <c r="P1022" s="13">
        <f t="shared" si="366"/>
        <v>70840</v>
      </c>
      <c r="Q1022" s="13">
        <f t="shared" si="377"/>
        <v>0</v>
      </c>
      <c r="R1022" s="13">
        <f>tarifest3(A1022-$K$3,$A$3,Param!$B$10,Param!$C$10,Param!$D$10,Param!$E$10,Param!$B$11,Param!$C$11,Param!$D$11,Param!$E$11)</f>
        <v>28873</v>
      </c>
      <c r="S1022" s="3">
        <f t="shared" si="378"/>
        <v>28.530632411067192</v>
      </c>
      <c r="T1022" s="3">
        <f>IF(A1022&lt;$K$3,$K$2,tarifest3grenz(A1022-$K$3,$A$3,Param!$B$10,Param!$C$10,Param!$D$10,Param!$E$10,Param!$B$11,Param!$C$11,Param!$D$11,Param!$E$11))*100</f>
        <v>42</v>
      </c>
      <c r="U1022" s="3">
        <f>MAX(K1022-tarifest3($K$3,$A$3,Param!$B$10,Param!$C$10,Param!$D$10,Param!$E$10,Param!$B$11,Param!$C$11,Param!$D$11,Param!$E$11),0)</f>
        <v>32283</v>
      </c>
      <c r="V1022" s="3">
        <f t="shared" si="379"/>
        <v>31.9001976284585</v>
      </c>
      <c r="W1022" s="3">
        <f t="shared" si="380"/>
        <v>42</v>
      </c>
      <c r="X1022" s="3">
        <f>soli3grenz(K1022,$A$3,Param!$J$9,Param!$J$10,Param!$J$11)*100</f>
        <v>5.5</v>
      </c>
      <c r="Y1022" s="13">
        <f t="shared" si="367"/>
        <v>32283</v>
      </c>
      <c r="Z1022" s="3">
        <f t="shared" si="381"/>
        <v>31.9001976284585</v>
      </c>
      <c r="AA1022" s="13">
        <f t="shared" si="368"/>
        <v>42</v>
      </c>
      <c r="AB1022" s="13">
        <f t="shared" si="369"/>
        <v>-2708.1800000000003</v>
      </c>
      <c r="AC1022" s="13">
        <f t="shared" si="370"/>
        <v>-2.6760671936758911</v>
      </c>
      <c r="AD1022" s="13">
        <f t="shared" si="371"/>
        <v>-2.3099999999999952</v>
      </c>
      <c r="AE1022" s="3">
        <f t="shared" si="372"/>
        <v>0</v>
      </c>
      <c r="AF1022" s="13">
        <f t="shared" si="384"/>
        <v>2708.1800000000003</v>
      </c>
      <c r="AG1022" s="13">
        <f t="shared" si="382"/>
        <v>2.6760671936758911</v>
      </c>
      <c r="AH1022" s="13">
        <f t="shared" si="385"/>
        <v>2.6760671936758911</v>
      </c>
    </row>
    <row r="1023" spans="1:34" x14ac:dyDescent="0.2">
      <c r="A1023" s="8">
        <f t="shared" si="383"/>
        <v>101300</v>
      </c>
      <c r="B1023" s="9">
        <f t="shared" si="363"/>
        <v>101.3</v>
      </c>
      <c r="C1023" s="13">
        <f>tarifest3(A1023,$A$3,Param!$B$5,Param!$C$5,Param!$D$5,Param!$E$5,Param!$B$6,Param!$C$6,Param!$D$6,Param!$E$6)</f>
        <v>33209</v>
      </c>
      <c r="D1023" s="3">
        <f t="shared" si="373"/>
        <v>32.782823297137213</v>
      </c>
      <c r="E1023" s="3">
        <f>tarifest3grenz(A1023,$A$3,Param!$B$5,Param!$C$5,Param!$D$5,Param!$E$5,Param!$B$6,Param!$C$6,Param!$D$6,Param!$E$6)*100</f>
        <v>42</v>
      </c>
      <c r="F1023" s="13">
        <f>soli3(C1023,$A$3,Param!$J$4,Param!$J$5,Param!$J$6)</f>
        <v>1826.49</v>
      </c>
      <c r="G1023" s="3">
        <f>soli3grenz(C1023,$A$3,Param!$J$4,Param!$J$5,Param!$J$6)*100</f>
        <v>5.5</v>
      </c>
      <c r="H1023" s="13">
        <f t="shared" si="364"/>
        <v>35035.49</v>
      </c>
      <c r="I1023" s="3">
        <f t="shared" si="386"/>
        <v>34.585873642645602</v>
      </c>
      <c r="J1023" s="13">
        <f t="shared" si="365"/>
        <v>44.309999999999995</v>
      </c>
      <c r="K1023" s="13">
        <f>tarifest3(A1023,$A$3,Param!$B$10,Param!$C$10,Param!$D$10,Param!$E$10,Param!$B$11,Param!$C$11,Param!$D$11,Param!$E$11)</f>
        <v>37555</v>
      </c>
      <c r="L1023" s="3">
        <f t="shared" si="374"/>
        <v>37.073050345508392</v>
      </c>
      <c r="M1023" s="3">
        <f>tarifest3grenz(A1023,$A$3,Param!$B$10,Param!$C$10,Param!$D$10,Param!$E$10,Param!$B$11,Param!$C$11,Param!$D$11,Param!$E$11)*100</f>
        <v>42</v>
      </c>
      <c r="N1023" s="3">
        <f t="shared" si="375"/>
        <v>23155</v>
      </c>
      <c r="O1023" s="3">
        <f t="shared" si="376"/>
        <v>22.857847976307998</v>
      </c>
      <c r="P1023" s="13">
        <f t="shared" si="366"/>
        <v>70910</v>
      </c>
      <c r="Q1023" s="13">
        <f t="shared" si="377"/>
        <v>0</v>
      </c>
      <c r="R1023" s="13">
        <f>tarifest3(A1023-$K$3,$A$3,Param!$B$10,Param!$C$10,Param!$D$10,Param!$E$10,Param!$B$11,Param!$C$11,Param!$D$11,Param!$E$11)</f>
        <v>28915</v>
      </c>
      <c r="S1023" s="3">
        <f t="shared" si="378"/>
        <v>28.543928923988155</v>
      </c>
      <c r="T1023" s="3">
        <f>IF(A1023&lt;$K$3,$K$2,tarifest3grenz(A1023-$K$3,$A$3,Param!$B$10,Param!$C$10,Param!$D$10,Param!$E$10,Param!$B$11,Param!$C$11,Param!$D$11,Param!$E$11))*100</f>
        <v>42</v>
      </c>
      <c r="U1023" s="3">
        <f>MAX(K1023-tarifest3($K$3,$A$3,Param!$B$10,Param!$C$10,Param!$D$10,Param!$E$10,Param!$B$11,Param!$C$11,Param!$D$11,Param!$E$11),0)</f>
        <v>32325</v>
      </c>
      <c r="V1023" s="3">
        <f t="shared" si="379"/>
        <v>31.910167818361302</v>
      </c>
      <c r="W1023" s="3">
        <f t="shared" si="380"/>
        <v>42</v>
      </c>
      <c r="X1023" s="3">
        <f>soli3grenz(K1023,$A$3,Param!$J$9,Param!$J$10,Param!$J$11)*100</f>
        <v>5.5</v>
      </c>
      <c r="Y1023" s="13">
        <f t="shared" si="367"/>
        <v>32325</v>
      </c>
      <c r="Z1023" s="3">
        <f t="shared" si="381"/>
        <v>31.910167818361302</v>
      </c>
      <c r="AA1023" s="13">
        <f t="shared" si="368"/>
        <v>42</v>
      </c>
      <c r="AB1023" s="13">
        <f t="shared" si="369"/>
        <v>-2710.489999999998</v>
      </c>
      <c r="AC1023" s="13">
        <f t="shared" si="370"/>
        <v>-2.6757058242843001</v>
      </c>
      <c r="AD1023" s="13">
        <f t="shared" si="371"/>
        <v>-2.3099999999999952</v>
      </c>
      <c r="AE1023" s="3">
        <f t="shared" si="372"/>
        <v>0</v>
      </c>
      <c r="AF1023" s="13">
        <f t="shared" si="384"/>
        <v>2710.489999999998</v>
      </c>
      <c r="AG1023" s="13">
        <f t="shared" si="382"/>
        <v>2.6757058242843001</v>
      </c>
      <c r="AH1023" s="13">
        <f t="shared" si="385"/>
        <v>2.6757058242843001</v>
      </c>
    </row>
    <row r="1024" spans="1:34" x14ac:dyDescent="0.2">
      <c r="A1024" s="8">
        <f t="shared" si="383"/>
        <v>101400</v>
      </c>
      <c r="B1024" s="9">
        <f t="shared" si="363"/>
        <v>101.4</v>
      </c>
      <c r="C1024" s="13">
        <f>tarifest3(A1024,$A$3,Param!$B$5,Param!$C$5,Param!$D$5,Param!$E$5,Param!$B$6,Param!$C$6,Param!$D$6,Param!$E$6)</f>
        <v>33251</v>
      </c>
      <c r="D1024" s="3">
        <f t="shared" si="373"/>
        <v>32.791913214990139</v>
      </c>
      <c r="E1024" s="3">
        <f>tarifest3grenz(A1024,$A$3,Param!$B$5,Param!$C$5,Param!$D$5,Param!$E$5,Param!$B$6,Param!$C$6,Param!$D$6,Param!$E$6)*100</f>
        <v>42</v>
      </c>
      <c r="F1024" s="13">
        <f>soli3(C1024,$A$3,Param!$J$4,Param!$J$5,Param!$J$6)</f>
        <v>1828.8</v>
      </c>
      <c r="G1024" s="3">
        <f>soli3grenz(C1024,$A$3,Param!$J$4,Param!$J$5,Param!$J$6)*100</f>
        <v>5.5</v>
      </c>
      <c r="H1024" s="13">
        <f t="shared" si="364"/>
        <v>35079.800000000003</v>
      </c>
      <c r="I1024" s="3">
        <f t="shared" si="386"/>
        <v>34.595463510848127</v>
      </c>
      <c r="J1024" s="13">
        <f t="shared" si="365"/>
        <v>44.309999999999995</v>
      </c>
      <c r="K1024" s="13">
        <f>tarifest3(A1024,$A$3,Param!$B$10,Param!$C$10,Param!$D$10,Param!$E$10,Param!$B$11,Param!$C$11,Param!$D$11,Param!$E$11)</f>
        <v>37597</v>
      </c>
      <c r="L1024" s="3">
        <f t="shared" si="374"/>
        <v>37.077909270216963</v>
      </c>
      <c r="M1024" s="3">
        <f>tarifest3grenz(A1024,$A$3,Param!$B$10,Param!$C$10,Param!$D$10,Param!$E$10,Param!$B$11,Param!$C$11,Param!$D$11,Param!$E$11)*100</f>
        <v>42</v>
      </c>
      <c r="N1024" s="3">
        <f t="shared" si="375"/>
        <v>23197</v>
      </c>
      <c r="O1024" s="3">
        <f t="shared" si="376"/>
        <v>22.876725838264299</v>
      </c>
      <c r="P1024" s="13">
        <f t="shared" si="366"/>
        <v>70980</v>
      </c>
      <c r="Q1024" s="13">
        <f t="shared" si="377"/>
        <v>0</v>
      </c>
      <c r="R1024" s="13">
        <f>tarifest3(A1024-$K$3,$A$3,Param!$B$10,Param!$C$10,Param!$D$10,Param!$E$10,Param!$B$11,Param!$C$11,Param!$D$11,Param!$E$11)</f>
        <v>28957</v>
      </c>
      <c r="S1024" s="3">
        <f t="shared" si="378"/>
        <v>28.557199211045365</v>
      </c>
      <c r="T1024" s="3">
        <f>IF(A1024&lt;$K$3,$K$2,tarifest3grenz(A1024-$K$3,$A$3,Param!$B$10,Param!$C$10,Param!$D$10,Param!$E$10,Param!$B$11,Param!$C$11,Param!$D$11,Param!$E$11))*100</f>
        <v>42</v>
      </c>
      <c r="U1024" s="3">
        <f>MAX(K1024-tarifest3($K$3,$A$3,Param!$B$10,Param!$C$10,Param!$D$10,Param!$E$10,Param!$B$11,Param!$C$11,Param!$D$11,Param!$E$11),0)</f>
        <v>32367</v>
      </c>
      <c r="V1024" s="3">
        <f t="shared" si="379"/>
        <v>31.920118343195263</v>
      </c>
      <c r="W1024" s="3">
        <f t="shared" si="380"/>
        <v>42</v>
      </c>
      <c r="X1024" s="3">
        <f>soli3grenz(K1024,$A$3,Param!$J$9,Param!$J$10,Param!$J$11)*100</f>
        <v>5.5</v>
      </c>
      <c r="Y1024" s="13">
        <f t="shared" si="367"/>
        <v>32367</v>
      </c>
      <c r="Z1024" s="3">
        <f t="shared" si="381"/>
        <v>31.920118343195263</v>
      </c>
      <c r="AA1024" s="13">
        <f t="shared" si="368"/>
        <v>42</v>
      </c>
      <c r="AB1024" s="13">
        <f t="shared" si="369"/>
        <v>-2712.8000000000029</v>
      </c>
      <c r="AC1024" s="13">
        <f t="shared" si="370"/>
        <v>-2.6753451676528641</v>
      </c>
      <c r="AD1024" s="13">
        <f t="shared" si="371"/>
        <v>-2.3099999999999952</v>
      </c>
      <c r="AE1024" s="3">
        <f t="shared" si="372"/>
        <v>0</v>
      </c>
      <c r="AF1024" s="13">
        <f t="shared" si="384"/>
        <v>2712.8000000000029</v>
      </c>
      <c r="AG1024" s="13">
        <f t="shared" si="382"/>
        <v>2.6753451676528641</v>
      </c>
      <c r="AH1024" s="13">
        <f t="shared" si="385"/>
        <v>2.6753451676528641</v>
      </c>
    </row>
    <row r="1025" spans="1:34" x14ac:dyDescent="0.2">
      <c r="A1025" s="8">
        <f t="shared" si="383"/>
        <v>101500</v>
      </c>
      <c r="B1025" s="9">
        <f t="shared" si="363"/>
        <v>101.5</v>
      </c>
      <c r="C1025" s="13">
        <f>tarifest3(A1025,$A$3,Param!$B$5,Param!$C$5,Param!$D$5,Param!$E$5,Param!$B$6,Param!$C$6,Param!$D$6,Param!$E$6)</f>
        <v>33293</v>
      </c>
      <c r="D1025" s="3">
        <f t="shared" si="373"/>
        <v>32.800985221674878</v>
      </c>
      <c r="E1025" s="3">
        <f>tarifest3grenz(A1025,$A$3,Param!$B$5,Param!$C$5,Param!$D$5,Param!$E$5,Param!$B$6,Param!$C$6,Param!$D$6,Param!$E$6)*100</f>
        <v>42</v>
      </c>
      <c r="F1025" s="13">
        <f>soli3(C1025,$A$3,Param!$J$4,Param!$J$5,Param!$J$6)</f>
        <v>1831.11</v>
      </c>
      <c r="G1025" s="3">
        <f>soli3grenz(C1025,$A$3,Param!$J$4,Param!$J$5,Param!$J$6)*100</f>
        <v>5.5</v>
      </c>
      <c r="H1025" s="13">
        <f t="shared" si="364"/>
        <v>35124.11</v>
      </c>
      <c r="I1025" s="3">
        <f t="shared" si="386"/>
        <v>34.605034482758626</v>
      </c>
      <c r="J1025" s="13">
        <f t="shared" si="365"/>
        <v>44.309999999999995</v>
      </c>
      <c r="K1025" s="13">
        <f>tarifest3(A1025,$A$3,Param!$B$10,Param!$C$10,Param!$D$10,Param!$E$10,Param!$B$11,Param!$C$11,Param!$D$11,Param!$E$11)</f>
        <v>37639</v>
      </c>
      <c r="L1025" s="3">
        <f t="shared" si="374"/>
        <v>37.082758620689653</v>
      </c>
      <c r="M1025" s="3">
        <f>tarifest3grenz(A1025,$A$3,Param!$B$10,Param!$C$10,Param!$D$10,Param!$E$10,Param!$B$11,Param!$C$11,Param!$D$11,Param!$E$11)*100</f>
        <v>42</v>
      </c>
      <c r="N1025" s="3">
        <f t="shared" si="375"/>
        <v>23239</v>
      </c>
      <c r="O1025" s="3">
        <f t="shared" si="376"/>
        <v>22.895566502463055</v>
      </c>
      <c r="P1025" s="13">
        <f t="shared" si="366"/>
        <v>71050</v>
      </c>
      <c r="Q1025" s="13">
        <f t="shared" si="377"/>
        <v>0</v>
      </c>
      <c r="R1025" s="13">
        <f>tarifest3(A1025-$K$3,$A$3,Param!$B$10,Param!$C$10,Param!$D$10,Param!$E$10,Param!$B$11,Param!$C$11,Param!$D$11,Param!$E$11)</f>
        <v>28999</v>
      </c>
      <c r="S1025" s="3">
        <f t="shared" si="378"/>
        <v>28.570443349753695</v>
      </c>
      <c r="T1025" s="3">
        <f>IF(A1025&lt;$K$3,$K$2,tarifest3grenz(A1025-$K$3,$A$3,Param!$B$10,Param!$C$10,Param!$D$10,Param!$E$10,Param!$B$11,Param!$C$11,Param!$D$11,Param!$E$11))*100</f>
        <v>42</v>
      </c>
      <c r="U1025" s="3">
        <f>MAX(K1025-tarifest3($K$3,$A$3,Param!$B$10,Param!$C$10,Param!$D$10,Param!$E$10,Param!$B$11,Param!$C$11,Param!$D$11,Param!$E$11),0)</f>
        <v>32409</v>
      </c>
      <c r="V1025" s="3">
        <f t="shared" si="379"/>
        <v>31.930049261083742</v>
      </c>
      <c r="W1025" s="3">
        <f t="shared" si="380"/>
        <v>42</v>
      </c>
      <c r="X1025" s="3">
        <f>soli3grenz(K1025,$A$3,Param!$J$9,Param!$J$10,Param!$J$11)*100</f>
        <v>5.5</v>
      </c>
      <c r="Y1025" s="13">
        <f t="shared" si="367"/>
        <v>32409</v>
      </c>
      <c r="Z1025" s="3">
        <f t="shared" si="381"/>
        <v>31.930049261083742</v>
      </c>
      <c r="AA1025" s="13">
        <f t="shared" si="368"/>
        <v>42</v>
      </c>
      <c r="AB1025" s="13">
        <f t="shared" si="369"/>
        <v>-2715.1100000000006</v>
      </c>
      <c r="AC1025" s="13">
        <f t="shared" si="370"/>
        <v>-2.6749852216748842</v>
      </c>
      <c r="AD1025" s="13">
        <f t="shared" si="371"/>
        <v>-2.3099999999999952</v>
      </c>
      <c r="AE1025" s="3">
        <f t="shared" si="372"/>
        <v>0</v>
      </c>
      <c r="AF1025" s="13">
        <f t="shared" si="384"/>
        <v>2715.1100000000006</v>
      </c>
      <c r="AG1025" s="13">
        <f t="shared" si="382"/>
        <v>2.6749852216748842</v>
      </c>
      <c r="AH1025" s="13">
        <f t="shared" si="385"/>
        <v>2.6749852216748842</v>
      </c>
    </row>
    <row r="1026" spans="1:34" x14ac:dyDescent="0.2">
      <c r="A1026" s="8">
        <f t="shared" si="383"/>
        <v>101600</v>
      </c>
      <c r="B1026" s="9">
        <f t="shared" si="363"/>
        <v>101.6</v>
      </c>
      <c r="C1026" s="13">
        <f>tarifest3(A1026,$A$3,Param!$B$5,Param!$C$5,Param!$D$5,Param!$E$5,Param!$B$6,Param!$C$6,Param!$D$6,Param!$E$6)</f>
        <v>33335</v>
      </c>
      <c r="D1026" s="3">
        <f t="shared" si="373"/>
        <v>32.810039370078741</v>
      </c>
      <c r="E1026" s="3">
        <f>tarifest3grenz(A1026,$A$3,Param!$B$5,Param!$C$5,Param!$D$5,Param!$E$5,Param!$B$6,Param!$C$6,Param!$D$6,Param!$E$6)*100</f>
        <v>42</v>
      </c>
      <c r="F1026" s="13">
        <f>soli3(C1026,$A$3,Param!$J$4,Param!$J$5,Param!$J$6)</f>
        <v>1833.42</v>
      </c>
      <c r="G1026" s="3">
        <f>soli3grenz(C1026,$A$3,Param!$J$4,Param!$J$5,Param!$J$6)*100</f>
        <v>5.5</v>
      </c>
      <c r="H1026" s="13">
        <f t="shared" si="364"/>
        <v>35168.42</v>
      </c>
      <c r="I1026" s="3">
        <f t="shared" si="386"/>
        <v>34.614586614173227</v>
      </c>
      <c r="J1026" s="13">
        <f t="shared" si="365"/>
        <v>44.309999999999995</v>
      </c>
      <c r="K1026" s="13">
        <f>tarifest3(A1026,$A$3,Param!$B$10,Param!$C$10,Param!$D$10,Param!$E$10,Param!$B$11,Param!$C$11,Param!$D$11,Param!$E$11)</f>
        <v>37681</v>
      </c>
      <c r="L1026" s="3">
        <f t="shared" si="374"/>
        <v>37.087598425196852</v>
      </c>
      <c r="M1026" s="3">
        <f>tarifest3grenz(A1026,$A$3,Param!$B$10,Param!$C$10,Param!$D$10,Param!$E$10,Param!$B$11,Param!$C$11,Param!$D$11,Param!$E$11)*100</f>
        <v>42</v>
      </c>
      <c r="N1026" s="3">
        <f t="shared" si="375"/>
        <v>23281</v>
      </c>
      <c r="O1026" s="3">
        <f t="shared" si="376"/>
        <v>22.914370078740156</v>
      </c>
      <c r="P1026" s="13">
        <f t="shared" si="366"/>
        <v>71120</v>
      </c>
      <c r="Q1026" s="13">
        <f t="shared" si="377"/>
        <v>0</v>
      </c>
      <c r="R1026" s="13">
        <f>tarifest3(A1026-$K$3,$A$3,Param!$B$10,Param!$C$10,Param!$D$10,Param!$E$10,Param!$B$11,Param!$C$11,Param!$D$11,Param!$E$11)</f>
        <v>29041</v>
      </c>
      <c r="S1026" s="3">
        <f t="shared" si="378"/>
        <v>28.583661417322837</v>
      </c>
      <c r="T1026" s="3">
        <f>IF(A1026&lt;$K$3,$K$2,tarifest3grenz(A1026-$K$3,$A$3,Param!$B$10,Param!$C$10,Param!$D$10,Param!$E$10,Param!$B$11,Param!$C$11,Param!$D$11,Param!$E$11))*100</f>
        <v>42</v>
      </c>
      <c r="U1026" s="3">
        <f>MAX(K1026-tarifest3($K$3,$A$3,Param!$B$10,Param!$C$10,Param!$D$10,Param!$E$10,Param!$B$11,Param!$C$11,Param!$D$11,Param!$E$11),0)</f>
        <v>32451</v>
      </c>
      <c r="V1026" s="3">
        <f t="shared" si="379"/>
        <v>31.939960629921259</v>
      </c>
      <c r="W1026" s="3">
        <f t="shared" si="380"/>
        <v>42</v>
      </c>
      <c r="X1026" s="3">
        <f>soli3grenz(K1026,$A$3,Param!$J$9,Param!$J$10,Param!$J$11)*100</f>
        <v>5.5</v>
      </c>
      <c r="Y1026" s="13">
        <f t="shared" si="367"/>
        <v>32451</v>
      </c>
      <c r="Z1026" s="3">
        <f t="shared" si="381"/>
        <v>31.939960629921259</v>
      </c>
      <c r="AA1026" s="13">
        <f t="shared" si="368"/>
        <v>42</v>
      </c>
      <c r="AB1026" s="13">
        <f t="shared" si="369"/>
        <v>-2717.4199999999983</v>
      </c>
      <c r="AC1026" s="13">
        <f t="shared" si="370"/>
        <v>-2.6746259842519677</v>
      </c>
      <c r="AD1026" s="13">
        <f t="shared" si="371"/>
        <v>-2.3099999999999952</v>
      </c>
      <c r="AE1026" s="3">
        <f t="shared" si="372"/>
        <v>0</v>
      </c>
      <c r="AF1026" s="13">
        <f t="shared" si="384"/>
        <v>2717.4199999999983</v>
      </c>
      <c r="AG1026" s="13">
        <f t="shared" si="382"/>
        <v>2.6746259842519677</v>
      </c>
      <c r="AH1026" s="13">
        <f t="shared" si="385"/>
        <v>2.6746259842519677</v>
      </c>
    </row>
    <row r="1027" spans="1:34" x14ac:dyDescent="0.2">
      <c r="A1027" s="8">
        <f t="shared" si="383"/>
        <v>101700</v>
      </c>
      <c r="B1027" s="9">
        <f t="shared" si="363"/>
        <v>101.7</v>
      </c>
      <c r="C1027" s="13">
        <f>tarifest3(A1027,$A$3,Param!$B$5,Param!$C$5,Param!$D$5,Param!$E$5,Param!$B$6,Param!$C$6,Param!$D$6,Param!$E$6)</f>
        <v>33377</v>
      </c>
      <c r="D1027" s="3">
        <f t="shared" si="373"/>
        <v>32.819075712881023</v>
      </c>
      <c r="E1027" s="3">
        <f>tarifest3grenz(A1027,$A$3,Param!$B$5,Param!$C$5,Param!$D$5,Param!$E$5,Param!$B$6,Param!$C$6,Param!$D$6,Param!$E$6)*100</f>
        <v>42</v>
      </c>
      <c r="F1027" s="13">
        <f>soli3(C1027,$A$3,Param!$J$4,Param!$J$5,Param!$J$6)</f>
        <v>1835.73</v>
      </c>
      <c r="G1027" s="3">
        <f>soli3grenz(C1027,$A$3,Param!$J$4,Param!$J$5,Param!$J$6)*100</f>
        <v>5.5</v>
      </c>
      <c r="H1027" s="13">
        <f t="shared" si="364"/>
        <v>35212.730000000003</v>
      </c>
      <c r="I1027" s="3">
        <f t="shared" si="386"/>
        <v>34.624119960668637</v>
      </c>
      <c r="J1027" s="13">
        <f t="shared" si="365"/>
        <v>44.309999999999995</v>
      </c>
      <c r="K1027" s="13">
        <f>tarifest3(A1027,$A$3,Param!$B$10,Param!$C$10,Param!$D$10,Param!$E$10,Param!$B$11,Param!$C$11,Param!$D$11,Param!$E$11)</f>
        <v>37723</v>
      </c>
      <c r="L1027" s="3">
        <f t="shared" si="374"/>
        <v>37.092428711897739</v>
      </c>
      <c r="M1027" s="3">
        <f>tarifest3grenz(A1027,$A$3,Param!$B$10,Param!$C$10,Param!$D$10,Param!$E$10,Param!$B$11,Param!$C$11,Param!$D$11,Param!$E$11)*100</f>
        <v>42</v>
      </c>
      <c r="N1027" s="3">
        <f t="shared" si="375"/>
        <v>23323</v>
      </c>
      <c r="O1027" s="3">
        <f t="shared" si="376"/>
        <v>22.933136676499508</v>
      </c>
      <c r="P1027" s="13">
        <f t="shared" si="366"/>
        <v>71190</v>
      </c>
      <c r="Q1027" s="13">
        <f t="shared" si="377"/>
        <v>0</v>
      </c>
      <c r="R1027" s="13">
        <f>tarifest3(A1027-$K$3,$A$3,Param!$B$10,Param!$C$10,Param!$D$10,Param!$E$10,Param!$B$11,Param!$C$11,Param!$D$11,Param!$E$11)</f>
        <v>29083</v>
      </c>
      <c r="S1027" s="3">
        <f t="shared" si="378"/>
        <v>28.596853490658802</v>
      </c>
      <c r="T1027" s="3">
        <f>IF(A1027&lt;$K$3,$K$2,tarifest3grenz(A1027-$K$3,$A$3,Param!$B$10,Param!$C$10,Param!$D$10,Param!$E$10,Param!$B$11,Param!$C$11,Param!$D$11,Param!$E$11))*100</f>
        <v>42</v>
      </c>
      <c r="U1027" s="3">
        <f>MAX(K1027-tarifest3($K$3,$A$3,Param!$B$10,Param!$C$10,Param!$D$10,Param!$E$10,Param!$B$11,Param!$C$11,Param!$D$11,Param!$E$11),0)</f>
        <v>32493</v>
      </c>
      <c r="V1027" s="3">
        <f t="shared" si="379"/>
        <v>31.949852507374633</v>
      </c>
      <c r="W1027" s="3">
        <f t="shared" si="380"/>
        <v>42</v>
      </c>
      <c r="X1027" s="3">
        <f>soli3grenz(K1027,$A$3,Param!$J$9,Param!$J$10,Param!$J$11)*100</f>
        <v>5.5</v>
      </c>
      <c r="Y1027" s="13">
        <f t="shared" si="367"/>
        <v>32493</v>
      </c>
      <c r="Z1027" s="3">
        <f t="shared" si="381"/>
        <v>31.949852507374633</v>
      </c>
      <c r="AA1027" s="13">
        <f t="shared" si="368"/>
        <v>42</v>
      </c>
      <c r="AB1027" s="13">
        <f t="shared" si="369"/>
        <v>-2719.7300000000032</v>
      </c>
      <c r="AC1027" s="13">
        <f t="shared" si="370"/>
        <v>-2.6742674532940036</v>
      </c>
      <c r="AD1027" s="13">
        <f t="shared" si="371"/>
        <v>-2.3099999999999952</v>
      </c>
      <c r="AE1027" s="3">
        <f t="shared" si="372"/>
        <v>0</v>
      </c>
      <c r="AF1027" s="13">
        <f t="shared" si="384"/>
        <v>2719.7300000000032</v>
      </c>
      <c r="AG1027" s="13">
        <f t="shared" si="382"/>
        <v>2.6742674532940036</v>
      </c>
      <c r="AH1027" s="13">
        <f t="shared" si="385"/>
        <v>2.6742674532940036</v>
      </c>
    </row>
    <row r="1028" spans="1:34" x14ac:dyDescent="0.2">
      <c r="A1028" s="8">
        <f t="shared" si="383"/>
        <v>101800</v>
      </c>
      <c r="B1028" s="9">
        <f t="shared" si="363"/>
        <v>101.8</v>
      </c>
      <c r="C1028" s="13">
        <f>tarifest3(A1028,$A$3,Param!$B$5,Param!$C$5,Param!$D$5,Param!$E$5,Param!$B$6,Param!$C$6,Param!$D$6,Param!$E$6)</f>
        <v>33419</v>
      </c>
      <c r="D1028" s="3">
        <f t="shared" si="373"/>
        <v>32.828094302554028</v>
      </c>
      <c r="E1028" s="3">
        <f>tarifest3grenz(A1028,$A$3,Param!$B$5,Param!$C$5,Param!$D$5,Param!$E$5,Param!$B$6,Param!$C$6,Param!$D$6,Param!$E$6)*100</f>
        <v>42</v>
      </c>
      <c r="F1028" s="13">
        <f>soli3(C1028,$A$3,Param!$J$4,Param!$J$5,Param!$J$6)</f>
        <v>1838.04</v>
      </c>
      <c r="G1028" s="3">
        <f>soli3grenz(C1028,$A$3,Param!$J$4,Param!$J$5,Param!$J$6)*100</f>
        <v>5.5</v>
      </c>
      <c r="H1028" s="13">
        <f t="shared" si="364"/>
        <v>35257.040000000001</v>
      </c>
      <c r="I1028" s="3">
        <f t="shared" si="386"/>
        <v>34.633634577603146</v>
      </c>
      <c r="J1028" s="13">
        <f t="shared" si="365"/>
        <v>44.309999999999995</v>
      </c>
      <c r="K1028" s="13">
        <f>tarifest3(A1028,$A$3,Param!$B$10,Param!$C$10,Param!$D$10,Param!$E$10,Param!$B$11,Param!$C$11,Param!$D$11,Param!$E$11)</f>
        <v>37765</v>
      </c>
      <c r="L1028" s="3">
        <f t="shared" si="374"/>
        <v>37.097249508840861</v>
      </c>
      <c r="M1028" s="3">
        <f>tarifest3grenz(A1028,$A$3,Param!$B$10,Param!$C$10,Param!$D$10,Param!$E$10,Param!$B$11,Param!$C$11,Param!$D$11,Param!$E$11)*100</f>
        <v>42</v>
      </c>
      <c r="N1028" s="3">
        <f t="shared" si="375"/>
        <v>23365</v>
      </c>
      <c r="O1028" s="3">
        <f t="shared" si="376"/>
        <v>22.951866404715126</v>
      </c>
      <c r="P1028" s="13">
        <f t="shared" si="366"/>
        <v>71260</v>
      </c>
      <c r="Q1028" s="13">
        <f t="shared" si="377"/>
        <v>0</v>
      </c>
      <c r="R1028" s="13">
        <f>tarifest3(A1028-$K$3,$A$3,Param!$B$10,Param!$C$10,Param!$D$10,Param!$E$10,Param!$B$11,Param!$C$11,Param!$D$11,Param!$E$11)</f>
        <v>29125</v>
      </c>
      <c r="S1028" s="3">
        <f t="shared" si="378"/>
        <v>28.610019646365419</v>
      </c>
      <c r="T1028" s="3">
        <f>IF(A1028&lt;$K$3,$K$2,tarifest3grenz(A1028-$K$3,$A$3,Param!$B$10,Param!$C$10,Param!$D$10,Param!$E$10,Param!$B$11,Param!$C$11,Param!$D$11,Param!$E$11))*100</f>
        <v>42</v>
      </c>
      <c r="U1028" s="3">
        <f>MAX(K1028-tarifest3($K$3,$A$3,Param!$B$10,Param!$C$10,Param!$D$10,Param!$E$10,Param!$B$11,Param!$C$11,Param!$D$11,Param!$E$11),0)</f>
        <v>32535</v>
      </c>
      <c r="V1028" s="3">
        <f t="shared" si="379"/>
        <v>31.959724950884087</v>
      </c>
      <c r="W1028" s="3">
        <f t="shared" si="380"/>
        <v>42</v>
      </c>
      <c r="X1028" s="3">
        <f>soli3grenz(K1028,$A$3,Param!$J$9,Param!$J$10,Param!$J$11)*100</f>
        <v>5.5</v>
      </c>
      <c r="Y1028" s="13">
        <f t="shared" si="367"/>
        <v>32535</v>
      </c>
      <c r="Z1028" s="3">
        <f t="shared" si="381"/>
        <v>31.959724950884087</v>
      </c>
      <c r="AA1028" s="13">
        <f t="shared" si="368"/>
        <v>42</v>
      </c>
      <c r="AB1028" s="13">
        <f t="shared" si="369"/>
        <v>-2722.0400000000009</v>
      </c>
      <c r="AC1028" s="13">
        <f t="shared" si="370"/>
        <v>-2.673909626719059</v>
      </c>
      <c r="AD1028" s="13">
        <f t="shared" si="371"/>
        <v>-2.3099999999999952</v>
      </c>
      <c r="AE1028" s="3">
        <f t="shared" si="372"/>
        <v>0</v>
      </c>
      <c r="AF1028" s="13">
        <f t="shared" si="384"/>
        <v>2722.0400000000009</v>
      </c>
      <c r="AG1028" s="13">
        <f t="shared" si="382"/>
        <v>2.673909626719059</v>
      </c>
      <c r="AH1028" s="13">
        <f t="shared" si="385"/>
        <v>2.673909626719059</v>
      </c>
    </row>
    <row r="1029" spans="1:34" x14ac:dyDescent="0.2">
      <c r="A1029" s="8">
        <f t="shared" si="383"/>
        <v>101900</v>
      </c>
      <c r="B1029" s="9">
        <f t="shared" si="363"/>
        <v>101.9</v>
      </c>
      <c r="C1029" s="13">
        <f>tarifest3(A1029,$A$3,Param!$B$5,Param!$C$5,Param!$D$5,Param!$E$5,Param!$B$6,Param!$C$6,Param!$D$6,Param!$E$6)</f>
        <v>33461</v>
      </c>
      <c r="D1029" s="3">
        <f t="shared" si="373"/>
        <v>32.837095191364085</v>
      </c>
      <c r="E1029" s="3">
        <f>tarifest3grenz(A1029,$A$3,Param!$B$5,Param!$C$5,Param!$D$5,Param!$E$5,Param!$B$6,Param!$C$6,Param!$D$6,Param!$E$6)*100</f>
        <v>42</v>
      </c>
      <c r="F1029" s="13">
        <f>soli3(C1029,$A$3,Param!$J$4,Param!$J$5,Param!$J$6)</f>
        <v>1840.35</v>
      </c>
      <c r="G1029" s="3">
        <f>soli3grenz(C1029,$A$3,Param!$J$4,Param!$J$5,Param!$J$6)*100</f>
        <v>5.5</v>
      </c>
      <c r="H1029" s="13">
        <f t="shared" si="364"/>
        <v>35301.35</v>
      </c>
      <c r="I1029" s="3">
        <f t="shared" si="386"/>
        <v>34.643130520117758</v>
      </c>
      <c r="J1029" s="13">
        <f t="shared" si="365"/>
        <v>44.309999999999995</v>
      </c>
      <c r="K1029" s="13">
        <f>tarifest3(A1029,$A$3,Param!$B$10,Param!$C$10,Param!$D$10,Param!$E$10,Param!$B$11,Param!$C$11,Param!$D$11,Param!$E$11)</f>
        <v>37807</v>
      </c>
      <c r="L1029" s="3">
        <f t="shared" si="374"/>
        <v>37.102060843964672</v>
      </c>
      <c r="M1029" s="3">
        <f>tarifest3grenz(A1029,$A$3,Param!$B$10,Param!$C$10,Param!$D$10,Param!$E$10,Param!$B$11,Param!$C$11,Param!$D$11,Param!$E$11)*100</f>
        <v>42</v>
      </c>
      <c r="N1029" s="3">
        <f t="shared" si="375"/>
        <v>23407</v>
      </c>
      <c r="O1029" s="3">
        <f t="shared" si="376"/>
        <v>22.97055937193327</v>
      </c>
      <c r="P1029" s="13">
        <f t="shared" si="366"/>
        <v>71330</v>
      </c>
      <c r="Q1029" s="13">
        <f t="shared" si="377"/>
        <v>0</v>
      </c>
      <c r="R1029" s="13">
        <f>tarifest3(A1029-$K$3,$A$3,Param!$B$10,Param!$C$10,Param!$D$10,Param!$E$10,Param!$B$11,Param!$C$11,Param!$D$11,Param!$E$11)</f>
        <v>29167</v>
      </c>
      <c r="S1029" s="3">
        <f t="shared" si="378"/>
        <v>28.623159960745831</v>
      </c>
      <c r="T1029" s="3">
        <f>IF(A1029&lt;$K$3,$K$2,tarifest3grenz(A1029-$K$3,$A$3,Param!$B$10,Param!$C$10,Param!$D$10,Param!$E$10,Param!$B$11,Param!$C$11,Param!$D$11,Param!$E$11))*100</f>
        <v>42</v>
      </c>
      <c r="U1029" s="3">
        <f>MAX(K1029-tarifest3($K$3,$A$3,Param!$B$10,Param!$C$10,Param!$D$10,Param!$E$10,Param!$B$11,Param!$C$11,Param!$D$11,Param!$E$11),0)</f>
        <v>32577</v>
      </c>
      <c r="V1029" s="3">
        <f t="shared" si="379"/>
        <v>31.969578017664379</v>
      </c>
      <c r="W1029" s="3">
        <f t="shared" si="380"/>
        <v>42</v>
      </c>
      <c r="X1029" s="3">
        <f>soli3grenz(K1029,$A$3,Param!$J$9,Param!$J$10,Param!$J$11)*100</f>
        <v>5.5</v>
      </c>
      <c r="Y1029" s="13">
        <f t="shared" si="367"/>
        <v>32577</v>
      </c>
      <c r="Z1029" s="3">
        <f t="shared" si="381"/>
        <v>31.969578017664379</v>
      </c>
      <c r="AA1029" s="13">
        <f t="shared" si="368"/>
        <v>42</v>
      </c>
      <c r="AB1029" s="13">
        <f t="shared" si="369"/>
        <v>-2724.3499999999985</v>
      </c>
      <c r="AC1029" s="13">
        <f t="shared" si="370"/>
        <v>-2.6735525024533793</v>
      </c>
      <c r="AD1029" s="13">
        <f t="shared" si="371"/>
        <v>-2.3099999999999952</v>
      </c>
      <c r="AE1029" s="3">
        <f t="shared" si="372"/>
        <v>0</v>
      </c>
      <c r="AF1029" s="13">
        <f t="shared" si="384"/>
        <v>2724.3499999999985</v>
      </c>
      <c r="AG1029" s="13">
        <f t="shared" si="382"/>
        <v>2.6735525024533793</v>
      </c>
      <c r="AH1029" s="13">
        <f t="shared" si="385"/>
        <v>2.6735525024533793</v>
      </c>
    </row>
    <row r="1030" spans="1:34" x14ac:dyDescent="0.2">
      <c r="A1030" s="8">
        <f t="shared" si="383"/>
        <v>102000</v>
      </c>
      <c r="B1030" s="9">
        <f t="shared" si="363"/>
        <v>102</v>
      </c>
      <c r="C1030" s="13">
        <f>tarifest3(A1030,$A$3,Param!$B$5,Param!$C$5,Param!$D$5,Param!$E$5,Param!$B$6,Param!$C$6,Param!$D$6,Param!$E$6)</f>
        <v>33503</v>
      </c>
      <c r="D1030" s="3">
        <f t="shared" si="373"/>
        <v>32.846078431372547</v>
      </c>
      <c r="E1030" s="3">
        <f>tarifest3grenz(A1030,$A$3,Param!$B$5,Param!$C$5,Param!$D$5,Param!$E$5,Param!$B$6,Param!$C$6,Param!$D$6,Param!$E$6)*100</f>
        <v>42</v>
      </c>
      <c r="F1030" s="13">
        <f>soli3(C1030,$A$3,Param!$J$4,Param!$J$5,Param!$J$6)</f>
        <v>1842.66</v>
      </c>
      <c r="G1030" s="3">
        <f>soli3grenz(C1030,$A$3,Param!$J$4,Param!$J$5,Param!$J$6)*100</f>
        <v>5.5</v>
      </c>
      <c r="H1030" s="13">
        <f t="shared" si="364"/>
        <v>35345.660000000003</v>
      </c>
      <c r="I1030" s="3">
        <f t="shared" si="386"/>
        <v>34.652607843137254</v>
      </c>
      <c r="J1030" s="13">
        <f t="shared" si="365"/>
        <v>44.309999999999995</v>
      </c>
      <c r="K1030" s="13">
        <f>tarifest3(A1030,$A$3,Param!$B$10,Param!$C$10,Param!$D$10,Param!$E$10,Param!$B$11,Param!$C$11,Param!$D$11,Param!$E$11)</f>
        <v>37849</v>
      </c>
      <c r="L1030" s="3">
        <f t="shared" si="374"/>
        <v>37.106862745098042</v>
      </c>
      <c r="M1030" s="3">
        <f>tarifest3grenz(A1030,$A$3,Param!$B$10,Param!$C$10,Param!$D$10,Param!$E$10,Param!$B$11,Param!$C$11,Param!$D$11,Param!$E$11)*100</f>
        <v>42</v>
      </c>
      <c r="N1030" s="3">
        <f t="shared" si="375"/>
        <v>23449</v>
      </c>
      <c r="O1030" s="3">
        <f t="shared" si="376"/>
        <v>22.989215686274513</v>
      </c>
      <c r="P1030" s="13">
        <f t="shared" si="366"/>
        <v>71400</v>
      </c>
      <c r="Q1030" s="13">
        <f t="shared" si="377"/>
        <v>0</v>
      </c>
      <c r="R1030" s="13">
        <f>tarifest3(A1030-$K$3,$A$3,Param!$B$10,Param!$C$10,Param!$D$10,Param!$E$10,Param!$B$11,Param!$C$11,Param!$D$11,Param!$E$11)</f>
        <v>29209</v>
      </c>
      <c r="S1030" s="3">
        <f t="shared" si="378"/>
        <v>28.636274509803922</v>
      </c>
      <c r="T1030" s="3">
        <f>IF(A1030&lt;$K$3,$K$2,tarifest3grenz(A1030-$K$3,$A$3,Param!$B$10,Param!$C$10,Param!$D$10,Param!$E$10,Param!$B$11,Param!$C$11,Param!$D$11,Param!$E$11))*100</f>
        <v>42</v>
      </c>
      <c r="U1030" s="3">
        <f>MAX(K1030-tarifest3($K$3,$A$3,Param!$B$10,Param!$C$10,Param!$D$10,Param!$E$10,Param!$B$11,Param!$C$11,Param!$D$11,Param!$E$11),0)</f>
        <v>32619</v>
      </c>
      <c r="V1030" s="3">
        <f t="shared" si="379"/>
        <v>31.979411764705883</v>
      </c>
      <c r="W1030" s="3">
        <f t="shared" si="380"/>
        <v>42</v>
      </c>
      <c r="X1030" s="3">
        <f>soli3grenz(K1030,$A$3,Param!$J$9,Param!$J$10,Param!$J$11)*100</f>
        <v>5.5</v>
      </c>
      <c r="Y1030" s="13">
        <f t="shared" si="367"/>
        <v>32619</v>
      </c>
      <c r="Z1030" s="3">
        <f t="shared" si="381"/>
        <v>31.979411764705883</v>
      </c>
      <c r="AA1030" s="13">
        <f t="shared" si="368"/>
        <v>42</v>
      </c>
      <c r="AB1030" s="13">
        <f t="shared" si="369"/>
        <v>-2726.6600000000035</v>
      </c>
      <c r="AC1030" s="13">
        <f t="shared" si="370"/>
        <v>-2.6731960784313706</v>
      </c>
      <c r="AD1030" s="13">
        <f t="shared" si="371"/>
        <v>-2.3099999999999952</v>
      </c>
      <c r="AE1030" s="3">
        <f t="shared" si="372"/>
        <v>0</v>
      </c>
      <c r="AF1030" s="13">
        <f t="shared" si="384"/>
        <v>2726.6600000000035</v>
      </c>
      <c r="AG1030" s="13">
        <f t="shared" si="382"/>
        <v>2.6731960784313706</v>
      </c>
      <c r="AH1030" s="13">
        <f t="shared" si="385"/>
        <v>2.6731960784313706</v>
      </c>
    </row>
    <row r="1031" spans="1:34" x14ac:dyDescent="0.2">
      <c r="A1031" s="8">
        <f t="shared" si="383"/>
        <v>102100</v>
      </c>
      <c r="B1031" s="9">
        <f t="shared" si="363"/>
        <v>102.1</v>
      </c>
      <c r="C1031" s="13">
        <f>tarifest3(A1031,$A$3,Param!$B$5,Param!$C$5,Param!$D$5,Param!$E$5,Param!$B$6,Param!$C$6,Param!$D$6,Param!$E$6)</f>
        <v>33545</v>
      </c>
      <c r="D1031" s="3">
        <f t="shared" si="373"/>
        <v>32.855044074436826</v>
      </c>
      <c r="E1031" s="3">
        <f>tarifest3grenz(A1031,$A$3,Param!$B$5,Param!$C$5,Param!$D$5,Param!$E$5,Param!$B$6,Param!$C$6,Param!$D$6,Param!$E$6)*100</f>
        <v>42</v>
      </c>
      <c r="F1031" s="13">
        <f>soli3(C1031,$A$3,Param!$J$4,Param!$J$5,Param!$J$6)</f>
        <v>1844.97</v>
      </c>
      <c r="G1031" s="3">
        <f>soli3grenz(C1031,$A$3,Param!$J$4,Param!$J$5,Param!$J$6)*100</f>
        <v>5.5</v>
      </c>
      <c r="H1031" s="13">
        <f t="shared" si="364"/>
        <v>35389.97</v>
      </c>
      <c r="I1031" s="3">
        <f t="shared" si="386"/>
        <v>34.662066601371208</v>
      </c>
      <c r="J1031" s="13">
        <f t="shared" si="365"/>
        <v>44.309999999999995</v>
      </c>
      <c r="K1031" s="13">
        <f>tarifest3(A1031,$A$3,Param!$B$10,Param!$C$10,Param!$D$10,Param!$E$10,Param!$B$11,Param!$C$11,Param!$D$11,Param!$E$11)</f>
        <v>37891</v>
      </c>
      <c r="L1031" s="3">
        <f t="shared" si="374"/>
        <v>37.111655239960825</v>
      </c>
      <c r="M1031" s="3">
        <f>tarifest3grenz(A1031,$A$3,Param!$B$10,Param!$C$10,Param!$D$10,Param!$E$10,Param!$B$11,Param!$C$11,Param!$D$11,Param!$E$11)*100</f>
        <v>42</v>
      </c>
      <c r="N1031" s="3">
        <f t="shared" si="375"/>
        <v>23491</v>
      </c>
      <c r="O1031" s="3">
        <f t="shared" si="376"/>
        <v>23.007835455435846</v>
      </c>
      <c r="P1031" s="13">
        <f t="shared" si="366"/>
        <v>71470</v>
      </c>
      <c r="Q1031" s="13">
        <f t="shared" si="377"/>
        <v>0</v>
      </c>
      <c r="R1031" s="13">
        <f>tarifest3(A1031-$K$3,$A$3,Param!$B$10,Param!$C$10,Param!$D$10,Param!$E$10,Param!$B$11,Param!$C$11,Param!$D$11,Param!$E$11)</f>
        <v>29251</v>
      </c>
      <c r="S1031" s="3">
        <f t="shared" si="378"/>
        <v>28.64936336924584</v>
      </c>
      <c r="T1031" s="3">
        <f>IF(A1031&lt;$K$3,$K$2,tarifest3grenz(A1031-$K$3,$A$3,Param!$B$10,Param!$C$10,Param!$D$10,Param!$E$10,Param!$B$11,Param!$C$11,Param!$D$11,Param!$E$11))*100</f>
        <v>42</v>
      </c>
      <c r="U1031" s="3">
        <f>MAX(K1031-tarifest3($K$3,$A$3,Param!$B$10,Param!$C$10,Param!$D$10,Param!$E$10,Param!$B$11,Param!$C$11,Param!$D$11,Param!$E$11),0)</f>
        <v>32661</v>
      </c>
      <c r="V1031" s="3">
        <f t="shared" si="379"/>
        <v>31.989226248775708</v>
      </c>
      <c r="W1031" s="3">
        <f t="shared" si="380"/>
        <v>42</v>
      </c>
      <c r="X1031" s="3">
        <f>soli3grenz(K1031,$A$3,Param!$J$9,Param!$J$10,Param!$J$11)*100</f>
        <v>5.5</v>
      </c>
      <c r="Y1031" s="13">
        <f t="shared" si="367"/>
        <v>32661</v>
      </c>
      <c r="Z1031" s="3">
        <f t="shared" si="381"/>
        <v>31.989226248775708</v>
      </c>
      <c r="AA1031" s="13">
        <f t="shared" si="368"/>
        <v>42</v>
      </c>
      <c r="AB1031" s="13">
        <f t="shared" si="369"/>
        <v>-2728.9700000000012</v>
      </c>
      <c r="AC1031" s="13">
        <f t="shared" si="370"/>
        <v>-2.6728403525955002</v>
      </c>
      <c r="AD1031" s="13">
        <f t="shared" si="371"/>
        <v>-2.3099999999999952</v>
      </c>
      <c r="AE1031" s="3">
        <f t="shared" si="372"/>
        <v>0</v>
      </c>
      <c r="AF1031" s="13">
        <f t="shared" si="384"/>
        <v>2728.9700000000012</v>
      </c>
      <c r="AG1031" s="13">
        <f t="shared" si="382"/>
        <v>2.6728403525955002</v>
      </c>
      <c r="AH1031" s="13">
        <f t="shared" si="385"/>
        <v>2.6728403525955002</v>
      </c>
    </row>
    <row r="1032" spans="1:34" x14ac:dyDescent="0.2">
      <c r="A1032" s="8">
        <f t="shared" si="383"/>
        <v>102200</v>
      </c>
      <c r="B1032" s="9">
        <f t="shared" si="363"/>
        <v>102.2</v>
      </c>
      <c r="C1032" s="13">
        <f>tarifest3(A1032,$A$3,Param!$B$5,Param!$C$5,Param!$D$5,Param!$E$5,Param!$B$6,Param!$C$6,Param!$D$6,Param!$E$6)</f>
        <v>33587</v>
      </c>
      <c r="D1032" s="3">
        <f t="shared" si="373"/>
        <v>32.863992172211347</v>
      </c>
      <c r="E1032" s="3">
        <f>tarifest3grenz(A1032,$A$3,Param!$B$5,Param!$C$5,Param!$D$5,Param!$E$5,Param!$B$6,Param!$C$6,Param!$D$6,Param!$E$6)*100</f>
        <v>42</v>
      </c>
      <c r="F1032" s="13">
        <f>soli3(C1032,$A$3,Param!$J$4,Param!$J$5,Param!$J$6)</f>
        <v>1847.28</v>
      </c>
      <c r="G1032" s="3">
        <f>soli3grenz(C1032,$A$3,Param!$J$4,Param!$J$5,Param!$J$6)*100</f>
        <v>5.5</v>
      </c>
      <c r="H1032" s="13">
        <f t="shared" si="364"/>
        <v>35434.28</v>
      </c>
      <c r="I1032" s="3">
        <f t="shared" si="386"/>
        <v>34.671506849315065</v>
      </c>
      <c r="J1032" s="13">
        <f t="shared" si="365"/>
        <v>44.309999999999995</v>
      </c>
      <c r="K1032" s="13">
        <f>tarifest3(A1032,$A$3,Param!$B$10,Param!$C$10,Param!$D$10,Param!$E$10,Param!$B$11,Param!$C$11,Param!$D$11,Param!$E$11)</f>
        <v>37933</v>
      </c>
      <c r="L1032" s="3">
        <f t="shared" si="374"/>
        <v>37.11643835616438</v>
      </c>
      <c r="M1032" s="3">
        <f>tarifest3grenz(A1032,$A$3,Param!$B$10,Param!$C$10,Param!$D$10,Param!$E$10,Param!$B$11,Param!$C$11,Param!$D$11,Param!$E$11)*100</f>
        <v>42</v>
      </c>
      <c r="N1032" s="3">
        <f t="shared" si="375"/>
        <v>23533</v>
      </c>
      <c r="O1032" s="3">
        <f t="shared" si="376"/>
        <v>23.026418786692759</v>
      </c>
      <c r="P1032" s="13">
        <f t="shared" si="366"/>
        <v>71540</v>
      </c>
      <c r="Q1032" s="13">
        <f t="shared" si="377"/>
        <v>0</v>
      </c>
      <c r="R1032" s="13">
        <f>tarifest3(A1032-$K$3,$A$3,Param!$B$10,Param!$C$10,Param!$D$10,Param!$E$10,Param!$B$11,Param!$C$11,Param!$D$11,Param!$E$11)</f>
        <v>29293</v>
      </c>
      <c r="S1032" s="3">
        <f t="shared" si="378"/>
        <v>28.662426614481408</v>
      </c>
      <c r="T1032" s="3">
        <f>IF(A1032&lt;$K$3,$K$2,tarifest3grenz(A1032-$K$3,$A$3,Param!$B$10,Param!$C$10,Param!$D$10,Param!$E$10,Param!$B$11,Param!$C$11,Param!$D$11,Param!$E$11))*100</f>
        <v>42</v>
      </c>
      <c r="U1032" s="3">
        <f>MAX(K1032-tarifest3($K$3,$A$3,Param!$B$10,Param!$C$10,Param!$D$10,Param!$E$10,Param!$B$11,Param!$C$11,Param!$D$11,Param!$E$11),0)</f>
        <v>32703</v>
      </c>
      <c r="V1032" s="3">
        <f t="shared" si="379"/>
        <v>31.999021526418787</v>
      </c>
      <c r="W1032" s="3">
        <f t="shared" si="380"/>
        <v>42</v>
      </c>
      <c r="X1032" s="3">
        <f>soli3grenz(K1032,$A$3,Param!$J$9,Param!$J$10,Param!$J$11)*100</f>
        <v>5.5</v>
      </c>
      <c r="Y1032" s="13">
        <f t="shared" si="367"/>
        <v>32703</v>
      </c>
      <c r="Z1032" s="3">
        <f t="shared" si="381"/>
        <v>31.999021526418787</v>
      </c>
      <c r="AA1032" s="13">
        <f t="shared" si="368"/>
        <v>42</v>
      </c>
      <c r="AB1032" s="13">
        <f t="shared" si="369"/>
        <v>-2731.2799999999988</v>
      </c>
      <c r="AC1032" s="13">
        <f t="shared" si="370"/>
        <v>-2.6724853228962786</v>
      </c>
      <c r="AD1032" s="13">
        <f t="shared" si="371"/>
        <v>-2.3099999999999952</v>
      </c>
      <c r="AE1032" s="3">
        <f t="shared" si="372"/>
        <v>0</v>
      </c>
      <c r="AF1032" s="13">
        <f t="shared" si="384"/>
        <v>2731.2799999999988</v>
      </c>
      <c r="AG1032" s="13">
        <f t="shared" si="382"/>
        <v>2.6724853228962786</v>
      </c>
      <c r="AH1032" s="13">
        <f t="shared" si="385"/>
        <v>2.6724853228962786</v>
      </c>
    </row>
    <row r="1033" spans="1:34" x14ac:dyDescent="0.2">
      <c r="A1033" s="8">
        <f t="shared" si="383"/>
        <v>102300</v>
      </c>
      <c r="B1033" s="9">
        <f t="shared" si="363"/>
        <v>102.3</v>
      </c>
      <c r="C1033" s="13">
        <f>tarifest3(A1033,$A$3,Param!$B$5,Param!$C$5,Param!$D$5,Param!$E$5,Param!$B$6,Param!$C$6,Param!$D$6,Param!$E$6)</f>
        <v>33629</v>
      </c>
      <c r="D1033" s="3">
        <f t="shared" si="373"/>
        <v>32.872922776148584</v>
      </c>
      <c r="E1033" s="3">
        <f>tarifest3grenz(A1033,$A$3,Param!$B$5,Param!$C$5,Param!$D$5,Param!$E$5,Param!$B$6,Param!$C$6,Param!$D$6,Param!$E$6)*100</f>
        <v>42</v>
      </c>
      <c r="F1033" s="13">
        <f>soli3(C1033,$A$3,Param!$J$4,Param!$J$5,Param!$J$6)</f>
        <v>1849.59</v>
      </c>
      <c r="G1033" s="3">
        <f>soli3grenz(C1033,$A$3,Param!$J$4,Param!$J$5,Param!$J$6)*100</f>
        <v>5.5</v>
      </c>
      <c r="H1033" s="13">
        <f t="shared" si="364"/>
        <v>35478.589999999997</v>
      </c>
      <c r="I1033" s="3">
        <f t="shared" si="386"/>
        <v>34.680928641251221</v>
      </c>
      <c r="J1033" s="13">
        <f t="shared" si="365"/>
        <v>44.309999999999995</v>
      </c>
      <c r="K1033" s="13">
        <f>tarifest3(A1033,$A$3,Param!$B$10,Param!$C$10,Param!$D$10,Param!$E$10,Param!$B$11,Param!$C$11,Param!$D$11,Param!$E$11)</f>
        <v>37975</v>
      </c>
      <c r="L1033" s="3">
        <f t="shared" si="374"/>
        <v>37.121212121212125</v>
      </c>
      <c r="M1033" s="3">
        <f>tarifest3grenz(A1033,$A$3,Param!$B$10,Param!$C$10,Param!$D$10,Param!$E$10,Param!$B$11,Param!$C$11,Param!$D$11,Param!$E$11)*100</f>
        <v>42</v>
      </c>
      <c r="N1033" s="3">
        <f t="shared" si="375"/>
        <v>23575</v>
      </c>
      <c r="O1033" s="3">
        <f t="shared" si="376"/>
        <v>23.044965786901269</v>
      </c>
      <c r="P1033" s="13">
        <f t="shared" si="366"/>
        <v>71610</v>
      </c>
      <c r="Q1033" s="13">
        <f t="shared" si="377"/>
        <v>0</v>
      </c>
      <c r="R1033" s="13">
        <f>tarifest3(A1033-$K$3,$A$3,Param!$B$10,Param!$C$10,Param!$D$10,Param!$E$10,Param!$B$11,Param!$C$11,Param!$D$11,Param!$E$11)</f>
        <v>29335</v>
      </c>
      <c r="S1033" s="3">
        <f t="shared" si="378"/>
        <v>28.675464320625611</v>
      </c>
      <c r="T1033" s="3">
        <f>IF(A1033&lt;$K$3,$K$2,tarifest3grenz(A1033-$K$3,$A$3,Param!$B$10,Param!$C$10,Param!$D$10,Param!$E$10,Param!$B$11,Param!$C$11,Param!$D$11,Param!$E$11))*100</f>
        <v>42</v>
      </c>
      <c r="U1033" s="3">
        <f>MAX(K1033-tarifest3($K$3,$A$3,Param!$B$10,Param!$C$10,Param!$D$10,Param!$E$10,Param!$B$11,Param!$C$11,Param!$D$11,Param!$E$11),0)</f>
        <v>32745</v>
      </c>
      <c r="V1033" s="3">
        <f t="shared" si="379"/>
        <v>32.008797653958943</v>
      </c>
      <c r="W1033" s="3">
        <f t="shared" si="380"/>
        <v>42</v>
      </c>
      <c r="X1033" s="3">
        <f>soli3grenz(K1033,$A$3,Param!$J$9,Param!$J$10,Param!$J$11)*100</f>
        <v>5.5</v>
      </c>
      <c r="Y1033" s="13">
        <f t="shared" si="367"/>
        <v>32745</v>
      </c>
      <c r="Z1033" s="3">
        <f t="shared" si="381"/>
        <v>32.008797653958943</v>
      </c>
      <c r="AA1033" s="13">
        <f t="shared" si="368"/>
        <v>42</v>
      </c>
      <c r="AB1033" s="13">
        <f t="shared" si="369"/>
        <v>-2733.5899999999965</v>
      </c>
      <c r="AC1033" s="13">
        <f t="shared" si="370"/>
        <v>-2.6721309872922774</v>
      </c>
      <c r="AD1033" s="13">
        <f t="shared" si="371"/>
        <v>-2.3099999999999952</v>
      </c>
      <c r="AE1033" s="3">
        <f t="shared" si="372"/>
        <v>0</v>
      </c>
      <c r="AF1033" s="13">
        <f t="shared" si="384"/>
        <v>2733.5899999999965</v>
      </c>
      <c r="AG1033" s="13">
        <f t="shared" si="382"/>
        <v>2.6721309872922774</v>
      </c>
      <c r="AH1033" s="13">
        <f t="shared" si="385"/>
        <v>2.6721309872922774</v>
      </c>
    </row>
    <row r="1034" spans="1:34" x14ac:dyDescent="0.2">
      <c r="A1034" s="8">
        <f t="shared" si="383"/>
        <v>102400</v>
      </c>
      <c r="B1034" s="9">
        <f t="shared" ref="B1034:B1097" si="387">+A1034/1000</f>
        <v>102.4</v>
      </c>
      <c r="C1034" s="13">
        <f>tarifest3(A1034,$A$3,Param!$B$5,Param!$C$5,Param!$D$5,Param!$E$5,Param!$B$6,Param!$C$6,Param!$D$6,Param!$E$6)</f>
        <v>33671</v>
      </c>
      <c r="D1034" s="3">
        <f t="shared" si="373"/>
        <v>32.8818359375</v>
      </c>
      <c r="E1034" s="3">
        <f>tarifest3grenz(A1034,$A$3,Param!$B$5,Param!$C$5,Param!$D$5,Param!$E$5,Param!$B$6,Param!$C$6,Param!$D$6,Param!$E$6)*100</f>
        <v>42</v>
      </c>
      <c r="F1034" s="13">
        <f>soli3(C1034,$A$3,Param!$J$4,Param!$J$5,Param!$J$6)</f>
        <v>1851.9</v>
      </c>
      <c r="G1034" s="3">
        <f>soli3grenz(C1034,$A$3,Param!$J$4,Param!$J$5,Param!$J$6)*100</f>
        <v>5.5</v>
      </c>
      <c r="H1034" s="13">
        <f t="shared" ref="H1034:H1097" si="388">+C1034+F1034</f>
        <v>35522.9</v>
      </c>
      <c r="I1034" s="3">
        <f t="shared" si="386"/>
        <v>34.690332031250001</v>
      </c>
      <c r="J1034" s="13">
        <f t="shared" ref="J1034:J1097" si="389">+E1034*(1+G1034/100)</f>
        <v>44.309999999999995</v>
      </c>
      <c r="K1034" s="13">
        <f>tarifest3(A1034,$A$3,Param!$B$10,Param!$C$10,Param!$D$10,Param!$E$10,Param!$B$11,Param!$C$11,Param!$D$11,Param!$E$11)</f>
        <v>38017</v>
      </c>
      <c r="L1034" s="3">
        <f t="shared" si="374"/>
        <v>37.1259765625</v>
      </c>
      <c r="M1034" s="3">
        <f>tarifest3grenz(A1034,$A$3,Param!$B$10,Param!$C$10,Param!$D$10,Param!$E$10,Param!$B$11,Param!$C$11,Param!$D$11,Param!$E$11)*100</f>
        <v>42</v>
      </c>
      <c r="N1034" s="3">
        <f t="shared" si="375"/>
        <v>23617</v>
      </c>
      <c r="O1034" s="3">
        <f t="shared" si="376"/>
        <v>23.0634765625</v>
      </c>
      <c r="P1034" s="13">
        <f t="shared" ref="P1034:P1097" si="390">+A1034*$K$2</f>
        <v>71680</v>
      </c>
      <c r="Q1034" s="13">
        <f t="shared" si="377"/>
        <v>0</v>
      </c>
      <c r="R1034" s="13">
        <f>tarifest3(A1034-$K$3,$A$3,Param!$B$10,Param!$C$10,Param!$D$10,Param!$E$10,Param!$B$11,Param!$C$11,Param!$D$11,Param!$E$11)</f>
        <v>29377</v>
      </c>
      <c r="S1034" s="3">
        <f t="shared" si="378"/>
        <v>28.6884765625</v>
      </c>
      <c r="T1034" s="3">
        <f>IF(A1034&lt;$K$3,$K$2,tarifest3grenz(A1034-$K$3,$A$3,Param!$B$10,Param!$C$10,Param!$D$10,Param!$E$10,Param!$B$11,Param!$C$11,Param!$D$11,Param!$E$11))*100</f>
        <v>42</v>
      </c>
      <c r="U1034" s="3">
        <f>MAX(K1034-tarifest3($K$3,$A$3,Param!$B$10,Param!$C$10,Param!$D$10,Param!$E$10,Param!$B$11,Param!$C$11,Param!$D$11,Param!$E$11),0)</f>
        <v>32787</v>
      </c>
      <c r="V1034" s="3">
        <f t="shared" si="379"/>
        <v>32.0185546875</v>
      </c>
      <c r="W1034" s="3">
        <f t="shared" si="380"/>
        <v>42</v>
      </c>
      <c r="X1034" s="3">
        <f>soli3grenz(K1034,$A$3,Param!$J$9,Param!$J$10,Param!$J$11)*100</f>
        <v>5.5</v>
      </c>
      <c r="Y1034" s="13">
        <f t="shared" ref="Y1034:Y1097" si="391">IF($Y$4=0,N1034,IF($Y$4=1,Q1034+R1034,IF($Y$4=2,Q1034+U1034)))</f>
        <v>32787</v>
      </c>
      <c r="Z1034" s="3">
        <f t="shared" si="381"/>
        <v>32.0185546875</v>
      </c>
      <c r="AA1034" s="13">
        <f t="shared" ref="AA1034:AA1097" si="392">IF($Y$4=0,M1034,IF($Y$4=1,T1034,IF($Y$4=2,W1034)))</f>
        <v>42</v>
      </c>
      <c r="AB1034" s="13">
        <f t="shared" ref="AB1034:AB1097" si="393">+Y1034-H1034</f>
        <v>-2735.9000000000015</v>
      </c>
      <c r="AC1034" s="13">
        <f t="shared" ref="AC1034:AC1097" si="394">+Z1034-I1034</f>
        <v>-2.6717773437500014</v>
      </c>
      <c r="AD1034" s="13">
        <f t="shared" ref="AD1034:AD1097" si="395">+AA1034-J1034</f>
        <v>-2.3099999999999952</v>
      </c>
      <c r="AE1034" s="3">
        <f t="shared" ref="AE1034:AE1097" si="396">+M1034-E1034</f>
        <v>0</v>
      </c>
      <c r="AF1034" s="13">
        <f t="shared" si="384"/>
        <v>2735.9000000000015</v>
      </c>
      <c r="AG1034" s="13">
        <f t="shared" si="382"/>
        <v>2.6717773437500014</v>
      </c>
      <c r="AH1034" s="13">
        <f t="shared" si="385"/>
        <v>2.6717773437500014</v>
      </c>
    </row>
    <row r="1035" spans="1:34" x14ac:dyDescent="0.2">
      <c r="A1035" s="8">
        <f t="shared" si="383"/>
        <v>102500</v>
      </c>
      <c r="B1035" s="9">
        <f t="shared" si="387"/>
        <v>102.5</v>
      </c>
      <c r="C1035" s="13">
        <f>tarifest3(A1035,$A$3,Param!$B$5,Param!$C$5,Param!$D$5,Param!$E$5,Param!$B$6,Param!$C$6,Param!$D$6,Param!$E$6)</f>
        <v>33713</v>
      </c>
      <c r="D1035" s="3">
        <f t="shared" ref="D1035:D1098" si="397">IF($A1035=0,0,C1035/$A1035*100)</f>
        <v>32.890731707317073</v>
      </c>
      <c r="E1035" s="3">
        <f>tarifest3grenz(A1035,$A$3,Param!$B$5,Param!$C$5,Param!$D$5,Param!$E$5,Param!$B$6,Param!$C$6,Param!$D$6,Param!$E$6)*100</f>
        <v>42</v>
      </c>
      <c r="F1035" s="13">
        <f>soli3(C1035,$A$3,Param!$J$4,Param!$J$5,Param!$J$6)</f>
        <v>1854.21</v>
      </c>
      <c r="G1035" s="3">
        <f>soli3grenz(C1035,$A$3,Param!$J$4,Param!$J$5,Param!$J$6)*100</f>
        <v>5.5</v>
      </c>
      <c r="H1035" s="13">
        <f t="shared" si="388"/>
        <v>35567.21</v>
      </c>
      <c r="I1035" s="3">
        <f t="shared" si="386"/>
        <v>34.699717073170731</v>
      </c>
      <c r="J1035" s="13">
        <f t="shared" si="389"/>
        <v>44.309999999999995</v>
      </c>
      <c r="K1035" s="13">
        <f>tarifest3(A1035,$A$3,Param!$B$10,Param!$C$10,Param!$D$10,Param!$E$10,Param!$B$11,Param!$C$11,Param!$D$11,Param!$E$11)</f>
        <v>38059</v>
      </c>
      <c r="L1035" s="3">
        <f t="shared" ref="L1035:L1098" si="398">IF($A1035=0,0,K1035/$A1035*100)</f>
        <v>37.130731707317075</v>
      </c>
      <c r="M1035" s="3">
        <f>tarifest3grenz(A1035,$A$3,Param!$B$10,Param!$C$10,Param!$D$10,Param!$E$10,Param!$B$11,Param!$C$11,Param!$D$11,Param!$E$11)*100</f>
        <v>42</v>
      </c>
      <c r="N1035" s="3">
        <f t="shared" ref="N1035:N1098" si="399">+K1035-$K$1</f>
        <v>23659</v>
      </c>
      <c r="O1035" s="3">
        <f t="shared" ref="O1035:O1098" si="400">IF($A1035=0,0,N1035/$A1035*100)</f>
        <v>23.081951219512195</v>
      </c>
      <c r="P1035" s="13">
        <f t="shared" si="390"/>
        <v>71750</v>
      </c>
      <c r="Q1035" s="13">
        <f t="shared" ref="Q1035:Q1098" si="401">MIN(P1035-$K$1,0)</f>
        <v>0</v>
      </c>
      <c r="R1035" s="13">
        <f>tarifest3(A1035-$K$3,$A$3,Param!$B$10,Param!$C$10,Param!$D$10,Param!$E$10,Param!$B$11,Param!$C$11,Param!$D$11,Param!$E$11)</f>
        <v>29419</v>
      </c>
      <c r="S1035" s="3">
        <f t="shared" ref="S1035:S1098" si="402">IF($A1035=0,0,(Q1035+R1035)/$A1035*100)</f>
        <v>28.701463414634148</v>
      </c>
      <c r="T1035" s="3">
        <f>IF(A1035&lt;$K$3,$K$2,tarifest3grenz(A1035-$K$3,$A$3,Param!$B$10,Param!$C$10,Param!$D$10,Param!$E$10,Param!$B$11,Param!$C$11,Param!$D$11,Param!$E$11))*100</f>
        <v>42</v>
      </c>
      <c r="U1035" s="3">
        <f>MAX(K1035-tarifest3($K$3,$A$3,Param!$B$10,Param!$C$10,Param!$D$10,Param!$E$10,Param!$B$11,Param!$C$11,Param!$D$11,Param!$E$11),0)</f>
        <v>32829</v>
      </c>
      <c r="V1035" s="3">
        <f t="shared" ref="V1035:V1098" si="403">IF($A1035=0,0,(Q1035+U1035)/$A1035*100)</f>
        <v>32.028292682926832</v>
      </c>
      <c r="W1035" s="3">
        <f t="shared" ref="W1035:W1098" si="404">IF(A1035&lt;$K$3,$K$2*100,M1035)</f>
        <v>42</v>
      </c>
      <c r="X1035" s="3">
        <f>soli3grenz(K1035,$A$3,Param!$J$9,Param!$J$10,Param!$J$11)*100</f>
        <v>5.5</v>
      </c>
      <c r="Y1035" s="13">
        <f t="shared" si="391"/>
        <v>32829</v>
      </c>
      <c r="Z1035" s="3">
        <f t="shared" ref="Z1035:Z1098" si="405">IF($A1035=0,0,Y1035/$A1035*100)</f>
        <v>32.028292682926832</v>
      </c>
      <c r="AA1035" s="13">
        <f t="shared" si="392"/>
        <v>42</v>
      </c>
      <c r="AB1035" s="13">
        <f t="shared" si="393"/>
        <v>-2738.2099999999991</v>
      </c>
      <c r="AC1035" s="13">
        <f t="shared" si="394"/>
        <v>-2.6714243902438994</v>
      </c>
      <c r="AD1035" s="13">
        <f t="shared" si="395"/>
        <v>-2.3099999999999952</v>
      </c>
      <c r="AE1035" s="3">
        <f t="shared" si="396"/>
        <v>0</v>
      </c>
      <c r="AF1035" s="13">
        <f t="shared" si="384"/>
        <v>2738.2099999999991</v>
      </c>
      <c r="AG1035" s="13">
        <f t="shared" ref="AG1035:AG1098" si="406">-AC1035</f>
        <v>2.6714243902438994</v>
      </c>
      <c r="AH1035" s="13">
        <f t="shared" si="385"/>
        <v>2.6714243902438994</v>
      </c>
    </row>
    <row r="1036" spans="1:34" x14ac:dyDescent="0.2">
      <c r="A1036" s="8">
        <f t="shared" ref="A1036:A1099" si="407">+A1035+100</f>
        <v>102600</v>
      </c>
      <c r="B1036" s="9">
        <f t="shared" si="387"/>
        <v>102.6</v>
      </c>
      <c r="C1036" s="13">
        <f>tarifest3(A1036,$A$3,Param!$B$5,Param!$C$5,Param!$D$5,Param!$E$5,Param!$B$6,Param!$C$6,Param!$D$6,Param!$E$6)</f>
        <v>33755</v>
      </c>
      <c r="D1036" s="3">
        <f t="shared" si="397"/>
        <v>32.899610136452239</v>
      </c>
      <c r="E1036" s="3">
        <f>tarifest3grenz(A1036,$A$3,Param!$B$5,Param!$C$5,Param!$D$5,Param!$E$5,Param!$B$6,Param!$C$6,Param!$D$6,Param!$E$6)*100</f>
        <v>42</v>
      </c>
      <c r="F1036" s="13">
        <f>soli3(C1036,$A$3,Param!$J$4,Param!$J$5,Param!$J$6)</f>
        <v>1856.52</v>
      </c>
      <c r="G1036" s="3">
        <f>soli3grenz(C1036,$A$3,Param!$J$4,Param!$J$5,Param!$J$6)*100</f>
        <v>5.5</v>
      </c>
      <c r="H1036" s="13">
        <f t="shared" si="388"/>
        <v>35611.519999999997</v>
      </c>
      <c r="I1036" s="3">
        <f t="shared" si="386"/>
        <v>34.709083820662769</v>
      </c>
      <c r="J1036" s="13">
        <f t="shared" si="389"/>
        <v>44.309999999999995</v>
      </c>
      <c r="K1036" s="13">
        <f>tarifest3(A1036,$A$3,Param!$B$10,Param!$C$10,Param!$D$10,Param!$E$10,Param!$B$11,Param!$C$11,Param!$D$11,Param!$E$11)</f>
        <v>38101</v>
      </c>
      <c r="L1036" s="3">
        <f t="shared" si="398"/>
        <v>37.135477582846008</v>
      </c>
      <c r="M1036" s="3">
        <f>tarifest3grenz(A1036,$A$3,Param!$B$10,Param!$C$10,Param!$D$10,Param!$E$10,Param!$B$11,Param!$C$11,Param!$D$11,Param!$E$11)*100</f>
        <v>42</v>
      </c>
      <c r="N1036" s="3">
        <f t="shared" si="399"/>
        <v>23701</v>
      </c>
      <c r="O1036" s="3">
        <f t="shared" si="400"/>
        <v>23.100389863547758</v>
      </c>
      <c r="P1036" s="13">
        <f t="shared" si="390"/>
        <v>71820</v>
      </c>
      <c r="Q1036" s="13">
        <f t="shared" si="401"/>
        <v>0</v>
      </c>
      <c r="R1036" s="13">
        <f>tarifest3(A1036-$K$3,$A$3,Param!$B$10,Param!$C$10,Param!$D$10,Param!$E$10,Param!$B$11,Param!$C$11,Param!$D$11,Param!$E$11)</f>
        <v>29461</v>
      </c>
      <c r="S1036" s="3">
        <f t="shared" si="402"/>
        <v>28.714424951267059</v>
      </c>
      <c r="T1036" s="3">
        <f>IF(A1036&lt;$K$3,$K$2,tarifest3grenz(A1036-$K$3,$A$3,Param!$B$10,Param!$C$10,Param!$D$10,Param!$E$10,Param!$B$11,Param!$C$11,Param!$D$11,Param!$E$11))*100</f>
        <v>42</v>
      </c>
      <c r="U1036" s="3">
        <f>MAX(K1036-tarifest3($K$3,$A$3,Param!$B$10,Param!$C$10,Param!$D$10,Param!$E$10,Param!$B$11,Param!$C$11,Param!$D$11,Param!$E$11),0)</f>
        <v>32871</v>
      </c>
      <c r="V1036" s="3">
        <f t="shared" si="403"/>
        <v>32.038011695906434</v>
      </c>
      <c r="W1036" s="3">
        <f t="shared" si="404"/>
        <v>42</v>
      </c>
      <c r="X1036" s="3">
        <f>soli3grenz(K1036,$A$3,Param!$J$9,Param!$J$10,Param!$J$11)*100</f>
        <v>5.5</v>
      </c>
      <c r="Y1036" s="13">
        <f t="shared" si="391"/>
        <v>32871</v>
      </c>
      <c r="Z1036" s="3">
        <f t="shared" si="405"/>
        <v>32.038011695906434</v>
      </c>
      <c r="AA1036" s="13">
        <f t="shared" si="392"/>
        <v>42</v>
      </c>
      <c r="AB1036" s="13">
        <f t="shared" si="393"/>
        <v>-2740.5199999999968</v>
      </c>
      <c r="AC1036" s="13">
        <f t="shared" si="394"/>
        <v>-2.6710721247563356</v>
      </c>
      <c r="AD1036" s="13">
        <f t="shared" si="395"/>
        <v>-2.3099999999999952</v>
      </c>
      <c r="AE1036" s="3">
        <f t="shared" si="396"/>
        <v>0</v>
      </c>
      <c r="AF1036" s="13">
        <f t="shared" si="384"/>
        <v>2740.5199999999968</v>
      </c>
      <c r="AG1036" s="13">
        <f t="shared" si="406"/>
        <v>2.6710721247563356</v>
      </c>
      <c r="AH1036" s="13">
        <f t="shared" si="385"/>
        <v>2.6710721247563356</v>
      </c>
    </row>
    <row r="1037" spans="1:34" x14ac:dyDescent="0.2">
      <c r="A1037" s="8">
        <f t="shared" si="407"/>
        <v>102700</v>
      </c>
      <c r="B1037" s="9">
        <f t="shared" si="387"/>
        <v>102.7</v>
      </c>
      <c r="C1037" s="13">
        <f>tarifest3(A1037,$A$3,Param!$B$5,Param!$C$5,Param!$D$5,Param!$E$5,Param!$B$6,Param!$C$6,Param!$D$6,Param!$E$6)</f>
        <v>33797</v>
      </c>
      <c r="D1037" s="3">
        <f t="shared" si="397"/>
        <v>32.908471275559883</v>
      </c>
      <c r="E1037" s="3">
        <f>tarifest3grenz(A1037,$A$3,Param!$B$5,Param!$C$5,Param!$D$5,Param!$E$5,Param!$B$6,Param!$C$6,Param!$D$6,Param!$E$6)*100</f>
        <v>42</v>
      </c>
      <c r="F1037" s="13">
        <f>soli3(C1037,$A$3,Param!$J$4,Param!$J$5,Param!$J$6)</f>
        <v>1858.83</v>
      </c>
      <c r="G1037" s="3">
        <f>soli3grenz(C1037,$A$3,Param!$J$4,Param!$J$5,Param!$J$6)*100</f>
        <v>5.5</v>
      </c>
      <c r="H1037" s="13">
        <f t="shared" si="388"/>
        <v>35655.83</v>
      </c>
      <c r="I1037" s="3">
        <f t="shared" si="386"/>
        <v>34.718432327166504</v>
      </c>
      <c r="J1037" s="13">
        <f t="shared" si="389"/>
        <v>44.309999999999995</v>
      </c>
      <c r="K1037" s="13">
        <f>tarifest3(A1037,$A$3,Param!$B$10,Param!$C$10,Param!$D$10,Param!$E$10,Param!$B$11,Param!$C$11,Param!$D$11,Param!$E$11)</f>
        <v>38143</v>
      </c>
      <c r="L1037" s="3">
        <f t="shared" si="398"/>
        <v>37.140214216163578</v>
      </c>
      <c r="M1037" s="3">
        <f>tarifest3grenz(A1037,$A$3,Param!$B$10,Param!$C$10,Param!$D$10,Param!$E$10,Param!$B$11,Param!$C$11,Param!$D$11,Param!$E$11)*100</f>
        <v>42</v>
      </c>
      <c r="N1037" s="3">
        <f t="shared" si="399"/>
        <v>23743</v>
      </c>
      <c r="O1037" s="3">
        <f t="shared" si="400"/>
        <v>23.118792599805257</v>
      </c>
      <c r="P1037" s="13">
        <f t="shared" si="390"/>
        <v>71890</v>
      </c>
      <c r="Q1037" s="13">
        <f t="shared" si="401"/>
        <v>0</v>
      </c>
      <c r="R1037" s="13">
        <f>tarifest3(A1037-$K$3,$A$3,Param!$B$10,Param!$C$10,Param!$D$10,Param!$E$10,Param!$B$11,Param!$C$11,Param!$D$11,Param!$E$11)</f>
        <v>29503</v>
      </c>
      <c r="S1037" s="3">
        <f t="shared" si="402"/>
        <v>28.727361246348586</v>
      </c>
      <c r="T1037" s="3">
        <f>IF(A1037&lt;$K$3,$K$2,tarifest3grenz(A1037-$K$3,$A$3,Param!$B$10,Param!$C$10,Param!$D$10,Param!$E$10,Param!$B$11,Param!$C$11,Param!$D$11,Param!$E$11))*100</f>
        <v>42</v>
      </c>
      <c r="U1037" s="3">
        <f>MAX(K1037-tarifest3($K$3,$A$3,Param!$B$10,Param!$C$10,Param!$D$10,Param!$E$10,Param!$B$11,Param!$C$11,Param!$D$11,Param!$E$11),0)</f>
        <v>32913</v>
      </c>
      <c r="V1037" s="3">
        <f t="shared" si="403"/>
        <v>32.047711781888999</v>
      </c>
      <c r="W1037" s="3">
        <f t="shared" si="404"/>
        <v>42</v>
      </c>
      <c r="X1037" s="3">
        <f>soli3grenz(K1037,$A$3,Param!$J$9,Param!$J$10,Param!$J$11)*100</f>
        <v>5.5</v>
      </c>
      <c r="Y1037" s="13">
        <f t="shared" si="391"/>
        <v>32913</v>
      </c>
      <c r="Z1037" s="3">
        <f t="shared" si="405"/>
        <v>32.047711781888999</v>
      </c>
      <c r="AA1037" s="13">
        <f t="shared" si="392"/>
        <v>42</v>
      </c>
      <c r="AB1037" s="13">
        <f t="shared" si="393"/>
        <v>-2742.8300000000017</v>
      </c>
      <c r="AC1037" s="13">
        <f t="shared" si="394"/>
        <v>-2.6707205452775042</v>
      </c>
      <c r="AD1037" s="13">
        <f t="shared" si="395"/>
        <v>-2.3099999999999952</v>
      </c>
      <c r="AE1037" s="3">
        <f t="shared" si="396"/>
        <v>0</v>
      </c>
      <c r="AF1037" s="13">
        <f t="shared" si="384"/>
        <v>2742.8300000000017</v>
      </c>
      <c r="AG1037" s="13">
        <f t="shared" si="406"/>
        <v>2.6707205452775042</v>
      </c>
      <c r="AH1037" s="13">
        <f t="shared" si="385"/>
        <v>2.6707205452775042</v>
      </c>
    </row>
    <row r="1038" spans="1:34" x14ac:dyDescent="0.2">
      <c r="A1038" s="8">
        <f t="shared" si="407"/>
        <v>102800</v>
      </c>
      <c r="B1038" s="9">
        <f t="shared" si="387"/>
        <v>102.8</v>
      </c>
      <c r="C1038" s="13">
        <f>tarifest3(A1038,$A$3,Param!$B$5,Param!$C$5,Param!$D$5,Param!$E$5,Param!$B$6,Param!$C$6,Param!$D$6,Param!$E$6)</f>
        <v>33839</v>
      </c>
      <c r="D1038" s="3">
        <f t="shared" si="397"/>
        <v>32.917315175097279</v>
      </c>
      <c r="E1038" s="3">
        <f>tarifest3grenz(A1038,$A$3,Param!$B$5,Param!$C$5,Param!$D$5,Param!$E$5,Param!$B$6,Param!$C$6,Param!$D$6,Param!$E$6)*100</f>
        <v>42</v>
      </c>
      <c r="F1038" s="13">
        <f>soli3(C1038,$A$3,Param!$J$4,Param!$J$5,Param!$J$6)</f>
        <v>1861.14</v>
      </c>
      <c r="G1038" s="3">
        <f>soli3grenz(C1038,$A$3,Param!$J$4,Param!$J$5,Param!$J$6)*100</f>
        <v>5.5</v>
      </c>
      <c r="H1038" s="13">
        <f t="shared" si="388"/>
        <v>35700.14</v>
      </c>
      <c r="I1038" s="3">
        <f t="shared" si="386"/>
        <v>34.727762645914396</v>
      </c>
      <c r="J1038" s="13">
        <f t="shared" si="389"/>
        <v>44.309999999999995</v>
      </c>
      <c r="K1038" s="13">
        <f>tarifest3(A1038,$A$3,Param!$B$10,Param!$C$10,Param!$D$10,Param!$E$10,Param!$B$11,Param!$C$11,Param!$D$11,Param!$E$11)</f>
        <v>38185</v>
      </c>
      <c r="L1038" s="3">
        <f t="shared" si="398"/>
        <v>37.144941634241249</v>
      </c>
      <c r="M1038" s="3">
        <f>tarifest3grenz(A1038,$A$3,Param!$B$10,Param!$C$10,Param!$D$10,Param!$E$10,Param!$B$11,Param!$C$11,Param!$D$11,Param!$E$11)*100</f>
        <v>42</v>
      </c>
      <c r="N1038" s="3">
        <f t="shared" si="399"/>
        <v>23785</v>
      </c>
      <c r="O1038" s="3">
        <f t="shared" si="400"/>
        <v>23.13715953307393</v>
      </c>
      <c r="P1038" s="13">
        <f t="shared" si="390"/>
        <v>71960</v>
      </c>
      <c r="Q1038" s="13">
        <f t="shared" si="401"/>
        <v>0</v>
      </c>
      <c r="R1038" s="13">
        <f>tarifest3(A1038-$K$3,$A$3,Param!$B$10,Param!$C$10,Param!$D$10,Param!$E$10,Param!$B$11,Param!$C$11,Param!$D$11,Param!$E$11)</f>
        <v>29545</v>
      </c>
      <c r="S1038" s="3">
        <f t="shared" si="402"/>
        <v>28.740272373540854</v>
      </c>
      <c r="T1038" s="3">
        <f>IF(A1038&lt;$K$3,$K$2,tarifest3grenz(A1038-$K$3,$A$3,Param!$B$10,Param!$C$10,Param!$D$10,Param!$E$10,Param!$B$11,Param!$C$11,Param!$D$11,Param!$E$11))*100</f>
        <v>42</v>
      </c>
      <c r="U1038" s="3">
        <f>MAX(K1038-tarifest3($K$3,$A$3,Param!$B$10,Param!$C$10,Param!$D$10,Param!$E$10,Param!$B$11,Param!$C$11,Param!$D$11,Param!$E$11),0)</f>
        <v>32955</v>
      </c>
      <c r="V1038" s="3">
        <f t="shared" si="403"/>
        <v>32.057392996108952</v>
      </c>
      <c r="W1038" s="3">
        <f t="shared" si="404"/>
        <v>42</v>
      </c>
      <c r="X1038" s="3">
        <f>soli3grenz(K1038,$A$3,Param!$J$9,Param!$J$10,Param!$J$11)*100</f>
        <v>5.5</v>
      </c>
      <c r="Y1038" s="13">
        <f t="shared" si="391"/>
        <v>32955</v>
      </c>
      <c r="Z1038" s="3">
        <f t="shared" si="405"/>
        <v>32.057392996108952</v>
      </c>
      <c r="AA1038" s="13">
        <f t="shared" si="392"/>
        <v>42</v>
      </c>
      <c r="AB1038" s="13">
        <f t="shared" si="393"/>
        <v>-2745.1399999999994</v>
      </c>
      <c r="AC1038" s="13">
        <f t="shared" si="394"/>
        <v>-2.6703696498054441</v>
      </c>
      <c r="AD1038" s="13">
        <f t="shared" si="395"/>
        <v>-2.3099999999999952</v>
      </c>
      <c r="AE1038" s="3">
        <f t="shared" si="396"/>
        <v>0</v>
      </c>
      <c r="AF1038" s="13">
        <f t="shared" si="384"/>
        <v>2745.1399999999994</v>
      </c>
      <c r="AG1038" s="13">
        <f t="shared" si="406"/>
        <v>2.6703696498054441</v>
      </c>
      <c r="AH1038" s="13">
        <f t="shared" si="385"/>
        <v>2.6703696498054441</v>
      </c>
    </row>
    <row r="1039" spans="1:34" x14ac:dyDescent="0.2">
      <c r="A1039" s="8">
        <f t="shared" si="407"/>
        <v>102900</v>
      </c>
      <c r="B1039" s="9">
        <f t="shared" si="387"/>
        <v>102.9</v>
      </c>
      <c r="C1039" s="13">
        <f>tarifest3(A1039,$A$3,Param!$B$5,Param!$C$5,Param!$D$5,Param!$E$5,Param!$B$6,Param!$C$6,Param!$D$6,Param!$E$6)</f>
        <v>33881</v>
      </c>
      <c r="D1039" s="3">
        <f t="shared" si="397"/>
        <v>32.926141885325563</v>
      </c>
      <c r="E1039" s="3">
        <f>tarifest3grenz(A1039,$A$3,Param!$B$5,Param!$C$5,Param!$D$5,Param!$E$5,Param!$B$6,Param!$C$6,Param!$D$6,Param!$E$6)*100</f>
        <v>42</v>
      </c>
      <c r="F1039" s="13">
        <f>soli3(C1039,$A$3,Param!$J$4,Param!$J$5,Param!$J$6)</f>
        <v>1863.45</v>
      </c>
      <c r="G1039" s="3">
        <f>soli3grenz(C1039,$A$3,Param!$J$4,Param!$J$5,Param!$J$6)*100</f>
        <v>5.5</v>
      </c>
      <c r="H1039" s="13">
        <f t="shared" si="388"/>
        <v>35744.449999999997</v>
      </c>
      <c r="I1039" s="3">
        <f t="shared" si="386"/>
        <v>34.73707482993197</v>
      </c>
      <c r="J1039" s="13">
        <f t="shared" si="389"/>
        <v>44.309999999999995</v>
      </c>
      <c r="K1039" s="13">
        <f>tarifest3(A1039,$A$3,Param!$B$10,Param!$C$10,Param!$D$10,Param!$E$10,Param!$B$11,Param!$C$11,Param!$D$11,Param!$E$11)</f>
        <v>38227</v>
      </c>
      <c r="L1039" s="3">
        <f t="shared" si="398"/>
        <v>37.14965986394558</v>
      </c>
      <c r="M1039" s="3">
        <f>tarifest3grenz(A1039,$A$3,Param!$B$10,Param!$C$10,Param!$D$10,Param!$E$10,Param!$B$11,Param!$C$11,Param!$D$11,Param!$E$11)*100</f>
        <v>42</v>
      </c>
      <c r="N1039" s="3">
        <f t="shared" si="399"/>
        <v>23827</v>
      </c>
      <c r="O1039" s="3">
        <f t="shared" si="400"/>
        <v>23.155490767735664</v>
      </c>
      <c r="P1039" s="13">
        <f t="shared" si="390"/>
        <v>72030</v>
      </c>
      <c r="Q1039" s="13">
        <f t="shared" si="401"/>
        <v>0</v>
      </c>
      <c r="R1039" s="13">
        <f>tarifest3(A1039-$K$3,$A$3,Param!$B$10,Param!$C$10,Param!$D$10,Param!$E$10,Param!$B$11,Param!$C$11,Param!$D$11,Param!$E$11)</f>
        <v>29587</v>
      </c>
      <c r="S1039" s="3">
        <f t="shared" si="402"/>
        <v>28.753158406219629</v>
      </c>
      <c r="T1039" s="3">
        <f>IF(A1039&lt;$K$3,$K$2,tarifest3grenz(A1039-$K$3,$A$3,Param!$B$10,Param!$C$10,Param!$D$10,Param!$E$10,Param!$B$11,Param!$C$11,Param!$D$11,Param!$E$11))*100</f>
        <v>42</v>
      </c>
      <c r="U1039" s="3">
        <f>MAX(K1039-tarifest3($K$3,$A$3,Param!$B$10,Param!$C$10,Param!$D$10,Param!$E$10,Param!$B$11,Param!$C$11,Param!$D$11,Param!$E$11),0)</f>
        <v>32997</v>
      </c>
      <c r="V1039" s="3">
        <f t="shared" si="403"/>
        <v>32.06705539358601</v>
      </c>
      <c r="W1039" s="3">
        <f t="shared" si="404"/>
        <v>42</v>
      </c>
      <c r="X1039" s="3">
        <f>soli3grenz(K1039,$A$3,Param!$J$9,Param!$J$10,Param!$J$11)*100</f>
        <v>5.5</v>
      </c>
      <c r="Y1039" s="13">
        <f t="shared" si="391"/>
        <v>32997</v>
      </c>
      <c r="Z1039" s="3">
        <f t="shared" si="405"/>
        <v>32.06705539358601</v>
      </c>
      <c r="AA1039" s="13">
        <f t="shared" si="392"/>
        <v>42</v>
      </c>
      <c r="AB1039" s="13">
        <f t="shared" si="393"/>
        <v>-2747.4499999999971</v>
      </c>
      <c r="AC1039" s="13">
        <f t="shared" si="394"/>
        <v>-2.6700194363459602</v>
      </c>
      <c r="AD1039" s="13">
        <f t="shared" si="395"/>
        <v>-2.3099999999999952</v>
      </c>
      <c r="AE1039" s="3">
        <f t="shared" si="396"/>
        <v>0</v>
      </c>
      <c r="AF1039" s="13">
        <f t="shared" si="384"/>
        <v>2747.4499999999971</v>
      </c>
      <c r="AG1039" s="13">
        <f t="shared" si="406"/>
        <v>2.6700194363459602</v>
      </c>
      <c r="AH1039" s="13">
        <f t="shared" si="385"/>
        <v>2.6700194363459602</v>
      </c>
    </row>
    <row r="1040" spans="1:34" x14ac:dyDescent="0.2">
      <c r="A1040" s="8">
        <f t="shared" si="407"/>
        <v>103000</v>
      </c>
      <c r="B1040" s="9">
        <f t="shared" si="387"/>
        <v>103</v>
      </c>
      <c r="C1040" s="13">
        <f>tarifest3(A1040,$A$3,Param!$B$5,Param!$C$5,Param!$D$5,Param!$E$5,Param!$B$6,Param!$C$6,Param!$D$6,Param!$E$6)</f>
        <v>33923</v>
      </c>
      <c r="D1040" s="3">
        <f t="shared" si="397"/>
        <v>32.934951456310678</v>
      </c>
      <c r="E1040" s="3">
        <f>tarifest3grenz(A1040,$A$3,Param!$B$5,Param!$C$5,Param!$D$5,Param!$E$5,Param!$B$6,Param!$C$6,Param!$D$6,Param!$E$6)*100</f>
        <v>42</v>
      </c>
      <c r="F1040" s="13">
        <f>soli3(C1040,$A$3,Param!$J$4,Param!$J$5,Param!$J$6)</f>
        <v>1865.76</v>
      </c>
      <c r="G1040" s="3">
        <f>soli3grenz(C1040,$A$3,Param!$J$4,Param!$J$5,Param!$J$6)*100</f>
        <v>5.5</v>
      </c>
      <c r="H1040" s="13">
        <f t="shared" si="388"/>
        <v>35788.76</v>
      </c>
      <c r="I1040" s="3">
        <f t="shared" si="386"/>
        <v>34.746368932038834</v>
      </c>
      <c r="J1040" s="13">
        <f t="shared" si="389"/>
        <v>44.309999999999995</v>
      </c>
      <c r="K1040" s="13">
        <f>tarifest3(A1040,$A$3,Param!$B$10,Param!$C$10,Param!$D$10,Param!$E$10,Param!$B$11,Param!$C$11,Param!$D$11,Param!$E$11)</f>
        <v>38269</v>
      </c>
      <c r="L1040" s="3">
        <f t="shared" si="398"/>
        <v>37.154368932038835</v>
      </c>
      <c r="M1040" s="3">
        <f>tarifest3grenz(A1040,$A$3,Param!$B$10,Param!$C$10,Param!$D$10,Param!$E$10,Param!$B$11,Param!$C$11,Param!$D$11,Param!$E$11)*100</f>
        <v>42</v>
      </c>
      <c r="N1040" s="3">
        <f t="shared" si="399"/>
        <v>23869</v>
      </c>
      <c r="O1040" s="3">
        <f t="shared" si="400"/>
        <v>23.17378640776699</v>
      </c>
      <c r="P1040" s="13">
        <f t="shared" si="390"/>
        <v>72100</v>
      </c>
      <c r="Q1040" s="13">
        <f t="shared" si="401"/>
        <v>0</v>
      </c>
      <c r="R1040" s="13">
        <f>tarifest3(A1040-$K$3,$A$3,Param!$B$10,Param!$C$10,Param!$D$10,Param!$E$10,Param!$B$11,Param!$C$11,Param!$D$11,Param!$E$11)</f>
        <v>29629</v>
      </c>
      <c r="S1040" s="3">
        <f t="shared" si="402"/>
        <v>28.766019417475729</v>
      </c>
      <c r="T1040" s="3">
        <f>IF(A1040&lt;$K$3,$K$2,tarifest3grenz(A1040-$K$3,$A$3,Param!$B$10,Param!$C$10,Param!$D$10,Param!$E$10,Param!$B$11,Param!$C$11,Param!$D$11,Param!$E$11))*100</f>
        <v>42</v>
      </c>
      <c r="U1040" s="3">
        <f>MAX(K1040-tarifest3($K$3,$A$3,Param!$B$10,Param!$C$10,Param!$D$10,Param!$E$10,Param!$B$11,Param!$C$11,Param!$D$11,Param!$E$11),0)</f>
        <v>33039</v>
      </c>
      <c r="V1040" s="3">
        <f t="shared" si="403"/>
        <v>32.076699029126218</v>
      </c>
      <c r="W1040" s="3">
        <f t="shared" si="404"/>
        <v>42</v>
      </c>
      <c r="X1040" s="3">
        <f>soli3grenz(K1040,$A$3,Param!$J$9,Param!$J$10,Param!$J$11)*100</f>
        <v>5.5</v>
      </c>
      <c r="Y1040" s="13">
        <f t="shared" si="391"/>
        <v>33039</v>
      </c>
      <c r="Z1040" s="3">
        <f t="shared" si="405"/>
        <v>32.076699029126218</v>
      </c>
      <c r="AA1040" s="13">
        <f t="shared" si="392"/>
        <v>42</v>
      </c>
      <c r="AB1040" s="13">
        <f t="shared" si="393"/>
        <v>-2749.760000000002</v>
      </c>
      <c r="AC1040" s="13">
        <f t="shared" si="394"/>
        <v>-2.6696699029126165</v>
      </c>
      <c r="AD1040" s="13">
        <f t="shared" si="395"/>
        <v>-2.3099999999999952</v>
      </c>
      <c r="AE1040" s="3">
        <f t="shared" si="396"/>
        <v>0</v>
      </c>
      <c r="AF1040" s="13">
        <f t="shared" si="384"/>
        <v>2749.760000000002</v>
      </c>
      <c r="AG1040" s="13">
        <f t="shared" si="406"/>
        <v>2.6696699029126165</v>
      </c>
      <c r="AH1040" s="13">
        <f t="shared" si="385"/>
        <v>2.6696699029126165</v>
      </c>
    </row>
    <row r="1041" spans="1:34" x14ac:dyDescent="0.2">
      <c r="A1041" s="8">
        <f t="shared" si="407"/>
        <v>103100</v>
      </c>
      <c r="B1041" s="9">
        <f t="shared" si="387"/>
        <v>103.1</v>
      </c>
      <c r="C1041" s="13">
        <f>tarifest3(A1041,$A$3,Param!$B$5,Param!$C$5,Param!$D$5,Param!$E$5,Param!$B$6,Param!$C$6,Param!$D$6,Param!$E$6)</f>
        <v>33965</v>
      </c>
      <c r="D1041" s="3">
        <f t="shared" si="397"/>
        <v>32.943743937924346</v>
      </c>
      <c r="E1041" s="3">
        <f>tarifest3grenz(A1041,$A$3,Param!$B$5,Param!$C$5,Param!$D$5,Param!$E$5,Param!$B$6,Param!$C$6,Param!$D$6,Param!$E$6)*100</f>
        <v>42</v>
      </c>
      <c r="F1041" s="13">
        <f>soli3(C1041,$A$3,Param!$J$4,Param!$J$5,Param!$J$6)</f>
        <v>1868.07</v>
      </c>
      <c r="G1041" s="3">
        <f>soli3grenz(C1041,$A$3,Param!$J$4,Param!$J$5,Param!$J$6)*100</f>
        <v>5.5</v>
      </c>
      <c r="H1041" s="13">
        <f t="shared" si="388"/>
        <v>35833.07</v>
      </c>
      <c r="I1041" s="3">
        <f t="shared" si="386"/>
        <v>34.755645004849661</v>
      </c>
      <c r="J1041" s="13">
        <f t="shared" si="389"/>
        <v>44.309999999999995</v>
      </c>
      <c r="K1041" s="13">
        <f>tarifest3(A1041,$A$3,Param!$B$10,Param!$C$10,Param!$D$10,Param!$E$10,Param!$B$11,Param!$C$11,Param!$D$11,Param!$E$11)</f>
        <v>38311</v>
      </c>
      <c r="L1041" s="3">
        <f t="shared" si="398"/>
        <v>37.159068865179442</v>
      </c>
      <c r="M1041" s="3">
        <f>tarifest3grenz(A1041,$A$3,Param!$B$10,Param!$C$10,Param!$D$10,Param!$E$10,Param!$B$11,Param!$C$11,Param!$D$11,Param!$E$11)*100</f>
        <v>42</v>
      </c>
      <c r="N1041" s="3">
        <f t="shared" si="399"/>
        <v>23911</v>
      </c>
      <c r="O1041" s="3">
        <f t="shared" si="400"/>
        <v>23.192046556741026</v>
      </c>
      <c r="P1041" s="13">
        <f t="shared" si="390"/>
        <v>72170</v>
      </c>
      <c r="Q1041" s="13">
        <f t="shared" si="401"/>
        <v>0</v>
      </c>
      <c r="R1041" s="13">
        <f>tarifest3(A1041-$K$3,$A$3,Param!$B$10,Param!$C$10,Param!$D$10,Param!$E$10,Param!$B$11,Param!$C$11,Param!$D$11,Param!$E$11)</f>
        <v>29671</v>
      </c>
      <c r="S1041" s="3">
        <f t="shared" si="402"/>
        <v>28.778855480116395</v>
      </c>
      <c r="T1041" s="3">
        <f>IF(A1041&lt;$K$3,$K$2,tarifest3grenz(A1041-$K$3,$A$3,Param!$B$10,Param!$C$10,Param!$D$10,Param!$E$10,Param!$B$11,Param!$C$11,Param!$D$11,Param!$E$11))*100</f>
        <v>42</v>
      </c>
      <c r="U1041" s="3">
        <f>MAX(K1041-tarifest3($K$3,$A$3,Param!$B$10,Param!$C$10,Param!$D$10,Param!$E$10,Param!$B$11,Param!$C$11,Param!$D$11,Param!$E$11),0)</f>
        <v>33081</v>
      </c>
      <c r="V1041" s="3">
        <f t="shared" si="403"/>
        <v>32.086323957322989</v>
      </c>
      <c r="W1041" s="3">
        <f t="shared" si="404"/>
        <v>42</v>
      </c>
      <c r="X1041" s="3">
        <f>soli3grenz(K1041,$A$3,Param!$J$9,Param!$J$10,Param!$J$11)*100</f>
        <v>5.5</v>
      </c>
      <c r="Y1041" s="13">
        <f t="shared" si="391"/>
        <v>33081</v>
      </c>
      <c r="Z1041" s="3">
        <f t="shared" si="405"/>
        <v>32.086323957322989</v>
      </c>
      <c r="AA1041" s="13">
        <f t="shared" si="392"/>
        <v>42</v>
      </c>
      <c r="AB1041" s="13">
        <f t="shared" si="393"/>
        <v>-2752.0699999999997</v>
      </c>
      <c r="AC1041" s="13">
        <f t="shared" si="394"/>
        <v>-2.6693210475266724</v>
      </c>
      <c r="AD1041" s="13">
        <f t="shared" si="395"/>
        <v>-2.3099999999999952</v>
      </c>
      <c r="AE1041" s="3">
        <f t="shared" si="396"/>
        <v>0</v>
      </c>
      <c r="AF1041" s="13">
        <f t="shared" si="384"/>
        <v>2752.0699999999997</v>
      </c>
      <c r="AG1041" s="13">
        <f t="shared" si="406"/>
        <v>2.6693210475266724</v>
      </c>
      <c r="AH1041" s="13">
        <f t="shared" si="385"/>
        <v>2.6693210475266724</v>
      </c>
    </row>
    <row r="1042" spans="1:34" x14ac:dyDescent="0.2">
      <c r="A1042" s="8">
        <f t="shared" si="407"/>
        <v>103200</v>
      </c>
      <c r="B1042" s="9">
        <f t="shared" si="387"/>
        <v>103.2</v>
      </c>
      <c r="C1042" s="13">
        <f>tarifest3(A1042,$A$3,Param!$B$5,Param!$C$5,Param!$D$5,Param!$E$5,Param!$B$6,Param!$C$6,Param!$D$6,Param!$E$6)</f>
        <v>34007</v>
      </c>
      <c r="D1042" s="3">
        <f t="shared" si="397"/>
        <v>32.952519379844965</v>
      </c>
      <c r="E1042" s="3">
        <f>tarifest3grenz(A1042,$A$3,Param!$B$5,Param!$C$5,Param!$D$5,Param!$E$5,Param!$B$6,Param!$C$6,Param!$D$6,Param!$E$6)*100</f>
        <v>42</v>
      </c>
      <c r="F1042" s="13">
        <f>soli3(C1042,$A$3,Param!$J$4,Param!$J$5,Param!$J$6)</f>
        <v>1870.38</v>
      </c>
      <c r="G1042" s="3">
        <f>soli3grenz(C1042,$A$3,Param!$J$4,Param!$J$5,Param!$J$6)*100</f>
        <v>5.5</v>
      </c>
      <c r="H1042" s="13">
        <f t="shared" si="388"/>
        <v>35877.379999999997</v>
      </c>
      <c r="I1042" s="3">
        <f t="shared" si="386"/>
        <v>34.764903100775193</v>
      </c>
      <c r="J1042" s="13">
        <f t="shared" si="389"/>
        <v>44.309999999999995</v>
      </c>
      <c r="K1042" s="13">
        <f>tarifest3(A1042,$A$3,Param!$B$10,Param!$C$10,Param!$D$10,Param!$E$10,Param!$B$11,Param!$C$11,Param!$D$11,Param!$E$11)</f>
        <v>38353</v>
      </c>
      <c r="L1042" s="3">
        <f t="shared" si="398"/>
        <v>37.163759689922479</v>
      </c>
      <c r="M1042" s="3">
        <f>tarifest3grenz(A1042,$A$3,Param!$B$10,Param!$C$10,Param!$D$10,Param!$E$10,Param!$B$11,Param!$C$11,Param!$D$11,Param!$E$11)*100</f>
        <v>42</v>
      </c>
      <c r="N1042" s="3">
        <f t="shared" si="399"/>
        <v>23953</v>
      </c>
      <c r="O1042" s="3">
        <f t="shared" si="400"/>
        <v>23.210271317829456</v>
      </c>
      <c r="P1042" s="13">
        <f t="shared" si="390"/>
        <v>72240</v>
      </c>
      <c r="Q1042" s="13">
        <f t="shared" si="401"/>
        <v>0</v>
      </c>
      <c r="R1042" s="13">
        <f>tarifest3(A1042-$K$3,$A$3,Param!$B$10,Param!$C$10,Param!$D$10,Param!$E$10,Param!$B$11,Param!$C$11,Param!$D$11,Param!$E$11)</f>
        <v>29713</v>
      </c>
      <c r="S1042" s="3">
        <f t="shared" si="402"/>
        <v>28.791666666666664</v>
      </c>
      <c r="T1042" s="3">
        <f>IF(A1042&lt;$K$3,$K$2,tarifest3grenz(A1042-$K$3,$A$3,Param!$B$10,Param!$C$10,Param!$D$10,Param!$E$10,Param!$B$11,Param!$C$11,Param!$D$11,Param!$E$11))*100</f>
        <v>42</v>
      </c>
      <c r="U1042" s="3">
        <f>MAX(K1042-tarifest3($K$3,$A$3,Param!$B$10,Param!$C$10,Param!$D$10,Param!$E$10,Param!$B$11,Param!$C$11,Param!$D$11,Param!$E$11),0)</f>
        <v>33123</v>
      </c>
      <c r="V1042" s="3">
        <f t="shared" si="403"/>
        <v>32.095930232558139</v>
      </c>
      <c r="W1042" s="3">
        <f t="shared" si="404"/>
        <v>42</v>
      </c>
      <c r="X1042" s="3">
        <f>soli3grenz(K1042,$A$3,Param!$J$9,Param!$J$10,Param!$J$11)*100</f>
        <v>5.5</v>
      </c>
      <c r="Y1042" s="13">
        <f t="shared" si="391"/>
        <v>33123</v>
      </c>
      <c r="Z1042" s="3">
        <f t="shared" si="405"/>
        <v>32.095930232558139</v>
      </c>
      <c r="AA1042" s="13">
        <f t="shared" si="392"/>
        <v>42</v>
      </c>
      <c r="AB1042" s="13">
        <f t="shared" si="393"/>
        <v>-2754.3799999999974</v>
      </c>
      <c r="AC1042" s="13">
        <f t="shared" si="394"/>
        <v>-2.6689728682170539</v>
      </c>
      <c r="AD1042" s="13">
        <f t="shared" si="395"/>
        <v>-2.3099999999999952</v>
      </c>
      <c r="AE1042" s="3">
        <f t="shared" si="396"/>
        <v>0</v>
      </c>
      <c r="AF1042" s="13">
        <f t="shared" si="384"/>
        <v>2754.3799999999974</v>
      </c>
      <c r="AG1042" s="13">
        <f t="shared" si="406"/>
        <v>2.6689728682170539</v>
      </c>
      <c r="AH1042" s="13">
        <f t="shared" si="385"/>
        <v>2.6689728682170539</v>
      </c>
    </row>
    <row r="1043" spans="1:34" x14ac:dyDescent="0.2">
      <c r="A1043" s="8">
        <f t="shared" si="407"/>
        <v>103300</v>
      </c>
      <c r="B1043" s="9">
        <f t="shared" si="387"/>
        <v>103.3</v>
      </c>
      <c r="C1043" s="13">
        <f>tarifest3(A1043,$A$3,Param!$B$5,Param!$C$5,Param!$D$5,Param!$E$5,Param!$B$6,Param!$C$6,Param!$D$6,Param!$E$6)</f>
        <v>34049</v>
      </c>
      <c r="D1043" s="3">
        <f t="shared" si="397"/>
        <v>32.961277831558569</v>
      </c>
      <c r="E1043" s="3">
        <f>tarifest3grenz(A1043,$A$3,Param!$B$5,Param!$C$5,Param!$D$5,Param!$E$5,Param!$B$6,Param!$C$6,Param!$D$6,Param!$E$6)*100</f>
        <v>42</v>
      </c>
      <c r="F1043" s="13">
        <f>soli3(C1043,$A$3,Param!$J$4,Param!$J$5,Param!$J$6)</f>
        <v>1872.69</v>
      </c>
      <c r="G1043" s="3">
        <f>soli3grenz(C1043,$A$3,Param!$J$4,Param!$J$5,Param!$J$6)*100</f>
        <v>5.5</v>
      </c>
      <c r="H1043" s="13">
        <f t="shared" si="388"/>
        <v>35921.69</v>
      </c>
      <c r="I1043" s="3">
        <f t="shared" si="386"/>
        <v>34.774143272023231</v>
      </c>
      <c r="J1043" s="13">
        <f t="shared" si="389"/>
        <v>44.309999999999995</v>
      </c>
      <c r="K1043" s="13">
        <f>tarifest3(A1043,$A$3,Param!$B$10,Param!$C$10,Param!$D$10,Param!$E$10,Param!$B$11,Param!$C$11,Param!$D$11,Param!$E$11)</f>
        <v>38395</v>
      </c>
      <c r="L1043" s="3">
        <f t="shared" si="398"/>
        <v>37.168441432720236</v>
      </c>
      <c r="M1043" s="3">
        <f>tarifest3grenz(A1043,$A$3,Param!$B$10,Param!$C$10,Param!$D$10,Param!$E$10,Param!$B$11,Param!$C$11,Param!$D$11,Param!$E$11)*100</f>
        <v>42</v>
      </c>
      <c r="N1043" s="3">
        <f t="shared" si="399"/>
        <v>23995</v>
      </c>
      <c r="O1043" s="3">
        <f t="shared" si="400"/>
        <v>23.228460793804455</v>
      </c>
      <c r="P1043" s="13">
        <f t="shared" si="390"/>
        <v>72310</v>
      </c>
      <c r="Q1043" s="13">
        <f t="shared" si="401"/>
        <v>0</v>
      </c>
      <c r="R1043" s="13">
        <f>tarifest3(A1043-$K$3,$A$3,Param!$B$10,Param!$C$10,Param!$D$10,Param!$E$10,Param!$B$11,Param!$C$11,Param!$D$11,Param!$E$11)</f>
        <v>29755</v>
      </c>
      <c r="S1043" s="3">
        <f t="shared" si="402"/>
        <v>28.804453049370764</v>
      </c>
      <c r="T1043" s="3">
        <f>IF(A1043&lt;$K$3,$K$2,tarifest3grenz(A1043-$K$3,$A$3,Param!$B$10,Param!$C$10,Param!$D$10,Param!$E$10,Param!$B$11,Param!$C$11,Param!$D$11,Param!$E$11))*100</f>
        <v>42</v>
      </c>
      <c r="U1043" s="3">
        <f>MAX(K1043-tarifest3($K$3,$A$3,Param!$B$10,Param!$C$10,Param!$D$10,Param!$E$10,Param!$B$11,Param!$C$11,Param!$D$11,Param!$E$11),0)</f>
        <v>33165</v>
      </c>
      <c r="V1043" s="3">
        <f t="shared" si="403"/>
        <v>32.105517909002906</v>
      </c>
      <c r="W1043" s="3">
        <f t="shared" si="404"/>
        <v>42</v>
      </c>
      <c r="X1043" s="3">
        <f>soli3grenz(K1043,$A$3,Param!$J$9,Param!$J$10,Param!$J$11)*100</f>
        <v>5.5</v>
      </c>
      <c r="Y1043" s="13">
        <f t="shared" si="391"/>
        <v>33165</v>
      </c>
      <c r="Z1043" s="3">
        <f t="shared" si="405"/>
        <v>32.105517909002906</v>
      </c>
      <c r="AA1043" s="13">
        <f t="shared" si="392"/>
        <v>42</v>
      </c>
      <c r="AB1043" s="13">
        <f t="shared" si="393"/>
        <v>-2756.6900000000023</v>
      </c>
      <c r="AC1043" s="13">
        <f t="shared" si="394"/>
        <v>-2.6686253630203254</v>
      </c>
      <c r="AD1043" s="13">
        <f t="shared" si="395"/>
        <v>-2.3099999999999952</v>
      </c>
      <c r="AE1043" s="3">
        <f t="shared" si="396"/>
        <v>0</v>
      </c>
      <c r="AF1043" s="13">
        <f t="shared" si="384"/>
        <v>2756.6900000000023</v>
      </c>
      <c r="AG1043" s="13">
        <f t="shared" si="406"/>
        <v>2.6686253630203254</v>
      </c>
      <c r="AH1043" s="13">
        <f t="shared" si="385"/>
        <v>2.6686253630203254</v>
      </c>
    </row>
    <row r="1044" spans="1:34" x14ac:dyDescent="0.2">
      <c r="A1044" s="8">
        <f t="shared" si="407"/>
        <v>103400</v>
      </c>
      <c r="B1044" s="9">
        <f t="shared" si="387"/>
        <v>103.4</v>
      </c>
      <c r="C1044" s="13">
        <f>tarifest3(A1044,$A$3,Param!$B$5,Param!$C$5,Param!$D$5,Param!$E$5,Param!$B$6,Param!$C$6,Param!$D$6,Param!$E$6)</f>
        <v>34091</v>
      </c>
      <c r="D1044" s="3">
        <f t="shared" si="397"/>
        <v>32.97001934235977</v>
      </c>
      <c r="E1044" s="3">
        <f>tarifest3grenz(A1044,$A$3,Param!$B$5,Param!$C$5,Param!$D$5,Param!$E$5,Param!$B$6,Param!$C$6,Param!$D$6,Param!$E$6)*100</f>
        <v>42</v>
      </c>
      <c r="F1044" s="13">
        <f>soli3(C1044,$A$3,Param!$J$4,Param!$J$5,Param!$J$6)</f>
        <v>1875</v>
      </c>
      <c r="G1044" s="3">
        <f>soli3grenz(C1044,$A$3,Param!$J$4,Param!$J$5,Param!$J$6)*100</f>
        <v>5.5</v>
      </c>
      <c r="H1044" s="13">
        <f t="shared" si="388"/>
        <v>35966</v>
      </c>
      <c r="I1044" s="3">
        <f t="shared" si="386"/>
        <v>34.783365570599614</v>
      </c>
      <c r="J1044" s="13">
        <f t="shared" si="389"/>
        <v>44.309999999999995</v>
      </c>
      <c r="K1044" s="13">
        <f>tarifest3(A1044,$A$3,Param!$B$10,Param!$C$10,Param!$D$10,Param!$E$10,Param!$B$11,Param!$C$11,Param!$D$11,Param!$E$11)</f>
        <v>38437</v>
      </c>
      <c r="L1044" s="3">
        <f t="shared" si="398"/>
        <v>37.17311411992263</v>
      </c>
      <c r="M1044" s="3">
        <f>tarifest3grenz(A1044,$A$3,Param!$B$10,Param!$C$10,Param!$D$10,Param!$E$10,Param!$B$11,Param!$C$11,Param!$D$11,Param!$E$11)*100</f>
        <v>42</v>
      </c>
      <c r="N1044" s="3">
        <f t="shared" si="399"/>
        <v>24037</v>
      </c>
      <c r="O1044" s="3">
        <f t="shared" si="400"/>
        <v>23.24661508704062</v>
      </c>
      <c r="P1044" s="13">
        <f t="shared" si="390"/>
        <v>72380</v>
      </c>
      <c r="Q1044" s="13">
        <f t="shared" si="401"/>
        <v>0</v>
      </c>
      <c r="R1044" s="13">
        <f>tarifest3(A1044-$K$3,$A$3,Param!$B$10,Param!$C$10,Param!$D$10,Param!$E$10,Param!$B$11,Param!$C$11,Param!$D$11,Param!$E$11)</f>
        <v>29797</v>
      </c>
      <c r="S1044" s="3">
        <f t="shared" si="402"/>
        <v>28.817214700193421</v>
      </c>
      <c r="T1044" s="3">
        <f>IF(A1044&lt;$K$3,$K$2,tarifest3grenz(A1044-$K$3,$A$3,Param!$B$10,Param!$C$10,Param!$D$10,Param!$E$10,Param!$B$11,Param!$C$11,Param!$D$11,Param!$E$11))*100</f>
        <v>42</v>
      </c>
      <c r="U1044" s="3">
        <f>MAX(K1044-tarifest3($K$3,$A$3,Param!$B$10,Param!$C$10,Param!$D$10,Param!$E$10,Param!$B$11,Param!$C$11,Param!$D$11,Param!$E$11),0)</f>
        <v>33207</v>
      </c>
      <c r="V1044" s="3">
        <f t="shared" si="403"/>
        <v>32.115087040618953</v>
      </c>
      <c r="W1044" s="3">
        <f t="shared" si="404"/>
        <v>42</v>
      </c>
      <c r="X1044" s="3">
        <f>soli3grenz(K1044,$A$3,Param!$J$9,Param!$J$10,Param!$J$11)*100</f>
        <v>5.5</v>
      </c>
      <c r="Y1044" s="13">
        <f t="shared" si="391"/>
        <v>33207</v>
      </c>
      <c r="Z1044" s="3">
        <f t="shared" si="405"/>
        <v>32.115087040618953</v>
      </c>
      <c r="AA1044" s="13">
        <f t="shared" si="392"/>
        <v>42</v>
      </c>
      <c r="AB1044" s="13">
        <f t="shared" si="393"/>
        <v>-2759</v>
      </c>
      <c r="AC1044" s="13">
        <f t="shared" si="394"/>
        <v>-2.6682785299806611</v>
      </c>
      <c r="AD1044" s="13">
        <f t="shared" si="395"/>
        <v>-2.3099999999999952</v>
      </c>
      <c r="AE1044" s="3">
        <f t="shared" si="396"/>
        <v>0</v>
      </c>
      <c r="AF1044" s="13">
        <f t="shared" si="384"/>
        <v>2759</v>
      </c>
      <c r="AG1044" s="13">
        <f t="shared" si="406"/>
        <v>2.6682785299806611</v>
      </c>
      <c r="AH1044" s="13">
        <f t="shared" si="385"/>
        <v>2.6682785299806611</v>
      </c>
    </row>
    <row r="1045" spans="1:34" x14ac:dyDescent="0.2">
      <c r="A1045" s="8">
        <f t="shared" si="407"/>
        <v>103500</v>
      </c>
      <c r="B1045" s="9">
        <f t="shared" si="387"/>
        <v>103.5</v>
      </c>
      <c r="C1045" s="13">
        <f>tarifest3(A1045,$A$3,Param!$B$5,Param!$C$5,Param!$D$5,Param!$E$5,Param!$B$6,Param!$C$6,Param!$D$6,Param!$E$6)</f>
        <v>34133</v>
      </c>
      <c r="D1045" s="3">
        <f t="shared" si="397"/>
        <v>32.978743961352656</v>
      </c>
      <c r="E1045" s="3">
        <f>tarifest3grenz(A1045,$A$3,Param!$B$5,Param!$C$5,Param!$D$5,Param!$E$5,Param!$B$6,Param!$C$6,Param!$D$6,Param!$E$6)*100</f>
        <v>42</v>
      </c>
      <c r="F1045" s="13">
        <f>soli3(C1045,$A$3,Param!$J$4,Param!$J$5,Param!$J$6)</f>
        <v>1877.31</v>
      </c>
      <c r="G1045" s="3">
        <f>soli3grenz(C1045,$A$3,Param!$J$4,Param!$J$5,Param!$J$6)*100</f>
        <v>5.5</v>
      </c>
      <c r="H1045" s="13">
        <f t="shared" si="388"/>
        <v>36010.31</v>
      </c>
      <c r="I1045" s="3">
        <f t="shared" si="386"/>
        <v>34.792570048309173</v>
      </c>
      <c r="J1045" s="13">
        <f t="shared" si="389"/>
        <v>44.309999999999995</v>
      </c>
      <c r="K1045" s="13">
        <f>tarifest3(A1045,$A$3,Param!$B$10,Param!$C$10,Param!$D$10,Param!$E$10,Param!$B$11,Param!$C$11,Param!$D$11,Param!$E$11)</f>
        <v>38479</v>
      </c>
      <c r="L1045" s="3">
        <f t="shared" si="398"/>
        <v>37.177777777777777</v>
      </c>
      <c r="M1045" s="3">
        <f>tarifest3grenz(A1045,$A$3,Param!$B$10,Param!$C$10,Param!$D$10,Param!$E$10,Param!$B$11,Param!$C$11,Param!$D$11,Param!$E$11)*100</f>
        <v>42</v>
      </c>
      <c r="N1045" s="3">
        <f t="shared" si="399"/>
        <v>24079</v>
      </c>
      <c r="O1045" s="3">
        <f t="shared" si="400"/>
        <v>23.26473429951691</v>
      </c>
      <c r="P1045" s="13">
        <f t="shared" si="390"/>
        <v>72450</v>
      </c>
      <c r="Q1045" s="13">
        <f t="shared" si="401"/>
        <v>0</v>
      </c>
      <c r="R1045" s="13">
        <f>tarifest3(A1045-$K$3,$A$3,Param!$B$10,Param!$C$10,Param!$D$10,Param!$E$10,Param!$B$11,Param!$C$11,Param!$D$11,Param!$E$11)</f>
        <v>29839</v>
      </c>
      <c r="S1045" s="3">
        <f t="shared" si="402"/>
        <v>28.829951690821254</v>
      </c>
      <c r="T1045" s="3">
        <f>IF(A1045&lt;$K$3,$K$2,tarifest3grenz(A1045-$K$3,$A$3,Param!$B$10,Param!$C$10,Param!$D$10,Param!$E$10,Param!$B$11,Param!$C$11,Param!$D$11,Param!$E$11))*100</f>
        <v>42</v>
      </c>
      <c r="U1045" s="3">
        <f>MAX(K1045-tarifest3($K$3,$A$3,Param!$B$10,Param!$C$10,Param!$D$10,Param!$E$10,Param!$B$11,Param!$C$11,Param!$D$11,Param!$E$11),0)</f>
        <v>33249</v>
      </c>
      <c r="V1045" s="3">
        <f t="shared" si="403"/>
        <v>32.12463768115942</v>
      </c>
      <c r="W1045" s="3">
        <f t="shared" si="404"/>
        <v>42</v>
      </c>
      <c r="X1045" s="3">
        <f>soli3grenz(K1045,$A$3,Param!$J$9,Param!$J$10,Param!$J$11)*100</f>
        <v>5.5</v>
      </c>
      <c r="Y1045" s="13">
        <f t="shared" si="391"/>
        <v>33249</v>
      </c>
      <c r="Z1045" s="3">
        <f t="shared" si="405"/>
        <v>32.12463768115942</v>
      </c>
      <c r="AA1045" s="13">
        <f t="shared" si="392"/>
        <v>42</v>
      </c>
      <c r="AB1045" s="13">
        <f t="shared" si="393"/>
        <v>-2761.3099999999977</v>
      </c>
      <c r="AC1045" s="13">
        <f t="shared" si="394"/>
        <v>-2.6679323671497528</v>
      </c>
      <c r="AD1045" s="13">
        <f t="shared" si="395"/>
        <v>-2.3099999999999952</v>
      </c>
      <c r="AE1045" s="3">
        <f t="shared" si="396"/>
        <v>0</v>
      </c>
      <c r="AF1045" s="13">
        <f t="shared" si="384"/>
        <v>2761.3099999999977</v>
      </c>
      <c r="AG1045" s="13">
        <f t="shared" si="406"/>
        <v>2.6679323671497528</v>
      </c>
      <c r="AH1045" s="13">
        <f t="shared" si="385"/>
        <v>2.6679323671497528</v>
      </c>
    </row>
    <row r="1046" spans="1:34" x14ac:dyDescent="0.2">
      <c r="A1046" s="8">
        <f t="shared" si="407"/>
        <v>103600</v>
      </c>
      <c r="B1046" s="9">
        <f t="shared" si="387"/>
        <v>103.6</v>
      </c>
      <c r="C1046" s="13">
        <f>tarifest3(A1046,$A$3,Param!$B$5,Param!$C$5,Param!$D$5,Param!$E$5,Param!$B$6,Param!$C$6,Param!$D$6,Param!$E$6)</f>
        <v>34175</v>
      </c>
      <c r="D1046" s="3">
        <f t="shared" si="397"/>
        <v>32.987451737451742</v>
      </c>
      <c r="E1046" s="3">
        <f>tarifest3grenz(A1046,$A$3,Param!$B$5,Param!$C$5,Param!$D$5,Param!$E$5,Param!$B$6,Param!$C$6,Param!$D$6,Param!$E$6)*100</f>
        <v>42</v>
      </c>
      <c r="F1046" s="13">
        <f>soli3(C1046,$A$3,Param!$J$4,Param!$J$5,Param!$J$6)</f>
        <v>1879.62</v>
      </c>
      <c r="G1046" s="3">
        <f>soli3grenz(C1046,$A$3,Param!$J$4,Param!$J$5,Param!$J$6)*100</f>
        <v>5.5</v>
      </c>
      <c r="H1046" s="13">
        <f t="shared" si="388"/>
        <v>36054.620000000003</v>
      </c>
      <c r="I1046" s="3">
        <f t="shared" si="386"/>
        <v>34.80175675675676</v>
      </c>
      <c r="J1046" s="13">
        <f t="shared" si="389"/>
        <v>44.309999999999995</v>
      </c>
      <c r="K1046" s="13">
        <f>tarifest3(A1046,$A$3,Param!$B$10,Param!$C$10,Param!$D$10,Param!$E$10,Param!$B$11,Param!$C$11,Param!$D$11,Param!$E$11)</f>
        <v>38521</v>
      </c>
      <c r="L1046" s="3">
        <f t="shared" si="398"/>
        <v>37.182432432432435</v>
      </c>
      <c r="M1046" s="3">
        <f>tarifest3grenz(A1046,$A$3,Param!$B$10,Param!$C$10,Param!$D$10,Param!$E$10,Param!$B$11,Param!$C$11,Param!$D$11,Param!$E$11)*100</f>
        <v>42</v>
      </c>
      <c r="N1046" s="3">
        <f t="shared" si="399"/>
        <v>24121</v>
      </c>
      <c r="O1046" s="3">
        <f t="shared" si="400"/>
        <v>23.282818532818535</v>
      </c>
      <c r="P1046" s="13">
        <f t="shared" si="390"/>
        <v>72520</v>
      </c>
      <c r="Q1046" s="13">
        <f t="shared" si="401"/>
        <v>0</v>
      </c>
      <c r="R1046" s="13">
        <f>tarifest3(A1046-$K$3,$A$3,Param!$B$10,Param!$C$10,Param!$D$10,Param!$E$10,Param!$B$11,Param!$C$11,Param!$D$11,Param!$E$11)</f>
        <v>29881</v>
      </c>
      <c r="S1046" s="3">
        <f t="shared" si="402"/>
        <v>28.842664092664094</v>
      </c>
      <c r="T1046" s="3">
        <f>IF(A1046&lt;$K$3,$K$2,tarifest3grenz(A1046-$K$3,$A$3,Param!$B$10,Param!$C$10,Param!$D$10,Param!$E$10,Param!$B$11,Param!$C$11,Param!$D$11,Param!$E$11))*100</f>
        <v>42</v>
      </c>
      <c r="U1046" s="3">
        <f>MAX(K1046-tarifest3($K$3,$A$3,Param!$B$10,Param!$C$10,Param!$D$10,Param!$E$10,Param!$B$11,Param!$C$11,Param!$D$11,Param!$E$11),0)</f>
        <v>33291</v>
      </c>
      <c r="V1046" s="3">
        <f t="shared" si="403"/>
        <v>32.134169884169886</v>
      </c>
      <c r="W1046" s="3">
        <f t="shared" si="404"/>
        <v>42</v>
      </c>
      <c r="X1046" s="3">
        <f>soli3grenz(K1046,$A$3,Param!$J$9,Param!$J$10,Param!$J$11)*100</f>
        <v>5.5</v>
      </c>
      <c r="Y1046" s="13">
        <f t="shared" si="391"/>
        <v>33291</v>
      </c>
      <c r="Z1046" s="3">
        <f t="shared" si="405"/>
        <v>32.134169884169886</v>
      </c>
      <c r="AA1046" s="13">
        <f t="shared" si="392"/>
        <v>42</v>
      </c>
      <c r="AB1046" s="13">
        <f t="shared" si="393"/>
        <v>-2763.6200000000026</v>
      </c>
      <c r="AC1046" s="13">
        <f t="shared" si="394"/>
        <v>-2.6675868725868739</v>
      </c>
      <c r="AD1046" s="13">
        <f t="shared" si="395"/>
        <v>-2.3099999999999952</v>
      </c>
      <c r="AE1046" s="3">
        <f t="shared" si="396"/>
        <v>0</v>
      </c>
      <c r="AF1046" s="13">
        <f t="shared" si="384"/>
        <v>2763.6200000000026</v>
      </c>
      <c r="AG1046" s="13">
        <f t="shared" si="406"/>
        <v>2.6675868725868739</v>
      </c>
      <c r="AH1046" s="13">
        <f t="shared" si="385"/>
        <v>2.6675868725868739</v>
      </c>
    </row>
    <row r="1047" spans="1:34" x14ac:dyDescent="0.2">
      <c r="A1047" s="8">
        <f t="shared" si="407"/>
        <v>103700</v>
      </c>
      <c r="B1047" s="9">
        <f t="shared" si="387"/>
        <v>103.7</v>
      </c>
      <c r="C1047" s="13">
        <f>tarifest3(A1047,$A$3,Param!$B$5,Param!$C$5,Param!$D$5,Param!$E$5,Param!$B$6,Param!$C$6,Param!$D$6,Param!$E$6)</f>
        <v>34217</v>
      </c>
      <c r="D1047" s="3">
        <f t="shared" si="397"/>
        <v>32.996142719382838</v>
      </c>
      <c r="E1047" s="3">
        <f>tarifest3grenz(A1047,$A$3,Param!$B$5,Param!$C$5,Param!$D$5,Param!$E$5,Param!$B$6,Param!$C$6,Param!$D$6,Param!$E$6)*100</f>
        <v>42</v>
      </c>
      <c r="F1047" s="13">
        <f>soli3(C1047,$A$3,Param!$J$4,Param!$J$5,Param!$J$6)</f>
        <v>1881.93</v>
      </c>
      <c r="G1047" s="3">
        <f>soli3grenz(C1047,$A$3,Param!$J$4,Param!$J$5,Param!$J$6)*100</f>
        <v>5.5</v>
      </c>
      <c r="H1047" s="13">
        <f t="shared" si="388"/>
        <v>36098.93</v>
      </c>
      <c r="I1047" s="3">
        <f t="shared" si="386"/>
        <v>34.810925747348122</v>
      </c>
      <c r="J1047" s="13">
        <f t="shared" si="389"/>
        <v>44.309999999999995</v>
      </c>
      <c r="K1047" s="13">
        <f>tarifest3(A1047,$A$3,Param!$B$10,Param!$C$10,Param!$D$10,Param!$E$10,Param!$B$11,Param!$C$11,Param!$D$11,Param!$E$11)</f>
        <v>38563</v>
      </c>
      <c r="L1047" s="3">
        <f t="shared" si="398"/>
        <v>37.1870781099325</v>
      </c>
      <c r="M1047" s="3">
        <f>tarifest3grenz(A1047,$A$3,Param!$B$10,Param!$C$10,Param!$D$10,Param!$E$10,Param!$B$11,Param!$C$11,Param!$D$11,Param!$E$11)*100</f>
        <v>42</v>
      </c>
      <c r="N1047" s="3">
        <f t="shared" si="399"/>
        <v>24163</v>
      </c>
      <c r="O1047" s="3">
        <f t="shared" si="400"/>
        <v>23.300867888138864</v>
      </c>
      <c r="P1047" s="13">
        <f t="shared" si="390"/>
        <v>72590</v>
      </c>
      <c r="Q1047" s="13">
        <f t="shared" si="401"/>
        <v>0</v>
      </c>
      <c r="R1047" s="13">
        <f>tarifest3(A1047-$K$3,$A$3,Param!$B$10,Param!$C$10,Param!$D$10,Param!$E$10,Param!$B$11,Param!$C$11,Param!$D$11,Param!$E$11)</f>
        <v>29923</v>
      </c>
      <c r="S1047" s="3">
        <f t="shared" si="402"/>
        <v>28.855351976856312</v>
      </c>
      <c r="T1047" s="3">
        <f>IF(A1047&lt;$K$3,$K$2,tarifest3grenz(A1047-$K$3,$A$3,Param!$B$10,Param!$C$10,Param!$D$10,Param!$E$10,Param!$B$11,Param!$C$11,Param!$D$11,Param!$E$11))*100</f>
        <v>42</v>
      </c>
      <c r="U1047" s="3">
        <f>MAX(K1047-tarifest3($K$3,$A$3,Param!$B$10,Param!$C$10,Param!$D$10,Param!$E$10,Param!$B$11,Param!$C$11,Param!$D$11,Param!$E$11),0)</f>
        <v>33333</v>
      </c>
      <c r="V1047" s="3">
        <f t="shared" si="403"/>
        <v>32.143683702989392</v>
      </c>
      <c r="W1047" s="3">
        <f t="shared" si="404"/>
        <v>42</v>
      </c>
      <c r="X1047" s="3">
        <f>soli3grenz(K1047,$A$3,Param!$J$9,Param!$J$10,Param!$J$11)*100</f>
        <v>5.5</v>
      </c>
      <c r="Y1047" s="13">
        <f t="shared" si="391"/>
        <v>33333</v>
      </c>
      <c r="Z1047" s="3">
        <f t="shared" si="405"/>
        <v>32.143683702989392</v>
      </c>
      <c r="AA1047" s="13">
        <f t="shared" si="392"/>
        <v>42</v>
      </c>
      <c r="AB1047" s="13">
        <f t="shared" si="393"/>
        <v>-2765.9300000000003</v>
      </c>
      <c r="AC1047" s="13">
        <f t="shared" si="394"/>
        <v>-2.6672420443587299</v>
      </c>
      <c r="AD1047" s="13">
        <f t="shared" si="395"/>
        <v>-2.3099999999999952</v>
      </c>
      <c r="AE1047" s="3">
        <f t="shared" si="396"/>
        <v>0</v>
      </c>
      <c r="AF1047" s="13">
        <f t="shared" si="384"/>
        <v>2765.9300000000003</v>
      </c>
      <c r="AG1047" s="13">
        <f t="shared" si="406"/>
        <v>2.6672420443587299</v>
      </c>
      <c r="AH1047" s="13">
        <f t="shared" si="385"/>
        <v>2.6672420443587299</v>
      </c>
    </row>
    <row r="1048" spans="1:34" x14ac:dyDescent="0.2">
      <c r="A1048" s="8">
        <f t="shared" si="407"/>
        <v>103800</v>
      </c>
      <c r="B1048" s="9">
        <f t="shared" si="387"/>
        <v>103.8</v>
      </c>
      <c r="C1048" s="13">
        <f>tarifest3(A1048,$A$3,Param!$B$5,Param!$C$5,Param!$D$5,Param!$E$5,Param!$B$6,Param!$C$6,Param!$D$6,Param!$E$6)</f>
        <v>34259</v>
      </c>
      <c r="D1048" s="3">
        <f t="shared" si="397"/>
        <v>33.004816955684007</v>
      </c>
      <c r="E1048" s="3">
        <f>tarifest3grenz(A1048,$A$3,Param!$B$5,Param!$C$5,Param!$D$5,Param!$E$5,Param!$B$6,Param!$C$6,Param!$D$6,Param!$E$6)*100</f>
        <v>42</v>
      </c>
      <c r="F1048" s="13">
        <f>soli3(C1048,$A$3,Param!$J$4,Param!$J$5,Param!$J$6)</f>
        <v>1884.24</v>
      </c>
      <c r="G1048" s="3">
        <f>soli3grenz(C1048,$A$3,Param!$J$4,Param!$J$5,Param!$J$6)*100</f>
        <v>5.5</v>
      </c>
      <c r="H1048" s="13">
        <f t="shared" si="388"/>
        <v>36143.24</v>
      </c>
      <c r="I1048" s="3">
        <f t="shared" si="386"/>
        <v>34.820077071290946</v>
      </c>
      <c r="J1048" s="13">
        <f t="shared" si="389"/>
        <v>44.309999999999995</v>
      </c>
      <c r="K1048" s="13">
        <f>tarifest3(A1048,$A$3,Param!$B$10,Param!$C$10,Param!$D$10,Param!$E$10,Param!$B$11,Param!$C$11,Param!$D$11,Param!$E$11)</f>
        <v>38605</v>
      </c>
      <c r="L1048" s="3">
        <f t="shared" si="398"/>
        <v>37.191714836223504</v>
      </c>
      <c r="M1048" s="3">
        <f>tarifest3grenz(A1048,$A$3,Param!$B$10,Param!$C$10,Param!$D$10,Param!$E$10,Param!$B$11,Param!$C$11,Param!$D$11,Param!$E$11)*100</f>
        <v>42</v>
      </c>
      <c r="N1048" s="3">
        <f t="shared" si="399"/>
        <v>24205</v>
      </c>
      <c r="O1048" s="3">
        <f t="shared" si="400"/>
        <v>23.318882466281309</v>
      </c>
      <c r="P1048" s="13">
        <f t="shared" si="390"/>
        <v>72660</v>
      </c>
      <c r="Q1048" s="13">
        <f t="shared" si="401"/>
        <v>0</v>
      </c>
      <c r="R1048" s="13">
        <f>tarifest3(A1048-$K$3,$A$3,Param!$B$10,Param!$C$10,Param!$D$10,Param!$E$10,Param!$B$11,Param!$C$11,Param!$D$11,Param!$E$11)</f>
        <v>29965</v>
      </c>
      <c r="S1048" s="3">
        <f t="shared" si="402"/>
        <v>28.868015414258192</v>
      </c>
      <c r="T1048" s="3">
        <f>IF(A1048&lt;$K$3,$K$2,tarifest3grenz(A1048-$K$3,$A$3,Param!$B$10,Param!$C$10,Param!$D$10,Param!$E$10,Param!$B$11,Param!$C$11,Param!$D$11,Param!$E$11))*100</f>
        <v>42</v>
      </c>
      <c r="U1048" s="3">
        <f>MAX(K1048-tarifest3($K$3,$A$3,Param!$B$10,Param!$C$10,Param!$D$10,Param!$E$10,Param!$B$11,Param!$C$11,Param!$D$11,Param!$E$11),0)</f>
        <v>33375</v>
      </c>
      <c r="V1048" s="3">
        <f t="shared" si="403"/>
        <v>32.153179190751445</v>
      </c>
      <c r="W1048" s="3">
        <f t="shared" si="404"/>
        <v>42</v>
      </c>
      <c r="X1048" s="3">
        <f>soli3grenz(K1048,$A$3,Param!$J$9,Param!$J$10,Param!$J$11)*100</f>
        <v>5.5</v>
      </c>
      <c r="Y1048" s="13">
        <f t="shared" si="391"/>
        <v>33375</v>
      </c>
      <c r="Z1048" s="3">
        <f t="shared" si="405"/>
        <v>32.153179190751445</v>
      </c>
      <c r="AA1048" s="13">
        <f t="shared" si="392"/>
        <v>42</v>
      </c>
      <c r="AB1048" s="13">
        <f t="shared" si="393"/>
        <v>-2768.239999999998</v>
      </c>
      <c r="AC1048" s="13">
        <f t="shared" si="394"/>
        <v>-2.6668978805395014</v>
      </c>
      <c r="AD1048" s="13">
        <f t="shared" si="395"/>
        <v>-2.3099999999999952</v>
      </c>
      <c r="AE1048" s="3">
        <f t="shared" si="396"/>
        <v>0</v>
      </c>
      <c r="AF1048" s="13">
        <f t="shared" si="384"/>
        <v>2768.239999999998</v>
      </c>
      <c r="AG1048" s="13">
        <f t="shared" si="406"/>
        <v>2.6668978805395014</v>
      </c>
      <c r="AH1048" s="13">
        <f t="shared" si="385"/>
        <v>2.6668978805395014</v>
      </c>
    </row>
    <row r="1049" spans="1:34" x14ac:dyDescent="0.2">
      <c r="A1049" s="8">
        <f t="shared" si="407"/>
        <v>103900</v>
      </c>
      <c r="B1049" s="9">
        <f t="shared" si="387"/>
        <v>103.9</v>
      </c>
      <c r="C1049" s="13">
        <f>tarifest3(A1049,$A$3,Param!$B$5,Param!$C$5,Param!$D$5,Param!$E$5,Param!$B$6,Param!$C$6,Param!$D$6,Param!$E$6)</f>
        <v>34301</v>
      </c>
      <c r="D1049" s="3">
        <f t="shared" si="397"/>
        <v>33.013474494706443</v>
      </c>
      <c r="E1049" s="3">
        <f>tarifest3grenz(A1049,$A$3,Param!$B$5,Param!$C$5,Param!$D$5,Param!$E$5,Param!$B$6,Param!$C$6,Param!$D$6,Param!$E$6)*100</f>
        <v>42</v>
      </c>
      <c r="F1049" s="13">
        <f>soli3(C1049,$A$3,Param!$J$4,Param!$J$5,Param!$J$6)</f>
        <v>1886.55</v>
      </c>
      <c r="G1049" s="3">
        <f>soli3grenz(C1049,$A$3,Param!$J$4,Param!$J$5,Param!$J$6)*100</f>
        <v>5.5</v>
      </c>
      <c r="H1049" s="13">
        <f t="shared" si="388"/>
        <v>36187.550000000003</v>
      </c>
      <c r="I1049" s="3">
        <f t="shared" si="386"/>
        <v>34.829210779595769</v>
      </c>
      <c r="J1049" s="13">
        <f t="shared" si="389"/>
        <v>44.309999999999995</v>
      </c>
      <c r="K1049" s="13">
        <f>tarifest3(A1049,$A$3,Param!$B$10,Param!$C$10,Param!$D$10,Param!$E$10,Param!$B$11,Param!$C$11,Param!$D$11,Param!$E$11)</f>
        <v>38647</v>
      </c>
      <c r="L1049" s="3">
        <f t="shared" si="398"/>
        <v>37.196342637151112</v>
      </c>
      <c r="M1049" s="3">
        <f>tarifest3grenz(A1049,$A$3,Param!$B$10,Param!$C$10,Param!$D$10,Param!$E$10,Param!$B$11,Param!$C$11,Param!$D$11,Param!$E$11)*100</f>
        <v>42</v>
      </c>
      <c r="N1049" s="3">
        <f t="shared" si="399"/>
        <v>24247</v>
      </c>
      <c r="O1049" s="3">
        <f t="shared" si="400"/>
        <v>23.336862367661212</v>
      </c>
      <c r="P1049" s="13">
        <f t="shared" si="390"/>
        <v>72730</v>
      </c>
      <c r="Q1049" s="13">
        <f t="shared" si="401"/>
        <v>0</v>
      </c>
      <c r="R1049" s="13">
        <f>tarifest3(A1049-$K$3,$A$3,Param!$B$10,Param!$C$10,Param!$D$10,Param!$E$10,Param!$B$11,Param!$C$11,Param!$D$11,Param!$E$11)</f>
        <v>30007</v>
      </c>
      <c r="S1049" s="3">
        <f t="shared" si="402"/>
        <v>28.880654475457167</v>
      </c>
      <c r="T1049" s="3">
        <f>IF(A1049&lt;$K$3,$K$2,tarifest3grenz(A1049-$K$3,$A$3,Param!$B$10,Param!$C$10,Param!$D$10,Param!$E$10,Param!$B$11,Param!$C$11,Param!$D$11,Param!$E$11))*100</f>
        <v>42</v>
      </c>
      <c r="U1049" s="3">
        <f>MAX(K1049-tarifest3($K$3,$A$3,Param!$B$10,Param!$C$10,Param!$D$10,Param!$E$10,Param!$B$11,Param!$C$11,Param!$D$11,Param!$E$11),0)</f>
        <v>33417</v>
      </c>
      <c r="V1049" s="3">
        <f t="shared" si="403"/>
        <v>32.162656400384989</v>
      </c>
      <c r="W1049" s="3">
        <f t="shared" si="404"/>
        <v>42</v>
      </c>
      <c r="X1049" s="3">
        <f>soli3grenz(K1049,$A$3,Param!$J$9,Param!$J$10,Param!$J$11)*100</f>
        <v>5.5</v>
      </c>
      <c r="Y1049" s="13">
        <f t="shared" si="391"/>
        <v>33417</v>
      </c>
      <c r="Z1049" s="3">
        <f t="shared" si="405"/>
        <v>32.162656400384989</v>
      </c>
      <c r="AA1049" s="13">
        <f t="shared" si="392"/>
        <v>42</v>
      </c>
      <c r="AB1049" s="13">
        <f t="shared" si="393"/>
        <v>-2770.5500000000029</v>
      </c>
      <c r="AC1049" s="13">
        <f t="shared" si="394"/>
        <v>-2.6665543792107798</v>
      </c>
      <c r="AD1049" s="13">
        <f t="shared" si="395"/>
        <v>-2.3099999999999952</v>
      </c>
      <c r="AE1049" s="3">
        <f t="shared" si="396"/>
        <v>0</v>
      </c>
      <c r="AF1049" s="13">
        <f t="shared" si="384"/>
        <v>2770.5500000000029</v>
      </c>
      <c r="AG1049" s="13">
        <f t="shared" si="406"/>
        <v>2.6665543792107798</v>
      </c>
      <c r="AH1049" s="13">
        <f t="shared" si="385"/>
        <v>2.6665543792107798</v>
      </c>
    </row>
    <row r="1050" spans="1:34" x14ac:dyDescent="0.2">
      <c r="A1050" s="8">
        <f t="shared" si="407"/>
        <v>104000</v>
      </c>
      <c r="B1050" s="9">
        <f t="shared" si="387"/>
        <v>104</v>
      </c>
      <c r="C1050" s="13">
        <f>tarifest3(A1050,$A$3,Param!$B$5,Param!$C$5,Param!$D$5,Param!$E$5,Param!$B$6,Param!$C$6,Param!$D$6,Param!$E$6)</f>
        <v>34343</v>
      </c>
      <c r="D1050" s="3">
        <f t="shared" si="397"/>
        <v>33.022115384615383</v>
      </c>
      <c r="E1050" s="3">
        <f>tarifest3grenz(A1050,$A$3,Param!$B$5,Param!$C$5,Param!$D$5,Param!$E$5,Param!$B$6,Param!$C$6,Param!$D$6,Param!$E$6)*100</f>
        <v>42</v>
      </c>
      <c r="F1050" s="13">
        <f>soli3(C1050,$A$3,Param!$J$4,Param!$J$5,Param!$J$6)</f>
        <v>1888.86</v>
      </c>
      <c r="G1050" s="3">
        <f>soli3grenz(C1050,$A$3,Param!$J$4,Param!$J$5,Param!$J$6)*100</f>
        <v>5.5</v>
      </c>
      <c r="H1050" s="13">
        <f t="shared" si="388"/>
        <v>36231.86</v>
      </c>
      <c r="I1050" s="3">
        <f t="shared" si="386"/>
        <v>34.83832692307692</v>
      </c>
      <c r="J1050" s="13">
        <f t="shared" si="389"/>
        <v>44.309999999999995</v>
      </c>
      <c r="K1050" s="13">
        <f>tarifest3(A1050,$A$3,Param!$B$10,Param!$C$10,Param!$D$10,Param!$E$10,Param!$B$11,Param!$C$11,Param!$D$11,Param!$E$11)</f>
        <v>38689</v>
      </c>
      <c r="L1050" s="3">
        <f t="shared" si="398"/>
        <v>37.200961538461542</v>
      </c>
      <c r="M1050" s="3">
        <f>tarifest3grenz(A1050,$A$3,Param!$B$10,Param!$C$10,Param!$D$10,Param!$E$10,Param!$B$11,Param!$C$11,Param!$D$11,Param!$E$11)*100</f>
        <v>42</v>
      </c>
      <c r="N1050" s="3">
        <f t="shared" si="399"/>
        <v>24289</v>
      </c>
      <c r="O1050" s="3">
        <f t="shared" si="400"/>
        <v>23.354807692307691</v>
      </c>
      <c r="P1050" s="13">
        <f t="shared" si="390"/>
        <v>72800</v>
      </c>
      <c r="Q1050" s="13">
        <f t="shared" si="401"/>
        <v>0</v>
      </c>
      <c r="R1050" s="13">
        <f>tarifest3(A1050-$K$3,$A$3,Param!$B$10,Param!$C$10,Param!$D$10,Param!$E$10,Param!$B$11,Param!$C$11,Param!$D$11,Param!$E$11)</f>
        <v>30049</v>
      </c>
      <c r="S1050" s="3">
        <f t="shared" si="402"/>
        <v>28.893269230769231</v>
      </c>
      <c r="T1050" s="3">
        <f>IF(A1050&lt;$K$3,$K$2,tarifest3grenz(A1050-$K$3,$A$3,Param!$B$10,Param!$C$10,Param!$D$10,Param!$E$10,Param!$B$11,Param!$C$11,Param!$D$11,Param!$E$11))*100</f>
        <v>42</v>
      </c>
      <c r="U1050" s="3">
        <f>MAX(K1050-tarifest3($K$3,$A$3,Param!$B$10,Param!$C$10,Param!$D$10,Param!$E$10,Param!$B$11,Param!$C$11,Param!$D$11,Param!$E$11),0)</f>
        <v>33459</v>
      </c>
      <c r="V1050" s="3">
        <f t="shared" si="403"/>
        <v>32.172115384615388</v>
      </c>
      <c r="W1050" s="3">
        <f t="shared" si="404"/>
        <v>42</v>
      </c>
      <c r="X1050" s="3">
        <f>soli3grenz(K1050,$A$3,Param!$J$9,Param!$J$10,Param!$J$11)*100</f>
        <v>5.5</v>
      </c>
      <c r="Y1050" s="13">
        <f t="shared" si="391"/>
        <v>33459</v>
      </c>
      <c r="Z1050" s="3">
        <f t="shared" si="405"/>
        <v>32.172115384615388</v>
      </c>
      <c r="AA1050" s="13">
        <f t="shared" si="392"/>
        <v>42</v>
      </c>
      <c r="AB1050" s="13">
        <f t="shared" si="393"/>
        <v>-2772.8600000000006</v>
      </c>
      <c r="AC1050" s="13">
        <f t="shared" si="394"/>
        <v>-2.6662115384615319</v>
      </c>
      <c r="AD1050" s="13">
        <f t="shared" si="395"/>
        <v>-2.3099999999999952</v>
      </c>
      <c r="AE1050" s="3">
        <f t="shared" si="396"/>
        <v>0</v>
      </c>
      <c r="AF1050" s="13">
        <f t="shared" si="384"/>
        <v>2772.8600000000006</v>
      </c>
      <c r="AG1050" s="13">
        <f t="shared" si="406"/>
        <v>2.6662115384615319</v>
      </c>
      <c r="AH1050" s="13">
        <f t="shared" si="385"/>
        <v>2.6662115384615319</v>
      </c>
    </row>
    <row r="1051" spans="1:34" x14ac:dyDescent="0.2">
      <c r="A1051" s="8">
        <f t="shared" si="407"/>
        <v>104100</v>
      </c>
      <c r="B1051" s="9">
        <f t="shared" si="387"/>
        <v>104.1</v>
      </c>
      <c r="C1051" s="13">
        <f>tarifest3(A1051,$A$3,Param!$B$5,Param!$C$5,Param!$D$5,Param!$E$5,Param!$B$6,Param!$C$6,Param!$D$6,Param!$E$6)</f>
        <v>34385</v>
      </c>
      <c r="D1051" s="3">
        <f t="shared" si="397"/>
        <v>33.030739673390968</v>
      </c>
      <c r="E1051" s="3">
        <f>tarifest3grenz(A1051,$A$3,Param!$B$5,Param!$C$5,Param!$D$5,Param!$E$5,Param!$B$6,Param!$C$6,Param!$D$6,Param!$E$6)*100</f>
        <v>42</v>
      </c>
      <c r="F1051" s="13">
        <f>soli3(C1051,$A$3,Param!$J$4,Param!$J$5,Param!$J$6)</f>
        <v>1891.17</v>
      </c>
      <c r="G1051" s="3">
        <f>soli3grenz(C1051,$A$3,Param!$J$4,Param!$J$5,Param!$J$6)*100</f>
        <v>5.5</v>
      </c>
      <c r="H1051" s="13">
        <f t="shared" si="388"/>
        <v>36276.17</v>
      </c>
      <c r="I1051" s="3">
        <f t="shared" si="386"/>
        <v>34.847425552353506</v>
      </c>
      <c r="J1051" s="13">
        <f t="shared" si="389"/>
        <v>44.309999999999995</v>
      </c>
      <c r="K1051" s="13">
        <f>tarifest3(A1051,$A$3,Param!$B$10,Param!$C$10,Param!$D$10,Param!$E$10,Param!$B$11,Param!$C$11,Param!$D$11,Param!$E$11)</f>
        <v>38731</v>
      </c>
      <c r="L1051" s="3">
        <f t="shared" si="398"/>
        <v>37.205571565802117</v>
      </c>
      <c r="M1051" s="3">
        <f>tarifest3grenz(A1051,$A$3,Param!$B$10,Param!$C$10,Param!$D$10,Param!$E$10,Param!$B$11,Param!$C$11,Param!$D$11,Param!$E$11)*100</f>
        <v>42</v>
      </c>
      <c r="N1051" s="3">
        <f t="shared" si="399"/>
        <v>24331</v>
      </c>
      <c r="O1051" s="3">
        <f t="shared" si="400"/>
        <v>23.372718539865513</v>
      </c>
      <c r="P1051" s="13">
        <f t="shared" si="390"/>
        <v>72870</v>
      </c>
      <c r="Q1051" s="13">
        <f t="shared" si="401"/>
        <v>0</v>
      </c>
      <c r="R1051" s="13">
        <f>tarifest3(A1051-$K$3,$A$3,Param!$B$10,Param!$C$10,Param!$D$10,Param!$E$10,Param!$B$11,Param!$C$11,Param!$D$11,Param!$E$11)</f>
        <v>30091</v>
      </c>
      <c r="S1051" s="3">
        <f t="shared" si="402"/>
        <v>28.905859750240154</v>
      </c>
      <c r="T1051" s="3">
        <f>IF(A1051&lt;$K$3,$K$2,tarifest3grenz(A1051-$K$3,$A$3,Param!$B$10,Param!$C$10,Param!$D$10,Param!$E$10,Param!$B$11,Param!$C$11,Param!$D$11,Param!$E$11))*100</f>
        <v>42</v>
      </c>
      <c r="U1051" s="3">
        <f>MAX(K1051-tarifest3($K$3,$A$3,Param!$B$10,Param!$C$10,Param!$D$10,Param!$E$10,Param!$B$11,Param!$C$11,Param!$D$11,Param!$E$11),0)</f>
        <v>33501</v>
      </c>
      <c r="V1051" s="3">
        <f t="shared" si="403"/>
        <v>32.181556195965413</v>
      </c>
      <c r="W1051" s="3">
        <f t="shared" si="404"/>
        <v>42</v>
      </c>
      <c r="X1051" s="3">
        <f>soli3grenz(K1051,$A$3,Param!$J$9,Param!$J$10,Param!$J$11)*100</f>
        <v>5.5</v>
      </c>
      <c r="Y1051" s="13">
        <f t="shared" si="391"/>
        <v>33501</v>
      </c>
      <c r="Z1051" s="3">
        <f t="shared" si="405"/>
        <v>32.181556195965413</v>
      </c>
      <c r="AA1051" s="13">
        <f t="shared" si="392"/>
        <v>42</v>
      </c>
      <c r="AB1051" s="13">
        <f t="shared" si="393"/>
        <v>-2775.1699999999983</v>
      </c>
      <c r="AC1051" s="13">
        <f t="shared" si="394"/>
        <v>-2.6658693563880931</v>
      </c>
      <c r="AD1051" s="13">
        <f t="shared" si="395"/>
        <v>-2.3099999999999952</v>
      </c>
      <c r="AE1051" s="3">
        <f t="shared" si="396"/>
        <v>0</v>
      </c>
      <c r="AF1051" s="13">
        <f t="shared" si="384"/>
        <v>2775.1699999999983</v>
      </c>
      <c r="AG1051" s="13">
        <f t="shared" si="406"/>
        <v>2.6658693563880931</v>
      </c>
      <c r="AH1051" s="13">
        <f t="shared" si="385"/>
        <v>2.6658693563880931</v>
      </c>
    </row>
    <row r="1052" spans="1:34" x14ac:dyDescent="0.2">
      <c r="A1052" s="8">
        <f t="shared" si="407"/>
        <v>104200</v>
      </c>
      <c r="B1052" s="9">
        <f t="shared" si="387"/>
        <v>104.2</v>
      </c>
      <c r="C1052" s="13">
        <f>tarifest3(A1052,$A$3,Param!$B$5,Param!$C$5,Param!$D$5,Param!$E$5,Param!$B$6,Param!$C$6,Param!$D$6,Param!$E$6)</f>
        <v>34427</v>
      </c>
      <c r="D1052" s="3">
        <f t="shared" si="397"/>
        <v>33.039347408829173</v>
      </c>
      <c r="E1052" s="3">
        <f>tarifest3grenz(A1052,$A$3,Param!$B$5,Param!$C$5,Param!$D$5,Param!$E$5,Param!$B$6,Param!$C$6,Param!$D$6,Param!$E$6)*100</f>
        <v>42</v>
      </c>
      <c r="F1052" s="13">
        <f>soli3(C1052,$A$3,Param!$J$4,Param!$J$5,Param!$J$6)</f>
        <v>1893.48</v>
      </c>
      <c r="G1052" s="3">
        <f>soli3grenz(C1052,$A$3,Param!$J$4,Param!$J$5,Param!$J$6)*100</f>
        <v>5.5</v>
      </c>
      <c r="H1052" s="13">
        <f t="shared" si="388"/>
        <v>36320.480000000003</v>
      </c>
      <c r="I1052" s="3">
        <f t="shared" si="386"/>
        <v>34.856506717850287</v>
      </c>
      <c r="J1052" s="13">
        <f t="shared" si="389"/>
        <v>44.309999999999995</v>
      </c>
      <c r="K1052" s="13">
        <f>tarifest3(A1052,$A$3,Param!$B$10,Param!$C$10,Param!$D$10,Param!$E$10,Param!$B$11,Param!$C$11,Param!$D$11,Param!$E$11)</f>
        <v>38773</v>
      </c>
      <c r="L1052" s="3">
        <f t="shared" si="398"/>
        <v>37.210172744721689</v>
      </c>
      <c r="M1052" s="3">
        <f>tarifest3grenz(A1052,$A$3,Param!$B$10,Param!$C$10,Param!$D$10,Param!$E$10,Param!$B$11,Param!$C$11,Param!$D$11,Param!$E$11)*100</f>
        <v>42</v>
      </c>
      <c r="N1052" s="3">
        <f t="shared" si="399"/>
        <v>24373</v>
      </c>
      <c r="O1052" s="3">
        <f t="shared" si="400"/>
        <v>23.390595009596929</v>
      </c>
      <c r="P1052" s="13">
        <f t="shared" si="390"/>
        <v>72940</v>
      </c>
      <c r="Q1052" s="13">
        <f t="shared" si="401"/>
        <v>0</v>
      </c>
      <c r="R1052" s="13">
        <f>tarifest3(A1052-$K$3,$A$3,Param!$B$10,Param!$C$10,Param!$D$10,Param!$E$10,Param!$B$11,Param!$C$11,Param!$D$11,Param!$E$11)</f>
        <v>30133</v>
      </c>
      <c r="S1052" s="3">
        <f t="shared" si="402"/>
        <v>28.918426103646834</v>
      </c>
      <c r="T1052" s="3">
        <f>IF(A1052&lt;$K$3,$K$2,tarifest3grenz(A1052-$K$3,$A$3,Param!$B$10,Param!$C$10,Param!$D$10,Param!$E$10,Param!$B$11,Param!$C$11,Param!$D$11,Param!$E$11))*100</f>
        <v>42</v>
      </c>
      <c r="U1052" s="3">
        <f>MAX(K1052-tarifest3($K$3,$A$3,Param!$B$10,Param!$C$10,Param!$D$10,Param!$E$10,Param!$B$11,Param!$C$11,Param!$D$11,Param!$E$11),0)</f>
        <v>33543</v>
      </c>
      <c r="V1052" s="3">
        <f t="shared" si="403"/>
        <v>32.190978886756241</v>
      </c>
      <c r="W1052" s="3">
        <f t="shared" si="404"/>
        <v>42</v>
      </c>
      <c r="X1052" s="3">
        <f>soli3grenz(K1052,$A$3,Param!$J$9,Param!$J$10,Param!$J$11)*100</f>
        <v>5.5</v>
      </c>
      <c r="Y1052" s="13">
        <f t="shared" si="391"/>
        <v>33543</v>
      </c>
      <c r="Z1052" s="3">
        <f t="shared" si="405"/>
        <v>32.190978886756241</v>
      </c>
      <c r="AA1052" s="13">
        <f t="shared" si="392"/>
        <v>42</v>
      </c>
      <c r="AB1052" s="13">
        <f t="shared" si="393"/>
        <v>-2777.4800000000032</v>
      </c>
      <c r="AC1052" s="13">
        <f t="shared" si="394"/>
        <v>-2.665527831094046</v>
      </c>
      <c r="AD1052" s="13">
        <f t="shared" si="395"/>
        <v>-2.3099999999999952</v>
      </c>
      <c r="AE1052" s="3">
        <f t="shared" si="396"/>
        <v>0</v>
      </c>
      <c r="AF1052" s="13">
        <f t="shared" si="384"/>
        <v>2777.4800000000032</v>
      </c>
      <c r="AG1052" s="13">
        <f t="shared" si="406"/>
        <v>2.665527831094046</v>
      </c>
      <c r="AH1052" s="13">
        <f t="shared" si="385"/>
        <v>2.665527831094046</v>
      </c>
    </row>
    <row r="1053" spans="1:34" x14ac:dyDescent="0.2">
      <c r="A1053" s="8">
        <f t="shared" si="407"/>
        <v>104300</v>
      </c>
      <c r="B1053" s="9">
        <f t="shared" si="387"/>
        <v>104.3</v>
      </c>
      <c r="C1053" s="13">
        <f>tarifest3(A1053,$A$3,Param!$B$5,Param!$C$5,Param!$D$5,Param!$E$5,Param!$B$6,Param!$C$6,Param!$D$6,Param!$E$6)</f>
        <v>34469</v>
      </c>
      <c r="D1053" s="3">
        <f t="shared" si="397"/>
        <v>33.047938638542668</v>
      </c>
      <c r="E1053" s="3">
        <f>tarifest3grenz(A1053,$A$3,Param!$B$5,Param!$C$5,Param!$D$5,Param!$E$5,Param!$B$6,Param!$C$6,Param!$D$6,Param!$E$6)*100</f>
        <v>42</v>
      </c>
      <c r="F1053" s="13">
        <f>soli3(C1053,$A$3,Param!$J$4,Param!$J$5,Param!$J$6)</f>
        <v>1895.79</v>
      </c>
      <c r="G1053" s="3">
        <f>soli3grenz(C1053,$A$3,Param!$J$4,Param!$J$5,Param!$J$6)*100</f>
        <v>5.5</v>
      </c>
      <c r="H1053" s="13">
        <f t="shared" si="388"/>
        <v>36364.79</v>
      </c>
      <c r="I1053" s="3">
        <f t="shared" si="386"/>
        <v>34.865570469798655</v>
      </c>
      <c r="J1053" s="13">
        <f t="shared" si="389"/>
        <v>44.309999999999995</v>
      </c>
      <c r="K1053" s="13">
        <f>tarifest3(A1053,$A$3,Param!$B$10,Param!$C$10,Param!$D$10,Param!$E$10,Param!$B$11,Param!$C$11,Param!$D$11,Param!$E$11)</f>
        <v>38815</v>
      </c>
      <c r="L1053" s="3">
        <f t="shared" si="398"/>
        <v>37.214765100671144</v>
      </c>
      <c r="M1053" s="3">
        <f>tarifest3grenz(A1053,$A$3,Param!$B$10,Param!$C$10,Param!$D$10,Param!$E$10,Param!$B$11,Param!$C$11,Param!$D$11,Param!$E$11)*100</f>
        <v>42</v>
      </c>
      <c r="N1053" s="3">
        <f t="shared" si="399"/>
        <v>24415</v>
      </c>
      <c r="O1053" s="3">
        <f t="shared" si="400"/>
        <v>23.40843720038351</v>
      </c>
      <c r="P1053" s="13">
        <f t="shared" si="390"/>
        <v>73010</v>
      </c>
      <c r="Q1053" s="13">
        <f t="shared" si="401"/>
        <v>0</v>
      </c>
      <c r="R1053" s="13">
        <f>tarifest3(A1053-$K$3,$A$3,Param!$B$10,Param!$C$10,Param!$D$10,Param!$E$10,Param!$B$11,Param!$C$11,Param!$D$11,Param!$E$11)</f>
        <v>30175</v>
      </c>
      <c r="S1053" s="3">
        <f t="shared" si="402"/>
        <v>28.930968360498561</v>
      </c>
      <c r="T1053" s="3">
        <f>IF(A1053&lt;$K$3,$K$2,tarifest3grenz(A1053-$K$3,$A$3,Param!$B$10,Param!$C$10,Param!$D$10,Param!$E$10,Param!$B$11,Param!$C$11,Param!$D$11,Param!$E$11))*100</f>
        <v>42</v>
      </c>
      <c r="U1053" s="3">
        <f>MAX(K1053-tarifest3($K$3,$A$3,Param!$B$10,Param!$C$10,Param!$D$10,Param!$E$10,Param!$B$11,Param!$C$11,Param!$D$11,Param!$E$11),0)</f>
        <v>33585</v>
      </c>
      <c r="V1053" s="3">
        <f t="shared" si="403"/>
        <v>32.200383509108342</v>
      </c>
      <c r="W1053" s="3">
        <f t="shared" si="404"/>
        <v>42</v>
      </c>
      <c r="X1053" s="3">
        <f>soli3grenz(K1053,$A$3,Param!$J$9,Param!$J$10,Param!$J$11)*100</f>
        <v>5.5</v>
      </c>
      <c r="Y1053" s="13">
        <f t="shared" si="391"/>
        <v>33585</v>
      </c>
      <c r="Z1053" s="3">
        <f t="shared" si="405"/>
        <v>32.200383509108342</v>
      </c>
      <c r="AA1053" s="13">
        <f t="shared" si="392"/>
        <v>42</v>
      </c>
      <c r="AB1053" s="13">
        <f t="shared" si="393"/>
        <v>-2779.7900000000009</v>
      </c>
      <c r="AC1053" s="13">
        <f t="shared" si="394"/>
        <v>-2.6651869606903134</v>
      </c>
      <c r="AD1053" s="13">
        <f t="shared" si="395"/>
        <v>-2.3099999999999952</v>
      </c>
      <c r="AE1053" s="3">
        <f t="shared" si="396"/>
        <v>0</v>
      </c>
      <c r="AF1053" s="13">
        <f t="shared" si="384"/>
        <v>2779.7900000000009</v>
      </c>
      <c r="AG1053" s="13">
        <f t="shared" si="406"/>
        <v>2.6651869606903134</v>
      </c>
      <c r="AH1053" s="13">
        <f t="shared" si="385"/>
        <v>2.6651869606903134</v>
      </c>
    </row>
    <row r="1054" spans="1:34" x14ac:dyDescent="0.2">
      <c r="A1054" s="8">
        <f t="shared" si="407"/>
        <v>104400</v>
      </c>
      <c r="B1054" s="9">
        <f t="shared" si="387"/>
        <v>104.4</v>
      </c>
      <c r="C1054" s="13">
        <f>tarifest3(A1054,$A$3,Param!$B$5,Param!$C$5,Param!$D$5,Param!$E$5,Param!$B$6,Param!$C$6,Param!$D$6,Param!$E$6)</f>
        <v>34511</v>
      </c>
      <c r="D1054" s="3">
        <f t="shared" si="397"/>
        <v>33.056513409961688</v>
      </c>
      <c r="E1054" s="3">
        <f>tarifest3grenz(A1054,$A$3,Param!$B$5,Param!$C$5,Param!$D$5,Param!$E$5,Param!$B$6,Param!$C$6,Param!$D$6,Param!$E$6)*100</f>
        <v>42</v>
      </c>
      <c r="F1054" s="13">
        <f>soli3(C1054,$A$3,Param!$J$4,Param!$J$5,Param!$J$6)</f>
        <v>1898.1</v>
      </c>
      <c r="G1054" s="3">
        <f>soli3grenz(C1054,$A$3,Param!$J$4,Param!$J$5,Param!$J$6)*100</f>
        <v>5.5</v>
      </c>
      <c r="H1054" s="13">
        <f t="shared" si="388"/>
        <v>36409.1</v>
      </c>
      <c r="I1054" s="3">
        <f t="shared" si="386"/>
        <v>34.874616858237545</v>
      </c>
      <c r="J1054" s="13">
        <f t="shared" si="389"/>
        <v>44.309999999999995</v>
      </c>
      <c r="K1054" s="13">
        <f>tarifest3(A1054,$A$3,Param!$B$10,Param!$C$10,Param!$D$10,Param!$E$10,Param!$B$11,Param!$C$11,Param!$D$11,Param!$E$11)</f>
        <v>38857</v>
      </c>
      <c r="L1054" s="3">
        <f t="shared" si="398"/>
        <v>37.219348659003835</v>
      </c>
      <c r="M1054" s="3">
        <f>tarifest3grenz(A1054,$A$3,Param!$B$10,Param!$C$10,Param!$D$10,Param!$E$10,Param!$B$11,Param!$C$11,Param!$D$11,Param!$E$11)*100</f>
        <v>42</v>
      </c>
      <c r="N1054" s="3">
        <f t="shared" si="399"/>
        <v>24457</v>
      </c>
      <c r="O1054" s="3">
        <f t="shared" si="400"/>
        <v>23.42624521072797</v>
      </c>
      <c r="P1054" s="13">
        <f t="shared" si="390"/>
        <v>73080</v>
      </c>
      <c r="Q1054" s="13">
        <f t="shared" si="401"/>
        <v>0</v>
      </c>
      <c r="R1054" s="13">
        <f>tarifest3(A1054-$K$3,$A$3,Param!$B$10,Param!$C$10,Param!$D$10,Param!$E$10,Param!$B$11,Param!$C$11,Param!$D$11,Param!$E$11)</f>
        <v>30217</v>
      </c>
      <c r="S1054" s="3">
        <f t="shared" si="402"/>
        <v>28.943486590038315</v>
      </c>
      <c r="T1054" s="3">
        <f>IF(A1054&lt;$K$3,$K$2,tarifest3grenz(A1054-$K$3,$A$3,Param!$B$10,Param!$C$10,Param!$D$10,Param!$E$10,Param!$B$11,Param!$C$11,Param!$D$11,Param!$E$11))*100</f>
        <v>42</v>
      </c>
      <c r="U1054" s="3">
        <f>MAX(K1054-tarifest3($K$3,$A$3,Param!$B$10,Param!$C$10,Param!$D$10,Param!$E$10,Param!$B$11,Param!$C$11,Param!$D$11,Param!$E$11),0)</f>
        <v>33627</v>
      </c>
      <c r="V1054" s="3">
        <f t="shared" si="403"/>
        <v>32.209770114942529</v>
      </c>
      <c r="W1054" s="3">
        <f t="shared" si="404"/>
        <v>42</v>
      </c>
      <c r="X1054" s="3">
        <f>soli3grenz(K1054,$A$3,Param!$J$9,Param!$J$10,Param!$J$11)*100</f>
        <v>5.5</v>
      </c>
      <c r="Y1054" s="13">
        <f t="shared" si="391"/>
        <v>33627</v>
      </c>
      <c r="Z1054" s="3">
        <f t="shared" si="405"/>
        <v>32.209770114942529</v>
      </c>
      <c r="AA1054" s="13">
        <f t="shared" si="392"/>
        <v>42</v>
      </c>
      <c r="AB1054" s="13">
        <f t="shared" si="393"/>
        <v>-2782.0999999999985</v>
      </c>
      <c r="AC1054" s="13">
        <f t="shared" si="394"/>
        <v>-2.6648467432950156</v>
      </c>
      <c r="AD1054" s="13">
        <f t="shared" si="395"/>
        <v>-2.3099999999999952</v>
      </c>
      <c r="AE1054" s="3">
        <f t="shared" si="396"/>
        <v>0</v>
      </c>
      <c r="AF1054" s="13">
        <f t="shared" si="384"/>
        <v>2782.0999999999985</v>
      </c>
      <c r="AG1054" s="13">
        <f t="shared" si="406"/>
        <v>2.6648467432950156</v>
      </c>
      <c r="AH1054" s="13">
        <f t="shared" si="385"/>
        <v>2.6648467432950156</v>
      </c>
    </row>
    <row r="1055" spans="1:34" x14ac:dyDescent="0.2">
      <c r="A1055" s="8">
        <f t="shared" si="407"/>
        <v>104500</v>
      </c>
      <c r="B1055" s="9">
        <f t="shared" si="387"/>
        <v>104.5</v>
      </c>
      <c r="C1055" s="13">
        <f>tarifest3(A1055,$A$3,Param!$B$5,Param!$C$5,Param!$D$5,Param!$E$5,Param!$B$6,Param!$C$6,Param!$D$6,Param!$E$6)</f>
        <v>34553</v>
      </c>
      <c r="D1055" s="3">
        <f t="shared" si="397"/>
        <v>33.065071770334932</v>
      </c>
      <c r="E1055" s="3">
        <f>tarifest3grenz(A1055,$A$3,Param!$B$5,Param!$C$5,Param!$D$5,Param!$E$5,Param!$B$6,Param!$C$6,Param!$D$6,Param!$E$6)*100</f>
        <v>42</v>
      </c>
      <c r="F1055" s="13">
        <f>soli3(C1055,$A$3,Param!$J$4,Param!$J$5,Param!$J$6)</f>
        <v>1900.41</v>
      </c>
      <c r="G1055" s="3">
        <f>soli3grenz(C1055,$A$3,Param!$J$4,Param!$J$5,Param!$J$6)*100</f>
        <v>5.5</v>
      </c>
      <c r="H1055" s="13">
        <f t="shared" si="388"/>
        <v>36453.410000000003</v>
      </c>
      <c r="I1055" s="3">
        <f t="shared" si="386"/>
        <v>34.883645933014357</v>
      </c>
      <c r="J1055" s="13">
        <f t="shared" si="389"/>
        <v>44.309999999999995</v>
      </c>
      <c r="K1055" s="13">
        <f>tarifest3(A1055,$A$3,Param!$B$10,Param!$C$10,Param!$D$10,Param!$E$10,Param!$B$11,Param!$C$11,Param!$D$11,Param!$E$11)</f>
        <v>38899</v>
      </c>
      <c r="L1055" s="3">
        <f t="shared" si="398"/>
        <v>37.223923444976073</v>
      </c>
      <c r="M1055" s="3">
        <f>tarifest3grenz(A1055,$A$3,Param!$B$10,Param!$C$10,Param!$D$10,Param!$E$10,Param!$B$11,Param!$C$11,Param!$D$11,Param!$E$11)*100</f>
        <v>42</v>
      </c>
      <c r="N1055" s="3">
        <f t="shared" si="399"/>
        <v>24499</v>
      </c>
      <c r="O1055" s="3">
        <f t="shared" si="400"/>
        <v>23.44401913875598</v>
      </c>
      <c r="P1055" s="13">
        <f t="shared" si="390"/>
        <v>73150</v>
      </c>
      <c r="Q1055" s="13">
        <f t="shared" si="401"/>
        <v>0</v>
      </c>
      <c r="R1055" s="13">
        <f>tarifest3(A1055-$K$3,$A$3,Param!$B$10,Param!$C$10,Param!$D$10,Param!$E$10,Param!$B$11,Param!$C$11,Param!$D$11,Param!$E$11)</f>
        <v>30259</v>
      </c>
      <c r="S1055" s="3">
        <f t="shared" si="402"/>
        <v>28.955980861244019</v>
      </c>
      <c r="T1055" s="3">
        <f>IF(A1055&lt;$K$3,$K$2,tarifest3grenz(A1055-$K$3,$A$3,Param!$B$10,Param!$C$10,Param!$D$10,Param!$E$10,Param!$B$11,Param!$C$11,Param!$D$11,Param!$E$11))*100</f>
        <v>42</v>
      </c>
      <c r="U1055" s="3">
        <f>MAX(K1055-tarifest3($K$3,$A$3,Param!$B$10,Param!$C$10,Param!$D$10,Param!$E$10,Param!$B$11,Param!$C$11,Param!$D$11,Param!$E$11),0)</f>
        <v>33669</v>
      </c>
      <c r="V1055" s="3">
        <f t="shared" si="403"/>
        <v>32.219138755980865</v>
      </c>
      <c r="W1055" s="3">
        <f t="shared" si="404"/>
        <v>42</v>
      </c>
      <c r="X1055" s="3">
        <f>soli3grenz(K1055,$A$3,Param!$J$9,Param!$J$10,Param!$J$11)*100</f>
        <v>5.5</v>
      </c>
      <c r="Y1055" s="13">
        <f t="shared" si="391"/>
        <v>33669</v>
      </c>
      <c r="Z1055" s="3">
        <f t="shared" si="405"/>
        <v>32.219138755980865</v>
      </c>
      <c r="AA1055" s="13">
        <f t="shared" si="392"/>
        <v>42</v>
      </c>
      <c r="AB1055" s="13">
        <f t="shared" si="393"/>
        <v>-2784.4100000000035</v>
      </c>
      <c r="AC1055" s="13">
        <f t="shared" si="394"/>
        <v>-2.6645071770334923</v>
      </c>
      <c r="AD1055" s="13">
        <f t="shared" si="395"/>
        <v>-2.3099999999999952</v>
      </c>
      <c r="AE1055" s="3">
        <f t="shared" si="396"/>
        <v>0</v>
      </c>
      <c r="AF1055" s="13">
        <f t="shared" si="384"/>
        <v>2784.4100000000035</v>
      </c>
      <c r="AG1055" s="13">
        <f t="shared" si="406"/>
        <v>2.6645071770334923</v>
      </c>
      <c r="AH1055" s="13">
        <f t="shared" si="385"/>
        <v>2.6645071770334923</v>
      </c>
    </row>
    <row r="1056" spans="1:34" x14ac:dyDescent="0.2">
      <c r="A1056" s="8">
        <f t="shared" si="407"/>
        <v>104600</v>
      </c>
      <c r="B1056" s="9">
        <f t="shared" si="387"/>
        <v>104.6</v>
      </c>
      <c r="C1056" s="13">
        <f>tarifest3(A1056,$A$3,Param!$B$5,Param!$C$5,Param!$D$5,Param!$E$5,Param!$B$6,Param!$C$6,Param!$D$6,Param!$E$6)</f>
        <v>34595</v>
      </c>
      <c r="D1056" s="3">
        <f t="shared" si="397"/>
        <v>33.073613766730404</v>
      </c>
      <c r="E1056" s="3">
        <f>tarifest3grenz(A1056,$A$3,Param!$B$5,Param!$C$5,Param!$D$5,Param!$E$5,Param!$B$6,Param!$C$6,Param!$D$6,Param!$E$6)*100</f>
        <v>42</v>
      </c>
      <c r="F1056" s="13">
        <f>soli3(C1056,$A$3,Param!$J$4,Param!$J$5,Param!$J$6)</f>
        <v>1902.72</v>
      </c>
      <c r="G1056" s="3">
        <f>soli3grenz(C1056,$A$3,Param!$J$4,Param!$J$5,Param!$J$6)*100</f>
        <v>5.5</v>
      </c>
      <c r="H1056" s="13">
        <f t="shared" si="388"/>
        <v>36497.72</v>
      </c>
      <c r="I1056" s="3">
        <f t="shared" si="386"/>
        <v>34.892657743785854</v>
      </c>
      <c r="J1056" s="13">
        <f t="shared" si="389"/>
        <v>44.309999999999995</v>
      </c>
      <c r="K1056" s="13">
        <f>tarifest3(A1056,$A$3,Param!$B$10,Param!$C$10,Param!$D$10,Param!$E$10,Param!$B$11,Param!$C$11,Param!$D$11,Param!$E$11)</f>
        <v>38941</v>
      </c>
      <c r="L1056" s="3">
        <f t="shared" si="398"/>
        <v>37.228489483747609</v>
      </c>
      <c r="M1056" s="3">
        <f>tarifest3grenz(A1056,$A$3,Param!$B$10,Param!$C$10,Param!$D$10,Param!$E$10,Param!$B$11,Param!$C$11,Param!$D$11,Param!$E$11)*100</f>
        <v>42</v>
      </c>
      <c r="N1056" s="3">
        <f t="shared" si="399"/>
        <v>24541</v>
      </c>
      <c r="O1056" s="3">
        <f t="shared" si="400"/>
        <v>23.461759082217974</v>
      </c>
      <c r="P1056" s="13">
        <f t="shared" si="390"/>
        <v>73220</v>
      </c>
      <c r="Q1056" s="13">
        <f t="shared" si="401"/>
        <v>0</v>
      </c>
      <c r="R1056" s="13">
        <f>tarifest3(A1056-$K$3,$A$3,Param!$B$10,Param!$C$10,Param!$D$10,Param!$E$10,Param!$B$11,Param!$C$11,Param!$D$11,Param!$E$11)</f>
        <v>30301</v>
      </c>
      <c r="S1056" s="3">
        <f t="shared" si="402"/>
        <v>28.968451242829829</v>
      </c>
      <c r="T1056" s="3">
        <f>IF(A1056&lt;$K$3,$K$2,tarifest3grenz(A1056-$K$3,$A$3,Param!$B$10,Param!$C$10,Param!$D$10,Param!$E$10,Param!$B$11,Param!$C$11,Param!$D$11,Param!$E$11))*100</f>
        <v>42</v>
      </c>
      <c r="U1056" s="3">
        <f>MAX(K1056-tarifest3($K$3,$A$3,Param!$B$10,Param!$C$10,Param!$D$10,Param!$E$10,Param!$B$11,Param!$C$11,Param!$D$11,Param!$E$11),0)</f>
        <v>33711</v>
      </c>
      <c r="V1056" s="3">
        <f t="shared" si="403"/>
        <v>32.228489483747609</v>
      </c>
      <c r="W1056" s="3">
        <f t="shared" si="404"/>
        <v>42</v>
      </c>
      <c r="X1056" s="3">
        <f>soli3grenz(K1056,$A$3,Param!$J$9,Param!$J$10,Param!$J$11)*100</f>
        <v>5.5</v>
      </c>
      <c r="Y1056" s="13">
        <f t="shared" si="391"/>
        <v>33711</v>
      </c>
      <c r="Z1056" s="3">
        <f t="shared" si="405"/>
        <v>32.228489483747609</v>
      </c>
      <c r="AA1056" s="13">
        <f t="shared" si="392"/>
        <v>42</v>
      </c>
      <c r="AB1056" s="13">
        <f t="shared" si="393"/>
        <v>-2786.7200000000012</v>
      </c>
      <c r="AC1056" s="13">
        <f t="shared" si="394"/>
        <v>-2.6641682600382453</v>
      </c>
      <c r="AD1056" s="13">
        <f t="shared" si="395"/>
        <v>-2.3099999999999952</v>
      </c>
      <c r="AE1056" s="3">
        <f t="shared" si="396"/>
        <v>0</v>
      </c>
      <c r="AF1056" s="13">
        <f t="shared" si="384"/>
        <v>2786.7200000000012</v>
      </c>
      <c r="AG1056" s="13">
        <f t="shared" si="406"/>
        <v>2.6641682600382453</v>
      </c>
      <c r="AH1056" s="13">
        <f t="shared" si="385"/>
        <v>2.6641682600382453</v>
      </c>
    </row>
    <row r="1057" spans="1:34" x14ac:dyDescent="0.2">
      <c r="A1057" s="8">
        <f t="shared" si="407"/>
        <v>104700</v>
      </c>
      <c r="B1057" s="9">
        <f t="shared" si="387"/>
        <v>104.7</v>
      </c>
      <c r="C1057" s="13">
        <f>tarifest3(A1057,$A$3,Param!$B$5,Param!$C$5,Param!$D$5,Param!$E$5,Param!$B$6,Param!$C$6,Param!$D$6,Param!$E$6)</f>
        <v>34637</v>
      </c>
      <c r="D1057" s="3">
        <f t="shared" si="397"/>
        <v>33.082139446036294</v>
      </c>
      <c r="E1057" s="3">
        <f>tarifest3grenz(A1057,$A$3,Param!$B$5,Param!$C$5,Param!$D$5,Param!$E$5,Param!$B$6,Param!$C$6,Param!$D$6,Param!$E$6)*100</f>
        <v>42</v>
      </c>
      <c r="F1057" s="13">
        <f>soli3(C1057,$A$3,Param!$J$4,Param!$J$5,Param!$J$6)</f>
        <v>1905.03</v>
      </c>
      <c r="G1057" s="3">
        <f>soli3grenz(C1057,$A$3,Param!$J$4,Param!$J$5,Param!$J$6)*100</f>
        <v>5.5</v>
      </c>
      <c r="H1057" s="13">
        <f t="shared" si="388"/>
        <v>36542.03</v>
      </c>
      <c r="I1057" s="3">
        <f t="shared" si="386"/>
        <v>34.901652340019105</v>
      </c>
      <c r="J1057" s="13">
        <f t="shared" si="389"/>
        <v>44.309999999999995</v>
      </c>
      <c r="K1057" s="13">
        <f>tarifest3(A1057,$A$3,Param!$B$10,Param!$C$10,Param!$D$10,Param!$E$10,Param!$B$11,Param!$C$11,Param!$D$11,Param!$E$11)</f>
        <v>38983</v>
      </c>
      <c r="L1057" s="3">
        <f t="shared" si="398"/>
        <v>37.233046800382041</v>
      </c>
      <c r="M1057" s="3">
        <f>tarifest3grenz(A1057,$A$3,Param!$B$10,Param!$C$10,Param!$D$10,Param!$E$10,Param!$B$11,Param!$C$11,Param!$D$11,Param!$E$11)*100</f>
        <v>42</v>
      </c>
      <c r="N1057" s="3">
        <f t="shared" si="399"/>
        <v>24583</v>
      </c>
      <c r="O1057" s="3">
        <f t="shared" si="400"/>
        <v>23.479465138490927</v>
      </c>
      <c r="P1057" s="13">
        <f t="shared" si="390"/>
        <v>73290</v>
      </c>
      <c r="Q1057" s="13">
        <f t="shared" si="401"/>
        <v>0</v>
      </c>
      <c r="R1057" s="13">
        <f>tarifest3(A1057-$K$3,$A$3,Param!$B$10,Param!$C$10,Param!$D$10,Param!$E$10,Param!$B$11,Param!$C$11,Param!$D$11,Param!$E$11)</f>
        <v>30343</v>
      </c>
      <c r="S1057" s="3">
        <f t="shared" si="402"/>
        <v>28.980897803247373</v>
      </c>
      <c r="T1057" s="3">
        <f>IF(A1057&lt;$K$3,$K$2,tarifest3grenz(A1057-$K$3,$A$3,Param!$B$10,Param!$C$10,Param!$D$10,Param!$E$10,Param!$B$11,Param!$C$11,Param!$D$11,Param!$E$11))*100</f>
        <v>42</v>
      </c>
      <c r="U1057" s="3">
        <f>MAX(K1057-tarifest3($K$3,$A$3,Param!$B$10,Param!$C$10,Param!$D$10,Param!$E$10,Param!$B$11,Param!$C$11,Param!$D$11,Param!$E$11),0)</f>
        <v>33753</v>
      </c>
      <c r="V1057" s="3">
        <f t="shared" si="403"/>
        <v>32.237822349570202</v>
      </c>
      <c r="W1057" s="3">
        <f t="shared" si="404"/>
        <v>42</v>
      </c>
      <c r="X1057" s="3">
        <f>soli3grenz(K1057,$A$3,Param!$J$9,Param!$J$10,Param!$J$11)*100</f>
        <v>5.5</v>
      </c>
      <c r="Y1057" s="13">
        <f t="shared" si="391"/>
        <v>33753</v>
      </c>
      <c r="Z1057" s="3">
        <f t="shared" si="405"/>
        <v>32.237822349570202</v>
      </c>
      <c r="AA1057" s="13">
        <f t="shared" si="392"/>
        <v>42</v>
      </c>
      <c r="AB1057" s="13">
        <f t="shared" si="393"/>
        <v>-2789.0299999999988</v>
      </c>
      <c r="AC1057" s="13">
        <f t="shared" si="394"/>
        <v>-2.6638299904489031</v>
      </c>
      <c r="AD1057" s="13">
        <f t="shared" si="395"/>
        <v>-2.3099999999999952</v>
      </c>
      <c r="AE1057" s="3">
        <f t="shared" si="396"/>
        <v>0</v>
      </c>
      <c r="AF1057" s="13">
        <f t="shared" si="384"/>
        <v>2789.0299999999988</v>
      </c>
      <c r="AG1057" s="13">
        <f t="shared" si="406"/>
        <v>2.6638299904489031</v>
      </c>
      <c r="AH1057" s="13">
        <f t="shared" si="385"/>
        <v>2.6638299904489031</v>
      </c>
    </row>
    <row r="1058" spans="1:34" x14ac:dyDescent="0.2">
      <c r="A1058" s="8">
        <f t="shared" si="407"/>
        <v>104800</v>
      </c>
      <c r="B1058" s="9">
        <f t="shared" si="387"/>
        <v>104.8</v>
      </c>
      <c r="C1058" s="13">
        <f>tarifest3(A1058,$A$3,Param!$B$5,Param!$C$5,Param!$D$5,Param!$E$5,Param!$B$6,Param!$C$6,Param!$D$6,Param!$E$6)</f>
        <v>34679</v>
      </c>
      <c r="D1058" s="3">
        <f t="shared" si="397"/>
        <v>33.090648854961827</v>
      </c>
      <c r="E1058" s="3">
        <f>tarifest3grenz(A1058,$A$3,Param!$B$5,Param!$C$5,Param!$D$5,Param!$E$5,Param!$B$6,Param!$C$6,Param!$D$6,Param!$E$6)*100</f>
        <v>42</v>
      </c>
      <c r="F1058" s="13">
        <f>soli3(C1058,$A$3,Param!$J$4,Param!$J$5,Param!$J$6)</f>
        <v>1907.34</v>
      </c>
      <c r="G1058" s="3">
        <f>soli3grenz(C1058,$A$3,Param!$J$4,Param!$J$5,Param!$J$6)*100</f>
        <v>5.5</v>
      </c>
      <c r="H1058" s="13">
        <f t="shared" si="388"/>
        <v>36586.339999999997</v>
      </c>
      <c r="I1058" s="3">
        <f t="shared" si="386"/>
        <v>34.910629770992365</v>
      </c>
      <c r="J1058" s="13">
        <f t="shared" si="389"/>
        <v>44.309999999999995</v>
      </c>
      <c r="K1058" s="13">
        <f>tarifest3(A1058,$A$3,Param!$B$10,Param!$C$10,Param!$D$10,Param!$E$10,Param!$B$11,Param!$C$11,Param!$D$11,Param!$E$11)</f>
        <v>39025</v>
      </c>
      <c r="L1058" s="3">
        <f t="shared" si="398"/>
        <v>37.237595419847331</v>
      </c>
      <c r="M1058" s="3">
        <f>tarifest3grenz(A1058,$A$3,Param!$B$10,Param!$C$10,Param!$D$10,Param!$E$10,Param!$B$11,Param!$C$11,Param!$D$11,Param!$E$11)*100</f>
        <v>42</v>
      </c>
      <c r="N1058" s="3">
        <f t="shared" si="399"/>
        <v>24625</v>
      </c>
      <c r="O1058" s="3">
        <f t="shared" si="400"/>
        <v>23.497137404580155</v>
      </c>
      <c r="P1058" s="13">
        <f t="shared" si="390"/>
        <v>73360</v>
      </c>
      <c r="Q1058" s="13">
        <f t="shared" si="401"/>
        <v>0</v>
      </c>
      <c r="R1058" s="13">
        <f>tarifest3(A1058-$K$3,$A$3,Param!$B$10,Param!$C$10,Param!$D$10,Param!$E$10,Param!$B$11,Param!$C$11,Param!$D$11,Param!$E$11)</f>
        <v>30385</v>
      </c>
      <c r="S1058" s="3">
        <f t="shared" si="402"/>
        <v>28.993320610687022</v>
      </c>
      <c r="T1058" s="3">
        <f>IF(A1058&lt;$K$3,$K$2,tarifest3grenz(A1058-$K$3,$A$3,Param!$B$10,Param!$C$10,Param!$D$10,Param!$E$10,Param!$B$11,Param!$C$11,Param!$D$11,Param!$E$11))*100</f>
        <v>42</v>
      </c>
      <c r="U1058" s="3">
        <f>MAX(K1058-tarifest3($K$3,$A$3,Param!$B$10,Param!$C$10,Param!$D$10,Param!$E$10,Param!$B$11,Param!$C$11,Param!$D$11,Param!$E$11),0)</f>
        <v>33795</v>
      </c>
      <c r="V1058" s="3">
        <f t="shared" si="403"/>
        <v>32.247137404580151</v>
      </c>
      <c r="W1058" s="3">
        <f t="shared" si="404"/>
        <v>42</v>
      </c>
      <c r="X1058" s="3">
        <f>soli3grenz(K1058,$A$3,Param!$J$9,Param!$J$10,Param!$J$11)*100</f>
        <v>5.5</v>
      </c>
      <c r="Y1058" s="13">
        <f t="shared" si="391"/>
        <v>33795</v>
      </c>
      <c r="Z1058" s="3">
        <f t="shared" si="405"/>
        <v>32.247137404580151</v>
      </c>
      <c r="AA1058" s="13">
        <f t="shared" si="392"/>
        <v>42</v>
      </c>
      <c r="AB1058" s="13">
        <f t="shared" si="393"/>
        <v>-2791.3399999999965</v>
      </c>
      <c r="AC1058" s="13">
        <f t="shared" si="394"/>
        <v>-2.6634923664122141</v>
      </c>
      <c r="AD1058" s="13">
        <f t="shared" si="395"/>
        <v>-2.3099999999999952</v>
      </c>
      <c r="AE1058" s="3">
        <f t="shared" si="396"/>
        <v>0</v>
      </c>
      <c r="AF1058" s="13">
        <f t="shared" si="384"/>
        <v>2791.3399999999965</v>
      </c>
      <c r="AG1058" s="13">
        <f t="shared" si="406"/>
        <v>2.6634923664122141</v>
      </c>
      <c r="AH1058" s="13">
        <f t="shared" si="385"/>
        <v>2.6634923664122141</v>
      </c>
    </row>
    <row r="1059" spans="1:34" x14ac:dyDescent="0.2">
      <c r="A1059" s="8">
        <f t="shared" si="407"/>
        <v>104900</v>
      </c>
      <c r="B1059" s="9">
        <f t="shared" si="387"/>
        <v>104.9</v>
      </c>
      <c r="C1059" s="13">
        <f>tarifest3(A1059,$A$3,Param!$B$5,Param!$C$5,Param!$D$5,Param!$E$5,Param!$B$6,Param!$C$6,Param!$D$6,Param!$E$6)</f>
        <v>34721</v>
      </c>
      <c r="D1059" s="3">
        <f t="shared" si="397"/>
        <v>33.099142040038132</v>
      </c>
      <c r="E1059" s="3">
        <f>tarifest3grenz(A1059,$A$3,Param!$B$5,Param!$C$5,Param!$D$5,Param!$E$5,Param!$B$6,Param!$C$6,Param!$D$6,Param!$E$6)*100</f>
        <v>42</v>
      </c>
      <c r="F1059" s="13">
        <f>soli3(C1059,$A$3,Param!$J$4,Param!$J$5,Param!$J$6)</f>
        <v>1909.65</v>
      </c>
      <c r="G1059" s="3">
        <f>soli3grenz(C1059,$A$3,Param!$J$4,Param!$J$5,Param!$J$6)*100</f>
        <v>5.5</v>
      </c>
      <c r="H1059" s="13">
        <f t="shared" si="388"/>
        <v>36630.65</v>
      </c>
      <c r="I1059" s="3">
        <f t="shared" si="386"/>
        <v>34.919590085795996</v>
      </c>
      <c r="J1059" s="13">
        <f t="shared" si="389"/>
        <v>44.309999999999995</v>
      </c>
      <c r="K1059" s="13">
        <f>tarifest3(A1059,$A$3,Param!$B$10,Param!$C$10,Param!$D$10,Param!$E$10,Param!$B$11,Param!$C$11,Param!$D$11,Param!$E$11)</f>
        <v>39067</v>
      </c>
      <c r="L1059" s="3">
        <f t="shared" si="398"/>
        <v>37.242135367016203</v>
      </c>
      <c r="M1059" s="3">
        <f>tarifest3grenz(A1059,$A$3,Param!$B$10,Param!$C$10,Param!$D$10,Param!$E$10,Param!$B$11,Param!$C$11,Param!$D$11,Param!$E$11)*100</f>
        <v>42</v>
      </c>
      <c r="N1059" s="3">
        <f t="shared" si="399"/>
        <v>24667</v>
      </c>
      <c r="O1059" s="3">
        <f t="shared" si="400"/>
        <v>23.514775977121069</v>
      </c>
      <c r="P1059" s="13">
        <f t="shared" si="390"/>
        <v>73430</v>
      </c>
      <c r="Q1059" s="13">
        <f t="shared" si="401"/>
        <v>0</v>
      </c>
      <c r="R1059" s="13">
        <f>tarifest3(A1059-$K$3,$A$3,Param!$B$10,Param!$C$10,Param!$D$10,Param!$E$10,Param!$B$11,Param!$C$11,Param!$D$11,Param!$E$11)</f>
        <v>30427</v>
      </c>
      <c r="S1059" s="3">
        <f t="shared" si="402"/>
        <v>29.005719733079122</v>
      </c>
      <c r="T1059" s="3">
        <f>IF(A1059&lt;$K$3,$K$2,tarifest3grenz(A1059-$K$3,$A$3,Param!$B$10,Param!$C$10,Param!$D$10,Param!$E$10,Param!$B$11,Param!$C$11,Param!$D$11,Param!$E$11))*100</f>
        <v>42</v>
      </c>
      <c r="U1059" s="3">
        <f>MAX(K1059-tarifest3($K$3,$A$3,Param!$B$10,Param!$C$10,Param!$D$10,Param!$E$10,Param!$B$11,Param!$C$11,Param!$D$11,Param!$E$11),0)</f>
        <v>33837</v>
      </c>
      <c r="V1059" s="3">
        <f t="shared" si="403"/>
        <v>32.256434699714013</v>
      </c>
      <c r="W1059" s="3">
        <f t="shared" si="404"/>
        <v>42</v>
      </c>
      <c r="X1059" s="3">
        <f>soli3grenz(K1059,$A$3,Param!$J$9,Param!$J$10,Param!$J$11)*100</f>
        <v>5.5</v>
      </c>
      <c r="Y1059" s="13">
        <f t="shared" si="391"/>
        <v>33837</v>
      </c>
      <c r="Z1059" s="3">
        <f t="shared" si="405"/>
        <v>32.256434699714013</v>
      </c>
      <c r="AA1059" s="13">
        <f t="shared" si="392"/>
        <v>42</v>
      </c>
      <c r="AB1059" s="13">
        <f t="shared" si="393"/>
        <v>-2793.6500000000015</v>
      </c>
      <c r="AC1059" s="13">
        <f t="shared" si="394"/>
        <v>-2.6631553860819821</v>
      </c>
      <c r="AD1059" s="13">
        <f t="shared" si="395"/>
        <v>-2.3099999999999952</v>
      </c>
      <c r="AE1059" s="3">
        <f t="shared" si="396"/>
        <v>0</v>
      </c>
      <c r="AF1059" s="13">
        <f t="shared" si="384"/>
        <v>2793.6500000000015</v>
      </c>
      <c r="AG1059" s="13">
        <f t="shared" si="406"/>
        <v>2.6631553860819821</v>
      </c>
      <c r="AH1059" s="13">
        <f t="shared" si="385"/>
        <v>2.6631553860819821</v>
      </c>
    </row>
    <row r="1060" spans="1:34" x14ac:dyDescent="0.2">
      <c r="A1060" s="8">
        <f t="shared" si="407"/>
        <v>105000</v>
      </c>
      <c r="B1060" s="9">
        <f t="shared" si="387"/>
        <v>105</v>
      </c>
      <c r="C1060" s="13">
        <f>tarifest3(A1060,$A$3,Param!$B$5,Param!$C$5,Param!$D$5,Param!$E$5,Param!$B$6,Param!$C$6,Param!$D$6,Param!$E$6)</f>
        <v>34763</v>
      </c>
      <c r="D1060" s="3">
        <f t="shared" si="397"/>
        <v>33.107619047619046</v>
      </c>
      <c r="E1060" s="3">
        <f>tarifest3grenz(A1060,$A$3,Param!$B$5,Param!$C$5,Param!$D$5,Param!$E$5,Param!$B$6,Param!$C$6,Param!$D$6,Param!$E$6)*100</f>
        <v>42</v>
      </c>
      <c r="F1060" s="13">
        <f>soli3(C1060,$A$3,Param!$J$4,Param!$J$5,Param!$J$6)</f>
        <v>1911.96</v>
      </c>
      <c r="G1060" s="3">
        <f>soli3grenz(C1060,$A$3,Param!$J$4,Param!$J$5,Param!$J$6)*100</f>
        <v>5.5</v>
      </c>
      <c r="H1060" s="13">
        <f t="shared" si="388"/>
        <v>36674.959999999999</v>
      </c>
      <c r="I1060" s="3">
        <f t="shared" si="386"/>
        <v>34.928533333333334</v>
      </c>
      <c r="J1060" s="13">
        <f t="shared" si="389"/>
        <v>44.309999999999995</v>
      </c>
      <c r="K1060" s="13">
        <f>tarifest3(A1060,$A$3,Param!$B$10,Param!$C$10,Param!$D$10,Param!$E$10,Param!$B$11,Param!$C$11,Param!$D$11,Param!$E$11)</f>
        <v>39109</v>
      </c>
      <c r="L1060" s="3">
        <f t="shared" si="398"/>
        <v>37.24666666666667</v>
      </c>
      <c r="M1060" s="3">
        <f>tarifest3grenz(A1060,$A$3,Param!$B$10,Param!$C$10,Param!$D$10,Param!$E$10,Param!$B$11,Param!$C$11,Param!$D$11,Param!$E$11)*100</f>
        <v>42</v>
      </c>
      <c r="N1060" s="3">
        <f t="shared" si="399"/>
        <v>24709</v>
      </c>
      <c r="O1060" s="3">
        <f t="shared" si="400"/>
        <v>23.532380952380951</v>
      </c>
      <c r="P1060" s="13">
        <f t="shared" si="390"/>
        <v>73500</v>
      </c>
      <c r="Q1060" s="13">
        <f t="shared" si="401"/>
        <v>0</v>
      </c>
      <c r="R1060" s="13">
        <f>tarifest3(A1060-$K$3,$A$3,Param!$B$10,Param!$C$10,Param!$D$10,Param!$E$10,Param!$B$11,Param!$C$11,Param!$D$11,Param!$E$11)</f>
        <v>30469</v>
      </c>
      <c r="S1060" s="3">
        <f t="shared" si="402"/>
        <v>29.018095238095238</v>
      </c>
      <c r="T1060" s="3">
        <f>IF(A1060&lt;$K$3,$K$2,tarifest3grenz(A1060-$K$3,$A$3,Param!$B$10,Param!$C$10,Param!$D$10,Param!$E$10,Param!$B$11,Param!$C$11,Param!$D$11,Param!$E$11))*100</f>
        <v>42</v>
      </c>
      <c r="U1060" s="3">
        <f>MAX(K1060-tarifest3($K$3,$A$3,Param!$B$10,Param!$C$10,Param!$D$10,Param!$E$10,Param!$B$11,Param!$C$11,Param!$D$11,Param!$E$11),0)</f>
        <v>33879</v>
      </c>
      <c r="V1060" s="3">
        <f t="shared" si="403"/>
        <v>32.265714285714289</v>
      </c>
      <c r="W1060" s="3">
        <f t="shared" si="404"/>
        <v>42</v>
      </c>
      <c r="X1060" s="3">
        <f>soli3grenz(K1060,$A$3,Param!$J$9,Param!$J$10,Param!$J$11)*100</f>
        <v>5.5</v>
      </c>
      <c r="Y1060" s="13">
        <f t="shared" si="391"/>
        <v>33879</v>
      </c>
      <c r="Z1060" s="3">
        <f t="shared" si="405"/>
        <v>32.265714285714289</v>
      </c>
      <c r="AA1060" s="13">
        <f t="shared" si="392"/>
        <v>42</v>
      </c>
      <c r="AB1060" s="13">
        <f t="shared" si="393"/>
        <v>-2795.9599999999991</v>
      </c>
      <c r="AC1060" s="13">
        <f t="shared" si="394"/>
        <v>-2.6628190476190454</v>
      </c>
      <c r="AD1060" s="13">
        <f t="shared" si="395"/>
        <v>-2.3099999999999952</v>
      </c>
      <c r="AE1060" s="3">
        <f t="shared" si="396"/>
        <v>0</v>
      </c>
      <c r="AF1060" s="13">
        <f t="shared" si="384"/>
        <v>2795.9599999999991</v>
      </c>
      <c r="AG1060" s="13">
        <f t="shared" si="406"/>
        <v>2.6628190476190454</v>
      </c>
      <c r="AH1060" s="13">
        <f t="shared" si="385"/>
        <v>2.6628190476190454</v>
      </c>
    </row>
    <row r="1061" spans="1:34" x14ac:dyDescent="0.2">
      <c r="A1061" s="8">
        <f t="shared" si="407"/>
        <v>105100</v>
      </c>
      <c r="B1061" s="9">
        <f t="shared" si="387"/>
        <v>105.1</v>
      </c>
      <c r="C1061" s="13">
        <f>tarifest3(A1061,$A$3,Param!$B$5,Param!$C$5,Param!$D$5,Param!$E$5,Param!$B$6,Param!$C$6,Param!$D$6,Param!$E$6)</f>
        <v>34805</v>
      </c>
      <c r="D1061" s="3">
        <f t="shared" si="397"/>
        <v>33.116079923882019</v>
      </c>
      <c r="E1061" s="3">
        <f>tarifest3grenz(A1061,$A$3,Param!$B$5,Param!$C$5,Param!$D$5,Param!$E$5,Param!$B$6,Param!$C$6,Param!$D$6,Param!$E$6)*100</f>
        <v>42</v>
      </c>
      <c r="F1061" s="13">
        <f>soli3(C1061,$A$3,Param!$J$4,Param!$J$5,Param!$J$6)</f>
        <v>1914.27</v>
      </c>
      <c r="G1061" s="3">
        <f>soli3grenz(C1061,$A$3,Param!$J$4,Param!$J$5,Param!$J$6)*100</f>
        <v>5.5</v>
      </c>
      <c r="H1061" s="13">
        <f t="shared" si="388"/>
        <v>36719.269999999997</v>
      </c>
      <c r="I1061" s="3">
        <f t="shared" si="386"/>
        <v>34.937459562321592</v>
      </c>
      <c r="J1061" s="13">
        <f t="shared" si="389"/>
        <v>44.309999999999995</v>
      </c>
      <c r="K1061" s="13">
        <f>tarifest3(A1061,$A$3,Param!$B$10,Param!$C$10,Param!$D$10,Param!$E$10,Param!$B$11,Param!$C$11,Param!$D$11,Param!$E$11)</f>
        <v>39151</v>
      </c>
      <c r="L1061" s="3">
        <f t="shared" si="398"/>
        <v>37.251189343482402</v>
      </c>
      <c r="M1061" s="3">
        <f>tarifest3grenz(A1061,$A$3,Param!$B$10,Param!$C$10,Param!$D$10,Param!$E$10,Param!$B$11,Param!$C$11,Param!$D$11,Param!$E$11)*100</f>
        <v>42</v>
      </c>
      <c r="N1061" s="3">
        <f t="shared" si="399"/>
        <v>24751</v>
      </c>
      <c r="O1061" s="3">
        <f t="shared" si="400"/>
        <v>23.549952426260703</v>
      </c>
      <c r="P1061" s="13">
        <f t="shared" si="390"/>
        <v>73570</v>
      </c>
      <c r="Q1061" s="13">
        <f t="shared" si="401"/>
        <v>0</v>
      </c>
      <c r="R1061" s="13">
        <f>tarifest3(A1061-$K$3,$A$3,Param!$B$10,Param!$C$10,Param!$D$10,Param!$E$10,Param!$B$11,Param!$C$11,Param!$D$11,Param!$E$11)</f>
        <v>30511</v>
      </c>
      <c r="S1061" s="3">
        <f t="shared" si="402"/>
        <v>29.030447193149385</v>
      </c>
      <c r="T1061" s="3">
        <f>IF(A1061&lt;$K$3,$K$2,tarifest3grenz(A1061-$K$3,$A$3,Param!$B$10,Param!$C$10,Param!$D$10,Param!$E$10,Param!$B$11,Param!$C$11,Param!$D$11,Param!$E$11))*100</f>
        <v>42</v>
      </c>
      <c r="U1061" s="3">
        <f>MAX(K1061-tarifest3($K$3,$A$3,Param!$B$10,Param!$C$10,Param!$D$10,Param!$E$10,Param!$B$11,Param!$C$11,Param!$D$11,Param!$E$11),0)</f>
        <v>33921</v>
      </c>
      <c r="V1061" s="3">
        <f t="shared" si="403"/>
        <v>32.274976213130351</v>
      </c>
      <c r="W1061" s="3">
        <f t="shared" si="404"/>
        <v>42</v>
      </c>
      <c r="X1061" s="3">
        <f>soli3grenz(K1061,$A$3,Param!$J$9,Param!$J$10,Param!$J$11)*100</f>
        <v>5.5</v>
      </c>
      <c r="Y1061" s="13">
        <f t="shared" si="391"/>
        <v>33921</v>
      </c>
      <c r="Z1061" s="3">
        <f t="shared" si="405"/>
        <v>32.274976213130351</v>
      </c>
      <c r="AA1061" s="13">
        <f t="shared" si="392"/>
        <v>42</v>
      </c>
      <c r="AB1061" s="13">
        <f t="shared" si="393"/>
        <v>-2798.2699999999968</v>
      </c>
      <c r="AC1061" s="13">
        <f t="shared" si="394"/>
        <v>-2.6624833491912412</v>
      </c>
      <c r="AD1061" s="13">
        <f t="shared" si="395"/>
        <v>-2.3099999999999952</v>
      </c>
      <c r="AE1061" s="3">
        <f t="shared" si="396"/>
        <v>0</v>
      </c>
      <c r="AF1061" s="13">
        <f t="shared" si="384"/>
        <v>2798.2699999999968</v>
      </c>
      <c r="AG1061" s="13">
        <f t="shared" si="406"/>
        <v>2.6624833491912412</v>
      </c>
      <c r="AH1061" s="13">
        <f t="shared" si="385"/>
        <v>2.6624833491912412</v>
      </c>
    </row>
    <row r="1062" spans="1:34" x14ac:dyDescent="0.2">
      <c r="A1062" s="8">
        <f t="shared" si="407"/>
        <v>105200</v>
      </c>
      <c r="B1062" s="9">
        <f t="shared" si="387"/>
        <v>105.2</v>
      </c>
      <c r="C1062" s="13">
        <f>tarifest3(A1062,$A$3,Param!$B$5,Param!$C$5,Param!$D$5,Param!$E$5,Param!$B$6,Param!$C$6,Param!$D$6,Param!$E$6)</f>
        <v>34847</v>
      </c>
      <c r="D1062" s="3">
        <f t="shared" si="397"/>
        <v>33.124524714828894</v>
      </c>
      <c r="E1062" s="3">
        <f>tarifest3grenz(A1062,$A$3,Param!$B$5,Param!$C$5,Param!$D$5,Param!$E$5,Param!$B$6,Param!$C$6,Param!$D$6,Param!$E$6)*100</f>
        <v>42</v>
      </c>
      <c r="F1062" s="13">
        <f>soli3(C1062,$A$3,Param!$J$4,Param!$J$5,Param!$J$6)</f>
        <v>1916.58</v>
      </c>
      <c r="G1062" s="3">
        <f>soli3grenz(C1062,$A$3,Param!$J$4,Param!$J$5,Param!$J$6)*100</f>
        <v>5.5</v>
      </c>
      <c r="H1062" s="13">
        <f t="shared" si="388"/>
        <v>36763.58</v>
      </c>
      <c r="I1062" s="3">
        <f t="shared" si="386"/>
        <v>34.946368821292779</v>
      </c>
      <c r="J1062" s="13">
        <f t="shared" si="389"/>
        <v>44.309999999999995</v>
      </c>
      <c r="K1062" s="13">
        <f>tarifest3(A1062,$A$3,Param!$B$10,Param!$C$10,Param!$D$10,Param!$E$10,Param!$B$11,Param!$C$11,Param!$D$11,Param!$E$11)</f>
        <v>39193</v>
      </c>
      <c r="L1062" s="3">
        <f t="shared" si="398"/>
        <v>37.25570342205323</v>
      </c>
      <c r="M1062" s="3">
        <f>tarifest3grenz(A1062,$A$3,Param!$B$10,Param!$C$10,Param!$D$10,Param!$E$10,Param!$B$11,Param!$C$11,Param!$D$11,Param!$E$11)*100</f>
        <v>42</v>
      </c>
      <c r="N1062" s="3">
        <f t="shared" si="399"/>
        <v>24793</v>
      </c>
      <c r="O1062" s="3">
        <f t="shared" si="400"/>
        <v>23.567490494296578</v>
      </c>
      <c r="P1062" s="13">
        <f t="shared" si="390"/>
        <v>73640</v>
      </c>
      <c r="Q1062" s="13">
        <f t="shared" si="401"/>
        <v>0</v>
      </c>
      <c r="R1062" s="13">
        <f>tarifest3(A1062-$K$3,$A$3,Param!$B$10,Param!$C$10,Param!$D$10,Param!$E$10,Param!$B$11,Param!$C$11,Param!$D$11,Param!$E$11)</f>
        <v>30553</v>
      </c>
      <c r="S1062" s="3">
        <f t="shared" si="402"/>
        <v>29.04277566539924</v>
      </c>
      <c r="T1062" s="3">
        <f>IF(A1062&lt;$K$3,$K$2,tarifest3grenz(A1062-$K$3,$A$3,Param!$B$10,Param!$C$10,Param!$D$10,Param!$E$10,Param!$B$11,Param!$C$11,Param!$D$11,Param!$E$11))*100</f>
        <v>42</v>
      </c>
      <c r="U1062" s="3">
        <f>MAX(K1062-tarifest3($K$3,$A$3,Param!$B$10,Param!$C$10,Param!$D$10,Param!$E$10,Param!$B$11,Param!$C$11,Param!$D$11,Param!$E$11),0)</f>
        <v>33963</v>
      </c>
      <c r="V1062" s="3">
        <f t="shared" si="403"/>
        <v>32.284220532319388</v>
      </c>
      <c r="W1062" s="3">
        <f t="shared" si="404"/>
        <v>42</v>
      </c>
      <c r="X1062" s="3">
        <f>soli3grenz(K1062,$A$3,Param!$J$9,Param!$J$10,Param!$J$11)*100</f>
        <v>5.5</v>
      </c>
      <c r="Y1062" s="13">
        <f t="shared" si="391"/>
        <v>33963</v>
      </c>
      <c r="Z1062" s="3">
        <f t="shared" si="405"/>
        <v>32.284220532319388</v>
      </c>
      <c r="AA1062" s="13">
        <f t="shared" si="392"/>
        <v>42</v>
      </c>
      <c r="AB1062" s="13">
        <f t="shared" si="393"/>
        <v>-2800.5800000000017</v>
      </c>
      <c r="AC1062" s="13">
        <f t="shared" si="394"/>
        <v>-2.6621482889733912</v>
      </c>
      <c r="AD1062" s="13">
        <f t="shared" si="395"/>
        <v>-2.3099999999999952</v>
      </c>
      <c r="AE1062" s="3">
        <f t="shared" si="396"/>
        <v>0</v>
      </c>
      <c r="AF1062" s="13">
        <f t="shared" si="384"/>
        <v>2800.5800000000017</v>
      </c>
      <c r="AG1062" s="13">
        <f t="shared" si="406"/>
        <v>2.6621482889733912</v>
      </c>
      <c r="AH1062" s="13">
        <f t="shared" si="385"/>
        <v>2.6621482889733912</v>
      </c>
    </row>
    <row r="1063" spans="1:34" x14ac:dyDescent="0.2">
      <c r="A1063" s="8">
        <f t="shared" si="407"/>
        <v>105300</v>
      </c>
      <c r="B1063" s="9">
        <f t="shared" si="387"/>
        <v>105.3</v>
      </c>
      <c r="C1063" s="13">
        <f>tarifest3(A1063,$A$3,Param!$B$5,Param!$C$5,Param!$D$5,Param!$E$5,Param!$B$6,Param!$C$6,Param!$D$6,Param!$E$6)</f>
        <v>34889</v>
      </c>
      <c r="D1063" s="3">
        <f t="shared" si="397"/>
        <v>33.1329534662868</v>
      </c>
      <c r="E1063" s="3">
        <f>tarifest3grenz(A1063,$A$3,Param!$B$5,Param!$C$5,Param!$D$5,Param!$E$5,Param!$B$6,Param!$C$6,Param!$D$6,Param!$E$6)*100</f>
        <v>42</v>
      </c>
      <c r="F1063" s="13">
        <f>soli3(C1063,$A$3,Param!$J$4,Param!$J$5,Param!$J$6)</f>
        <v>1918.89</v>
      </c>
      <c r="G1063" s="3">
        <f>soli3grenz(C1063,$A$3,Param!$J$4,Param!$J$5,Param!$J$6)*100</f>
        <v>5.5</v>
      </c>
      <c r="H1063" s="13">
        <f t="shared" si="388"/>
        <v>36807.89</v>
      </c>
      <c r="I1063" s="3">
        <f t="shared" si="386"/>
        <v>34.955261158594489</v>
      </c>
      <c r="J1063" s="13">
        <f t="shared" si="389"/>
        <v>44.309999999999995</v>
      </c>
      <c r="K1063" s="13">
        <f>tarifest3(A1063,$A$3,Param!$B$10,Param!$C$10,Param!$D$10,Param!$E$10,Param!$B$11,Param!$C$11,Param!$D$11,Param!$E$11)</f>
        <v>39235</v>
      </c>
      <c r="L1063" s="3">
        <f t="shared" si="398"/>
        <v>37.260208926875592</v>
      </c>
      <c r="M1063" s="3">
        <f>tarifest3grenz(A1063,$A$3,Param!$B$10,Param!$C$10,Param!$D$10,Param!$E$10,Param!$B$11,Param!$C$11,Param!$D$11,Param!$E$11)*100</f>
        <v>42</v>
      </c>
      <c r="N1063" s="3">
        <f t="shared" si="399"/>
        <v>24835</v>
      </c>
      <c r="O1063" s="3">
        <f t="shared" si="400"/>
        <v>23.584995251661919</v>
      </c>
      <c r="P1063" s="13">
        <f t="shared" si="390"/>
        <v>73710</v>
      </c>
      <c r="Q1063" s="13">
        <f t="shared" si="401"/>
        <v>0</v>
      </c>
      <c r="R1063" s="13">
        <f>tarifest3(A1063-$K$3,$A$3,Param!$B$10,Param!$C$10,Param!$D$10,Param!$E$10,Param!$B$11,Param!$C$11,Param!$D$11,Param!$E$11)</f>
        <v>30595</v>
      </c>
      <c r="S1063" s="3">
        <f t="shared" si="402"/>
        <v>29.055080721747391</v>
      </c>
      <c r="T1063" s="3">
        <f>IF(A1063&lt;$K$3,$K$2,tarifest3grenz(A1063-$K$3,$A$3,Param!$B$10,Param!$C$10,Param!$D$10,Param!$E$10,Param!$B$11,Param!$C$11,Param!$D$11,Param!$E$11))*100</f>
        <v>42</v>
      </c>
      <c r="U1063" s="3">
        <f>MAX(K1063-tarifest3($K$3,$A$3,Param!$B$10,Param!$C$10,Param!$D$10,Param!$E$10,Param!$B$11,Param!$C$11,Param!$D$11,Param!$E$11),0)</f>
        <v>34005</v>
      </c>
      <c r="V1063" s="3">
        <f t="shared" si="403"/>
        <v>32.293447293447294</v>
      </c>
      <c r="W1063" s="3">
        <f t="shared" si="404"/>
        <v>42</v>
      </c>
      <c r="X1063" s="3">
        <f>soli3grenz(K1063,$A$3,Param!$J$9,Param!$J$10,Param!$J$11)*100</f>
        <v>5.5</v>
      </c>
      <c r="Y1063" s="13">
        <f t="shared" si="391"/>
        <v>34005</v>
      </c>
      <c r="Z1063" s="3">
        <f t="shared" si="405"/>
        <v>32.293447293447294</v>
      </c>
      <c r="AA1063" s="13">
        <f t="shared" si="392"/>
        <v>42</v>
      </c>
      <c r="AB1063" s="13">
        <f t="shared" si="393"/>
        <v>-2802.8899999999994</v>
      </c>
      <c r="AC1063" s="13">
        <f t="shared" si="394"/>
        <v>-2.6618138651471952</v>
      </c>
      <c r="AD1063" s="13">
        <f t="shared" si="395"/>
        <v>-2.3099999999999952</v>
      </c>
      <c r="AE1063" s="3">
        <f t="shared" si="396"/>
        <v>0</v>
      </c>
      <c r="AF1063" s="13">
        <f t="shared" si="384"/>
        <v>2802.8899999999994</v>
      </c>
      <c r="AG1063" s="13">
        <f t="shared" si="406"/>
        <v>2.6618138651471952</v>
      </c>
      <c r="AH1063" s="13">
        <f t="shared" si="385"/>
        <v>2.6618138651471952</v>
      </c>
    </row>
    <row r="1064" spans="1:34" x14ac:dyDescent="0.2">
      <c r="A1064" s="8">
        <f t="shared" si="407"/>
        <v>105400</v>
      </c>
      <c r="B1064" s="9">
        <f t="shared" si="387"/>
        <v>105.4</v>
      </c>
      <c r="C1064" s="13">
        <f>tarifest3(A1064,$A$3,Param!$B$5,Param!$C$5,Param!$D$5,Param!$E$5,Param!$B$6,Param!$C$6,Param!$D$6,Param!$E$6)</f>
        <v>34931</v>
      </c>
      <c r="D1064" s="3">
        <f t="shared" si="397"/>
        <v>33.141366223908918</v>
      </c>
      <c r="E1064" s="3">
        <f>tarifest3grenz(A1064,$A$3,Param!$B$5,Param!$C$5,Param!$D$5,Param!$E$5,Param!$B$6,Param!$C$6,Param!$D$6,Param!$E$6)*100</f>
        <v>42</v>
      </c>
      <c r="F1064" s="13">
        <f>soli3(C1064,$A$3,Param!$J$4,Param!$J$5,Param!$J$6)</f>
        <v>1921.2</v>
      </c>
      <c r="G1064" s="3">
        <f>soli3grenz(C1064,$A$3,Param!$J$4,Param!$J$5,Param!$J$6)*100</f>
        <v>5.5</v>
      </c>
      <c r="H1064" s="13">
        <f t="shared" si="388"/>
        <v>36852.199999999997</v>
      </c>
      <c r="I1064" s="3">
        <f t="shared" si="386"/>
        <v>34.964136622390889</v>
      </c>
      <c r="J1064" s="13">
        <f t="shared" si="389"/>
        <v>44.309999999999995</v>
      </c>
      <c r="K1064" s="13">
        <f>tarifest3(A1064,$A$3,Param!$B$10,Param!$C$10,Param!$D$10,Param!$E$10,Param!$B$11,Param!$C$11,Param!$D$11,Param!$E$11)</f>
        <v>39277</v>
      </c>
      <c r="L1064" s="3">
        <f t="shared" si="398"/>
        <v>37.264705882352942</v>
      </c>
      <c r="M1064" s="3">
        <f>tarifest3grenz(A1064,$A$3,Param!$B$10,Param!$C$10,Param!$D$10,Param!$E$10,Param!$B$11,Param!$C$11,Param!$D$11,Param!$E$11)*100</f>
        <v>42</v>
      </c>
      <c r="N1064" s="3">
        <f t="shared" si="399"/>
        <v>24877</v>
      </c>
      <c r="O1064" s="3">
        <f t="shared" si="400"/>
        <v>23.60246679316888</v>
      </c>
      <c r="P1064" s="13">
        <f t="shared" si="390"/>
        <v>73780</v>
      </c>
      <c r="Q1064" s="13">
        <f t="shared" si="401"/>
        <v>0</v>
      </c>
      <c r="R1064" s="13">
        <f>tarifest3(A1064-$K$3,$A$3,Param!$B$10,Param!$C$10,Param!$D$10,Param!$E$10,Param!$B$11,Param!$C$11,Param!$D$11,Param!$E$11)</f>
        <v>30637</v>
      </c>
      <c r="S1064" s="3">
        <f t="shared" si="402"/>
        <v>29.067362428842504</v>
      </c>
      <c r="T1064" s="3">
        <f>IF(A1064&lt;$K$3,$K$2,tarifest3grenz(A1064-$K$3,$A$3,Param!$B$10,Param!$C$10,Param!$D$10,Param!$E$10,Param!$B$11,Param!$C$11,Param!$D$11,Param!$E$11))*100</f>
        <v>42</v>
      </c>
      <c r="U1064" s="3">
        <f>MAX(K1064-tarifest3($K$3,$A$3,Param!$B$10,Param!$C$10,Param!$D$10,Param!$E$10,Param!$B$11,Param!$C$11,Param!$D$11,Param!$E$11),0)</f>
        <v>34047</v>
      </c>
      <c r="V1064" s="3">
        <f t="shared" si="403"/>
        <v>32.302656546489558</v>
      </c>
      <c r="W1064" s="3">
        <f t="shared" si="404"/>
        <v>42</v>
      </c>
      <c r="X1064" s="3">
        <f>soli3grenz(K1064,$A$3,Param!$J$9,Param!$J$10,Param!$J$11)*100</f>
        <v>5.5</v>
      </c>
      <c r="Y1064" s="13">
        <f t="shared" si="391"/>
        <v>34047</v>
      </c>
      <c r="Z1064" s="3">
        <f t="shared" si="405"/>
        <v>32.302656546489558</v>
      </c>
      <c r="AA1064" s="13">
        <f t="shared" si="392"/>
        <v>42</v>
      </c>
      <c r="AB1064" s="13">
        <f t="shared" si="393"/>
        <v>-2805.1999999999971</v>
      </c>
      <c r="AC1064" s="13">
        <f t="shared" si="394"/>
        <v>-2.6614800759013306</v>
      </c>
      <c r="AD1064" s="13">
        <f t="shared" si="395"/>
        <v>-2.3099999999999952</v>
      </c>
      <c r="AE1064" s="3">
        <f t="shared" si="396"/>
        <v>0</v>
      </c>
      <c r="AF1064" s="13">
        <f t="shared" si="384"/>
        <v>2805.1999999999971</v>
      </c>
      <c r="AG1064" s="13">
        <f t="shared" si="406"/>
        <v>2.6614800759013306</v>
      </c>
      <c r="AH1064" s="13">
        <f t="shared" si="385"/>
        <v>2.6614800759013306</v>
      </c>
    </row>
    <row r="1065" spans="1:34" x14ac:dyDescent="0.2">
      <c r="A1065" s="8">
        <f t="shared" si="407"/>
        <v>105500</v>
      </c>
      <c r="B1065" s="9">
        <f t="shared" si="387"/>
        <v>105.5</v>
      </c>
      <c r="C1065" s="13">
        <f>tarifest3(A1065,$A$3,Param!$B$5,Param!$C$5,Param!$D$5,Param!$E$5,Param!$B$6,Param!$C$6,Param!$D$6,Param!$E$6)</f>
        <v>34973</v>
      </c>
      <c r="D1065" s="3">
        <f t="shared" si="397"/>
        <v>33.149763033175354</v>
      </c>
      <c r="E1065" s="3">
        <f>tarifest3grenz(A1065,$A$3,Param!$B$5,Param!$C$5,Param!$D$5,Param!$E$5,Param!$B$6,Param!$C$6,Param!$D$6,Param!$E$6)*100</f>
        <v>42</v>
      </c>
      <c r="F1065" s="13">
        <f>soli3(C1065,$A$3,Param!$J$4,Param!$J$5,Param!$J$6)</f>
        <v>1923.51</v>
      </c>
      <c r="G1065" s="3">
        <f>soli3grenz(C1065,$A$3,Param!$J$4,Param!$J$5,Param!$J$6)*100</f>
        <v>5.5</v>
      </c>
      <c r="H1065" s="13">
        <f t="shared" si="388"/>
        <v>36896.51</v>
      </c>
      <c r="I1065" s="3">
        <f t="shared" si="386"/>
        <v>34.972995260663509</v>
      </c>
      <c r="J1065" s="13">
        <f t="shared" si="389"/>
        <v>44.309999999999995</v>
      </c>
      <c r="K1065" s="13">
        <f>tarifest3(A1065,$A$3,Param!$B$10,Param!$C$10,Param!$D$10,Param!$E$10,Param!$B$11,Param!$C$11,Param!$D$11,Param!$E$11)</f>
        <v>39319</v>
      </c>
      <c r="L1065" s="3">
        <f t="shared" si="398"/>
        <v>37.269194312796209</v>
      </c>
      <c r="M1065" s="3">
        <f>tarifest3grenz(A1065,$A$3,Param!$B$10,Param!$C$10,Param!$D$10,Param!$E$10,Param!$B$11,Param!$C$11,Param!$D$11,Param!$E$11)*100</f>
        <v>42</v>
      </c>
      <c r="N1065" s="3">
        <f t="shared" si="399"/>
        <v>24919</v>
      </c>
      <c r="O1065" s="3">
        <f t="shared" si="400"/>
        <v>23.619905213270144</v>
      </c>
      <c r="P1065" s="13">
        <f t="shared" si="390"/>
        <v>73850</v>
      </c>
      <c r="Q1065" s="13">
        <f t="shared" si="401"/>
        <v>0</v>
      </c>
      <c r="R1065" s="13">
        <f>tarifest3(A1065-$K$3,$A$3,Param!$B$10,Param!$C$10,Param!$D$10,Param!$E$10,Param!$B$11,Param!$C$11,Param!$D$11,Param!$E$11)</f>
        <v>30679</v>
      </c>
      <c r="S1065" s="3">
        <f t="shared" si="402"/>
        <v>29.079620853080566</v>
      </c>
      <c r="T1065" s="3">
        <f>IF(A1065&lt;$K$3,$K$2,tarifest3grenz(A1065-$K$3,$A$3,Param!$B$10,Param!$C$10,Param!$D$10,Param!$E$10,Param!$B$11,Param!$C$11,Param!$D$11,Param!$E$11))*100</f>
        <v>42</v>
      </c>
      <c r="U1065" s="3">
        <f>MAX(K1065-tarifest3($K$3,$A$3,Param!$B$10,Param!$C$10,Param!$D$10,Param!$E$10,Param!$B$11,Param!$C$11,Param!$D$11,Param!$E$11),0)</f>
        <v>34089</v>
      </c>
      <c r="V1065" s="3">
        <f t="shared" si="403"/>
        <v>32.311848341232228</v>
      </c>
      <c r="W1065" s="3">
        <f t="shared" si="404"/>
        <v>42</v>
      </c>
      <c r="X1065" s="3">
        <f>soli3grenz(K1065,$A$3,Param!$J$9,Param!$J$10,Param!$J$11)*100</f>
        <v>5.5</v>
      </c>
      <c r="Y1065" s="13">
        <f t="shared" si="391"/>
        <v>34089</v>
      </c>
      <c r="Z1065" s="3">
        <f t="shared" si="405"/>
        <v>32.311848341232228</v>
      </c>
      <c r="AA1065" s="13">
        <f t="shared" si="392"/>
        <v>42</v>
      </c>
      <c r="AB1065" s="13">
        <f t="shared" si="393"/>
        <v>-2807.510000000002</v>
      </c>
      <c r="AC1065" s="13">
        <f t="shared" si="394"/>
        <v>-2.6611469194312818</v>
      </c>
      <c r="AD1065" s="13">
        <f t="shared" si="395"/>
        <v>-2.3099999999999952</v>
      </c>
      <c r="AE1065" s="3">
        <f t="shared" si="396"/>
        <v>0</v>
      </c>
      <c r="AF1065" s="13">
        <f t="shared" si="384"/>
        <v>2807.510000000002</v>
      </c>
      <c r="AG1065" s="13">
        <f t="shared" si="406"/>
        <v>2.6611469194312818</v>
      </c>
      <c r="AH1065" s="13">
        <f t="shared" si="385"/>
        <v>2.6611469194312818</v>
      </c>
    </row>
    <row r="1066" spans="1:34" x14ac:dyDescent="0.2">
      <c r="A1066" s="8">
        <f t="shared" si="407"/>
        <v>105600</v>
      </c>
      <c r="B1066" s="9">
        <f t="shared" si="387"/>
        <v>105.6</v>
      </c>
      <c r="C1066" s="13">
        <f>tarifest3(A1066,$A$3,Param!$B$5,Param!$C$5,Param!$D$5,Param!$E$5,Param!$B$6,Param!$C$6,Param!$D$6,Param!$E$6)</f>
        <v>35015</v>
      </c>
      <c r="D1066" s="3">
        <f t="shared" si="397"/>
        <v>33.158143939393945</v>
      </c>
      <c r="E1066" s="3">
        <f>tarifest3grenz(A1066,$A$3,Param!$B$5,Param!$C$5,Param!$D$5,Param!$E$5,Param!$B$6,Param!$C$6,Param!$D$6,Param!$E$6)*100</f>
        <v>42</v>
      </c>
      <c r="F1066" s="13">
        <f>soli3(C1066,$A$3,Param!$J$4,Param!$J$5,Param!$J$6)</f>
        <v>1925.82</v>
      </c>
      <c r="G1066" s="3">
        <f>soli3grenz(C1066,$A$3,Param!$J$4,Param!$J$5,Param!$J$6)*100</f>
        <v>5.5</v>
      </c>
      <c r="H1066" s="13">
        <f t="shared" si="388"/>
        <v>36940.82</v>
      </c>
      <c r="I1066" s="3">
        <f t="shared" si="386"/>
        <v>34.981837121212124</v>
      </c>
      <c r="J1066" s="13">
        <f t="shared" si="389"/>
        <v>44.309999999999995</v>
      </c>
      <c r="K1066" s="13">
        <f>tarifest3(A1066,$A$3,Param!$B$10,Param!$C$10,Param!$D$10,Param!$E$10,Param!$B$11,Param!$C$11,Param!$D$11,Param!$E$11)</f>
        <v>39361</v>
      </c>
      <c r="L1066" s="3">
        <f t="shared" si="398"/>
        <v>37.273674242424242</v>
      </c>
      <c r="M1066" s="3">
        <f>tarifest3grenz(A1066,$A$3,Param!$B$10,Param!$C$10,Param!$D$10,Param!$E$10,Param!$B$11,Param!$C$11,Param!$D$11,Param!$E$11)*100</f>
        <v>42</v>
      </c>
      <c r="N1066" s="3">
        <f t="shared" si="399"/>
        <v>24961</v>
      </c>
      <c r="O1066" s="3">
        <f t="shared" si="400"/>
        <v>23.637310606060606</v>
      </c>
      <c r="P1066" s="13">
        <f t="shared" si="390"/>
        <v>73920</v>
      </c>
      <c r="Q1066" s="13">
        <f t="shared" si="401"/>
        <v>0</v>
      </c>
      <c r="R1066" s="13">
        <f>tarifest3(A1066-$K$3,$A$3,Param!$B$10,Param!$C$10,Param!$D$10,Param!$E$10,Param!$B$11,Param!$C$11,Param!$D$11,Param!$E$11)</f>
        <v>30721</v>
      </c>
      <c r="S1066" s="3">
        <f t="shared" si="402"/>
        <v>29.091856060606059</v>
      </c>
      <c r="T1066" s="3">
        <f>IF(A1066&lt;$K$3,$K$2,tarifest3grenz(A1066-$K$3,$A$3,Param!$B$10,Param!$C$10,Param!$D$10,Param!$E$10,Param!$B$11,Param!$C$11,Param!$D$11,Param!$E$11))*100</f>
        <v>42</v>
      </c>
      <c r="U1066" s="3">
        <f>MAX(K1066-tarifest3($K$3,$A$3,Param!$B$10,Param!$C$10,Param!$D$10,Param!$E$10,Param!$B$11,Param!$C$11,Param!$D$11,Param!$E$11),0)</f>
        <v>34131</v>
      </c>
      <c r="V1066" s="3">
        <f t="shared" si="403"/>
        <v>32.321022727272727</v>
      </c>
      <c r="W1066" s="3">
        <f t="shared" si="404"/>
        <v>42</v>
      </c>
      <c r="X1066" s="3">
        <f>soli3grenz(K1066,$A$3,Param!$J$9,Param!$J$10,Param!$J$11)*100</f>
        <v>5.5</v>
      </c>
      <c r="Y1066" s="13">
        <f t="shared" si="391"/>
        <v>34131</v>
      </c>
      <c r="Z1066" s="3">
        <f t="shared" si="405"/>
        <v>32.321022727272727</v>
      </c>
      <c r="AA1066" s="13">
        <f t="shared" si="392"/>
        <v>42</v>
      </c>
      <c r="AB1066" s="13">
        <f t="shared" si="393"/>
        <v>-2809.8199999999997</v>
      </c>
      <c r="AC1066" s="13">
        <f t="shared" si="394"/>
        <v>-2.6608143939393969</v>
      </c>
      <c r="AD1066" s="13">
        <f t="shared" si="395"/>
        <v>-2.3099999999999952</v>
      </c>
      <c r="AE1066" s="3">
        <f t="shared" si="396"/>
        <v>0</v>
      </c>
      <c r="AF1066" s="13">
        <f t="shared" si="384"/>
        <v>2809.8199999999997</v>
      </c>
      <c r="AG1066" s="13">
        <f t="shared" si="406"/>
        <v>2.6608143939393969</v>
      </c>
      <c r="AH1066" s="13">
        <f t="shared" si="385"/>
        <v>2.6608143939393969</v>
      </c>
    </row>
    <row r="1067" spans="1:34" x14ac:dyDescent="0.2">
      <c r="A1067" s="8">
        <f t="shared" si="407"/>
        <v>105700</v>
      </c>
      <c r="B1067" s="9">
        <f t="shared" si="387"/>
        <v>105.7</v>
      </c>
      <c r="C1067" s="13">
        <f>tarifest3(A1067,$A$3,Param!$B$5,Param!$C$5,Param!$D$5,Param!$E$5,Param!$B$6,Param!$C$6,Param!$D$6,Param!$E$6)</f>
        <v>35057</v>
      </c>
      <c r="D1067" s="3">
        <f t="shared" si="397"/>
        <v>33.166508987701043</v>
      </c>
      <c r="E1067" s="3">
        <f>tarifest3grenz(A1067,$A$3,Param!$B$5,Param!$C$5,Param!$D$5,Param!$E$5,Param!$B$6,Param!$C$6,Param!$D$6,Param!$E$6)*100</f>
        <v>42</v>
      </c>
      <c r="F1067" s="13">
        <f>soli3(C1067,$A$3,Param!$J$4,Param!$J$5,Param!$J$6)</f>
        <v>1928.13</v>
      </c>
      <c r="G1067" s="3">
        <f>soli3grenz(C1067,$A$3,Param!$J$4,Param!$J$5,Param!$J$6)*100</f>
        <v>5.5</v>
      </c>
      <c r="H1067" s="13">
        <f t="shared" si="388"/>
        <v>36985.129999999997</v>
      </c>
      <c r="I1067" s="3">
        <f t="shared" si="386"/>
        <v>34.990662251655621</v>
      </c>
      <c r="J1067" s="13">
        <f t="shared" si="389"/>
        <v>44.309999999999995</v>
      </c>
      <c r="K1067" s="13">
        <f>tarifest3(A1067,$A$3,Param!$B$10,Param!$C$10,Param!$D$10,Param!$E$10,Param!$B$11,Param!$C$11,Param!$D$11,Param!$E$11)</f>
        <v>39403</v>
      </c>
      <c r="L1067" s="3">
        <f t="shared" si="398"/>
        <v>37.278145695364238</v>
      </c>
      <c r="M1067" s="3">
        <f>tarifest3grenz(A1067,$A$3,Param!$B$10,Param!$C$10,Param!$D$10,Param!$E$10,Param!$B$11,Param!$C$11,Param!$D$11,Param!$E$11)*100</f>
        <v>42</v>
      </c>
      <c r="N1067" s="3">
        <f t="shared" si="399"/>
        <v>25003</v>
      </c>
      <c r="O1067" s="3">
        <f t="shared" si="400"/>
        <v>23.654683065279091</v>
      </c>
      <c r="P1067" s="13">
        <f t="shared" si="390"/>
        <v>73990</v>
      </c>
      <c r="Q1067" s="13">
        <f t="shared" si="401"/>
        <v>0</v>
      </c>
      <c r="R1067" s="13">
        <f>tarifest3(A1067-$K$3,$A$3,Param!$B$10,Param!$C$10,Param!$D$10,Param!$E$10,Param!$B$11,Param!$C$11,Param!$D$11,Param!$E$11)</f>
        <v>30763</v>
      </c>
      <c r="S1067" s="3">
        <f t="shared" si="402"/>
        <v>29.104068117313147</v>
      </c>
      <c r="T1067" s="3">
        <f>IF(A1067&lt;$K$3,$K$2,tarifest3grenz(A1067-$K$3,$A$3,Param!$B$10,Param!$C$10,Param!$D$10,Param!$E$10,Param!$B$11,Param!$C$11,Param!$D$11,Param!$E$11))*100</f>
        <v>42</v>
      </c>
      <c r="U1067" s="3">
        <f>MAX(K1067-tarifest3($K$3,$A$3,Param!$B$10,Param!$C$10,Param!$D$10,Param!$E$10,Param!$B$11,Param!$C$11,Param!$D$11,Param!$E$11),0)</f>
        <v>34173</v>
      </c>
      <c r="V1067" s="3">
        <f t="shared" si="403"/>
        <v>32.330179754020818</v>
      </c>
      <c r="W1067" s="3">
        <f t="shared" si="404"/>
        <v>42</v>
      </c>
      <c r="X1067" s="3">
        <f>soli3grenz(K1067,$A$3,Param!$J$9,Param!$J$10,Param!$J$11)*100</f>
        <v>5.5</v>
      </c>
      <c r="Y1067" s="13">
        <f t="shared" si="391"/>
        <v>34173</v>
      </c>
      <c r="Z1067" s="3">
        <f t="shared" si="405"/>
        <v>32.330179754020818</v>
      </c>
      <c r="AA1067" s="13">
        <f t="shared" si="392"/>
        <v>42</v>
      </c>
      <c r="AB1067" s="13">
        <f t="shared" si="393"/>
        <v>-2812.1299999999974</v>
      </c>
      <c r="AC1067" s="13">
        <f t="shared" si="394"/>
        <v>-2.6604824976348027</v>
      </c>
      <c r="AD1067" s="13">
        <f t="shared" si="395"/>
        <v>-2.3099999999999952</v>
      </c>
      <c r="AE1067" s="3">
        <f t="shared" si="396"/>
        <v>0</v>
      </c>
      <c r="AF1067" s="13">
        <f t="shared" si="384"/>
        <v>2812.1299999999974</v>
      </c>
      <c r="AG1067" s="13">
        <f t="shared" si="406"/>
        <v>2.6604824976348027</v>
      </c>
      <c r="AH1067" s="13">
        <f t="shared" si="385"/>
        <v>2.6604824976348027</v>
      </c>
    </row>
    <row r="1068" spans="1:34" x14ac:dyDescent="0.2">
      <c r="A1068" s="8">
        <f t="shared" si="407"/>
        <v>105800</v>
      </c>
      <c r="B1068" s="9">
        <f t="shared" si="387"/>
        <v>105.8</v>
      </c>
      <c r="C1068" s="13">
        <f>tarifest3(A1068,$A$3,Param!$B$5,Param!$C$5,Param!$D$5,Param!$E$5,Param!$B$6,Param!$C$6,Param!$D$6,Param!$E$6)</f>
        <v>35099</v>
      </c>
      <c r="D1068" s="3">
        <f t="shared" si="397"/>
        <v>33.17485822306238</v>
      </c>
      <c r="E1068" s="3">
        <f>tarifest3grenz(A1068,$A$3,Param!$B$5,Param!$C$5,Param!$D$5,Param!$E$5,Param!$B$6,Param!$C$6,Param!$D$6,Param!$E$6)*100</f>
        <v>42</v>
      </c>
      <c r="F1068" s="13">
        <f>soli3(C1068,$A$3,Param!$J$4,Param!$J$5,Param!$J$6)</f>
        <v>1930.44</v>
      </c>
      <c r="G1068" s="3">
        <f>soli3grenz(C1068,$A$3,Param!$J$4,Param!$J$5,Param!$J$6)*100</f>
        <v>5.5</v>
      </c>
      <c r="H1068" s="13">
        <f t="shared" si="388"/>
        <v>37029.440000000002</v>
      </c>
      <c r="I1068" s="3">
        <f t="shared" si="386"/>
        <v>34.999470699432891</v>
      </c>
      <c r="J1068" s="13">
        <f t="shared" si="389"/>
        <v>44.309999999999995</v>
      </c>
      <c r="K1068" s="13">
        <f>tarifest3(A1068,$A$3,Param!$B$10,Param!$C$10,Param!$D$10,Param!$E$10,Param!$B$11,Param!$C$11,Param!$D$11,Param!$E$11)</f>
        <v>39445</v>
      </c>
      <c r="L1068" s="3">
        <f t="shared" si="398"/>
        <v>37.282608695652172</v>
      </c>
      <c r="M1068" s="3">
        <f>tarifest3grenz(A1068,$A$3,Param!$B$10,Param!$C$10,Param!$D$10,Param!$E$10,Param!$B$11,Param!$C$11,Param!$D$11,Param!$E$11)*100</f>
        <v>42</v>
      </c>
      <c r="N1068" s="3">
        <f t="shared" si="399"/>
        <v>25045</v>
      </c>
      <c r="O1068" s="3">
        <f t="shared" si="400"/>
        <v>23.672022684310019</v>
      </c>
      <c r="P1068" s="13">
        <f t="shared" si="390"/>
        <v>74060</v>
      </c>
      <c r="Q1068" s="13">
        <f t="shared" si="401"/>
        <v>0</v>
      </c>
      <c r="R1068" s="13">
        <f>tarifest3(A1068-$K$3,$A$3,Param!$B$10,Param!$C$10,Param!$D$10,Param!$E$10,Param!$B$11,Param!$C$11,Param!$D$11,Param!$E$11)</f>
        <v>30805</v>
      </c>
      <c r="S1068" s="3">
        <f t="shared" si="402"/>
        <v>29.116257088846879</v>
      </c>
      <c r="T1068" s="3">
        <f>IF(A1068&lt;$K$3,$K$2,tarifest3grenz(A1068-$K$3,$A$3,Param!$B$10,Param!$C$10,Param!$D$10,Param!$E$10,Param!$B$11,Param!$C$11,Param!$D$11,Param!$E$11))*100</f>
        <v>42</v>
      </c>
      <c r="U1068" s="3">
        <f>MAX(K1068-tarifest3($K$3,$A$3,Param!$B$10,Param!$C$10,Param!$D$10,Param!$E$10,Param!$B$11,Param!$C$11,Param!$D$11,Param!$E$11),0)</f>
        <v>34215</v>
      </c>
      <c r="V1068" s="3">
        <f t="shared" si="403"/>
        <v>32.339319470699436</v>
      </c>
      <c r="W1068" s="3">
        <f t="shared" si="404"/>
        <v>42</v>
      </c>
      <c r="X1068" s="3">
        <f>soli3grenz(K1068,$A$3,Param!$J$9,Param!$J$10,Param!$J$11)*100</f>
        <v>5.5</v>
      </c>
      <c r="Y1068" s="13">
        <f t="shared" si="391"/>
        <v>34215</v>
      </c>
      <c r="Z1068" s="3">
        <f t="shared" si="405"/>
        <v>32.339319470699436</v>
      </c>
      <c r="AA1068" s="13">
        <f t="shared" si="392"/>
        <v>42</v>
      </c>
      <c r="AB1068" s="13">
        <f t="shared" si="393"/>
        <v>-2814.4400000000023</v>
      </c>
      <c r="AC1068" s="13">
        <f t="shared" si="394"/>
        <v>-2.6601512287334543</v>
      </c>
      <c r="AD1068" s="13">
        <f t="shared" si="395"/>
        <v>-2.3099999999999952</v>
      </c>
      <c r="AE1068" s="3">
        <f t="shared" si="396"/>
        <v>0</v>
      </c>
      <c r="AF1068" s="13">
        <f t="shared" si="384"/>
        <v>2814.4400000000023</v>
      </c>
      <c r="AG1068" s="13">
        <f t="shared" si="406"/>
        <v>2.6601512287334543</v>
      </c>
      <c r="AH1068" s="13">
        <f t="shared" si="385"/>
        <v>2.6601512287334543</v>
      </c>
    </row>
    <row r="1069" spans="1:34" x14ac:dyDescent="0.2">
      <c r="A1069" s="8">
        <f t="shared" si="407"/>
        <v>105900</v>
      </c>
      <c r="B1069" s="9">
        <f t="shared" si="387"/>
        <v>105.9</v>
      </c>
      <c r="C1069" s="13">
        <f>tarifest3(A1069,$A$3,Param!$B$5,Param!$C$5,Param!$D$5,Param!$E$5,Param!$B$6,Param!$C$6,Param!$D$6,Param!$E$6)</f>
        <v>35141</v>
      </c>
      <c r="D1069" s="3">
        <f t="shared" si="397"/>
        <v>33.183191690273844</v>
      </c>
      <c r="E1069" s="3">
        <f>tarifest3grenz(A1069,$A$3,Param!$B$5,Param!$C$5,Param!$D$5,Param!$E$5,Param!$B$6,Param!$C$6,Param!$D$6,Param!$E$6)*100</f>
        <v>42</v>
      </c>
      <c r="F1069" s="13">
        <f>soli3(C1069,$A$3,Param!$J$4,Param!$J$5,Param!$J$6)</f>
        <v>1932.75</v>
      </c>
      <c r="G1069" s="3">
        <f>soli3grenz(C1069,$A$3,Param!$J$4,Param!$J$5,Param!$J$6)*100</f>
        <v>5.5</v>
      </c>
      <c r="H1069" s="13">
        <f t="shared" si="388"/>
        <v>37073.75</v>
      </c>
      <c r="I1069" s="3">
        <f t="shared" si="386"/>
        <v>35.008262511803586</v>
      </c>
      <c r="J1069" s="13">
        <f t="shared" si="389"/>
        <v>44.309999999999995</v>
      </c>
      <c r="K1069" s="13">
        <f>tarifest3(A1069,$A$3,Param!$B$10,Param!$C$10,Param!$D$10,Param!$E$10,Param!$B$11,Param!$C$11,Param!$D$11,Param!$E$11)</f>
        <v>39487</v>
      </c>
      <c r="L1069" s="3">
        <f t="shared" si="398"/>
        <v>37.287063267233236</v>
      </c>
      <c r="M1069" s="3">
        <f>tarifest3grenz(A1069,$A$3,Param!$B$10,Param!$C$10,Param!$D$10,Param!$E$10,Param!$B$11,Param!$C$11,Param!$D$11,Param!$E$11)*100</f>
        <v>42</v>
      </c>
      <c r="N1069" s="3">
        <f t="shared" si="399"/>
        <v>25087</v>
      </c>
      <c r="O1069" s="3">
        <f t="shared" si="400"/>
        <v>23.689329556185079</v>
      </c>
      <c r="P1069" s="13">
        <f t="shared" si="390"/>
        <v>74130</v>
      </c>
      <c r="Q1069" s="13">
        <f t="shared" si="401"/>
        <v>0</v>
      </c>
      <c r="R1069" s="13">
        <f>tarifest3(A1069-$K$3,$A$3,Param!$B$10,Param!$C$10,Param!$D$10,Param!$E$10,Param!$B$11,Param!$C$11,Param!$D$11,Param!$E$11)</f>
        <v>30847</v>
      </c>
      <c r="S1069" s="3">
        <f t="shared" si="402"/>
        <v>29.128423040604346</v>
      </c>
      <c r="T1069" s="3">
        <f>IF(A1069&lt;$K$3,$K$2,tarifest3grenz(A1069-$K$3,$A$3,Param!$B$10,Param!$C$10,Param!$D$10,Param!$E$10,Param!$B$11,Param!$C$11,Param!$D$11,Param!$E$11))*100</f>
        <v>42</v>
      </c>
      <c r="U1069" s="3">
        <f>MAX(K1069-tarifest3($K$3,$A$3,Param!$B$10,Param!$C$10,Param!$D$10,Param!$E$10,Param!$B$11,Param!$C$11,Param!$D$11,Param!$E$11),0)</f>
        <v>34257</v>
      </c>
      <c r="V1069" s="3">
        <f t="shared" si="403"/>
        <v>32.348441926345615</v>
      </c>
      <c r="W1069" s="3">
        <f t="shared" si="404"/>
        <v>42</v>
      </c>
      <c r="X1069" s="3">
        <f>soli3grenz(K1069,$A$3,Param!$J$9,Param!$J$10,Param!$J$11)*100</f>
        <v>5.5</v>
      </c>
      <c r="Y1069" s="13">
        <f t="shared" si="391"/>
        <v>34257</v>
      </c>
      <c r="Z1069" s="3">
        <f t="shared" si="405"/>
        <v>32.348441926345615</v>
      </c>
      <c r="AA1069" s="13">
        <f t="shared" si="392"/>
        <v>42</v>
      </c>
      <c r="AB1069" s="13">
        <f t="shared" si="393"/>
        <v>-2816.75</v>
      </c>
      <c r="AC1069" s="13">
        <f t="shared" si="394"/>
        <v>-2.6598205854579717</v>
      </c>
      <c r="AD1069" s="13">
        <f t="shared" si="395"/>
        <v>-2.3099999999999952</v>
      </c>
      <c r="AE1069" s="3">
        <f t="shared" si="396"/>
        <v>0</v>
      </c>
      <c r="AF1069" s="13">
        <f t="shared" si="384"/>
        <v>2816.75</v>
      </c>
      <c r="AG1069" s="13">
        <f t="shared" si="406"/>
        <v>2.6598205854579717</v>
      </c>
      <c r="AH1069" s="13">
        <f t="shared" si="385"/>
        <v>2.6598205854579717</v>
      </c>
    </row>
    <row r="1070" spans="1:34" x14ac:dyDescent="0.2">
      <c r="A1070" s="8">
        <f t="shared" si="407"/>
        <v>106000</v>
      </c>
      <c r="B1070" s="9">
        <f t="shared" si="387"/>
        <v>106</v>
      </c>
      <c r="C1070" s="13">
        <f>tarifest3(A1070,$A$3,Param!$B$5,Param!$C$5,Param!$D$5,Param!$E$5,Param!$B$6,Param!$C$6,Param!$D$6,Param!$E$6)</f>
        <v>35183</v>
      </c>
      <c r="D1070" s="3">
        <f t="shared" si="397"/>
        <v>33.19150943396226</v>
      </c>
      <c r="E1070" s="3">
        <f>tarifest3grenz(A1070,$A$3,Param!$B$5,Param!$C$5,Param!$D$5,Param!$E$5,Param!$B$6,Param!$C$6,Param!$D$6,Param!$E$6)*100</f>
        <v>42</v>
      </c>
      <c r="F1070" s="13">
        <f>soli3(C1070,$A$3,Param!$J$4,Param!$J$5,Param!$J$6)</f>
        <v>1935.06</v>
      </c>
      <c r="G1070" s="3">
        <f>soli3grenz(C1070,$A$3,Param!$J$4,Param!$J$5,Param!$J$6)*100</f>
        <v>5.5</v>
      </c>
      <c r="H1070" s="13">
        <f t="shared" si="388"/>
        <v>37118.06</v>
      </c>
      <c r="I1070" s="3">
        <f t="shared" si="386"/>
        <v>35.017037735849058</v>
      </c>
      <c r="J1070" s="13">
        <f t="shared" si="389"/>
        <v>44.309999999999995</v>
      </c>
      <c r="K1070" s="13">
        <f>tarifest3(A1070,$A$3,Param!$B$10,Param!$C$10,Param!$D$10,Param!$E$10,Param!$B$11,Param!$C$11,Param!$D$11,Param!$E$11)</f>
        <v>39529</v>
      </c>
      <c r="L1070" s="3">
        <f t="shared" si="398"/>
        <v>37.291509433962268</v>
      </c>
      <c r="M1070" s="3">
        <f>tarifest3grenz(A1070,$A$3,Param!$B$10,Param!$C$10,Param!$D$10,Param!$E$10,Param!$B$11,Param!$C$11,Param!$D$11,Param!$E$11)*100</f>
        <v>42</v>
      </c>
      <c r="N1070" s="3">
        <f t="shared" si="399"/>
        <v>25129</v>
      </c>
      <c r="O1070" s="3">
        <f t="shared" si="400"/>
        <v>23.706603773584906</v>
      </c>
      <c r="P1070" s="13">
        <f t="shared" si="390"/>
        <v>74200</v>
      </c>
      <c r="Q1070" s="13">
        <f t="shared" si="401"/>
        <v>0</v>
      </c>
      <c r="R1070" s="13">
        <f>tarifest3(A1070-$K$3,$A$3,Param!$B$10,Param!$C$10,Param!$D$10,Param!$E$10,Param!$B$11,Param!$C$11,Param!$D$11,Param!$E$11)</f>
        <v>30889</v>
      </c>
      <c r="S1070" s="3">
        <f t="shared" si="402"/>
        <v>29.140566037735848</v>
      </c>
      <c r="T1070" s="3">
        <f>IF(A1070&lt;$K$3,$K$2,tarifest3grenz(A1070-$K$3,$A$3,Param!$B$10,Param!$C$10,Param!$D$10,Param!$E$10,Param!$B$11,Param!$C$11,Param!$D$11,Param!$E$11))*100</f>
        <v>42</v>
      </c>
      <c r="U1070" s="3">
        <f>MAX(K1070-tarifest3($K$3,$A$3,Param!$B$10,Param!$C$10,Param!$D$10,Param!$E$10,Param!$B$11,Param!$C$11,Param!$D$11,Param!$E$11),0)</f>
        <v>34299</v>
      </c>
      <c r="V1070" s="3">
        <f t="shared" si="403"/>
        <v>32.357547169811319</v>
      </c>
      <c r="W1070" s="3">
        <f t="shared" si="404"/>
        <v>42</v>
      </c>
      <c r="X1070" s="3">
        <f>soli3grenz(K1070,$A$3,Param!$J$9,Param!$J$10,Param!$J$11)*100</f>
        <v>5.5</v>
      </c>
      <c r="Y1070" s="13">
        <f t="shared" si="391"/>
        <v>34299</v>
      </c>
      <c r="Z1070" s="3">
        <f t="shared" si="405"/>
        <v>32.357547169811319</v>
      </c>
      <c r="AA1070" s="13">
        <f t="shared" si="392"/>
        <v>42</v>
      </c>
      <c r="AB1070" s="13">
        <f t="shared" si="393"/>
        <v>-2819.0599999999977</v>
      </c>
      <c r="AC1070" s="13">
        <f t="shared" si="394"/>
        <v>-2.6594905660377393</v>
      </c>
      <c r="AD1070" s="13">
        <f t="shared" si="395"/>
        <v>-2.3099999999999952</v>
      </c>
      <c r="AE1070" s="3">
        <f t="shared" si="396"/>
        <v>0</v>
      </c>
      <c r="AF1070" s="13">
        <f t="shared" si="384"/>
        <v>2819.0599999999977</v>
      </c>
      <c r="AG1070" s="13">
        <f t="shared" si="406"/>
        <v>2.6594905660377393</v>
      </c>
      <c r="AH1070" s="13">
        <f t="shared" si="385"/>
        <v>2.6594905660377393</v>
      </c>
    </row>
    <row r="1071" spans="1:34" x14ac:dyDescent="0.2">
      <c r="A1071" s="8">
        <f t="shared" si="407"/>
        <v>106100</v>
      </c>
      <c r="B1071" s="9">
        <f t="shared" si="387"/>
        <v>106.1</v>
      </c>
      <c r="C1071" s="13">
        <f>tarifest3(A1071,$A$3,Param!$B$5,Param!$C$5,Param!$D$5,Param!$E$5,Param!$B$6,Param!$C$6,Param!$D$6,Param!$E$6)</f>
        <v>35225</v>
      </c>
      <c r="D1071" s="3">
        <f t="shared" si="397"/>
        <v>33.199811498586243</v>
      </c>
      <c r="E1071" s="3">
        <f>tarifest3grenz(A1071,$A$3,Param!$B$5,Param!$C$5,Param!$D$5,Param!$E$5,Param!$B$6,Param!$C$6,Param!$D$6,Param!$E$6)*100</f>
        <v>42</v>
      </c>
      <c r="F1071" s="13">
        <f>soli3(C1071,$A$3,Param!$J$4,Param!$J$5,Param!$J$6)</f>
        <v>1937.37</v>
      </c>
      <c r="G1071" s="3">
        <f>soli3grenz(C1071,$A$3,Param!$J$4,Param!$J$5,Param!$J$6)*100</f>
        <v>5.5</v>
      </c>
      <c r="H1071" s="13">
        <f t="shared" si="388"/>
        <v>37162.370000000003</v>
      </c>
      <c r="I1071" s="3">
        <f t="shared" si="386"/>
        <v>35.025796418473142</v>
      </c>
      <c r="J1071" s="13">
        <f t="shared" si="389"/>
        <v>44.309999999999995</v>
      </c>
      <c r="K1071" s="13">
        <f>tarifest3(A1071,$A$3,Param!$B$10,Param!$C$10,Param!$D$10,Param!$E$10,Param!$B$11,Param!$C$11,Param!$D$11,Param!$E$11)</f>
        <v>39571</v>
      </c>
      <c r="L1071" s="3">
        <f t="shared" si="398"/>
        <v>37.295947219604145</v>
      </c>
      <c r="M1071" s="3">
        <f>tarifest3grenz(A1071,$A$3,Param!$B$10,Param!$C$10,Param!$D$10,Param!$E$10,Param!$B$11,Param!$C$11,Param!$D$11,Param!$E$11)*100</f>
        <v>42</v>
      </c>
      <c r="N1071" s="3">
        <f t="shared" si="399"/>
        <v>25171</v>
      </c>
      <c r="O1071" s="3">
        <f t="shared" si="400"/>
        <v>23.723845428840718</v>
      </c>
      <c r="P1071" s="13">
        <f t="shared" si="390"/>
        <v>74270</v>
      </c>
      <c r="Q1071" s="13">
        <f t="shared" si="401"/>
        <v>0</v>
      </c>
      <c r="R1071" s="13">
        <f>tarifest3(A1071-$K$3,$A$3,Param!$B$10,Param!$C$10,Param!$D$10,Param!$E$10,Param!$B$11,Param!$C$11,Param!$D$11,Param!$E$11)</f>
        <v>30931</v>
      </c>
      <c r="S1071" s="3">
        <f t="shared" si="402"/>
        <v>29.152686145146088</v>
      </c>
      <c r="T1071" s="3">
        <f>IF(A1071&lt;$K$3,$K$2,tarifest3grenz(A1071-$K$3,$A$3,Param!$B$10,Param!$C$10,Param!$D$10,Param!$E$10,Param!$B$11,Param!$C$11,Param!$D$11,Param!$E$11))*100</f>
        <v>42</v>
      </c>
      <c r="U1071" s="3">
        <f>MAX(K1071-tarifest3($K$3,$A$3,Param!$B$10,Param!$C$10,Param!$D$10,Param!$E$10,Param!$B$11,Param!$C$11,Param!$D$11,Param!$E$11),0)</f>
        <v>34341</v>
      </c>
      <c r="V1071" s="3">
        <f t="shared" si="403"/>
        <v>32.366635249764371</v>
      </c>
      <c r="W1071" s="3">
        <f t="shared" si="404"/>
        <v>42</v>
      </c>
      <c r="X1071" s="3">
        <f>soli3grenz(K1071,$A$3,Param!$J$9,Param!$J$10,Param!$J$11)*100</f>
        <v>5.5</v>
      </c>
      <c r="Y1071" s="13">
        <f t="shared" si="391"/>
        <v>34341</v>
      </c>
      <c r="Z1071" s="3">
        <f t="shared" si="405"/>
        <v>32.366635249764371</v>
      </c>
      <c r="AA1071" s="13">
        <f t="shared" si="392"/>
        <v>42</v>
      </c>
      <c r="AB1071" s="13">
        <f t="shared" si="393"/>
        <v>-2821.3700000000026</v>
      </c>
      <c r="AC1071" s="13">
        <f t="shared" si="394"/>
        <v>-2.6591611687087706</v>
      </c>
      <c r="AD1071" s="13">
        <f t="shared" si="395"/>
        <v>-2.3099999999999952</v>
      </c>
      <c r="AE1071" s="3">
        <f t="shared" si="396"/>
        <v>0</v>
      </c>
      <c r="AF1071" s="13">
        <f t="shared" si="384"/>
        <v>2821.3700000000026</v>
      </c>
      <c r="AG1071" s="13">
        <f t="shared" si="406"/>
        <v>2.6591611687087706</v>
      </c>
      <c r="AH1071" s="13">
        <f t="shared" si="385"/>
        <v>2.6591611687087706</v>
      </c>
    </row>
    <row r="1072" spans="1:34" x14ac:dyDescent="0.2">
      <c r="A1072" s="8">
        <f t="shared" si="407"/>
        <v>106200</v>
      </c>
      <c r="B1072" s="9">
        <f t="shared" si="387"/>
        <v>106.2</v>
      </c>
      <c r="C1072" s="13">
        <f>tarifest3(A1072,$A$3,Param!$B$5,Param!$C$5,Param!$D$5,Param!$E$5,Param!$B$6,Param!$C$6,Param!$D$6,Param!$E$6)</f>
        <v>35267</v>
      </c>
      <c r="D1072" s="3">
        <f t="shared" si="397"/>
        <v>33.208097928436914</v>
      </c>
      <c r="E1072" s="3">
        <f>tarifest3grenz(A1072,$A$3,Param!$B$5,Param!$C$5,Param!$D$5,Param!$E$5,Param!$B$6,Param!$C$6,Param!$D$6,Param!$E$6)*100</f>
        <v>42</v>
      </c>
      <c r="F1072" s="13">
        <f>soli3(C1072,$A$3,Param!$J$4,Param!$J$5,Param!$J$6)</f>
        <v>1939.68</v>
      </c>
      <c r="G1072" s="3">
        <f>soli3grenz(C1072,$A$3,Param!$J$4,Param!$J$5,Param!$J$6)*100</f>
        <v>5.5</v>
      </c>
      <c r="H1072" s="13">
        <f t="shared" si="388"/>
        <v>37206.68</v>
      </c>
      <c r="I1072" s="3">
        <f t="shared" si="386"/>
        <v>35.034538606403018</v>
      </c>
      <c r="J1072" s="13">
        <f t="shared" si="389"/>
        <v>44.309999999999995</v>
      </c>
      <c r="K1072" s="13">
        <f>tarifest3(A1072,$A$3,Param!$B$10,Param!$C$10,Param!$D$10,Param!$E$10,Param!$B$11,Param!$C$11,Param!$D$11,Param!$E$11)</f>
        <v>39613</v>
      </c>
      <c r="L1072" s="3">
        <f t="shared" si="398"/>
        <v>37.300376647834277</v>
      </c>
      <c r="M1072" s="3">
        <f>tarifest3grenz(A1072,$A$3,Param!$B$10,Param!$C$10,Param!$D$10,Param!$E$10,Param!$B$11,Param!$C$11,Param!$D$11,Param!$E$11)*100</f>
        <v>42</v>
      </c>
      <c r="N1072" s="3">
        <f t="shared" si="399"/>
        <v>25213</v>
      </c>
      <c r="O1072" s="3">
        <f t="shared" si="400"/>
        <v>23.741054613935969</v>
      </c>
      <c r="P1072" s="13">
        <f t="shared" si="390"/>
        <v>74340</v>
      </c>
      <c r="Q1072" s="13">
        <f t="shared" si="401"/>
        <v>0</v>
      </c>
      <c r="R1072" s="13">
        <f>tarifest3(A1072-$K$3,$A$3,Param!$B$10,Param!$C$10,Param!$D$10,Param!$E$10,Param!$B$11,Param!$C$11,Param!$D$11,Param!$E$11)</f>
        <v>30973</v>
      </c>
      <c r="S1072" s="3">
        <f t="shared" si="402"/>
        <v>29.164783427495294</v>
      </c>
      <c r="T1072" s="3">
        <f>IF(A1072&lt;$K$3,$K$2,tarifest3grenz(A1072-$K$3,$A$3,Param!$B$10,Param!$C$10,Param!$D$10,Param!$E$10,Param!$B$11,Param!$C$11,Param!$D$11,Param!$E$11))*100</f>
        <v>42</v>
      </c>
      <c r="U1072" s="3">
        <f>MAX(K1072-tarifest3($K$3,$A$3,Param!$B$10,Param!$C$10,Param!$D$10,Param!$E$10,Param!$B$11,Param!$C$11,Param!$D$11,Param!$E$11),0)</f>
        <v>34383</v>
      </c>
      <c r="V1072" s="3">
        <f t="shared" si="403"/>
        <v>32.375706214689266</v>
      </c>
      <c r="W1072" s="3">
        <f t="shared" si="404"/>
        <v>42</v>
      </c>
      <c r="X1072" s="3">
        <f>soli3grenz(K1072,$A$3,Param!$J$9,Param!$J$10,Param!$J$11)*100</f>
        <v>5.5</v>
      </c>
      <c r="Y1072" s="13">
        <f t="shared" si="391"/>
        <v>34383</v>
      </c>
      <c r="Z1072" s="3">
        <f t="shared" si="405"/>
        <v>32.375706214689266</v>
      </c>
      <c r="AA1072" s="13">
        <f t="shared" si="392"/>
        <v>42</v>
      </c>
      <c r="AB1072" s="13">
        <f t="shared" si="393"/>
        <v>-2823.6800000000003</v>
      </c>
      <c r="AC1072" s="13">
        <f t="shared" si="394"/>
        <v>-2.6588323917137515</v>
      </c>
      <c r="AD1072" s="13">
        <f t="shared" si="395"/>
        <v>-2.3099999999999952</v>
      </c>
      <c r="AE1072" s="3">
        <f t="shared" si="396"/>
        <v>0</v>
      </c>
      <c r="AF1072" s="13">
        <f t="shared" si="384"/>
        <v>2823.6800000000003</v>
      </c>
      <c r="AG1072" s="13">
        <f t="shared" si="406"/>
        <v>2.6588323917137515</v>
      </c>
      <c r="AH1072" s="13">
        <f t="shared" si="385"/>
        <v>2.6588323917137515</v>
      </c>
    </row>
    <row r="1073" spans="1:34" x14ac:dyDescent="0.2">
      <c r="A1073" s="8">
        <f t="shared" si="407"/>
        <v>106300</v>
      </c>
      <c r="B1073" s="9">
        <f t="shared" si="387"/>
        <v>106.3</v>
      </c>
      <c r="C1073" s="13">
        <f>tarifest3(A1073,$A$3,Param!$B$5,Param!$C$5,Param!$D$5,Param!$E$5,Param!$B$6,Param!$C$6,Param!$D$6,Param!$E$6)</f>
        <v>35309</v>
      </c>
      <c r="D1073" s="3">
        <f t="shared" si="397"/>
        <v>33.216368767638762</v>
      </c>
      <c r="E1073" s="3">
        <f>tarifest3grenz(A1073,$A$3,Param!$B$5,Param!$C$5,Param!$D$5,Param!$E$5,Param!$B$6,Param!$C$6,Param!$D$6,Param!$E$6)*100</f>
        <v>42</v>
      </c>
      <c r="F1073" s="13">
        <f>soli3(C1073,$A$3,Param!$J$4,Param!$J$5,Param!$J$6)</f>
        <v>1941.99</v>
      </c>
      <c r="G1073" s="3">
        <f>soli3grenz(C1073,$A$3,Param!$J$4,Param!$J$5,Param!$J$6)*100</f>
        <v>5.5</v>
      </c>
      <c r="H1073" s="13">
        <f t="shared" si="388"/>
        <v>37250.99</v>
      </c>
      <c r="I1073" s="3">
        <f t="shared" si="386"/>
        <v>35.043264346190028</v>
      </c>
      <c r="J1073" s="13">
        <f t="shared" si="389"/>
        <v>44.309999999999995</v>
      </c>
      <c r="K1073" s="13">
        <f>tarifest3(A1073,$A$3,Param!$B$10,Param!$C$10,Param!$D$10,Param!$E$10,Param!$B$11,Param!$C$11,Param!$D$11,Param!$E$11)</f>
        <v>39655</v>
      </c>
      <c r="L1073" s="3">
        <f t="shared" si="398"/>
        <v>37.304797742238947</v>
      </c>
      <c r="M1073" s="3">
        <f>tarifest3grenz(A1073,$A$3,Param!$B$10,Param!$C$10,Param!$D$10,Param!$E$10,Param!$B$11,Param!$C$11,Param!$D$11,Param!$E$11)*100</f>
        <v>42</v>
      </c>
      <c r="N1073" s="3">
        <f t="shared" si="399"/>
        <v>25255</v>
      </c>
      <c r="O1073" s="3">
        <f t="shared" si="400"/>
        <v>23.758231420507997</v>
      </c>
      <c r="P1073" s="13">
        <f t="shared" si="390"/>
        <v>74410</v>
      </c>
      <c r="Q1073" s="13">
        <f t="shared" si="401"/>
        <v>0</v>
      </c>
      <c r="R1073" s="13">
        <f>tarifest3(A1073-$K$3,$A$3,Param!$B$10,Param!$C$10,Param!$D$10,Param!$E$10,Param!$B$11,Param!$C$11,Param!$D$11,Param!$E$11)</f>
        <v>31015</v>
      </c>
      <c r="S1073" s="3">
        <f t="shared" si="402"/>
        <v>29.176857949200375</v>
      </c>
      <c r="T1073" s="3">
        <f>IF(A1073&lt;$K$3,$K$2,tarifest3grenz(A1073-$K$3,$A$3,Param!$B$10,Param!$C$10,Param!$D$10,Param!$E$10,Param!$B$11,Param!$C$11,Param!$D$11,Param!$E$11))*100</f>
        <v>42</v>
      </c>
      <c r="U1073" s="3">
        <f>MAX(K1073-tarifest3($K$3,$A$3,Param!$B$10,Param!$C$10,Param!$D$10,Param!$E$10,Param!$B$11,Param!$C$11,Param!$D$11,Param!$E$11),0)</f>
        <v>34425</v>
      </c>
      <c r="V1073" s="3">
        <f t="shared" si="403"/>
        <v>32.384760112888053</v>
      </c>
      <c r="W1073" s="3">
        <f t="shared" si="404"/>
        <v>42</v>
      </c>
      <c r="X1073" s="3">
        <f>soli3grenz(K1073,$A$3,Param!$J$9,Param!$J$10,Param!$J$11)*100</f>
        <v>5.5</v>
      </c>
      <c r="Y1073" s="13">
        <f t="shared" si="391"/>
        <v>34425</v>
      </c>
      <c r="Z1073" s="3">
        <f t="shared" si="405"/>
        <v>32.384760112888053</v>
      </c>
      <c r="AA1073" s="13">
        <f t="shared" si="392"/>
        <v>42</v>
      </c>
      <c r="AB1073" s="13">
        <f t="shared" si="393"/>
        <v>-2825.989999999998</v>
      </c>
      <c r="AC1073" s="13">
        <f t="shared" si="394"/>
        <v>-2.6585042333019757</v>
      </c>
      <c r="AD1073" s="13">
        <f t="shared" si="395"/>
        <v>-2.3099999999999952</v>
      </c>
      <c r="AE1073" s="3">
        <f t="shared" si="396"/>
        <v>0</v>
      </c>
      <c r="AF1073" s="13">
        <f t="shared" si="384"/>
        <v>2825.989999999998</v>
      </c>
      <c r="AG1073" s="13">
        <f t="shared" si="406"/>
        <v>2.6585042333019757</v>
      </c>
      <c r="AH1073" s="13">
        <f t="shared" si="385"/>
        <v>2.6585042333019757</v>
      </c>
    </row>
    <row r="1074" spans="1:34" x14ac:dyDescent="0.2">
      <c r="A1074" s="8">
        <f t="shared" si="407"/>
        <v>106400</v>
      </c>
      <c r="B1074" s="9">
        <f t="shared" si="387"/>
        <v>106.4</v>
      </c>
      <c r="C1074" s="13">
        <f>tarifest3(A1074,$A$3,Param!$B$5,Param!$C$5,Param!$D$5,Param!$E$5,Param!$B$6,Param!$C$6,Param!$D$6,Param!$E$6)</f>
        <v>35351</v>
      </c>
      <c r="D1074" s="3">
        <f t="shared" si="397"/>
        <v>33.224624060150376</v>
      </c>
      <c r="E1074" s="3">
        <f>tarifest3grenz(A1074,$A$3,Param!$B$5,Param!$C$5,Param!$D$5,Param!$E$5,Param!$B$6,Param!$C$6,Param!$D$6,Param!$E$6)*100</f>
        <v>42</v>
      </c>
      <c r="F1074" s="13">
        <f>soli3(C1074,$A$3,Param!$J$4,Param!$J$5,Param!$J$6)</f>
        <v>1944.3</v>
      </c>
      <c r="G1074" s="3">
        <f>soli3grenz(C1074,$A$3,Param!$J$4,Param!$J$5,Param!$J$6)*100</f>
        <v>5.5</v>
      </c>
      <c r="H1074" s="13">
        <f t="shared" si="388"/>
        <v>37295.300000000003</v>
      </c>
      <c r="I1074" s="3">
        <f t="shared" si="386"/>
        <v>35.05197368421053</v>
      </c>
      <c r="J1074" s="13">
        <f t="shared" si="389"/>
        <v>44.309999999999995</v>
      </c>
      <c r="K1074" s="13">
        <f>tarifest3(A1074,$A$3,Param!$B$10,Param!$C$10,Param!$D$10,Param!$E$10,Param!$B$11,Param!$C$11,Param!$D$11,Param!$E$11)</f>
        <v>39697</v>
      </c>
      <c r="L1074" s="3">
        <f t="shared" si="398"/>
        <v>37.309210526315788</v>
      </c>
      <c r="M1074" s="3">
        <f>tarifest3grenz(A1074,$A$3,Param!$B$10,Param!$C$10,Param!$D$10,Param!$E$10,Param!$B$11,Param!$C$11,Param!$D$11,Param!$E$11)*100</f>
        <v>42</v>
      </c>
      <c r="N1074" s="3">
        <f t="shared" si="399"/>
        <v>25297</v>
      </c>
      <c r="O1074" s="3">
        <f t="shared" si="400"/>
        <v>23.775375939849624</v>
      </c>
      <c r="P1074" s="13">
        <f t="shared" si="390"/>
        <v>74480</v>
      </c>
      <c r="Q1074" s="13">
        <f t="shared" si="401"/>
        <v>0</v>
      </c>
      <c r="R1074" s="13">
        <f>tarifest3(A1074-$K$3,$A$3,Param!$B$10,Param!$C$10,Param!$D$10,Param!$E$10,Param!$B$11,Param!$C$11,Param!$D$11,Param!$E$11)</f>
        <v>31057</v>
      </c>
      <c r="S1074" s="3">
        <f t="shared" si="402"/>
        <v>29.188909774436091</v>
      </c>
      <c r="T1074" s="3">
        <f>IF(A1074&lt;$K$3,$K$2,tarifest3grenz(A1074-$K$3,$A$3,Param!$B$10,Param!$C$10,Param!$D$10,Param!$E$10,Param!$B$11,Param!$C$11,Param!$D$11,Param!$E$11))*100</f>
        <v>42</v>
      </c>
      <c r="U1074" s="3">
        <f>MAX(K1074-tarifest3($K$3,$A$3,Param!$B$10,Param!$C$10,Param!$D$10,Param!$E$10,Param!$B$11,Param!$C$11,Param!$D$11,Param!$E$11),0)</f>
        <v>34467</v>
      </c>
      <c r="V1074" s="3">
        <f t="shared" si="403"/>
        <v>32.393796992481207</v>
      </c>
      <c r="W1074" s="3">
        <f t="shared" si="404"/>
        <v>42</v>
      </c>
      <c r="X1074" s="3">
        <f>soli3grenz(K1074,$A$3,Param!$J$9,Param!$J$10,Param!$J$11)*100</f>
        <v>5.5</v>
      </c>
      <c r="Y1074" s="13">
        <f t="shared" si="391"/>
        <v>34467</v>
      </c>
      <c r="Z1074" s="3">
        <f t="shared" si="405"/>
        <v>32.393796992481207</v>
      </c>
      <c r="AA1074" s="13">
        <f t="shared" si="392"/>
        <v>42</v>
      </c>
      <c r="AB1074" s="13">
        <f t="shared" si="393"/>
        <v>-2828.3000000000029</v>
      </c>
      <c r="AC1074" s="13">
        <f t="shared" si="394"/>
        <v>-2.6581766917293237</v>
      </c>
      <c r="AD1074" s="13">
        <f t="shared" si="395"/>
        <v>-2.3099999999999952</v>
      </c>
      <c r="AE1074" s="3">
        <f t="shared" si="396"/>
        <v>0</v>
      </c>
      <c r="AF1074" s="13">
        <f t="shared" si="384"/>
        <v>2828.3000000000029</v>
      </c>
      <c r="AG1074" s="13">
        <f t="shared" si="406"/>
        <v>2.6581766917293237</v>
      </c>
      <c r="AH1074" s="13">
        <f t="shared" si="385"/>
        <v>2.6581766917293237</v>
      </c>
    </row>
    <row r="1075" spans="1:34" x14ac:dyDescent="0.2">
      <c r="A1075" s="8">
        <f t="shared" si="407"/>
        <v>106500</v>
      </c>
      <c r="B1075" s="9">
        <f t="shared" si="387"/>
        <v>106.5</v>
      </c>
      <c r="C1075" s="13">
        <f>tarifest3(A1075,$A$3,Param!$B$5,Param!$C$5,Param!$D$5,Param!$E$5,Param!$B$6,Param!$C$6,Param!$D$6,Param!$E$6)</f>
        <v>35393</v>
      </c>
      <c r="D1075" s="3">
        <f t="shared" si="397"/>
        <v>33.232863849765259</v>
      </c>
      <c r="E1075" s="3">
        <f>tarifest3grenz(A1075,$A$3,Param!$B$5,Param!$C$5,Param!$D$5,Param!$E$5,Param!$B$6,Param!$C$6,Param!$D$6,Param!$E$6)*100</f>
        <v>42</v>
      </c>
      <c r="F1075" s="13">
        <f>soli3(C1075,$A$3,Param!$J$4,Param!$J$5,Param!$J$6)</f>
        <v>1946.61</v>
      </c>
      <c r="G1075" s="3">
        <f>soli3grenz(C1075,$A$3,Param!$J$4,Param!$J$5,Param!$J$6)*100</f>
        <v>5.5</v>
      </c>
      <c r="H1075" s="13">
        <f t="shared" si="388"/>
        <v>37339.61</v>
      </c>
      <c r="I1075" s="3">
        <f t="shared" si="386"/>
        <v>35.06066666666667</v>
      </c>
      <c r="J1075" s="13">
        <f t="shared" si="389"/>
        <v>44.309999999999995</v>
      </c>
      <c r="K1075" s="13">
        <f>tarifest3(A1075,$A$3,Param!$B$10,Param!$C$10,Param!$D$10,Param!$E$10,Param!$B$11,Param!$C$11,Param!$D$11,Param!$E$11)</f>
        <v>39739</v>
      </c>
      <c r="L1075" s="3">
        <f t="shared" si="398"/>
        <v>37.313615023474178</v>
      </c>
      <c r="M1075" s="3">
        <f>tarifest3grenz(A1075,$A$3,Param!$B$10,Param!$C$10,Param!$D$10,Param!$E$10,Param!$B$11,Param!$C$11,Param!$D$11,Param!$E$11)*100</f>
        <v>42</v>
      </c>
      <c r="N1075" s="3">
        <f t="shared" si="399"/>
        <v>25339</v>
      </c>
      <c r="O1075" s="3">
        <f t="shared" si="400"/>
        <v>23.792488262910798</v>
      </c>
      <c r="P1075" s="13">
        <f t="shared" si="390"/>
        <v>74550</v>
      </c>
      <c r="Q1075" s="13">
        <f t="shared" si="401"/>
        <v>0</v>
      </c>
      <c r="R1075" s="13">
        <f>tarifest3(A1075-$K$3,$A$3,Param!$B$10,Param!$C$10,Param!$D$10,Param!$E$10,Param!$B$11,Param!$C$11,Param!$D$11,Param!$E$11)</f>
        <v>31099</v>
      </c>
      <c r="S1075" s="3">
        <f t="shared" si="402"/>
        <v>29.200938967136153</v>
      </c>
      <c r="T1075" s="3">
        <f>IF(A1075&lt;$K$3,$K$2,tarifest3grenz(A1075-$K$3,$A$3,Param!$B$10,Param!$C$10,Param!$D$10,Param!$E$10,Param!$B$11,Param!$C$11,Param!$D$11,Param!$E$11))*100</f>
        <v>42</v>
      </c>
      <c r="U1075" s="3">
        <f>MAX(K1075-tarifest3($K$3,$A$3,Param!$B$10,Param!$C$10,Param!$D$10,Param!$E$10,Param!$B$11,Param!$C$11,Param!$D$11,Param!$E$11),0)</f>
        <v>34509</v>
      </c>
      <c r="V1075" s="3">
        <f t="shared" si="403"/>
        <v>32.40281690140845</v>
      </c>
      <c r="W1075" s="3">
        <f t="shared" si="404"/>
        <v>42</v>
      </c>
      <c r="X1075" s="3">
        <f>soli3grenz(K1075,$A$3,Param!$J$9,Param!$J$10,Param!$J$11)*100</f>
        <v>5.5</v>
      </c>
      <c r="Y1075" s="13">
        <f t="shared" si="391"/>
        <v>34509</v>
      </c>
      <c r="Z1075" s="3">
        <f t="shared" si="405"/>
        <v>32.40281690140845</v>
      </c>
      <c r="AA1075" s="13">
        <f t="shared" si="392"/>
        <v>42</v>
      </c>
      <c r="AB1075" s="13">
        <f t="shared" si="393"/>
        <v>-2830.6100000000006</v>
      </c>
      <c r="AC1075" s="13">
        <f t="shared" si="394"/>
        <v>-2.65784976525822</v>
      </c>
      <c r="AD1075" s="13">
        <f t="shared" si="395"/>
        <v>-2.3099999999999952</v>
      </c>
      <c r="AE1075" s="3">
        <f t="shared" si="396"/>
        <v>0</v>
      </c>
      <c r="AF1075" s="13">
        <f t="shared" si="384"/>
        <v>2830.6100000000006</v>
      </c>
      <c r="AG1075" s="13">
        <f t="shared" si="406"/>
        <v>2.65784976525822</v>
      </c>
      <c r="AH1075" s="13">
        <f t="shared" si="385"/>
        <v>2.65784976525822</v>
      </c>
    </row>
    <row r="1076" spans="1:34" x14ac:dyDescent="0.2">
      <c r="A1076" s="8">
        <f t="shared" si="407"/>
        <v>106600</v>
      </c>
      <c r="B1076" s="9">
        <f t="shared" si="387"/>
        <v>106.6</v>
      </c>
      <c r="C1076" s="13">
        <f>tarifest3(A1076,$A$3,Param!$B$5,Param!$C$5,Param!$D$5,Param!$E$5,Param!$B$6,Param!$C$6,Param!$D$6,Param!$E$6)</f>
        <v>35435</v>
      </c>
      <c r="D1076" s="3">
        <f t="shared" si="397"/>
        <v>33.24108818011257</v>
      </c>
      <c r="E1076" s="3">
        <f>tarifest3grenz(A1076,$A$3,Param!$B$5,Param!$C$5,Param!$D$5,Param!$E$5,Param!$B$6,Param!$C$6,Param!$D$6,Param!$E$6)*100</f>
        <v>42</v>
      </c>
      <c r="F1076" s="13">
        <f>soli3(C1076,$A$3,Param!$J$4,Param!$J$5,Param!$J$6)</f>
        <v>1948.92</v>
      </c>
      <c r="G1076" s="3">
        <f>soli3grenz(C1076,$A$3,Param!$J$4,Param!$J$5,Param!$J$6)*100</f>
        <v>5.5</v>
      </c>
      <c r="H1076" s="13">
        <f t="shared" si="388"/>
        <v>37383.919999999998</v>
      </c>
      <c r="I1076" s="3">
        <f t="shared" si="386"/>
        <v>35.069343339587242</v>
      </c>
      <c r="J1076" s="13">
        <f t="shared" si="389"/>
        <v>44.309999999999995</v>
      </c>
      <c r="K1076" s="13">
        <f>tarifest3(A1076,$A$3,Param!$B$10,Param!$C$10,Param!$D$10,Param!$E$10,Param!$B$11,Param!$C$11,Param!$D$11,Param!$E$11)</f>
        <v>39781</v>
      </c>
      <c r="L1076" s="3">
        <f t="shared" si="398"/>
        <v>37.31801125703565</v>
      </c>
      <c r="M1076" s="3">
        <f>tarifest3grenz(A1076,$A$3,Param!$B$10,Param!$C$10,Param!$D$10,Param!$E$10,Param!$B$11,Param!$C$11,Param!$D$11,Param!$E$11)*100</f>
        <v>42</v>
      </c>
      <c r="N1076" s="3">
        <f t="shared" si="399"/>
        <v>25381</v>
      </c>
      <c r="O1076" s="3">
        <f t="shared" si="400"/>
        <v>23.809568480300189</v>
      </c>
      <c r="P1076" s="13">
        <f t="shared" si="390"/>
        <v>74620</v>
      </c>
      <c r="Q1076" s="13">
        <f t="shared" si="401"/>
        <v>0</v>
      </c>
      <c r="R1076" s="13">
        <f>tarifest3(A1076-$K$3,$A$3,Param!$B$10,Param!$C$10,Param!$D$10,Param!$E$10,Param!$B$11,Param!$C$11,Param!$D$11,Param!$E$11)</f>
        <v>31141</v>
      </c>
      <c r="S1076" s="3">
        <f t="shared" si="402"/>
        <v>29.212945590994373</v>
      </c>
      <c r="T1076" s="3">
        <f>IF(A1076&lt;$K$3,$K$2,tarifest3grenz(A1076-$K$3,$A$3,Param!$B$10,Param!$C$10,Param!$D$10,Param!$E$10,Param!$B$11,Param!$C$11,Param!$D$11,Param!$E$11))*100</f>
        <v>42</v>
      </c>
      <c r="U1076" s="3">
        <f>MAX(K1076-tarifest3($K$3,$A$3,Param!$B$10,Param!$C$10,Param!$D$10,Param!$E$10,Param!$B$11,Param!$C$11,Param!$D$11,Param!$E$11),0)</f>
        <v>34551</v>
      </c>
      <c r="V1076" s="3">
        <f t="shared" si="403"/>
        <v>32.411819887429644</v>
      </c>
      <c r="W1076" s="3">
        <f t="shared" si="404"/>
        <v>42</v>
      </c>
      <c r="X1076" s="3">
        <f>soli3grenz(K1076,$A$3,Param!$J$9,Param!$J$10,Param!$J$11)*100</f>
        <v>5.5</v>
      </c>
      <c r="Y1076" s="13">
        <f t="shared" si="391"/>
        <v>34551</v>
      </c>
      <c r="Z1076" s="3">
        <f t="shared" si="405"/>
        <v>32.411819887429644</v>
      </c>
      <c r="AA1076" s="13">
        <f t="shared" si="392"/>
        <v>42</v>
      </c>
      <c r="AB1076" s="13">
        <f t="shared" si="393"/>
        <v>-2832.9199999999983</v>
      </c>
      <c r="AC1076" s="13">
        <f t="shared" si="394"/>
        <v>-2.6575234521575979</v>
      </c>
      <c r="AD1076" s="13">
        <f t="shared" si="395"/>
        <v>-2.3099999999999952</v>
      </c>
      <c r="AE1076" s="3">
        <f t="shared" si="396"/>
        <v>0</v>
      </c>
      <c r="AF1076" s="13">
        <f t="shared" ref="AF1076:AF1139" si="408">-AB1076</f>
        <v>2832.9199999999983</v>
      </c>
      <c r="AG1076" s="13">
        <f t="shared" si="406"/>
        <v>2.6575234521575979</v>
      </c>
      <c r="AH1076" s="13">
        <f t="shared" ref="AH1076:AH1139" si="409">-AC1076</f>
        <v>2.6575234521575979</v>
      </c>
    </row>
    <row r="1077" spans="1:34" x14ac:dyDescent="0.2">
      <c r="A1077" s="8">
        <f t="shared" si="407"/>
        <v>106700</v>
      </c>
      <c r="B1077" s="9">
        <f t="shared" si="387"/>
        <v>106.7</v>
      </c>
      <c r="C1077" s="13">
        <f>tarifest3(A1077,$A$3,Param!$B$5,Param!$C$5,Param!$D$5,Param!$E$5,Param!$B$6,Param!$C$6,Param!$D$6,Param!$E$6)</f>
        <v>35477</v>
      </c>
      <c r="D1077" s="3">
        <f t="shared" si="397"/>
        <v>33.249297094657919</v>
      </c>
      <c r="E1077" s="3">
        <f>tarifest3grenz(A1077,$A$3,Param!$B$5,Param!$C$5,Param!$D$5,Param!$E$5,Param!$B$6,Param!$C$6,Param!$D$6,Param!$E$6)*100</f>
        <v>42</v>
      </c>
      <c r="F1077" s="13">
        <f>soli3(C1077,$A$3,Param!$J$4,Param!$J$5,Param!$J$6)</f>
        <v>1951.23</v>
      </c>
      <c r="G1077" s="3">
        <f>soli3grenz(C1077,$A$3,Param!$J$4,Param!$J$5,Param!$J$6)*100</f>
        <v>5.5</v>
      </c>
      <c r="H1077" s="13">
        <f t="shared" si="388"/>
        <v>37428.230000000003</v>
      </c>
      <c r="I1077" s="3">
        <f t="shared" si="386"/>
        <v>35.078003748828493</v>
      </c>
      <c r="J1077" s="13">
        <f t="shared" si="389"/>
        <v>44.309999999999995</v>
      </c>
      <c r="K1077" s="13">
        <f>tarifest3(A1077,$A$3,Param!$B$10,Param!$C$10,Param!$D$10,Param!$E$10,Param!$B$11,Param!$C$11,Param!$D$11,Param!$E$11)</f>
        <v>39823</v>
      </c>
      <c r="L1077" s="3">
        <f t="shared" si="398"/>
        <v>37.322399250234298</v>
      </c>
      <c r="M1077" s="3">
        <f>tarifest3grenz(A1077,$A$3,Param!$B$10,Param!$C$10,Param!$D$10,Param!$E$10,Param!$B$11,Param!$C$11,Param!$D$11,Param!$E$11)*100</f>
        <v>42</v>
      </c>
      <c r="N1077" s="3">
        <f t="shared" si="399"/>
        <v>25423</v>
      </c>
      <c r="O1077" s="3">
        <f t="shared" si="400"/>
        <v>23.826616682286787</v>
      </c>
      <c r="P1077" s="13">
        <f t="shared" si="390"/>
        <v>74690</v>
      </c>
      <c r="Q1077" s="13">
        <f t="shared" si="401"/>
        <v>0</v>
      </c>
      <c r="R1077" s="13">
        <f>tarifest3(A1077-$K$3,$A$3,Param!$B$10,Param!$C$10,Param!$D$10,Param!$E$10,Param!$B$11,Param!$C$11,Param!$D$11,Param!$E$11)</f>
        <v>31183</v>
      </c>
      <c r="S1077" s="3">
        <f t="shared" si="402"/>
        <v>29.22492970946579</v>
      </c>
      <c r="T1077" s="3">
        <f>IF(A1077&lt;$K$3,$K$2,tarifest3grenz(A1077-$K$3,$A$3,Param!$B$10,Param!$C$10,Param!$D$10,Param!$E$10,Param!$B$11,Param!$C$11,Param!$D$11,Param!$E$11))*100</f>
        <v>42</v>
      </c>
      <c r="U1077" s="3">
        <f>MAX(K1077-tarifest3($K$3,$A$3,Param!$B$10,Param!$C$10,Param!$D$10,Param!$E$10,Param!$B$11,Param!$C$11,Param!$D$11,Param!$E$11),0)</f>
        <v>34593</v>
      </c>
      <c r="V1077" s="3">
        <f t="shared" si="403"/>
        <v>32.420805998125587</v>
      </c>
      <c r="W1077" s="3">
        <f t="shared" si="404"/>
        <v>42</v>
      </c>
      <c r="X1077" s="3">
        <f>soli3grenz(K1077,$A$3,Param!$J$9,Param!$J$10,Param!$J$11)*100</f>
        <v>5.5</v>
      </c>
      <c r="Y1077" s="13">
        <f t="shared" si="391"/>
        <v>34593</v>
      </c>
      <c r="Z1077" s="3">
        <f t="shared" si="405"/>
        <v>32.420805998125587</v>
      </c>
      <c r="AA1077" s="13">
        <f t="shared" si="392"/>
        <v>42</v>
      </c>
      <c r="AB1077" s="13">
        <f t="shared" si="393"/>
        <v>-2835.2300000000032</v>
      </c>
      <c r="AC1077" s="13">
        <f t="shared" si="394"/>
        <v>-2.6571977507029061</v>
      </c>
      <c r="AD1077" s="13">
        <f t="shared" si="395"/>
        <v>-2.3099999999999952</v>
      </c>
      <c r="AE1077" s="3">
        <f t="shared" si="396"/>
        <v>0</v>
      </c>
      <c r="AF1077" s="13">
        <f t="shared" si="408"/>
        <v>2835.2300000000032</v>
      </c>
      <c r="AG1077" s="13">
        <f t="shared" si="406"/>
        <v>2.6571977507029061</v>
      </c>
      <c r="AH1077" s="13">
        <f t="shared" si="409"/>
        <v>2.6571977507029061</v>
      </c>
    </row>
    <row r="1078" spans="1:34" x14ac:dyDescent="0.2">
      <c r="A1078" s="8">
        <f t="shared" si="407"/>
        <v>106800</v>
      </c>
      <c r="B1078" s="9">
        <f t="shared" si="387"/>
        <v>106.8</v>
      </c>
      <c r="C1078" s="13">
        <f>tarifest3(A1078,$A$3,Param!$B$5,Param!$C$5,Param!$D$5,Param!$E$5,Param!$B$6,Param!$C$6,Param!$D$6,Param!$E$6)</f>
        <v>35519</v>
      </c>
      <c r="D1078" s="3">
        <f t="shared" si="397"/>
        <v>33.257490636704119</v>
      </c>
      <c r="E1078" s="3">
        <f>tarifest3grenz(A1078,$A$3,Param!$B$5,Param!$C$5,Param!$D$5,Param!$E$5,Param!$B$6,Param!$C$6,Param!$D$6,Param!$E$6)*100</f>
        <v>42</v>
      </c>
      <c r="F1078" s="13">
        <f>soli3(C1078,$A$3,Param!$J$4,Param!$J$5,Param!$J$6)</f>
        <v>1953.54</v>
      </c>
      <c r="G1078" s="3">
        <f>soli3grenz(C1078,$A$3,Param!$J$4,Param!$J$5,Param!$J$6)*100</f>
        <v>5.5</v>
      </c>
      <c r="H1078" s="13">
        <f t="shared" si="388"/>
        <v>37472.54</v>
      </c>
      <c r="I1078" s="3">
        <f t="shared" si="386"/>
        <v>35.086647940074904</v>
      </c>
      <c r="J1078" s="13">
        <f t="shared" si="389"/>
        <v>44.309999999999995</v>
      </c>
      <c r="K1078" s="13">
        <f>tarifest3(A1078,$A$3,Param!$B$10,Param!$C$10,Param!$D$10,Param!$E$10,Param!$B$11,Param!$C$11,Param!$D$11,Param!$E$11)</f>
        <v>39865</v>
      </c>
      <c r="L1078" s="3">
        <f t="shared" si="398"/>
        <v>37.326779026217224</v>
      </c>
      <c r="M1078" s="3">
        <f>tarifest3grenz(A1078,$A$3,Param!$B$10,Param!$C$10,Param!$D$10,Param!$E$10,Param!$B$11,Param!$C$11,Param!$D$11,Param!$E$11)*100</f>
        <v>42</v>
      </c>
      <c r="N1078" s="3">
        <f t="shared" si="399"/>
        <v>25465</v>
      </c>
      <c r="O1078" s="3">
        <f t="shared" si="400"/>
        <v>23.843632958801496</v>
      </c>
      <c r="P1078" s="13">
        <f t="shared" si="390"/>
        <v>74760</v>
      </c>
      <c r="Q1078" s="13">
        <f t="shared" si="401"/>
        <v>0</v>
      </c>
      <c r="R1078" s="13">
        <f>tarifest3(A1078-$K$3,$A$3,Param!$B$10,Param!$C$10,Param!$D$10,Param!$E$10,Param!$B$11,Param!$C$11,Param!$D$11,Param!$E$11)</f>
        <v>31225</v>
      </c>
      <c r="S1078" s="3">
        <f t="shared" si="402"/>
        <v>29.236891385767787</v>
      </c>
      <c r="T1078" s="3">
        <f>IF(A1078&lt;$K$3,$K$2,tarifest3grenz(A1078-$K$3,$A$3,Param!$B$10,Param!$C$10,Param!$D$10,Param!$E$10,Param!$B$11,Param!$C$11,Param!$D$11,Param!$E$11))*100</f>
        <v>42</v>
      </c>
      <c r="U1078" s="3">
        <f>MAX(K1078-tarifest3($K$3,$A$3,Param!$B$10,Param!$C$10,Param!$D$10,Param!$E$10,Param!$B$11,Param!$C$11,Param!$D$11,Param!$E$11),0)</f>
        <v>34635</v>
      </c>
      <c r="V1078" s="3">
        <f t="shared" si="403"/>
        <v>32.429775280898873</v>
      </c>
      <c r="W1078" s="3">
        <f t="shared" si="404"/>
        <v>42</v>
      </c>
      <c r="X1078" s="3">
        <f>soli3grenz(K1078,$A$3,Param!$J$9,Param!$J$10,Param!$J$11)*100</f>
        <v>5.5</v>
      </c>
      <c r="Y1078" s="13">
        <f t="shared" si="391"/>
        <v>34635</v>
      </c>
      <c r="Z1078" s="3">
        <f t="shared" si="405"/>
        <v>32.429775280898873</v>
      </c>
      <c r="AA1078" s="13">
        <f t="shared" si="392"/>
        <v>42</v>
      </c>
      <c r="AB1078" s="13">
        <f t="shared" si="393"/>
        <v>-2837.5400000000009</v>
      </c>
      <c r="AC1078" s="13">
        <f t="shared" si="394"/>
        <v>-2.656872659176031</v>
      </c>
      <c r="AD1078" s="13">
        <f t="shared" si="395"/>
        <v>-2.3099999999999952</v>
      </c>
      <c r="AE1078" s="3">
        <f t="shared" si="396"/>
        <v>0</v>
      </c>
      <c r="AF1078" s="13">
        <f t="shared" si="408"/>
        <v>2837.5400000000009</v>
      </c>
      <c r="AG1078" s="13">
        <f t="shared" si="406"/>
        <v>2.656872659176031</v>
      </c>
      <c r="AH1078" s="13">
        <f t="shared" si="409"/>
        <v>2.656872659176031</v>
      </c>
    </row>
    <row r="1079" spans="1:34" x14ac:dyDescent="0.2">
      <c r="A1079" s="8">
        <f t="shared" si="407"/>
        <v>106900</v>
      </c>
      <c r="B1079" s="9">
        <f t="shared" si="387"/>
        <v>106.9</v>
      </c>
      <c r="C1079" s="13">
        <f>tarifest3(A1079,$A$3,Param!$B$5,Param!$C$5,Param!$D$5,Param!$E$5,Param!$B$6,Param!$C$6,Param!$D$6,Param!$E$6)</f>
        <v>35561</v>
      </c>
      <c r="D1079" s="3">
        <f t="shared" si="397"/>
        <v>33.265668849391957</v>
      </c>
      <c r="E1079" s="3">
        <f>tarifest3grenz(A1079,$A$3,Param!$B$5,Param!$C$5,Param!$D$5,Param!$E$5,Param!$B$6,Param!$C$6,Param!$D$6,Param!$E$6)*100</f>
        <v>42</v>
      </c>
      <c r="F1079" s="13">
        <f>soli3(C1079,$A$3,Param!$J$4,Param!$J$5,Param!$J$6)</f>
        <v>1955.85</v>
      </c>
      <c r="G1079" s="3">
        <f>soli3grenz(C1079,$A$3,Param!$J$4,Param!$J$5,Param!$J$6)*100</f>
        <v>5.5</v>
      </c>
      <c r="H1079" s="13">
        <f t="shared" si="388"/>
        <v>37516.85</v>
      </c>
      <c r="I1079" s="3">
        <f t="shared" si="386"/>
        <v>35.095275958840041</v>
      </c>
      <c r="J1079" s="13">
        <f t="shared" si="389"/>
        <v>44.309999999999995</v>
      </c>
      <c r="K1079" s="13">
        <f>tarifest3(A1079,$A$3,Param!$B$10,Param!$C$10,Param!$D$10,Param!$E$10,Param!$B$11,Param!$C$11,Param!$D$11,Param!$E$11)</f>
        <v>39907</v>
      </c>
      <c r="L1079" s="3">
        <f t="shared" si="398"/>
        <v>37.331150608044901</v>
      </c>
      <c r="M1079" s="3">
        <f>tarifest3grenz(A1079,$A$3,Param!$B$10,Param!$C$10,Param!$D$10,Param!$E$10,Param!$B$11,Param!$C$11,Param!$D$11,Param!$E$11)*100</f>
        <v>42</v>
      </c>
      <c r="N1079" s="3">
        <f t="shared" si="399"/>
        <v>25507</v>
      </c>
      <c r="O1079" s="3">
        <f t="shared" si="400"/>
        <v>23.860617399438727</v>
      </c>
      <c r="P1079" s="13">
        <f t="shared" si="390"/>
        <v>74830</v>
      </c>
      <c r="Q1079" s="13">
        <f t="shared" si="401"/>
        <v>0</v>
      </c>
      <c r="R1079" s="13">
        <f>tarifest3(A1079-$K$3,$A$3,Param!$B$10,Param!$C$10,Param!$D$10,Param!$E$10,Param!$B$11,Param!$C$11,Param!$D$11,Param!$E$11)</f>
        <v>31267</v>
      </c>
      <c r="S1079" s="3">
        <f t="shared" si="402"/>
        <v>29.248830682881199</v>
      </c>
      <c r="T1079" s="3">
        <f>IF(A1079&lt;$K$3,$K$2,tarifest3grenz(A1079-$K$3,$A$3,Param!$B$10,Param!$C$10,Param!$D$10,Param!$E$10,Param!$B$11,Param!$C$11,Param!$D$11,Param!$E$11))*100</f>
        <v>42</v>
      </c>
      <c r="U1079" s="3">
        <f>MAX(K1079-tarifest3($K$3,$A$3,Param!$B$10,Param!$C$10,Param!$D$10,Param!$E$10,Param!$B$11,Param!$C$11,Param!$D$11,Param!$E$11),0)</f>
        <v>34677</v>
      </c>
      <c r="V1079" s="3">
        <f t="shared" si="403"/>
        <v>32.438727782974738</v>
      </c>
      <c r="W1079" s="3">
        <f t="shared" si="404"/>
        <v>42</v>
      </c>
      <c r="X1079" s="3">
        <f>soli3grenz(K1079,$A$3,Param!$J$9,Param!$J$10,Param!$J$11)*100</f>
        <v>5.5</v>
      </c>
      <c r="Y1079" s="13">
        <f t="shared" si="391"/>
        <v>34677</v>
      </c>
      <c r="Z1079" s="3">
        <f t="shared" si="405"/>
        <v>32.438727782974738</v>
      </c>
      <c r="AA1079" s="13">
        <f t="shared" si="392"/>
        <v>42</v>
      </c>
      <c r="AB1079" s="13">
        <f t="shared" si="393"/>
        <v>-2839.8499999999985</v>
      </c>
      <c r="AC1079" s="13">
        <f t="shared" si="394"/>
        <v>-2.6565481758653036</v>
      </c>
      <c r="AD1079" s="13">
        <f t="shared" si="395"/>
        <v>-2.3099999999999952</v>
      </c>
      <c r="AE1079" s="3">
        <f t="shared" si="396"/>
        <v>0</v>
      </c>
      <c r="AF1079" s="13">
        <f t="shared" si="408"/>
        <v>2839.8499999999985</v>
      </c>
      <c r="AG1079" s="13">
        <f t="shared" si="406"/>
        <v>2.6565481758653036</v>
      </c>
      <c r="AH1079" s="13">
        <f t="shared" si="409"/>
        <v>2.6565481758653036</v>
      </c>
    </row>
    <row r="1080" spans="1:34" x14ac:dyDescent="0.2">
      <c r="A1080" s="8">
        <f t="shared" si="407"/>
        <v>107000</v>
      </c>
      <c r="B1080" s="9">
        <f t="shared" si="387"/>
        <v>107</v>
      </c>
      <c r="C1080" s="13">
        <f>tarifest3(A1080,$A$3,Param!$B$5,Param!$C$5,Param!$D$5,Param!$E$5,Param!$B$6,Param!$C$6,Param!$D$6,Param!$E$6)</f>
        <v>35603</v>
      </c>
      <c r="D1080" s="3">
        <f t="shared" si="397"/>
        <v>33.273831775700934</v>
      </c>
      <c r="E1080" s="3">
        <f>tarifest3grenz(A1080,$A$3,Param!$B$5,Param!$C$5,Param!$D$5,Param!$E$5,Param!$B$6,Param!$C$6,Param!$D$6,Param!$E$6)*100</f>
        <v>42</v>
      </c>
      <c r="F1080" s="13">
        <f>soli3(C1080,$A$3,Param!$J$4,Param!$J$5,Param!$J$6)</f>
        <v>1958.16</v>
      </c>
      <c r="G1080" s="3">
        <f>soli3grenz(C1080,$A$3,Param!$J$4,Param!$J$5,Param!$J$6)*100</f>
        <v>5.5</v>
      </c>
      <c r="H1080" s="13">
        <f t="shared" si="388"/>
        <v>37561.160000000003</v>
      </c>
      <c r="I1080" s="3">
        <f t="shared" si="386"/>
        <v>35.103887850467288</v>
      </c>
      <c r="J1080" s="13">
        <f t="shared" si="389"/>
        <v>44.309999999999995</v>
      </c>
      <c r="K1080" s="13">
        <f>tarifest3(A1080,$A$3,Param!$B$10,Param!$C$10,Param!$D$10,Param!$E$10,Param!$B$11,Param!$C$11,Param!$D$11,Param!$E$11)</f>
        <v>39949</v>
      </c>
      <c r="L1080" s="3">
        <f t="shared" si="398"/>
        <v>37.33551401869159</v>
      </c>
      <c r="M1080" s="3">
        <f>tarifest3grenz(A1080,$A$3,Param!$B$10,Param!$C$10,Param!$D$10,Param!$E$10,Param!$B$11,Param!$C$11,Param!$D$11,Param!$E$11)*100</f>
        <v>42</v>
      </c>
      <c r="N1080" s="3">
        <f t="shared" si="399"/>
        <v>25549</v>
      </c>
      <c r="O1080" s="3">
        <f t="shared" si="400"/>
        <v>23.877570093457944</v>
      </c>
      <c r="P1080" s="13">
        <f t="shared" si="390"/>
        <v>74900</v>
      </c>
      <c r="Q1080" s="13">
        <f t="shared" si="401"/>
        <v>0</v>
      </c>
      <c r="R1080" s="13">
        <f>tarifest3(A1080-$K$3,$A$3,Param!$B$10,Param!$C$10,Param!$D$10,Param!$E$10,Param!$B$11,Param!$C$11,Param!$D$11,Param!$E$11)</f>
        <v>31309</v>
      </c>
      <c r="S1080" s="3">
        <f t="shared" si="402"/>
        <v>29.260747663551399</v>
      </c>
      <c r="T1080" s="3">
        <f>IF(A1080&lt;$K$3,$K$2,tarifest3grenz(A1080-$K$3,$A$3,Param!$B$10,Param!$C$10,Param!$D$10,Param!$E$10,Param!$B$11,Param!$C$11,Param!$D$11,Param!$E$11))*100</f>
        <v>42</v>
      </c>
      <c r="U1080" s="3">
        <f>MAX(K1080-tarifest3($K$3,$A$3,Param!$B$10,Param!$C$10,Param!$D$10,Param!$E$10,Param!$B$11,Param!$C$11,Param!$D$11,Param!$E$11),0)</f>
        <v>34719</v>
      </c>
      <c r="V1080" s="3">
        <f t="shared" si="403"/>
        <v>32.447663551401867</v>
      </c>
      <c r="W1080" s="3">
        <f t="shared" si="404"/>
        <v>42</v>
      </c>
      <c r="X1080" s="3">
        <f>soli3grenz(K1080,$A$3,Param!$J$9,Param!$J$10,Param!$J$11)*100</f>
        <v>5.5</v>
      </c>
      <c r="Y1080" s="13">
        <f t="shared" si="391"/>
        <v>34719</v>
      </c>
      <c r="Z1080" s="3">
        <f t="shared" si="405"/>
        <v>32.447663551401867</v>
      </c>
      <c r="AA1080" s="13">
        <f t="shared" si="392"/>
        <v>42</v>
      </c>
      <c r="AB1080" s="13">
        <f t="shared" si="393"/>
        <v>-2842.1600000000035</v>
      </c>
      <c r="AC1080" s="13">
        <f t="shared" si="394"/>
        <v>-2.6562242990654212</v>
      </c>
      <c r="AD1080" s="13">
        <f t="shared" si="395"/>
        <v>-2.3099999999999952</v>
      </c>
      <c r="AE1080" s="3">
        <f t="shared" si="396"/>
        <v>0</v>
      </c>
      <c r="AF1080" s="13">
        <f t="shared" si="408"/>
        <v>2842.1600000000035</v>
      </c>
      <c r="AG1080" s="13">
        <f t="shared" si="406"/>
        <v>2.6562242990654212</v>
      </c>
      <c r="AH1080" s="13">
        <f t="shared" si="409"/>
        <v>2.6562242990654212</v>
      </c>
    </row>
    <row r="1081" spans="1:34" x14ac:dyDescent="0.2">
      <c r="A1081" s="8">
        <f t="shared" si="407"/>
        <v>107100</v>
      </c>
      <c r="B1081" s="9">
        <f t="shared" si="387"/>
        <v>107.1</v>
      </c>
      <c r="C1081" s="13">
        <f>tarifest3(A1081,$A$3,Param!$B$5,Param!$C$5,Param!$D$5,Param!$E$5,Param!$B$6,Param!$C$6,Param!$D$6,Param!$E$6)</f>
        <v>35645</v>
      </c>
      <c r="D1081" s="3">
        <f t="shared" si="397"/>
        <v>33.281979458450046</v>
      </c>
      <c r="E1081" s="3">
        <f>tarifest3grenz(A1081,$A$3,Param!$B$5,Param!$C$5,Param!$D$5,Param!$E$5,Param!$B$6,Param!$C$6,Param!$D$6,Param!$E$6)*100</f>
        <v>42</v>
      </c>
      <c r="F1081" s="13">
        <f>soli3(C1081,$A$3,Param!$J$4,Param!$J$5,Param!$J$6)</f>
        <v>1960.47</v>
      </c>
      <c r="G1081" s="3">
        <f>soli3grenz(C1081,$A$3,Param!$J$4,Param!$J$5,Param!$J$6)*100</f>
        <v>5.5</v>
      </c>
      <c r="H1081" s="13">
        <f t="shared" si="388"/>
        <v>37605.47</v>
      </c>
      <c r="I1081" s="3">
        <f t="shared" si="386"/>
        <v>35.112483660130721</v>
      </c>
      <c r="J1081" s="13">
        <f t="shared" si="389"/>
        <v>44.309999999999995</v>
      </c>
      <c r="K1081" s="13">
        <f>tarifest3(A1081,$A$3,Param!$B$10,Param!$C$10,Param!$D$10,Param!$E$10,Param!$B$11,Param!$C$11,Param!$D$11,Param!$E$11)</f>
        <v>39991</v>
      </c>
      <c r="L1081" s="3">
        <f t="shared" si="398"/>
        <v>37.33986928104575</v>
      </c>
      <c r="M1081" s="3">
        <f>tarifest3grenz(A1081,$A$3,Param!$B$10,Param!$C$10,Param!$D$10,Param!$E$10,Param!$B$11,Param!$C$11,Param!$D$11,Param!$E$11)*100</f>
        <v>42</v>
      </c>
      <c r="N1081" s="3">
        <f t="shared" si="399"/>
        <v>25591</v>
      </c>
      <c r="O1081" s="3">
        <f t="shared" si="400"/>
        <v>23.894491129785248</v>
      </c>
      <c r="P1081" s="13">
        <f t="shared" si="390"/>
        <v>74970</v>
      </c>
      <c r="Q1081" s="13">
        <f t="shared" si="401"/>
        <v>0</v>
      </c>
      <c r="R1081" s="13">
        <f>tarifest3(A1081-$K$3,$A$3,Param!$B$10,Param!$C$10,Param!$D$10,Param!$E$10,Param!$B$11,Param!$C$11,Param!$D$11,Param!$E$11)</f>
        <v>31351</v>
      </c>
      <c r="S1081" s="3">
        <f t="shared" si="402"/>
        <v>29.272642390289448</v>
      </c>
      <c r="T1081" s="3">
        <f>IF(A1081&lt;$K$3,$K$2,tarifest3grenz(A1081-$K$3,$A$3,Param!$B$10,Param!$C$10,Param!$D$10,Param!$E$10,Param!$B$11,Param!$C$11,Param!$D$11,Param!$E$11))*100</f>
        <v>42</v>
      </c>
      <c r="U1081" s="3">
        <f>MAX(K1081-tarifest3($K$3,$A$3,Param!$B$10,Param!$C$10,Param!$D$10,Param!$E$10,Param!$B$11,Param!$C$11,Param!$D$11,Param!$E$11),0)</f>
        <v>34761</v>
      </c>
      <c r="V1081" s="3">
        <f t="shared" si="403"/>
        <v>32.456582633053223</v>
      </c>
      <c r="W1081" s="3">
        <f t="shared" si="404"/>
        <v>42</v>
      </c>
      <c r="X1081" s="3">
        <f>soli3grenz(K1081,$A$3,Param!$J$9,Param!$J$10,Param!$J$11)*100</f>
        <v>5.5</v>
      </c>
      <c r="Y1081" s="13">
        <f t="shared" si="391"/>
        <v>34761</v>
      </c>
      <c r="Z1081" s="3">
        <f t="shared" si="405"/>
        <v>32.456582633053223</v>
      </c>
      <c r="AA1081" s="13">
        <f t="shared" si="392"/>
        <v>42</v>
      </c>
      <c r="AB1081" s="13">
        <f t="shared" si="393"/>
        <v>-2844.4700000000012</v>
      </c>
      <c r="AC1081" s="13">
        <f t="shared" si="394"/>
        <v>-2.6559010270774976</v>
      </c>
      <c r="AD1081" s="13">
        <f t="shared" si="395"/>
        <v>-2.3099999999999952</v>
      </c>
      <c r="AE1081" s="3">
        <f t="shared" si="396"/>
        <v>0</v>
      </c>
      <c r="AF1081" s="13">
        <f t="shared" si="408"/>
        <v>2844.4700000000012</v>
      </c>
      <c r="AG1081" s="13">
        <f t="shared" si="406"/>
        <v>2.6559010270774976</v>
      </c>
      <c r="AH1081" s="13">
        <f t="shared" si="409"/>
        <v>2.6559010270774976</v>
      </c>
    </row>
    <row r="1082" spans="1:34" x14ac:dyDescent="0.2">
      <c r="A1082" s="8">
        <f t="shared" si="407"/>
        <v>107200</v>
      </c>
      <c r="B1082" s="9">
        <f t="shared" si="387"/>
        <v>107.2</v>
      </c>
      <c r="C1082" s="13">
        <f>tarifest3(A1082,$A$3,Param!$B$5,Param!$C$5,Param!$D$5,Param!$E$5,Param!$B$6,Param!$C$6,Param!$D$6,Param!$E$6)</f>
        <v>35687</v>
      </c>
      <c r="D1082" s="3">
        <f t="shared" si="397"/>
        <v>33.290111940298509</v>
      </c>
      <c r="E1082" s="3">
        <f>tarifest3grenz(A1082,$A$3,Param!$B$5,Param!$C$5,Param!$D$5,Param!$E$5,Param!$B$6,Param!$C$6,Param!$D$6,Param!$E$6)*100</f>
        <v>42</v>
      </c>
      <c r="F1082" s="13">
        <f>soli3(C1082,$A$3,Param!$J$4,Param!$J$5,Param!$J$6)</f>
        <v>1962.78</v>
      </c>
      <c r="G1082" s="3">
        <f>soli3grenz(C1082,$A$3,Param!$J$4,Param!$J$5,Param!$J$6)*100</f>
        <v>5.5</v>
      </c>
      <c r="H1082" s="13">
        <f t="shared" si="388"/>
        <v>37649.78</v>
      </c>
      <c r="I1082" s="3">
        <f t="shared" si="386"/>
        <v>35.121063432835818</v>
      </c>
      <c r="J1082" s="13">
        <f t="shared" si="389"/>
        <v>44.309999999999995</v>
      </c>
      <c r="K1082" s="13">
        <f>tarifest3(A1082,$A$3,Param!$B$10,Param!$C$10,Param!$D$10,Param!$E$10,Param!$B$11,Param!$C$11,Param!$D$11,Param!$E$11)</f>
        <v>40033</v>
      </c>
      <c r="L1082" s="3">
        <f t="shared" si="398"/>
        <v>37.344216417910445</v>
      </c>
      <c r="M1082" s="3">
        <f>tarifest3grenz(A1082,$A$3,Param!$B$10,Param!$C$10,Param!$D$10,Param!$E$10,Param!$B$11,Param!$C$11,Param!$D$11,Param!$E$11)*100</f>
        <v>42</v>
      </c>
      <c r="N1082" s="3">
        <f t="shared" si="399"/>
        <v>25633</v>
      </c>
      <c r="O1082" s="3">
        <f t="shared" si="400"/>
        <v>23.911380597014926</v>
      </c>
      <c r="P1082" s="13">
        <f t="shared" si="390"/>
        <v>75040</v>
      </c>
      <c r="Q1082" s="13">
        <f t="shared" si="401"/>
        <v>0</v>
      </c>
      <c r="R1082" s="13">
        <f>tarifest3(A1082-$K$3,$A$3,Param!$B$10,Param!$C$10,Param!$D$10,Param!$E$10,Param!$B$11,Param!$C$11,Param!$D$11,Param!$E$11)</f>
        <v>31393</v>
      </c>
      <c r="S1082" s="3">
        <f t="shared" si="402"/>
        <v>29.284514925373134</v>
      </c>
      <c r="T1082" s="3">
        <f>IF(A1082&lt;$K$3,$K$2,tarifest3grenz(A1082-$K$3,$A$3,Param!$B$10,Param!$C$10,Param!$D$10,Param!$E$10,Param!$B$11,Param!$C$11,Param!$D$11,Param!$E$11))*100</f>
        <v>42</v>
      </c>
      <c r="U1082" s="3">
        <f>MAX(K1082-tarifest3($K$3,$A$3,Param!$B$10,Param!$C$10,Param!$D$10,Param!$E$10,Param!$B$11,Param!$C$11,Param!$D$11,Param!$E$11),0)</f>
        <v>34803</v>
      </c>
      <c r="V1082" s="3">
        <f t="shared" si="403"/>
        <v>32.465485074626862</v>
      </c>
      <c r="W1082" s="3">
        <f t="shared" si="404"/>
        <v>42</v>
      </c>
      <c r="X1082" s="3">
        <f>soli3grenz(K1082,$A$3,Param!$J$9,Param!$J$10,Param!$J$11)*100</f>
        <v>5.5</v>
      </c>
      <c r="Y1082" s="13">
        <f t="shared" si="391"/>
        <v>34803</v>
      </c>
      <c r="Z1082" s="3">
        <f t="shared" si="405"/>
        <v>32.465485074626862</v>
      </c>
      <c r="AA1082" s="13">
        <f t="shared" si="392"/>
        <v>42</v>
      </c>
      <c r="AB1082" s="13">
        <f t="shared" si="393"/>
        <v>-2846.7799999999988</v>
      </c>
      <c r="AC1082" s="13">
        <f t="shared" si="394"/>
        <v>-2.655578358208956</v>
      </c>
      <c r="AD1082" s="13">
        <f t="shared" si="395"/>
        <v>-2.3099999999999952</v>
      </c>
      <c r="AE1082" s="3">
        <f t="shared" si="396"/>
        <v>0</v>
      </c>
      <c r="AF1082" s="13">
        <f t="shared" si="408"/>
        <v>2846.7799999999988</v>
      </c>
      <c r="AG1082" s="13">
        <f t="shared" si="406"/>
        <v>2.655578358208956</v>
      </c>
      <c r="AH1082" s="13">
        <f t="shared" si="409"/>
        <v>2.655578358208956</v>
      </c>
    </row>
    <row r="1083" spans="1:34" x14ac:dyDescent="0.2">
      <c r="A1083" s="8">
        <f t="shared" si="407"/>
        <v>107300</v>
      </c>
      <c r="B1083" s="9">
        <f t="shared" si="387"/>
        <v>107.3</v>
      </c>
      <c r="C1083" s="13">
        <f>tarifest3(A1083,$A$3,Param!$B$5,Param!$C$5,Param!$D$5,Param!$E$5,Param!$B$6,Param!$C$6,Param!$D$6,Param!$E$6)</f>
        <v>35729</v>
      </c>
      <c r="D1083" s="3">
        <f t="shared" si="397"/>
        <v>33.298229263746506</v>
      </c>
      <c r="E1083" s="3">
        <f>tarifest3grenz(A1083,$A$3,Param!$B$5,Param!$C$5,Param!$D$5,Param!$E$5,Param!$B$6,Param!$C$6,Param!$D$6,Param!$E$6)*100</f>
        <v>42</v>
      </c>
      <c r="F1083" s="13">
        <f>soli3(C1083,$A$3,Param!$J$4,Param!$J$5,Param!$J$6)</f>
        <v>1965.09</v>
      </c>
      <c r="G1083" s="3">
        <f>soli3grenz(C1083,$A$3,Param!$J$4,Param!$J$5,Param!$J$6)*100</f>
        <v>5.5</v>
      </c>
      <c r="H1083" s="13">
        <f t="shared" si="388"/>
        <v>37694.089999999997</v>
      </c>
      <c r="I1083" s="3">
        <f t="shared" si="386"/>
        <v>35.129627213420314</v>
      </c>
      <c r="J1083" s="13">
        <f t="shared" si="389"/>
        <v>44.309999999999995</v>
      </c>
      <c r="K1083" s="13">
        <f>tarifest3(A1083,$A$3,Param!$B$10,Param!$C$10,Param!$D$10,Param!$E$10,Param!$B$11,Param!$C$11,Param!$D$11,Param!$E$11)</f>
        <v>40075</v>
      </c>
      <c r="L1083" s="3">
        <f t="shared" si="398"/>
        <v>37.34855545200373</v>
      </c>
      <c r="M1083" s="3">
        <f>tarifest3grenz(A1083,$A$3,Param!$B$10,Param!$C$10,Param!$D$10,Param!$E$10,Param!$B$11,Param!$C$11,Param!$D$11,Param!$E$11)*100</f>
        <v>42</v>
      </c>
      <c r="N1083" s="3">
        <f t="shared" si="399"/>
        <v>25675</v>
      </c>
      <c r="O1083" s="3">
        <f t="shared" si="400"/>
        <v>23.928238583410995</v>
      </c>
      <c r="P1083" s="13">
        <f t="shared" si="390"/>
        <v>75110</v>
      </c>
      <c r="Q1083" s="13">
        <f t="shared" si="401"/>
        <v>0</v>
      </c>
      <c r="R1083" s="13">
        <f>tarifest3(A1083-$K$3,$A$3,Param!$B$10,Param!$C$10,Param!$D$10,Param!$E$10,Param!$B$11,Param!$C$11,Param!$D$11,Param!$E$11)</f>
        <v>31435</v>
      </c>
      <c r="S1083" s="3">
        <f t="shared" si="402"/>
        <v>29.29636533084809</v>
      </c>
      <c r="T1083" s="3">
        <f>IF(A1083&lt;$K$3,$K$2,tarifest3grenz(A1083-$K$3,$A$3,Param!$B$10,Param!$C$10,Param!$D$10,Param!$E$10,Param!$B$11,Param!$C$11,Param!$D$11,Param!$E$11))*100</f>
        <v>42</v>
      </c>
      <c r="U1083" s="3">
        <f>MAX(K1083-tarifest3($K$3,$A$3,Param!$B$10,Param!$C$10,Param!$D$10,Param!$E$10,Param!$B$11,Param!$C$11,Param!$D$11,Param!$E$11),0)</f>
        <v>34845</v>
      </c>
      <c r="V1083" s="3">
        <f t="shared" si="403"/>
        <v>32.474370922646784</v>
      </c>
      <c r="W1083" s="3">
        <f t="shared" si="404"/>
        <v>42</v>
      </c>
      <c r="X1083" s="3">
        <f>soli3grenz(K1083,$A$3,Param!$J$9,Param!$J$10,Param!$J$11)*100</f>
        <v>5.5</v>
      </c>
      <c r="Y1083" s="13">
        <f t="shared" si="391"/>
        <v>34845</v>
      </c>
      <c r="Z1083" s="3">
        <f t="shared" si="405"/>
        <v>32.474370922646784</v>
      </c>
      <c r="AA1083" s="13">
        <f t="shared" si="392"/>
        <v>42</v>
      </c>
      <c r="AB1083" s="13">
        <f t="shared" si="393"/>
        <v>-2849.0899999999965</v>
      </c>
      <c r="AC1083" s="13">
        <f t="shared" si="394"/>
        <v>-2.6552562907735293</v>
      </c>
      <c r="AD1083" s="13">
        <f t="shared" si="395"/>
        <v>-2.3099999999999952</v>
      </c>
      <c r="AE1083" s="3">
        <f t="shared" si="396"/>
        <v>0</v>
      </c>
      <c r="AF1083" s="13">
        <f t="shared" si="408"/>
        <v>2849.0899999999965</v>
      </c>
      <c r="AG1083" s="13">
        <f t="shared" si="406"/>
        <v>2.6552562907735293</v>
      </c>
      <c r="AH1083" s="13">
        <f t="shared" si="409"/>
        <v>2.6552562907735293</v>
      </c>
    </row>
    <row r="1084" spans="1:34" x14ac:dyDescent="0.2">
      <c r="A1084" s="8">
        <f t="shared" si="407"/>
        <v>107400</v>
      </c>
      <c r="B1084" s="9">
        <f t="shared" si="387"/>
        <v>107.4</v>
      </c>
      <c r="C1084" s="13">
        <f>tarifest3(A1084,$A$3,Param!$B$5,Param!$C$5,Param!$D$5,Param!$E$5,Param!$B$6,Param!$C$6,Param!$D$6,Param!$E$6)</f>
        <v>35771</v>
      </c>
      <c r="D1084" s="3">
        <f t="shared" si="397"/>
        <v>33.306331471135941</v>
      </c>
      <c r="E1084" s="3">
        <f>tarifest3grenz(A1084,$A$3,Param!$B$5,Param!$C$5,Param!$D$5,Param!$E$5,Param!$B$6,Param!$C$6,Param!$D$6,Param!$E$6)*100</f>
        <v>42</v>
      </c>
      <c r="F1084" s="13">
        <f>soli3(C1084,$A$3,Param!$J$4,Param!$J$5,Param!$J$6)</f>
        <v>1967.4</v>
      </c>
      <c r="G1084" s="3">
        <f>soli3grenz(C1084,$A$3,Param!$J$4,Param!$J$5,Param!$J$6)*100</f>
        <v>5.5</v>
      </c>
      <c r="H1084" s="13">
        <f t="shared" si="388"/>
        <v>37738.400000000001</v>
      </c>
      <c r="I1084" s="3">
        <f t="shared" si="386"/>
        <v>35.138175046554935</v>
      </c>
      <c r="J1084" s="13">
        <f t="shared" si="389"/>
        <v>44.309999999999995</v>
      </c>
      <c r="K1084" s="13">
        <f>tarifest3(A1084,$A$3,Param!$B$10,Param!$C$10,Param!$D$10,Param!$E$10,Param!$B$11,Param!$C$11,Param!$D$11,Param!$E$11)</f>
        <v>40117</v>
      </c>
      <c r="L1084" s="3">
        <f t="shared" si="398"/>
        <v>37.352886405959026</v>
      </c>
      <c r="M1084" s="3">
        <f>tarifest3grenz(A1084,$A$3,Param!$B$10,Param!$C$10,Param!$D$10,Param!$E$10,Param!$B$11,Param!$C$11,Param!$D$11,Param!$E$11)*100</f>
        <v>42</v>
      </c>
      <c r="N1084" s="3">
        <f t="shared" si="399"/>
        <v>25717</v>
      </c>
      <c r="O1084" s="3">
        <f t="shared" si="400"/>
        <v>23.945065176908752</v>
      </c>
      <c r="P1084" s="13">
        <f t="shared" si="390"/>
        <v>75180</v>
      </c>
      <c r="Q1084" s="13">
        <f t="shared" si="401"/>
        <v>0</v>
      </c>
      <c r="R1084" s="13">
        <f>tarifest3(A1084-$K$3,$A$3,Param!$B$10,Param!$C$10,Param!$D$10,Param!$E$10,Param!$B$11,Param!$C$11,Param!$D$11,Param!$E$11)</f>
        <v>31477</v>
      </c>
      <c r="S1084" s="3">
        <f t="shared" si="402"/>
        <v>29.308193668528865</v>
      </c>
      <c r="T1084" s="3">
        <f>IF(A1084&lt;$K$3,$K$2,tarifest3grenz(A1084-$K$3,$A$3,Param!$B$10,Param!$C$10,Param!$D$10,Param!$E$10,Param!$B$11,Param!$C$11,Param!$D$11,Param!$E$11))*100</f>
        <v>42</v>
      </c>
      <c r="U1084" s="3">
        <f>MAX(K1084-tarifest3($K$3,$A$3,Param!$B$10,Param!$C$10,Param!$D$10,Param!$E$10,Param!$B$11,Param!$C$11,Param!$D$11,Param!$E$11),0)</f>
        <v>34887</v>
      </c>
      <c r="V1084" s="3">
        <f t="shared" si="403"/>
        <v>32.483240223463689</v>
      </c>
      <c r="W1084" s="3">
        <f t="shared" si="404"/>
        <v>42</v>
      </c>
      <c r="X1084" s="3">
        <f>soli3grenz(K1084,$A$3,Param!$J$9,Param!$J$10,Param!$J$11)*100</f>
        <v>5.5</v>
      </c>
      <c r="Y1084" s="13">
        <f t="shared" si="391"/>
        <v>34887</v>
      </c>
      <c r="Z1084" s="3">
        <f t="shared" si="405"/>
        <v>32.483240223463689</v>
      </c>
      <c r="AA1084" s="13">
        <f t="shared" si="392"/>
        <v>42</v>
      </c>
      <c r="AB1084" s="13">
        <f t="shared" si="393"/>
        <v>-2851.4000000000015</v>
      </c>
      <c r="AC1084" s="13">
        <f t="shared" si="394"/>
        <v>-2.6549348230912457</v>
      </c>
      <c r="AD1084" s="13">
        <f t="shared" si="395"/>
        <v>-2.3099999999999952</v>
      </c>
      <c r="AE1084" s="3">
        <f t="shared" si="396"/>
        <v>0</v>
      </c>
      <c r="AF1084" s="13">
        <f t="shared" si="408"/>
        <v>2851.4000000000015</v>
      </c>
      <c r="AG1084" s="13">
        <f t="shared" si="406"/>
        <v>2.6549348230912457</v>
      </c>
      <c r="AH1084" s="13">
        <f t="shared" si="409"/>
        <v>2.6549348230912457</v>
      </c>
    </row>
    <row r="1085" spans="1:34" x14ac:dyDescent="0.2">
      <c r="A1085" s="8">
        <f t="shared" si="407"/>
        <v>107500</v>
      </c>
      <c r="B1085" s="9">
        <f t="shared" si="387"/>
        <v>107.5</v>
      </c>
      <c r="C1085" s="13">
        <f>tarifest3(A1085,$A$3,Param!$B$5,Param!$C$5,Param!$D$5,Param!$E$5,Param!$B$6,Param!$C$6,Param!$D$6,Param!$E$6)</f>
        <v>35813</v>
      </c>
      <c r="D1085" s="3">
        <f t="shared" si="397"/>
        <v>33.314418604651166</v>
      </c>
      <c r="E1085" s="3">
        <f>tarifest3grenz(A1085,$A$3,Param!$B$5,Param!$C$5,Param!$D$5,Param!$E$5,Param!$B$6,Param!$C$6,Param!$D$6,Param!$E$6)*100</f>
        <v>42</v>
      </c>
      <c r="F1085" s="13">
        <f>soli3(C1085,$A$3,Param!$J$4,Param!$J$5,Param!$J$6)</f>
        <v>1969.71</v>
      </c>
      <c r="G1085" s="3">
        <f>soli3grenz(C1085,$A$3,Param!$J$4,Param!$J$5,Param!$J$6)*100</f>
        <v>5.5</v>
      </c>
      <c r="H1085" s="13">
        <f t="shared" si="388"/>
        <v>37782.71</v>
      </c>
      <c r="I1085" s="3">
        <f t="shared" ref="I1085:I1148" si="410">IF($A1085=0,0,H1085/$A1085*100)</f>
        <v>35.146706976744184</v>
      </c>
      <c r="J1085" s="13">
        <f t="shared" si="389"/>
        <v>44.309999999999995</v>
      </c>
      <c r="K1085" s="13">
        <f>tarifest3(A1085,$A$3,Param!$B$10,Param!$C$10,Param!$D$10,Param!$E$10,Param!$B$11,Param!$C$11,Param!$D$11,Param!$E$11)</f>
        <v>40159</v>
      </c>
      <c r="L1085" s="3">
        <f t="shared" si="398"/>
        <v>37.357209302325586</v>
      </c>
      <c r="M1085" s="3">
        <f>tarifest3grenz(A1085,$A$3,Param!$B$10,Param!$C$10,Param!$D$10,Param!$E$10,Param!$B$11,Param!$C$11,Param!$D$11,Param!$E$11)*100</f>
        <v>42</v>
      </c>
      <c r="N1085" s="3">
        <f t="shared" si="399"/>
        <v>25759</v>
      </c>
      <c r="O1085" s="3">
        <f t="shared" si="400"/>
        <v>23.961860465116281</v>
      </c>
      <c r="P1085" s="13">
        <f t="shared" si="390"/>
        <v>75250</v>
      </c>
      <c r="Q1085" s="13">
        <f t="shared" si="401"/>
        <v>0</v>
      </c>
      <c r="R1085" s="13">
        <f>tarifest3(A1085-$K$3,$A$3,Param!$B$10,Param!$C$10,Param!$D$10,Param!$E$10,Param!$B$11,Param!$C$11,Param!$D$11,Param!$E$11)</f>
        <v>31519</v>
      </c>
      <c r="S1085" s="3">
        <f t="shared" si="402"/>
        <v>29.32</v>
      </c>
      <c r="T1085" s="3">
        <f>IF(A1085&lt;$K$3,$K$2,tarifest3grenz(A1085-$K$3,$A$3,Param!$B$10,Param!$C$10,Param!$D$10,Param!$E$10,Param!$B$11,Param!$C$11,Param!$D$11,Param!$E$11))*100</f>
        <v>42</v>
      </c>
      <c r="U1085" s="3">
        <f>MAX(K1085-tarifest3($K$3,$A$3,Param!$B$10,Param!$C$10,Param!$D$10,Param!$E$10,Param!$B$11,Param!$C$11,Param!$D$11,Param!$E$11),0)</f>
        <v>34929</v>
      </c>
      <c r="V1085" s="3">
        <f t="shared" si="403"/>
        <v>32.492093023255812</v>
      </c>
      <c r="W1085" s="3">
        <f t="shared" si="404"/>
        <v>42</v>
      </c>
      <c r="X1085" s="3">
        <f>soli3grenz(K1085,$A$3,Param!$J$9,Param!$J$10,Param!$J$11)*100</f>
        <v>5.5</v>
      </c>
      <c r="Y1085" s="13">
        <f t="shared" si="391"/>
        <v>34929</v>
      </c>
      <c r="Z1085" s="3">
        <f t="shared" si="405"/>
        <v>32.492093023255812</v>
      </c>
      <c r="AA1085" s="13">
        <f t="shared" si="392"/>
        <v>42</v>
      </c>
      <c r="AB1085" s="13">
        <f t="shared" si="393"/>
        <v>-2853.7099999999991</v>
      </c>
      <c r="AC1085" s="13">
        <f t="shared" si="394"/>
        <v>-2.6546139534883721</v>
      </c>
      <c r="AD1085" s="13">
        <f t="shared" si="395"/>
        <v>-2.3099999999999952</v>
      </c>
      <c r="AE1085" s="3">
        <f t="shared" si="396"/>
        <v>0</v>
      </c>
      <c r="AF1085" s="13">
        <f t="shared" si="408"/>
        <v>2853.7099999999991</v>
      </c>
      <c r="AG1085" s="13">
        <f t="shared" si="406"/>
        <v>2.6546139534883721</v>
      </c>
      <c r="AH1085" s="13">
        <f t="shared" si="409"/>
        <v>2.6546139534883721</v>
      </c>
    </row>
    <row r="1086" spans="1:34" x14ac:dyDescent="0.2">
      <c r="A1086" s="8">
        <f t="shared" si="407"/>
        <v>107600</v>
      </c>
      <c r="B1086" s="9">
        <f t="shared" si="387"/>
        <v>107.6</v>
      </c>
      <c r="C1086" s="13">
        <f>tarifest3(A1086,$A$3,Param!$B$5,Param!$C$5,Param!$D$5,Param!$E$5,Param!$B$6,Param!$C$6,Param!$D$6,Param!$E$6)</f>
        <v>35855</v>
      </c>
      <c r="D1086" s="3">
        <f t="shared" si="397"/>
        <v>33.322490706319705</v>
      </c>
      <c r="E1086" s="3">
        <f>tarifest3grenz(A1086,$A$3,Param!$B$5,Param!$C$5,Param!$D$5,Param!$E$5,Param!$B$6,Param!$C$6,Param!$D$6,Param!$E$6)*100</f>
        <v>42</v>
      </c>
      <c r="F1086" s="13">
        <f>soli3(C1086,$A$3,Param!$J$4,Param!$J$5,Param!$J$6)</f>
        <v>1972.02</v>
      </c>
      <c r="G1086" s="3">
        <f>soli3grenz(C1086,$A$3,Param!$J$4,Param!$J$5,Param!$J$6)*100</f>
        <v>5.5</v>
      </c>
      <c r="H1086" s="13">
        <f t="shared" si="388"/>
        <v>37827.019999999997</v>
      </c>
      <c r="I1086" s="3">
        <f t="shared" si="410"/>
        <v>35.15522304832713</v>
      </c>
      <c r="J1086" s="13">
        <f t="shared" si="389"/>
        <v>44.309999999999995</v>
      </c>
      <c r="K1086" s="13">
        <f>tarifest3(A1086,$A$3,Param!$B$10,Param!$C$10,Param!$D$10,Param!$E$10,Param!$B$11,Param!$C$11,Param!$D$11,Param!$E$11)</f>
        <v>40201</v>
      </c>
      <c r="L1086" s="3">
        <f t="shared" si="398"/>
        <v>37.361524163568774</v>
      </c>
      <c r="M1086" s="3">
        <f>tarifest3grenz(A1086,$A$3,Param!$B$10,Param!$C$10,Param!$D$10,Param!$E$10,Param!$B$11,Param!$C$11,Param!$D$11,Param!$E$11)*100</f>
        <v>42</v>
      </c>
      <c r="N1086" s="3">
        <f t="shared" si="399"/>
        <v>25801</v>
      </c>
      <c r="O1086" s="3">
        <f t="shared" si="400"/>
        <v>23.978624535315983</v>
      </c>
      <c r="P1086" s="13">
        <f t="shared" si="390"/>
        <v>75320</v>
      </c>
      <c r="Q1086" s="13">
        <f t="shared" si="401"/>
        <v>0</v>
      </c>
      <c r="R1086" s="13">
        <f>tarifest3(A1086-$K$3,$A$3,Param!$B$10,Param!$C$10,Param!$D$10,Param!$E$10,Param!$B$11,Param!$C$11,Param!$D$11,Param!$E$11)</f>
        <v>31561</v>
      </c>
      <c r="S1086" s="3">
        <f t="shared" si="402"/>
        <v>29.331784386617098</v>
      </c>
      <c r="T1086" s="3">
        <f>IF(A1086&lt;$K$3,$K$2,tarifest3grenz(A1086-$K$3,$A$3,Param!$B$10,Param!$C$10,Param!$D$10,Param!$E$10,Param!$B$11,Param!$C$11,Param!$D$11,Param!$E$11))*100</f>
        <v>42</v>
      </c>
      <c r="U1086" s="3">
        <f>MAX(K1086-tarifest3($K$3,$A$3,Param!$B$10,Param!$C$10,Param!$D$10,Param!$E$10,Param!$B$11,Param!$C$11,Param!$D$11,Param!$E$11),0)</f>
        <v>34971</v>
      </c>
      <c r="V1086" s="3">
        <f t="shared" si="403"/>
        <v>32.500929368029738</v>
      </c>
      <c r="W1086" s="3">
        <f t="shared" si="404"/>
        <v>42</v>
      </c>
      <c r="X1086" s="3">
        <f>soli3grenz(K1086,$A$3,Param!$J$9,Param!$J$10,Param!$J$11)*100</f>
        <v>5.5</v>
      </c>
      <c r="Y1086" s="13">
        <f t="shared" si="391"/>
        <v>34971</v>
      </c>
      <c r="Z1086" s="3">
        <f t="shared" si="405"/>
        <v>32.500929368029738</v>
      </c>
      <c r="AA1086" s="13">
        <f t="shared" si="392"/>
        <v>42</v>
      </c>
      <c r="AB1086" s="13">
        <f t="shared" si="393"/>
        <v>-2856.0199999999968</v>
      </c>
      <c r="AC1086" s="13">
        <f t="shared" si="394"/>
        <v>-2.6542936802973927</v>
      </c>
      <c r="AD1086" s="13">
        <f t="shared" si="395"/>
        <v>-2.3099999999999952</v>
      </c>
      <c r="AE1086" s="3">
        <f t="shared" si="396"/>
        <v>0</v>
      </c>
      <c r="AF1086" s="13">
        <f t="shared" si="408"/>
        <v>2856.0199999999968</v>
      </c>
      <c r="AG1086" s="13">
        <f t="shared" si="406"/>
        <v>2.6542936802973927</v>
      </c>
      <c r="AH1086" s="13">
        <f t="shared" si="409"/>
        <v>2.6542936802973927</v>
      </c>
    </row>
    <row r="1087" spans="1:34" x14ac:dyDescent="0.2">
      <c r="A1087" s="8">
        <f t="shared" si="407"/>
        <v>107700</v>
      </c>
      <c r="B1087" s="9">
        <f t="shared" si="387"/>
        <v>107.7</v>
      </c>
      <c r="C1087" s="13">
        <f>tarifest3(A1087,$A$3,Param!$B$5,Param!$C$5,Param!$D$5,Param!$E$5,Param!$B$6,Param!$C$6,Param!$D$6,Param!$E$6)</f>
        <v>35897</v>
      </c>
      <c r="D1087" s="3">
        <f t="shared" si="397"/>
        <v>33.330547818013002</v>
      </c>
      <c r="E1087" s="3">
        <f>tarifest3grenz(A1087,$A$3,Param!$B$5,Param!$C$5,Param!$D$5,Param!$E$5,Param!$B$6,Param!$C$6,Param!$D$6,Param!$E$6)*100</f>
        <v>42</v>
      </c>
      <c r="F1087" s="13">
        <f>soli3(C1087,$A$3,Param!$J$4,Param!$J$5,Param!$J$6)</f>
        <v>1974.33</v>
      </c>
      <c r="G1087" s="3">
        <f>soli3grenz(C1087,$A$3,Param!$J$4,Param!$J$5,Param!$J$6)*100</f>
        <v>5.5</v>
      </c>
      <c r="H1087" s="13">
        <f t="shared" si="388"/>
        <v>37871.33</v>
      </c>
      <c r="I1087" s="3">
        <f t="shared" si="410"/>
        <v>35.163723305478186</v>
      </c>
      <c r="J1087" s="13">
        <f t="shared" si="389"/>
        <v>44.309999999999995</v>
      </c>
      <c r="K1087" s="13">
        <f>tarifest3(A1087,$A$3,Param!$B$10,Param!$C$10,Param!$D$10,Param!$E$10,Param!$B$11,Param!$C$11,Param!$D$11,Param!$E$11)</f>
        <v>40243</v>
      </c>
      <c r="L1087" s="3">
        <f t="shared" si="398"/>
        <v>37.365831012070565</v>
      </c>
      <c r="M1087" s="3">
        <f>tarifest3grenz(A1087,$A$3,Param!$B$10,Param!$C$10,Param!$D$10,Param!$E$10,Param!$B$11,Param!$C$11,Param!$D$11,Param!$E$11)*100</f>
        <v>42</v>
      </c>
      <c r="N1087" s="3">
        <f t="shared" si="399"/>
        <v>25843</v>
      </c>
      <c r="O1087" s="3">
        <f t="shared" si="400"/>
        <v>23.995357474466108</v>
      </c>
      <c r="P1087" s="13">
        <f t="shared" si="390"/>
        <v>75390</v>
      </c>
      <c r="Q1087" s="13">
        <f t="shared" si="401"/>
        <v>0</v>
      </c>
      <c r="R1087" s="13">
        <f>tarifest3(A1087-$K$3,$A$3,Param!$B$10,Param!$C$10,Param!$D$10,Param!$E$10,Param!$B$11,Param!$C$11,Param!$D$11,Param!$E$11)</f>
        <v>31603</v>
      </c>
      <c r="S1087" s="3">
        <f t="shared" si="402"/>
        <v>29.343546889507895</v>
      </c>
      <c r="T1087" s="3">
        <f>IF(A1087&lt;$K$3,$K$2,tarifest3grenz(A1087-$K$3,$A$3,Param!$B$10,Param!$C$10,Param!$D$10,Param!$E$10,Param!$B$11,Param!$C$11,Param!$D$11,Param!$E$11))*100</f>
        <v>42</v>
      </c>
      <c r="U1087" s="3">
        <f>MAX(K1087-tarifest3($K$3,$A$3,Param!$B$10,Param!$C$10,Param!$D$10,Param!$E$10,Param!$B$11,Param!$C$11,Param!$D$11,Param!$E$11),0)</f>
        <v>35013</v>
      </c>
      <c r="V1087" s="3">
        <f t="shared" si="403"/>
        <v>32.50974930362117</v>
      </c>
      <c r="W1087" s="3">
        <f t="shared" si="404"/>
        <v>42</v>
      </c>
      <c r="X1087" s="3">
        <f>soli3grenz(K1087,$A$3,Param!$J$9,Param!$J$10,Param!$J$11)*100</f>
        <v>5.5</v>
      </c>
      <c r="Y1087" s="13">
        <f t="shared" si="391"/>
        <v>35013</v>
      </c>
      <c r="Z1087" s="3">
        <f t="shared" si="405"/>
        <v>32.50974930362117</v>
      </c>
      <c r="AA1087" s="13">
        <f t="shared" si="392"/>
        <v>42</v>
      </c>
      <c r="AB1087" s="13">
        <f t="shared" si="393"/>
        <v>-2858.3300000000017</v>
      </c>
      <c r="AC1087" s="13">
        <f t="shared" si="394"/>
        <v>-2.6539740018570157</v>
      </c>
      <c r="AD1087" s="13">
        <f t="shared" si="395"/>
        <v>-2.3099999999999952</v>
      </c>
      <c r="AE1087" s="3">
        <f t="shared" si="396"/>
        <v>0</v>
      </c>
      <c r="AF1087" s="13">
        <f t="shared" si="408"/>
        <v>2858.3300000000017</v>
      </c>
      <c r="AG1087" s="13">
        <f t="shared" si="406"/>
        <v>2.6539740018570157</v>
      </c>
      <c r="AH1087" s="13">
        <f t="shared" si="409"/>
        <v>2.6539740018570157</v>
      </c>
    </row>
    <row r="1088" spans="1:34" x14ac:dyDescent="0.2">
      <c r="A1088" s="8">
        <f t="shared" si="407"/>
        <v>107800</v>
      </c>
      <c r="B1088" s="9">
        <f t="shared" si="387"/>
        <v>107.8</v>
      </c>
      <c r="C1088" s="13">
        <f>tarifest3(A1088,$A$3,Param!$B$5,Param!$C$5,Param!$D$5,Param!$E$5,Param!$B$6,Param!$C$6,Param!$D$6,Param!$E$6)</f>
        <v>35939</v>
      </c>
      <c r="D1088" s="3">
        <f t="shared" si="397"/>
        <v>33.338589981447129</v>
      </c>
      <c r="E1088" s="3">
        <f>tarifest3grenz(A1088,$A$3,Param!$B$5,Param!$C$5,Param!$D$5,Param!$E$5,Param!$B$6,Param!$C$6,Param!$D$6,Param!$E$6)*100</f>
        <v>42</v>
      </c>
      <c r="F1088" s="13">
        <f>soli3(C1088,$A$3,Param!$J$4,Param!$J$5,Param!$J$6)</f>
        <v>1976.64</v>
      </c>
      <c r="G1088" s="3">
        <f>soli3grenz(C1088,$A$3,Param!$J$4,Param!$J$5,Param!$J$6)*100</f>
        <v>5.5</v>
      </c>
      <c r="H1088" s="13">
        <f t="shared" si="388"/>
        <v>37915.64</v>
      </c>
      <c r="I1088" s="3">
        <f t="shared" si="410"/>
        <v>35.172207792207793</v>
      </c>
      <c r="J1088" s="13">
        <f t="shared" si="389"/>
        <v>44.309999999999995</v>
      </c>
      <c r="K1088" s="13">
        <f>tarifest3(A1088,$A$3,Param!$B$10,Param!$C$10,Param!$D$10,Param!$E$10,Param!$B$11,Param!$C$11,Param!$D$11,Param!$E$11)</f>
        <v>40285</v>
      </c>
      <c r="L1088" s="3">
        <f t="shared" si="398"/>
        <v>37.370129870129873</v>
      </c>
      <c r="M1088" s="3">
        <f>tarifest3grenz(A1088,$A$3,Param!$B$10,Param!$C$10,Param!$D$10,Param!$E$10,Param!$B$11,Param!$C$11,Param!$D$11,Param!$E$11)*100</f>
        <v>42</v>
      </c>
      <c r="N1088" s="3">
        <f t="shared" si="399"/>
        <v>25885</v>
      </c>
      <c r="O1088" s="3">
        <f t="shared" si="400"/>
        <v>24.012059369202227</v>
      </c>
      <c r="P1088" s="13">
        <f t="shared" si="390"/>
        <v>75460</v>
      </c>
      <c r="Q1088" s="13">
        <f t="shared" si="401"/>
        <v>0</v>
      </c>
      <c r="R1088" s="13">
        <f>tarifest3(A1088-$K$3,$A$3,Param!$B$10,Param!$C$10,Param!$D$10,Param!$E$10,Param!$B$11,Param!$C$11,Param!$D$11,Param!$E$11)</f>
        <v>31645</v>
      </c>
      <c r="S1088" s="3">
        <f t="shared" si="402"/>
        <v>29.355287569573285</v>
      </c>
      <c r="T1088" s="3">
        <f>IF(A1088&lt;$K$3,$K$2,tarifest3grenz(A1088-$K$3,$A$3,Param!$B$10,Param!$C$10,Param!$D$10,Param!$E$10,Param!$B$11,Param!$C$11,Param!$D$11,Param!$E$11))*100</f>
        <v>42</v>
      </c>
      <c r="U1088" s="3">
        <f>MAX(K1088-tarifest3($K$3,$A$3,Param!$B$10,Param!$C$10,Param!$D$10,Param!$E$10,Param!$B$11,Param!$C$11,Param!$D$11,Param!$E$11),0)</f>
        <v>35055</v>
      </c>
      <c r="V1088" s="3">
        <f t="shared" si="403"/>
        <v>32.518552875695732</v>
      </c>
      <c r="W1088" s="3">
        <f t="shared" si="404"/>
        <v>42</v>
      </c>
      <c r="X1088" s="3">
        <f>soli3grenz(K1088,$A$3,Param!$J$9,Param!$J$10,Param!$J$11)*100</f>
        <v>5.5</v>
      </c>
      <c r="Y1088" s="13">
        <f t="shared" si="391"/>
        <v>35055</v>
      </c>
      <c r="Z1088" s="3">
        <f t="shared" si="405"/>
        <v>32.518552875695732</v>
      </c>
      <c r="AA1088" s="13">
        <f t="shared" si="392"/>
        <v>42</v>
      </c>
      <c r="AB1088" s="13">
        <f t="shared" si="393"/>
        <v>-2860.6399999999994</v>
      </c>
      <c r="AC1088" s="13">
        <f t="shared" si="394"/>
        <v>-2.6536549165120604</v>
      </c>
      <c r="AD1088" s="13">
        <f t="shared" si="395"/>
        <v>-2.3099999999999952</v>
      </c>
      <c r="AE1088" s="3">
        <f t="shared" si="396"/>
        <v>0</v>
      </c>
      <c r="AF1088" s="13">
        <f t="shared" si="408"/>
        <v>2860.6399999999994</v>
      </c>
      <c r="AG1088" s="13">
        <f t="shared" si="406"/>
        <v>2.6536549165120604</v>
      </c>
      <c r="AH1088" s="13">
        <f t="shared" si="409"/>
        <v>2.6536549165120604</v>
      </c>
    </row>
    <row r="1089" spans="1:34" x14ac:dyDescent="0.2">
      <c r="A1089" s="8">
        <f t="shared" si="407"/>
        <v>107900</v>
      </c>
      <c r="B1089" s="9">
        <f t="shared" si="387"/>
        <v>107.9</v>
      </c>
      <c r="C1089" s="13">
        <f>tarifest3(A1089,$A$3,Param!$B$5,Param!$C$5,Param!$D$5,Param!$E$5,Param!$B$6,Param!$C$6,Param!$D$6,Param!$E$6)</f>
        <v>35981</v>
      </c>
      <c r="D1089" s="3">
        <f t="shared" si="397"/>
        <v>33.346617238183498</v>
      </c>
      <c r="E1089" s="3">
        <f>tarifest3grenz(A1089,$A$3,Param!$B$5,Param!$C$5,Param!$D$5,Param!$E$5,Param!$B$6,Param!$C$6,Param!$D$6,Param!$E$6)*100</f>
        <v>42</v>
      </c>
      <c r="F1089" s="13">
        <f>soli3(C1089,$A$3,Param!$J$4,Param!$J$5,Param!$J$6)</f>
        <v>1978.95</v>
      </c>
      <c r="G1089" s="3">
        <f>soli3grenz(C1089,$A$3,Param!$J$4,Param!$J$5,Param!$J$6)*100</f>
        <v>5.5</v>
      </c>
      <c r="H1089" s="13">
        <f t="shared" si="388"/>
        <v>37959.949999999997</v>
      </c>
      <c r="I1089" s="3">
        <f t="shared" si="410"/>
        <v>35.180676552363302</v>
      </c>
      <c r="J1089" s="13">
        <f t="shared" si="389"/>
        <v>44.309999999999995</v>
      </c>
      <c r="K1089" s="13">
        <f>tarifest3(A1089,$A$3,Param!$B$10,Param!$C$10,Param!$D$10,Param!$E$10,Param!$B$11,Param!$C$11,Param!$D$11,Param!$E$11)</f>
        <v>40327</v>
      </c>
      <c r="L1089" s="3">
        <f t="shared" si="398"/>
        <v>37.374420759962931</v>
      </c>
      <c r="M1089" s="3">
        <f>tarifest3grenz(A1089,$A$3,Param!$B$10,Param!$C$10,Param!$D$10,Param!$E$10,Param!$B$11,Param!$C$11,Param!$D$11,Param!$E$11)*100</f>
        <v>42</v>
      </c>
      <c r="N1089" s="3">
        <f t="shared" si="399"/>
        <v>25927</v>
      </c>
      <c r="O1089" s="3">
        <f t="shared" si="400"/>
        <v>24.028730305838739</v>
      </c>
      <c r="P1089" s="13">
        <f t="shared" si="390"/>
        <v>75530</v>
      </c>
      <c r="Q1089" s="13">
        <f t="shared" si="401"/>
        <v>0</v>
      </c>
      <c r="R1089" s="13">
        <f>tarifest3(A1089-$K$3,$A$3,Param!$B$10,Param!$C$10,Param!$D$10,Param!$E$10,Param!$B$11,Param!$C$11,Param!$D$11,Param!$E$11)</f>
        <v>31687</v>
      </c>
      <c r="S1089" s="3">
        <f t="shared" si="402"/>
        <v>29.367006487488418</v>
      </c>
      <c r="T1089" s="3">
        <f>IF(A1089&lt;$K$3,$K$2,tarifest3grenz(A1089-$K$3,$A$3,Param!$B$10,Param!$C$10,Param!$D$10,Param!$E$10,Param!$B$11,Param!$C$11,Param!$D$11,Param!$E$11))*100</f>
        <v>42</v>
      </c>
      <c r="U1089" s="3">
        <f>MAX(K1089-tarifest3($K$3,$A$3,Param!$B$10,Param!$C$10,Param!$D$10,Param!$E$10,Param!$B$11,Param!$C$11,Param!$D$11,Param!$E$11),0)</f>
        <v>35097</v>
      </c>
      <c r="V1089" s="3">
        <f t="shared" si="403"/>
        <v>32.527340129749774</v>
      </c>
      <c r="W1089" s="3">
        <f t="shared" si="404"/>
        <v>42</v>
      </c>
      <c r="X1089" s="3">
        <f>soli3grenz(K1089,$A$3,Param!$J$9,Param!$J$10,Param!$J$11)*100</f>
        <v>5.5</v>
      </c>
      <c r="Y1089" s="13">
        <f t="shared" si="391"/>
        <v>35097</v>
      </c>
      <c r="Z1089" s="3">
        <f t="shared" si="405"/>
        <v>32.527340129749774</v>
      </c>
      <c r="AA1089" s="13">
        <f t="shared" si="392"/>
        <v>42</v>
      </c>
      <c r="AB1089" s="13">
        <f t="shared" si="393"/>
        <v>-2862.9499999999971</v>
      </c>
      <c r="AC1089" s="13">
        <f t="shared" si="394"/>
        <v>-2.6533364226135276</v>
      </c>
      <c r="AD1089" s="13">
        <f t="shared" si="395"/>
        <v>-2.3099999999999952</v>
      </c>
      <c r="AE1089" s="3">
        <f t="shared" si="396"/>
        <v>0</v>
      </c>
      <c r="AF1089" s="13">
        <f t="shared" si="408"/>
        <v>2862.9499999999971</v>
      </c>
      <c r="AG1089" s="13">
        <f t="shared" si="406"/>
        <v>2.6533364226135276</v>
      </c>
      <c r="AH1089" s="13">
        <f t="shared" si="409"/>
        <v>2.6533364226135276</v>
      </c>
    </row>
    <row r="1090" spans="1:34" x14ac:dyDescent="0.2">
      <c r="A1090" s="8">
        <f t="shared" si="407"/>
        <v>108000</v>
      </c>
      <c r="B1090" s="9">
        <f t="shared" si="387"/>
        <v>108</v>
      </c>
      <c r="C1090" s="13">
        <f>tarifest3(A1090,$A$3,Param!$B$5,Param!$C$5,Param!$D$5,Param!$E$5,Param!$B$6,Param!$C$6,Param!$D$6,Param!$E$6)</f>
        <v>36023</v>
      </c>
      <c r="D1090" s="3">
        <f t="shared" si="397"/>
        <v>33.354629629629628</v>
      </c>
      <c r="E1090" s="3">
        <f>tarifest3grenz(A1090,$A$3,Param!$B$5,Param!$C$5,Param!$D$5,Param!$E$5,Param!$B$6,Param!$C$6,Param!$D$6,Param!$E$6)*100</f>
        <v>42</v>
      </c>
      <c r="F1090" s="13">
        <f>soli3(C1090,$A$3,Param!$J$4,Param!$J$5,Param!$J$6)</f>
        <v>1981.26</v>
      </c>
      <c r="G1090" s="3">
        <f>soli3grenz(C1090,$A$3,Param!$J$4,Param!$J$5,Param!$J$6)*100</f>
        <v>5.5</v>
      </c>
      <c r="H1090" s="13">
        <f t="shared" si="388"/>
        <v>38004.26</v>
      </c>
      <c r="I1090" s="3">
        <f t="shared" si="410"/>
        <v>35.189129629629633</v>
      </c>
      <c r="J1090" s="13">
        <f t="shared" si="389"/>
        <v>44.309999999999995</v>
      </c>
      <c r="K1090" s="13">
        <f>tarifest3(A1090,$A$3,Param!$B$10,Param!$C$10,Param!$D$10,Param!$E$10,Param!$B$11,Param!$C$11,Param!$D$11,Param!$E$11)</f>
        <v>40369</v>
      </c>
      <c r="L1090" s="3">
        <f t="shared" si="398"/>
        <v>37.3787037037037</v>
      </c>
      <c r="M1090" s="3">
        <f>tarifest3grenz(A1090,$A$3,Param!$B$10,Param!$C$10,Param!$D$10,Param!$E$10,Param!$B$11,Param!$C$11,Param!$D$11,Param!$E$11)*100</f>
        <v>42</v>
      </c>
      <c r="N1090" s="3">
        <f t="shared" si="399"/>
        <v>25969</v>
      </c>
      <c r="O1090" s="3">
        <f t="shared" si="400"/>
        <v>24.045370370370371</v>
      </c>
      <c r="P1090" s="13">
        <f t="shared" si="390"/>
        <v>75600</v>
      </c>
      <c r="Q1090" s="13">
        <f t="shared" si="401"/>
        <v>0</v>
      </c>
      <c r="R1090" s="13">
        <f>tarifest3(A1090-$K$3,$A$3,Param!$B$10,Param!$C$10,Param!$D$10,Param!$E$10,Param!$B$11,Param!$C$11,Param!$D$11,Param!$E$11)</f>
        <v>31729</v>
      </c>
      <c r="S1090" s="3">
        <f t="shared" si="402"/>
        <v>29.3787037037037</v>
      </c>
      <c r="T1090" s="3">
        <f>IF(A1090&lt;$K$3,$K$2,tarifest3grenz(A1090-$K$3,$A$3,Param!$B$10,Param!$C$10,Param!$D$10,Param!$E$10,Param!$B$11,Param!$C$11,Param!$D$11,Param!$E$11))*100</f>
        <v>42</v>
      </c>
      <c r="U1090" s="3">
        <f>MAX(K1090-tarifest3($K$3,$A$3,Param!$B$10,Param!$C$10,Param!$D$10,Param!$E$10,Param!$B$11,Param!$C$11,Param!$D$11,Param!$E$11),0)</f>
        <v>35139</v>
      </c>
      <c r="V1090" s="3">
        <f t="shared" si="403"/>
        <v>32.536111111111111</v>
      </c>
      <c r="W1090" s="3">
        <f t="shared" si="404"/>
        <v>42</v>
      </c>
      <c r="X1090" s="3">
        <f>soli3grenz(K1090,$A$3,Param!$J$9,Param!$J$10,Param!$J$11)*100</f>
        <v>5.5</v>
      </c>
      <c r="Y1090" s="13">
        <f t="shared" si="391"/>
        <v>35139</v>
      </c>
      <c r="Z1090" s="3">
        <f t="shared" si="405"/>
        <v>32.536111111111111</v>
      </c>
      <c r="AA1090" s="13">
        <f t="shared" si="392"/>
        <v>42</v>
      </c>
      <c r="AB1090" s="13">
        <f t="shared" si="393"/>
        <v>-2865.260000000002</v>
      </c>
      <c r="AC1090" s="13">
        <f t="shared" si="394"/>
        <v>-2.6530185185185218</v>
      </c>
      <c r="AD1090" s="13">
        <f t="shared" si="395"/>
        <v>-2.3099999999999952</v>
      </c>
      <c r="AE1090" s="3">
        <f t="shared" si="396"/>
        <v>0</v>
      </c>
      <c r="AF1090" s="13">
        <f t="shared" si="408"/>
        <v>2865.260000000002</v>
      </c>
      <c r="AG1090" s="13">
        <f t="shared" si="406"/>
        <v>2.6530185185185218</v>
      </c>
      <c r="AH1090" s="13">
        <f t="shared" si="409"/>
        <v>2.6530185185185218</v>
      </c>
    </row>
    <row r="1091" spans="1:34" x14ac:dyDescent="0.2">
      <c r="A1091" s="8">
        <f t="shared" si="407"/>
        <v>108100</v>
      </c>
      <c r="B1091" s="9">
        <f t="shared" si="387"/>
        <v>108.1</v>
      </c>
      <c r="C1091" s="13">
        <f>tarifest3(A1091,$A$3,Param!$B$5,Param!$C$5,Param!$D$5,Param!$E$5,Param!$B$6,Param!$C$6,Param!$D$6,Param!$E$6)</f>
        <v>36065</v>
      </c>
      <c r="D1091" s="3">
        <f t="shared" si="397"/>
        <v>33.362627197039778</v>
      </c>
      <c r="E1091" s="3">
        <f>tarifest3grenz(A1091,$A$3,Param!$B$5,Param!$C$5,Param!$D$5,Param!$E$5,Param!$B$6,Param!$C$6,Param!$D$6,Param!$E$6)*100</f>
        <v>42</v>
      </c>
      <c r="F1091" s="13">
        <f>soli3(C1091,$A$3,Param!$J$4,Param!$J$5,Param!$J$6)</f>
        <v>1983.57</v>
      </c>
      <c r="G1091" s="3">
        <f>soli3grenz(C1091,$A$3,Param!$J$4,Param!$J$5,Param!$J$6)*100</f>
        <v>5.5</v>
      </c>
      <c r="H1091" s="13">
        <f t="shared" si="388"/>
        <v>38048.57</v>
      </c>
      <c r="I1091" s="3">
        <f t="shared" si="410"/>
        <v>35.197567067530066</v>
      </c>
      <c r="J1091" s="13">
        <f t="shared" si="389"/>
        <v>44.309999999999995</v>
      </c>
      <c r="K1091" s="13">
        <f>tarifest3(A1091,$A$3,Param!$B$10,Param!$C$10,Param!$D$10,Param!$E$10,Param!$B$11,Param!$C$11,Param!$D$11,Param!$E$11)</f>
        <v>40411</v>
      </c>
      <c r="L1091" s="3">
        <f t="shared" si="398"/>
        <v>37.38297872340425</v>
      </c>
      <c r="M1091" s="3">
        <f>tarifest3grenz(A1091,$A$3,Param!$B$10,Param!$C$10,Param!$D$10,Param!$E$10,Param!$B$11,Param!$C$11,Param!$D$11,Param!$E$11)*100</f>
        <v>42</v>
      </c>
      <c r="N1091" s="3">
        <f t="shared" si="399"/>
        <v>26011</v>
      </c>
      <c r="O1091" s="3">
        <f t="shared" si="400"/>
        <v>24.061979648473635</v>
      </c>
      <c r="P1091" s="13">
        <f t="shared" si="390"/>
        <v>75670</v>
      </c>
      <c r="Q1091" s="13">
        <f t="shared" si="401"/>
        <v>0</v>
      </c>
      <c r="R1091" s="13">
        <f>tarifest3(A1091-$K$3,$A$3,Param!$B$10,Param!$C$10,Param!$D$10,Param!$E$10,Param!$B$11,Param!$C$11,Param!$D$11,Param!$E$11)</f>
        <v>31771</v>
      </c>
      <c r="S1091" s="3">
        <f t="shared" si="402"/>
        <v>29.390379278445884</v>
      </c>
      <c r="T1091" s="3">
        <f>IF(A1091&lt;$K$3,$K$2,tarifest3grenz(A1091-$K$3,$A$3,Param!$B$10,Param!$C$10,Param!$D$10,Param!$E$10,Param!$B$11,Param!$C$11,Param!$D$11,Param!$E$11))*100</f>
        <v>42</v>
      </c>
      <c r="U1091" s="3">
        <f>MAX(K1091-tarifest3($K$3,$A$3,Param!$B$10,Param!$C$10,Param!$D$10,Param!$E$10,Param!$B$11,Param!$C$11,Param!$D$11,Param!$E$11),0)</f>
        <v>35181</v>
      </c>
      <c r="V1091" s="3">
        <f t="shared" si="403"/>
        <v>32.544865864939872</v>
      </c>
      <c r="W1091" s="3">
        <f t="shared" si="404"/>
        <v>42</v>
      </c>
      <c r="X1091" s="3">
        <f>soli3grenz(K1091,$A$3,Param!$J$9,Param!$J$10,Param!$J$11)*100</f>
        <v>5.5</v>
      </c>
      <c r="Y1091" s="13">
        <f t="shared" si="391"/>
        <v>35181</v>
      </c>
      <c r="Z1091" s="3">
        <f t="shared" si="405"/>
        <v>32.544865864939872</v>
      </c>
      <c r="AA1091" s="13">
        <f t="shared" si="392"/>
        <v>42</v>
      </c>
      <c r="AB1091" s="13">
        <f t="shared" si="393"/>
        <v>-2867.5699999999997</v>
      </c>
      <c r="AC1091" s="13">
        <f t="shared" si="394"/>
        <v>-2.6527012025901939</v>
      </c>
      <c r="AD1091" s="13">
        <f t="shared" si="395"/>
        <v>-2.3099999999999952</v>
      </c>
      <c r="AE1091" s="3">
        <f t="shared" si="396"/>
        <v>0</v>
      </c>
      <c r="AF1091" s="13">
        <f t="shared" si="408"/>
        <v>2867.5699999999997</v>
      </c>
      <c r="AG1091" s="13">
        <f t="shared" si="406"/>
        <v>2.6527012025901939</v>
      </c>
      <c r="AH1091" s="13">
        <f t="shared" si="409"/>
        <v>2.6527012025901939</v>
      </c>
    </row>
    <row r="1092" spans="1:34" x14ac:dyDescent="0.2">
      <c r="A1092" s="8">
        <f t="shared" si="407"/>
        <v>108200</v>
      </c>
      <c r="B1092" s="9">
        <f t="shared" si="387"/>
        <v>108.2</v>
      </c>
      <c r="C1092" s="13">
        <f>tarifest3(A1092,$A$3,Param!$B$5,Param!$C$5,Param!$D$5,Param!$E$5,Param!$B$6,Param!$C$6,Param!$D$6,Param!$E$6)</f>
        <v>36107</v>
      </c>
      <c r="D1092" s="3">
        <f t="shared" si="397"/>
        <v>33.370609981515713</v>
      </c>
      <c r="E1092" s="3">
        <f>tarifest3grenz(A1092,$A$3,Param!$B$5,Param!$C$5,Param!$D$5,Param!$E$5,Param!$B$6,Param!$C$6,Param!$D$6,Param!$E$6)*100</f>
        <v>42</v>
      </c>
      <c r="F1092" s="13">
        <f>soli3(C1092,$A$3,Param!$J$4,Param!$J$5,Param!$J$6)</f>
        <v>1985.88</v>
      </c>
      <c r="G1092" s="3">
        <f>soli3grenz(C1092,$A$3,Param!$J$4,Param!$J$5,Param!$J$6)*100</f>
        <v>5.5</v>
      </c>
      <c r="H1092" s="13">
        <f t="shared" si="388"/>
        <v>38092.879999999997</v>
      </c>
      <c r="I1092" s="3">
        <f t="shared" si="410"/>
        <v>35.205988909426985</v>
      </c>
      <c r="J1092" s="13">
        <f t="shared" si="389"/>
        <v>44.309999999999995</v>
      </c>
      <c r="K1092" s="13">
        <f>tarifest3(A1092,$A$3,Param!$B$10,Param!$C$10,Param!$D$10,Param!$E$10,Param!$B$11,Param!$C$11,Param!$D$11,Param!$E$11)</f>
        <v>40453</v>
      </c>
      <c r="L1092" s="3">
        <f t="shared" si="398"/>
        <v>37.387245841035124</v>
      </c>
      <c r="M1092" s="3">
        <f>tarifest3grenz(A1092,$A$3,Param!$B$10,Param!$C$10,Param!$D$10,Param!$E$10,Param!$B$11,Param!$C$11,Param!$D$11,Param!$E$11)*100</f>
        <v>42</v>
      </c>
      <c r="N1092" s="3">
        <f t="shared" si="399"/>
        <v>26053</v>
      </c>
      <c r="O1092" s="3">
        <f t="shared" si="400"/>
        <v>24.078558225508317</v>
      </c>
      <c r="P1092" s="13">
        <f t="shared" si="390"/>
        <v>75740</v>
      </c>
      <c r="Q1092" s="13">
        <f t="shared" si="401"/>
        <v>0</v>
      </c>
      <c r="R1092" s="13">
        <f>tarifest3(A1092-$K$3,$A$3,Param!$B$10,Param!$C$10,Param!$D$10,Param!$E$10,Param!$B$11,Param!$C$11,Param!$D$11,Param!$E$11)</f>
        <v>31813</v>
      </c>
      <c r="S1092" s="3">
        <f t="shared" si="402"/>
        <v>29.402033271719041</v>
      </c>
      <c r="T1092" s="3">
        <f>IF(A1092&lt;$K$3,$K$2,tarifest3grenz(A1092-$K$3,$A$3,Param!$B$10,Param!$C$10,Param!$D$10,Param!$E$10,Param!$B$11,Param!$C$11,Param!$D$11,Param!$E$11))*100</f>
        <v>42</v>
      </c>
      <c r="U1092" s="3">
        <f>MAX(K1092-tarifest3($K$3,$A$3,Param!$B$10,Param!$C$10,Param!$D$10,Param!$E$10,Param!$B$11,Param!$C$11,Param!$D$11,Param!$E$11),0)</f>
        <v>35223</v>
      </c>
      <c r="V1092" s="3">
        <f t="shared" si="403"/>
        <v>32.553604436229207</v>
      </c>
      <c r="W1092" s="3">
        <f t="shared" si="404"/>
        <v>42</v>
      </c>
      <c r="X1092" s="3">
        <f>soli3grenz(K1092,$A$3,Param!$J$9,Param!$J$10,Param!$J$11)*100</f>
        <v>5.5</v>
      </c>
      <c r="Y1092" s="13">
        <f t="shared" si="391"/>
        <v>35223</v>
      </c>
      <c r="Z1092" s="3">
        <f t="shared" si="405"/>
        <v>32.553604436229207</v>
      </c>
      <c r="AA1092" s="13">
        <f t="shared" si="392"/>
        <v>42</v>
      </c>
      <c r="AB1092" s="13">
        <f t="shared" si="393"/>
        <v>-2869.8799999999974</v>
      </c>
      <c r="AC1092" s="13">
        <f t="shared" si="394"/>
        <v>-2.6523844731977775</v>
      </c>
      <c r="AD1092" s="13">
        <f t="shared" si="395"/>
        <v>-2.3099999999999952</v>
      </c>
      <c r="AE1092" s="3">
        <f t="shared" si="396"/>
        <v>0</v>
      </c>
      <c r="AF1092" s="13">
        <f t="shared" si="408"/>
        <v>2869.8799999999974</v>
      </c>
      <c r="AG1092" s="13">
        <f t="shared" si="406"/>
        <v>2.6523844731977775</v>
      </c>
      <c r="AH1092" s="13">
        <f t="shared" si="409"/>
        <v>2.6523844731977775</v>
      </c>
    </row>
    <row r="1093" spans="1:34" x14ac:dyDescent="0.2">
      <c r="A1093" s="8">
        <f t="shared" si="407"/>
        <v>108300</v>
      </c>
      <c r="B1093" s="9">
        <f t="shared" si="387"/>
        <v>108.3</v>
      </c>
      <c r="C1093" s="13">
        <f>tarifest3(A1093,$A$3,Param!$B$5,Param!$C$5,Param!$D$5,Param!$E$5,Param!$B$6,Param!$C$6,Param!$D$6,Param!$E$6)</f>
        <v>36149</v>
      </c>
      <c r="D1093" s="3">
        <f t="shared" si="397"/>
        <v>33.378578024007389</v>
      </c>
      <c r="E1093" s="3">
        <f>tarifest3grenz(A1093,$A$3,Param!$B$5,Param!$C$5,Param!$D$5,Param!$E$5,Param!$B$6,Param!$C$6,Param!$D$6,Param!$E$6)*100</f>
        <v>42</v>
      </c>
      <c r="F1093" s="13">
        <f>soli3(C1093,$A$3,Param!$J$4,Param!$J$5,Param!$J$6)</f>
        <v>1988.19</v>
      </c>
      <c r="G1093" s="3">
        <f>soli3grenz(C1093,$A$3,Param!$J$4,Param!$J$5,Param!$J$6)*100</f>
        <v>5.5</v>
      </c>
      <c r="H1093" s="13">
        <f t="shared" si="388"/>
        <v>38137.19</v>
      </c>
      <c r="I1093" s="3">
        <f t="shared" si="410"/>
        <v>35.214395198522624</v>
      </c>
      <c r="J1093" s="13">
        <f t="shared" si="389"/>
        <v>44.309999999999995</v>
      </c>
      <c r="K1093" s="13">
        <f>tarifest3(A1093,$A$3,Param!$B$10,Param!$C$10,Param!$D$10,Param!$E$10,Param!$B$11,Param!$C$11,Param!$D$11,Param!$E$11)</f>
        <v>40495</v>
      </c>
      <c r="L1093" s="3">
        <f t="shared" si="398"/>
        <v>37.391505078485686</v>
      </c>
      <c r="M1093" s="3">
        <f>tarifest3grenz(A1093,$A$3,Param!$B$10,Param!$C$10,Param!$D$10,Param!$E$10,Param!$B$11,Param!$C$11,Param!$D$11,Param!$E$11)*100</f>
        <v>42</v>
      </c>
      <c r="N1093" s="3">
        <f t="shared" si="399"/>
        <v>26095</v>
      </c>
      <c r="O1093" s="3">
        <f t="shared" si="400"/>
        <v>24.095106186518926</v>
      </c>
      <c r="P1093" s="13">
        <f t="shared" si="390"/>
        <v>75810</v>
      </c>
      <c r="Q1093" s="13">
        <f t="shared" si="401"/>
        <v>0</v>
      </c>
      <c r="R1093" s="13">
        <f>tarifest3(A1093-$K$3,$A$3,Param!$B$10,Param!$C$10,Param!$D$10,Param!$E$10,Param!$B$11,Param!$C$11,Param!$D$11,Param!$E$11)</f>
        <v>31855</v>
      </c>
      <c r="S1093" s="3">
        <f t="shared" si="402"/>
        <v>29.413665743305632</v>
      </c>
      <c r="T1093" s="3">
        <f>IF(A1093&lt;$K$3,$K$2,tarifest3grenz(A1093-$K$3,$A$3,Param!$B$10,Param!$C$10,Param!$D$10,Param!$E$10,Param!$B$11,Param!$C$11,Param!$D$11,Param!$E$11))*100</f>
        <v>42</v>
      </c>
      <c r="U1093" s="3">
        <f>MAX(K1093-tarifest3($K$3,$A$3,Param!$B$10,Param!$C$10,Param!$D$10,Param!$E$10,Param!$B$11,Param!$C$11,Param!$D$11,Param!$E$11),0)</f>
        <v>35265</v>
      </c>
      <c r="V1093" s="3">
        <f t="shared" si="403"/>
        <v>32.5623268698061</v>
      </c>
      <c r="W1093" s="3">
        <f t="shared" si="404"/>
        <v>42</v>
      </c>
      <c r="X1093" s="3">
        <f>soli3grenz(K1093,$A$3,Param!$J$9,Param!$J$10,Param!$J$11)*100</f>
        <v>5.5</v>
      </c>
      <c r="Y1093" s="13">
        <f t="shared" si="391"/>
        <v>35265</v>
      </c>
      <c r="Z1093" s="3">
        <f t="shared" si="405"/>
        <v>32.5623268698061</v>
      </c>
      <c r="AA1093" s="13">
        <f t="shared" si="392"/>
        <v>42</v>
      </c>
      <c r="AB1093" s="13">
        <f t="shared" si="393"/>
        <v>-2872.1900000000023</v>
      </c>
      <c r="AC1093" s="13">
        <f t="shared" si="394"/>
        <v>-2.6520683287165241</v>
      </c>
      <c r="AD1093" s="13">
        <f t="shared" si="395"/>
        <v>-2.3099999999999952</v>
      </c>
      <c r="AE1093" s="3">
        <f t="shared" si="396"/>
        <v>0</v>
      </c>
      <c r="AF1093" s="13">
        <f t="shared" si="408"/>
        <v>2872.1900000000023</v>
      </c>
      <c r="AG1093" s="13">
        <f t="shared" si="406"/>
        <v>2.6520683287165241</v>
      </c>
      <c r="AH1093" s="13">
        <f t="shared" si="409"/>
        <v>2.6520683287165241</v>
      </c>
    </row>
    <row r="1094" spans="1:34" x14ac:dyDescent="0.2">
      <c r="A1094" s="8">
        <f t="shared" si="407"/>
        <v>108400</v>
      </c>
      <c r="B1094" s="9">
        <f t="shared" si="387"/>
        <v>108.4</v>
      </c>
      <c r="C1094" s="13">
        <f>tarifest3(A1094,$A$3,Param!$B$5,Param!$C$5,Param!$D$5,Param!$E$5,Param!$B$6,Param!$C$6,Param!$D$6,Param!$E$6)</f>
        <v>36191</v>
      </c>
      <c r="D1094" s="3">
        <f t="shared" si="397"/>
        <v>33.386531365313651</v>
      </c>
      <c r="E1094" s="3">
        <f>tarifest3grenz(A1094,$A$3,Param!$B$5,Param!$C$5,Param!$D$5,Param!$E$5,Param!$B$6,Param!$C$6,Param!$D$6,Param!$E$6)*100</f>
        <v>42</v>
      </c>
      <c r="F1094" s="13">
        <f>soli3(C1094,$A$3,Param!$J$4,Param!$J$5,Param!$J$6)</f>
        <v>1990.5</v>
      </c>
      <c r="G1094" s="3">
        <f>soli3grenz(C1094,$A$3,Param!$J$4,Param!$J$5,Param!$J$6)*100</f>
        <v>5.5</v>
      </c>
      <c r="H1094" s="13">
        <f t="shared" si="388"/>
        <v>38181.5</v>
      </c>
      <c r="I1094" s="3">
        <f t="shared" si="410"/>
        <v>35.222785977859779</v>
      </c>
      <c r="J1094" s="13">
        <f t="shared" si="389"/>
        <v>44.309999999999995</v>
      </c>
      <c r="K1094" s="13">
        <f>tarifest3(A1094,$A$3,Param!$B$10,Param!$C$10,Param!$D$10,Param!$E$10,Param!$B$11,Param!$C$11,Param!$D$11,Param!$E$11)</f>
        <v>40537</v>
      </c>
      <c r="L1094" s="3">
        <f t="shared" si="398"/>
        <v>37.39575645756458</v>
      </c>
      <c r="M1094" s="3">
        <f>tarifest3grenz(A1094,$A$3,Param!$B$10,Param!$C$10,Param!$D$10,Param!$E$10,Param!$B$11,Param!$C$11,Param!$D$11,Param!$E$11)*100</f>
        <v>42</v>
      </c>
      <c r="N1094" s="3">
        <f t="shared" si="399"/>
        <v>26137</v>
      </c>
      <c r="O1094" s="3">
        <f t="shared" si="400"/>
        <v>24.111623616236162</v>
      </c>
      <c r="P1094" s="13">
        <f t="shared" si="390"/>
        <v>75880</v>
      </c>
      <c r="Q1094" s="13">
        <f t="shared" si="401"/>
        <v>0</v>
      </c>
      <c r="R1094" s="13">
        <f>tarifest3(A1094-$K$3,$A$3,Param!$B$10,Param!$C$10,Param!$D$10,Param!$E$10,Param!$B$11,Param!$C$11,Param!$D$11,Param!$E$11)</f>
        <v>31897</v>
      </c>
      <c r="S1094" s="3">
        <f t="shared" si="402"/>
        <v>29.425276752767527</v>
      </c>
      <c r="T1094" s="3">
        <f>IF(A1094&lt;$K$3,$K$2,tarifest3grenz(A1094-$K$3,$A$3,Param!$B$10,Param!$C$10,Param!$D$10,Param!$E$10,Param!$B$11,Param!$C$11,Param!$D$11,Param!$E$11))*100</f>
        <v>42</v>
      </c>
      <c r="U1094" s="3">
        <f>MAX(K1094-tarifest3($K$3,$A$3,Param!$B$10,Param!$C$10,Param!$D$10,Param!$E$10,Param!$B$11,Param!$C$11,Param!$D$11,Param!$E$11),0)</f>
        <v>35307</v>
      </c>
      <c r="V1094" s="3">
        <f t="shared" si="403"/>
        <v>32.571033210332104</v>
      </c>
      <c r="W1094" s="3">
        <f t="shared" si="404"/>
        <v>42</v>
      </c>
      <c r="X1094" s="3">
        <f>soli3grenz(K1094,$A$3,Param!$J$9,Param!$J$10,Param!$J$11)*100</f>
        <v>5.5</v>
      </c>
      <c r="Y1094" s="13">
        <f t="shared" si="391"/>
        <v>35307</v>
      </c>
      <c r="Z1094" s="3">
        <f t="shared" si="405"/>
        <v>32.571033210332104</v>
      </c>
      <c r="AA1094" s="13">
        <f t="shared" si="392"/>
        <v>42</v>
      </c>
      <c r="AB1094" s="13">
        <f t="shared" si="393"/>
        <v>-2874.5</v>
      </c>
      <c r="AC1094" s="13">
        <f t="shared" si="394"/>
        <v>-2.6517527675276753</v>
      </c>
      <c r="AD1094" s="13">
        <f t="shared" si="395"/>
        <v>-2.3099999999999952</v>
      </c>
      <c r="AE1094" s="3">
        <f t="shared" si="396"/>
        <v>0</v>
      </c>
      <c r="AF1094" s="13">
        <f t="shared" si="408"/>
        <v>2874.5</v>
      </c>
      <c r="AG1094" s="13">
        <f t="shared" si="406"/>
        <v>2.6517527675276753</v>
      </c>
      <c r="AH1094" s="13">
        <f t="shared" si="409"/>
        <v>2.6517527675276753</v>
      </c>
    </row>
    <row r="1095" spans="1:34" x14ac:dyDescent="0.2">
      <c r="A1095" s="8">
        <f t="shared" si="407"/>
        <v>108500</v>
      </c>
      <c r="B1095" s="9">
        <f t="shared" si="387"/>
        <v>108.5</v>
      </c>
      <c r="C1095" s="13">
        <f>tarifest3(A1095,$A$3,Param!$B$5,Param!$C$5,Param!$D$5,Param!$E$5,Param!$B$6,Param!$C$6,Param!$D$6,Param!$E$6)</f>
        <v>36233</v>
      </c>
      <c r="D1095" s="3">
        <f t="shared" si="397"/>
        <v>33.394470046082944</v>
      </c>
      <c r="E1095" s="3">
        <f>tarifest3grenz(A1095,$A$3,Param!$B$5,Param!$C$5,Param!$D$5,Param!$E$5,Param!$B$6,Param!$C$6,Param!$D$6,Param!$E$6)*100</f>
        <v>42</v>
      </c>
      <c r="F1095" s="13">
        <f>soli3(C1095,$A$3,Param!$J$4,Param!$J$5,Param!$J$6)</f>
        <v>1992.81</v>
      </c>
      <c r="G1095" s="3">
        <f>soli3grenz(C1095,$A$3,Param!$J$4,Param!$J$5,Param!$J$6)*100</f>
        <v>5.5</v>
      </c>
      <c r="H1095" s="13">
        <f t="shared" si="388"/>
        <v>38225.81</v>
      </c>
      <c r="I1095" s="3">
        <f t="shared" si="410"/>
        <v>35.231161290322575</v>
      </c>
      <c r="J1095" s="13">
        <f t="shared" si="389"/>
        <v>44.309999999999995</v>
      </c>
      <c r="K1095" s="13">
        <f>tarifest3(A1095,$A$3,Param!$B$10,Param!$C$10,Param!$D$10,Param!$E$10,Param!$B$11,Param!$C$11,Param!$D$11,Param!$E$11)</f>
        <v>40579</v>
      </c>
      <c r="L1095" s="3">
        <f t="shared" si="398"/>
        <v>37.4</v>
      </c>
      <c r="M1095" s="3">
        <f>tarifest3grenz(A1095,$A$3,Param!$B$10,Param!$C$10,Param!$D$10,Param!$E$10,Param!$B$11,Param!$C$11,Param!$D$11,Param!$E$11)*100</f>
        <v>42</v>
      </c>
      <c r="N1095" s="3">
        <f t="shared" si="399"/>
        <v>26179</v>
      </c>
      <c r="O1095" s="3">
        <f t="shared" si="400"/>
        <v>24.128110599078344</v>
      </c>
      <c r="P1095" s="13">
        <f t="shared" si="390"/>
        <v>75950</v>
      </c>
      <c r="Q1095" s="13">
        <f t="shared" si="401"/>
        <v>0</v>
      </c>
      <c r="R1095" s="13">
        <f>tarifest3(A1095-$K$3,$A$3,Param!$B$10,Param!$C$10,Param!$D$10,Param!$E$10,Param!$B$11,Param!$C$11,Param!$D$11,Param!$E$11)</f>
        <v>31939</v>
      </c>
      <c r="S1095" s="3">
        <f t="shared" si="402"/>
        <v>29.436866359447006</v>
      </c>
      <c r="T1095" s="3">
        <f>IF(A1095&lt;$K$3,$K$2,tarifest3grenz(A1095-$K$3,$A$3,Param!$B$10,Param!$C$10,Param!$D$10,Param!$E$10,Param!$B$11,Param!$C$11,Param!$D$11,Param!$E$11))*100</f>
        <v>42</v>
      </c>
      <c r="U1095" s="3">
        <f>MAX(K1095-tarifest3($K$3,$A$3,Param!$B$10,Param!$C$10,Param!$D$10,Param!$E$10,Param!$B$11,Param!$C$11,Param!$D$11,Param!$E$11),0)</f>
        <v>35349</v>
      </c>
      <c r="V1095" s="3">
        <f t="shared" si="403"/>
        <v>32.579723502304148</v>
      </c>
      <c r="W1095" s="3">
        <f t="shared" si="404"/>
        <v>42</v>
      </c>
      <c r="X1095" s="3">
        <f>soli3grenz(K1095,$A$3,Param!$J$9,Param!$J$10,Param!$J$11)*100</f>
        <v>5.5</v>
      </c>
      <c r="Y1095" s="13">
        <f t="shared" si="391"/>
        <v>35349</v>
      </c>
      <c r="Z1095" s="3">
        <f t="shared" si="405"/>
        <v>32.579723502304148</v>
      </c>
      <c r="AA1095" s="13">
        <f t="shared" si="392"/>
        <v>42</v>
      </c>
      <c r="AB1095" s="13">
        <f t="shared" si="393"/>
        <v>-2876.8099999999977</v>
      </c>
      <c r="AC1095" s="13">
        <f t="shared" si="394"/>
        <v>-2.651437788018427</v>
      </c>
      <c r="AD1095" s="13">
        <f t="shared" si="395"/>
        <v>-2.3099999999999952</v>
      </c>
      <c r="AE1095" s="3">
        <f t="shared" si="396"/>
        <v>0</v>
      </c>
      <c r="AF1095" s="13">
        <f t="shared" si="408"/>
        <v>2876.8099999999977</v>
      </c>
      <c r="AG1095" s="13">
        <f t="shared" si="406"/>
        <v>2.651437788018427</v>
      </c>
      <c r="AH1095" s="13">
        <f t="shared" si="409"/>
        <v>2.651437788018427</v>
      </c>
    </row>
    <row r="1096" spans="1:34" x14ac:dyDescent="0.2">
      <c r="A1096" s="8">
        <f t="shared" si="407"/>
        <v>108600</v>
      </c>
      <c r="B1096" s="9">
        <f t="shared" si="387"/>
        <v>108.6</v>
      </c>
      <c r="C1096" s="13">
        <f>tarifest3(A1096,$A$3,Param!$B$5,Param!$C$5,Param!$D$5,Param!$E$5,Param!$B$6,Param!$C$6,Param!$D$6,Param!$E$6)</f>
        <v>36275</v>
      </c>
      <c r="D1096" s="3">
        <f t="shared" si="397"/>
        <v>33.402394106814</v>
      </c>
      <c r="E1096" s="3">
        <f>tarifest3grenz(A1096,$A$3,Param!$B$5,Param!$C$5,Param!$D$5,Param!$E$5,Param!$B$6,Param!$C$6,Param!$D$6,Param!$E$6)*100</f>
        <v>42</v>
      </c>
      <c r="F1096" s="13">
        <f>soli3(C1096,$A$3,Param!$J$4,Param!$J$5,Param!$J$6)</f>
        <v>1995.12</v>
      </c>
      <c r="G1096" s="3">
        <f>soli3grenz(C1096,$A$3,Param!$J$4,Param!$J$5,Param!$J$6)*100</f>
        <v>5.5</v>
      </c>
      <c r="H1096" s="13">
        <f t="shared" si="388"/>
        <v>38270.120000000003</v>
      </c>
      <c r="I1096" s="3">
        <f t="shared" si="410"/>
        <v>35.239521178637204</v>
      </c>
      <c r="J1096" s="13">
        <f t="shared" si="389"/>
        <v>44.309999999999995</v>
      </c>
      <c r="K1096" s="13">
        <f>tarifest3(A1096,$A$3,Param!$B$10,Param!$C$10,Param!$D$10,Param!$E$10,Param!$B$11,Param!$C$11,Param!$D$11,Param!$E$11)</f>
        <v>40621</v>
      </c>
      <c r="L1096" s="3">
        <f t="shared" si="398"/>
        <v>37.404235727440152</v>
      </c>
      <c r="M1096" s="3">
        <f>tarifest3grenz(A1096,$A$3,Param!$B$10,Param!$C$10,Param!$D$10,Param!$E$10,Param!$B$11,Param!$C$11,Param!$D$11,Param!$E$11)*100</f>
        <v>42</v>
      </c>
      <c r="N1096" s="3">
        <f t="shared" si="399"/>
        <v>26221</v>
      </c>
      <c r="O1096" s="3">
        <f t="shared" si="400"/>
        <v>24.144567219152854</v>
      </c>
      <c r="P1096" s="13">
        <f t="shared" si="390"/>
        <v>76020</v>
      </c>
      <c r="Q1096" s="13">
        <f t="shared" si="401"/>
        <v>0</v>
      </c>
      <c r="R1096" s="13">
        <f>tarifest3(A1096-$K$3,$A$3,Param!$B$10,Param!$C$10,Param!$D$10,Param!$E$10,Param!$B$11,Param!$C$11,Param!$D$11,Param!$E$11)</f>
        <v>31981</v>
      </c>
      <c r="S1096" s="3">
        <f t="shared" si="402"/>
        <v>29.448434622467772</v>
      </c>
      <c r="T1096" s="3">
        <f>IF(A1096&lt;$K$3,$K$2,tarifest3grenz(A1096-$K$3,$A$3,Param!$B$10,Param!$C$10,Param!$D$10,Param!$E$10,Param!$B$11,Param!$C$11,Param!$D$11,Param!$E$11))*100</f>
        <v>42</v>
      </c>
      <c r="U1096" s="3">
        <f>MAX(K1096-tarifest3($K$3,$A$3,Param!$B$10,Param!$C$10,Param!$D$10,Param!$E$10,Param!$B$11,Param!$C$11,Param!$D$11,Param!$E$11),0)</f>
        <v>35391</v>
      </c>
      <c r="V1096" s="3">
        <f t="shared" si="403"/>
        <v>32.588397790055254</v>
      </c>
      <c r="W1096" s="3">
        <f t="shared" si="404"/>
        <v>42</v>
      </c>
      <c r="X1096" s="3">
        <f>soli3grenz(K1096,$A$3,Param!$J$9,Param!$J$10,Param!$J$11)*100</f>
        <v>5.5</v>
      </c>
      <c r="Y1096" s="13">
        <f t="shared" si="391"/>
        <v>35391</v>
      </c>
      <c r="Z1096" s="3">
        <f t="shared" si="405"/>
        <v>32.588397790055254</v>
      </c>
      <c r="AA1096" s="13">
        <f t="shared" si="392"/>
        <v>42</v>
      </c>
      <c r="AB1096" s="13">
        <f t="shared" si="393"/>
        <v>-2879.1200000000026</v>
      </c>
      <c r="AC1096" s="13">
        <f t="shared" si="394"/>
        <v>-2.6511233885819507</v>
      </c>
      <c r="AD1096" s="13">
        <f t="shared" si="395"/>
        <v>-2.3099999999999952</v>
      </c>
      <c r="AE1096" s="3">
        <f t="shared" si="396"/>
        <v>0</v>
      </c>
      <c r="AF1096" s="13">
        <f t="shared" si="408"/>
        <v>2879.1200000000026</v>
      </c>
      <c r="AG1096" s="13">
        <f t="shared" si="406"/>
        <v>2.6511233885819507</v>
      </c>
      <c r="AH1096" s="13">
        <f t="shared" si="409"/>
        <v>2.6511233885819507</v>
      </c>
    </row>
    <row r="1097" spans="1:34" x14ac:dyDescent="0.2">
      <c r="A1097" s="8">
        <f t="shared" si="407"/>
        <v>108700</v>
      </c>
      <c r="B1097" s="9">
        <f t="shared" si="387"/>
        <v>108.7</v>
      </c>
      <c r="C1097" s="13">
        <f>tarifest3(A1097,$A$3,Param!$B$5,Param!$C$5,Param!$D$5,Param!$E$5,Param!$B$6,Param!$C$6,Param!$D$6,Param!$E$6)</f>
        <v>36317</v>
      </c>
      <c r="D1097" s="3">
        <f t="shared" si="397"/>
        <v>33.41030358785649</v>
      </c>
      <c r="E1097" s="3">
        <f>tarifest3grenz(A1097,$A$3,Param!$B$5,Param!$C$5,Param!$D$5,Param!$E$5,Param!$B$6,Param!$C$6,Param!$D$6,Param!$E$6)*100</f>
        <v>42</v>
      </c>
      <c r="F1097" s="13">
        <f>soli3(C1097,$A$3,Param!$J$4,Param!$J$5,Param!$J$6)</f>
        <v>1997.43</v>
      </c>
      <c r="G1097" s="3">
        <f>soli3grenz(C1097,$A$3,Param!$J$4,Param!$J$5,Param!$J$6)*100</f>
        <v>5.5</v>
      </c>
      <c r="H1097" s="13">
        <f t="shared" si="388"/>
        <v>38314.43</v>
      </c>
      <c r="I1097" s="3">
        <f t="shared" si="410"/>
        <v>35.247865685372588</v>
      </c>
      <c r="J1097" s="13">
        <f t="shared" si="389"/>
        <v>44.309999999999995</v>
      </c>
      <c r="K1097" s="13">
        <f>tarifest3(A1097,$A$3,Param!$B$10,Param!$C$10,Param!$D$10,Param!$E$10,Param!$B$11,Param!$C$11,Param!$D$11,Param!$E$11)</f>
        <v>40663</v>
      </c>
      <c r="L1097" s="3">
        <f t="shared" si="398"/>
        <v>37.408463661453538</v>
      </c>
      <c r="M1097" s="3">
        <f>tarifest3grenz(A1097,$A$3,Param!$B$10,Param!$C$10,Param!$D$10,Param!$E$10,Param!$B$11,Param!$C$11,Param!$D$11,Param!$E$11)*100</f>
        <v>42</v>
      </c>
      <c r="N1097" s="3">
        <f t="shared" si="399"/>
        <v>26263</v>
      </c>
      <c r="O1097" s="3">
        <f t="shared" si="400"/>
        <v>24.160993560257591</v>
      </c>
      <c r="P1097" s="13">
        <f t="shared" si="390"/>
        <v>76090</v>
      </c>
      <c r="Q1097" s="13">
        <f t="shared" si="401"/>
        <v>0</v>
      </c>
      <c r="R1097" s="13">
        <f>tarifest3(A1097-$K$3,$A$3,Param!$B$10,Param!$C$10,Param!$D$10,Param!$E$10,Param!$B$11,Param!$C$11,Param!$D$11,Param!$E$11)</f>
        <v>32023</v>
      </c>
      <c r="S1097" s="3">
        <f t="shared" si="402"/>
        <v>29.459981600735968</v>
      </c>
      <c r="T1097" s="3">
        <f>IF(A1097&lt;$K$3,$K$2,tarifest3grenz(A1097-$K$3,$A$3,Param!$B$10,Param!$C$10,Param!$D$10,Param!$E$10,Param!$B$11,Param!$C$11,Param!$D$11,Param!$E$11))*100</f>
        <v>42</v>
      </c>
      <c r="U1097" s="3">
        <f>MAX(K1097-tarifest3($K$3,$A$3,Param!$B$10,Param!$C$10,Param!$D$10,Param!$E$10,Param!$B$11,Param!$C$11,Param!$D$11,Param!$E$11),0)</f>
        <v>35433</v>
      </c>
      <c r="V1097" s="3">
        <f t="shared" si="403"/>
        <v>32.597056117755294</v>
      </c>
      <c r="W1097" s="3">
        <f t="shared" si="404"/>
        <v>42</v>
      </c>
      <c r="X1097" s="3">
        <f>soli3grenz(K1097,$A$3,Param!$J$9,Param!$J$10,Param!$J$11)*100</f>
        <v>5.5</v>
      </c>
      <c r="Y1097" s="13">
        <f t="shared" si="391"/>
        <v>35433</v>
      </c>
      <c r="Z1097" s="3">
        <f t="shared" si="405"/>
        <v>32.597056117755294</v>
      </c>
      <c r="AA1097" s="13">
        <f t="shared" si="392"/>
        <v>42</v>
      </c>
      <c r="AB1097" s="13">
        <f t="shared" si="393"/>
        <v>-2881.4300000000003</v>
      </c>
      <c r="AC1097" s="13">
        <f t="shared" si="394"/>
        <v>-2.6508095676172942</v>
      </c>
      <c r="AD1097" s="13">
        <f t="shared" si="395"/>
        <v>-2.3099999999999952</v>
      </c>
      <c r="AE1097" s="3">
        <f t="shared" si="396"/>
        <v>0</v>
      </c>
      <c r="AF1097" s="13">
        <f t="shared" si="408"/>
        <v>2881.4300000000003</v>
      </c>
      <c r="AG1097" s="13">
        <f t="shared" si="406"/>
        <v>2.6508095676172942</v>
      </c>
      <c r="AH1097" s="13">
        <f t="shared" si="409"/>
        <v>2.6508095676172942</v>
      </c>
    </row>
    <row r="1098" spans="1:34" x14ac:dyDescent="0.2">
      <c r="A1098" s="8">
        <f t="shared" si="407"/>
        <v>108800</v>
      </c>
      <c r="B1098" s="9">
        <f t="shared" ref="B1098:B1161" si="411">+A1098/1000</f>
        <v>108.8</v>
      </c>
      <c r="C1098" s="13">
        <f>tarifest3(A1098,$A$3,Param!$B$5,Param!$C$5,Param!$D$5,Param!$E$5,Param!$B$6,Param!$C$6,Param!$D$6,Param!$E$6)</f>
        <v>36359</v>
      </c>
      <c r="D1098" s="3">
        <f t="shared" si="397"/>
        <v>33.418198529411761</v>
      </c>
      <c r="E1098" s="3">
        <f>tarifest3grenz(A1098,$A$3,Param!$B$5,Param!$C$5,Param!$D$5,Param!$E$5,Param!$B$6,Param!$C$6,Param!$D$6,Param!$E$6)*100</f>
        <v>42</v>
      </c>
      <c r="F1098" s="13">
        <f>soli3(C1098,$A$3,Param!$J$4,Param!$J$5,Param!$J$6)</f>
        <v>1999.74</v>
      </c>
      <c r="G1098" s="3">
        <f>soli3grenz(C1098,$A$3,Param!$J$4,Param!$J$5,Param!$J$6)*100</f>
        <v>5.5</v>
      </c>
      <c r="H1098" s="13">
        <f t="shared" ref="H1098:H1161" si="412">+C1098+F1098</f>
        <v>38358.74</v>
      </c>
      <c r="I1098" s="3">
        <f t="shared" si="410"/>
        <v>35.256194852941178</v>
      </c>
      <c r="J1098" s="13">
        <f t="shared" ref="J1098:J1161" si="413">+E1098*(1+G1098/100)</f>
        <v>44.309999999999995</v>
      </c>
      <c r="K1098" s="13">
        <f>tarifest3(A1098,$A$3,Param!$B$10,Param!$C$10,Param!$D$10,Param!$E$10,Param!$B$11,Param!$C$11,Param!$D$11,Param!$E$11)</f>
        <v>40705</v>
      </c>
      <c r="L1098" s="3">
        <f t="shared" si="398"/>
        <v>37.412683823529413</v>
      </c>
      <c r="M1098" s="3">
        <f>tarifest3grenz(A1098,$A$3,Param!$B$10,Param!$C$10,Param!$D$10,Param!$E$10,Param!$B$11,Param!$C$11,Param!$D$11,Param!$E$11)*100</f>
        <v>42</v>
      </c>
      <c r="N1098" s="3">
        <f t="shared" si="399"/>
        <v>26305</v>
      </c>
      <c r="O1098" s="3">
        <f t="shared" si="400"/>
        <v>24.177389705882351</v>
      </c>
      <c r="P1098" s="13">
        <f t="shared" ref="P1098:P1161" si="414">+A1098*$K$2</f>
        <v>76160</v>
      </c>
      <c r="Q1098" s="13">
        <f t="shared" si="401"/>
        <v>0</v>
      </c>
      <c r="R1098" s="13">
        <f>tarifest3(A1098-$K$3,$A$3,Param!$B$10,Param!$C$10,Param!$D$10,Param!$E$10,Param!$B$11,Param!$C$11,Param!$D$11,Param!$E$11)</f>
        <v>32065</v>
      </c>
      <c r="S1098" s="3">
        <f t="shared" si="402"/>
        <v>29.471507352941178</v>
      </c>
      <c r="T1098" s="3">
        <f>IF(A1098&lt;$K$3,$K$2,tarifest3grenz(A1098-$K$3,$A$3,Param!$B$10,Param!$C$10,Param!$D$10,Param!$E$10,Param!$B$11,Param!$C$11,Param!$D$11,Param!$E$11))*100</f>
        <v>42</v>
      </c>
      <c r="U1098" s="3">
        <f>MAX(K1098-tarifest3($K$3,$A$3,Param!$B$10,Param!$C$10,Param!$D$10,Param!$E$10,Param!$B$11,Param!$C$11,Param!$D$11,Param!$E$11),0)</f>
        <v>35475</v>
      </c>
      <c r="V1098" s="3">
        <f t="shared" si="403"/>
        <v>32.605698529411761</v>
      </c>
      <c r="W1098" s="3">
        <f t="shared" si="404"/>
        <v>42</v>
      </c>
      <c r="X1098" s="3">
        <f>soli3grenz(K1098,$A$3,Param!$J$9,Param!$J$10,Param!$J$11)*100</f>
        <v>5.5</v>
      </c>
      <c r="Y1098" s="13">
        <f t="shared" ref="Y1098:Y1161" si="415">IF($Y$4=0,N1098,IF($Y$4=1,Q1098+R1098,IF($Y$4=2,Q1098+U1098)))</f>
        <v>35475</v>
      </c>
      <c r="Z1098" s="3">
        <f t="shared" si="405"/>
        <v>32.605698529411761</v>
      </c>
      <c r="AA1098" s="13">
        <f t="shared" ref="AA1098:AA1161" si="416">IF($Y$4=0,M1098,IF($Y$4=1,T1098,IF($Y$4=2,W1098)))</f>
        <v>42</v>
      </c>
      <c r="AB1098" s="13">
        <f t="shared" ref="AB1098:AB1161" si="417">+Y1098-H1098</f>
        <v>-2883.739999999998</v>
      </c>
      <c r="AC1098" s="13">
        <f t="shared" ref="AC1098:AC1161" si="418">+Z1098-I1098</f>
        <v>-2.650496323529417</v>
      </c>
      <c r="AD1098" s="13">
        <f t="shared" ref="AD1098:AD1161" si="419">+AA1098-J1098</f>
        <v>-2.3099999999999952</v>
      </c>
      <c r="AE1098" s="3">
        <f t="shared" ref="AE1098:AE1161" si="420">+M1098-E1098</f>
        <v>0</v>
      </c>
      <c r="AF1098" s="13">
        <f t="shared" si="408"/>
        <v>2883.739999999998</v>
      </c>
      <c r="AG1098" s="13">
        <f t="shared" si="406"/>
        <v>2.650496323529417</v>
      </c>
      <c r="AH1098" s="13">
        <f t="shared" si="409"/>
        <v>2.650496323529417</v>
      </c>
    </row>
    <row r="1099" spans="1:34" x14ac:dyDescent="0.2">
      <c r="A1099" s="8">
        <f t="shared" si="407"/>
        <v>108900</v>
      </c>
      <c r="B1099" s="9">
        <f t="shared" si="411"/>
        <v>108.9</v>
      </c>
      <c r="C1099" s="13">
        <f>tarifest3(A1099,$A$3,Param!$B$5,Param!$C$5,Param!$D$5,Param!$E$5,Param!$B$6,Param!$C$6,Param!$D$6,Param!$E$6)</f>
        <v>36401</v>
      </c>
      <c r="D1099" s="3">
        <f t="shared" ref="D1099:D1162" si="421">IF($A1099=0,0,C1099/$A1099*100)</f>
        <v>33.426078971533521</v>
      </c>
      <c r="E1099" s="3">
        <f>tarifest3grenz(A1099,$A$3,Param!$B$5,Param!$C$5,Param!$D$5,Param!$E$5,Param!$B$6,Param!$C$6,Param!$D$6,Param!$E$6)*100</f>
        <v>42</v>
      </c>
      <c r="F1099" s="13">
        <f>soli3(C1099,$A$3,Param!$J$4,Param!$J$5,Param!$J$6)</f>
        <v>2002.05</v>
      </c>
      <c r="G1099" s="3">
        <f>soli3grenz(C1099,$A$3,Param!$J$4,Param!$J$5,Param!$J$6)*100</f>
        <v>5.5</v>
      </c>
      <c r="H1099" s="13">
        <f t="shared" si="412"/>
        <v>38403.050000000003</v>
      </c>
      <c r="I1099" s="3">
        <f t="shared" si="410"/>
        <v>35.264508723599633</v>
      </c>
      <c r="J1099" s="13">
        <f t="shared" si="413"/>
        <v>44.309999999999995</v>
      </c>
      <c r="K1099" s="13">
        <f>tarifest3(A1099,$A$3,Param!$B$10,Param!$C$10,Param!$D$10,Param!$E$10,Param!$B$11,Param!$C$11,Param!$D$11,Param!$E$11)</f>
        <v>40747</v>
      </c>
      <c r="L1099" s="3">
        <f t="shared" ref="L1099:L1162" si="422">IF($A1099=0,0,K1099/$A1099*100)</f>
        <v>37.416896235078049</v>
      </c>
      <c r="M1099" s="3">
        <f>tarifest3grenz(A1099,$A$3,Param!$B$10,Param!$C$10,Param!$D$10,Param!$E$10,Param!$B$11,Param!$C$11,Param!$D$11,Param!$E$11)*100</f>
        <v>42</v>
      </c>
      <c r="N1099" s="3">
        <f t="shared" ref="N1099:N1162" si="423">+K1099-$K$1</f>
        <v>26347</v>
      </c>
      <c r="O1099" s="3">
        <f t="shared" ref="O1099:O1162" si="424">IF($A1099=0,0,N1099/$A1099*100)</f>
        <v>24.193755739210285</v>
      </c>
      <c r="P1099" s="13">
        <f t="shared" si="414"/>
        <v>76230</v>
      </c>
      <c r="Q1099" s="13">
        <f t="shared" ref="Q1099:Q1162" si="425">MIN(P1099-$K$1,0)</f>
        <v>0</v>
      </c>
      <c r="R1099" s="13">
        <f>tarifest3(A1099-$K$3,$A$3,Param!$B$10,Param!$C$10,Param!$D$10,Param!$E$10,Param!$B$11,Param!$C$11,Param!$D$11,Param!$E$11)</f>
        <v>32107</v>
      </c>
      <c r="S1099" s="3">
        <f t="shared" ref="S1099:S1162" si="426">IF($A1099=0,0,(Q1099+R1099)/$A1099*100)</f>
        <v>29.483011937557389</v>
      </c>
      <c r="T1099" s="3">
        <f>IF(A1099&lt;$K$3,$K$2,tarifest3grenz(A1099-$K$3,$A$3,Param!$B$10,Param!$C$10,Param!$D$10,Param!$E$10,Param!$B$11,Param!$C$11,Param!$D$11,Param!$E$11))*100</f>
        <v>42</v>
      </c>
      <c r="U1099" s="3">
        <f>MAX(K1099-tarifest3($K$3,$A$3,Param!$B$10,Param!$C$10,Param!$D$10,Param!$E$10,Param!$B$11,Param!$C$11,Param!$D$11,Param!$E$11),0)</f>
        <v>35517</v>
      </c>
      <c r="V1099" s="3">
        <f t="shared" ref="V1099:V1162" si="427">IF($A1099=0,0,(Q1099+U1099)/$A1099*100)</f>
        <v>32.614325068870528</v>
      </c>
      <c r="W1099" s="3">
        <f t="shared" ref="W1099:W1162" si="428">IF(A1099&lt;$K$3,$K$2*100,M1099)</f>
        <v>42</v>
      </c>
      <c r="X1099" s="3">
        <f>soli3grenz(K1099,$A$3,Param!$J$9,Param!$J$10,Param!$J$11)*100</f>
        <v>5.5</v>
      </c>
      <c r="Y1099" s="13">
        <f t="shared" si="415"/>
        <v>35517</v>
      </c>
      <c r="Z1099" s="3">
        <f t="shared" ref="Z1099:Z1162" si="429">IF($A1099=0,0,Y1099/$A1099*100)</f>
        <v>32.614325068870528</v>
      </c>
      <c r="AA1099" s="13">
        <f t="shared" si="416"/>
        <v>42</v>
      </c>
      <c r="AB1099" s="13">
        <f t="shared" si="417"/>
        <v>-2886.0500000000029</v>
      </c>
      <c r="AC1099" s="13">
        <f t="shared" si="418"/>
        <v>-2.6501836547291049</v>
      </c>
      <c r="AD1099" s="13">
        <f t="shared" si="419"/>
        <v>-2.3099999999999952</v>
      </c>
      <c r="AE1099" s="3">
        <f t="shared" si="420"/>
        <v>0</v>
      </c>
      <c r="AF1099" s="13">
        <f t="shared" si="408"/>
        <v>2886.0500000000029</v>
      </c>
      <c r="AG1099" s="13">
        <f t="shared" ref="AG1099:AG1162" si="430">-AC1099</f>
        <v>2.6501836547291049</v>
      </c>
      <c r="AH1099" s="13">
        <f t="shared" si="409"/>
        <v>2.6501836547291049</v>
      </c>
    </row>
    <row r="1100" spans="1:34" x14ac:dyDescent="0.2">
      <c r="A1100" s="8">
        <f t="shared" ref="A1100:A1163" si="431">+A1099+100</f>
        <v>109000</v>
      </c>
      <c r="B1100" s="9">
        <f t="shared" si="411"/>
        <v>109</v>
      </c>
      <c r="C1100" s="13">
        <f>tarifest3(A1100,$A$3,Param!$B$5,Param!$C$5,Param!$D$5,Param!$E$5,Param!$B$6,Param!$C$6,Param!$D$6,Param!$E$6)</f>
        <v>36443</v>
      </c>
      <c r="D1100" s="3">
        <f t="shared" si="421"/>
        <v>33.433944954128442</v>
      </c>
      <c r="E1100" s="3">
        <f>tarifest3grenz(A1100,$A$3,Param!$B$5,Param!$C$5,Param!$D$5,Param!$E$5,Param!$B$6,Param!$C$6,Param!$D$6,Param!$E$6)*100</f>
        <v>42</v>
      </c>
      <c r="F1100" s="13">
        <f>soli3(C1100,$A$3,Param!$J$4,Param!$J$5,Param!$J$6)</f>
        <v>2004.36</v>
      </c>
      <c r="G1100" s="3">
        <f>soli3grenz(C1100,$A$3,Param!$J$4,Param!$J$5,Param!$J$6)*100</f>
        <v>5.5</v>
      </c>
      <c r="H1100" s="13">
        <f t="shared" si="412"/>
        <v>38447.360000000001</v>
      </c>
      <c r="I1100" s="3">
        <f t="shared" si="410"/>
        <v>35.272807339449542</v>
      </c>
      <c r="J1100" s="13">
        <f t="shared" si="413"/>
        <v>44.309999999999995</v>
      </c>
      <c r="K1100" s="13">
        <f>tarifest3(A1100,$A$3,Param!$B$10,Param!$C$10,Param!$D$10,Param!$E$10,Param!$B$11,Param!$C$11,Param!$D$11,Param!$E$11)</f>
        <v>40789</v>
      </c>
      <c r="L1100" s="3">
        <f t="shared" si="422"/>
        <v>37.421100917431197</v>
      </c>
      <c r="M1100" s="3">
        <f>tarifest3grenz(A1100,$A$3,Param!$B$10,Param!$C$10,Param!$D$10,Param!$E$10,Param!$B$11,Param!$C$11,Param!$D$11,Param!$E$11)*100</f>
        <v>42</v>
      </c>
      <c r="N1100" s="3">
        <f t="shared" si="423"/>
        <v>26389</v>
      </c>
      <c r="O1100" s="3">
        <f t="shared" si="424"/>
        <v>24.210091743119268</v>
      </c>
      <c r="P1100" s="13">
        <f t="shared" si="414"/>
        <v>76300</v>
      </c>
      <c r="Q1100" s="13">
        <f t="shared" si="425"/>
        <v>0</v>
      </c>
      <c r="R1100" s="13">
        <f>tarifest3(A1100-$K$3,$A$3,Param!$B$10,Param!$C$10,Param!$D$10,Param!$E$10,Param!$B$11,Param!$C$11,Param!$D$11,Param!$E$11)</f>
        <v>32149</v>
      </c>
      <c r="S1100" s="3">
        <f t="shared" si="426"/>
        <v>29.494495412844035</v>
      </c>
      <c r="T1100" s="3">
        <f>IF(A1100&lt;$K$3,$K$2,tarifest3grenz(A1100-$K$3,$A$3,Param!$B$10,Param!$C$10,Param!$D$10,Param!$E$10,Param!$B$11,Param!$C$11,Param!$D$11,Param!$E$11))*100</f>
        <v>42</v>
      </c>
      <c r="U1100" s="3">
        <f>MAX(K1100-tarifest3($K$3,$A$3,Param!$B$10,Param!$C$10,Param!$D$10,Param!$E$10,Param!$B$11,Param!$C$11,Param!$D$11,Param!$E$11),0)</f>
        <v>35559</v>
      </c>
      <c r="V1100" s="3">
        <f t="shared" si="427"/>
        <v>32.622935779816515</v>
      </c>
      <c r="W1100" s="3">
        <f t="shared" si="428"/>
        <v>42</v>
      </c>
      <c r="X1100" s="3">
        <f>soli3grenz(K1100,$A$3,Param!$J$9,Param!$J$10,Param!$J$11)*100</f>
        <v>5.5</v>
      </c>
      <c r="Y1100" s="13">
        <f t="shared" si="415"/>
        <v>35559</v>
      </c>
      <c r="Z1100" s="3">
        <f t="shared" si="429"/>
        <v>32.622935779816515</v>
      </c>
      <c r="AA1100" s="13">
        <f t="shared" si="416"/>
        <v>42</v>
      </c>
      <c r="AB1100" s="13">
        <f t="shared" si="417"/>
        <v>-2888.3600000000006</v>
      </c>
      <c r="AC1100" s="13">
        <f t="shared" si="418"/>
        <v>-2.6498715596330271</v>
      </c>
      <c r="AD1100" s="13">
        <f t="shared" si="419"/>
        <v>-2.3099999999999952</v>
      </c>
      <c r="AE1100" s="3">
        <f t="shared" si="420"/>
        <v>0</v>
      </c>
      <c r="AF1100" s="13">
        <f t="shared" si="408"/>
        <v>2888.3600000000006</v>
      </c>
      <c r="AG1100" s="13">
        <f t="shared" si="430"/>
        <v>2.6498715596330271</v>
      </c>
      <c r="AH1100" s="13">
        <f t="shared" si="409"/>
        <v>2.6498715596330271</v>
      </c>
    </row>
    <row r="1101" spans="1:34" x14ac:dyDescent="0.2">
      <c r="A1101" s="8">
        <f t="shared" si="431"/>
        <v>109100</v>
      </c>
      <c r="B1101" s="9">
        <f t="shared" si="411"/>
        <v>109.1</v>
      </c>
      <c r="C1101" s="13">
        <f>tarifest3(A1101,$A$3,Param!$B$5,Param!$C$5,Param!$D$5,Param!$E$5,Param!$B$6,Param!$C$6,Param!$D$6,Param!$E$6)</f>
        <v>36485</v>
      </c>
      <c r="D1101" s="3">
        <f t="shared" si="421"/>
        <v>33.44179651695692</v>
      </c>
      <c r="E1101" s="3">
        <f>tarifest3grenz(A1101,$A$3,Param!$B$5,Param!$C$5,Param!$D$5,Param!$E$5,Param!$B$6,Param!$C$6,Param!$D$6,Param!$E$6)*100</f>
        <v>42</v>
      </c>
      <c r="F1101" s="13">
        <f>soli3(C1101,$A$3,Param!$J$4,Param!$J$5,Param!$J$6)</f>
        <v>2006.67</v>
      </c>
      <c r="G1101" s="3">
        <f>soli3grenz(C1101,$A$3,Param!$J$4,Param!$J$5,Param!$J$6)*100</f>
        <v>5.5</v>
      </c>
      <c r="H1101" s="13">
        <f t="shared" si="412"/>
        <v>38491.67</v>
      </c>
      <c r="I1101" s="3">
        <f t="shared" si="410"/>
        <v>35.281090742438124</v>
      </c>
      <c r="J1101" s="13">
        <f t="shared" si="413"/>
        <v>44.309999999999995</v>
      </c>
      <c r="K1101" s="13">
        <f>tarifest3(A1101,$A$3,Param!$B$10,Param!$C$10,Param!$D$10,Param!$E$10,Param!$B$11,Param!$C$11,Param!$D$11,Param!$E$11)</f>
        <v>40831</v>
      </c>
      <c r="L1101" s="3">
        <f t="shared" si="422"/>
        <v>37.425297891842348</v>
      </c>
      <c r="M1101" s="3">
        <f>tarifest3grenz(A1101,$A$3,Param!$B$10,Param!$C$10,Param!$D$10,Param!$E$10,Param!$B$11,Param!$C$11,Param!$D$11,Param!$E$11)*100</f>
        <v>42</v>
      </c>
      <c r="N1101" s="3">
        <f t="shared" si="423"/>
        <v>26431</v>
      </c>
      <c r="O1101" s="3">
        <f t="shared" si="424"/>
        <v>24.226397800183321</v>
      </c>
      <c r="P1101" s="13">
        <f t="shared" si="414"/>
        <v>76370</v>
      </c>
      <c r="Q1101" s="13">
        <f t="shared" si="425"/>
        <v>0</v>
      </c>
      <c r="R1101" s="13">
        <f>tarifest3(A1101-$K$3,$A$3,Param!$B$10,Param!$C$10,Param!$D$10,Param!$E$10,Param!$B$11,Param!$C$11,Param!$D$11,Param!$E$11)</f>
        <v>32191</v>
      </c>
      <c r="S1101" s="3">
        <f t="shared" si="426"/>
        <v>29.505957836846932</v>
      </c>
      <c r="T1101" s="3">
        <f>IF(A1101&lt;$K$3,$K$2,tarifest3grenz(A1101-$K$3,$A$3,Param!$B$10,Param!$C$10,Param!$D$10,Param!$E$10,Param!$B$11,Param!$C$11,Param!$D$11,Param!$E$11))*100</f>
        <v>42</v>
      </c>
      <c r="U1101" s="3">
        <f>MAX(K1101-tarifest3($K$3,$A$3,Param!$B$10,Param!$C$10,Param!$D$10,Param!$E$10,Param!$B$11,Param!$C$11,Param!$D$11,Param!$E$11),0)</f>
        <v>35601</v>
      </c>
      <c r="V1101" s="3">
        <f t="shared" si="427"/>
        <v>32.631530705774523</v>
      </c>
      <c r="W1101" s="3">
        <f t="shared" si="428"/>
        <v>42</v>
      </c>
      <c r="X1101" s="3">
        <f>soli3grenz(K1101,$A$3,Param!$J$9,Param!$J$10,Param!$J$11)*100</f>
        <v>5.5</v>
      </c>
      <c r="Y1101" s="13">
        <f t="shared" si="415"/>
        <v>35601</v>
      </c>
      <c r="Z1101" s="3">
        <f t="shared" si="429"/>
        <v>32.631530705774523</v>
      </c>
      <c r="AA1101" s="13">
        <f t="shared" si="416"/>
        <v>42</v>
      </c>
      <c r="AB1101" s="13">
        <f t="shared" si="417"/>
        <v>-2890.6699999999983</v>
      </c>
      <c r="AC1101" s="13">
        <f t="shared" si="418"/>
        <v>-2.6495600366636012</v>
      </c>
      <c r="AD1101" s="13">
        <f t="shared" si="419"/>
        <v>-2.3099999999999952</v>
      </c>
      <c r="AE1101" s="3">
        <f t="shared" si="420"/>
        <v>0</v>
      </c>
      <c r="AF1101" s="13">
        <f t="shared" si="408"/>
        <v>2890.6699999999983</v>
      </c>
      <c r="AG1101" s="13">
        <f t="shared" si="430"/>
        <v>2.6495600366636012</v>
      </c>
      <c r="AH1101" s="13">
        <f t="shared" si="409"/>
        <v>2.6495600366636012</v>
      </c>
    </row>
    <row r="1102" spans="1:34" x14ac:dyDescent="0.2">
      <c r="A1102" s="8">
        <f t="shared" si="431"/>
        <v>109200</v>
      </c>
      <c r="B1102" s="9">
        <f t="shared" si="411"/>
        <v>109.2</v>
      </c>
      <c r="C1102" s="13">
        <f>tarifest3(A1102,$A$3,Param!$B$5,Param!$C$5,Param!$D$5,Param!$E$5,Param!$B$6,Param!$C$6,Param!$D$6,Param!$E$6)</f>
        <v>36527</v>
      </c>
      <c r="D1102" s="3">
        <f t="shared" si="421"/>
        <v>33.449633699633701</v>
      </c>
      <c r="E1102" s="3">
        <f>tarifest3grenz(A1102,$A$3,Param!$B$5,Param!$C$5,Param!$D$5,Param!$E$5,Param!$B$6,Param!$C$6,Param!$D$6,Param!$E$6)*100</f>
        <v>42</v>
      </c>
      <c r="F1102" s="13">
        <f>soli3(C1102,$A$3,Param!$J$4,Param!$J$5,Param!$J$6)</f>
        <v>2008.98</v>
      </c>
      <c r="G1102" s="3">
        <f>soli3grenz(C1102,$A$3,Param!$J$4,Param!$J$5,Param!$J$6)*100</f>
        <v>5.5</v>
      </c>
      <c r="H1102" s="13">
        <f t="shared" si="412"/>
        <v>38535.980000000003</v>
      </c>
      <c r="I1102" s="3">
        <f t="shared" si="410"/>
        <v>35.289358974358976</v>
      </c>
      <c r="J1102" s="13">
        <f t="shared" si="413"/>
        <v>44.309999999999995</v>
      </c>
      <c r="K1102" s="13">
        <f>tarifest3(A1102,$A$3,Param!$B$10,Param!$C$10,Param!$D$10,Param!$E$10,Param!$B$11,Param!$C$11,Param!$D$11,Param!$E$11)</f>
        <v>40873</v>
      </c>
      <c r="L1102" s="3">
        <f t="shared" si="422"/>
        <v>37.429487179487182</v>
      </c>
      <c r="M1102" s="3">
        <f>tarifest3grenz(A1102,$A$3,Param!$B$10,Param!$C$10,Param!$D$10,Param!$E$10,Param!$B$11,Param!$C$11,Param!$D$11,Param!$E$11)*100</f>
        <v>42</v>
      </c>
      <c r="N1102" s="3">
        <f t="shared" si="423"/>
        <v>26473</v>
      </c>
      <c r="O1102" s="3">
        <f t="shared" si="424"/>
        <v>24.242673992673993</v>
      </c>
      <c r="P1102" s="13">
        <f t="shared" si="414"/>
        <v>76440</v>
      </c>
      <c r="Q1102" s="13">
        <f t="shared" si="425"/>
        <v>0</v>
      </c>
      <c r="R1102" s="13">
        <f>tarifest3(A1102-$K$3,$A$3,Param!$B$10,Param!$C$10,Param!$D$10,Param!$E$10,Param!$B$11,Param!$C$11,Param!$D$11,Param!$E$11)</f>
        <v>32233</v>
      </c>
      <c r="S1102" s="3">
        <f t="shared" si="426"/>
        <v>29.51739926739927</v>
      </c>
      <c r="T1102" s="3">
        <f>IF(A1102&lt;$K$3,$K$2,tarifest3grenz(A1102-$K$3,$A$3,Param!$B$10,Param!$C$10,Param!$D$10,Param!$E$10,Param!$B$11,Param!$C$11,Param!$D$11,Param!$E$11))*100</f>
        <v>42</v>
      </c>
      <c r="U1102" s="3">
        <f>MAX(K1102-tarifest3($K$3,$A$3,Param!$B$10,Param!$C$10,Param!$D$10,Param!$E$10,Param!$B$11,Param!$C$11,Param!$D$11,Param!$E$11),0)</f>
        <v>35643</v>
      </c>
      <c r="V1102" s="3">
        <f t="shared" si="427"/>
        <v>32.640109890109891</v>
      </c>
      <c r="W1102" s="3">
        <f t="shared" si="428"/>
        <v>42</v>
      </c>
      <c r="X1102" s="3">
        <f>soli3grenz(K1102,$A$3,Param!$J$9,Param!$J$10,Param!$J$11)*100</f>
        <v>5.5</v>
      </c>
      <c r="Y1102" s="13">
        <f t="shared" si="415"/>
        <v>35643</v>
      </c>
      <c r="Z1102" s="3">
        <f t="shared" si="429"/>
        <v>32.640109890109891</v>
      </c>
      <c r="AA1102" s="13">
        <f t="shared" si="416"/>
        <v>42</v>
      </c>
      <c r="AB1102" s="13">
        <f t="shared" si="417"/>
        <v>-2892.9800000000032</v>
      </c>
      <c r="AC1102" s="13">
        <f t="shared" si="418"/>
        <v>-2.6492490842490852</v>
      </c>
      <c r="AD1102" s="13">
        <f t="shared" si="419"/>
        <v>-2.3099999999999952</v>
      </c>
      <c r="AE1102" s="3">
        <f t="shared" si="420"/>
        <v>0</v>
      </c>
      <c r="AF1102" s="13">
        <f t="shared" si="408"/>
        <v>2892.9800000000032</v>
      </c>
      <c r="AG1102" s="13">
        <f t="shared" si="430"/>
        <v>2.6492490842490852</v>
      </c>
      <c r="AH1102" s="13">
        <f t="shared" si="409"/>
        <v>2.6492490842490852</v>
      </c>
    </row>
    <row r="1103" spans="1:34" x14ac:dyDescent="0.2">
      <c r="A1103" s="8">
        <f t="shared" si="431"/>
        <v>109300</v>
      </c>
      <c r="B1103" s="9">
        <f t="shared" si="411"/>
        <v>109.3</v>
      </c>
      <c r="C1103" s="13">
        <f>tarifest3(A1103,$A$3,Param!$B$5,Param!$C$5,Param!$D$5,Param!$E$5,Param!$B$6,Param!$C$6,Param!$D$6,Param!$E$6)</f>
        <v>36569</v>
      </c>
      <c r="D1103" s="3">
        <f t="shared" si="421"/>
        <v>33.457456541628545</v>
      </c>
      <c r="E1103" s="3">
        <f>tarifest3grenz(A1103,$A$3,Param!$B$5,Param!$C$5,Param!$D$5,Param!$E$5,Param!$B$6,Param!$C$6,Param!$D$6,Param!$E$6)*100</f>
        <v>42</v>
      </c>
      <c r="F1103" s="13">
        <f>soli3(C1103,$A$3,Param!$J$4,Param!$J$5,Param!$J$6)</f>
        <v>2011.29</v>
      </c>
      <c r="G1103" s="3">
        <f>soli3grenz(C1103,$A$3,Param!$J$4,Param!$J$5,Param!$J$6)*100</f>
        <v>5.5</v>
      </c>
      <c r="H1103" s="13">
        <f t="shared" si="412"/>
        <v>38580.29</v>
      </c>
      <c r="I1103" s="3">
        <f t="shared" si="410"/>
        <v>35.297612076852701</v>
      </c>
      <c r="J1103" s="13">
        <f t="shared" si="413"/>
        <v>44.309999999999995</v>
      </c>
      <c r="K1103" s="13">
        <f>tarifest3(A1103,$A$3,Param!$B$10,Param!$C$10,Param!$D$10,Param!$E$10,Param!$B$11,Param!$C$11,Param!$D$11,Param!$E$11)</f>
        <v>40915</v>
      </c>
      <c r="L1103" s="3">
        <f t="shared" si="422"/>
        <v>37.43366880146386</v>
      </c>
      <c r="M1103" s="3">
        <f>tarifest3grenz(A1103,$A$3,Param!$B$10,Param!$C$10,Param!$D$10,Param!$E$10,Param!$B$11,Param!$C$11,Param!$D$11,Param!$E$11)*100</f>
        <v>42</v>
      </c>
      <c r="N1103" s="3">
        <f t="shared" si="423"/>
        <v>26515</v>
      </c>
      <c r="O1103" s="3">
        <f t="shared" si="424"/>
        <v>24.258920402561756</v>
      </c>
      <c r="P1103" s="13">
        <f t="shared" si="414"/>
        <v>76510</v>
      </c>
      <c r="Q1103" s="13">
        <f t="shared" si="425"/>
        <v>0</v>
      </c>
      <c r="R1103" s="13">
        <f>tarifest3(A1103-$K$3,$A$3,Param!$B$10,Param!$C$10,Param!$D$10,Param!$E$10,Param!$B$11,Param!$C$11,Param!$D$11,Param!$E$11)</f>
        <v>32275</v>
      </c>
      <c r="S1103" s="3">
        <f t="shared" si="426"/>
        <v>29.528819762122598</v>
      </c>
      <c r="T1103" s="3">
        <f>IF(A1103&lt;$K$3,$K$2,tarifest3grenz(A1103-$K$3,$A$3,Param!$B$10,Param!$C$10,Param!$D$10,Param!$E$10,Param!$B$11,Param!$C$11,Param!$D$11,Param!$E$11))*100</f>
        <v>42</v>
      </c>
      <c r="U1103" s="3">
        <f>MAX(K1103-tarifest3($K$3,$A$3,Param!$B$10,Param!$C$10,Param!$D$10,Param!$E$10,Param!$B$11,Param!$C$11,Param!$D$11,Param!$E$11),0)</f>
        <v>35685</v>
      </c>
      <c r="V1103" s="3">
        <f t="shared" si="427"/>
        <v>32.648673376029272</v>
      </c>
      <c r="W1103" s="3">
        <f t="shared" si="428"/>
        <v>42</v>
      </c>
      <c r="X1103" s="3">
        <f>soli3grenz(K1103,$A$3,Param!$J$9,Param!$J$10,Param!$J$11)*100</f>
        <v>5.5</v>
      </c>
      <c r="Y1103" s="13">
        <f t="shared" si="415"/>
        <v>35685</v>
      </c>
      <c r="Z1103" s="3">
        <f t="shared" si="429"/>
        <v>32.648673376029272</v>
      </c>
      <c r="AA1103" s="13">
        <f t="shared" si="416"/>
        <v>42</v>
      </c>
      <c r="AB1103" s="13">
        <f t="shared" si="417"/>
        <v>-2895.2900000000009</v>
      </c>
      <c r="AC1103" s="13">
        <f t="shared" si="418"/>
        <v>-2.6489387008234289</v>
      </c>
      <c r="AD1103" s="13">
        <f t="shared" si="419"/>
        <v>-2.3099999999999952</v>
      </c>
      <c r="AE1103" s="3">
        <f t="shared" si="420"/>
        <v>0</v>
      </c>
      <c r="AF1103" s="13">
        <f t="shared" si="408"/>
        <v>2895.2900000000009</v>
      </c>
      <c r="AG1103" s="13">
        <f t="shared" si="430"/>
        <v>2.6489387008234289</v>
      </c>
      <c r="AH1103" s="13">
        <f t="shared" si="409"/>
        <v>2.6489387008234289</v>
      </c>
    </row>
    <row r="1104" spans="1:34" x14ac:dyDescent="0.2">
      <c r="A1104" s="8">
        <f t="shared" si="431"/>
        <v>109400</v>
      </c>
      <c r="B1104" s="9">
        <f t="shared" si="411"/>
        <v>109.4</v>
      </c>
      <c r="C1104" s="13">
        <f>tarifest3(A1104,$A$3,Param!$B$5,Param!$C$5,Param!$D$5,Param!$E$5,Param!$B$6,Param!$C$6,Param!$D$6,Param!$E$6)</f>
        <v>36611</v>
      </c>
      <c r="D1104" s="3">
        <f t="shared" si="421"/>
        <v>33.46526508226691</v>
      </c>
      <c r="E1104" s="3">
        <f>tarifest3grenz(A1104,$A$3,Param!$B$5,Param!$C$5,Param!$D$5,Param!$E$5,Param!$B$6,Param!$C$6,Param!$D$6,Param!$E$6)*100</f>
        <v>42</v>
      </c>
      <c r="F1104" s="13">
        <f>soli3(C1104,$A$3,Param!$J$4,Param!$J$5,Param!$J$6)</f>
        <v>2013.6</v>
      </c>
      <c r="G1104" s="3">
        <f>soli3grenz(C1104,$A$3,Param!$J$4,Param!$J$5,Param!$J$6)*100</f>
        <v>5.5</v>
      </c>
      <c r="H1104" s="13">
        <f t="shared" si="412"/>
        <v>38624.6</v>
      </c>
      <c r="I1104" s="3">
        <f t="shared" si="410"/>
        <v>35.305850091407677</v>
      </c>
      <c r="J1104" s="13">
        <f t="shared" si="413"/>
        <v>44.309999999999995</v>
      </c>
      <c r="K1104" s="13">
        <f>tarifest3(A1104,$A$3,Param!$B$10,Param!$C$10,Param!$D$10,Param!$E$10,Param!$B$11,Param!$C$11,Param!$D$11,Param!$E$11)</f>
        <v>40957</v>
      </c>
      <c r="L1104" s="3">
        <f t="shared" si="422"/>
        <v>37.437842778793417</v>
      </c>
      <c r="M1104" s="3">
        <f>tarifest3grenz(A1104,$A$3,Param!$B$10,Param!$C$10,Param!$D$10,Param!$E$10,Param!$B$11,Param!$C$11,Param!$D$11,Param!$E$11)*100</f>
        <v>42</v>
      </c>
      <c r="N1104" s="3">
        <f t="shared" si="423"/>
        <v>26557</v>
      </c>
      <c r="O1104" s="3">
        <f t="shared" si="424"/>
        <v>24.275137111517367</v>
      </c>
      <c r="P1104" s="13">
        <f t="shared" si="414"/>
        <v>76580</v>
      </c>
      <c r="Q1104" s="13">
        <f t="shared" si="425"/>
        <v>0</v>
      </c>
      <c r="R1104" s="13">
        <f>tarifest3(A1104-$K$3,$A$3,Param!$B$10,Param!$C$10,Param!$D$10,Param!$E$10,Param!$B$11,Param!$C$11,Param!$D$11,Param!$E$11)</f>
        <v>32317</v>
      </c>
      <c r="S1104" s="3">
        <f t="shared" si="426"/>
        <v>29.540219378427789</v>
      </c>
      <c r="T1104" s="3">
        <f>IF(A1104&lt;$K$3,$K$2,tarifest3grenz(A1104-$K$3,$A$3,Param!$B$10,Param!$C$10,Param!$D$10,Param!$E$10,Param!$B$11,Param!$C$11,Param!$D$11,Param!$E$11))*100</f>
        <v>42</v>
      </c>
      <c r="U1104" s="3">
        <f>MAX(K1104-tarifest3($K$3,$A$3,Param!$B$10,Param!$C$10,Param!$D$10,Param!$E$10,Param!$B$11,Param!$C$11,Param!$D$11,Param!$E$11),0)</f>
        <v>35727</v>
      </c>
      <c r="V1104" s="3">
        <f t="shared" si="427"/>
        <v>32.657221206581355</v>
      </c>
      <c r="W1104" s="3">
        <f t="shared" si="428"/>
        <v>42</v>
      </c>
      <c r="X1104" s="3">
        <f>soli3grenz(K1104,$A$3,Param!$J$9,Param!$J$10,Param!$J$11)*100</f>
        <v>5.5</v>
      </c>
      <c r="Y1104" s="13">
        <f t="shared" si="415"/>
        <v>35727</v>
      </c>
      <c r="Z1104" s="3">
        <f t="shared" si="429"/>
        <v>32.657221206581355</v>
      </c>
      <c r="AA1104" s="13">
        <f t="shared" si="416"/>
        <v>42</v>
      </c>
      <c r="AB1104" s="13">
        <f t="shared" si="417"/>
        <v>-2897.5999999999985</v>
      </c>
      <c r="AC1104" s="13">
        <f t="shared" si="418"/>
        <v>-2.6486288848263229</v>
      </c>
      <c r="AD1104" s="13">
        <f t="shared" si="419"/>
        <v>-2.3099999999999952</v>
      </c>
      <c r="AE1104" s="3">
        <f t="shared" si="420"/>
        <v>0</v>
      </c>
      <c r="AF1104" s="13">
        <f t="shared" si="408"/>
        <v>2897.5999999999985</v>
      </c>
      <c r="AG1104" s="13">
        <f t="shared" si="430"/>
        <v>2.6486288848263229</v>
      </c>
      <c r="AH1104" s="13">
        <f t="shared" si="409"/>
        <v>2.6486288848263229</v>
      </c>
    </row>
    <row r="1105" spans="1:34" x14ac:dyDescent="0.2">
      <c r="A1105" s="8">
        <f t="shared" si="431"/>
        <v>109500</v>
      </c>
      <c r="B1105" s="9">
        <f t="shared" si="411"/>
        <v>109.5</v>
      </c>
      <c r="C1105" s="13">
        <f>tarifest3(A1105,$A$3,Param!$B$5,Param!$C$5,Param!$D$5,Param!$E$5,Param!$B$6,Param!$C$6,Param!$D$6,Param!$E$6)</f>
        <v>36653</v>
      </c>
      <c r="D1105" s="3">
        <f t="shared" si="421"/>
        <v>33.473059360730595</v>
      </c>
      <c r="E1105" s="3">
        <f>tarifest3grenz(A1105,$A$3,Param!$B$5,Param!$C$5,Param!$D$5,Param!$E$5,Param!$B$6,Param!$C$6,Param!$D$6,Param!$E$6)*100</f>
        <v>42</v>
      </c>
      <c r="F1105" s="13">
        <f>soli3(C1105,$A$3,Param!$J$4,Param!$J$5,Param!$J$6)</f>
        <v>2015.91</v>
      </c>
      <c r="G1105" s="3">
        <f>soli3grenz(C1105,$A$3,Param!$J$4,Param!$J$5,Param!$J$6)*100</f>
        <v>5.5</v>
      </c>
      <c r="H1105" s="13">
        <f t="shared" si="412"/>
        <v>38668.910000000003</v>
      </c>
      <c r="I1105" s="3">
        <f t="shared" si="410"/>
        <v>35.314073059360737</v>
      </c>
      <c r="J1105" s="13">
        <f t="shared" si="413"/>
        <v>44.309999999999995</v>
      </c>
      <c r="K1105" s="13">
        <f>tarifest3(A1105,$A$3,Param!$B$10,Param!$C$10,Param!$D$10,Param!$E$10,Param!$B$11,Param!$C$11,Param!$D$11,Param!$E$11)</f>
        <v>40999</v>
      </c>
      <c r="L1105" s="3">
        <f t="shared" si="422"/>
        <v>37.44200913242009</v>
      </c>
      <c r="M1105" s="3">
        <f>tarifest3grenz(A1105,$A$3,Param!$B$10,Param!$C$10,Param!$D$10,Param!$E$10,Param!$B$11,Param!$C$11,Param!$D$11,Param!$E$11)*100</f>
        <v>42</v>
      </c>
      <c r="N1105" s="3">
        <f t="shared" si="423"/>
        <v>26599</v>
      </c>
      <c r="O1105" s="3">
        <f t="shared" si="424"/>
        <v>24.291324200913241</v>
      </c>
      <c r="P1105" s="13">
        <f t="shared" si="414"/>
        <v>76650</v>
      </c>
      <c r="Q1105" s="13">
        <f t="shared" si="425"/>
        <v>0</v>
      </c>
      <c r="R1105" s="13">
        <f>tarifest3(A1105-$K$3,$A$3,Param!$B$10,Param!$C$10,Param!$D$10,Param!$E$10,Param!$B$11,Param!$C$11,Param!$D$11,Param!$E$11)</f>
        <v>32359</v>
      </c>
      <c r="S1105" s="3">
        <f t="shared" si="426"/>
        <v>29.551598173515981</v>
      </c>
      <c r="T1105" s="3">
        <f>IF(A1105&lt;$K$3,$K$2,tarifest3grenz(A1105-$K$3,$A$3,Param!$B$10,Param!$C$10,Param!$D$10,Param!$E$10,Param!$B$11,Param!$C$11,Param!$D$11,Param!$E$11))*100</f>
        <v>42</v>
      </c>
      <c r="U1105" s="3">
        <f>MAX(K1105-tarifest3($K$3,$A$3,Param!$B$10,Param!$C$10,Param!$D$10,Param!$E$10,Param!$B$11,Param!$C$11,Param!$D$11,Param!$E$11),0)</f>
        <v>35769</v>
      </c>
      <c r="V1105" s="3">
        <f t="shared" si="427"/>
        <v>32.665753424657531</v>
      </c>
      <c r="W1105" s="3">
        <f t="shared" si="428"/>
        <v>42</v>
      </c>
      <c r="X1105" s="3">
        <f>soli3grenz(K1105,$A$3,Param!$J$9,Param!$J$10,Param!$J$11)*100</f>
        <v>5.5</v>
      </c>
      <c r="Y1105" s="13">
        <f t="shared" si="415"/>
        <v>35769</v>
      </c>
      <c r="Z1105" s="3">
        <f t="shared" si="429"/>
        <v>32.665753424657531</v>
      </c>
      <c r="AA1105" s="13">
        <f t="shared" si="416"/>
        <v>42</v>
      </c>
      <c r="AB1105" s="13">
        <f t="shared" si="417"/>
        <v>-2899.9100000000035</v>
      </c>
      <c r="AC1105" s="13">
        <f t="shared" si="418"/>
        <v>-2.6483196347032063</v>
      </c>
      <c r="AD1105" s="13">
        <f t="shared" si="419"/>
        <v>-2.3099999999999952</v>
      </c>
      <c r="AE1105" s="3">
        <f t="shared" si="420"/>
        <v>0</v>
      </c>
      <c r="AF1105" s="13">
        <f t="shared" si="408"/>
        <v>2899.9100000000035</v>
      </c>
      <c r="AG1105" s="13">
        <f t="shared" si="430"/>
        <v>2.6483196347032063</v>
      </c>
      <c r="AH1105" s="13">
        <f t="shared" si="409"/>
        <v>2.6483196347032063</v>
      </c>
    </row>
    <row r="1106" spans="1:34" x14ac:dyDescent="0.2">
      <c r="A1106" s="8">
        <f t="shared" si="431"/>
        <v>109600</v>
      </c>
      <c r="B1106" s="9">
        <f t="shared" si="411"/>
        <v>109.6</v>
      </c>
      <c r="C1106" s="13">
        <f>tarifest3(A1106,$A$3,Param!$B$5,Param!$C$5,Param!$D$5,Param!$E$5,Param!$B$6,Param!$C$6,Param!$D$6,Param!$E$6)</f>
        <v>36695</v>
      </c>
      <c r="D1106" s="3">
        <f t="shared" si="421"/>
        <v>33.480839416058394</v>
      </c>
      <c r="E1106" s="3">
        <f>tarifest3grenz(A1106,$A$3,Param!$B$5,Param!$C$5,Param!$D$5,Param!$E$5,Param!$B$6,Param!$C$6,Param!$D$6,Param!$E$6)*100</f>
        <v>42</v>
      </c>
      <c r="F1106" s="13">
        <f>soli3(C1106,$A$3,Param!$J$4,Param!$J$5,Param!$J$6)</f>
        <v>2018.22</v>
      </c>
      <c r="G1106" s="3">
        <f>soli3grenz(C1106,$A$3,Param!$J$4,Param!$J$5,Param!$J$6)*100</f>
        <v>5.5</v>
      </c>
      <c r="H1106" s="13">
        <f t="shared" si="412"/>
        <v>38713.22</v>
      </c>
      <c r="I1106" s="3">
        <f t="shared" si="410"/>
        <v>35.322281021897808</v>
      </c>
      <c r="J1106" s="13">
        <f t="shared" si="413"/>
        <v>44.309999999999995</v>
      </c>
      <c r="K1106" s="13">
        <f>tarifest3(A1106,$A$3,Param!$B$10,Param!$C$10,Param!$D$10,Param!$E$10,Param!$B$11,Param!$C$11,Param!$D$11,Param!$E$11)</f>
        <v>41041</v>
      </c>
      <c r="L1106" s="3">
        <f t="shared" si="422"/>
        <v>37.446167883211679</v>
      </c>
      <c r="M1106" s="3">
        <f>tarifest3grenz(A1106,$A$3,Param!$B$10,Param!$C$10,Param!$D$10,Param!$E$10,Param!$B$11,Param!$C$11,Param!$D$11,Param!$E$11)*100</f>
        <v>42</v>
      </c>
      <c r="N1106" s="3">
        <f t="shared" si="423"/>
        <v>26641</v>
      </c>
      <c r="O1106" s="3">
        <f t="shared" si="424"/>
        <v>24.307481751824817</v>
      </c>
      <c r="P1106" s="13">
        <f t="shared" si="414"/>
        <v>76720</v>
      </c>
      <c r="Q1106" s="13">
        <f t="shared" si="425"/>
        <v>0</v>
      </c>
      <c r="R1106" s="13">
        <f>tarifest3(A1106-$K$3,$A$3,Param!$B$10,Param!$C$10,Param!$D$10,Param!$E$10,Param!$B$11,Param!$C$11,Param!$D$11,Param!$E$11)</f>
        <v>32401</v>
      </c>
      <c r="S1106" s="3">
        <f t="shared" si="426"/>
        <v>29.562956204379564</v>
      </c>
      <c r="T1106" s="3">
        <f>IF(A1106&lt;$K$3,$K$2,tarifest3grenz(A1106-$K$3,$A$3,Param!$B$10,Param!$C$10,Param!$D$10,Param!$E$10,Param!$B$11,Param!$C$11,Param!$D$11,Param!$E$11))*100</f>
        <v>42</v>
      </c>
      <c r="U1106" s="3">
        <f>MAX(K1106-tarifest3($K$3,$A$3,Param!$B$10,Param!$C$10,Param!$D$10,Param!$E$10,Param!$B$11,Param!$C$11,Param!$D$11,Param!$E$11),0)</f>
        <v>35811</v>
      </c>
      <c r="V1106" s="3">
        <f t="shared" si="427"/>
        <v>32.674270072992698</v>
      </c>
      <c r="W1106" s="3">
        <f t="shared" si="428"/>
        <v>42</v>
      </c>
      <c r="X1106" s="3">
        <f>soli3grenz(K1106,$A$3,Param!$J$9,Param!$J$10,Param!$J$11)*100</f>
        <v>5.5</v>
      </c>
      <c r="Y1106" s="13">
        <f t="shared" si="415"/>
        <v>35811</v>
      </c>
      <c r="Z1106" s="3">
        <f t="shared" si="429"/>
        <v>32.674270072992698</v>
      </c>
      <c r="AA1106" s="13">
        <f t="shared" si="416"/>
        <v>42</v>
      </c>
      <c r="AB1106" s="13">
        <f t="shared" si="417"/>
        <v>-2902.2200000000012</v>
      </c>
      <c r="AC1106" s="13">
        <f t="shared" si="418"/>
        <v>-2.6480109489051102</v>
      </c>
      <c r="AD1106" s="13">
        <f t="shared" si="419"/>
        <v>-2.3099999999999952</v>
      </c>
      <c r="AE1106" s="3">
        <f t="shared" si="420"/>
        <v>0</v>
      </c>
      <c r="AF1106" s="13">
        <f t="shared" si="408"/>
        <v>2902.2200000000012</v>
      </c>
      <c r="AG1106" s="13">
        <f t="shared" si="430"/>
        <v>2.6480109489051102</v>
      </c>
      <c r="AH1106" s="13">
        <f t="shared" si="409"/>
        <v>2.6480109489051102</v>
      </c>
    </row>
    <row r="1107" spans="1:34" x14ac:dyDescent="0.2">
      <c r="A1107" s="8">
        <f t="shared" si="431"/>
        <v>109700</v>
      </c>
      <c r="B1107" s="9">
        <f t="shared" si="411"/>
        <v>109.7</v>
      </c>
      <c r="C1107" s="13">
        <f>tarifest3(A1107,$A$3,Param!$B$5,Param!$C$5,Param!$D$5,Param!$E$5,Param!$B$6,Param!$C$6,Param!$D$6,Param!$E$6)</f>
        <v>36737</v>
      </c>
      <c r="D1107" s="3">
        <f t="shared" si="421"/>
        <v>33.488605287146768</v>
      </c>
      <c r="E1107" s="3">
        <f>tarifest3grenz(A1107,$A$3,Param!$B$5,Param!$C$5,Param!$D$5,Param!$E$5,Param!$B$6,Param!$C$6,Param!$D$6,Param!$E$6)*100</f>
        <v>42</v>
      </c>
      <c r="F1107" s="13">
        <f>soli3(C1107,$A$3,Param!$J$4,Param!$J$5,Param!$J$6)</f>
        <v>2020.53</v>
      </c>
      <c r="G1107" s="3">
        <f>soli3grenz(C1107,$A$3,Param!$J$4,Param!$J$5,Param!$J$6)*100</f>
        <v>5.5</v>
      </c>
      <c r="H1107" s="13">
        <f t="shared" si="412"/>
        <v>38757.53</v>
      </c>
      <c r="I1107" s="3">
        <f t="shared" si="410"/>
        <v>35.330474020054695</v>
      </c>
      <c r="J1107" s="13">
        <f t="shared" si="413"/>
        <v>44.309999999999995</v>
      </c>
      <c r="K1107" s="13">
        <f>tarifest3(A1107,$A$3,Param!$B$10,Param!$C$10,Param!$D$10,Param!$E$10,Param!$B$11,Param!$C$11,Param!$D$11,Param!$E$11)</f>
        <v>41083</v>
      </c>
      <c r="L1107" s="3">
        <f t="shared" si="422"/>
        <v>37.450319051959887</v>
      </c>
      <c r="M1107" s="3">
        <f>tarifest3grenz(A1107,$A$3,Param!$B$10,Param!$C$10,Param!$D$10,Param!$E$10,Param!$B$11,Param!$C$11,Param!$D$11,Param!$E$11)*100</f>
        <v>42</v>
      </c>
      <c r="N1107" s="3">
        <f t="shared" si="423"/>
        <v>26683</v>
      </c>
      <c r="O1107" s="3">
        <f t="shared" si="424"/>
        <v>24.323609845031903</v>
      </c>
      <c r="P1107" s="13">
        <f t="shared" si="414"/>
        <v>76790</v>
      </c>
      <c r="Q1107" s="13">
        <f t="shared" si="425"/>
        <v>0</v>
      </c>
      <c r="R1107" s="13">
        <f>tarifest3(A1107-$K$3,$A$3,Param!$B$10,Param!$C$10,Param!$D$10,Param!$E$10,Param!$B$11,Param!$C$11,Param!$D$11,Param!$E$11)</f>
        <v>32443</v>
      </c>
      <c r="S1107" s="3">
        <f t="shared" si="426"/>
        <v>29.574293527803096</v>
      </c>
      <c r="T1107" s="3">
        <f>IF(A1107&lt;$K$3,$K$2,tarifest3grenz(A1107-$K$3,$A$3,Param!$B$10,Param!$C$10,Param!$D$10,Param!$E$10,Param!$B$11,Param!$C$11,Param!$D$11,Param!$E$11))*100</f>
        <v>42</v>
      </c>
      <c r="U1107" s="3">
        <f>MAX(K1107-tarifest3($K$3,$A$3,Param!$B$10,Param!$C$10,Param!$D$10,Param!$E$10,Param!$B$11,Param!$C$11,Param!$D$11,Param!$E$11),0)</f>
        <v>35853</v>
      </c>
      <c r="V1107" s="3">
        <f t="shared" si="427"/>
        <v>32.682771194165902</v>
      </c>
      <c r="W1107" s="3">
        <f t="shared" si="428"/>
        <v>42</v>
      </c>
      <c r="X1107" s="3">
        <f>soli3grenz(K1107,$A$3,Param!$J$9,Param!$J$10,Param!$J$11)*100</f>
        <v>5.5</v>
      </c>
      <c r="Y1107" s="13">
        <f t="shared" si="415"/>
        <v>35853</v>
      </c>
      <c r="Z1107" s="3">
        <f t="shared" si="429"/>
        <v>32.682771194165902</v>
      </c>
      <c r="AA1107" s="13">
        <f t="shared" si="416"/>
        <v>42</v>
      </c>
      <c r="AB1107" s="13">
        <f t="shared" si="417"/>
        <v>-2904.5299999999988</v>
      </c>
      <c r="AC1107" s="13">
        <f t="shared" si="418"/>
        <v>-2.6477028258887927</v>
      </c>
      <c r="AD1107" s="13">
        <f t="shared" si="419"/>
        <v>-2.3099999999999952</v>
      </c>
      <c r="AE1107" s="3">
        <f t="shared" si="420"/>
        <v>0</v>
      </c>
      <c r="AF1107" s="13">
        <f t="shared" si="408"/>
        <v>2904.5299999999988</v>
      </c>
      <c r="AG1107" s="13">
        <f t="shared" si="430"/>
        <v>2.6477028258887927</v>
      </c>
      <c r="AH1107" s="13">
        <f t="shared" si="409"/>
        <v>2.6477028258887927</v>
      </c>
    </row>
    <row r="1108" spans="1:34" x14ac:dyDescent="0.2">
      <c r="A1108" s="8">
        <f t="shared" si="431"/>
        <v>109800</v>
      </c>
      <c r="B1108" s="9">
        <f t="shared" si="411"/>
        <v>109.8</v>
      </c>
      <c r="C1108" s="13">
        <f>tarifest3(A1108,$A$3,Param!$B$5,Param!$C$5,Param!$D$5,Param!$E$5,Param!$B$6,Param!$C$6,Param!$D$6,Param!$E$6)</f>
        <v>36779</v>
      </c>
      <c r="D1108" s="3">
        <f t="shared" si="421"/>
        <v>33.496357012750458</v>
      </c>
      <c r="E1108" s="3">
        <f>tarifest3grenz(A1108,$A$3,Param!$B$5,Param!$C$5,Param!$D$5,Param!$E$5,Param!$B$6,Param!$C$6,Param!$D$6,Param!$E$6)*100</f>
        <v>42</v>
      </c>
      <c r="F1108" s="13">
        <f>soli3(C1108,$A$3,Param!$J$4,Param!$J$5,Param!$J$6)</f>
        <v>2022.84</v>
      </c>
      <c r="G1108" s="3">
        <f>soli3grenz(C1108,$A$3,Param!$J$4,Param!$J$5,Param!$J$6)*100</f>
        <v>5.5</v>
      </c>
      <c r="H1108" s="13">
        <f t="shared" si="412"/>
        <v>38801.839999999997</v>
      </c>
      <c r="I1108" s="3">
        <f t="shared" si="410"/>
        <v>35.338652094717666</v>
      </c>
      <c r="J1108" s="13">
        <f t="shared" si="413"/>
        <v>44.309999999999995</v>
      </c>
      <c r="K1108" s="13">
        <f>tarifest3(A1108,$A$3,Param!$B$10,Param!$C$10,Param!$D$10,Param!$E$10,Param!$B$11,Param!$C$11,Param!$D$11,Param!$E$11)</f>
        <v>41125</v>
      </c>
      <c r="L1108" s="3">
        <f t="shared" si="422"/>
        <v>37.454462659380695</v>
      </c>
      <c r="M1108" s="3">
        <f>tarifest3grenz(A1108,$A$3,Param!$B$10,Param!$C$10,Param!$D$10,Param!$E$10,Param!$B$11,Param!$C$11,Param!$D$11,Param!$E$11)*100</f>
        <v>42</v>
      </c>
      <c r="N1108" s="3">
        <f t="shared" si="423"/>
        <v>26725</v>
      </c>
      <c r="O1108" s="3">
        <f t="shared" si="424"/>
        <v>24.339708561020039</v>
      </c>
      <c r="P1108" s="13">
        <f t="shared" si="414"/>
        <v>76860</v>
      </c>
      <c r="Q1108" s="13">
        <f t="shared" si="425"/>
        <v>0</v>
      </c>
      <c r="R1108" s="13">
        <f>tarifest3(A1108-$K$3,$A$3,Param!$B$10,Param!$C$10,Param!$D$10,Param!$E$10,Param!$B$11,Param!$C$11,Param!$D$11,Param!$E$11)</f>
        <v>32485</v>
      </c>
      <c r="S1108" s="3">
        <f t="shared" si="426"/>
        <v>29.5856102003643</v>
      </c>
      <c r="T1108" s="3">
        <f>IF(A1108&lt;$K$3,$K$2,tarifest3grenz(A1108-$K$3,$A$3,Param!$B$10,Param!$C$10,Param!$D$10,Param!$E$10,Param!$B$11,Param!$C$11,Param!$D$11,Param!$E$11))*100</f>
        <v>42</v>
      </c>
      <c r="U1108" s="3">
        <f>MAX(K1108-tarifest3($K$3,$A$3,Param!$B$10,Param!$C$10,Param!$D$10,Param!$E$10,Param!$B$11,Param!$C$11,Param!$D$11,Param!$E$11),0)</f>
        <v>35895</v>
      </c>
      <c r="V1108" s="3">
        <f t="shared" si="427"/>
        <v>32.691256830601098</v>
      </c>
      <c r="W1108" s="3">
        <f t="shared" si="428"/>
        <v>42</v>
      </c>
      <c r="X1108" s="3">
        <f>soli3grenz(K1108,$A$3,Param!$J$9,Param!$J$10,Param!$J$11)*100</f>
        <v>5.5</v>
      </c>
      <c r="Y1108" s="13">
        <f t="shared" si="415"/>
        <v>35895</v>
      </c>
      <c r="Z1108" s="3">
        <f t="shared" si="429"/>
        <v>32.691256830601098</v>
      </c>
      <c r="AA1108" s="13">
        <f t="shared" si="416"/>
        <v>42</v>
      </c>
      <c r="AB1108" s="13">
        <f t="shared" si="417"/>
        <v>-2906.8399999999965</v>
      </c>
      <c r="AC1108" s="13">
        <f t="shared" si="418"/>
        <v>-2.6473952641165681</v>
      </c>
      <c r="AD1108" s="13">
        <f t="shared" si="419"/>
        <v>-2.3099999999999952</v>
      </c>
      <c r="AE1108" s="3">
        <f t="shared" si="420"/>
        <v>0</v>
      </c>
      <c r="AF1108" s="13">
        <f t="shared" si="408"/>
        <v>2906.8399999999965</v>
      </c>
      <c r="AG1108" s="13">
        <f t="shared" si="430"/>
        <v>2.6473952641165681</v>
      </c>
      <c r="AH1108" s="13">
        <f t="shared" si="409"/>
        <v>2.6473952641165681</v>
      </c>
    </row>
    <row r="1109" spans="1:34" x14ac:dyDescent="0.2">
      <c r="A1109" s="8">
        <f t="shared" si="431"/>
        <v>109900</v>
      </c>
      <c r="B1109" s="9">
        <f t="shared" si="411"/>
        <v>109.9</v>
      </c>
      <c r="C1109" s="13">
        <f>tarifest3(A1109,$A$3,Param!$B$5,Param!$C$5,Param!$D$5,Param!$E$5,Param!$B$6,Param!$C$6,Param!$D$6,Param!$E$6)</f>
        <v>36821</v>
      </c>
      <c r="D1109" s="3">
        <f t="shared" si="421"/>
        <v>33.50409463148317</v>
      </c>
      <c r="E1109" s="3">
        <f>tarifest3grenz(A1109,$A$3,Param!$B$5,Param!$C$5,Param!$D$5,Param!$E$5,Param!$B$6,Param!$C$6,Param!$D$6,Param!$E$6)*100</f>
        <v>42</v>
      </c>
      <c r="F1109" s="13">
        <f>soli3(C1109,$A$3,Param!$J$4,Param!$J$5,Param!$J$6)</f>
        <v>2025.15</v>
      </c>
      <c r="G1109" s="3">
        <f>soli3grenz(C1109,$A$3,Param!$J$4,Param!$J$5,Param!$J$6)*100</f>
        <v>5.5</v>
      </c>
      <c r="H1109" s="13">
        <f t="shared" si="412"/>
        <v>38846.15</v>
      </c>
      <c r="I1109" s="3">
        <f t="shared" si="410"/>
        <v>35.346815286624206</v>
      </c>
      <c r="J1109" s="13">
        <f t="shared" si="413"/>
        <v>44.309999999999995</v>
      </c>
      <c r="K1109" s="13">
        <f>tarifest3(A1109,$A$3,Param!$B$10,Param!$C$10,Param!$D$10,Param!$E$10,Param!$B$11,Param!$C$11,Param!$D$11,Param!$E$11)</f>
        <v>41167</v>
      </c>
      <c r="L1109" s="3">
        <f t="shared" si="422"/>
        <v>37.458598726114651</v>
      </c>
      <c r="M1109" s="3">
        <f>tarifest3grenz(A1109,$A$3,Param!$B$10,Param!$C$10,Param!$D$10,Param!$E$10,Param!$B$11,Param!$C$11,Param!$D$11,Param!$E$11)*100</f>
        <v>42</v>
      </c>
      <c r="N1109" s="3">
        <f t="shared" si="423"/>
        <v>26767</v>
      </c>
      <c r="O1109" s="3">
        <f t="shared" si="424"/>
        <v>24.355777979981802</v>
      </c>
      <c r="P1109" s="13">
        <f t="shared" si="414"/>
        <v>76930</v>
      </c>
      <c r="Q1109" s="13">
        <f t="shared" si="425"/>
        <v>0</v>
      </c>
      <c r="R1109" s="13">
        <f>tarifest3(A1109-$K$3,$A$3,Param!$B$10,Param!$C$10,Param!$D$10,Param!$E$10,Param!$B$11,Param!$C$11,Param!$D$11,Param!$E$11)</f>
        <v>32527</v>
      </c>
      <c r="S1109" s="3">
        <f t="shared" si="426"/>
        <v>29.596906278434943</v>
      </c>
      <c r="T1109" s="3">
        <f>IF(A1109&lt;$K$3,$K$2,tarifest3grenz(A1109-$K$3,$A$3,Param!$B$10,Param!$C$10,Param!$D$10,Param!$E$10,Param!$B$11,Param!$C$11,Param!$D$11,Param!$E$11))*100</f>
        <v>42</v>
      </c>
      <c r="U1109" s="3">
        <f>MAX(K1109-tarifest3($K$3,$A$3,Param!$B$10,Param!$C$10,Param!$D$10,Param!$E$10,Param!$B$11,Param!$C$11,Param!$D$11,Param!$E$11),0)</f>
        <v>35937</v>
      </c>
      <c r="V1109" s="3">
        <f t="shared" si="427"/>
        <v>32.699727024567785</v>
      </c>
      <c r="W1109" s="3">
        <f t="shared" si="428"/>
        <v>42</v>
      </c>
      <c r="X1109" s="3">
        <f>soli3grenz(K1109,$A$3,Param!$J$9,Param!$J$10,Param!$J$11)*100</f>
        <v>5.5</v>
      </c>
      <c r="Y1109" s="13">
        <f t="shared" si="415"/>
        <v>35937</v>
      </c>
      <c r="Z1109" s="3">
        <f t="shared" si="429"/>
        <v>32.699727024567785</v>
      </c>
      <c r="AA1109" s="13">
        <f t="shared" si="416"/>
        <v>42</v>
      </c>
      <c r="AB1109" s="13">
        <f t="shared" si="417"/>
        <v>-2909.1500000000015</v>
      </c>
      <c r="AC1109" s="13">
        <f t="shared" si="418"/>
        <v>-2.6470882620564211</v>
      </c>
      <c r="AD1109" s="13">
        <f t="shared" si="419"/>
        <v>-2.3099999999999952</v>
      </c>
      <c r="AE1109" s="3">
        <f t="shared" si="420"/>
        <v>0</v>
      </c>
      <c r="AF1109" s="13">
        <f t="shared" si="408"/>
        <v>2909.1500000000015</v>
      </c>
      <c r="AG1109" s="13">
        <f t="shared" si="430"/>
        <v>2.6470882620564211</v>
      </c>
      <c r="AH1109" s="13">
        <f t="shared" si="409"/>
        <v>2.6470882620564211</v>
      </c>
    </row>
    <row r="1110" spans="1:34" x14ac:dyDescent="0.2">
      <c r="A1110" s="8">
        <f t="shared" si="431"/>
        <v>110000</v>
      </c>
      <c r="B1110" s="9">
        <f t="shared" si="411"/>
        <v>110</v>
      </c>
      <c r="C1110" s="13">
        <f>tarifest3(A1110,$A$3,Param!$B$5,Param!$C$5,Param!$D$5,Param!$E$5,Param!$B$6,Param!$C$6,Param!$D$6,Param!$E$6)</f>
        <v>36863</v>
      </c>
      <c r="D1110" s="3">
        <f t="shared" si="421"/>
        <v>33.511818181818178</v>
      </c>
      <c r="E1110" s="3">
        <f>tarifest3grenz(A1110,$A$3,Param!$B$5,Param!$C$5,Param!$D$5,Param!$E$5,Param!$B$6,Param!$C$6,Param!$D$6,Param!$E$6)*100</f>
        <v>42</v>
      </c>
      <c r="F1110" s="13">
        <f>soli3(C1110,$A$3,Param!$J$4,Param!$J$5,Param!$J$6)</f>
        <v>2027.46</v>
      </c>
      <c r="G1110" s="3">
        <f>soli3grenz(C1110,$A$3,Param!$J$4,Param!$J$5,Param!$J$6)*100</f>
        <v>5.5</v>
      </c>
      <c r="H1110" s="13">
        <f t="shared" si="412"/>
        <v>38890.46</v>
      </c>
      <c r="I1110" s="3">
        <f t="shared" si="410"/>
        <v>35.354963636363635</v>
      </c>
      <c r="J1110" s="13">
        <f t="shared" si="413"/>
        <v>44.309999999999995</v>
      </c>
      <c r="K1110" s="13">
        <f>tarifest3(A1110,$A$3,Param!$B$10,Param!$C$10,Param!$D$10,Param!$E$10,Param!$B$11,Param!$C$11,Param!$D$11,Param!$E$11)</f>
        <v>41209</v>
      </c>
      <c r="L1110" s="3">
        <f t="shared" si="422"/>
        <v>37.462727272727278</v>
      </c>
      <c r="M1110" s="3">
        <f>tarifest3grenz(A1110,$A$3,Param!$B$10,Param!$C$10,Param!$D$10,Param!$E$10,Param!$B$11,Param!$C$11,Param!$D$11,Param!$E$11)*100</f>
        <v>42</v>
      </c>
      <c r="N1110" s="3">
        <f t="shared" si="423"/>
        <v>26809</v>
      </c>
      <c r="O1110" s="3">
        <f t="shared" si="424"/>
        <v>24.371818181818181</v>
      </c>
      <c r="P1110" s="13">
        <f t="shared" si="414"/>
        <v>77000</v>
      </c>
      <c r="Q1110" s="13">
        <f t="shared" si="425"/>
        <v>0</v>
      </c>
      <c r="R1110" s="13">
        <f>tarifest3(A1110-$K$3,$A$3,Param!$B$10,Param!$C$10,Param!$D$10,Param!$E$10,Param!$B$11,Param!$C$11,Param!$D$11,Param!$E$11)</f>
        <v>32569</v>
      </c>
      <c r="S1110" s="3">
        <f t="shared" si="426"/>
        <v>29.608181818181816</v>
      </c>
      <c r="T1110" s="3">
        <f>IF(A1110&lt;$K$3,$K$2,tarifest3grenz(A1110-$K$3,$A$3,Param!$B$10,Param!$C$10,Param!$D$10,Param!$E$10,Param!$B$11,Param!$C$11,Param!$D$11,Param!$E$11))*100</f>
        <v>42</v>
      </c>
      <c r="U1110" s="3">
        <f>MAX(K1110-tarifest3($K$3,$A$3,Param!$B$10,Param!$C$10,Param!$D$10,Param!$E$10,Param!$B$11,Param!$C$11,Param!$D$11,Param!$E$11),0)</f>
        <v>35979</v>
      </c>
      <c r="V1110" s="3">
        <f t="shared" si="427"/>
        <v>32.708181818181821</v>
      </c>
      <c r="W1110" s="3">
        <f t="shared" si="428"/>
        <v>42</v>
      </c>
      <c r="X1110" s="3">
        <f>soli3grenz(K1110,$A$3,Param!$J$9,Param!$J$10,Param!$J$11)*100</f>
        <v>5.5</v>
      </c>
      <c r="Y1110" s="13">
        <f t="shared" si="415"/>
        <v>35979</v>
      </c>
      <c r="Z1110" s="3">
        <f t="shared" si="429"/>
        <v>32.708181818181821</v>
      </c>
      <c r="AA1110" s="13">
        <f t="shared" si="416"/>
        <v>42</v>
      </c>
      <c r="AB1110" s="13">
        <f t="shared" si="417"/>
        <v>-2911.4599999999991</v>
      </c>
      <c r="AC1110" s="13">
        <f t="shared" si="418"/>
        <v>-2.6467818181818146</v>
      </c>
      <c r="AD1110" s="13">
        <f t="shared" si="419"/>
        <v>-2.3099999999999952</v>
      </c>
      <c r="AE1110" s="3">
        <f t="shared" si="420"/>
        <v>0</v>
      </c>
      <c r="AF1110" s="13">
        <f t="shared" si="408"/>
        <v>2911.4599999999991</v>
      </c>
      <c r="AG1110" s="13">
        <f t="shared" si="430"/>
        <v>2.6467818181818146</v>
      </c>
      <c r="AH1110" s="13">
        <f t="shared" si="409"/>
        <v>2.6467818181818146</v>
      </c>
    </row>
    <row r="1111" spans="1:34" x14ac:dyDescent="0.2">
      <c r="A1111" s="8">
        <f t="shared" si="431"/>
        <v>110100</v>
      </c>
      <c r="B1111" s="9">
        <f t="shared" si="411"/>
        <v>110.1</v>
      </c>
      <c r="C1111" s="13">
        <f>tarifest3(A1111,$A$3,Param!$B$5,Param!$C$5,Param!$D$5,Param!$E$5,Param!$B$6,Param!$C$6,Param!$D$6,Param!$E$6)</f>
        <v>36905</v>
      </c>
      <c r="D1111" s="3">
        <f t="shared" si="421"/>
        <v>33.519527702089007</v>
      </c>
      <c r="E1111" s="3">
        <f>tarifest3grenz(A1111,$A$3,Param!$B$5,Param!$C$5,Param!$D$5,Param!$E$5,Param!$B$6,Param!$C$6,Param!$D$6,Param!$E$6)*100</f>
        <v>42</v>
      </c>
      <c r="F1111" s="13">
        <f>soli3(C1111,$A$3,Param!$J$4,Param!$J$5,Param!$J$6)</f>
        <v>2029.77</v>
      </c>
      <c r="G1111" s="3">
        <f>soli3grenz(C1111,$A$3,Param!$J$4,Param!$J$5,Param!$J$6)*100</f>
        <v>5.5</v>
      </c>
      <c r="H1111" s="13">
        <f t="shared" si="412"/>
        <v>38934.769999999997</v>
      </c>
      <c r="I1111" s="3">
        <f t="shared" si="410"/>
        <v>35.363097184377835</v>
      </c>
      <c r="J1111" s="13">
        <f t="shared" si="413"/>
        <v>44.309999999999995</v>
      </c>
      <c r="K1111" s="13">
        <f>tarifest3(A1111,$A$3,Param!$B$10,Param!$C$10,Param!$D$10,Param!$E$10,Param!$B$11,Param!$C$11,Param!$D$11,Param!$E$11)</f>
        <v>41251</v>
      </c>
      <c r="L1111" s="3">
        <f t="shared" si="422"/>
        <v>37.466848319709356</v>
      </c>
      <c r="M1111" s="3">
        <f>tarifest3grenz(A1111,$A$3,Param!$B$10,Param!$C$10,Param!$D$10,Param!$E$10,Param!$B$11,Param!$C$11,Param!$D$11,Param!$E$11)*100</f>
        <v>42</v>
      </c>
      <c r="N1111" s="3">
        <f t="shared" si="423"/>
        <v>26851</v>
      </c>
      <c r="O1111" s="3">
        <f t="shared" si="424"/>
        <v>24.387829246139873</v>
      </c>
      <c r="P1111" s="13">
        <f t="shared" si="414"/>
        <v>77070</v>
      </c>
      <c r="Q1111" s="13">
        <f t="shared" si="425"/>
        <v>0</v>
      </c>
      <c r="R1111" s="13">
        <f>tarifest3(A1111-$K$3,$A$3,Param!$B$10,Param!$C$10,Param!$D$10,Param!$E$10,Param!$B$11,Param!$C$11,Param!$D$11,Param!$E$11)</f>
        <v>32611</v>
      </c>
      <c r="S1111" s="3">
        <f t="shared" si="426"/>
        <v>29.619436875567668</v>
      </c>
      <c r="T1111" s="3">
        <f>IF(A1111&lt;$K$3,$K$2,tarifest3grenz(A1111-$K$3,$A$3,Param!$B$10,Param!$C$10,Param!$D$10,Param!$E$10,Param!$B$11,Param!$C$11,Param!$D$11,Param!$E$11))*100</f>
        <v>42</v>
      </c>
      <c r="U1111" s="3">
        <f>MAX(K1111-tarifest3($K$3,$A$3,Param!$B$10,Param!$C$10,Param!$D$10,Param!$E$10,Param!$B$11,Param!$C$11,Param!$D$11,Param!$E$11),0)</f>
        <v>36021</v>
      </c>
      <c r="V1111" s="3">
        <f t="shared" si="427"/>
        <v>32.716621253405989</v>
      </c>
      <c r="W1111" s="3">
        <f t="shared" si="428"/>
        <v>42</v>
      </c>
      <c r="X1111" s="3">
        <f>soli3grenz(K1111,$A$3,Param!$J$9,Param!$J$10,Param!$J$11)*100</f>
        <v>5.5</v>
      </c>
      <c r="Y1111" s="13">
        <f t="shared" si="415"/>
        <v>36021</v>
      </c>
      <c r="Z1111" s="3">
        <f t="shared" si="429"/>
        <v>32.716621253405989</v>
      </c>
      <c r="AA1111" s="13">
        <f t="shared" si="416"/>
        <v>42</v>
      </c>
      <c r="AB1111" s="13">
        <f t="shared" si="417"/>
        <v>-2913.7699999999968</v>
      </c>
      <c r="AC1111" s="13">
        <f t="shared" si="418"/>
        <v>-2.646475930971846</v>
      </c>
      <c r="AD1111" s="13">
        <f t="shared" si="419"/>
        <v>-2.3099999999999952</v>
      </c>
      <c r="AE1111" s="3">
        <f t="shared" si="420"/>
        <v>0</v>
      </c>
      <c r="AF1111" s="13">
        <f t="shared" si="408"/>
        <v>2913.7699999999968</v>
      </c>
      <c r="AG1111" s="13">
        <f t="shared" si="430"/>
        <v>2.646475930971846</v>
      </c>
      <c r="AH1111" s="13">
        <f t="shared" si="409"/>
        <v>2.646475930971846</v>
      </c>
    </row>
    <row r="1112" spans="1:34" x14ac:dyDescent="0.2">
      <c r="A1112" s="8">
        <f t="shared" si="431"/>
        <v>110200</v>
      </c>
      <c r="B1112" s="9">
        <f t="shared" si="411"/>
        <v>110.2</v>
      </c>
      <c r="C1112" s="13">
        <f>tarifest3(A1112,$A$3,Param!$B$5,Param!$C$5,Param!$D$5,Param!$E$5,Param!$B$6,Param!$C$6,Param!$D$6,Param!$E$6)</f>
        <v>36947</v>
      </c>
      <c r="D1112" s="3">
        <f t="shared" si="421"/>
        <v>33.527223230490016</v>
      </c>
      <c r="E1112" s="3">
        <f>tarifest3grenz(A1112,$A$3,Param!$B$5,Param!$C$5,Param!$D$5,Param!$E$5,Param!$B$6,Param!$C$6,Param!$D$6,Param!$E$6)*100</f>
        <v>42</v>
      </c>
      <c r="F1112" s="13">
        <f>soli3(C1112,$A$3,Param!$J$4,Param!$J$5,Param!$J$6)</f>
        <v>2032.08</v>
      </c>
      <c r="G1112" s="3">
        <f>soli3grenz(C1112,$A$3,Param!$J$4,Param!$J$5,Param!$J$6)*100</f>
        <v>5.5</v>
      </c>
      <c r="H1112" s="13">
        <f t="shared" si="412"/>
        <v>38979.08</v>
      </c>
      <c r="I1112" s="3">
        <f t="shared" si="410"/>
        <v>35.371215970961892</v>
      </c>
      <c r="J1112" s="13">
        <f t="shared" si="413"/>
        <v>44.309999999999995</v>
      </c>
      <c r="K1112" s="13">
        <f>tarifest3(A1112,$A$3,Param!$B$10,Param!$C$10,Param!$D$10,Param!$E$10,Param!$B$11,Param!$C$11,Param!$D$11,Param!$E$11)</f>
        <v>41293</v>
      </c>
      <c r="L1112" s="3">
        <f t="shared" si="422"/>
        <v>37.470961887477316</v>
      </c>
      <c r="M1112" s="3">
        <f>tarifest3grenz(A1112,$A$3,Param!$B$10,Param!$C$10,Param!$D$10,Param!$E$10,Param!$B$11,Param!$C$11,Param!$D$11,Param!$E$11)*100</f>
        <v>42</v>
      </c>
      <c r="N1112" s="3">
        <f t="shared" si="423"/>
        <v>26893</v>
      </c>
      <c r="O1112" s="3">
        <f t="shared" si="424"/>
        <v>24.403811252268603</v>
      </c>
      <c r="P1112" s="13">
        <f t="shared" si="414"/>
        <v>77140</v>
      </c>
      <c r="Q1112" s="13">
        <f t="shared" si="425"/>
        <v>0</v>
      </c>
      <c r="R1112" s="13">
        <f>tarifest3(A1112-$K$3,$A$3,Param!$B$10,Param!$C$10,Param!$D$10,Param!$E$10,Param!$B$11,Param!$C$11,Param!$D$11,Param!$E$11)</f>
        <v>32653</v>
      </c>
      <c r="S1112" s="3">
        <f t="shared" si="426"/>
        <v>29.630671506352087</v>
      </c>
      <c r="T1112" s="3">
        <f>IF(A1112&lt;$K$3,$K$2,tarifest3grenz(A1112-$K$3,$A$3,Param!$B$10,Param!$C$10,Param!$D$10,Param!$E$10,Param!$B$11,Param!$C$11,Param!$D$11,Param!$E$11))*100</f>
        <v>42</v>
      </c>
      <c r="U1112" s="3">
        <f>MAX(K1112-tarifest3($K$3,$A$3,Param!$B$10,Param!$C$10,Param!$D$10,Param!$E$10,Param!$B$11,Param!$C$11,Param!$D$11,Param!$E$11),0)</f>
        <v>36063</v>
      </c>
      <c r="V1112" s="3">
        <f t="shared" si="427"/>
        <v>32.725045372050815</v>
      </c>
      <c r="W1112" s="3">
        <f t="shared" si="428"/>
        <v>42</v>
      </c>
      <c r="X1112" s="3">
        <f>soli3grenz(K1112,$A$3,Param!$J$9,Param!$J$10,Param!$J$11)*100</f>
        <v>5.5</v>
      </c>
      <c r="Y1112" s="13">
        <f t="shared" si="415"/>
        <v>36063</v>
      </c>
      <c r="Z1112" s="3">
        <f t="shared" si="429"/>
        <v>32.725045372050815</v>
      </c>
      <c r="AA1112" s="13">
        <f t="shared" si="416"/>
        <v>42</v>
      </c>
      <c r="AB1112" s="13">
        <f t="shared" si="417"/>
        <v>-2916.0800000000017</v>
      </c>
      <c r="AC1112" s="13">
        <f t="shared" si="418"/>
        <v>-2.6461705989110769</v>
      </c>
      <c r="AD1112" s="13">
        <f t="shared" si="419"/>
        <v>-2.3099999999999952</v>
      </c>
      <c r="AE1112" s="3">
        <f t="shared" si="420"/>
        <v>0</v>
      </c>
      <c r="AF1112" s="13">
        <f t="shared" si="408"/>
        <v>2916.0800000000017</v>
      </c>
      <c r="AG1112" s="13">
        <f t="shared" si="430"/>
        <v>2.6461705989110769</v>
      </c>
      <c r="AH1112" s="13">
        <f t="shared" si="409"/>
        <v>2.6461705989110769</v>
      </c>
    </row>
    <row r="1113" spans="1:34" x14ac:dyDescent="0.2">
      <c r="A1113" s="8">
        <f t="shared" si="431"/>
        <v>110300</v>
      </c>
      <c r="B1113" s="9">
        <f t="shared" si="411"/>
        <v>110.3</v>
      </c>
      <c r="C1113" s="13">
        <f>tarifest3(A1113,$A$3,Param!$B$5,Param!$C$5,Param!$D$5,Param!$E$5,Param!$B$6,Param!$C$6,Param!$D$6,Param!$E$6)</f>
        <v>36989</v>
      </c>
      <c r="D1113" s="3">
        <f t="shared" si="421"/>
        <v>33.534904805077062</v>
      </c>
      <c r="E1113" s="3">
        <f>tarifest3grenz(A1113,$A$3,Param!$B$5,Param!$C$5,Param!$D$5,Param!$E$5,Param!$B$6,Param!$C$6,Param!$D$6,Param!$E$6)*100</f>
        <v>42</v>
      </c>
      <c r="F1113" s="13">
        <f>soli3(C1113,$A$3,Param!$J$4,Param!$J$5,Param!$J$6)</f>
        <v>2034.39</v>
      </c>
      <c r="G1113" s="3">
        <f>soli3grenz(C1113,$A$3,Param!$J$4,Param!$J$5,Param!$J$6)*100</f>
        <v>5.5</v>
      </c>
      <c r="H1113" s="13">
        <f t="shared" si="412"/>
        <v>39023.39</v>
      </c>
      <c r="I1113" s="3">
        <f t="shared" si="410"/>
        <v>35.37932003626473</v>
      </c>
      <c r="J1113" s="13">
        <f t="shared" si="413"/>
        <v>44.309999999999995</v>
      </c>
      <c r="K1113" s="13">
        <f>tarifest3(A1113,$A$3,Param!$B$10,Param!$C$10,Param!$D$10,Param!$E$10,Param!$B$11,Param!$C$11,Param!$D$11,Param!$E$11)</f>
        <v>41335</v>
      </c>
      <c r="L1113" s="3">
        <f t="shared" si="422"/>
        <v>37.475067996373532</v>
      </c>
      <c r="M1113" s="3">
        <f>tarifest3grenz(A1113,$A$3,Param!$B$10,Param!$C$10,Param!$D$10,Param!$E$10,Param!$B$11,Param!$C$11,Param!$D$11,Param!$E$11)*100</f>
        <v>42</v>
      </c>
      <c r="N1113" s="3">
        <f t="shared" si="423"/>
        <v>26935</v>
      </c>
      <c r="O1113" s="3">
        <f t="shared" si="424"/>
        <v>24.419764279238439</v>
      </c>
      <c r="P1113" s="13">
        <f t="shared" si="414"/>
        <v>77210</v>
      </c>
      <c r="Q1113" s="13">
        <f t="shared" si="425"/>
        <v>0</v>
      </c>
      <c r="R1113" s="13">
        <f>tarifest3(A1113-$K$3,$A$3,Param!$B$10,Param!$C$10,Param!$D$10,Param!$E$10,Param!$B$11,Param!$C$11,Param!$D$11,Param!$E$11)</f>
        <v>32695</v>
      </c>
      <c r="S1113" s="3">
        <f t="shared" si="426"/>
        <v>29.641885766092475</v>
      </c>
      <c r="T1113" s="3">
        <f>IF(A1113&lt;$K$3,$K$2,tarifest3grenz(A1113-$K$3,$A$3,Param!$B$10,Param!$C$10,Param!$D$10,Param!$E$10,Param!$B$11,Param!$C$11,Param!$D$11,Param!$E$11))*100</f>
        <v>42</v>
      </c>
      <c r="U1113" s="3">
        <f>MAX(K1113-tarifest3($K$3,$A$3,Param!$B$10,Param!$C$10,Param!$D$10,Param!$E$10,Param!$B$11,Param!$C$11,Param!$D$11,Param!$E$11),0)</f>
        <v>36105</v>
      </c>
      <c r="V1113" s="3">
        <f t="shared" si="427"/>
        <v>32.733454215775161</v>
      </c>
      <c r="W1113" s="3">
        <f t="shared" si="428"/>
        <v>42</v>
      </c>
      <c r="X1113" s="3">
        <f>soli3grenz(K1113,$A$3,Param!$J$9,Param!$J$10,Param!$J$11)*100</f>
        <v>5.5</v>
      </c>
      <c r="Y1113" s="13">
        <f t="shared" si="415"/>
        <v>36105</v>
      </c>
      <c r="Z1113" s="3">
        <f t="shared" si="429"/>
        <v>32.733454215775161</v>
      </c>
      <c r="AA1113" s="13">
        <f t="shared" si="416"/>
        <v>42</v>
      </c>
      <c r="AB1113" s="13">
        <f t="shared" si="417"/>
        <v>-2918.3899999999994</v>
      </c>
      <c r="AC1113" s="13">
        <f t="shared" si="418"/>
        <v>-2.6458658204895684</v>
      </c>
      <c r="AD1113" s="13">
        <f t="shared" si="419"/>
        <v>-2.3099999999999952</v>
      </c>
      <c r="AE1113" s="3">
        <f t="shared" si="420"/>
        <v>0</v>
      </c>
      <c r="AF1113" s="13">
        <f t="shared" si="408"/>
        <v>2918.3899999999994</v>
      </c>
      <c r="AG1113" s="13">
        <f t="shared" si="430"/>
        <v>2.6458658204895684</v>
      </c>
      <c r="AH1113" s="13">
        <f t="shared" si="409"/>
        <v>2.6458658204895684</v>
      </c>
    </row>
    <row r="1114" spans="1:34" x14ac:dyDescent="0.2">
      <c r="A1114" s="8">
        <f t="shared" si="431"/>
        <v>110400</v>
      </c>
      <c r="B1114" s="9">
        <f t="shared" si="411"/>
        <v>110.4</v>
      </c>
      <c r="C1114" s="13">
        <f>tarifest3(A1114,$A$3,Param!$B$5,Param!$C$5,Param!$D$5,Param!$E$5,Param!$B$6,Param!$C$6,Param!$D$6,Param!$E$6)</f>
        <v>37031</v>
      </c>
      <c r="D1114" s="3">
        <f t="shared" si="421"/>
        <v>33.542572463768117</v>
      </c>
      <c r="E1114" s="3">
        <f>tarifest3grenz(A1114,$A$3,Param!$B$5,Param!$C$5,Param!$D$5,Param!$E$5,Param!$B$6,Param!$C$6,Param!$D$6,Param!$E$6)*100</f>
        <v>42</v>
      </c>
      <c r="F1114" s="13">
        <f>soli3(C1114,$A$3,Param!$J$4,Param!$J$5,Param!$J$6)</f>
        <v>2036.7</v>
      </c>
      <c r="G1114" s="3">
        <f>soli3grenz(C1114,$A$3,Param!$J$4,Param!$J$5,Param!$J$6)*100</f>
        <v>5.5</v>
      </c>
      <c r="H1114" s="13">
        <f t="shared" si="412"/>
        <v>39067.699999999997</v>
      </c>
      <c r="I1114" s="3">
        <f t="shared" si="410"/>
        <v>35.387409420289849</v>
      </c>
      <c r="J1114" s="13">
        <f t="shared" si="413"/>
        <v>44.309999999999995</v>
      </c>
      <c r="K1114" s="13">
        <f>tarifest3(A1114,$A$3,Param!$B$10,Param!$C$10,Param!$D$10,Param!$E$10,Param!$B$11,Param!$C$11,Param!$D$11,Param!$E$11)</f>
        <v>41377</v>
      </c>
      <c r="L1114" s="3">
        <f t="shared" si="422"/>
        <v>37.479166666666671</v>
      </c>
      <c r="M1114" s="3">
        <f>tarifest3grenz(A1114,$A$3,Param!$B$10,Param!$C$10,Param!$D$10,Param!$E$10,Param!$B$11,Param!$C$11,Param!$D$11,Param!$E$11)*100</f>
        <v>42</v>
      </c>
      <c r="N1114" s="3">
        <f t="shared" si="423"/>
        <v>26977</v>
      </c>
      <c r="O1114" s="3">
        <f t="shared" si="424"/>
        <v>24.435688405797102</v>
      </c>
      <c r="P1114" s="13">
        <f t="shared" si="414"/>
        <v>77280</v>
      </c>
      <c r="Q1114" s="13">
        <f t="shared" si="425"/>
        <v>0</v>
      </c>
      <c r="R1114" s="13">
        <f>tarifest3(A1114-$K$3,$A$3,Param!$B$10,Param!$C$10,Param!$D$10,Param!$E$10,Param!$B$11,Param!$C$11,Param!$D$11,Param!$E$11)</f>
        <v>32737</v>
      </c>
      <c r="S1114" s="3">
        <f t="shared" si="426"/>
        <v>29.653079710144926</v>
      </c>
      <c r="T1114" s="3">
        <f>IF(A1114&lt;$K$3,$K$2,tarifest3grenz(A1114-$K$3,$A$3,Param!$B$10,Param!$C$10,Param!$D$10,Param!$E$10,Param!$B$11,Param!$C$11,Param!$D$11,Param!$E$11))*100</f>
        <v>42</v>
      </c>
      <c r="U1114" s="3">
        <f>MAX(K1114-tarifest3($K$3,$A$3,Param!$B$10,Param!$C$10,Param!$D$10,Param!$E$10,Param!$B$11,Param!$C$11,Param!$D$11,Param!$E$11),0)</f>
        <v>36147</v>
      </c>
      <c r="V1114" s="3">
        <f t="shared" si="427"/>
        <v>32.741847826086953</v>
      </c>
      <c r="W1114" s="3">
        <f t="shared" si="428"/>
        <v>42</v>
      </c>
      <c r="X1114" s="3">
        <f>soli3grenz(K1114,$A$3,Param!$J$9,Param!$J$10,Param!$J$11)*100</f>
        <v>5.5</v>
      </c>
      <c r="Y1114" s="13">
        <f t="shared" si="415"/>
        <v>36147</v>
      </c>
      <c r="Z1114" s="3">
        <f t="shared" si="429"/>
        <v>32.741847826086953</v>
      </c>
      <c r="AA1114" s="13">
        <f t="shared" si="416"/>
        <v>42</v>
      </c>
      <c r="AB1114" s="13">
        <f t="shared" si="417"/>
        <v>-2920.6999999999971</v>
      </c>
      <c r="AC1114" s="13">
        <f t="shared" si="418"/>
        <v>-2.6455615942028956</v>
      </c>
      <c r="AD1114" s="13">
        <f t="shared" si="419"/>
        <v>-2.3099999999999952</v>
      </c>
      <c r="AE1114" s="3">
        <f t="shared" si="420"/>
        <v>0</v>
      </c>
      <c r="AF1114" s="13">
        <f t="shared" si="408"/>
        <v>2920.6999999999971</v>
      </c>
      <c r="AG1114" s="13">
        <f t="shared" si="430"/>
        <v>2.6455615942028956</v>
      </c>
      <c r="AH1114" s="13">
        <f t="shared" si="409"/>
        <v>2.6455615942028956</v>
      </c>
    </row>
    <row r="1115" spans="1:34" x14ac:dyDescent="0.2">
      <c r="A1115" s="8">
        <f t="shared" si="431"/>
        <v>110500</v>
      </c>
      <c r="B1115" s="9">
        <f t="shared" si="411"/>
        <v>110.5</v>
      </c>
      <c r="C1115" s="13">
        <f>tarifest3(A1115,$A$3,Param!$B$5,Param!$C$5,Param!$D$5,Param!$E$5,Param!$B$6,Param!$C$6,Param!$D$6,Param!$E$6)</f>
        <v>37073</v>
      </c>
      <c r="D1115" s="3">
        <f t="shared" si="421"/>
        <v>33.550226244343889</v>
      </c>
      <c r="E1115" s="3">
        <f>tarifest3grenz(A1115,$A$3,Param!$B$5,Param!$C$5,Param!$D$5,Param!$E$5,Param!$B$6,Param!$C$6,Param!$D$6,Param!$E$6)*100</f>
        <v>42</v>
      </c>
      <c r="F1115" s="13">
        <f>soli3(C1115,$A$3,Param!$J$4,Param!$J$5,Param!$J$6)</f>
        <v>2039.01</v>
      </c>
      <c r="G1115" s="3">
        <f>soli3grenz(C1115,$A$3,Param!$J$4,Param!$J$5,Param!$J$6)*100</f>
        <v>5.5</v>
      </c>
      <c r="H1115" s="13">
        <f t="shared" si="412"/>
        <v>39112.01</v>
      </c>
      <c r="I1115" s="3">
        <f t="shared" si="410"/>
        <v>35.395484162895926</v>
      </c>
      <c r="J1115" s="13">
        <f t="shared" si="413"/>
        <v>44.309999999999995</v>
      </c>
      <c r="K1115" s="13">
        <f>tarifest3(A1115,$A$3,Param!$B$10,Param!$C$10,Param!$D$10,Param!$E$10,Param!$B$11,Param!$C$11,Param!$D$11,Param!$E$11)</f>
        <v>41419</v>
      </c>
      <c r="L1115" s="3">
        <f t="shared" si="422"/>
        <v>37.483257918552034</v>
      </c>
      <c r="M1115" s="3">
        <f>tarifest3grenz(A1115,$A$3,Param!$B$10,Param!$C$10,Param!$D$10,Param!$E$10,Param!$B$11,Param!$C$11,Param!$D$11,Param!$E$11)*100</f>
        <v>42</v>
      </c>
      <c r="N1115" s="3">
        <f t="shared" si="423"/>
        <v>27019</v>
      </c>
      <c r="O1115" s="3">
        <f t="shared" si="424"/>
        <v>24.451583710407242</v>
      </c>
      <c r="P1115" s="13">
        <f t="shared" si="414"/>
        <v>77350</v>
      </c>
      <c r="Q1115" s="13">
        <f t="shared" si="425"/>
        <v>0</v>
      </c>
      <c r="R1115" s="13">
        <f>tarifest3(A1115-$K$3,$A$3,Param!$B$10,Param!$C$10,Param!$D$10,Param!$E$10,Param!$B$11,Param!$C$11,Param!$D$11,Param!$E$11)</f>
        <v>32779</v>
      </c>
      <c r="S1115" s="3">
        <f t="shared" si="426"/>
        <v>29.664253393665156</v>
      </c>
      <c r="T1115" s="3">
        <f>IF(A1115&lt;$K$3,$K$2,tarifest3grenz(A1115-$K$3,$A$3,Param!$B$10,Param!$C$10,Param!$D$10,Param!$E$10,Param!$B$11,Param!$C$11,Param!$D$11,Param!$E$11))*100</f>
        <v>42</v>
      </c>
      <c r="U1115" s="3">
        <f>MAX(K1115-tarifest3($K$3,$A$3,Param!$B$10,Param!$C$10,Param!$D$10,Param!$E$10,Param!$B$11,Param!$C$11,Param!$D$11,Param!$E$11),0)</f>
        <v>36189</v>
      </c>
      <c r="V1115" s="3">
        <f t="shared" si="427"/>
        <v>32.750226244343892</v>
      </c>
      <c r="W1115" s="3">
        <f t="shared" si="428"/>
        <v>42</v>
      </c>
      <c r="X1115" s="3">
        <f>soli3grenz(K1115,$A$3,Param!$J$9,Param!$J$10,Param!$J$11)*100</f>
        <v>5.5</v>
      </c>
      <c r="Y1115" s="13">
        <f t="shared" si="415"/>
        <v>36189</v>
      </c>
      <c r="Z1115" s="3">
        <f t="shared" si="429"/>
        <v>32.750226244343892</v>
      </c>
      <c r="AA1115" s="13">
        <f t="shared" si="416"/>
        <v>42</v>
      </c>
      <c r="AB1115" s="13">
        <f t="shared" si="417"/>
        <v>-2923.010000000002</v>
      </c>
      <c r="AC1115" s="13">
        <f t="shared" si="418"/>
        <v>-2.6452579185520335</v>
      </c>
      <c r="AD1115" s="13">
        <f t="shared" si="419"/>
        <v>-2.3099999999999952</v>
      </c>
      <c r="AE1115" s="3">
        <f t="shared" si="420"/>
        <v>0</v>
      </c>
      <c r="AF1115" s="13">
        <f t="shared" si="408"/>
        <v>2923.010000000002</v>
      </c>
      <c r="AG1115" s="13">
        <f t="shared" si="430"/>
        <v>2.6452579185520335</v>
      </c>
      <c r="AH1115" s="13">
        <f t="shared" si="409"/>
        <v>2.6452579185520335</v>
      </c>
    </row>
    <row r="1116" spans="1:34" x14ac:dyDescent="0.2">
      <c r="A1116" s="8">
        <f t="shared" si="431"/>
        <v>110600</v>
      </c>
      <c r="B1116" s="9">
        <f t="shared" si="411"/>
        <v>110.6</v>
      </c>
      <c r="C1116" s="13">
        <f>tarifest3(A1116,$A$3,Param!$B$5,Param!$C$5,Param!$D$5,Param!$E$5,Param!$B$6,Param!$C$6,Param!$D$6,Param!$E$6)</f>
        <v>37115</v>
      </c>
      <c r="D1116" s="3">
        <f t="shared" si="421"/>
        <v>33.557866184448464</v>
      </c>
      <c r="E1116" s="3">
        <f>tarifest3grenz(A1116,$A$3,Param!$B$5,Param!$C$5,Param!$D$5,Param!$E$5,Param!$B$6,Param!$C$6,Param!$D$6,Param!$E$6)*100</f>
        <v>42</v>
      </c>
      <c r="F1116" s="13">
        <f>soli3(C1116,$A$3,Param!$J$4,Param!$J$5,Param!$J$6)</f>
        <v>2041.32</v>
      </c>
      <c r="G1116" s="3">
        <f>soli3grenz(C1116,$A$3,Param!$J$4,Param!$J$5,Param!$J$6)*100</f>
        <v>5.5</v>
      </c>
      <c r="H1116" s="13">
        <f t="shared" si="412"/>
        <v>39156.32</v>
      </c>
      <c r="I1116" s="3">
        <f t="shared" si="410"/>
        <v>35.403544303797467</v>
      </c>
      <c r="J1116" s="13">
        <f t="shared" si="413"/>
        <v>44.309999999999995</v>
      </c>
      <c r="K1116" s="13">
        <f>tarifest3(A1116,$A$3,Param!$B$10,Param!$C$10,Param!$D$10,Param!$E$10,Param!$B$11,Param!$C$11,Param!$D$11,Param!$E$11)</f>
        <v>41461</v>
      </c>
      <c r="L1116" s="3">
        <f t="shared" si="422"/>
        <v>37.4873417721519</v>
      </c>
      <c r="M1116" s="3">
        <f>tarifest3grenz(A1116,$A$3,Param!$B$10,Param!$C$10,Param!$D$10,Param!$E$10,Param!$B$11,Param!$C$11,Param!$D$11,Param!$E$11)*100</f>
        <v>42</v>
      </c>
      <c r="N1116" s="3">
        <f t="shared" si="423"/>
        <v>27061</v>
      </c>
      <c r="O1116" s="3">
        <f t="shared" si="424"/>
        <v>24.467450271247738</v>
      </c>
      <c r="P1116" s="13">
        <f t="shared" si="414"/>
        <v>77420</v>
      </c>
      <c r="Q1116" s="13">
        <f t="shared" si="425"/>
        <v>0</v>
      </c>
      <c r="R1116" s="13">
        <f>tarifest3(A1116-$K$3,$A$3,Param!$B$10,Param!$C$10,Param!$D$10,Param!$E$10,Param!$B$11,Param!$C$11,Param!$D$11,Param!$E$11)</f>
        <v>32821</v>
      </c>
      <c r="S1116" s="3">
        <f t="shared" si="426"/>
        <v>29.675406871609404</v>
      </c>
      <c r="T1116" s="3">
        <f>IF(A1116&lt;$K$3,$K$2,tarifest3grenz(A1116-$K$3,$A$3,Param!$B$10,Param!$C$10,Param!$D$10,Param!$E$10,Param!$B$11,Param!$C$11,Param!$D$11,Param!$E$11))*100</f>
        <v>42</v>
      </c>
      <c r="U1116" s="3">
        <f>MAX(K1116-tarifest3($K$3,$A$3,Param!$B$10,Param!$C$10,Param!$D$10,Param!$E$10,Param!$B$11,Param!$C$11,Param!$D$11,Param!$E$11),0)</f>
        <v>36231</v>
      </c>
      <c r="V1116" s="3">
        <f t="shared" si="427"/>
        <v>32.758589511754067</v>
      </c>
      <c r="W1116" s="3">
        <f t="shared" si="428"/>
        <v>42</v>
      </c>
      <c r="X1116" s="3">
        <f>soli3grenz(K1116,$A$3,Param!$J$9,Param!$J$10,Param!$J$11)*100</f>
        <v>5.5</v>
      </c>
      <c r="Y1116" s="13">
        <f t="shared" si="415"/>
        <v>36231</v>
      </c>
      <c r="Z1116" s="3">
        <f t="shared" si="429"/>
        <v>32.758589511754067</v>
      </c>
      <c r="AA1116" s="13">
        <f t="shared" si="416"/>
        <v>42</v>
      </c>
      <c r="AB1116" s="13">
        <f t="shared" si="417"/>
        <v>-2925.3199999999997</v>
      </c>
      <c r="AC1116" s="13">
        <f t="shared" si="418"/>
        <v>-2.6449547920434</v>
      </c>
      <c r="AD1116" s="13">
        <f t="shared" si="419"/>
        <v>-2.3099999999999952</v>
      </c>
      <c r="AE1116" s="3">
        <f t="shared" si="420"/>
        <v>0</v>
      </c>
      <c r="AF1116" s="13">
        <f t="shared" si="408"/>
        <v>2925.3199999999997</v>
      </c>
      <c r="AG1116" s="13">
        <f t="shared" si="430"/>
        <v>2.6449547920434</v>
      </c>
      <c r="AH1116" s="13">
        <f t="shared" si="409"/>
        <v>2.6449547920434</v>
      </c>
    </row>
    <row r="1117" spans="1:34" x14ac:dyDescent="0.2">
      <c r="A1117" s="8">
        <f t="shared" si="431"/>
        <v>110700</v>
      </c>
      <c r="B1117" s="9">
        <f t="shared" si="411"/>
        <v>110.7</v>
      </c>
      <c r="C1117" s="13">
        <f>tarifest3(A1117,$A$3,Param!$B$5,Param!$C$5,Param!$D$5,Param!$E$5,Param!$B$6,Param!$C$6,Param!$D$6,Param!$E$6)</f>
        <v>37157</v>
      </c>
      <c r="D1117" s="3">
        <f t="shared" si="421"/>
        <v>33.565492321589886</v>
      </c>
      <c r="E1117" s="3">
        <f>tarifest3grenz(A1117,$A$3,Param!$B$5,Param!$C$5,Param!$D$5,Param!$E$5,Param!$B$6,Param!$C$6,Param!$D$6,Param!$E$6)*100</f>
        <v>42</v>
      </c>
      <c r="F1117" s="13">
        <f>soli3(C1117,$A$3,Param!$J$4,Param!$J$5,Param!$J$6)</f>
        <v>2043.63</v>
      </c>
      <c r="G1117" s="3">
        <f>soli3grenz(C1117,$A$3,Param!$J$4,Param!$J$5,Param!$J$6)*100</f>
        <v>5.5</v>
      </c>
      <c r="H1117" s="13">
        <f t="shared" si="412"/>
        <v>39200.629999999997</v>
      </c>
      <c r="I1117" s="3">
        <f t="shared" si="410"/>
        <v>35.411589882565494</v>
      </c>
      <c r="J1117" s="13">
        <f t="shared" si="413"/>
        <v>44.309999999999995</v>
      </c>
      <c r="K1117" s="13">
        <f>tarifest3(A1117,$A$3,Param!$B$10,Param!$C$10,Param!$D$10,Param!$E$10,Param!$B$11,Param!$C$11,Param!$D$11,Param!$E$11)</f>
        <v>41503</v>
      </c>
      <c r="L1117" s="3">
        <f t="shared" si="422"/>
        <v>37.49141824751581</v>
      </c>
      <c r="M1117" s="3">
        <f>tarifest3grenz(A1117,$A$3,Param!$B$10,Param!$C$10,Param!$D$10,Param!$E$10,Param!$B$11,Param!$C$11,Param!$D$11,Param!$E$11)*100</f>
        <v>42</v>
      </c>
      <c r="N1117" s="3">
        <f t="shared" si="423"/>
        <v>27103</v>
      </c>
      <c r="O1117" s="3">
        <f t="shared" si="424"/>
        <v>24.483288166214994</v>
      </c>
      <c r="P1117" s="13">
        <f t="shared" si="414"/>
        <v>77490</v>
      </c>
      <c r="Q1117" s="13">
        <f t="shared" si="425"/>
        <v>0</v>
      </c>
      <c r="R1117" s="13">
        <f>tarifest3(A1117-$K$3,$A$3,Param!$B$10,Param!$C$10,Param!$D$10,Param!$E$10,Param!$B$11,Param!$C$11,Param!$D$11,Param!$E$11)</f>
        <v>32863</v>
      </c>
      <c r="S1117" s="3">
        <f t="shared" si="426"/>
        <v>29.686540198735322</v>
      </c>
      <c r="T1117" s="3">
        <f>IF(A1117&lt;$K$3,$K$2,tarifest3grenz(A1117-$K$3,$A$3,Param!$B$10,Param!$C$10,Param!$D$10,Param!$E$10,Param!$B$11,Param!$C$11,Param!$D$11,Param!$E$11))*100</f>
        <v>42</v>
      </c>
      <c r="U1117" s="3">
        <f>MAX(K1117-tarifest3($K$3,$A$3,Param!$B$10,Param!$C$10,Param!$D$10,Param!$E$10,Param!$B$11,Param!$C$11,Param!$D$11,Param!$E$11),0)</f>
        <v>36273</v>
      </c>
      <c r="V1117" s="3">
        <f t="shared" si="427"/>
        <v>32.766937669376695</v>
      </c>
      <c r="W1117" s="3">
        <f t="shared" si="428"/>
        <v>42</v>
      </c>
      <c r="X1117" s="3">
        <f>soli3grenz(K1117,$A$3,Param!$J$9,Param!$J$10,Param!$J$11)*100</f>
        <v>5.5</v>
      </c>
      <c r="Y1117" s="13">
        <f t="shared" si="415"/>
        <v>36273</v>
      </c>
      <c r="Z1117" s="3">
        <f t="shared" si="429"/>
        <v>32.766937669376695</v>
      </c>
      <c r="AA1117" s="13">
        <f t="shared" si="416"/>
        <v>42</v>
      </c>
      <c r="AB1117" s="13">
        <f t="shared" si="417"/>
        <v>-2927.6299999999974</v>
      </c>
      <c r="AC1117" s="13">
        <f t="shared" si="418"/>
        <v>-2.6446522131887988</v>
      </c>
      <c r="AD1117" s="13">
        <f t="shared" si="419"/>
        <v>-2.3099999999999952</v>
      </c>
      <c r="AE1117" s="3">
        <f t="shared" si="420"/>
        <v>0</v>
      </c>
      <c r="AF1117" s="13">
        <f t="shared" si="408"/>
        <v>2927.6299999999974</v>
      </c>
      <c r="AG1117" s="13">
        <f t="shared" si="430"/>
        <v>2.6446522131887988</v>
      </c>
      <c r="AH1117" s="13">
        <f t="shared" si="409"/>
        <v>2.6446522131887988</v>
      </c>
    </row>
    <row r="1118" spans="1:34" x14ac:dyDescent="0.2">
      <c r="A1118" s="8">
        <f t="shared" si="431"/>
        <v>110800</v>
      </c>
      <c r="B1118" s="9">
        <f t="shared" si="411"/>
        <v>110.8</v>
      </c>
      <c r="C1118" s="13">
        <f>tarifest3(A1118,$A$3,Param!$B$5,Param!$C$5,Param!$D$5,Param!$E$5,Param!$B$6,Param!$C$6,Param!$D$6,Param!$E$6)</f>
        <v>37199</v>
      </c>
      <c r="D1118" s="3">
        <f t="shared" si="421"/>
        <v>33.573104693140792</v>
      </c>
      <c r="E1118" s="3">
        <f>tarifest3grenz(A1118,$A$3,Param!$B$5,Param!$C$5,Param!$D$5,Param!$E$5,Param!$B$6,Param!$C$6,Param!$D$6,Param!$E$6)*100</f>
        <v>42</v>
      </c>
      <c r="F1118" s="13">
        <f>soli3(C1118,$A$3,Param!$J$4,Param!$J$5,Param!$J$6)</f>
        <v>2045.94</v>
      </c>
      <c r="G1118" s="3">
        <f>soli3grenz(C1118,$A$3,Param!$J$4,Param!$J$5,Param!$J$6)*100</f>
        <v>5.5</v>
      </c>
      <c r="H1118" s="13">
        <f t="shared" si="412"/>
        <v>39244.94</v>
      </c>
      <c r="I1118" s="3">
        <f t="shared" si="410"/>
        <v>35.419620938628157</v>
      </c>
      <c r="J1118" s="13">
        <f t="shared" si="413"/>
        <v>44.309999999999995</v>
      </c>
      <c r="K1118" s="13">
        <f>tarifest3(A1118,$A$3,Param!$B$10,Param!$C$10,Param!$D$10,Param!$E$10,Param!$B$11,Param!$C$11,Param!$D$11,Param!$E$11)</f>
        <v>41545</v>
      </c>
      <c r="L1118" s="3">
        <f t="shared" si="422"/>
        <v>37.495487364620942</v>
      </c>
      <c r="M1118" s="3">
        <f>tarifest3grenz(A1118,$A$3,Param!$B$10,Param!$C$10,Param!$D$10,Param!$E$10,Param!$B$11,Param!$C$11,Param!$D$11,Param!$E$11)*100</f>
        <v>42</v>
      </c>
      <c r="N1118" s="3">
        <f t="shared" si="423"/>
        <v>27145</v>
      </c>
      <c r="O1118" s="3">
        <f t="shared" si="424"/>
        <v>24.499097472924188</v>
      </c>
      <c r="P1118" s="13">
        <f t="shared" si="414"/>
        <v>77560</v>
      </c>
      <c r="Q1118" s="13">
        <f t="shared" si="425"/>
        <v>0</v>
      </c>
      <c r="R1118" s="13">
        <f>tarifest3(A1118-$K$3,$A$3,Param!$B$10,Param!$C$10,Param!$D$10,Param!$E$10,Param!$B$11,Param!$C$11,Param!$D$11,Param!$E$11)</f>
        <v>32905</v>
      </c>
      <c r="S1118" s="3">
        <f t="shared" si="426"/>
        <v>29.697653429602887</v>
      </c>
      <c r="T1118" s="3">
        <f>IF(A1118&lt;$K$3,$K$2,tarifest3grenz(A1118-$K$3,$A$3,Param!$B$10,Param!$C$10,Param!$D$10,Param!$E$10,Param!$B$11,Param!$C$11,Param!$D$11,Param!$E$11))*100</f>
        <v>42</v>
      </c>
      <c r="U1118" s="3">
        <f>MAX(K1118-tarifest3($K$3,$A$3,Param!$B$10,Param!$C$10,Param!$D$10,Param!$E$10,Param!$B$11,Param!$C$11,Param!$D$11,Param!$E$11),0)</f>
        <v>36315</v>
      </c>
      <c r="V1118" s="3">
        <f t="shared" si="427"/>
        <v>32.775270758122744</v>
      </c>
      <c r="W1118" s="3">
        <f t="shared" si="428"/>
        <v>42</v>
      </c>
      <c r="X1118" s="3">
        <f>soli3grenz(K1118,$A$3,Param!$J$9,Param!$J$10,Param!$J$11)*100</f>
        <v>5.5</v>
      </c>
      <c r="Y1118" s="13">
        <f t="shared" si="415"/>
        <v>36315</v>
      </c>
      <c r="Z1118" s="3">
        <f t="shared" si="429"/>
        <v>32.775270758122744</v>
      </c>
      <c r="AA1118" s="13">
        <f t="shared" si="416"/>
        <v>42</v>
      </c>
      <c r="AB1118" s="13">
        <f t="shared" si="417"/>
        <v>-2929.9400000000023</v>
      </c>
      <c r="AC1118" s="13">
        <f t="shared" si="418"/>
        <v>-2.6443501805054126</v>
      </c>
      <c r="AD1118" s="13">
        <f t="shared" si="419"/>
        <v>-2.3099999999999952</v>
      </c>
      <c r="AE1118" s="3">
        <f t="shared" si="420"/>
        <v>0</v>
      </c>
      <c r="AF1118" s="13">
        <f t="shared" si="408"/>
        <v>2929.9400000000023</v>
      </c>
      <c r="AG1118" s="13">
        <f t="shared" si="430"/>
        <v>2.6443501805054126</v>
      </c>
      <c r="AH1118" s="13">
        <f t="shared" si="409"/>
        <v>2.6443501805054126</v>
      </c>
    </row>
    <row r="1119" spans="1:34" x14ac:dyDescent="0.2">
      <c r="A1119" s="8">
        <f t="shared" si="431"/>
        <v>110900</v>
      </c>
      <c r="B1119" s="9">
        <f t="shared" si="411"/>
        <v>110.9</v>
      </c>
      <c r="C1119" s="13">
        <f>tarifest3(A1119,$A$3,Param!$B$5,Param!$C$5,Param!$D$5,Param!$E$5,Param!$B$6,Param!$C$6,Param!$D$6,Param!$E$6)</f>
        <v>37241</v>
      </c>
      <c r="D1119" s="3">
        <f t="shared" si="421"/>
        <v>33.580703336339049</v>
      </c>
      <c r="E1119" s="3">
        <f>tarifest3grenz(A1119,$A$3,Param!$B$5,Param!$C$5,Param!$D$5,Param!$E$5,Param!$B$6,Param!$C$6,Param!$D$6,Param!$E$6)*100</f>
        <v>42</v>
      </c>
      <c r="F1119" s="13">
        <f>soli3(C1119,$A$3,Param!$J$4,Param!$J$5,Param!$J$6)</f>
        <v>2048.25</v>
      </c>
      <c r="G1119" s="3">
        <f>soli3grenz(C1119,$A$3,Param!$J$4,Param!$J$5,Param!$J$6)*100</f>
        <v>5.5</v>
      </c>
      <c r="H1119" s="13">
        <f t="shared" si="412"/>
        <v>39289.25</v>
      </c>
      <c r="I1119" s="3">
        <f t="shared" si="410"/>
        <v>35.427637511271413</v>
      </c>
      <c r="J1119" s="13">
        <f t="shared" si="413"/>
        <v>44.309999999999995</v>
      </c>
      <c r="K1119" s="13">
        <f>tarifest3(A1119,$A$3,Param!$B$10,Param!$C$10,Param!$D$10,Param!$E$10,Param!$B$11,Param!$C$11,Param!$D$11,Param!$E$11)</f>
        <v>41587</v>
      </c>
      <c r="L1119" s="3">
        <f t="shared" si="422"/>
        <v>37.499549143372406</v>
      </c>
      <c r="M1119" s="3">
        <f>tarifest3grenz(A1119,$A$3,Param!$B$10,Param!$C$10,Param!$D$10,Param!$E$10,Param!$B$11,Param!$C$11,Param!$D$11,Param!$E$11)*100</f>
        <v>42</v>
      </c>
      <c r="N1119" s="3">
        <f t="shared" si="423"/>
        <v>27187</v>
      </c>
      <c r="O1119" s="3">
        <f t="shared" si="424"/>
        <v>24.51487826871055</v>
      </c>
      <c r="P1119" s="13">
        <f t="shared" si="414"/>
        <v>77630</v>
      </c>
      <c r="Q1119" s="13">
        <f t="shared" si="425"/>
        <v>0</v>
      </c>
      <c r="R1119" s="13">
        <f>tarifest3(A1119-$K$3,$A$3,Param!$B$10,Param!$C$10,Param!$D$10,Param!$E$10,Param!$B$11,Param!$C$11,Param!$D$11,Param!$E$11)</f>
        <v>32947</v>
      </c>
      <c r="S1119" s="3">
        <f t="shared" si="426"/>
        <v>29.708746618575294</v>
      </c>
      <c r="T1119" s="3">
        <f>IF(A1119&lt;$K$3,$K$2,tarifest3grenz(A1119-$K$3,$A$3,Param!$B$10,Param!$C$10,Param!$D$10,Param!$E$10,Param!$B$11,Param!$C$11,Param!$D$11,Param!$E$11))*100</f>
        <v>42</v>
      </c>
      <c r="U1119" s="3">
        <f>MAX(K1119-tarifest3($K$3,$A$3,Param!$B$10,Param!$C$10,Param!$D$10,Param!$E$10,Param!$B$11,Param!$C$11,Param!$D$11,Param!$E$11),0)</f>
        <v>36357</v>
      </c>
      <c r="V1119" s="3">
        <f t="shared" si="427"/>
        <v>32.783588818755639</v>
      </c>
      <c r="W1119" s="3">
        <f t="shared" si="428"/>
        <v>42</v>
      </c>
      <c r="X1119" s="3">
        <f>soli3grenz(K1119,$A$3,Param!$J$9,Param!$J$10,Param!$J$11)*100</f>
        <v>5.5</v>
      </c>
      <c r="Y1119" s="13">
        <f t="shared" si="415"/>
        <v>36357</v>
      </c>
      <c r="Z1119" s="3">
        <f t="shared" si="429"/>
        <v>32.783588818755639</v>
      </c>
      <c r="AA1119" s="13">
        <f t="shared" si="416"/>
        <v>42</v>
      </c>
      <c r="AB1119" s="13">
        <f t="shared" si="417"/>
        <v>-2932.25</v>
      </c>
      <c r="AC1119" s="13">
        <f t="shared" si="418"/>
        <v>-2.6440486925157742</v>
      </c>
      <c r="AD1119" s="13">
        <f t="shared" si="419"/>
        <v>-2.3099999999999952</v>
      </c>
      <c r="AE1119" s="3">
        <f t="shared" si="420"/>
        <v>0</v>
      </c>
      <c r="AF1119" s="13">
        <f t="shared" si="408"/>
        <v>2932.25</v>
      </c>
      <c r="AG1119" s="13">
        <f t="shared" si="430"/>
        <v>2.6440486925157742</v>
      </c>
      <c r="AH1119" s="13">
        <f t="shared" si="409"/>
        <v>2.6440486925157742</v>
      </c>
    </row>
    <row r="1120" spans="1:34" x14ac:dyDescent="0.2">
      <c r="A1120" s="8">
        <f t="shared" si="431"/>
        <v>111000</v>
      </c>
      <c r="B1120" s="9">
        <f t="shared" si="411"/>
        <v>111</v>
      </c>
      <c r="C1120" s="13">
        <f>tarifest3(A1120,$A$3,Param!$B$5,Param!$C$5,Param!$D$5,Param!$E$5,Param!$B$6,Param!$C$6,Param!$D$6,Param!$E$6)</f>
        <v>37283</v>
      </c>
      <c r="D1120" s="3">
        <f t="shared" si="421"/>
        <v>33.58828828828829</v>
      </c>
      <c r="E1120" s="3">
        <f>tarifest3grenz(A1120,$A$3,Param!$B$5,Param!$C$5,Param!$D$5,Param!$E$5,Param!$B$6,Param!$C$6,Param!$D$6,Param!$E$6)*100</f>
        <v>42</v>
      </c>
      <c r="F1120" s="13">
        <f>soli3(C1120,$A$3,Param!$J$4,Param!$J$5,Param!$J$6)</f>
        <v>2050.56</v>
      </c>
      <c r="G1120" s="3">
        <f>soli3grenz(C1120,$A$3,Param!$J$4,Param!$J$5,Param!$J$6)*100</f>
        <v>5.5</v>
      </c>
      <c r="H1120" s="13">
        <f t="shared" si="412"/>
        <v>39333.56</v>
      </c>
      <c r="I1120" s="3">
        <f t="shared" si="410"/>
        <v>35.435639639639639</v>
      </c>
      <c r="J1120" s="13">
        <f t="shared" si="413"/>
        <v>44.309999999999995</v>
      </c>
      <c r="K1120" s="13">
        <f>tarifest3(A1120,$A$3,Param!$B$10,Param!$C$10,Param!$D$10,Param!$E$10,Param!$B$11,Param!$C$11,Param!$D$11,Param!$E$11)</f>
        <v>41629</v>
      </c>
      <c r="L1120" s="3">
        <f t="shared" si="422"/>
        <v>37.503603603603601</v>
      </c>
      <c r="M1120" s="3">
        <f>tarifest3grenz(A1120,$A$3,Param!$B$10,Param!$C$10,Param!$D$10,Param!$E$10,Param!$B$11,Param!$C$11,Param!$D$11,Param!$E$11)*100</f>
        <v>42</v>
      </c>
      <c r="N1120" s="3">
        <f t="shared" si="423"/>
        <v>27229</v>
      </c>
      <c r="O1120" s="3">
        <f t="shared" si="424"/>
        <v>24.530630630630633</v>
      </c>
      <c r="P1120" s="13">
        <f t="shared" si="414"/>
        <v>77700</v>
      </c>
      <c r="Q1120" s="13">
        <f t="shared" si="425"/>
        <v>0</v>
      </c>
      <c r="R1120" s="13">
        <f>tarifest3(A1120-$K$3,$A$3,Param!$B$10,Param!$C$10,Param!$D$10,Param!$E$10,Param!$B$11,Param!$C$11,Param!$D$11,Param!$E$11)</f>
        <v>32989</v>
      </c>
      <c r="S1120" s="3">
        <f t="shared" si="426"/>
        <v>29.719819819819822</v>
      </c>
      <c r="T1120" s="3">
        <f>IF(A1120&lt;$K$3,$K$2,tarifest3grenz(A1120-$K$3,$A$3,Param!$B$10,Param!$C$10,Param!$D$10,Param!$E$10,Param!$B$11,Param!$C$11,Param!$D$11,Param!$E$11))*100</f>
        <v>42</v>
      </c>
      <c r="U1120" s="3">
        <f>MAX(K1120-tarifest3($K$3,$A$3,Param!$B$10,Param!$C$10,Param!$D$10,Param!$E$10,Param!$B$11,Param!$C$11,Param!$D$11,Param!$E$11),0)</f>
        <v>36399</v>
      </c>
      <c r="V1120" s="3">
        <f t="shared" si="427"/>
        <v>32.791891891891893</v>
      </c>
      <c r="W1120" s="3">
        <f t="shared" si="428"/>
        <v>42</v>
      </c>
      <c r="X1120" s="3">
        <f>soli3grenz(K1120,$A$3,Param!$J$9,Param!$J$10,Param!$J$11)*100</f>
        <v>5.5</v>
      </c>
      <c r="Y1120" s="13">
        <f t="shared" si="415"/>
        <v>36399</v>
      </c>
      <c r="Z1120" s="3">
        <f t="shared" si="429"/>
        <v>32.791891891891893</v>
      </c>
      <c r="AA1120" s="13">
        <f t="shared" si="416"/>
        <v>42</v>
      </c>
      <c r="AB1120" s="13">
        <f t="shared" si="417"/>
        <v>-2934.5599999999977</v>
      </c>
      <c r="AC1120" s="13">
        <f t="shared" si="418"/>
        <v>-2.6437477477477458</v>
      </c>
      <c r="AD1120" s="13">
        <f t="shared" si="419"/>
        <v>-2.3099999999999952</v>
      </c>
      <c r="AE1120" s="3">
        <f t="shared" si="420"/>
        <v>0</v>
      </c>
      <c r="AF1120" s="13">
        <f t="shared" si="408"/>
        <v>2934.5599999999977</v>
      </c>
      <c r="AG1120" s="13">
        <f t="shared" si="430"/>
        <v>2.6437477477477458</v>
      </c>
      <c r="AH1120" s="13">
        <f t="shared" si="409"/>
        <v>2.6437477477477458</v>
      </c>
    </row>
    <row r="1121" spans="1:34" x14ac:dyDescent="0.2">
      <c r="A1121" s="8">
        <f t="shared" si="431"/>
        <v>111100</v>
      </c>
      <c r="B1121" s="9">
        <f t="shared" si="411"/>
        <v>111.1</v>
      </c>
      <c r="C1121" s="13">
        <f>tarifest3(A1121,$A$3,Param!$B$5,Param!$C$5,Param!$D$5,Param!$E$5,Param!$B$6,Param!$C$6,Param!$D$6,Param!$E$6)</f>
        <v>37325</v>
      </c>
      <c r="D1121" s="3">
        <f t="shared" si="421"/>
        <v>33.5958595859586</v>
      </c>
      <c r="E1121" s="3">
        <f>tarifest3grenz(A1121,$A$3,Param!$B$5,Param!$C$5,Param!$D$5,Param!$E$5,Param!$B$6,Param!$C$6,Param!$D$6,Param!$E$6)*100</f>
        <v>42</v>
      </c>
      <c r="F1121" s="13">
        <f>soli3(C1121,$A$3,Param!$J$4,Param!$J$5,Param!$J$6)</f>
        <v>2052.87</v>
      </c>
      <c r="G1121" s="3">
        <f>soli3grenz(C1121,$A$3,Param!$J$4,Param!$J$5,Param!$J$6)*100</f>
        <v>5.5</v>
      </c>
      <c r="H1121" s="13">
        <f t="shared" si="412"/>
        <v>39377.870000000003</v>
      </c>
      <c r="I1121" s="3">
        <f t="shared" si="410"/>
        <v>35.443627362736272</v>
      </c>
      <c r="J1121" s="13">
        <f t="shared" si="413"/>
        <v>44.309999999999995</v>
      </c>
      <c r="K1121" s="13">
        <f>tarifest3(A1121,$A$3,Param!$B$10,Param!$C$10,Param!$D$10,Param!$E$10,Param!$B$11,Param!$C$11,Param!$D$11,Param!$E$11)</f>
        <v>41671</v>
      </c>
      <c r="L1121" s="3">
        <f t="shared" si="422"/>
        <v>37.507650765076505</v>
      </c>
      <c r="M1121" s="3">
        <f>tarifest3grenz(A1121,$A$3,Param!$B$10,Param!$C$10,Param!$D$10,Param!$E$10,Param!$B$11,Param!$C$11,Param!$D$11,Param!$E$11)*100</f>
        <v>42</v>
      </c>
      <c r="N1121" s="3">
        <f t="shared" si="423"/>
        <v>27271</v>
      </c>
      <c r="O1121" s="3">
        <f t="shared" si="424"/>
        <v>24.546354635463548</v>
      </c>
      <c r="P1121" s="13">
        <f t="shared" si="414"/>
        <v>77770</v>
      </c>
      <c r="Q1121" s="13">
        <f t="shared" si="425"/>
        <v>0</v>
      </c>
      <c r="R1121" s="13">
        <f>tarifest3(A1121-$K$3,$A$3,Param!$B$10,Param!$C$10,Param!$D$10,Param!$E$10,Param!$B$11,Param!$C$11,Param!$D$11,Param!$E$11)</f>
        <v>33031</v>
      </c>
      <c r="S1121" s="3">
        <f t="shared" si="426"/>
        <v>29.73087308730873</v>
      </c>
      <c r="T1121" s="3">
        <f>IF(A1121&lt;$K$3,$K$2,tarifest3grenz(A1121-$K$3,$A$3,Param!$B$10,Param!$C$10,Param!$D$10,Param!$E$10,Param!$B$11,Param!$C$11,Param!$D$11,Param!$E$11))*100</f>
        <v>42</v>
      </c>
      <c r="U1121" s="3">
        <f>MAX(K1121-tarifest3($K$3,$A$3,Param!$B$10,Param!$C$10,Param!$D$10,Param!$E$10,Param!$B$11,Param!$C$11,Param!$D$11,Param!$E$11),0)</f>
        <v>36441</v>
      </c>
      <c r="V1121" s="3">
        <f t="shared" si="427"/>
        <v>32.800180018001804</v>
      </c>
      <c r="W1121" s="3">
        <f t="shared" si="428"/>
        <v>42</v>
      </c>
      <c r="X1121" s="3">
        <f>soli3grenz(K1121,$A$3,Param!$J$9,Param!$J$10,Param!$J$11)*100</f>
        <v>5.5</v>
      </c>
      <c r="Y1121" s="13">
        <f t="shared" si="415"/>
        <v>36441</v>
      </c>
      <c r="Z1121" s="3">
        <f t="shared" si="429"/>
        <v>32.800180018001804</v>
      </c>
      <c r="AA1121" s="13">
        <f t="shared" si="416"/>
        <v>42</v>
      </c>
      <c r="AB1121" s="13">
        <f t="shared" si="417"/>
        <v>-2936.8700000000026</v>
      </c>
      <c r="AC1121" s="13">
        <f t="shared" si="418"/>
        <v>-2.6434473447344686</v>
      </c>
      <c r="AD1121" s="13">
        <f t="shared" si="419"/>
        <v>-2.3099999999999952</v>
      </c>
      <c r="AE1121" s="3">
        <f t="shared" si="420"/>
        <v>0</v>
      </c>
      <c r="AF1121" s="13">
        <f t="shared" si="408"/>
        <v>2936.8700000000026</v>
      </c>
      <c r="AG1121" s="13">
        <f t="shared" si="430"/>
        <v>2.6434473447344686</v>
      </c>
      <c r="AH1121" s="13">
        <f t="shared" si="409"/>
        <v>2.6434473447344686</v>
      </c>
    </row>
    <row r="1122" spans="1:34" x14ac:dyDescent="0.2">
      <c r="A1122" s="8">
        <f t="shared" si="431"/>
        <v>111200</v>
      </c>
      <c r="B1122" s="9">
        <f t="shared" si="411"/>
        <v>111.2</v>
      </c>
      <c r="C1122" s="13">
        <f>tarifest3(A1122,$A$3,Param!$B$5,Param!$C$5,Param!$D$5,Param!$E$5,Param!$B$6,Param!$C$6,Param!$D$6,Param!$E$6)</f>
        <v>37367</v>
      </c>
      <c r="D1122" s="3">
        <f t="shared" si="421"/>
        <v>33.603417266187051</v>
      </c>
      <c r="E1122" s="3">
        <f>tarifest3grenz(A1122,$A$3,Param!$B$5,Param!$C$5,Param!$D$5,Param!$E$5,Param!$B$6,Param!$C$6,Param!$D$6,Param!$E$6)*100</f>
        <v>42</v>
      </c>
      <c r="F1122" s="13">
        <f>soli3(C1122,$A$3,Param!$J$4,Param!$J$5,Param!$J$6)</f>
        <v>2055.1799999999998</v>
      </c>
      <c r="G1122" s="3">
        <f>soli3grenz(C1122,$A$3,Param!$J$4,Param!$J$5,Param!$J$6)*100</f>
        <v>5.5</v>
      </c>
      <c r="H1122" s="13">
        <f t="shared" si="412"/>
        <v>39422.18</v>
      </c>
      <c r="I1122" s="3">
        <f t="shared" si="410"/>
        <v>35.451600719424462</v>
      </c>
      <c r="J1122" s="13">
        <f t="shared" si="413"/>
        <v>44.309999999999995</v>
      </c>
      <c r="K1122" s="13">
        <f>tarifest3(A1122,$A$3,Param!$B$10,Param!$C$10,Param!$D$10,Param!$E$10,Param!$B$11,Param!$C$11,Param!$D$11,Param!$E$11)</f>
        <v>41713</v>
      </c>
      <c r="L1122" s="3">
        <f t="shared" si="422"/>
        <v>37.511690647482013</v>
      </c>
      <c r="M1122" s="3">
        <f>tarifest3grenz(A1122,$A$3,Param!$B$10,Param!$C$10,Param!$D$10,Param!$E$10,Param!$B$11,Param!$C$11,Param!$D$11,Param!$E$11)*100</f>
        <v>42</v>
      </c>
      <c r="N1122" s="3">
        <f t="shared" si="423"/>
        <v>27313</v>
      </c>
      <c r="O1122" s="3">
        <f t="shared" si="424"/>
        <v>24.562050359712231</v>
      </c>
      <c r="P1122" s="13">
        <f t="shared" si="414"/>
        <v>77840</v>
      </c>
      <c r="Q1122" s="13">
        <f t="shared" si="425"/>
        <v>0</v>
      </c>
      <c r="R1122" s="13">
        <f>tarifest3(A1122-$K$3,$A$3,Param!$B$10,Param!$C$10,Param!$D$10,Param!$E$10,Param!$B$11,Param!$C$11,Param!$D$11,Param!$E$11)</f>
        <v>33073</v>
      </c>
      <c r="S1122" s="3">
        <f t="shared" si="426"/>
        <v>29.741906474820144</v>
      </c>
      <c r="T1122" s="3">
        <f>IF(A1122&lt;$K$3,$K$2,tarifest3grenz(A1122-$K$3,$A$3,Param!$B$10,Param!$C$10,Param!$D$10,Param!$E$10,Param!$B$11,Param!$C$11,Param!$D$11,Param!$E$11))*100</f>
        <v>42</v>
      </c>
      <c r="U1122" s="3">
        <f>MAX(K1122-tarifest3($K$3,$A$3,Param!$B$10,Param!$C$10,Param!$D$10,Param!$E$10,Param!$B$11,Param!$C$11,Param!$D$11,Param!$E$11),0)</f>
        <v>36483</v>
      </c>
      <c r="V1122" s="3">
        <f t="shared" si="427"/>
        <v>32.80845323741007</v>
      </c>
      <c r="W1122" s="3">
        <f t="shared" si="428"/>
        <v>42</v>
      </c>
      <c r="X1122" s="3">
        <f>soli3grenz(K1122,$A$3,Param!$J$9,Param!$J$10,Param!$J$11)*100</f>
        <v>5.5</v>
      </c>
      <c r="Y1122" s="13">
        <f t="shared" si="415"/>
        <v>36483</v>
      </c>
      <c r="Z1122" s="3">
        <f t="shared" si="429"/>
        <v>32.80845323741007</v>
      </c>
      <c r="AA1122" s="13">
        <f t="shared" si="416"/>
        <v>42</v>
      </c>
      <c r="AB1122" s="13">
        <f t="shared" si="417"/>
        <v>-2939.1800000000003</v>
      </c>
      <c r="AC1122" s="13">
        <f t="shared" si="418"/>
        <v>-2.6431474820143919</v>
      </c>
      <c r="AD1122" s="13">
        <f t="shared" si="419"/>
        <v>-2.3099999999999952</v>
      </c>
      <c r="AE1122" s="3">
        <f t="shared" si="420"/>
        <v>0</v>
      </c>
      <c r="AF1122" s="13">
        <f t="shared" si="408"/>
        <v>2939.1800000000003</v>
      </c>
      <c r="AG1122" s="13">
        <f t="shared" si="430"/>
        <v>2.6431474820143919</v>
      </c>
      <c r="AH1122" s="13">
        <f t="shared" si="409"/>
        <v>2.6431474820143919</v>
      </c>
    </row>
    <row r="1123" spans="1:34" x14ac:dyDescent="0.2">
      <c r="A1123" s="8">
        <f t="shared" si="431"/>
        <v>111300</v>
      </c>
      <c r="B1123" s="9">
        <f t="shared" si="411"/>
        <v>111.3</v>
      </c>
      <c r="C1123" s="13">
        <f>tarifest3(A1123,$A$3,Param!$B$5,Param!$C$5,Param!$D$5,Param!$E$5,Param!$B$6,Param!$C$6,Param!$D$6,Param!$E$6)</f>
        <v>37409</v>
      </c>
      <c r="D1123" s="3">
        <f t="shared" si="421"/>
        <v>33.610961365678349</v>
      </c>
      <c r="E1123" s="3">
        <f>tarifest3grenz(A1123,$A$3,Param!$B$5,Param!$C$5,Param!$D$5,Param!$E$5,Param!$B$6,Param!$C$6,Param!$D$6,Param!$E$6)*100</f>
        <v>42</v>
      </c>
      <c r="F1123" s="13">
        <f>soli3(C1123,$A$3,Param!$J$4,Param!$J$5,Param!$J$6)</f>
        <v>2057.4899999999998</v>
      </c>
      <c r="G1123" s="3">
        <f>soli3grenz(C1123,$A$3,Param!$J$4,Param!$J$5,Param!$J$6)*100</f>
        <v>5.5</v>
      </c>
      <c r="H1123" s="13">
        <f t="shared" si="412"/>
        <v>39466.49</v>
      </c>
      <c r="I1123" s="3">
        <f t="shared" si="410"/>
        <v>35.459559748427672</v>
      </c>
      <c r="J1123" s="13">
        <f t="shared" si="413"/>
        <v>44.309999999999995</v>
      </c>
      <c r="K1123" s="13">
        <f>tarifest3(A1123,$A$3,Param!$B$10,Param!$C$10,Param!$D$10,Param!$E$10,Param!$B$11,Param!$C$11,Param!$D$11,Param!$E$11)</f>
        <v>41755</v>
      </c>
      <c r="L1123" s="3">
        <f t="shared" si="422"/>
        <v>37.515723270440255</v>
      </c>
      <c r="M1123" s="3">
        <f>tarifest3grenz(A1123,$A$3,Param!$B$10,Param!$C$10,Param!$D$10,Param!$E$10,Param!$B$11,Param!$C$11,Param!$D$11,Param!$E$11)*100</f>
        <v>42</v>
      </c>
      <c r="N1123" s="3">
        <f t="shared" si="423"/>
        <v>27355</v>
      </c>
      <c r="O1123" s="3">
        <f t="shared" si="424"/>
        <v>24.57771787960467</v>
      </c>
      <c r="P1123" s="13">
        <f t="shared" si="414"/>
        <v>77910</v>
      </c>
      <c r="Q1123" s="13">
        <f t="shared" si="425"/>
        <v>0</v>
      </c>
      <c r="R1123" s="13">
        <f>tarifest3(A1123-$K$3,$A$3,Param!$B$10,Param!$C$10,Param!$D$10,Param!$E$10,Param!$B$11,Param!$C$11,Param!$D$11,Param!$E$11)</f>
        <v>33115</v>
      </c>
      <c r="S1123" s="3">
        <f t="shared" si="426"/>
        <v>29.752920035938899</v>
      </c>
      <c r="T1123" s="3">
        <f>IF(A1123&lt;$K$3,$K$2,tarifest3grenz(A1123-$K$3,$A$3,Param!$B$10,Param!$C$10,Param!$D$10,Param!$E$10,Param!$B$11,Param!$C$11,Param!$D$11,Param!$E$11))*100</f>
        <v>42</v>
      </c>
      <c r="U1123" s="3">
        <f>MAX(K1123-tarifest3($K$3,$A$3,Param!$B$10,Param!$C$10,Param!$D$10,Param!$E$10,Param!$B$11,Param!$C$11,Param!$D$11,Param!$E$11),0)</f>
        <v>36525</v>
      </c>
      <c r="V1123" s="3">
        <f t="shared" si="427"/>
        <v>32.816711590296492</v>
      </c>
      <c r="W1123" s="3">
        <f t="shared" si="428"/>
        <v>42</v>
      </c>
      <c r="X1123" s="3">
        <f>soli3grenz(K1123,$A$3,Param!$J$9,Param!$J$10,Param!$J$11)*100</f>
        <v>5.5</v>
      </c>
      <c r="Y1123" s="13">
        <f t="shared" si="415"/>
        <v>36525</v>
      </c>
      <c r="Z1123" s="3">
        <f t="shared" si="429"/>
        <v>32.816711590296492</v>
      </c>
      <c r="AA1123" s="13">
        <f t="shared" si="416"/>
        <v>42</v>
      </c>
      <c r="AB1123" s="13">
        <f t="shared" si="417"/>
        <v>-2941.489999999998</v>
      </c>
      <c r="AC1123" s="13">
        <f t="shared" si="418"/>
        <v>-2.64284815813118</v>
      </c>
      <c r="AD1123" s="13">
        <f t="shared" si="419"/>
        <v>-2.3099999999999952</v>
      </c>
      <c r="AE1123" s="3">
        <f t="shared" si="420"/>
        <v>0</v>
      </c>
      <c r="AF1123" s="13">
        <f t="shared" si="408"/>
        <v>2941.489999999998</v>
      </c>
      <c r="AG1123" s="13">
        <f t="shared" si="430"/>
        <v>2.64284815813118</v>
      </c>
      <c r="AH1123" s="13">
        <f t="shared" si="409"/>
        <v>2.64284815813118</v>
      </c>
    </row>
    <row r="1124" spans="1:34" x14ac:dyDescent="0.2">
      <c r="A1124" s="8">
        <f t="shared" si="431"/>
        <v>111400</v>
      </c>
      <c r="B1124" s="9">
        <f t="shared" si="411"/>
        <v>111.4</v>
      </c>
      <c r="C1124" s="13">
        <f>tarifest3(A1124,$A$3,Param!$B$5,Param!$C$5,Param!$D$5,Param!$E$5,Param!$B$6,Param!$C$6,Param!$D$6,Param!$E$6)</f>
        <v>37451</v>
      </c>
      <c r="D1124" s="3">
        <f t="shared" si="421"/>
        <v>33.618491921005386</v>
      </c>
      <c r="E1124" s="3">
        <f>tarifest3grenz(A1124,$A$3,Param!$B$5,Param!$C$5,Param!$D$5,Param!$E$5,Param!$B$6,Param!$C$6,Param!$D$6,Param!$E$6)*100</f>
        <v>42</v>
      </c>
      <c r="F1124" s="13">
        <f>soli3(C1124,$A$3,Param!$J$4,Param!$J$5,Param!$J$6)</f>
        <v>2059.8000000000002</v>
      </c>
      <c r="G1124" s="3">
        <f>soli3grenz(C1124,$A$3,Param!$J$4,Param!$J$5,Param!$J$6)*100</f>
        <v>5.5</v>
      </c>
      <c r="H1124" s="13">
        <f t="shared" si="412"/>
        <v>39510.800000000003</v>
      </c>
      <c r="I1124" s="3">
        <f t="shared" si="410"/>
        <v>35.467504488330341</v>
      </c>
      <c r="J1124" s="13">
        <f t="shared" si="413"/>
        <v>44.309999999999995</v>
      </c>
      <c r="K1124" s="13">
        <f>tarifest3(A1124,$A$3,Param!$B$10,Param!$C$10,Param!$D$10,Param!$E$10,Param!$B$11,Param!$C$11,Param!$D$11,Param!$E$11)</f>
        <v>41797</v>
      </c>
      <c r="L1124" s="3">
        <f t="shared" si="422"/>
        <v>37.519748653500898</v>
      </c>
      <c r="M1124" s="3">
        <f>tarifest3grenz(A1124,$A$3,Param!$B$10,Param!$C$10,Param!$D$10,Param!$E$10,Param!$B$11,Param!$C$11,Param!$D$11,Param!$E$11)*100</f>
        <v>42</v>
      </c>
      <c r="N1124" s="3">
        <f t="shared" si="423"/>
        <v>27397</v>
      </c>
      <c r="O1124" s="3">
        <f t="shared" si="424"/>
        <v>24.593357271095154</v>
      </c>
      <c r="P1124" s="13">
        <f t="shared" si="414"/>
        <v>77980</v>
      </c>
      <c r="Q1124" s="13">
        <f t="shared" si="425"/>
        <v>0</v>
      </c>
      <c r="R1124" s="13">
        <f>tarifest3(A1124-$K$3,$A$3,Param!$B$10,Param!$C$10,Param!$D$10,Param!$E$10,Param!$B$11,Param!$C$11,Param!$D$11,Param!$E$11)</f>
        <v>33157</v>
      </c>
      <c r="S1124" s="3">
        <f t="shared" si="426"/>
        <v>29.763913824057454</v>
      </c>
      <c r="T1124" s="3">
        <f>IF(A1124&lt;$K$3,$K$2,tarifest3grenz(A1124-$K$3,$A$3,Param!$B$10,Param!$C$10,Param!$D$10,Param!$E$10,Param!$B$11,Param!$C$11,Param!$D$11,Param!$E$11))*100</f>
        <v>42</v>
      </c>
      <c r="U1124" s="3">
        <f>MAX(K1124-tarifest3($K$3,$A$3,Param!$B$10,Param!$C$10,Param!$D$10,Param!$E$10,Param!$B$11,Param!$C$11,Param!$D$11,Param!$E$11),0)</f>
        <v>36567</v>
      </c>
      <c r="V1124" s="3">
        <f t="shared" si="427"/>
        <v>32.824955116696593</v>
      </c>
      <c r="W1124" s="3">
        <f t="shared" si="428"/>
        <v>42</v>
      </c>
      <c r="X1124" s="3">
        <f>soli3grenz(K1124,$A$3,Param!$J$9,Param!$J$10,Param!$J$11)*100</f>
        <v>5.5</v>
      </c>
      <c r="Y1124" s="13">
        <f t="shared" si="415"/>
        <v>36567</v>
      </c>
      <c r="Z1124" s="3">
        <f t="shared" si="429"/>
        <v>32.824955116696593</v>
      </c>
      <c r="AA1124" s="13">
        <f t="shared" si="416"/>
        <v>42</v>
      </c>
      <c r="AB1124" s="13">
        <f t="shared" si="417"/>
        <v>-2943.8000000000029</v>
      </c>
      <c r="AC1124" s="13">
        <f t="shared" si="418"/>
        <v>-2.6425493716337485</v>
      </c>
      <c r="AD1124" s="13">
        <f t="shared" si="419"/>
        <v>-2.3099999999999952</v>
      </c>
      <c r="AE1124" s="3">
        <f t="shared" si="420"/>
        <v>0</v>
      </c>
      <c r="AF1124" s="13">
        <f t="shared" si="408"/>
        <v>2943.8000000000029</v>
      </c>
      <c r="AG1124" s="13">
        <f t="shared" si="430"/>
        <v>2.6425493716337485</v>
      </c>
      <c r="AH1124" s="13">
        <f t="shared" si="409"/>
        <v>2.6425493716337485</v>
      </c>
    </row>
    <row r="1125" spans="1:34" x14ac:dyDescent="0.2">
      <c r="A1125" s="8">
        <f t="shared" si="431"/>
        <v>111500</v>
      </c>
      <c r="B1125" s="9">
        <f t="shared" si="411"/>
        <v>111.5</v>
      </c>
      <c r="C1125" s="13">
        <f>tarifest3(A1125,$A$3,Param!$B$5,Param!$C$5,Param!$D$5,Param!$E$5,Param!$B$6,Param!$C$6,Param!$D$6,Param!$E$6)</f>
        <v>37493</v>
      </c>
      <c r="D1125" s="3">
        <f t="shared" si="421"/>
        <v>33.626008968609867</v>
      </c>
      <c r="E1125" s="3">
        <f>tarifest3grenz(A1125,$A$3,Param!$B$5,Param!$C$5,Param!$D$5,Param!$E$5,Param!$B$6,Param!$C$6,Param!$D$6,Param!$E$6)*100</f>
        <v>42</v>
      </c>
      <c r="F1125" s="13">
        <f>soli3(C1125,$A$3,Param!$J$4,Param!$J$5,Param!$J$6)</f>
        <v>2062.11</v>
      </c>
      <c r="G1125" s="3">
        <f>soli3grenz(C1125,$A$3,Param!$J$4,Param!$J$5,Param!$J$6)*100</f>
        <v>5.5</v>
      </c>
      <c r="H1125" s="13">
        <f t="shared" si="412"/>
        <v>39555.11</v>
      </c>
      <c r="I1125" s="3">
        <f t="shared" si="410"/>
        <v>35.475434977578473</v>
      </c>
      <c r="J1125" s="13">
        <f t="shared" si="413"/>
        <v>44.309999999999995</v>
      </c>
      <c r="K1125" s="13">
        <f>tarifest3(A1125,$A$3,Param!$B$10,Param!$C$10,Param!$D$10,Param!$E$10,Param!$B$11,Param!$C$11,Param!$D$11,Param!$E$11)</f>
        <v>41839</v>
      </c>
      <c r="L1125" s="3">
        <f t="shared" si="422"/>
        <v>37.5237668161435</v>
      </c>
      <c r="M1125" s="3">
        <f>tarifest3grenz(A1125,$A$3,Param!$B$10,Param!$C$10,Param!$D$10,Param!$E$10,Param!$B$11,Param!$C$11,Param!$D$11,Param!$E$11)*100</f>
        <v>42</v>
      </c>
      <c r="N1125" s="3">
        <f t="shared" si="423"/>
        <v>27439</v>
      </c>
      <c r="O1125" s="3">
        <f t="shared" si="424"/>
        <v>24.608968609865471</v>
      </c>
      <c r="P1125" s="13">
        <f t="shared" si="414"/>
        <v>78050</v>
      </c>
      <c r="Q1125" s="13">
        <f t="shared" si="425"/>
        <v>0</v>
      </c>
      <c r="R1125" s="13">
        <f>tarifest3(A1125-$K$3,$A$3,Param!$B$10,Param!$C$10,Param!$D$10,Param!$E$10,Param!$B$11,Param!$C$11,Param!$D$11,Param!$E$11)</f>
        <v>33199</v>
      </c>
      <c r="S1125" s="3">
        <f t="shared" si="426"/>
        <v>29.774887892376682</v>
      </c>
      <c r="T1125" s="3">
        <f>IF(A1125&lt;$K$3,$K$2,tarifest3grenz(A1125-$K$3,$A$3,Param!$B$10,Param!$C$10,Param!$D$10,Param!$E$10,Param!$B$11,Param!$C$11,Param!$D$11,Param!$E$11))*100</f>
        <v>42</v>
      </c>
      <c r="U1125" s="3">
        <f>MAX(K1125-tarifest3($K$3,$A$3,Param!$B$10,Param!$C$10,Param!$D$10,Param!$E$10,Param!$B$11,Param!$C$11,Param!$D$11,Param!$E$11),0)</f>
        <v>36609</v>
      </c>
      <c r="V1125" s="3">
        <f t="shared" si="427"/>
        <v>32.833183856502238</v>
      </c>
      <c r="W1125" s="3">
        <f t="shared" si="428"/>
        <v>42</v>
      </c>
      <c r="X1125" s="3">
        <f>soli3grenz(K1125,$A$3,Param!$J$9,Param!$J$10,Param!$J$11)*100</f>
        <v>5.5</v>
      </c>
      <c r="Y1125" s="13">
        <f t="shared" si="415"/>
        <v>36609</v>
      </c>
      <c r="Z1125" s="3">
        <f t="shared" si="429"/>
        <v>32.833183856502238</v>
      </c>
      <c r="AA1125" s="13">
        <f t="shared" si="416"/>
        <v>42</v>
      </c>
      <c r="AB1125" s="13">
        <f t="shared" si="417"/>
        <v>-2946.1100000000006</v>
      </c>
      <c r="AC1125" s="13">
        <f t="shared" si="418"/>
        <v>-2.6422511210762352</v>
      </c>
      <c r="AD1125" s="13">
        <f t="shared" si="419"/>
        <v>-2.3099999999999952</v>
      </c>
      <c r="AE1125" s="3">
        <f t="shared" si="420"/>
        <v>0</v>
      </c>
      <c r="AF1125" s="13">
        <f t="shared" si="408"/>
        <v>2946.1100000000006</v>
      </c>
      <c r="AG1125" s="13">
        <f t="shared" si="430"/>
        <v>2.6422511210762352</v>
      </c>
      <c r="AH1125" s="13">
        <f t="shared" si="409"/>
        <v>2.6422511210762352</v>
      </c>
    </row>
    <row r="1126" spans="1:34" x14ac:dyDescent="0.2">
      <c r="A1126" s="8">
        <f t="shared" si="431"/>
        <v>111600</v>
      </c>
      <c r="B1126" s="9">
        <f t="shared" si="411"/>
        <v>111.6</v>
      </c>
      <c r="C1126" s="13">
        <f>tarifest3(A1126,$A$3,Param!$B$5,Param!$C$5,Param!$D$5,Param!$E$5,Param!$B$6,Param!$C$6,Param!$D$6,Param!$E$6)</f>
        <v>37535</v>
      </c>
      <c r="D1126" s="3">
        <f t="shared" si="421"/>
        <v>33.633512544802869</v>
      </c>
      <c r="E1126" s="3">
        <f>tarifest3grenz(A1126,$A$3,Param!$B$5,Param!$C$5,Param!$D$5,Param!$E$5,Param!$B$6,Param!$C$6,Param!$D$6,Param!$E$6)*100</f>
        <v>42</v>
      </c>
      <c r="F1126" s="13">
        <f>soli3(C1126,$A$3,Param!$J$4,Param!$J$5,Param!$J$6)</f>
        <v>2064.42</v>
      </c>
      <c r="G1126" s="3">
        <f>soli3grenz(C1126,$A$3,Param!$J$4,Param!$J$5,Param!$J$6)*100</f>
        <v>5.5</v>
      </c>
      <c r="H1126" s="13">
        <f t="shared" si="412"/>
        <v>39599.42</v>
      </c>
      <c r="I1126" s="3">
        <f t="shared" si="410"/>
        <v>35.483351254480283</v>
      </c>
      <c r="J1126" s="13">
        <f t="shared" si="413"/>
        <v>44.309999999999995</v>
      </c>
      <c r="K1126" s="13">
        <f>tarifest3(A1126,$A$3,Param!$B$10,Param!$C$10,Param!$D$10,Param!$E$10,Param!$B$11,Param!$C$11,Param!$D$11,Param!$E$11)</f>
        <v>41881</v>
      </c>
      <c r="L1126" s="3">
        <f t="shared" si="422"/>
        <v>37.527777777777779</v>
      </c>
      <c r="M1126" s="3">
        <f>tarifest3grenz(A1126,$A$3,Param!$B$10,Param!$C$10,Param!$D$10,Param!$E$10,Param!$B$11,Param!$C$11,Param!$D$11,Param!$E$11)*100</f>
        <v>42</v>
      </c>
      <c r="N1126" s="3">
        <f t="shared" si="423"/>
        <v>27481</v>
      </c>
      <c r="O1126" s="3">
        <f t="shared" si="424"/>
        <v>24.624551971326163</v>
      </c>
      <c r="P1126" s="13">
        <f t="shared" si="414"/>
        <v>78120</v>
      </c>
      <c r="Q1126" s="13">
        <f t="shared" si="425"/>
        <v>0</v>
      </c>
      <c r="R1126" s="13">
        <f>tarifest3(A1126-$K$3,$A$3,Param!$B$10,Param!$C$10,Param!$D$10,Param!$E$10,Param!$B$11,Param!$C$11,Param!$D$11,Param!$E$11)</f>
        <v>33241</v>
      </c>
      <c r="S1126" s="3">
        <f t="shared" si="426"/>
        <v>29.785842293906811</v>
      </c>
      <c r="T1126" s="3">
        <f>IF(A1126&lt;$K$3,$K$2,tarifest3grenz(A1126-$K$3,$A$3,Param!$B$10,Param!$C$10,Param!$D$10,Param!$E$10,Param!$B$11,Param!$C$11,Param!$D$11,Param!$E$11))*100</f>
        <v>42</v>
      </c>
      <c r="U1126" s="3">
        <f>MAX(K1126-tarifest3($K$3,$A$3,Param!$B$10,Param!$C$10,Param!$D$10,Param!$E$10,Param!$B$11,Param!$C$11,Param!$D$11,Param!$E$11),0)</f>
        <v>36651</v>
      </c>
      <c r="V1126" s="3">
        <f t="shared" si="427"/>
        <v>32.841397849462368</v>
      </c>
      <c r="W1126" s="3">
        <f t="shared" si="428"/>
        <v>42</v>
      </c>
      <c r="X1126" s="3">
        <f>soli3grenz(K1126,$A$3,Param!$J$9,Param!$J$10,Param!$J$11)*100</f>
        <v>5.5</v>
      </c>
      <c r="Y1126" s="13">
        <f t="shared" si="415"/>
        <v>36651</v>
      </c>
      <c r="Z1126" s="3">
        <f t="shared" si="429"/>
        <v>32.841397849462368</v>
      </c>
      <c r="AA1126" s="13">
        <f t="shared" si="416"/>
        <v>42</v>
      </c>
      <c r="AB1126" s="13">
        <f t="shared" si="417"/>
        <v>-2948.4199999999983</v>
      </c>
      <c r="AC1126" s="13">
        <f t="shared" si="418"/>
        <v>-2.6419534050179152</v>
      </c>
      <c r="AD1126" s="13">
        <f t="shared" si="419"/>
        <v>-2.3099999999999952</v>
      </c>
      <c r="AE1126" s="3">
        <f t="shared" si="420"/>
        <v>0</v>
      </c>
      <c r="AF1126" s="13">
        <f t="shared" si="408"/>
        <v>2948.4199999999983</v>
      </c>
      <c r="AG1126" s="13">
        <f t="shared" si="430"/>
        <v>2.6419534050179152</v>
      </c>
      <c r="AH1126" s="13">
        <f t="shared" si="409"/>
        <v>2.6419534050179152</v>
      </c>
    </row>
    <row r="1127" spans="1:34" x14ac:dyDescent="0.2">
      <c r="A1127" s="8">
        <f t="shared" si="431"/>
        <v>111700</v>
      </c>
      <c r="B1127" s="9">
        <f t="shared" si="411"/>
        <v>111.7</v>
      </c>
      <c r="C1127" s="13">
        <f>tarifest3(A1127,$A$3,Param!$B$5,Param!$C$5,Param!$D$5,Param!$E$5,Param!$B$6,Param!$C$6,Param!$D$6,Param!$E$6)</f>
        <v>37577</v>
      </c>
      <c r="D1127" s="3">
        <f t="shared" si="421"/>
        <v>33.641002685765443</v>
      </c>
      <c r="E1127" s="3">
        <f>tarifest3grenz(A1127,$A$3,Param!$B$5,Param!$C$5,Param!$D$5,Param!$E$5,Param!$B$6,Param!$C$6,Param!$D$6,Param!$E$6)*100</f>
        <v>42</v>
      </c>
      <c r="F1127" s="13">
        <f>soli3(C1127,$A$3,Param!$J$4,Param!$J$5,Param!$J$6)</f>
        <v>2066.73</v>
      </c>
      <c r="G1127" s="3">
        <f>soli3grenz(C1127,$A$3,Param!$J$4,Param!$J$5,Param!$J$6)*100</f>
        <v>5.5</v>
      </c>
      <c r="H1127" s="13">
        <f t="shared" si="412"/>
        <v>39643.730000000003</v>
      </c>
      <c r="I1127" s="3">
        <f t="shared" si="410"/>
        <v>35.491253357206809</v>
      </c>
      <c r="J1127" s="13">
        <f t="shared" si="413"/>
        <v>44.309999999999995</v>
      </c>
      <c r="K1127" s="13">
        <f>tarifest3(A1127,$A$3,Param!$B$10,Param!$C$10,Param!$D$10,Param!$E$10,Param!$B$11,Param!$C$11,Param!$D$11,Param!$E$11)</f>
        <v>41923</v>
      </c>
      <c r="L1127" s="3">
        <f t="shared" si="422"/>
        <v>37.531781557743962</v>
      </c>
      <c r="M1127" s="3">
        <f>tarifest3grenz(A1127,$A$3,Param!$B$10,Param!$C$10,Param!$D$10,Param!$E$10,Param!$B$11,Param!$C$11,Param!$D$11,Param!$E$11)*100</f>
        <v>42</v>
      </c>
      <c r="N1127" s="3">
        <f t="shared" si="423"/>
        <v>27523</v>
      </c>
      <c r="O1127" s="3">
        <f t="shared" si="424"/>
        <v>24.640107430617725</v>
      </c>
      <c r="P1127" s="13">
        <f t="shared" si="414"/>
        <v>78190</v>
      </c>
      <c r="Q1127" s="13">
        <f t="shared" si="425"/>
        <v>0</v>
      </c>
      <c r="R1127" s="13">
        <f>tarifest3(A1127-$K$3,$A$3,Param!$B$10,Param!$C$10,Param!$D$10,Param!$E$10,Param!$B$11,Param!$C$11,Param!$D$11,Param!$E$11)</f>
        <v>33283</v>
      </c>
      <c r="S1127" s="3">
        <f t="shared" si="426"/>
        <v>29.796777081468218</v>
      </c>
      <c r="T1127" s="3">
        <f>IF(A1127&lt;$K$3,$K$2,tarifest3grenz(A1127-$K$3,$A$3,Param!$B$10,Param!$C$10,Param!$D$10,Param!$E$10,Param!$B$11,Param!$C$11,Param!$D$11,Param!$E$11))*100</f>
        <v>42</v>
      </c>
      <c r="U1127" s="3">
        <f>MAX(K1127-tarifest3($K$3,$A$3,Param!$B$10,Param!$C$10,Param!$D$10,Param!$E$10,Param!$B$11,Param!$C$11,Param!$D$11,Param!$E$11),0)</f>
        <v>36693</v>
      </c>
      <c r="V1127" s="3">
        <f t="shared" si="427"/>
        <v>32.849597135183529</v>
      </c>
      <c r="W1127" s="3">
        <f t="shared" si="428"/>
        <v>42</v>
      </c>
      <c r="X1127" s="3">
        <f>soli3grenz(K1127,$A$3,Param!$J$9,Param!$J$10,Param!$J$11)*100</f>
        <v>5.5</v>
      </c>
      <c r="Y1127" s="13">
        <f t="shared" si="415"/>
        <v>36693</v>
      </c>
      <c r="Z1127" s="3">
        <f t="shared" si="429"/>
        <v>32.849597135183529</v>
      </c>
      <c r="AA1127" s="13">
        <f t="shared" si="416"/>
        <v>42</v>
      </c>
      <c r="AB1127" s="13">
        <f t="shared" si="417"/>
        <v>-2950.7300000000032</v>
      </c>
      <c r="AC1127" s="13">
        <f t="shared" si="418"/>
        <v>-2.6416562220232791</v>
      </c>
      <c r="AD1127" s="13">
        <f t="shared" si="419"/>
        <v>-2.3099999999999952</v>
      </c>
      <c r="AE1127" s="3">
        <f t="shared" si="420"/>
        <v>0</v>
      </c>
      <c r="AF1127" s="13">
        <f t="shared" si="408"/>
        <v>2950.7300000000032</v>
      </c>
      <c r="AG1127" s="13">
        <f t="shared" si="430"/>
        <v>2.6416562220232791</v>
      </c>
      <c r="AH1127" s="13">
        <f t="shared" si="409"/>
        <v>2.6416562220232791</v>
      </c>
    </row>
    <row r="1128" spans="1:34" x14ac:dyDescent="0.2">
      <c r="A1128" s="8">
        <f t="shared" si="431"/>
        <v>111800</v>
      </c>
      <c r="B1128" s="9">
        <f t="shared" si="411"/>
        <v>111.8</v>
      </c>
      <c r="C1128" s="13">
        <f>tarifest3(A1128,$A$3,Param!$B$5,Param!$C$5,Param!$D$5,Param!$E$5,Param!$B$6,Param!$C$6,Param!$D$6,Param!$E$6)</f>
        <v>37619</v>
      </c>
      <c r="D1128" s="3">
        <f t="shared" si="421"/>
        <v>33.648479427549191</v>
      </c>
      <c r="E1128" s="3">
        <f>tarifest3grenz(A1128,$A$3,Param!$B$5,Param!$C$5,Param!$D$5,Param!$E$5,Param!$B$6,Param!$C$6,Param!$D$6,Param!$E$6)*100</f>
        <v>42</v>
      </c>
      <c r="F1128" s="13">
        <f>soli3(C1128,$A$3,Param!$J$4,Param!$J$5,Param!$J$6)</f>
        <v>2069.04</v>
      </c>
      <c r="G1128" s="3">
        <f>soli3grenz(C1128,$A$3,Param!$J$4,Param!$J$5,Param!$J$6)*100</f>
        <v>5.5</v>
      </c>
      <c r="H1128" s="13">
        <f t="shared" si="412"/>
        <v>39688.04</v>
      </c>
      <c r="I1128" s="3">
        <f t="shared" si="410"/>
        <v>35.499141323792486</v>
      </c>
      <c r="J1128" s="13">
        <f t="shared" si="413"/>
        <v>44.309999999999995</v>
      </c>
      <c r="K1128" s="13">
        <f>tarifest3(A1128,$A$3,Param!$B$10,Param!$C$10,Param!$D$10,Param!$E$10,Param!$B$11,Param!$C$11,Param!$D$11,Param!$E$11)</f>
        <v>41965</v>
      </c>
      <c r="L1128" s="3">
        <f t="shared" si="422"/>
        <v>37.535778175313062</v>
      </c>
      <c r="M1128" s="3">
        <f>tarifest3grenz(A1128,$A$3,Param!$B$10,Param!$C$10,Param!$D$10,Param!$E$10,Param!$B$11,Param!$C$11,Param!$D$11,Param!$E$11)*100</f>
        <v>42</v>
      </c>
      <c r="N1128" s="3">
        <f t="shared" si="423"/>
        <v>27565</v>
      </c>
      <c r="O1128" s="3">
        <f t="shared" si="424"/>
        <v>24.655635062611807</v>
      </c>
      <c r="P1128" s="13">
        <f t="shared" si="414"/>
        <v>78260</v>
      </c>
      <c r="Q1128" s="13">
        <f t="shared" si="425"/>
        <v>0</v>
      </c>
      <c r="R1128" s="13">
        <f>tarifest3(A1128-$K$3,$A$3,Param!$B$10,Param!$C$10,Param!$D$10,Param!$E$10,Param!$B$11,Param!$C$11,Param!$D$11,Param!$E$11)</f>
        <v>33325</v>
      </c>
      <c r="S1128" s="3">
        <f t="shared" si="426"/>
        <v>29.807692307692307</v>
      </c>
      <c r="T1128" s="3">
        <f>IF(A1128&lt;$K$3,$K$2,tarifest3grenz(A1128-$K$3,$A$3,Param!$B$10,Param!$C$10,Param!$D$10,Param!$E$10,Param!$B$11,Param!$C$11,Param!$D$11,Param!$E$11))*100</f>
        <v>42</v>
      </c>
      <c r="U1128" s="3">
        <f>MAX(K1128-tarifest3($K$3,$A$3,Param!$B$10,Param!$C$10,Param!$D$10,Param!$E$10,Param!$B$11,Param!$C$11,Param!$D$11,Param!$E$11),0)</f>
        <v>36735</v>
      </c>
      <c r="V1128" s="3">
        <f t="shared" si="427"/>
        <v>32.857781753130588</v>
      </c>
      <c r="W1128" s="3">
        <f t="shared" si="428"/>
        <v>42</v>
      </c>
      <c r="X1128" s="3">
        <f>soli3grenz(K1128,$A$3,Param!$J$9,Param!$J$10,Param!$J$11)*100</f>
        <v>5.5</v>
      </c>
      <c r="Y1128" s="13">
        <f t="shared" si="415"/>
        <v>36735</v>
      </c>
      <c r="Z1128" s="3">
        <f t="shared" si="429"/>
        <v>32.857781753130588</v>
      </c>
      <c r="AA1128" s="13">
        <f t="shared" si="416"/>
        <v>42</v>
      </c>
      <c r="AB1128" s="13">
        <f t="shared" si="417"/>
        <v>-2953.0400000000009</v>
      </c>
      <c r="AC1128" s="13">
        <f t="shared" si="418"/>
        <v>-2.6413595706618977</v>
      </c>
      <c r="AD1128" s="13">
        <f t="shared" si="419"/>
        <v>-2.3099999999999952</v>
      </c>
      <c r="AE1128" s="3">
        <f t="shared" si="420"/>
        <v>0</v>
      </c>
      <c r="AF1128" s="13">
        <f t="shared" si="408"/>
        <v>2953.0400000000009</v>
      </c>
      <c r="AG1128" s="13">
        <f t="shared" si="430"/>
        <v>2.6413595706618977</v>
      </c>
      <c r="AH1128" s="13">
        <f t="shared" si="409"/>
        <v>2.6413595706618977</v>
      </c>
    </row>
    <row r="1129" spans="1:34" x14ac:dyDescent="0.2">
      <c r="A1129" s="8">
        <f t="shared" si="431"/>
        <v>111900</v>
      </c>
      <c r="B1129" s="9">
        <f t="shared" si="411"/>
        <v>111.9</v>
      </c>
      <c r="C1129" s="13">
        <f>tarifest3(A1129,$A$3,Param!$B$5,Param!$C$5,Param!$D$5,Param!$E$5,Param!$B$6,Param!$C$6,Param!$D$6,Param!$E$6)</f>
        <v>37661</v>
      </c>
      <c r="D1129" s="3">
        <f t="shared" si="421"/>
        <v>33.655942806076858</v>
      </c>
      <c r="E1129" s="3">
        <f>tarifest3grenz(A1129,$A$3,Param!$B$5,Param!$C$5,Param!$D$5,Param!$E$5,Param!$B$6,Param!$C$6,Param!$D$6,Param!$E$6)*100</f>
        <v>42</v>
      </c>
      <c r="F1129" s="13">
        <f>soli3(C1129,$A$3,Param!$J$4,Param!$J$5,Param!$J$6)</f>
        <v>2071.35</v>
      </c>
      <c r="G1129" s="3">
        <f>soli3grenz(C1129,$A$3,Param!$J$4,Param!$J$5,Param!$J$6)*100</f>
        <v>5.5</v>
      </c>
      <c r="H1129" s="13">
        <f t="shared" si="412"/>
        <v>39732.35</v>
      </c>
      <c r="I1129" s="3">
        <f t="shared" si="410"/>
        <v>35.507015192135832</v>
      </c>
      <c r="J1129" s="13">
        <f t="shared" si="413"/>
        <v>44.309999999999995</v>
      </c>
      <c r="K1129" s="13">
        <f>tarifest3(A1129,$A$3,Param!$B$10,Param!$C$10,Param!$D$10,Param!$E$10,Param!$B$11,Param!$C$11,Param!$D$11,Param!$E$11)</f>
        <v>42007</v>
      </c>
      <c r="L1129" s="3">
        <f t="shared" si="422"/>
        <v>37.539767649687221</v>
      </c>
      <c r="M1129" s="3">
        <f>tarifest3grenz(A1129,$A$3,Param!$B$10,Param!$C$10,Param!$D$10,Param!$E$10,Param!$B$11,Param!$C$11,Param!$D$11,Param!$E$11)*100</f>
        <v>42</v>
      </c>
      <c r="N1129" s="3">
        <f t="shared" si="423"/>
        <v>27607</v>
      </c>
      <c r="O1129" s="3">
        <f t="shared" si="424"/>
        <v>24.671134941912424</v>
      </c>
      <c r="P1129" s="13">
        <f t="shared" si="414"/>
        <v>78330</v>
      </c>
      <c r="Q1129" s="13">
        <f t="shared" si="425"/>
        <v>0</v>
      </c>
      <c r="R1129" s="13">
        <f>tarifest3(A1129-$K$3,$A$3,Param!$B$10,Param!$C$10,Param!$D$10,Param!$E$10,Param!$B$11,Param!$C$11,Param!$D$11,Param!$E$11)</f>
        <v>33367</v>
      </c>
      <c r="S1129" s="3">
        <f t="shared" si="426"/>
        <v>29.81858802502234</v>
      </c>
      <c r="T1129" s="3">
        <f>IF(A1129&lt;$K$3,$K$2,tarifest3grenz(A1129-$K$3,$A$3,Param!$B$10,Param!$C$10,Param!$D$10,Param!$E$10,Param!$B$11,Param!$C$11,Param!$D$11,Param!$E$11))*100</f>
        <v>42</v>
      </c>
      <c r="U1129" s="3">
        <f>MAX(K1129-tarifest3($K$3,$A$3,Param!$B$10,Param!$C$10,Param!$D$10,Param!$E$10,Param!$B$11,Param!$C$11,Param!$D$11,Param!$E$11),0)</f>
        <v>36777</v>
      </c>
      <c r="V1129" s="3">
        <f t="shared" si="427"/>
        <v>32.865951742627345</v>
      </c>
      <c r="W1129" s="3">
        <f t="shared" si="428"/>
        <v>42</v>
      </c>
      <c r="X1129" s="3">
        <f>soli3grenz(K1129,$A$3,Param!$J$9,Param!$J$10,Param!$J$11)*100</f>
        <v>5.5</v>
      </c>
      <c r="Y1129" s="13">
        <f t="shared" si="415"/>
        <v>36777</v>
      </c>
      <c r="Z1129" s="3">
        <f t="shared" si="429"/>
        <v>32.865951742627345</v>
      </c>
      <c r="AA1129" s="13">
        <f t="shared" si="416"/>
        <v>42</v>
      </c>
      <c r="AB1129" s="13">
        <f t="shared" si="417"/>
        <v>-2955.3499999999985</v>
      </c>
      <c r="AC1129" s="13">
        <f t="shared" si="418"/>
        <v>-2.6410634495084864</v>
      </c>
      <c r="AD1129" s="13">
        <f t="shared" si="419"/>
        <v>-2.3099999999999952</v>
      </c>
      <c r="AE1129" s="3">
        <f t="shared" si="420"/>
        <v>0</v>
      </c>
      <c r="AF1129" s="13">
        <f t="shared" si="408"/>
        <v>2955.3499999999985</v>
      </c>
      <c r="AG1129" s="13">
        <f t="shared" si="430"/>
        <v>2.6410634495084864</v>
      </c>
      <c r="AH1129" s="13">
        <f t="shared" si="409"/>
        <v>2.6410634495084864</v>
      </c>
    </row>
    <row r="1130" spans="1:34" x14ac:dyDescent="0.2">
      <c r="A1130" s="8">
        <f t="shared" si="431"/>
        <v>112000</v>
      </c>
      <c r="B1130" s="9">
        <f t="shared" si="411"/>
        <v>112</v>
      </c>
      <c r="C1130" s="13">
        <f>tarifest3(A1130,$A$3,Param!$B$5,Param!$C$5,Param!$D$5,Param!$E$5,Param!$B$6,Param!$C$6,Param!$D$6,Param!$E$6)</f>
        <v>37703</v>
      </c>
      <c r="D1130" s="3">
        <f t="shared" si="421"/>
        <v>33.66339285714286</v>
      </c>
      <c r="E1130" s="3">
        <f>tarifest3grenz(A1130,$A$3,Param!$B$5,Param!$C$5,Param!$D$5,Param!$E$5,Param!$B$6,Param!$C$6,Param!$D$6,Param!$E$6)*100</f>
        <v>42</v>
      </c>
      <c r="F1130" s="13">
        <f>soli3(C1130,$A$3,Param!$J$4,Param!$J$5,Param!$J$6)</f>
        <v>2073.66</v>
      </c>
      <c r="G1130" s="3">
        <f>soli3grenz(C1130,$A$3,Param!$J$4,Param!$J$5,Param!$J$6)*100</f>
        <v>5.5</v>
      </c>
      <c r="H1130" s="13">
        <f t="shared" si="412"/>
        <v>39776.660000000003</v>
      </c>
      <c r="I1130" s="3">
        <f t="shared" si="410"/>
        <v>35.514875000000004</v>
      </c>
      <c r="J1130" s="13">
        <f t="shared" si="413"/>
        <v>44.309999999999995</v>
      </c>
      <c r="K1130" s="13">
        <f>tarifest3(A1130,$A$3,Param!$B$10,Param!$C$10,Param!$D$10,Param!$E$10,Param!$B$11,Param!$C$11,Param!$D$11,Param!$E$11)</f>
        <v>42049</v>
      </c>
      <c r="L1130" s="3">
        <f t="shared" si="422"/>
        <v>37.543749999999996</v>
      </c>
      <c r="M1130" s="3">
        <f>tarifest3grenz(A1130,$A$3,Param!$B$10,Param!$C$10,Param!$D$10,Param!$E$10,Param!$B$11,Param!$C$11,Param!$D$11,Param!$E$11)*100</f>
        <v>42</v>
      </c>
      <c r="N1130" s="3">
        <f t="shared" si="423"/>
        <v>27649</v>
      </c>
      <c r="O1130" s="3">
        <f t="shared" si="424"/>
        <v>24.686607142857142</v>
      </c>
      <c r="P1130" s="13">
        <f t="shared" si="414"/>
        <v>78400</v>
      </c>
      <c r="Q1130" s="13">
        <f t="shared" si="425"/>
        <v>0</v>
      </c>
      <c r="R1130" s="13">
        <f>tarifest3(A1130-$K$3,$A$3,Param!$B$10,Param!$C$10,Param!$D$10,Param!$E$10,Param!$B$11,Param!$C$11,Param!$D$11,Param!$E$11)</f>
        <v>33409</v>
      </c>
      <c r="S1130" s="3">
        <f t="shared" si="426"/>
        <v>29.829464285714284</v>
      </c>
      <c r="T1130" s="3">
        <f>IF(A1130&lt;$K$3,$K$2,tarifest3grenz(A1130-$K$3,$A$3,Param!$B$10,Param!$C$10,Param!$D$10,Param!$E$10,Param!$B$11,Param!$C$11,Param!$D$11,Param!$E$11))*100</f>
        <v>42</v>
      </c>
      <c r="U1130" s="3">
        <f>MAX(K1130-tarifest3($K$3,$A$3,Param!$B$10,Param!$C$10,Param!$D$10,Param!$E$10,Param!$B$11,Param!$C$11,Param!$D$11,Param!$E$11),0)</f>
        <v>36819</v>
      </c>
      <c r="V1130" s="3">
        <f t="shared" si="427"/>
        <v>32.874107142857142</v>
      </c>
      <c r="W1130" s="3">
        <f t="shared" si="428"/>
        <v>42</v>
      </c>
      <c r="X1130" s="3">
        <f>soli3grenz(K1130,$A$3,Param!$J$9,Param!$J$10,Param!$J$11)*100</f>
        <v>5.5</v>
      </c>
      <c r="Y1130" s="13">
        <f t="shared" si="415"/>
        <v>36819</v>
      </c>
      <c r="Z1130" s="3">
        <f t="shared" si="429"/>
        <v>32.874107142857142</v>
      </c>
      <c r="AA1130" s="13">
        <f t="shared" si="416"/>
        <v>42</v>
      </c>
      <c r="AB1130" s="13">
        <f t="shared" si="417"/>
        <v>-2957.6600000000035</v>
      </c>
      <c r="AC1130" s="13">
        <f t="shared" si="418"/>
        <v>-2.6407678571428619</v>
      </c>
      <c r="AD1130" s="13">
        <f t="shared" si="419"/>
        <v>-2.3099999999999952</v>
      </c>
      <c r="AE1130" s="3">
        <f t="shared" si="420"/>
        <v>0</v>
      </c>
      <c r="AF1130" s="13">
        <f t="shared" si="408"/>
        <v>2957.6600000000035</v>
      </c>
      <c r="AG1130" s="13">
        <f t="shared" si="430"/>
        <v>2.6407678571428619</v>
      </c>
      <c r="AH1130" s="13">
        <f t="shared" si="409"/>
        <v>2.6407678571428619</v>
      </c>
    </row>
    <row r="1131" spans="1:34" x14ac:dyDescent="0.2">
      <c r="A1131" s="8">
        <f t="shared" si="431"/>
        <v>112100</v>
      </c>
      <c r="B1131" s="9">
        <f t="shared" si="411"/>
        <v>112.1</v>
      </c>
      <c r="C1131" s="13">
        <f>tarifest3(A1131,$A$3,Param!$B$5,Param!$C$5,Param!$D$5,Param!$E$5,Param!$B$6,Param!$C$6,Param!$D$6,Param!$E$6)</f>
        <v>37745</v>
      </c>
      <c r="D1131" s="3">
        <f t="shared" si="421"/>
        <v>33.670829616413918</v>
      </c>
      <c r="E1131" s="3">
        <f>tarifest3grenz(A1131,$A$3,Param!$B$5,Param!$C$5,Param!$D$5,Param!$E$5,Param!$B$6,Param!$C$6,Param!$D$6,Param!$E$6)*100</f>
        <v>42</v>
      </c>
      <c r="F1131" s="13">
        <f>soli3(C1131,$A$3,Param!$J$4,Param!$J$5,Param!$J$6)</f>
        <v>2075.9699999999998</v>
      </c>
      <c r="G1131" s="3">
        <f>soli3grenz(C1131,$A$3,Param!$J$4,Param!$J$5,Param!$J$6)*100</f>
        <v>5.5</v>
      </c>
      <c r="H1131" s="13">
        <f t="shared" si="412"/>
        <v>39820.97</v>
      </c>
      <c r="I1131" s="3">
        <f t="shared" si="410"/>
        <v>35.522720785013384</v>
      </c>
      <c r="J1131" s="13">
        <f t="shared" si="413"/>
        <v>44.309999999999995</v>
      </c>
      <c r="K1131" s="13">
        <f>tarifest3(A1131,$A$3,Param!$B$10,Param!$C$10,Param!$D$10,Param!$E$10,Param!$B$11,Param!$C$11,Param!$D$11,Param!$E$11)</f>
        <v>42091</v>
      </c>
      <c r="L1131" s="3">
        <f t="shared" si="422"/>
        <v>37.547725245316684</v>
      </c>
      <c r="M1131" s="3">
        <f>tarifest3grenz(A1131,$A$3,Param!$B$10,Param!$C$10,Param!$D$10,Param!$E$10,Param!$B$11,Param!$C$11,Param!$D$11,Param!$E$11)*100</f>
        <v>42</v>
      </c>
      <c r="N1131" s="3">
        <f t="shared" si="423"/>
        <v>27691</v>
      </c>
      <c r="O1131" s="3">
        <f t="shared" si="424"/>
        <v>24.702051739518289</v>
      </c>
      <c r="P1131" s="13">
        <f t="shared" si="414"/>
        <v>78470</v>
      </c>
      <c r="Q1131" s="13">
        <f t="shared" si="425"/>
        <v>0</v>
      </c>
      <c r="R1131" s="13">
        <f>tarifest3(A1131-$K$3,$A$3,Param!$B$10,Param!$C$10,Param!$D$10,Param!$E$10,Param!$B$11,Param!$C$11,Param!$D$11,Param!$E$11)</f>
        <v>33451</v>
      </c>
      <c r="S1131" s="3">
        <f t="shared" si="426"/>
        <v>29.840321141837645</v>
      </c>
      <c r="T1131" s="3">
        <f>IF(A1131&lt;$K$3,$K$2,tarifest3grenz(A1131-$K$3,$A$3,Param!$B$10,Param!$C$10,Param!$D$10,Param!$E$10,Param!$B$11,Param!$C$11,Param!$D$11,Param!$E$11))*100</f>
        <v>42</v>
      </c>
      <c r="U1131" s="3">
        <f>MAX(K1131-tarifest3($K$3,$A$3,Param!$B$10,Param!$C$10,Param!$D$10,Param!$E$10,Param!$B$11,Param!$C$11,Param!$D$11,Param!$E$11),0)</f>
        <v>36861</v>
      </c>
      <c r="V1131" s="3">
        <f t="shared" si="427"/>
        <v>32.882247992863519</v>
      </c>
      <c r="W1131" s="3">
        <f t="shared" si="428"/>
        <v>42</v>
      </c>
      <c r="X1131" s="3">
        <f>soli3grenz(K1131,$A$3,Param!$J$9,Param!$J$10,Param!$J$11)*100</f>
        <v>5.5</v>
      </c>
      <c r="Y1131" s="13">
        <f t="shared" si="415"/>
        <v>36861</v>
      </c>
      <c r="Z1131" s="3">
        <f t="shared" si="429"/>
        <v>32.882247992863519</v>
      </c>
      <c r="AA1131" s="13">
        <f t="shared" si="416"/>
        <v>42</v>
      </c>
      <c r="AB1131" s="13">
        <f t="shared" si="417"/>
        <v>-2959.9700000000012</v>
      </c>
      <c r="AC1131" s="13">
        <f t="shared" si="418"/>
        <v>-2.6404727921498647</v>
      </c>
      <c r="AD1131" s="13">
        <f t="shared" si="419"/>
        <v>-2.3099999999999952</v>
      </c>
      <c r="AE1131" s="3">
        <f t="shared" si="420"/>
        <v>0</v>
      </c>
      <c r="AF1131" s="13">
        <f t="shared" si="408"/>
        <v>2959.9700000000012</v>
      </c>
      <c r="AG1131" s="13">
        <f t="shared" si="430"/>
        <v>2.6404727921498647</v>
      </c>
      <c r="AH1131" s="13">
        <f t="shared" si="409"/>
        <v>2.6404727921498647</v>
      </c>
    </row>
    <row r="1132" spans="1:34" x14ac:dyDescent="0.2">
      <c r="A1132" s="8">
        <f t="shared" si="431"/>
        <v>112200</v>
      </c>
      <c r="B1132" s="9">
        <f t="shared" si="411"/>
        <v>112.2</v>
      </c>
      <c r="C1132" s="13">
        <f>tarifest3(A1132,$A$3,Param!$B$5,Param!$C$5,Param!$D$5,Param!$E$5,Param!$B$6,Param!$C$6,Param!$D$6,Param!$E$6)</f>
        <v>37787</v>
      </c>
      <c r="D1132" s="3">
        <f t="shared" si="421"/>
        <v>33.678253119429591</v>
      </c>
      <c r="E1132" s="3">
        <f>tarifest3grenz(A1132,$A$3,Param!$B$5,Param!$C$5,Param!$D$5,Param!$E$5,Param!$B$6,Param!$C$6,Param!$D$6,Param!$E$6)*100</f>
        <v>42</v>
      </c>
      <c r="F1132" s="13">
        <f>soli3(C1132,$A$3,Param!$J$4,Param!$J$5,Param!$J$6)</f>
        <v>2078.2800000000002</v>
      </c>
      <c r="G1132" s="3">
        <f>soli3grenz(C1132,$A$3,Param!$J$4,Param!$J$5,Param!$J$6)*100</f>
        <v>5.5</v>
      </c>
      <c r="H1132" s="13">
        <f t="shared" si="412"/>
        <v>39865.279999999999</v>
      </c>
      <c r="I1132" s="3">
        <f t="shared" si="410"/>
        <v>35.530552584670232</v>
      </c>
      <c r="J1132" s="13">
        <f t="shared" si="413"/>
        <v>44.309999999999995</v>
      </c>
      <c r="K1132" s="13">
        <f>tarifest3(A1132,$A$3,Param!$B$10,Param!$C$10,Param!$D$10,Param!$E$10,Param!$B$11,Param!$C$11,Param!$D$11,Param!$E$11)</f>
        <v>42133</v>
      </c>
      <c r="L1132" s="3">
        <f t="shared" si="422"/>
        <v>37.551693404634577</v>
      </c>
      <c r="M1132" s="3">
        <f>tarifest3grenz(A1132,$A$3,Param!$B$10,Param!$C$10,Param!$D$10,Param!$E$10,Param!$B$11,Param!$C$11,Param!$D$11,Param!$E$11)*100</f>
        <v>42</v>
      </c>
      <c r="N1132" s="3">
        <f t="shared" si="423"/>
        <v>27733</v>
      </c>
      <c r="O1132" s="3">
        <f t="shared" si="424"/>
        <v>24.717468805704097</v>
      </c>
      <c r="P1132" s="13">
        <f t="shared" si="414"/>
        <v>78540</v>
      </c>
      <c r="Q1132" s="13">
        <f t="shared" si="425"/>
        <v>0</v>
      </c>
      <c r="R1132" s="13">
        <f>tarifest3(A1132-$K$3,$A$3,Param!$B$10,Param!$C$10,Param!$D$10,Param!$E$10,Param!$B$11,Param!$C$11,Param!$D$11,Param!$E$11)</f>
        <v>33493</v>
      </c>
      <c r="S1132" s="3">
        <f t="shared" si="426"/>
        <v>29.851158645276293</v>
      </c>
      <c r="T1132" s="3">
        <f>IF(A1132&lt;$K$3,$K$2,tarifest3grenz(A1132-$K$3,$A$3,Param!$B$10,Param!$C$10,Param!$D$10,Param!$E$10,Param!$B$11,Param!$C$11,Param!$D$11,Param!$E$11))*100</f>
        <v>42</v>
      </c>
      <c r="U1132" s="3">
        <f>MAX(K1132-tarifest3($K$3,$A$3,Param!$B$10,Param!$C$10,Param!$D$10,Param!$E$10,Param!$B$11,Param!$C$11,Param!$D$11,Param!$E$11),0)</f>
        <v>36903</v>
      </c>
      <c r="V1132" s="3">
        <f t="shared" si="427"/>
        <v>32.890374331550802</v>
      </c>
      <c r="W1132" s="3">
        <f t="shared" si="428"/>
        <v>42</v>
      </c>
      <c r="X1132" s="3">
        <f>soli3grenz(K1132,$A$3,Param!$J$9,Param!$J$10,Param!$J$11)*100</f>
        <v>5.5</v>
      </c>
      <c r="Y1132" s="13">
        <f t="shared" si="415"/>
        <v>36903</v>
      </c>
      <c r="Z1132" s="3">
        <f t="shared" si="429"/>
        <v>32.890374331550802</v>
      </c>
      <c r="AA1132" s="13">
        <f t="shared" si="416"/>
        <v>42</v>
      </c>
      <c r="AB1132" s="13">
        <f t="shared" si="417"/>
        <v>-2962.2799999999988</v>
      </c>
      <c r="AC1132" s="13">
        <f t="shared" si="418"/>
        <v>-2.64017825311943</v>
      </c>
      <c r="AD1132" s="13">
        <f t="shared" si="419"/>
        <v>-2.3099999999999952</v>
      </c>
      <c r="AE1132" s="3">
        <f t="shared" si="420"/>
        <v>0</v>
      </c>
      <c r="AF1132" s="13">
        <f t="shared" si="408"/>
        <v>2962.2799999999988</v>
      </c>
      <c r="AG1132" s="13">
        <f t="shared" si="430"/>
        <v>2.64017825311943</v>
      </c>
      <c r="AH1132" s="13">
        <f t="shared" si="409"/>
        <v>2.64017825311943</v>
      </c>
    </row>
    <row r="1133" spans="1:34" x14ac:dyDescent="0.2">
      <c r="A1133" s="8">
        <f t="shared" si="431"/>
        <v>112300</v>
      </c>
      <c r="B1133" s="9">
        <f t="shared" si="411"/>
        <v>112.3</v>
      </c>
      <c r="C1133" s="13">
        <f>tarifest3(A1133,$A$3,Param!$B$5,Param!$C$5,Param!$D$5,Param!$E$5,Param!$B$6,Param!$C$6,Param!$D$6,Param!$E$6)</f>
        <v>37829</v>
      </c>
      <c r="D1133" s="3">
        <f t="shared" si="421"/>
        <v>33.685663401602852</v>
      </c>
      <c r="E1133" s="3">
        <f>tarifest3grenz(A1133,$A$3,Param!$B$5,Param!$C$5,Param!$D$5,Param!$E$5,Param!$B$6,Param!$C$6,Param!$D$6,Param!$E$6)*100</f>
        <v>42</v>
      </c>
      <c r="F1133" s="13">
        <f>soli3(C1133,$A$3,Param!$J$4,Param!$J$5,Param!$J$6)</f>
        <v>2080.59</v>
      </c>
      <c r="G1133" s="3">
        <f>soli3grenz(C1133,$A$3,Param!$J$4,Param!$J$5,Param!$J$6)*100</f>
        <v>5.5</v>
      </c>
      <c r="H1133" s="13">
        <f t="shared" si="412"/>
        <v>39909.589999999997</v>
      </c>
      <c r="I1133" s="3">
        <f t="shared" si="410"/>
        <v>35.538370436331249</v>
      </c>
      <c r="J1133" s="13">
        <f t="shared" si="413"/>
        <v>44.309999999999995</v>
      </c>
      <c r="K1133" s="13">
        <f>tarifest3(A1133,$A$3,Param!$B$10,Param!$C$10,Param!$D$10,Param!$E$10,Param!$B$11,Param!$C$11,Param!$D$11,Param!$E$11)</f>
        <v>42175</v>
      </c>
      <c r="L1133" s="3">
        <f t="shared" si="422"/>
        <v>37.555654496883349</v>
      </c>
      <c r="M1133" s="3">
        <f>tarifest3grenz(A1133,$A$3,Param!$B$10,Param!$C$10,Param!$D$10,Param!$E$10,Param!$B$11,Param!$C$11,Param!$D$11,Param!$E$11)*100</f>
        <v>42</v>
      </c>
      <c r="N1133" s="3">
        <f t="shared" si="423"/>
        <v>27775</v>
      </c>
      <c r="O1133" s="3">
        <f t="shared" si="424"/>
        <v>24.732858414959928</v>
      </c>
      <c r="P1133" s="13">
        <f t="shared" si="414"/>
        <v>78610</v>
      </c>
      <c r="Q1133" s="13">
        <f t="shared" si="425"/>
        <v>0</v>
      </c>
      <c r="R1133" s="13">
        <f>tarifest3(A1133-$K$3,$A$3,Param!$B$10,Param!$C$10,Param!$D$10,Param!$E$10,Param!$B$11,Param!$C$11,Param!$D$11,Param!$E$11)</f>
        <v>33535</v>
      </c>
      <c r="S1133" s="3">
        <f t="shared" si="426"/>
        <v>29.861976847729299</v>
      </c>
      <c r="T1133" s="3">
        <f>IF(A1133&lt;$K$3,$K$2,tarifest3grenz(A1133-$K$3,$A$3,Param!$B$10,Param!$C$10,Param!$D$10,Param!$E$10,Param!$B$11,Param!$C$11,Param!$D$11,Param!$E$11))*100</f>
        <v>42</v>
      </c>
      <c r="U1133" s="3">
        <f>MAX(K1133-tarifest3($K$3,$A$3,Param!$B$10,Param!$C$10,Param!$D$10,Param!$E$10,Param!$B$11,Param!$C$11,Param!$D$11,Param!$E$11),0)</f>
        <v>36945</v>
      </c>
      <c r="V1133" s="3">
        <f t="shared" si="427"/>
        <v>32.898486197684775</v>
      </c>
      <c r="W1133" s="3">
        <f t="shared" si="428"/>
        <v>42</v>
      </c>
      <c r="X1133" s="3">
        <f>soli3grenz(K1133,$A$3,Param!$J$9,Param!$J$10,Param!$J$11)*100</f>
        <v>5.5</v>
      </c>
      <c r="Y1133" s="13">
        <f t="shared" si="415"/>
        <v>36945</v>
      </c>
      <c r="Z1133" s="3">
        <f t="shared" si="429"/>
        <v>32.898486197684775</v>
      </c>
      <c r="AA1133" s="13">
        <f t="shared" si="416"/>
        <v>42</v>
      </c>
      <c r="AB1133" s="13">
        <f t="shared" si="417"/>
        <v>-2964.5899999999965</v>
      </c>
      <c r="AC1133" s="13">
        <f t="shared" si="418"/>
        <v>-2.6398842386464736</v>
      </c>
      <c r="AD1133" s="13">
        <f t="shared" si="419"/>
        <v>-2.3099999999999952</v>
      </c>
      <c r="AE1133" s="3">
        <f t="shared" si="420"/>
        <v>0</v>
      </c>
      <c r="AF1133" s="13">
        <f t="shared" si="408"/>
        <v>2964.5899999999965</v>
      </c>
      <c r="AG1133" s="13">
        <f t="shared" si="430"/>
        <v>2.6398842386464736</v>
      </c>
      <c r="AH1133" s="13">
        <f t="shared" si="409"/>
        <v>2.6398842386464736</v>
      </c>
    </row>
    <row r="1134" spans="1:34" x14ac:dyDescent="0.2">
      <c r="A1134" s="8">
        <f t="shared" si="431"/>
        <v>112400</v>
      </c>
      <c r="B1134" s="9">
        <f t="shared" si="411"/>
        <v>112.4</v>
      </c>
      <c r="C1134" s="13">
        <f>tarifest3(A1134,$A$3,Param!$B$5,Param!$C$5,Param!$D$5,Param!$E$5,Param!$B$6,Param!$C$6,Param!$D$6,Param!$E$6)</f>
        <v>37871</v>
      </c>
      <c r="D1134" s="3">
        <f t="shared" si="421"/>
        <v>33.693060498220639</v>
      </c>
      <c r="E1134" s="3">
        <f>tarifest3grenz(A1134,$A$3,Param!$B$5,Param!$C$5,Param!$D$5,Param!$E$5,Param!$B$6,Param!$C$6,Param!$D$6,Param!$E$6)*100</f>
        <v>42</v>
      </c>
      <c r="F1134" s="13">
        <f>soli3(C1134,$A$3,Param!$J$4,Param!$J$5,Param!$J$6)</f>
        <v>2082.9</v>
      </c>
      <c r="G1134" s="3">
        <f>soli3grenz(C1134,$A$3,Param!$J$4,Param!$J$5,Param!$J$6)*100</f>
        <v>5.5</v>
      </c>
      <c r="H1134" s="13">
        <f t="shared" si="412"/>
        <v>39953.9</v>
      </c>
      <c r="I1134" s="3">
        <f t="shared" si="410"/>
        <v>35.546174377224197</v>
      </c>
      <c r="J1134" s="13">
        <f t="shared" si="413"/>
        <v>44.309999999999995</v>
      </c>
      <c r="K1134" s="13">
        <f>tarifest3(A1134,$A$3,Param!$B$10,Param!$C$10,Param!$D$10,Param!$E$10,Param!$B$11,Param!$C$11,Param!$D$11,Param!$E$11)</f>
        <v>42217</v>
      </c>
      <c r="L1134" s="3">
        <f t="shared" si="422"/>
        <v>37.559608540925268</v>
      </c>
      <c r="M1134" s="3">
        <f>tarifest3grenz(A1134,$A$3,Param!$B$10,Param!$C$10,Param!$D$10,Param!$E$10,Param!$B$11,Param!$C$11,Param!$D$11,Param!$E$11)*100</f>
        <v>42</v>
      </c>
      <c r="N1134" s="3">
        <f t="shared" si="423"/>
        <v>27817</v>
      </c>
      <c r="O1134" s="3">
        <f t="shared" si="424"/>
        <v>24.748220640569397</v>
      </c>
      <c r="P1134" s="13">
        <f t="shared" si="414"/>
        <v>78680</v>
      </c>
      <c r="Q1134" s="13">
        <f t="shared" si="425"/>
        <v>0</v>
      </c>
      <c r="R1134" s="13">
        <f>tarifest3(A1134-$K$3,$A$3,Param!$B$10,Param!$C$10,Param!$D$10,Param!$E$10,Param!$B$11,Param!$C$11,Param!$D$11,Param!$E$11)</f>
        <v>33577</v>
      </c>
      <c r="S1134" s="3">
        <f t="shared" si="426"/>
        <v>29.872775800711743</v>
      </c>
      <c r="T1134" s="3">
        <f>IF(A1134&lt;$K$3,$K$2,tarifest3grenz(A1134-$K$3,$A$3,Param!$B$10,Param!$C$10,Param!$D$10,Param!$E$10,Param!$B$11,Param!$C$11,Param!$D$11,Param!$E$11))*100</f>
        <v>42</v>
      </c>
      <c r="U1134" s="3">
        <f>MAX(K1134-tarifest3($K$3,$A$3,Param!$B$10,Param!$C$10,Param!$D$10,Param!$E$10,Param!$B$11,Param!$C$11,Param!$D$11,Param!$E$11),0)</f>
        <v>36987</v>
      </c>
      <c r="V1134" s="3">
        <f t="shared" si="427"/>
        <v>32.906583629893241</v>
      </c>
      <c r="W1134" s="3">
        <f t="shared" si="428"/>
        <v>42</v>
      </c>
      <c r="X1134" s="3">
        <f>soli3grenz(K1134,$A$3,Param!$J$9,Param!$J$10,Param!$J$11)*100</f>
        <v>5.5</v>
      </c>
      <c r="Y1134" s="13">
        <f t="shared" si="415"/>
        <v>36987</v>
      </c>
      <c r="Z1134" s="3">
        <f t="shared" si="429"/>
        <v>32.906583629893241</v>
      </c>
      <c r="AA1134" s="13">
        <f t="shared" si="416"/>
        <v>42</v>
      </c>
      <c r="AB1134" s="13">
        <f t="shared" si="417"/>
        <v>-2966.9000000000015</v>
      </c>
      <c r="AC1134" s="13">
        <f t="shared" si="418"/>
        <v>-2.6395907473309563</v>
      </c>
      <c r="AD1134" s="13">
        <f t="shared" si="419"/>
        <v>-2.3099999999999952</v>
      </c>
      <c r="AE1134" s="3">
        <f t="shared" si="420"/>
        <v>0</v>
      </c>
      <c r="AF1134" s="13">
        <f t="shared" si="408"/>
        <v>2966.9000000000015</v>
      </c>
      <c r="AG1134" s="13">
        <f t="shared" si="430"/>
        <v>2.6395907473309563</v>
      </c>
      <c r="AH1134" s="13">
        <f t="shared" si="409"/>
        <v>2.6395907473309563</v>
      </c>
    </row>
    <row r="1135" spans="1:34" x14ac:dyDescent="0.2">
      <c r="A1135" s="8">
        <f t="shared" si="431"/>
        <v>112500</v>
      </c>
      <c r="B1135" s="9">
        <f t="shared" si="411"/>
        <v>112.5</v>
      </c>
      <c r="C1135" s="13">
        <f>tarifest3(A1135,$A$3,Param!$B$5,Param!$C$5,Param!$D$5,Param!$E$5,Param!$B$6,Param!$C$6,Param!$D$6,Param!$E$6)</f>
        <v>37913</v>
      </c>
      <c r="D1135" s="3">
        <f t="shared" si="421"/>
        <v>33.700444444444443</v>
      </c>
      <c r="E1135" s="3">
        <f>tarifest3grenz(A1135,$A$3,Param!$B$5,Param!$C$5,Param!$D$5,Param!$E$5,Param!$B$6,Param!$C$6,Param!$D$6,Param!$E$6)*100</f>
        <v>42</v>
      </c>
      <c r="F1135" s="13">
        <f>soli3(C1135,$A$3,Param!$J$4,Param!$J$5,Param!$J$6)</f>
        <v>2085.21</v>
      </c>
      <c r="G1135" s="3">
        <f>soli3grenz(C1135,$A$3,Param!$J$4,Param!$J$5,Param!$J$6)*100</f>
        <v>5.5</v>
      </c>
      <c r="H1135" s="13">
        <f t="shared" si="412"/>
        <v>39998.21</v>
      </c>
      <c r="I1135" s="3">
        <f t="shared" si="410"/>
        <v>35.553964444444439</v>
      </c>
      <c r="J1135" s="13">
        <f t="shared" si="413"/>
        <v>44.309999999999995</v>
      </c>
      <c r="K1135" s="13">
        <f>tarifest3(A1135,$A$3,Param!$B$10,Param!$C$10,Param!$D$10,Param!$E$10,Param!$B$11,Param!$C$11,Param!$D$11,Param!$E$11)</f>
        <v>42259</v>
      </c>
      <c r="L1135" s="3">
        <f t="shared" si="422"/>
        <v>37.563555555555553</v>
      </c>
      <c r="M1135" s="3">
        <f>tarifest3grenz(A1135,$A$3,Param!$B$10,Param!$C$10,Param!$D$10,Param!$E$10,Param!$B$11,Param!$C$11,Param!$D$11,Param!$E$11)*100</f>
        <v>42</v>
      </c>
      <c r="N1135" s="3">
        <f t="shared" si="423"/>
        <v>27859</v>
      </c>
      <c r="O1135" s="3">
        <f t="shared" si="424"/>
        <v>24.763555555555556</v>
      </c>
      <c r="P1135" s="13">
        <f t="shared" si="414"/>
        <v>78750</v>
      </c>
      <c r="Q1135" s="13">
        <f t="shared" si="425"/>
        <v>0</v>
      </c>
      <c r="R1135" s="13">
        <f>tarifest3(A1135-$K$3,$A$3,Param!$B$10,Param!$C$10,Param!$D$10,Param!$E$10,Param!$B$11,Param!$C$11,Param!$D$11,Param!$E$11)</f>
        <v>33619</v>
      </c>
      <c r="S1135" s="3">
        <f t="shared" si="426"/>
        <v>29.883555555555557</v>
      </c>
      <c r="T1135" s="3">
        <f>IF(A1135&lt;$K$3,$K$2,tarifest3grenz(A1135-$K$3,$A$3,Param!$B$10,Param!$C$10,Param!$D$10,Param!$E$10,Param!$B$11,Param!$C$11,Param!$D$11,Param!$E$11))*100</f>
        <v>42</v>
      </c>
      <c r="U1135" s="3">
        <f>MAX(K1135-tarifest3($K$3,$A$3,Param!$B$10,Param!$C$10,Param!$D$10,Param!$E$10,Param!$B$11,Param!$C$11,Param!$D$11,Param!$E$11),0)</f>
        <v>37029</v>
      </c>
      <c r="V1135" s="3">
        <f t="shared" si="427"/>
        <v>32.914666666666662</v>
      </c>
      <c r="W1135" s="3">
        <f t="shared" si="428"/>
        <v>42</v>
      </c>
      <c r="X1135" s="3">
        <f>soli3grenz(K1135,$A$3,Param!$J$9,Param!$J$10,Param!$J$11)*100</f>
        <v>5.5</v>
      </c>
      <c r="Y1135" s="13">
        <f t="shared" si="415"/>
        <v>37029</v>
      </c>
      <c r="Z1135" s="3">
        <f t="shared" si="429"/>
        <v>32.914666666666662</v>
      </c>
      <c r="AA1135" s="13">
        <f t="shared" si="416"/>
        <v>42</v>
      </c>
      <c r="AB1135" s="13">
        <f t="shared" si="417"/>
        <v>-2969.2099999999991</v>
      </c>
      <c r="AC1135" s="13">
        <f t="shared" si="418"/>
        <v>-2.6392977777777773</v>
      </c>
      <c r="AD1135" s="13">
        <f t="shared" si="419"/>
        <v>-2.3099999999999952</v>
      </c>
      <c r="AE1135" s="3">
        <f t="shared" si="420"/>
        <v>0</v>
      </c>
      <c r="AF1135" s="13">
        <f t="shared" si="408"/>
        <v>2969.2099999999991</v>
      </c>
      <c r="AG1135" s="13">
        <f t="shared" si="430"/>
        <v>2.6392977777777773</v>
      </c>
      <c r="AH1135" s="13">
        <f t="shared" si="409"/>
        <v>2.6392977777777773</v>
      </c>
    </row>
    <row r="1136" spans="1:34" x14ac:dyDescent="0.2">
      <c r="A1136" s="8">
        <f t="shared" si="431"/>
        <v>112600</v>
      </c>
      <c r="B1136" s="9">
        <f t="shared" si="411"/>
        <v>112.6</v>
      </c>
      <c r="C1136" s="13">
        <f>tarifest3(A1136,$A$3,Param!$B$5,Param!$C$5,Param!$D$5,Param!$E$5,Param!$B$6,Param!$C$6,Param!$D$6,Param!$E$6)</f>
        <v>37955</v>
      </c>
      <c r="D1136" s="3">
        <f t="shared" si="421"/>
        <v>33.707815275310836</v>
      </c>
      <c r="E1136" s="3">
        <f>tarifest3grenz(A1136,$A$3,Param!$B$5,Param!$C$5,Param!$D$5,Param!$E$5,Param!$B$6,Param!$C$6,Param!$D$6,Param!$E$6)*100</f>
        <v>42</v>
      </c>
      <c r="F1136" s="13">
        <f>soli3(C1136,$A$3,Param!$J$4,Param!$J$5,Param!$J$6)</f>
        <v>2087.52</v>
      </c>
      <c r="G1136" s="3">
        <f>soli3grenz(C1136,$A$3,Param!$J$4,Param!$J$5,Param!$J$6)*100</f>
        <v>5.5</v>
      </c>
      <c r="H1136" s="13">
        <f t="shared" si="412"/>
        <v>40042.519999999997</v>
      </c>
      <c r="I1136" s="3">
        <f t="shared" si="410"/>
        <v>35.561740674955594</v>
      </c>
      <c r="J1136" s="13">
        <f t="shared" si="413"/>
        <v>44.309999999999995</v>
      </c>
      <c r="K1136" s="13">
        <f>tarifest3(A1136,$A$3,Param!$B$10,Param!$C$10,Param!$D$10,Param!$E$10,Param!$B$11,Param!$C$11,Param!$D$11,Param!$E$11)</f>
        <v>42301</v>
      </c>
      <c r="L1136" s="3">
        <f t="shared" si="422"/>
        <v>37.56749555950266</v>
      </c>
      <c r="M1136" s="3">
        <f>tarifest3grenz(A1136,$A$3,Param!$B$10,Param!$C$10,Param!$D$10,Param!$E$10,Param!$B$11,Param!$C$11,Param!$D$11,Param!$E$11)*100</f>
        <v>42</v>
      </c>
      <c r="N1136" s="3">
        <f t="shared" si="423"/>
        <v>27901</v>
      </c>
      <c r="O1136" s="3">
        <f t="shared" si="424"/>
        <v>24.77886323268206</v>
      </c>
      <c r="P1136" s="13">
        <f t="shared" si="414"/>
        <v>78820</v>
      </c>
      <c r="Q1136" s="13">
        <f t="shared" si="425"/>
        <v>0</v>
      </c>
      <c r="R1136" s="13">
        <f>tarifest3(A1136-$K$3,$A$3,Param!$B$10,Param!$C$10,Param!$D$10,Param!$E$10,Param!$B$11,Param!$C$11,Param!$D$11,Param!$E$11)</f>
        <v>33661</v>
      </c>
      <c r="S1136" s="3">
        <f t="shared" si="426"/>
        <v>29.894316163410302</v>
      </c>
      <c r="T1136" s="3">
        <f>IF(A1136&lt;$K$3,$K$2,tarifest3grenz(A1136-$K$3,$A$3,Param!$B$10,Param!$C$10,Param!$D$10,Param!$E$10,Param!$B$11,Param!$C$11,Param!$D$11,Param!$E$11))*100</f>
        <v>42</v>
      </c>
      <c r="U1136" s="3">
        <f>MAX(K1136-tarifest3($K$3,$A$3,Param!$B$10,Param!$C$10,Param!$D$10,Param!$E$10,Param!$B$11,Param!$C$11,Param!$D$11,Param!$E$11),0)</f>
        <v>37071</v>
      </c>
      <c r="V1136" s="3">
        <f t="shared" si="427"/>
        <v>32.922735346358792</v>
      </c>
      <c r="W1136" s="3">
        <f t="shared" si="428"/>
        <v>42</v>
      </c>
      <c r="X1136" s="3">
        <f>soli3grenz(K1136,$A$3,Param!$J$9,Param!$J$10,Param!$J$11)*100</f>
        <v>5.5</v>
      </c>
      <c r="Y1136" s="13">
        <f t="shared" si="415"/>
        <v>37071</v>
      </c>
      <c r="Z1136" s="3">
        <f t="shared" si="429"/>
        <v>32.922735346358792</v>
      </c>
      <c r="AA1136" s="13">
        <f t="shared" si="416"/>
        <v>42</v>
      </c>
      <c r="AB1136" s="13">
        <f t="shared" si="417"/>
        <v>-2971.5199999999968</v>
      </c>
      <c r="AC1136" s="13">
        <f t="shared" si="418"/>
        <v>-2.6390053285968023</v>
      </c>
      <c r="AD1136" s="13">
        <f t="shared" si="419"/>
        <v>-2.3099999999999952</v>
      </c>
      <c r="AE1136" s="3">
        <f t="shared" si="420"/>
        <v>0</v>
      </c>
      <c r="AF1136" s="13">
        <f t="shared" si="408"/>
        <v>2971.5199999999968</v>
      </c>
      <c r="AG1136" s="13">
        <f t="shared" si="430"/>
        <v>2.6390053285968023</v>
      </c>
      <c r="AH1136" s="13">
        <f t="shared" si="409"/>
        <v>2.6390053285968023</v>
      </c>
    </row>
    <row r="1137" spans="1:34" x14ac:dyDescent="0.2">
      <c r="A1137" s="8">
        <f t="shared" si="431"/>
        <v>112700</v>
      </c>
      <c r="B1137" s="9">
        <f t="shared" si="411"/>
        <v>112.7</v>
      </c>
      <c r="C1137" s="13">
        <f>tarifest3(A1137,$A$3,Param!$B$5,Param!$C$5,Param!$D$5,Param!$E$5,Param!$B$6,Param!$C$6,Param!$D$6,Param!$E$6)</f>
        <v>37997</v>
      </c>
      <c r="D1137" s="3">
        <f t="shared" si="421"/>
        <v>33.715173025732028</v>
      </c>
      <c r="E1137" s="3">
        <f>tarifest3grenz(A1137,$A$3,Param!$B$5,Param!$C$5,Param!$D$5,Param!$E$5,Param!$B$6,Param!$C$6,Param!$D$6,Param!$E$6)*100</f>
        <v>42</v>
      </c>
      <c r="F1137" s="13">
        <f>soli3(C1137,$A$3,Param!$J$4,Param!$J$5,Param!$J$6)</f>
        <v>2089.83</v>
      </c>
      <c r="G1137" s="3">
        <f>soli3grenz(C1137,$A$3,Param!$J$4,Param!$J$5,Param!$J$6)*100</f>
        <v>5.5</v>
      </c>
      <c r="H1137" s="13">
        <f t="shared" si="412"/>
        <v>40086.83</v>
      </c>
      <c r="I1137" s="3">
        <f t="shared" si="410"/>
        <v>35.569503105590059</v>
      </c>
      <c r="J1137" s="13">
        <f t="shared" si="413"/>
        <v>44.309999999999995</v>
      </c>
      <c r="K1137" s="13">
        <f>tarifest3(A1137,$A$3,Param!$B$10,Param!$C$10,Param!$D$10,Param!$E$10,Param!$B$11,Param!$C$11,Param!$D$11,Param!$E$11)</f>
        <v>42343</v>
      </c>
      <c r="L1137" s="3">
        <f t="shared" si="422"/>
        <v>37.571428571428569</v>
      </c>
      <c r="M1137" s="3">
        <f>tarifest3grenz(A1137,$A$3,Param!$B$10,Param!$C$10,Param!$D$10,Param!$E$10,Param!$B$11,Param!$C$11,Param!$D$11,Param!$E$11)*100</f>
        <v>42</v>
      </c>
      <c r="N1137" s="3">
        <f t="shared" si="423"/>
        <v>27943</v>
      </c>
      <c r="O1137" s="3">
        <f t="shared" si="424"/>
        <v>24.794143744454303</v>
      </c>
      <c r="P1137" s="13">
        <f t="shared" si="414"/>
        <v>78890</v>
      </c>
      <c r="Q1137" s="13">
        <f t="shared" si="425"/>
        <v>0</v>
      </c>
      <c r="R1137" s="13">
        <f>tarifest3(A1137-$K$3,$A$3,Param!$B$10,Param!$C$10,Param!$D$10,Param!$E$10,Param!$B$11,Param!$C$11,Param!$D$11,Param!$E$11)</f>
        <v>33703</v>
      </c>
      <c r="S1137" s="3">
        <f t="shared" si="426"/>
        <v>29.905057675244013</v>
      </c>
      <c r="T1137" s="3">
        <f>IF(A1137&lt;$K$3,$K$2,tarifest3grenz(A1137-$K$3,$A$3,Param!$B$10,Param!$C$10,Param!$D$10,Param!$E$10,Param!$B$11,Param!$C$11,Param!$D$11,Param!$E$11))*100</f>
        <v>42</v>
      </c>
      <c r="U1137" s="3">
        <f>MAX(K1137-tarifest3($K$3,$A$3,Param!$B$10,Param!$C$10,Param!$D$10,Param!$E$10,Param!$B$11,Param!$C$11,Param!$D$11,Param!$E$11),0)</f>
        <v>37113</v>
      </c>
      <c r="V1137" s="3">
        <f t="shared" si="427"/>
        <v>32.930789707187223</v>
      </c>
      <c r="W1137" s="3">
        <f t="shared" si="428"/>
        <v>42</v>
      </c>
      <c r="X1137" s="3">
        <f>soli3grenz(K1137,$A$3,Param!$J$9,Param!$J$10,Param!$J$11)*100</f>
        <v>5.5</v>
      </c>
      <c r="Y1137" s="13">
        <f t="shared" si="415"/>
        <v>37113</v>
      </c>
      <c r="Z1137" s="3">
        <f t="shared" si="429"/>
        <v>32.930789707187223</v>
      </c>
      <c r="AA1137" s="13">
        <f t="shared" si="416"/>
        <v>42</v>
      </c>
      <c r="AB1137" s="13">
        <f t="shared" si="417"/>
        <v>-2973.8300000000017</v>
      </c>
      <c r="AC1137" s="13">
        <f t="shared" si="418"/>
        <v>-2.6387133984028353</v>
      </c>
      <c r="AD1137" s="13">
        <f t="shared" si="419"/>
        <v>-2.3099999999999952</v>
      </c>
      <c r="AE1137" s="3">
        <f t="shared" si="420"/>
        <v>0</v>
      </c>
      <c r="AF1137" s="13">
        <f t="shared" si="408"/>
        <v>2973.8300000000017</v>
      </c>
      <c r="AG1137" s="13">
        <f t="shared" si="430"/>
        <v>2.6387133984028353</v>
      </c>
      <c r="AH1137" s="13">
        <f t="shared" si="409"/>
        <v>2.6387133984028353</v>
      </c>
    </row>
    <row r="1138" spans="1:34" x14ac:dyDescent="0.2">
      <c r="A1138" s="8">
        <f t="shared" si="431"/>
        <v>112800</v>
      </c>
      <c r="B1138" s="9">
        <f t="shared" si="411"/>
        <v>112.8</v>
      </c>
      <c r="C1138" s="13">
        <f>tarifest3(A1138,$A$3,Param!$B$5,Param!$C$5,Param!$D$5,Param!$E$5,Param!$B$6,Param!$C$6,Param!$D$6,Param!$E$6)</f>
        <v>38039</v>
      </c>
      <c r="D1138" s="3">
        <f t="shared" si="421"/>
        <v>33.722517730496456</v>
      </c>
      <c r="E1138" s="3">
        <f>tarifest3grenz(A1138,$A$3,Param!$B$5,Param!$C$5,Param!$D$5,Param!$E$5,Param!$B$6,Param!$C$6,Param!$D$6,Param!$E$6)*100</f>
        <v>42</v>
      </c>
      <c r="F1138" s="13">
        <f>soli3(C1138,$A$3,Param!$J$4,Param!$J$5,Param!$J$6)</f>
        <v>2092.14</v>
      </c>
      <c r="G1138" s="3">
        <f>soli3grenz(C1138,$A$3,Param!$J$4,Param!$J$5,Param!$J$6)*100</f>
        <v>5.5</v>
      </c>
      <c r="H1138" s="13">
        <f t="shared" si="412"/>
        <v>40131.14</v>
      </c>
      <c r="I1138" s="3">
        <f t="shared" si="410"/>
        <v>35.577251773049646</v>
      </c>
      <c r="J1138" s="13">
        <f t="shared" si="413"/>
        <v>44.309999999999995</v>
      </c>
      <c r="K1138" s="13">
        <f>tarifest3(A1138,$A$3,Param!$B$10,Param!$C$10,Param!$D$10,Param!$E$10,Param!$B$11,Param!$C$11,Param!$D$11,Param!$E$11)</f>
        <v>42385</v>
      </c>
      <c r="L1138" s="3">
        <f t="shared" si="422"/>
        <v>37.575354609929079</v>
      </c>
      <c r="M1138" s="3">
        <f>tarifest3grenz(A1138,$A$3,Param!$B$10,Param!$C$10,Param!$D$10,Param!$E$10,Param!$B$11,Param!$C$11,Param!$D$11,Param!$E$11)*100</f>
        <v>42</v>
      </c>
      <c r="N1138" s="3">
        <f t="shared" si="423"/>
        <v>27985</v>
      </c>
      <c r="O1138" s="3">
        <f t="shared" si="424"/>
        <v>24.809397163120568</v>
      </c>
      <c r="P1138" s="13">
        <f t="shared" si="414"/>
        <v>78960</v>
      </c>
      <c r="Q1138" s="13">
        <f t="shared" si="425"/>
        <v>0</v>
      </c>
      <c r="R1138" s="13">
        <f>tarifest3(A1138-$K$3,$A$3,Param!$B$10,Param!$C$10,Param!$D$10,Param!$E$10,Param!$B$11,Param!$C$11,Param!$D$11,Param!$E$11)</f>
        <v>33745</v>
      </c>
      <c r="S1138" s="3">
        <f t="shared" si="426"/>
        <v>29.915780141843975</v>
      </c>
      <c r="T1138" s="3">
        <f>IF(A1138&lt;$K$3,$K$2,tarifest3grenz(A1138-$K$3,$A$3,Param!$B$10,Param!$C$10,Param!$D$10,Param!$E$10,Param!$B$11,Param!$C$11,Param!$D$11,Param!$E$11))*100</f>
        <v>42</v>
      </c>
      <c r="U1138" s="3">
        <f>MAX(K1138-tarifest3($K$3,$A$3,Param!$B$10,Param!$C$10,Param!$D$10,Param!$E$10,Param!$B$11,Param!$C$11,Param!$D$11,Param!$E$11),0)</f>
        <v>37155</v>
      </c>
      <c r="V1138" s="3">
        <f t="shared" si="427"/>
        <v>32.938829787234042</v>
      </c>
      <c r="W1138" s="3">
        <f t="shared" si="428"/>
        <v>42</v>
      </c>
      <c r="X1138" s="3">
        <f>soli3grenz(K1138,$A$3,Param!$J$9,Param!$J$10,Param!$J$11)*100</f>
        <v>5.5</v>
      </c>
      <c r="Y1138" s="13">
        <f t="shared" si="415"/>
        <v>37155</v>
      </c>
      <c r="Z1138" s="3">
        <f t="shared" si="429"/>
        <v>32.938829787234042</v>
      </c>
      <c r="AA1138" s="13">
        <f t="shared" si="416"/>
        <v>42</v>
      </c>
      <c r="AB1138" s="13">
        <f t="shared" si="417"/>
        <v>-2976.1399999999994</v>
      </c>
      <c r="AC1138" s="13">
        <f t="shared" si="418"/>
        <v>-2.6384219858156044</v>
      </c>
      <c r="AD1138" s="13">
        <f t="shared" si="419"/>
        <v>-2.3099999999999952</v>
      </c>
      <c r="AE1138" s="3">
        <f t="shared" si="420"/>
        <v>0</v>
      </c>
      <c r="AF1138" s="13">
        <f t="shared" si="408"/>
        <v>2976.1399999999994</v>
      </c>
      <c r="AG1138" s="13">
        <f t="shared" si="430"/>
        <v>2.6384219858156044</v>
      </c>
      <c r="AH1138" s="13">
        <f t="shared" si="409"/>
        <v>2.6384219858156044</v>
      </c>
    </row>
    <row r="1139" spans="1:34" x14ac:dyDescent="0.2">
      <c r="A1139" s="8">
        <f t="shared" si="431"/>
        <v>112900</v>
      </c>
      <c r="B1139" s="9">
        <f t="shared" si="411"/>
        <v>112.9</v>
      </c>
      <c r="C1139" s="13">
        <f>tarifest3(A1139,$A$3,Param!$B$5,Param!$C$5,Param!$D$5,Param!$E$5,Param!$B$6,Param!$C$6,Param!$D$6,Param!$E$6)</f>
        <v>38081</v>
      </c>
      <c r="D1139" s="3">
        <f t="shared" si="421"/>
        <v>33.729849424269261</v>
      </c>
      <c r="E1139" s="3">
        <f>tarifest3grenz(A1139,$A$3,Param!$B$5,Param!$C$5,Param!$D$5,Param!$E$5,Param!$B$6,Param!$C$6,Param!$D$6,Param!$E$6)*100</f>
        <v>42</v>
      </c>
      <c r="F1139" s="13">
        <f>soli3(C1139,$A$3,Param!$J$4,Param!$J$5,Param!$J$6)</f>
        <v>2094.4499999999998</v>
      </c>
      <c r="G1139" s="3">
        <f>soli3grenz(C1139,$A$3,Param!$J$4,Param!$J$5,Param!$J$6)*100</f>
        <v>5.5</v>
      </c>
      <c r="H1139" s="13">
        <f t="shared" si="412"/>
        <v>40175.449999999997</v>
      </c>
      <c r="I1139" s="3">
        <f t="shared" si="410"/>
        <v>35.584986713906105</v>
      </c>
      <c r="J1139" s="13">
        <f t="shared" si="413"/>
        <v>44.309999999999995</v>
      </c>
      <c r="K1139" s="13">
        <f>tarifest3(A1139,$A$3,Param!$B$10,Param!$C$10,Param!$D$10,Param!$E$10,Param!$B$11,Param!$C$11,Param!$D$11,Param!$E$11)</f>
        <v>42427</v>
      </c>
      <c r="L1139" s="3">
        <f t="shared" si="422"/>
        <v>37.579273693534098</v>
      </c>
      <c r="M1139" s="3">
        <f>tarifest3grenz(A1139,$A$3,Param!$B$10,Param!$C$10,Param!$D$10,Param!$E$10,Param!$B$11,Param!$C$11,Param!$D$11,Param!$E$11)*100</f>
        <v>42</v>
      </c>
      <c r="N1139" s="3">
        <f t="shared" si="423"/>
        <v>28027</v>
      </c>
      <c r="O1139" s="3">
        <f t="shared" si="424"/>
        <v>24.82462356067316</v>
      </c>
      <c r="P1139" s="13">
        <f t="shared" si="414"/>
        <v>79030</v>
      </c>
      <c r="Q1139" s="13">
        <f t="shared" si="425"/>
        <v>0</v>
      </c>
      <c r="R1139" s="13">
        <f>tarifest3(A1139-$K$3,$A$3,Param!$B$10,Param!$C$10,Param!$D$10,Param!$E$10,Param!$B$11,Param!$C$11,Param!$D$11,Param!$E$11)</f>
        <v>33787</v>
      </c>
      <c r="S1139" s="3">
        <f t="shared" si="426"/>
        <v>29.926483613817538</v>
      </c>
      <c r="T1139" s="3">
        <f>IF(A1139&lt;$K$3,$K$2,tarifest3grenz(A1139-$K$3,$A$3,Param!$B$10,Param!$C$10,Param!$D$10,Param!$E$10,Param!$B$11,Param!$C$11,Param!$D$11,Param!$E$11))*100</f>
        <v>42</v>
      </c>
      <c r="U1139" s="3">
        <f>MAX(K1139-tarifest3($K$3,$A$3,Param!$B$10,Param!$C$10,Param!$D$10,Param!$E$10,Param!$B$11,Param!$C$11,Param!$D$11,Param!$E$11),0)</f>
        <v>37197</v>
      </c>
      <c r="V1139" s="3">
        <f t="shared" si="427"/>
        <v>32.946855624446414</v>
      </c>
      <c r="W1139" s="3">
        <f t="shared" si="428"/>
        <v>42</v>
      </c>
      <c r="X1139" s="3">
        <f>soli3grenz(K1139,$A$3,Param!$J$9,Param!$J$10,Param!$J$11)*100</f>
        <v>5.5</v>
      </c>
      <c r="Y1139" s="13">
        <f t="shared" si="415"/>
        <v>37197</v>
      </c>
      <c r="Z1139" s="3">
        <f t="shared" si="429"/>
        <v>32.946855624446414</v>
      </c>
      <c r="AA1139" s="13">
        <f t="shared" si="416"/>
        <v>42</v>
      </c>
      <c r="AB1139" s="13">
        <f t="shared" si="417"/>
        <v>-2978.4499999999971</v>
      </c>
      <c r="AC1139" s="13">
        <f t="shared" si="418"/>
        <v>-2.6381310894596908</v>
      </c>
      <c r="AD1139" s="13">
        <f t="shared" si="419"/>
        <v>-2.3099999999999952</v>
      </c>
      <c r="AE1139" s="3">
        <f t="shared" si="420"/>
        <v>0</v>
      </c>
      <c r="AF1139" s="13">
        <f t="shared" si="408"/>
        <v>2978.4499999999971</v>
      </c>
      <c r="AG1139" s="13">
        <f t="shared" si="430"/>
        <v>2.6381310894596908</v>
      </c>
      <c r="AH1139" s="13">
        <f t="shared" si="409"/>
        <v>2.6381310894596908</v>
      </c>
    </row>
    <row r="1140" spans="1:34" x14ac:dyDescent="0.2">
      <c r="A1140" s="8">
        <f t="shared" si="431"/>
        <v>113000</v>
      </c>
      <c r="B1140" s="9">
        <f t="shared" si="411"/>
        <v>113</v>
      </c>
      <c r="C1140" s="13">
        <f>tarifest3(A1140,$A$3,Param!$B$5,Param!$C$5,Param!$D$5,Param!$E$5,Param!$B$6,Param!$C$6,Param!$D$6,Param!$E$6)</f>
        <v>38123</v>
      </c>
      <c r="D1140" s="3">
        <f t="shared" si="421"/>
        <v>33.737168141592925</v>
      </c>
      <c r="E1140" s="3">
        <f>tarifest3grenz(A1140,$A$3,Param!$B$5,Param!$C$5,Param!$D$5,Param!$E$5,Param!$B$6,Param!$C$6,Param!$D$6,Param!$E$6)*100</f>
        <v>42</v>
      </c>
      <c r="F1140" s="13">
        <f>soli3(C1140,$A$3,Param!$J$4,Param!$J$5,Param!$J$6)</f>
        <v>2096.7600000000002</v>
      </c>
      <c r="G1140" s="3">
        <f>soli3grenz(C1140,$A$3,Param!$J$4,Param!$J$5,Param!$J$6)*100</f>
        <v>5.5</v>
      </c>
      <c r="H1140" s="13">
        <f t="shared" si="412"/>
        <v>40219.760000000002</v>
      </c>
      <c r="I1140" s="3">
        <f t="shared" si="410"/>
        <v>35.592707964601772</v>
      </c>
      <c r="J1140" s="13">
        <f t="shared" si="413"/>
        <v>44.309999999999995</v>
      </c>
      <c r="K1140" s="13">
        <f>tarifest3(A1140,$A$3,Param!$B$10,Param!$C$10,Param!$D$10,Param!$E$10,Param!$B$11,Param!$C$11,Param!$D$11,Param!$E$11)</f>
        <v>42469</v>
      </c>
      <c r="L1140" s="3">
        <f t="shared" si="422"/>
        <v>37.583185840707969</v>
      </c>
      <c r="M1140" s="3">
        <f>tarifest3grenz(A1140,$A$3,Param!$B$10,Param!$C$10,Param!$D$10,Param!$E$10,Param!$B$11,Param!$C$11,Param!$D$11,Param!$E$11)*100</f>
        <v>42</v>
      </c>
      <c r="N1140" s="3">
        <f t="shared" si="423"/>
        <v>28069</v>
      </c>
      <c r="O1140" s="3">
        <f t="shared" si="424"/>
        <v>24.839823008849557</v>
      </c>
      <c r="P1140" s="13">
        <f t="shared" si="414"/>
        <v>79100</v>
      </c>
      <c r="Q1140" s="13">
        <f t="shared" si="425"/>
        <v>0</v>
      </c>
      <c r="R1140" s="13">
        <f>tarifest3(A1140-$K$3,$A$3,Param!$B$10,Param!$C$10,Param!$D$10,Param!$E$10,Param!$B$11,Param!$C$11,Param!$D$11,Param!$E$11)</f>
        <v>33829</v>
      </c>
      <c r="S1140" s="3">
        <f t="shared" si="426"/>
        <v>29.937168141592917</v>
      </c>
      <c r="T1140" s="3">
        <f>IF(A1140&lt;$K$3,$K$2,tarifest3grenz(A1140-$K$3,$A$3,Param!$B$10,Param!$C$10,Param!$D$10,Param!$E$10,Param!$B$11,Param!$C$11,Param!$D$11,Param!$E$11))*100</f>
        <v>42</v>
      </c>
      <c r="U1140" s="3">
        <f>MAX(K1140-tarifest3($K$3,$A$3,Param!$B$10,Param!$C$10,Param!$D$10,Param!$E$10,Param!$B$11,Param!$C$11,Param!$D$11,Param!$E$11),0)</f>
        <v>37239</v>
      </c>
      <c r="V1140" s="3">
        <f t="shared" si="427"/>
        <v>32.954867256637165</v>
      </c>
      <c r="W1140" s="3">
        <f t="shared" si="428"/>
        <v>42</v>
      </c>
      <c r="X1140" s="3">
        <f>soli3grenz(K1140,$A$3,Param!$J$9,Param!$J$10,Param!$J$11)*100</f>
        <v>5.5</v>
      </c>
      <c r="Y1140" s="13">
        <f t="shared" si="415"/>
        <v>37239</v>
      </c>
      <c r="Z1140" s="3">
        <f t="shared" si="429"/>
        <v>32.954867256637165</v>
      </c>
      <c r="AA1140" s="13">
        <f t="shared" si="416"/>
        <v>42</v>
      </c>
      <c r="AB1140" s="13">
        <f t="shared" si="417"/>
        <v>-2980.760000000002</v>
      </c>
      <c r="AC1140" s="13">
        <f t="shared" si="418"/>
        <v>-2.6378407079646067</v>
      </c>
      <c r="AD1140" s="13">
        <f t="shared" si="419"/>
        <v>-2.3099999999999952</v>
      </c>
      <c r="AE1140" s="3">
        <f t="shared" si="420"/>
        <v>0</v>
      </c>
      <c r="AF1140" s="13">
        <f t="shared" ref="AF1140:AF1203" si="432">-AB1140</f>
        <v>2980.760000000002</v>
      </c>
      <c r="AG1140" s="13">
        <f t="shared" si="430"/>
        <v>2.6378407079646067</v>
      </c>
      <c r="AH1140" s="13">
        <f t="shared" ref="AH1140:AH1203" si="433">-AC1140</f>
        <v>2.6378407079646067</v>
      </c>
    </row>
    <row r="1141" spans="1:34" x14ac:dyDescent="0.2">
      <c r="A1141" s="8">
        <f t="shared" si="431"/>
        <v>113100</v>
      </c>
      <c r="B1141" s="9">
        <f t="shared" si="411"/>
        <v>113.1</v>
      </c>
      <c r="C1141" s="13">
        <f>tarifest3(A1141,$A$3,Param!$B$5,Param!$C$5,Param!$D$5,Param!$E$5,Param!$B$6,Param!$C$6,Param!$D$6,Param!$E$6)</f>
        <v>38165</v>
      </c>
      <c r="D1141" s="3">
        <f t="shared" si="421"/>
        <v>33.744473916887706</v>
      </c>
      <c r="E1141" s="3">
        <f>tarifest3grenz(A1141,$A$3,Param!$B$5,Param!$C$5,Param!$D$5,Param!$E$5,Param!$B$6,Param!$C$6,Param!$D$6,Param!$E$6)*100</f>
        <v>42</v>
      </c>
      <c r="F1141" s="13">
        <f>soli3(C1141,$A$3,Param!$J$4,Param!$J$5,Param!$J$6)</f>
        <v>2099.0700000000002</v>
      </c>
      <c r="G1141" s="3">
        <f>soli3grenz(C1141,$A$3,Param!$J$4,Param!$J$5,Param!$J$6)*100</f>
        <v>5.5</v>
      </c>
      <c r="H1141" s="13">
        <f t="shared" si="412"/>
        <v>40264.07</v>
      </c>
      <c r="I1141" s="3">
        <f t="shared" si="410"/>
        <v>35.600415561450042</v>
      </c>
      <c r="J1141" s="13">
        <f t="shared" si="413"/>
        <v>44.309999999999995</v>
      </c>
      <c r="K1141" s="13">
        <f>tarifest3(A1141,$A$3,Param!$B$10,Param!$C$10,Param!$D$10,Param!$E$10,Param!$B$11,Param!$C$11,Param!$D$11,Param!$E$11)</f>
        <v>42511</v>
      </c>
      <c r="L1141" s="3">
        <f t="shared" si="422"/>
        <v>37.587091069849691</v>
      </c>
      <c r="M1141" s="3">
        <f>tarifest3grenz(A1141,$A$3,Param!$B$10,Param!$C$10,Param!$D$10,Param!$E$10,Param!$B$11,Param!$C$11,Param!$D$11,Param!$E$11)*100</f>
        <v>42</v>
      </c>
      <c r="N1141" s="3">
        <f t="shared" si="423"/>
        <v>28111</v>
      </c>
      <c r="O1141" s="3">
        <f t="shared" si="424"/>
        <v>24.854995579133508</v>
      </c>
      <c r="P1141" s="13">
        <f t="shared" si="414"/>
        <v>79170</v>
      </c>
      <c r="Q1141" s="13">
        <f t="shared" si="425"/>
        <v>0</v>
      </c>
      <c r="R1141" s="13">
        <f>tarifest3(A1141-$K$3,$A$3,Param!$B$10,Param!$C$10,Param!$D$10,Param!$E$10,Param!$B$11,Param!$C$11,Param!$D$11,Param!$E$11)</f>
        <v>33871</v>
      </c>
      <c r="S1141" s="3">
        <f t="shared" si="426"/>
        <v>29.94783377541998</v>
      </c>
      <c r="T1141" s="3">
        <f>IF(A1141&lt;$K$3,$K$2,tarifest3grenz(A1141-$K$3,$A$3,Param!$B$10,Param!$C$10,Param!$D$10,Param!$E$10,Param!$B$11,Param!$C$11,Param!$D$11,Param!$E$11))*100</f>
        <v>42</v>
      </c>
      <c r="U1141" s="3">
        <f>MAX(K1141-tarifest3($K$3,$A$3,Param!$B$10,Param!$C$10,Param!$D$10,Param!$E$10,Param!$B$11,Param!$C$11,Param!$D$11,Param!$E$11),0)</f>
        <v>37281</v>
      </c>
      <c r="V1141" s="3">
        <f t="shared" si="427"/>
        <v>32.96286472148541</v>
      </c>
      <c r="W1141" s="3">
        <f t="shared" si="428"/>
        <v>42</v>
      </c>
      <c r="X1141" s="3">
        <f>soli3grenz(K1141,$A$3,Param!$J$9,Param!$J$10,Param!$J$11)*100</f>
        <v>5.5</v>
      </c>
      <c r="Y1141" s="13">
        <f t="shared" si="415"/>
        <v>37281</v>
      </c>
      <c r="Z1141" s="3">
        <f t="shared" si="429"/>
        <v>32.96286472148541</v>
      </c>
      <c r="AA1141" s="13">
        <f t="shared" si="416"/>
        <v>42</v>
      </c>
      <c r="AB1141" s="13">
        <f t="shared" si="417"/>
        <v>-2983.0699999999997</v>
      </c>
      <c r="AC1141" s="13">
        <f t="shared" si="418"/>
        <v>-2.6375508399646321</v>
      </c>
      <c r="AD1141" s="13">
        <f t="shared" si="419"/>
        <v>-2.3099999999999952</v>
      </c>
      <c r="AE1141" s="3">
        <f t="shared" si="420"/>
        <v>0</v>
      </c>
      <c r="AF1141" s="13">
        <f t="shared" si="432"/>
        <v>2983.0699999999997</v>
      </c>
      <c r="AG1141" s="13">
        <f t="shared" si="430"/>
        <v>2.6375508399646321</v>
      </c>
      <c r="AH1141" s="13">
        <f t="shared" si="433"/>
        <v>2.6375508399646321</v>
      </c>
    </row>
    <row r="1142" spans="1:34" x14ac:dyDescent="0.2">
      <c r="A1142" s="8">
        <f t="shared" si="431"/>
        <v>113200</v>
      </c>
      <c r="B1142" s="9">
        <f t="shared" si="411"/>
        <v>113.2</v>
      </c>
      <c r="C1142" s="13">
        <f>tarifest3(A1142,$A$3,Param!$B$5,Param!$C$5,Param!$D$5,Param!$E$5,Param!$B$6,Param!$C$6,Param!$D$6,Param!$E$6)</f>
        <v>38207</v>
      </c>
      <c r="D1142" s="3">
        <f t="shared" si="421"/>
        <v>33.7517667844523</v>
      </c>
      <c r="E1142" s="3">
        <f>tarifest3grenz(A1142,$A$3,Param!$B$5,Param!$C$5,Param!$D$5,Param!$E$5,Param!$B$6,Param!$C$6,Param!$D$6,Param!$E$6)*100</f>
        <v>42</v>
      </c>
      <c r="F1142" s="13">
        <f>soli3(C1142,$A$3,Param!$J$4,Param!$J$5,Param!$J$6)</f>
        <v>2101.38</v>
      </c>
      <c r="G1142" s="3">
        <f>soli3grenz(C1142,$A$3,Param!$J$4,Param!$J$5,Param!$J$6)*100</f>
        <v>5.5</v>
      </c>
      <c r="H1142" s="13">
        <f t="shared" si="412"/>
        <v>40308.379999999997</v>
      </c>
      <c r="I1142" s="3">
        <f t="shared" si="410"/>
        <v>35.608109540636043</v>
      </c>
      <c r="J1142" s="13">
        <f t="shared" si="413"/>
        <v>44.309999999999995</v>
      </c>
      <c r="K1142" s="13">
        <f>tarifest3(A1142,$A$3,Param!$B$10,Param!$C$10,Param!$D$10,Param!$E$10,Param!$B$11,Param!$C$11,Param!$D$11,Param!$E$11)</f>
        <v>42553</v>
      </c>
      <c r="L1142" s="3">
        <f t="shared" si="422"/>
        <v>37.590989399293285</v>
      </c>
      <c r="M1142" s="3">
        <f>tarifest3grenz(A1142,$A$3,Param!$B$10,Param!$C$10,Param!$D$10,Param!$E$10,Param!$B$11,Param!$C$11,Param!$D$11,Param!$E$11)*100</f>
        <v>42</v>
      </c>
      <c r="N1142" s="3">
        <f t="shared" si="423"/>
        <v>28153</v>
      </c>
      <c r="O1142" s="3">
        <f t="shared" si="424"/>
        <v>24.870141342756185</v>
      </c>
      <c r="P1142" s="13">
        <f t="shared" si="414"/>
        <v>79240</v>
      </c>
      <c r="Q1142" s="13">
        <f t="shared" si="425"/>
        <v>0</v>
      </c>
      <c r="R1142" s="13">
        <f>tarifest3(A1142-$K$3,$A$3,Param!$B$10,Param!$C$10,Param!$D$10,Param!$E$10,Param!$B$11,Param!$C$11,Param!$D$11,Param!$E$11)</f>
        <v>33913</v>
      </c>
      <c r="S1142" s="3">
        <f t="shared" si="426"/>
        <v>29.958480565371026</v>
      </c>
      <c r="T1142" s="3">
        <f>IF(A1142&lt;$K$3,$K$2,tarifest3grenz(A1142-$K$3,$A$3,Param!$B$10,Param!$C$10,Param!$D$10,Param!$E$10,Param!$B$11,Param!$C$11,Param!$D$11,Param!$E$11))*100</f>
        <v>42</v>
      </c>
      <c r="U1142" s="3">
        <f>MAX(K1142-tarifest3($K$3,$A$3,Param!$B$10,Param!$C$10,Param!$D$10,Param!$E$10,Param!$B$11,Param!$C$11,Param!$D$11,Param!$E$11),0)</f>
        <v>37323</v>
      </c>
      <c r="V1142" s="3">
        <f t="shared" si="427"/>
        <v>32.9708480565371</v>
      </c>
      <c r="W1142" s="3">
        <f t="shared" si="428"/>
        <v>42</v>
      </c>
      <c r="X1142" s="3">
        <f>soli3grenz(K1142,$A$3,Param!$J$9,Param!$J$10,Param!$J$11)*100</f>
        <v>5.5</v>
      </c>
      <c r="Y1142" s="13">
        <f t="shared" si="415"/>
        <v>37323</v>
      </c>
      <c r="Z1142" s="3">
        <f t="shared" si="429"/>
        <v>32.9708480565371</v>
      </c>
      <c r="AA1142" s="13">
        <f t="shared" si="416"/>
        <v>42</v>
      </c>
      <c r="AB1142" s="13">
        <f t="shared" si="417"/>
        <v>-2985.3799999999974</v>
      </c>
      <c r="AC1142" s="13">
        <f t="shared" si="418"/>
        <v>-2.6372614840989428</v>
      </c>
      <c r="AD1142" s="13">
        <f t="shared" si="419"/>
        <v>-2.3099999999999952</v>
      </c>
      <c r="AE1142" s="3">
        <f t="shared" si="420"/>
        <v>0</v>
      </c>
      <c r="AF1142" s="13">
        <f t="shared" si="432"/>
        <v>2985.3799999999974</v>
      </c>
      <c r="AG1142" s="13">
        <f t="shared" si="430"/>
        <v>2.6372614840989428</v>
      </c>
      <c r="AH1142" s="13">
        <f t="shared" si="433"/>
        <v>2.6372614840989428</v>
      </c>
    </row>
    <row r="1143" spans="1:34" x14ac:dyDescent="0.2">
      <c r="A1143" s="8">
        <f t="shared" si="431"/>
        <v>113300</v>
      </c>
      <c r="B1143" s="9">
        <f t="shared" si="411"/>
        <v>113.3</v>
      </c>
      <c r="C1143" s="13">
        <f>tarifest3(A1143,$A$3,Param!$B$5,Param!$C$5,Param!$D$5,Param!$E$5,Param!$B$6,Param!$C$6,Param!$D$6,Param!$E$6)</f>
        <v>38249</v>
      </c>
      <c r="D1143" s="3">
        <f t="shared" si="421"/>
        <v>33.759046778464253</v>
      </c>
      <c r="E1143" s="3">
        <f>tarifest3grenz(A1143,$A$3,Param!$B$5,Param!$C$5,Param!$D$5,Param!$E$5,Param!$B$6,Param!$C$6,Param!$D$6,Param!$E$6)*100</f>
        <v>42</v>
      </c>
      <c r="F1143" s="13">
        <f>soli3(C1143,$A$3,Param!$J$4,Param!$J$5,Param!$J$6)</f>
        <v>2103.69</v>
      </c>
      <c r="G1143" s="3">
        <f>soli3grenz(C1143,$A$3,Param!$J$4,Param!$J$5,Param!$J$6)*100</f>
        <v>5.5</v>
      </c>
      <c r="H1143" s="13">
        <f t="shared" si="412"/>
        <v>40352.69</v>
      </c>
      <c r="I1143" s="3">
        <f t="shared" si="410"/>
        <v>35.615789938217127</v>
      </c>
      <c r="J1143" s="13">
        <f t="shared" si="413"/>
        <v>44.309999999999995</v>
      </c>
      <c r="K1143" s="13">
        <f>tarifest3(A1143,$A$3,Param!$B$10,Param!$C$10,Param!$D$10,Param!$E$10,Param!$B$11,Param!$C$11,Param!$D$11,Param!$E$11)</f>
        <v>42595</v>
      </c>
      <c r="L1143" s="3">
        <f t="shared" si="422"/>
        <v>37.594880847308033</v>
      </c>
      <c r="M1143" s="3">
        <f>tarifest3grenz(A1143,$A$3,Param!$B$10,Param!$C$10,Param!$D$10,Param!$E$10,Param!$B$11,Param!$C$11,Param!$D$11,Param!$E$11)*100</f>
        <v>42</v>
      </c>
      <c r="N1143" s="3">
        <f t="shared" si="423"/>
        <v>28195</v>
      </c>
      <c r="O1143" s="3">
        <f t="shared" si="424"/>
        <v>24.885260370697264</v>
      </c>
      <c r="P1143" s="13">
        <f t="shared" si="414"/>
        <v>79310</v>
      </c>
      <c r="Q1143" s="13">
        <f t="shared" si="425"/>
        <v>0</v>
      </c>
      <c r="R1143" s="13">
        <f>tarifest3(A1143-$K$3,$A$3,Param!$B$10,Param!$C$10,Param!$D$10,Param!$E$10,Param!$B$11,Param!$C$11,Param!$D$11,Param!$E$11)</f>
        <v>33955</v>
      </c>
      <c r="S1143" s="3">
        <f t="shared" si="426"/>
        <v>29.969108561341574</v>
      </c>
      <c r="T1143" s="3">
        <f>IF(A1143&lt;$K$3,$K$2,tarifest3grenz(A1143-$K$3,$A$3,Param!$B$10,Param!$C$10,Param!$D$10,Param!$E$10,Param!$B$11,Param!$C$11,Param!$D$11,Param!$E$11))*100</f>
        <v>42</v>
      </c>
      <c r="U1143" s="3">
        <f>MAX(K1143-tarifest3($K$3,$A$3,Param!$B$10,Param!$C$10,Param!$D$10,Param!$E$10,Param!$B$11,Param!$C$11,Param!$D$11,Param!$E$11),0)</f>
        <v>37365</v>
      </c>
      <c r="V1143" s="3">
        <f t="shared" si="427"/>
        <v>32.978817299205652</v>
      </c>
      <c r="W1143" s="3">
        <f t="shared" si="428"/>
        <v>42</v>
      </c>
      <c r="X1143" s="3">
        <f>soli3grenz(K1143,$A$3,Param!$J$9,Param!$J$10,Param!$J$11)*100</f>
        <v>5.5</v>
      </c>
      <c r="Y1143" s="13">
        <f t="shared" si="415"/>
        <v>37365</v>
      </c>
      <c r="Z1143" s="3">
        <f t="shared" si="429"/>
        <v>32.978817299205652</v>
      </c>
      <c r="AA1143" s="13">
        <f t="shared" si="416"/>
        <v>42</v>
      </c>
      <c r="AB1143" s="13">
        <f t="shared" si="417"/>
        <v>-2987.6900000000023</v>
      </c>
      <c r="AC1143" s="13">
        <f t="shared" si="418"/>
        <v>-2.6369726390114749</v>
      </c>
      <c r="AD1143" s="13">
        <f t="shared" si="419"/>
        <v>-2.3099999999999952</v>
      </c>
      <c r="AE1143" s="3">
        <f t="shared" si="420"/>
        <v>0</v>
      </c>
      <c r="AF1143" s="13">
        <f t="shared" si="432"/>
        <v>2987.6900000000023</v>
      </c>
      <c r="AG1143" s="13">
        <f t="shared" si="430"/>
        <v>2.6369726390114749</v>
      </c>
      <c r="AH1143" s="13">
        <f t="shared" si="433"/>
        <v>2.6369726390114749</v>
      </c>
    </row>
    <row r="1144" spans="1:34" x14ac:dyDescent="0.2">
      <c r="A1144" s="8">
        <f t="shared" si="431"/>
        <v>113400</v>
      </c>
      <c r="B1144" s="9">
        <f t="shared" si="411"/>
        <v>113.4</v>
      </c>
      <c r="C1144" s="13">
        <f>tarifest3(A1144,$A$3,Param!$B$5,Param!$C$5,Param!$D$5,Param!$E$5,Param!$B$6,Param!$C$6,Param!$D$6,Param!$E$6)</f>
        <v>38291</v>
      </c>
      <c r="D1144" s="3">
        <f t="shared" si="421"/>
        <v>33.766313932980601</v>
      </c>
      <c r="E1144" s="3">
        <f>tarifest3grenz(A1144,$A$3,Param!$B$5,Param!$C$5,Param!$D$5,Param!$E$5,Param!$B$6,Param!$C$6,Param!$D$6,Param!$E$6)*100</f>
        <v>42</v>
      </c>
      <c r="F1144" s="13">
        <f>soli3(C1144,$A$3,Param!$J$4,Param!$J$5,Param!$J$6)</f>
        <v>2106</v>
      </c>
      <c r="G1144" s="3">
        <f>soli3grenz(C1144,$A$3,Param!$J$4,Param!$J$5,Param!$J$6)*100</f>
        <v>5.5</v>
      </c>
      <c r="H1144" s="13">
        <f t="shared" si="412"/>
        <v>40397</v>
      </c>
      <c r="I1144" s="3">
        <f t="shared" si="410"/>
        <v>35.623456790123456</v>
      </c>
      <c r="J1144" s="13">
        <f t="shared" si="413"/>
        <v>44.309999999999995</v>
      </c>
      <c r="K1144" s="13">
        <f>tarifest3(A1144,$A$3,Param!$B$10,Param!$C$10,Param!$D$10,Param!$E$10,Param!$B$11,Param!$C$11,Param!$D$11,Param!$E$11)</f>
        <v>42637</v>
      </c>
      <c r="L1144" s="3">
        <f t="shared" si="422"/>
        <v>37.598765432098766</v>
      </c>
      <c r="M1144" s="3">
        <f>tarifest3grenz(A1144,$A$3,Param!$B$10,Param!$C$10,Param!$D$10,Param!$E$10,Param!$B$11,Param!$C$11,Param!$D$11,Param!$E$11)*100</f>
        <v>42</v>
      </c>
      <c r="N1144" s="3">
        <f t="shared" si="423"/>
        <v>28237</v>
      </c>
      <c r="O1144" s="3">
        <f t="shared" si="424"/>
        <v>24.900352733686066</v>
      </c>
      <c r="P1144" s="13">
        <f t="shared" si="414"/>
        <v>79380</v>
      </c>
      <c r="Q1144" s="13">
        <f t="shared" si="425"/>
        <v>0</v>
      </c>
      <c r="R1144" s="13">
        <f>tarifest3(A1144-$K$3,$A$3,Param!$B$10,Param!$C$10,Param!$D$10,Param!$E$10,Param!$B$11,Param!$C$11,Param!$D$11,Param!$E$11)</f>
        <v>33997</v>
      </c>
      <c r="S1144" s="3">
        <f t="shared" si="426"/>
        <v>29.979717813051149</v>
      </c>
      <c r="T1144" s="3">
        <f>IF(A1144&lt;$K$3,$K$2,tarifest3grenz(A1144-$K$3,$A$3,Param!$B$10,Param!$C$10,Param!$D$10,Param!$E$10,Param!$B$11,Param!$C$11,Param!$D$11,Param!$E$11))*100</f>
        <v>42</v>
      </c>
      <c r="U1144" s="3">
        <f>MAX(K1144-tarifest3($K$3,$A$3,Param!$B$10,Param!$C$10,Param!$D$10,Param!$E$10,Param!$B$11,Param!$C$11,Param!$D$11,Param!$E$11),0)</f>
        <v>37407</v>
      </c>
      <c r="V1144" s="3">
        <f t="shared" si="427"/>
        <v>32.986772486772487</v>
      </c>
      <c r="W1144" s="3">
        <f t="shared" si="428"/>
        <v>42</v>
      </c>
      <c r="X1144" s="3">
        <f>soli3grenz(K1144,$A$3,Param!$J$9,Param!$J$10,Param!$J$11)*100</f>
        <v>5.5</v>
      </c>
      <c r="Y1144" s="13">
        <f t="shared" si="415"/>
        <v>37407</v>
      </c>
      <c r="Z1144" s="3">
        <f t="shared" si="429"/>
        <v>32.986772486772487</v>
      </c>
      <c r="AA1144" s="13">
        <f t="shared" si="416"/>
        <v>42</v>
      </c>
      <c r="AB1144" s="13">
        <f t="shared" si="417"/>
        <v>-2990</v>
      </c>
      <c r="AC1144" s="13">
        <f t="shared" si="418"/>
        <v>-2.6366843033509682</v>
      </c>
      <c r="AD1144" s="13">
        <f t="shared" si="419"/>
        <v>-2.3099999999999952</v>
      </c>
      <c r="AE1144" s="3">
        <f t="shared" si="420"/>
        <v>0</v>
      </c>
      <c r="AF1144" s="13">
        <f t="shared" si="432"/>
        <v>2990</v>
      </c>
      <c r="AG1144" s="13">
        <f t="shared" si="430"/>
        <v>2.6366843033509682</v>
      </c>
      <c r="AH1144" s="13">
        <f t="shared" si="433"/>
        <v>2.6366843033509682</v>
      </c>
    </row>
    <row r="1145" spans="1:34" x14ac:dyDescent="0.2">
      <c r="A1145" s="8">
        <f t="shared" si="431"/>
        <v>113500</v>
      </c>
      <c r="B1145" s="9">
        <f t="shared" si="411"/>
        <v>113.5</v>
      </c>
      <c r="C1145" s="13">
        <f>tarifest3(A1145,$A$3,Param!$B$5,Param!$C$5,Param!$D$5,Param!$E$5,Param!$B$6,Param!$C$6,Param!$D$6,Param!$E$6)</f>
        <v>38333</v>
      </c>
      <c r="D1145" s="3">
        <f t="shared" si="421"/>
        <v>33.773568281938324</v>
      </c>
      <c r="E1145" s="3">
        <f>tarifest3grenz(A1145,$A$3,Param!$B$5,Param!$C$5,Param!$D$5,Param!$E$5,Param!$B$6,Param!$C$6,Param!$D$6,Param!$E$6)*100</f>
        <v>42</v>
      </c>
      <c r="F1145" s="13">
        <f>soli3(C1145,$A$3,Param!$J$4,Param!$J$5,Param!$J$6)</f>
        <v>2108.31</v>
      </c>
      <c r="G1145" s="3">
        <f>soli3grenz(C1145,$A$3,Param!$J$4,Param!$J$5,Param!$J$6)*100</f>
        <v>5.5</v>
      </c>
      <c r="H1145" s="13">
        <f t="shared" si="412"/>
        <v>40441.31</v>
      </c>
      <c r="I1145" s="3">
        <f t="shared" si="410"/>
        <v>35.631110132158589</v>
      </c>
      <c r="J1145" s="13">
        <f t="shared" si="413"/>
        <v>44.309999999999995</v>
      </c>
      <c r="K1145" s="13">
        <f>tarifest3(A1145,$A$3,Param!$B$10,Param!$C$10,Param!$D$10,Param!$E$10,Param!$B$11,Param!$C$11,Param!$D$11,Param!$E$11)</f>
        <v>42679</v>
      </c>
      <c r="L1145" s="3">
        <f t="shared" si="422"/>
        <v>37.602643171806164</v>
      </c>
      <c r="M1145" s="3">
        <f>tarifest3grenz(A1145,$A$3,Param!$B$10,Param!$C$10,Param!$D$10,Param!$E$10,Param!$B$11,Param!$C$11,Param!$D$11,Param!$E$11)*100</f>
        <v>42</v>
      </c>
      <c r="N1145" s="3">
        <f t="shared" si="423"/>
        <v>28279</v>
      </c>
      <c r="O1145" s="3">
        <f t="shared" si="424"/>
        <v>24.915418502202645</v>
      </c>
      <c r="P1145" s="13">
        <f t="shared" si="414"/>
        <v>79450</v>
      </c>
      <c r="Q1145" s="13">
        <f t="shared" si="425"/>
        <v>0</v>
      </c>
      <c r="R1145" s="13">
        <f>tarifest3(A1145-$K$3,$A$3,Param!$B$10,Param!$C$10,Param!$D$10,Param!$E$10,Param!$B$11,Param!$C$11,Param!$D$11,Param!$E$11)</f>
        <v>34039</v>
      </c>
      <c r="S1145" s="3">
        <f t="shared" si="426"/>
        <v>29.990308370044055</v>
      </c>
      <c r="T1145" s="3">
        <f>IF(A1145&lt;$K$3,$K$2,tarifest3grenz(A1145-$K$3,$A$3,Param!$B$10,Param!$C$10,Param!$D$10,Param!$E$10,Param!$B$11,Param!$C$11,Param!$D$11,Param!$E$11))*100</f>
        <v>42</v>
      </c>
      <c r="U1145" s="3">
        <f>MAX(K1145-tarifest3($K$3,$A$3,Param!$B$10,Param!$C$10,Param!$D$10,Param!$E$10,Param!$B$11,Param!$C$11,Param!$D$11,Param!$E$11),0)</f>
        <v>37449</v>
      </c>
      <c r="V1145" s="3">
        <f t="shared" si="427"/>
        <v>32.994713656387667</v>
      </c>
      <c r="W1145" s="3">
        <f t="shared" si="428"/>
        <v>42</v>
      </c>
      <c r="X1145" s="3">
        <f>soli3grenz(K1145,$A$3,Param!$J$9,Param!$J$10,Param!$J$11)*100</f>
        <v>5.5</v>
      </c>
      <c r="Y1145" s="13">
        <f t="shared" si="415"/>
        <v>37449</v>
      </c>
      <c r="Z1145" s="3">
        <f t="shared" si="429"/>
        <v>32.994713656387667</v>
      </c>
      <c r="AA1145" s="13">
        <f t="shared" si="416"/>
        <v>42</v>
      </c>
      <c r="AB1145" s="13">
        <f t="shared" si="417"/>
        <v>-2992.3099999999977</v>
      </c>
      <c r="AC1145" s="13">
        <f t="shared" si="418"/>
        <v>-2.6363964757709226</v>
      </c>
      <c r="AD1145" s="13">
        <f t="shared" si="419"/>
        <v>-2.3099999999999952</v>
      </c>
      <c r="AE1145" s="3">
        <f t="shared" si="420"/>
        <v>0</v>
      </c>
      <c r="AF1145" s="13">
        <f t="shared" si="432"/>
        <v>2992.3099999999977</v>
      </c>
      <c r="AG1145" s="13">
        <f t="shared" si="430"/>
        <v>2.6363964757709226</v>
      </c>
      <c r="AH1145" s="13">
        <f t="shared" si="433"/>
        <v>2.6363964757709226</v>
      </c>
    </row>
    <row r="1146" spans="1:34" x14ac:dyDescent="0.2">
      <c r="A1146" s="8">
        <f t="shared" si="431"/>
        <v>113600</v>
      </c>
      <c r="B1146" s="9">
        <f t="shared" si="411"/>
        <v>113.6</v>
      </c>
      <c r="C1146" s="13">
        <f>tarifest3(A1146,$A$3,Param!$B$5,Param!$C$5,Param!$D$5,Param!$E$5,Param!$B$6,Param!$C$6,Param!$D$6,Param!$E$6)</f>
        <v>38375</v>
      </c>
      <c r="D1146" s="3">
        <f t="shared" si="421"/>
        <v>33.780809859154928</v>
      </c>
      <c r="E1146" s="3">
        <f>tarifest3grenz(A1146,$A$3,Param!$B$5,Param!$C$5,Param!$D$5,Param!$E$5,Param!$B$6,Param!$C$6,Param!$D$6,Param!$E$6)*100</f>
        <v>42</v>
      </c>
      <c r="F1146" s="13">
        <f>soli3(C1146,$A$3,Param!$J$4,Param!$J$5,Param!$J$6)</f>
        <v>2110.62</v>
      </c>
      <c r="G1146" s="3">
        <f>soli3grenz(C1146,$A$3,Param!$J$4,Param!$J$5,Param!$J$6)*100</f>
        <v>5.5</v>
      </c>
      <c r="H1146" s="13">
        <f t="shared" si="412"/>
        <v>40485.620000000003</v>
      </c>
      <c r="I1146" s="3">
        <f t="shared" si="410"/>
        <v>35.638750000000002</v>
      </c>
      <c r="J1146" s="13">
        <f t="shared" si="413"/>
        <v>44.309999999999995</v>
      </c>
      <c r="K1146" s="13">
        <f>tarifest3(A1146,$A$3,Param!$B$10,Param!$C$10,Param!$D$10,Param!$E$10,Param!$B$11,Param!$C$11,Param!$D$11,Param!$E$11)</f>
        <v>42721</v>
      </c>
      <c r="L1146" s="3">
        <f t="shared" si="422"/>
        <v>37.60651408450704</v>
      </c>
      <c r="M1146" s="3">
        <f>tarifest3grenz(A1146,$A$3,Param!$B$10,Param!$C$10,Param!$D$10,Param!$E$10,Param!$B$11,Param!$C$11,Param!$D$11,Param!$E$11)*100</f>
        <v>42</v>
      </c>
      <c r="N1146" s="3">
        <f t="shared" si="423"/>
        <v>28321</v>
      </c>
      <c r="O1146" s="3">
        <f t="shared" si="424"/>
        <v>24.930457746478872</v>
      </c>
      <c r="P1146" s="13">
        <f t="shared" si="414"/>
        <v>79520</v>
      </c>
      <c r="Q1146" s="13">
        <f t="shared" si="425"/>
        <v>0</v>
      </c>
      <c r="R1146" s="13">
        <f>tarifest3(A1146-$K$3,$A$3,Param!$B$10,Param!$C$10,Param!$D$10,Param!$E$10,Param!$B$11,Param!$C$11,Param!$D$11,Param!$E$11)</f>
        <v>34081</v>
      </c>
      <c r="S1146" s="3">
        <f t="shared" si="426"/>
        <v>30.00088028169014</v>
      </c>
      <c r="T1146" s="3">
        <f>IF(A1146&lt;$K$3,$K$2,tarifest3grenz(A1146-$K$3,$A$3,Param!$B$10,Param!$C$10,Param!$D$10,Param!$E$10,Param!$B$11,Param!$C$11,Param!$D$11,Param!$E$11))*100</f>
        <v>42</v>
      </c>
      <c r="U1146" s="3">
        <f>MAX(K1146-tarifest3($K$3,$A$3,Param!$B$10,Param!$C$10,Param!$D$10,Param!$E$10,Param!$B$11,Param!$C$11,Param!$D$11,Param!$E$11),0)</f>
        <v>37491</v>
      </c>
      <c r="V1146" s="3">
        <f t="shared" si="427"/>
        <v>33.002640845070424</v>
      </c>
      <c r="W1146" s="3">
        <f t="shared" si="428"/>
        <v>42</v>
      </c>
      <c r="X1146" s="3">
        <f>soli3grenz(K1146,$A$3,Param!$J$9,Param!$J$10,Param!$J$11)*100</f>
        <v>5.5</v>
      </c>
      <c r="Y1146" s="13">
        <f t="shared" si="415"/>
        <v>37491</v>
      </c>
      <c r="Z1146" s="3">
        <f t="shared" si="429"/>
        <v>33.002640845070424</v>
      </c>
      <c r="AA1146" s="13">
        <f t="shared" si="416"/>
        <v>42</v>
      </c>
      <c r="AB1146" s="13">
        <f t="shared" si="417"/>
        <v>-2994.6200000000026</v>
      </c>
      <c r="AC1146" s="13">
        <f t="shared" si="418"/>
        <v>-2.6361091549295779</v>
      </c>
      <c r="AD1146" s="13">
        <f t="shared" si="419"/>
        <v>-2.3099999999999952</v>
      </c>
      <c r="AE1146" s="3">
        <f t="shared" si="420"/>
        <v>0</v>
      </c>
      <c r="AF1146" s="13">
        <f t="shared" si="432"/>
        <v>2994.6200000000026</v>
      </c>
      <c r="AG1146" s="13">
        <f t="shared" si="430"/>
        <v>2.6361091549295779</v>
      </c>
      <c r="AH1146" s="13">
        <f t="shared" si="433"/>
        <v>2.6361091549295779</v>
      </c>
    </row>
    <row r="1147" spans="1:34" x14ac:dyDescent="0.2">
      <c r="A1147" s="8">
        <f t="shared" si="431"/>
        <v>113700</v>
      </c>
      <c r="B1147" s="9">
        <f t="shared" si="411"/>
        <v>113.7</v>
      </c>
      <c r="C1147" s="13">
        <f>tarifest3(A1147,$A$3,Param!$B$5,Param!$C$5,Param!$D$5,Param!$E$5,Param!$B$6,Param!$C$6,Param!$D$6,Param!$E$6)</f>
        <v>38417</v>
      </c>
      <c r="D1147" s="3">
        <f t="shared" si="421"/>
        <v>33.78803869832894</v>
      </c>
      <c r="E1147" s="3">
        <f>tarifest3grenz(A1147,$A$3,Param!$B$5,Param!$C$5,Param!$D$5,Param!$E$5,Param!$B$6,Param!$C$6,Param!$D$6,Param!$E$6)*100</f>
        <v>42</v>
      </c>
      <c r="F1147" s="13">
        <f>soli3(C1147,$A$3,Param!$J$4,Param!$J$5,Param!$J$6)</f>
        <v>2112.9299999999998</v>
      </c>
      <c r="G1147" s="3">
        <f>soli3grenz(C1147,$A$3,Param!$J$4,Param!$J$5,Param!$J$6)*100</f>
        <v>5.5</v>
      </c>
      <c r="H1147" s="13">
        <f t="shared" si="412"/>
        <v>40529.93</v>
      </c>
      <c r="I1147" s="3">
        <f t="shared" si="410"/>
        <v>35.646376429199648</v>
      </c>
      <c r="J1147" s="13">
        <f t="shared" si="413"/>
        <v>44.309999999999995</v>
      </c>
      <c r="K1147" s="13">
        <f>tarifest3(A1147,$A$3,Param!$B$10,Param!$C$10,Param!$D$10,Param!$E$10,Param!$B$11,Param!$C$11,Param!$D$11,Param!$E$11)</f>
        <v>42763</v>
      </c>
      <c r="L1147" s="3">
        <f t="shared" si="422"/>
        <v>37.610378188214597</v>
      </c>
      <c r="M1147" s="3">
        <f>tarifest3grenz(A1147,$A$3,Param!$B$10,Param!$C$10,Param!$D$10,Param!$E$10,Param!$B$11,Param!$C$11,Param!$D$11,Param!$E$11)*100</f>
        <v>42</v>
      </c>
      <c r="N1147" s="3">
        <f t="shared" si="423"/>
        <v>28363</v>
      </c>
      <c r="O1147" s="3">
        <f t="shared" si="424"/>
        <v>24.945470536499563</v>
      </c>
      <c r="P1147" s="13">
        <f t="shared" si="414"/>
        <v>79590</v>
      </c>
      <c r="Q1147" s="13">
        <f t="shared" si="425"/>
        <v>0</v>
      </c>
      <c r="R1147" s="13">
        <f>tarifest3(A1147-$K$3,$A$3,Param!$B$10,Param!$C$10,Param!$D$10,Param!$E$10,Param!$B$11,Param!$C$11,Param!$D$11,Param!$E$11)</f>
        <v>34123</v>
      </c>
      <c r="S1147" s="3">
        <f t="shared" si="426"/>
        <v>30.011433597185576</v>
      </c>
      <c r="T1147" s="3">
        <f>IF(A1147&lt;$K$3,$K$2,tarifest3grenz(A1147-$K$3,$A$3,Param!$B$10,Param!$C$10,Param!$D$10,Param!$E$10,Param!$B$11,Param!$C$11,Param!$D$11,Param!$E$11))*100</f>
        <v>42</v>
      </c>
      <c r="U1147" s="3">
        <f>MAX(K1147-tarifest3($K$3,$A$3,Param!$B$10,Param!$C$10,Param!$D$10,Param!$E$10,Param!$B$11,Param!$C$11,Param!$D$11,Param!$E$11),0)</f>
        <v>37533</v>
      </c>
      <c r="V1147" s="3">
        <f t="shared" si="427"/>
        <v>33.010554089709764</v>
      </c>
      <c r="W1147" s="3">
        <f t="shared" si="428"/>
        <v>42</v>
      </c>
      <c r="X1147" s="3">
        <f>soli3grenz(K1147,$A$3,Param!$J$9,Param!$J$10,Param!$J$11)*100</f>
        <v>5.5</v>
      </c>
      <c r="Y1147" s="13">
        <f t="shared" si="415"/>
        <v>37533</v>
      </c>
      <c r="Z1147" s="3">
        <f t="shared" si="429"/>
        <v>33.010554089709764</v>
      </c>
      <c r="AA1147" s="13">
        <f t="shared" si="416"/>
        <v>42</v>
      </c>
      <c r="AB1147" s="13">
        <f t="shared" si="417"/>
        <v>-2996.9300000000003</v>
      </c>
      <c r="AC1147" s="13">
        <f t="shared" si="418"/>
        <v>-2.6358223394898843</v>
      </c>
      <c r="AD1147" s="13">
        <f t="shared" si="419"/>
        <v>-2.3099999999999952</v>
      </c>
      <c r="AE1147" s="3">
        <f t="shared" si="420"/>
        <v>0</v>
      </c>
      <c r="AF1147" s="13">
        <f t="shared" si="432"/>
        <v>2996.9300000000003</v>
      </c>
      <c r="AG1147" s="13">
        <f t="shared" si="430"/>
        <v>2.6358223394898843</v>
      </c>
      <c r="AH1147" s="13">
        <f t="shared" si="433"/>
        <v>2.6358223394898843</v>
      </c>
    </row>
    <row r="1148" spans="1:34" x14ac:dyDescent="0.2">
      <c r="A1148" s="8">
        <f t="shared" si="431"/>
        <v>113800</v>
      </c>
      <c r="B1148" s="9">
        <f t="shared" si="411"/>
        <v>113.8</v>
      </c>
      <c r="C1148" s="13">
        <f>tarifest3(A1148,$A$3,Param!$B$5,Param!$C$5,Param!$D$5,Param!$E$5,Param!$B$6,Param!$C$6,Param!$D$6,Param!$E$6)</f>
        <v>38459</v>
      </c>
      <c r="D1148" s="3">
        <f t="shared" si="421"/>
        <v>33.795254833040424</v>
      </c>
      <c r="E1148" s="3">
        <f>tarifest3grenz(A1148,$A$3,Param!$B$5,Param!$C$5,Param!$D$5,Param!$E$5,Param!$B$6,Param!$C$6,Param!$D$6,Param!$E$6)*100</f>
        <v>42</v>
      </c>
      <c r="F1148" s="13">
        <f>soli3(C1148,$A$3,Param!$J$4,Param!$J$5,Param!$J$6)</f>
        <v>2115.2399999999998</v>
      </c>
      <c r="G1148" s="3">
        <f>soli3grenz(C1148,$A$3,Param!$J$4,Param!$J$5,Param!$J$6)*100</f>
        <v>5.5</v>
      </c>
      <c r="H1148" s="13">
        <f t="shared" si="412"/>
        <v>40574.239999999998</v>
      </c>
      <c r="I1148" s="3">
        <f t="shared" si="410"/>
        <v>35.653989455184529</v>
      </c>
      <c r="J1148" s="13">
        <f t="shared" si="413"/>
        <v>44.309999999999995</v>
      </c>
      <c r="K1148" s="13">
        <f>tarifest3(A1148,$A$3,Param!$B$10,Param!$C$10,Param!$D$10,Param!$E$10,Param!$B$11,Param!$C$11,Param!$D$11,Param!$E$11)</f>
        <v>42805</v>
      </c>
      <c r="L1148" s="3">
        <f t="shared" si="422"/>
        <v>37.614235500878735</v>
      </c>
      <c r="M1148" s="3">
        <f>tarifest3grenz(A1148,$A$3,Param!$B$10,Param!$C$10,Param!$D$10,Param!$E$10,Param!$B$11,Param!$C$11,Param!$D$11,Param!$E$11)*100</f>
        <v>42</v>
      </c>
      <c r="N1148" s="3">
        <f t="shared" si="423"/>
        <v>28405</v>
      </c>
      <c r="O1148" s="3">
        <f t="shared" si="424"/>
        <v>24.960456942003514</v>
      </c>
      <c r="P1148" s="13">
        <f t="shared" si="414"/>
        <v>79660</v>
      </c>
      <c r="Q1148" s="13">
        <f t="shared" si="425"/>
        <v>0</v>
      </c>
      <c r="R1148" s="13">
        <f>tarifest3(A1148-$K$3,$A$3,Param!$B$10,Param!$C$10,Param!$D$10,Param!$E$10,Param!$B$11,Param!$C$11,Param!$D$11,Param!$E$11)</f>
        <v>34165</v>
      </c>
      <c r="S1148" s="3">
        <f t="shared" si="426"/>
        <v>30.021968365553604</v>
      </c>
      <c r="T1148" s="3">
        <f>IF(A1148&lt;$K$3,$K$2,tarifest3grenz(A1148-$K$3,$A$3,Param!$B$10,Param!$C$10,Param!$D$10,Param!$E$10,Param!$B$11,Param!$C$11,Param!$D$11,Param!$E$11))*100</f>
        <v>42</v>
      </c>
      <c r="U1148" s="3">
        <f>MAX(K1148-tarifest3($K$3,$A$3,Param!$B$10,Param!$C$10,Param!$D$10,Param!$E$10,Param!$B$11,Param!$C$11,Param!$D$11,Param!$E$11),0)</f>
        <v>37575</v>
      </c>
      <c r="V1148" s="3">
        <f t="shared" si="427"/>
        <v>33.018453427065026</v>
      </c>
      <c r="W1148" s="3">
        <f t="shared" si="428"/>
        <v>42</v>
      </c>
      <c r="X1148" s="3">
        <f>soli3grenz(K1148,$A$3,Param!$J$9,Param!$J$10,Param!$J$11)*100</f>
        <v>5.5</v>
      </c>
      <c r="Y1148" s="13">
        <f t="shared" si="415"/>
        <v>37575</v>
      </c>
      <c r="Z1148" s="3">
        <f t="shared" si="429"/>
        <v>33.018453427065026</v>
      </c>
      <c r="AA1148" s="13">
        <f t="shared" si="416"/>
        <v>42</v>
      </c>
      <c r="AB1148" s="13">
        <f t="shared" si="417"/>
        <v>-2999.239999999998</v>
      </c>
      <c r="AC1148" s="13">
        <f t="shared" si="418"/>
        <v>-2.6355360281195033</v>
      </c>
      <c r="AD1148" s="13">
        <f t="shared" si="419"/>
        <v>-2.3099999999999952</v>
      </c>
      <c r="AE1148" s="3">
        <f t="shared" si="420"/>
        <v>0</v>
      </c>
      <c r="AF1148" s="13">
        <f t="shared" si="432"/>
        <v>2999.239999999998</v>
      </c>
      <c r="AG1148" s="13">
        <f t="shared" si="430"/>
        <v>2.6355360281195033</v>
      </c>
      <c r="AH1148" s="13">
        <f t="shared" si="433"/>
        <v>2.6355360281195033</v>
      </c>
    </row>
    <row r="1149" spans="1:34" x14ac:dyDescent="0.2">
      <c r="A1149" s="8">
        <f t="shared" si="431"/>
        <v>113900</v>
      </c>
      <c r="B1149" s="9">
        <f t="shared" si="411"/>
        <v>113.9</v>
      </c>
      <c r="C1149" s="13">
        <f>tarifest3(A1149,$A$3,Param!$B$5,Param!$C$5,Param!$D$5,Param!$E$5,Param!$B$6,Param!$C$6,Param!$D$6,Param!$E$6)</f>
        <v>38501</v>
      </c>
      <c r="D1149" s="3">
        <f t="shared" si="421"/>
        <v>33.802458296751539</v>
      </c>
      <c r="E1149" s="3">
        <f>tarifest3grenz(A1149,$A$3,Param!$B$5,Param!$C$5,Param!$D$5,Param!$E$5,Param!$B$6,Param!$C$6,Param!$D$6,Param!$E$6)*100</f>
        <v>42</v>
      </c>
      <c r="F1149" s="13">
        <f>soli3(C1149,$A$3,Param!$J$4,Param!$J$5,Param!$J$6)</f>
        <v>2117.5500000000002</v>
      </c>
      <c r="G1149" s="3">
        <f>soli3grenz(C1149,$A$3,Param!$J$4,Param!$J$5,Param!$J$6)*100</f>
        <v>5.5</v>
      </c>
      <c r="H1149" s="13">
        <f t="shared" si="412"/>
        <v>40618.550000000003</v>
      </c>
      <c r="I1149" s="3">
        <f t="shared" ref="I1149:I1212" si="434">IF($A1149=0,0,H1149/$A1149*100)</f>
        <v>35.66158911325725</v>
      </c>
      <c r="J1149" s="13">
        <f t="shared" si="413"/>
        <v>44.309999999999995</v>
      </c>
      <c r="K1149" s="13">
        <f>tarifest3(A1149,$A$3,Param!$B$10,Param!$C$10,Param!$D$10,Param!$E$10,Param!$B$11,Param!$C$11,Param!$D$11,Param!$E$11)</f>
        <v>42847</v>
      </c>
      <c r="L1149" s="3">
        <f t="shared" si="422"/>
        <v>37.618086040386309</v>
      </c>
      <c r="M1149" s="3">
        <f>tarifest3grenz(A1149,$A$3,Param!$B$10,Param!$C$10,Param!$D$10,Param!$E$10,Param!$B$11,Param!$C$11,Param!$D$11,Param!$E$11)*100</f>
        <v>42</v>
      </c>
      <c r="N1149" s="3">
        <f t="shared" si="423"/>
        <v>28447</v>
      </c>
      <c r="O1149" s="3">
        <f t="shared" si="424"/>
        <v>24.975417032484636</v>
      </c>
      <c r="P1149" s="13">
        <f t="shared" si="414"/>
        <v>79730</v>
      </c>
      <c r="Q1149" s="13">
        <f t="shared" si="425"/>
        <v>0</v>
      </c>
      <c r="R1149" s="13">
        <f>tarifest3(A1149-$K$3,$A$3,Param!$B$10,Param!$C$10,Param!$D$10,Param!$E$10,Param!$B$11,Param!$C$11,Param!$D$11,Param!$E$11)</f>
        <v>34207</v>
      </c>
      <c r="S1149" s="3">
        <f t="shared" si="426"/>
        <v>30.0324846356453</v>
      </c>
      <c r="T1149" s="3">
        <f>IF(A1149&lt;$K$3,$K$2,tarifest3grenz(A1149-$K$3,$A$3,Param!$B$10,Param!$C$10,Param!$D$10,Param!$E$10,Param!$B$11,Param!$C$11,Param!$D$11,Param!$E$11))*100</f>
        <v>42</v>
      </c>
      <c r="U1149" s="3">
        <f>MAX(K1149-tarifest3($K$3,$A$3,Param!$B$10,Param!$C$10,Param!$D$10,Param!$E$10,Param!$B$11,Param!$C$11,Param!$D$11,Param!$E$11),0)</f>
        <v>37617</v>
      </c>
      <c r="V1149" s="3">
        <f t="shared" si="427"/>
        <v>33.026338893766457</v>
      </c>
      <c r="W1149" s="3">
        <f t="shared" si="428"/>
        <v>42</v>
      </c>
      <c r="X1149" s="3">
        <f>soli3grenz(K1149,$A$3,Param!$J$9,Param!$J$10,Param!$J$11)*100</f>
        <v>5.5</v>
      </c>
      <c r="Y1149" s="13">
        <f t="shared" si="415"/>
        <v>37617</v>
      </c>
      <c r="Z1149" s="3">
        <f t="shared" si="429"/>
        <v>33.026338893766457</v>
      </c>
      <c r="AA1149" s="13">
        <f t="shared" si="416"/>
        <v>42</v>
      </c>
      <c r="AB1149" s="13">
        <f t="shared" si="417"/>
        <v>-3001.5500000000029</v>
      </c>
      <c r="AC1149" s="13">
        <f t="shared" si="418"/>
        <v>-2.6352502194907927</v>
      </c>
      <c r="AD1149" s="13">
        <f t="shared" si="419"/>
        <v>-2.3099999999999952</v>
      </c>
      <c r="AE1149" s="3">
        <f t="shared" si="420"/>
        <v>0</v>
      </c>
      <c r="AF1149" s="13">
        <f t="shared" si="432"/>
        <v>3001.5500000000029</v>
      </c>
      <c r="AG1149" s="13">
        <f t="shared" si="430"/>
        <v>2.6352502194907927</v>
      </c>
      <c r="AH1149" s="13">
        <f t="shared" si="433"/>
        <v>2.6352502194907927</v>
      </c>
    </row>
    <row r="1150" spans="1:34" x14ac:dyDescent="0.2">
      <c r="A1150" s="8">
        <f t="shared" si="431"/>
        <v>114000</v>
      </c>
      <c r="B1150" s="9">
        <f t="shared" si="411"/>
        <v>114</v>
      </c>
      <c r="C1150" s="13">
        <f>tarifest3(A1150,$A$3,Param!$B$5,Param!$C$5,Param!$D$5,Param!$E$5,Param!$B$6,Param!$C$6,Param!$D$6,Param!$E$6)</f>
        <v>38543</v>
      </c>
      <c r="D1150" s="3">
        <f t="shared" si="421"/>
        <v>33.809649122807016</v>
      </c>
      <c r="E1150" s="3">
        <f>tarifest3grenz(A1150,$A$3,Param!$B$5,Param!$C$5,Param!$D$5,Param!$E$5,Param!$B$6,Param!$C$6,Param!$D$6,Param!$E$6)*100</f>
        <v>42</v>
      </c>
      <c r="F1150" s="13">
        <f>soli3(C1150,$A$3,Param!$J$4,Param!$J$5,Param!$J$6)</f>
        <v>2119.86</v>
      </c>
      <c r="G1150" s="3">
        <f>soli3grenz(C1150,$A$3,Param!$J$4,Param!$J$5,Param!$J$6)*100</f>
        <v>5.5</v>
      </c>
      <c r="H1150" s="13">
        <f t="shared" si="412"/>
        <v>40662.86</v>
      </c>
      <c r="I1150" s="3">
        <f t="shared" si="434"/>
        <v>35.66917543859649</v>
      </c>
      <c r="J1150" s="13">
        <f t="shared" si="413"/>
        <v>44.309999999999995</v>
      </c>
      <c r="K1150" s="13">
        <f>tarifest3(A1150,$A$3,Param!$B$10,Param!$C$10,Param!$D$10,Param!$E$10,Param!$B$11,Param!$C$11,Param!$D$11,Param!$E$11)</f>
        <v>42889</v>
      </c>
      <c r="L1150" s="3">
        <f t="shared" si="422"/>
        <v>37.621929824561398</v>
      </c>
      <c r="M1150" s="3">
        <f>tarifest3grenz(A1150,$A$3,Param!$B$10,Param!$C$10,Param!$D$10,Param!$E$10,Param!$B$11,Param!$C$11,Param!$D$11,Param!$E$11)*100</f>
        <v>42</v>
      </c>
      <c r="N1150" s="3">
        <f t="shared" si="423"/>
        <v>28489</v>
      </c>
      <c r="O1150" s="3">
        <f t="shared" si="424"/>
        <v>24.990350877192981</v>
      </c>
      <c r="P1150" s="13">
        <f t="shared" si="414"/>
        <v>79800</v>
      </c>
      <c r="Q1150" s="13">
        <f t="shared" si="425"/>
        <v>0</v>
      </c>
      <c r="R1150" s="13">
        <f>tarifest3(A1150-$K$3,$A$3,Param!$B$10,Param!$C$10,Param!$D$10,Param!$E$10,Param!$B$11,Param!$C$11,Param!$D$11,Param!$E$11)</f>
        <v>34249</v>
      </c>
      <c r="S1150" s="3">
        <f t="shared" si="426"/>
        <v>30.042982456140351</v>
      </c>
      <c r="T1150" s="3">
        <f>IF(A1150&lt;$K$3,$K$2,tarifest3grenz(A1150-$K$3,$A$3,Param!$B$10,Param!$C$10,Param!$D$10,Param!$E$10,Param!$B$11,Param!$C$11,Param!$D$11,Param!$E$11))*100</f>
        <v>42</v>
      </c>
      <c r="U1150" s="3">
        <f>MAX(K1150-tarifest3($K$3,$A$3,Param!$B$10,Param!$C$10,Param!$D$10,Param!$E$10,Param!$B$11,Param!$C$11,Param!$D$11,Param!$E$11),0)</f>
        <v>37659</v>
      </c>
      <c r="V1150" s="3">
        <f t="shared" si="427"/>
        <v>33.034210526315789</v>
      </c>
      <c r="W1150" s="3">
        <f t="shared" si="428"/>
        <v>42</v>
      </c>
      <c r="X1150" s="3">
        <f>soli3grenz(K1150,$A$3,Param!$J$9,Param!$J$10,Param!$J$11)*100</f>
        <v>5.5</v>
      </c>
      <c r="Y1150" s="13">
        <f t="shared" si="415"/>
        <v>37659</v>
      </c>
      <c r="Z1150" s="3">
        <f t="shared" si="429"/>
        <v>33.034210526315789</v>
      </c>
      <c r="AA1150" s="13">
        <f t="shared" si="416"/>
        <v>42</v>
      </c>
      <c r="AB1150" s="13">
        <f t="shared" si="417"/>
        <v>-3003.8600000000006</v>
      </c>
      <c r="AC1150" s="13">
        <f t="shared" si="418"/>
        <v>-2.6349649122807008</v>
      </c>
      <c r="AD1150" s="13">
        <f t="shared" si="419"/>
        <v>-2.3099999999999952</v>
      </c>
      <c r="AE1150" s="3">
        <f t="shared" si="420"/>
        <v>0</v>
      </c>
      <c r="AF1150" s="13">
        <f t="shared" si="432"/>
        <v>3003.8600000000006</v>
      </c>
      <c r="AG1150" s="13">
        <f t="shared" si="430"/>
        <v>2.6349649122807008</v>
      </c>
      <c r="AH1150" s="13">
        <f t="shared" si="433"/>
        <v>2.6349649122807008</v>
      </c>
    </row>
    <row r="1151" spans="1:34" x14ac:dyDescent="0.2">
      <c r="A1151" s="8">
        <f t="shared" si="431"/>
        <v>114100</v>
      </c>
      <c r="B1151" s="9">
        <f t="shared" si="411"/>
        <v>114.1</v>
      </c>
      <c r="C1151" s="13">
        <f>tarifest3(A1151,$A$3,Param!$B$5,Param!$C$5,Param!$D$5,Param!$E$5,Param!$B$6,Param!$C$6,Param!$D$6,Param!$E$6)</f>
        <v>38585</v>
      </c>
      <c r="D1151" s="3">
        <f t="shared" si="421"/>
        <v>33.816827344434707</v>
      </c>
      <c r="E1151" s="3">
        <f>tarifest3grenz(A1151,$A$3,Param!$B$5,Param!$C$5,Param!$D$5,Param!$E$5,Param!$B$6,Param!$C$6,Param!$D$6,Param!$E$6)*100</f>
        <v>42</v>
      </c>
      <c r="F1151" s="13">
        <f>soli3(C1151,$A$3,Param!$J$4,Param!$J$5,Param!$J$6)</f>
        <v>2122.17</v>
      </c>
      <c r="G1151" s="3">
        <f>soli3grenz(C1151,$A$3,Param!$J$4,Param!$J$5,Param!$J$6)*100</f>
        <v>5.5</v>
      </c>
      <c r="H1151" s="13">
        <f t="shared" si="412"/>
        <v>40707.17</v>
      </c>
      <c r="I1151" s="3">
        <f t="shared" si="434"/>
        <v>35.676748466257671</v>
      </c>
      <c r="J1151" s="13">
        <f t="shared" si="413"/>
        <v>44.309999999999995</v>
      </c>
      <c r="K1151" s="13">
        <f>tarifest3(A1151,$A$3,Param!$B$10,Param!$C$10,Param!$D$10,Param!$E$10,Param!$B$11,Param!$C$11,Param!$D$11,Param!$E$11)</f>
        <v>42931</v>
      </c>
      <c r="L1151" s="3">
        <f t="shared" si="422"/>
        <v>37.625766871165645</v>
      </c>
      <c r="M1151" s="3">
        <f>tarifest3grenz(A1151,$A$3,Param!$B$10,Param!$C$10,Param!$D$10,Param!$E$10,Param!$B$11,Param!$C$11,Param!$D$11,Param!$E$11)*100</f>
        <v>42</v>
      </c>
      <c r="N1151" s="3">
        <f t="shared" si="423"/>
        <v>28531</v>
      </c>
      <c r="O1151" s="3">
        <f t="shared" si="424"/>
        <v>25.005258545135845</v>
      </c>
      <c r="P1151" s="13">
        <f t="shared" si="414"/>
        <v>79870</v>
      </c>
      <c r="Q1151" s="13">
        <f t="shared" si="425"/>
        <v>0</v>
      </c>
      <c r="R1151" s="13">
        <f>tarifest3(A1151-$K$3,$A$3,Param!$B$10,Param!$C$10,Param!$D$10,Param!$E$10,Param!$B$11,Param!$C$11,Param!$D$11,Param!$E$11)</f>
        <v>34291</v>
      </c>
      <c r="S1151" s="3">
        <f t="shared" si="426"/>
        <v>30.053461875547764</v>
      </c>
      <c r="T1151" s="3">
        <f>IF(A1151&lt;$K$3,$K$2,tarifest3grenz(A1151-$K$3,$A$3,Param!$B$10,Param!$C$10,Param!$D$10,Param!$E$10,Param!$B$11,Param!$C$11,Param!$D$11,Param!$E$11))*100</f>
        <v>42</v>
      </c>
      <c r="U1151" s="3">
        <f>MAX(K1151-tarifest3($K$3,$A$3,Param!$B$10,Param!$C$10,Param!$D$10,Param!$E$10,Param!$B$11,Param!$C$11,Param!$D$11,Param!$E$11),0)</f>
        <v>37701</v>
      </c>
      <c r="V1151" s="3">
        <f t="shared" si="427"/>
        <v>33.04206836108677</v>
      </c>
      <c r="W1151" s="3">
        <f t="shared" si="428"/>
        <v>42</v>
      </c>
      <c r="X1151" s="3">
        <f>soli3grenz(K1151,$A$3,Param!$J$9,Param!$J$10,Param!$J$11)*100</f>
        <v>5.5</v>
      </c>
      <c r="Y1151" s="13">
        <f t="shared" si="415"/>
        <v>37701</v>
      </c>
      <c r="Z1151" s="3">
        <f t="shared" si="429"/>
        <v>33.04206836108677</v>
      </c>
      <c r="AA1151" s="13">
        <f t="shared" si="416"/>
        <v>42</v>
      </c>
      <c r="AB1151" s="13">
        <f t="shared" si="417"/>
        <v>-3006.1699999999983</v>
      </c>
      <c r="AC1151" s="13">
        <f t="shared" si="418"/>
        <v>-2.6346801051709008</v>
      </c>
      <c r="AD1151" s="13">
        <f t="shared" si="419"/>
        <v>-2.3099999999999952</v>
      </c>
      <c r="AE1151" s="3">
        <f t="shared" si="420"/>
        <v>0</v>
      </c>
      <c r="AF1151" s="13">
        <f t="shared" si="432"/>
        <v>3006.1699999999983</v>
      </c>
      <c r="AG1151" s="13">
        <f t="shared" si="430"/>
        <v>2.6346801051709008</v>
      </c>
      <c r="AH1151" s="13">
        <f t="shared" si="433"/>
        <v>2.6346801051709008</v>
      </c>
    </row>
    <row r="1152" spans="1:34" x14ac:dyDescent="0.2">
      <c r="A1152" s="8">
        <f t="shared" si="431"/>
        <v>114200</v>
      </c>
      <c r="B1152" s="9">
        <f t="shared" si="411"/>
        <v>114.2</v>
      </c>
      <c r="C1152" s="13">
        <f>tarifest3(A1152,$A$3,Param!$B$5,Param!$C$5,Param!$D$5,Param!$E$5,Param!$B$6,Param!$C$6,Param!$D$6,Param!$E$6)</f>
        <v>38627</v>
      </c>
      <c r="D1152" s="3">
        <f t="shared" si="421"/>
        <v>33.823992994746064</v>
      </c>
      <c r="E1152" s="3">
        <f>tarifest3grenz(A1152,$A$3,Param!$B$5,Param!$C$5,Param!$D$5,Param!$E$5,Param!$B$6,Param!$C$6,Param!$D$6,Param!$E$6)*100</f>
        <v>42</v>
      </c>
      <c r="F1152" s="13">
        <f>soli3(C1152,$A$3,Param!$J$4,Param!$J$5,Param!$J$6)</f>
        <v>2124.48</v>
      </c>
      <c r="G1152" s="3">
        <f>soli3grenz(C1152,$A$3,Param!$J$4,Param!$J$5,Param!$J$6)*100</f>
        <v>5.5</v>
      </c>
      <c r="H1152" s="13">
        <f t="shared" si="412"/>
        <v>40751.480000000003</v>
      </c>
      <c r="I1152" s="3">
        <f t="shared" si="434"/>
        <v>35.684308231173382</v>
      </c>
      <c r="J1152" s="13">
        <f t="shared" si="413"/>
        <v>44.309999999999995</v>
      </c>
      <c r="K1152" s="13">
        <f>tarifest3(A1152,$A$3,Param!$B$10,Param!$C$10,Param!$D$10,Param!$E$10,Param!$B$11,Param!$C$11,Param!$D$11,Param!$E$11)</f>
        <v>42973</v>
      </c>
      <c r="L1152" s="3">
        <f t="shared" si="422"/>
        <v>37.62959719789842</v>
      </c>
      <c r="M1152" s="3">
        <f>tarifest3grenz(A1152,$A$3,Param!$B$10,Param!$C$10,Param!$D$10,Param!$E$10,Param!$B$11,Param!$C$11,Param!$D$11,Param!$E$11)*100</f>
        <v>42</v>
      </c>
      <c r="N1152" s="3">
        <f t="shared" si="423"/>
        <v>28573</v>
      </c>
      <c r="O1152" s="3">
        <f t="shared" si="424"/>
        <v>25.020140105078809</v>
      </c>
      <c r="P1152" s="13">
        <f t="shared" si="414"/>
        <v>79940</v>
      </c>
      <c r="Q1152" s="13">
        <f t="shared" si="425"/>
        <v>0</v>
      </c>
      <c r="R1152" s="13">
        <f>tarifest3(A1152-$K$3,$A$3,Param!$B$10,Param!$C$10,Param!$D$10,Param!$E$10,Param!$B$11,Param!$C$11,Param!$D$11,Param!$E$11)</f>
        <v>34333</v>
      </c>
      <c r="S1152" s="3">
        <f t="shared" si="426"/>
        <v>30.063922942206656</v>
      </c>
      <c r="T1152" s="3">
        <f>IF(A1152&lt;$K$3,$K$2,tarifest3grenz(A1152-$K$3,$A$3,Param!$B$10,Param!$C$10,Param!$D$10,Param!$E$10,Param!$B$11,Param!$C$11,Param!$D$11,Param!$E$11))*100</f>
        <v>42</v>
      </c>
      <c r="U1152" s="3">
        <f>MAX(K1152-tarifest3($K$3,$A$3,Param!$B$10,Param!$C$10,Param!$D$10,Param!$E$10,Param!$B$11,Param!$C$11,Param!$D$11,Param!$E$11),0)</f>
        <v>37743</v>
      </c>
      <c r="V1152" s="3">
        <f t="shared" si="427"/>
        <v>33.049912434325748</v>
      </c>
      <c r="W1152" s="3">
        <f t="shared" si="428"/>
        <v>42</v>
      </c>
      <c r="X1152" s="3">
        <f>soli3grenz(K1152,$A$3,Param!$J$9,Param!$J$10,Param!$J$11)*100</f>
        <v>5.5</v>
      </c>
      <c r="Y1152" s="13">
        <f t="shared" si="415"/>
        <v>37743</v>
      </c>
      <c r="Z1152" s="3">
        <f t="shared" si="429"/>
        <v>33.049912434325748</v>
      </c>
      <c r="AA1152" s="13">
        <f t="shared" si="416"/>
        <v>42</v>
      </c>
      <c r="AB1152" s="13">
        <f t="shared" si="417"/>
        <v>-3008.4800000000032</v>
      </c>
      <c r="AC1152" s="13">
        <f t="shared" si="418"/>
        <v>-2.6343957968476346</v>
      </c>
      <c r="AD1152" s="13">
        <f t="shared" si="419"/>
        <v>-2.3099999999999952</v>
      </c>
      <c r="AE1152" s="3">
        <f t="shared" si="420"/>
        <v>0</v>
      </c>
      <c r="AF1152" s="13">
        <f t="shared" si="432"/>
        <v>3008.4800000000032</v>
      </c>
      <c r="AG1152" s="13">
        <f t="shared" si="430"/>
        <v>2.6343957968476346</v>
      </c>
      <c r="AH1152" s="13">
        <f t="shared" si="433"/>
        <v>2.6343957968476346</v>
      </c>
    </row>
    <row r="1153" spans="1:34" x14ac:dyDescent="0.2">
      <c r="A1153" s="8">
        <f t="shared" si="431"/>
        <v>114300</v>
      </c>
      <c r="B1153" s="9">
        <f t="shared" si="411"/>
        <v>114.3</v>
      </c>
      <c r="C1153" s="13">
        <f>tarifest3(A1153,$A$3,Param!$B$5,Param!$C$5,Param!$D$5,Param!$E$5,Param!$B$6,Param!$C$6,Param!$D$6,Param!$E$6)</f>
        <v>38669</v>
      </c>
      <c r="D1153" s="3">
        <f t="shared" si="421"/>
        <v>33.831146106736661</v>
      </c>
      <c r="E1153" s="3">
        <f>tarifest3grenz(A1153,$A$3,Param!$B$5,Param!$C$5,Param!$D$5,Param!$E$5,Param!$B$6,Param!$C$6,Param!$D$6,Param!$E$6)*100</f>
        <v>42</v>
      </c>
      <c r="F1153" s="13">
        <f>soli3(C1153,$A$3,Param!$J$4,Param!$J$5,Param!$J$6)</f>
        <v>2126.79</v>
      </c>
      <c r="G1153" s="3">
        <f>soli3grenz(C1153,$A$3,Param!$J$4,Param!$J$5,Param!$J$6)*100</f>
        <v>5.5</v>
      </c>
      <c r="H1153" s="13">
        <f t="shared" si="412"/>
        <v>40795.79</v>
      </c>
      <c r="I1153" s="3">
        <f t="shared" si="434"/>
        <v>35.691854768153981</v>
      </c>
      <c r="J1153" s="13">
        <f t="shared" si="413"/>
        <v>44.309999999999995</v>
      </c>
      <c r="K1153" s="13">
        <f>tarifest3(A1153,$A$3,Param!$B$10,Param!$C$10,Param!$D$10,Param!$E$10,Param!$B$11,Param!$C$11,Param!$D$11,Param!$E$11)</f>
        <v>43015</v>
      </c>
      <c r="L1153" s="3">
        <f t="shared" si="422"/>
        <v>37.633420822397198</v>
      </c>
      <c r="M1153" s="3">
        <f>tarifest3grenz(A1153,$A$3,Param!$B$10,Param!$C$10,Param!$D$10,Param!$E$10,Param!$B$11,Param!$C$11,Param!$D$11,Param!$E$11)*100</f>
        <v>42</v>
      </c>
      <c r="N1153" s="3">
        <f t="shared" si="423"/>
        <v>28615</v>
      </c>
      <c r="O1153" s="3">
        <f t="shared" si="424"/>
        <v>25.034995625546806</v>
      </c>
      <c r="P1153" s="13">
        <f t="shared" si="414"/>
        <v>80010</v>
      </c>
      <c r="Q1153" s="13">
        <f t="shared" si="425"/>
        <v>0</v>
      </c>
      <c r="R1153" s="13">
        <f>tarifest3(A1153-$K$3,$A$3,Param!$B$10,Param!$C$10,Param!$D$10,Param!$E$10,Param!$B$11,Param!$C$11,Param!$D$11,Param!$E$11)</f>
        <v>34375</v>
      </c>
      <c r="S1153" s="3">
        <f t="shared" si="426"/>
        <v>30.074365704286965</v>
      </c>
      <c r="T1153" s="3">
        <f>IF(A1153&lt;$K$3,$K$2,tarifest3grenz(A1153-$K$3,$A$3,Param!$B$10,Param!$C$10,Param!$D$10,Param!$E$10,Param!$B$11,Param!$C$11,Param!$D$11,Param!$E$11))*100</f>
        <v>42</v>
      </c>
      <c r="U1153" s="3">
        <f>MAX(K1153-tarifest3($K$3,$A$3,Param!$B$10,Param!$C$10,Param!$D$10,Param!$E$10,Param!$B$11,Param!$C$11,Param!$D$11,Param!$E$11),0)</f>
        <v>37785</v>
      </c>
      <c r="V1153" s="3">
        <f t="shared" si="427"/>
        <v>33.057742782152232</v>
      </c>
      <c r="W1153" s="3">
        <f t="shared" si="428"/>
        <v>42</v>
      </c>
      <c r="X1153" s="3">
        <f>soli3grenz(K1153,$A$3,Param!$J$9,Param!$J$10,Param!$J$11)*100</f>
        <v>5.5</v>
      </c>
      <c r="Y1153" s="13">
        <f t="shared" si="415"/>
        <v>37785</v>
      </c>
      <c r="Z1153" s="3">
        <f t="shared" si="429"/>
        <v>33.057742782152232</v>
      </c>
      <c r="AA1153" s="13">
        <f t="shared" si="416"/>
        <v>42</v>
      </c>
      <c r="AB1153" s="13">
        <f t="shared" si="417"/>
        <v>-3010.7900000000009</v>
      </c>
      <c r="AC1153" s="13">
        <f t="shared" si="418"/>
        <v>-2.6341119860017486</v>
      </c>
      <c r="AD1153" s="13">
        <f t="shared" si="419"/>
        <v>-2.3099999999999952</v>
      </c>
      <c r="AE1153" s="3">
        <f t="shared" si="420"/>
        <v>0</v>
      </c>
      <c r="AF1153" s="13">
        <f t="shared" si="432"/>
        <v>3010.7900000000009</v>
      </c>
      <c r="AG1153" s="13">
        <f t="shared" si="430"/>
        <v>2.6341119860017486</v>
      </c>
      <c r="AH1153" s="13">
        <f t="shared" si="433"/>
        <v>2.6341119860017486</v>
      </c>
    </row>
    <row r="1154" spans="1:34" x14ac:dyDescent="0.2">
      <c r="A1154" s="8">
        <f t="shared" si="431"/>
        <v>114400</v>
      </c>
      <c r="B1154" s="9">
        <f t="shared" si="411"/>
        <v>114.4</v>
      </c>
      <c r="C1154" s="13">
        <f>tarifest3(A1154,$A$3,Param!$B$5,Param!$C$5,Param!$D$5,Param!$E$5,Param!$B$6,Param!$C$6,Param!$D$6,Param!$E$6)</f>
        <v>38711</v>
      </c>
      <c r="D1154" s="3">
        <f t="shared" si="421"/>
        <v>33.838286713286713</v>
      </c>
      <c r="E1154" s="3">
        <f>tarifest3grenz(A1154,$A$3,Param!$B$5,Param!$C$5,Param!$D$5,Param!$E$5,Param!$B$6,Param!$C$6,Param!$D$6,Param!$E$6)*100</f>
        <v>42</v>
      </c>
      <c r="F1154" s="13">
        <f>soli3(C1154,$A$3,Param!$J$4,Param!$J$5,Param!$J$6)</f>
        <v>2129.1</v>
      </c>
      <c r="G1154" s="3">
        <f>soli3grenz(C1154,$A$3,Param!$J$4,Param!$J$5,Param!$J$6)*100</f>
        <v>5.5</v>
      </c>
      <c r="H1154" s="13">
        <f t="shared" si="412"/>
        <v>40840.1</v>
      </c>
      <c r="I1154" s="3">
        <f t="shared" si="434"/>
        <v>35.699388111888112</v>
      </c>
      <c r="J1154" s="13">
        <f t="shared" si="413"/>
        <v>44.309999999999995</v>
      </c>
      <c r="K1154" s="13">
        <f>tarifest3(A1154,$A$3,Param!$B$10,Param!$C$10,Param!$D$10,Param!$E$10,Param!$B$11,Param!$C$11,Param!$D$11,Param!$E$11)</f>
        <v>43057</v>
      </c>
      <c r="L1154" s="3">
        <f t="shared" si="422"/>
        <v>37.63723776223776</v>
      </c>
      <c r="M1154" s="3">
        <f>tarifest3grenz(A1154,$A$3,Param!$B$10,Param!$C$10,Param!$D$10,Param!$E$10,Param!$B$11,Param!$C$11,Param!$D$11,Param!$E$11)*100</f>
        <v>42</v>
      </c>
      <c r="N1154" s="3">
        <f t="shared" si="423"/>
        <v>28657</v>
      </c>
      <c r="O1154" s="3">
        <f t="shared" si="424"/>
        <v>25.049825174825173</v>
      </c>
      <c r="P1154" s="13">
        <f t="shared" si="414"/>
        <v>80080</v>
      </c>
      <c r="Q1154" s="13">
        <f t="shared" si="425"/>
        <v>0</v>
      </c>
      <c r="R1154" s="13">
        <f>tarifest3(A1154-$K$3,$A$3,Param!$B$10,Param!$C$10,Param!$D$10,Param!$E$10,Param!$B$11,Param!$C$11,Param!$D$11,Param!$E$11)</f>
        <v>34417</v>
      </c>
      <c r="S1154" s="3">
        <f t="shared" si="426"/>
        <v>30.084790209790206</v>
      </c>
      <c r="T1154" s="3">
        <f>IF(A1154&lt;$K$3,$K$2,tarifest3grenz(A1154-$K$3,$A$3,Param!$B$10,Param!$C$10,Param!$D$10,Param!$E$10,Param!$B$11,Param!$C$11,Param!$D$11,Param!$E$11))*100</f>
        <v>42</v>
      </c>
      <c r="U1154" s="3">
        <f>MAX(K1154-tarifest3($K$3,$A$3,Param!$B$10,Param!$C$10,Param!$D$10,Param!$E$10,Param!$B$11,Param!$C$11,Param!$D$11,Param!$E$11),0)</f>
        <v>37827</v>
      </c>
      <c r="V1154" s="3">
        <f t="shared" si="427"/>
        <v>33.06555944055944</v>
      </c>
      <c r="W1154" s="3">
        <f t="shared" si="428"/>
        <v>42</v>
      </c>
      <c r="X1154" s="3">
        <f>soli3grenz(K1154,$A$3,Param!$J$9,Param!$J$10,Param!$J$11)*100</f>
        <v>5.5</v>
      </c>
      <c r="Y1154" s="13">
        <f t="shared" si="415"/>
        <v>37827</v>
      </c>
      <c r="Z1154" s="3">
        <f t="shared" si="429"/>
        <v>33.06555944055944</v>
      </c>
      <c r="AA1154" s="13">
        <f t="shared" si="416"/>
        <v>42</v>
      </c>
      <c r="AB1154" s="13">
        <f t="shared" si="417"/>
        <v>-3013.0999999999985</v>
      </c>
      <c r="AC1154" s="13">
        <f t="shared" si="418"/>
        <v>-2.633828671328672</v>
      </c>
      <c r="AD1154" s="13">
        <f t="shared" si="419"/>
        <v>-2.3099999999999952</v>
      </c>
      <c r="AE1154" s="3">
        <f t="shared" si="420"/>
        <v>0</v>
      </c>
      <c r="AF1154" s="13">
        <f t="shared" si="432"/>
        <v>3013.0999999999985</v>
      </c>
      <c r="AG1154" s="13">
        <f t="shared" si="430"/>
        <v>2.633828671328672</v>
      </c>
      <c r="AH1154" s="13">
        <f t="shared" si="433"/>
        <v>2.633828671328672</v>
      </c>
    </row>
    <row r="1155" spans="1:34" x14ac:dyDescent="0.2">
      <c r="A1155" s="8">
        <f t="shared" si="431"/>
        <v>114500</v>
      </c>
      <c r="B1155" s="9">
        <f t="shared" si="411"/>
        <v>114.5</v>
      </c>
      <c r="C1155" s="13">
        <f>tarifest3(A1155,$A$3,Param!$B$5,Param!$C$5,Param!$D$5,Param!$E$5,Param!$B$6,Param!$C$6,Param!$D$6,Param!$E$6)</f>
        <v>38753</v>
      </c>
      <c r="D1155" s="3">
        <f t="shared" si="421"/>
        <v>33.845414847161571</v>
      </c>
      <c r="E1155" s="3">
        <f>tarifest3grenz(A1155,$A$3,Param!$B$5,Param!$C$5,Param!$D$5,Param!$E$5,Param!$B$6,Param!$C$6,Param!$D$6,Param!$E$6)*100</f>
        <v>42</v>
      </c>
      <c r="F1155" s="13">
        <f>soli3(C1155,$A$3,Param!$J$4,Param!$J$5,Param!$J$6)</f>
        <v>2131.41</v>
      </c>
      <c r="G1155" s="3">
        <f>soli3grenz(C1155,$A$3,Param!$J$4,Param!$J$5,Param!$J$6)*100</f>
        <v>5.5</v>
      </c>
      <c r="H1155" s="13">
        <f t="shared" si="412"/>
        <v>40884.410000000003</v>
      </c>
      <c r="I1155" s="3">
        <f t="shared" si="434"/>
        <v>35.706908296943233</v>
      </c>
      <c r="J1155" s="13">
        <f t="shared" si="413"/>
        <v>44.309999999999995</v>
      </c>
      <c r="K1155" s="13">
        <f>tarifest3(A1155,$A$3,Param!$B$10,Param!$C$10,Param!$D$10,Param!$E$10,Param!$B$11,Param!$C$11,Param!$D$11,Param!$E$11)</f>
        <v>43099</v>
      </c>
      <c r="L1155" s="3">
        <f t="shared" si="422"/>
        <v>37.641048034934499</v>
      </c>
      <c r="M1155" s="3">
        <f>tarifest3grenz(A1155,$A$3,Param!$B$10,Param!$C$10,Param!$D$10,Param!$E$10,Param!$B$11,Param!$C$11,Param!$D$11,Param!$E$11)*100</f>
        <v>42</v>
      </c>
      <c r="N1155" s="3">
        <f t="shared" si="423"/>
        <v>28699</v>
      </c>
      <c r="O1155" s="3">
        <f t="shared" si="424"/>
        <v>25.064628820960699</v>
      </c>
      <c r="P1155" s="13">
        <f t="shared" si="414"/>
        <v>80150</v>
      </c>
      <c r="Q1155" s="13">
        <f t="shared" si="425"/>
        <v>0</v>
      </c>
      <c r="R1155" s="13">
        <f>tarifest3(A1155-$K$3,$A$3,Param!$B$10,Param!$C$10,Param!$D$10,Param!$E$10,Param!$B$11,Param!$C$11,Param!$D$11,Param!$E$11)</f>
        <v>34459</v>
      </c>
      <c r="S1155" s="3">
        <f t="shared" si="426"/>
        <v>30.09519650655022</v>
      </c>
      <c r="T1155" s="3">
        <f>IF(A1155&lt;$K$3,$K$2,tarifest3grenz(A1155-$K$3,$A$3,Param!$B$10,Param!$C$10,Param!$D$10,Param!$E$10,Param!$B$11,Param!$C$11,Param!$D$11,Param!$E$11))*100</f>
        <v>42</v>
      </c>
      <c r="U1155" s="3">
        <f>MAX(K1155-tarifest3($K$3,$A$3,Param!$B$10,Param!$C$10,Param!$D$10,Param!$E$10,Param!$B$11,Param!$C$11,Param!$D$11,Param!$E$11),0)</f>
        <v>37869</v>
      </c>
      <c r="V1155" s="3">
        <f t="shared" si="427"/>
        <v>33.073362445414844</v>
      </c>
      <c r="W1155" s="3">
        <f t="shared" si="428"/>
        <v>42</v>
      </c>
      <c r="X1155" s="3">
        <f>soli3grenz(K1155,$A$3,Param!$J$9,Param!$J$10,Param!$J$11)*100</f>
        <v>5.5</v>
      </c>
      <c r="Y1155" s="13">
        <f t="shared" si="415"/>
        <v>37869</v>
      </c>
      <c r="Z1155" s="3">
        <f t="shared" si="429"/>
        <v>33.073362445414844</v>
      </c>
      <c r="AA1155" s="13">
        <f t="shared" si="416"/>
        <v>42</v>
      </c>
      <c r="AB1155" s="13">
        <f t="shared" si="417"/>
        <v>-3015.4100000000035</v>
      </c>
      <c r="AC1155" s="13">
        <f t="shared" si="418"/>
        <v>-2.6335458515283889</v>
      </c>
      <c r="AD1155" s="13">
        <f t="shared" si="419"/>
        <v>-2.3099999999999952</v>
      </c>
      <c r="AE1155" s="3">
        <f t="shared" si="420"/>
        <v>0</v>
      </c>
      <c r="AF1155" s="13">
        <f t="shared" si="432"/>
        <v>3015.4100000000035</v>
      </c>
      <c r="AG1155" s="13">
        <f t="shared" si="430"/>
        <v>2.6335458515283889</v>
      </c>
      <c r="AH1155" s="13">
        <f t="shared" si="433"/>
        <v>2.6335458515283889</v>
      </c>
    </row>
    <row r="1156" spans="1:34" x14ac:dyDescent="0.2">
      <c r="A1156" s="8">
        <f t="shared" si="431"/>
        <v>114600</v>
      </c>
      <c r="B1156" s="9">
        <f t="shared" si="411"/>
        <v>114.6</v>
      </c>
      <c r="C1156" s="13">
        <f>tarifest3(A1156,$A$3,Param!$B$5,Param!$C$5,Param!$D$5,Param!$E$5,Param!$B$6,Param!$C$6,Param!$D$6,Param!$E$6)</f>
        <v>38795</v>
      </c>
      <c r="D1156" s="3">
        <f t="shared" si="421"/>
        <v>33.852530541012214</v>
      </c>
      <c r="E1156" s="3">
        <f>tarifest3grenz(A1156,$A$3,Param!$B$5,Param!$C$5,Param!$D$5,Param!$E$5,Param!$B$6,Param!$C$6,Param!$D$6,Param!$E$6)*100</f>
        <v>42</v>
      </c>
      <c r="F1156" s="13">
        <f>soli3(C1156,$A$3,Param!$J$4,Param!$J$5,Param!$J$6)</f>
        <v>2133.7199999999998</v>
      </c>
      <c r="G1156" s="3">
        <f>soli3grenz(C1156,$A$3,Param!$J$4,Param!$J$5,Param!$J$6)*100</f>
        <v>5.5</v>
      </c>
      <c r="H1156" s="13">
        <f t="shared" si="412"/>
        <v>40928.720000000001</v>
      </c>
      <c r="I1156" s="3">
        <f t="shared" si="434"/>
        <v>35.714415357766143</v>
      </c>
      <c r="J1156" s="13">
        <f t="shared" si="413"/>
        <v>44.309999999999995</v>
      </c>
      <c r="K1156" s="13">
        <f>tarifest3(A1156,$A$3,Param!$B$10,Param!$C$10,Param!$D$10,Param!$E$10,Param!$B$11,Param!$C$11,Param!$D$11,Param!$E$11)</f>
        <v>43141</v>
      </c>
      <c r="L1156" s="3">
        <f t="shared" si="422"/>
        <v>37.644851657940663</v>
      </c>
      <c r="M1156" s="3">
        <f>tarifest3grenz(A1156,$A$3,Param!$B$10,Param!$C$10,Param!$D$10,Param!$E$10,Param!$B$11,Param!$C$11,Param!$D$11,Param!$E$11)*100</f>
        <v>42</v>
      </c>
      <c r="N1156" s="3">
        <f t="shared" si="423"/>
        <v>28741</v>
      </c>
      <c r="O1156" s="3">
        <f t="shared" si="424"/>
        <v>25.079406631762652</v>
      </c>
      <c r="P1156" s="13">
        <f t="shared" si="414"/>
        <v>80220</v>
      </c>
      <c r="Q1156" s="13">
        <f t="shared" si="425"/>
        <v>0</v>
      </c>
      <c r="R1156" s="13">
        <f>tarifest3(A1156-$K$3,$A$3,Param!$B$10,Param!$C$10,Param!$D$10,Param!$E$10,Param!$B$11,Param!$C$11,Param!$D$11,Param!$E$11)</f>
        <v>34501</v>
      </c>
      <c r="S1156" s="3">
        <f t="shared" si="426"/>
        <v>30.105584642233858</v>
      </c>
      <c r="T1156" s="3">
        <f>IF(A1156&lt;$K$3,$K$2,tarifest3grenz(A1156-$K$3,$A$3,Param!$B$10,Param!$C$10,Param!$D$10,Param!$E$10,Param!$B$11,Param!$C$11,Param!$D$11,Param!$E$11))*100</f>
        <v>42</v>
      </c>
      <c r="U1156" s="3">
        <f>MAX(K1156-tarifest3($K$3,$A$3,Param!$B$10,Param!$C$10,Param!$D$10,Param!$E$10,Param!$B$11,Param!$C$11,Param!$D$11,Param!$E$11),0)</f>
        <v>37911</v>
      </c>
      <c r="V1156" s="3">
        <f t="shared" si="427"/>
        <v>33.081151832460733</v>
      </c>
      <c r="W1156" s="3">
        <f t="shared" si="428"/>
        <v>42</v>
      </c>
      <c r="X1156" s="3">
        <f>soli3grenz(K1156,$A$3,Param!$J$9,Param!$J$10,Param!$J$11)*100</f>
        <v>5.5</v>
      </c>
      <c r="Y1156" s="13">
        <f t="shared" si="415"/>
        <v>37911</v>
      </c>
      <c r="Z1156" s="3">
        <f t="shared" si="429"/>
        <v>33.081151832460733</v>
      </c>
      <c r="AA1156" s="13">
        <f t="shared" si="416"/>
        <v>42</v>
      </c>
      <c r="AB1156" s="13">
        <f t="shared" si="417"/>
        <v>-3017.7200000000012</v>
      </c>
      <c r="AC1156" s="13">
        <f t="shared" si="418"/>
        <v>-2.6332635253054093</v>
      </c>
      <c r="AD1156" s="13">
        <f t="shared" si="419"/>
        <v>-2.3099999999999952</v>
      </c>
      <c r="AE1156" s="3">
        <f t="shared" si="420"/>
        <v>0</v>
      </c>
      <c r="AF1156" s="13">
        <f t="shared" si="432"/>
        <v>3017.7200000000012</v>
      </c>
      <c r="AG1156" s="13">
        <f t="shared" si="430"/>
        <v>2.6332635253054093</v>
      </c>
      <c r="AH1156" s="13">
        <f t="shared" si="433"/>
        <v>2.6332635253054093</v>
      </c>
    </row>
    <row r="1157" spans="1:34" x14ac:dyDescent="0.2">
      <c r="A1157" s="8">
        <f t="shared" si="431"/>
        <v>114700</v>
      </c>
      <c r="B1157" s="9">
        <f t="shared" si="411"/>
        <v>114.7</v>
      </c>
      <c r="C1157" s="13">
        <f>tarifest3(A1157,$A$3,Param!$B$5,Param!$C$5,Param!$D$5,Param!$E$5,Param!$B$6,Param!$C$6,Param!$D$6,Param!$E$6)</f>
        <v>38837</v>
      </c>
      <c r="D1157" s="3">
        <f t="shared" si="421"/>
        <v>33.85963382737576</v>
      </c>
      <c r="E1157" s="3">
        <f>tarifest3grenz(A1157,$A$3,Param!$B$5,Param!$C$5,Param!$D$5,Param!$E$5,Param!$B$6,Param!$C$6,Param!$D$6,Param!$E$6)*100</f>
        <v>42</v>
      </c>
      <c r="F1157" s="13">
        <f>soli3(C1157,$A$3,Param!$J$4,Param!$J$5,Param!$J$6)</f>
        <v>2136.0300000000002</v>
      </c>
      <c r="G1157" s="3">
        <f>soli3grenz(C1157,$A$3,Param!$J$4,Param!$J$5,Param!$J$6)*100</f>
        <v>5.5</v>
      </c>
      <c r="H1157" s="13">
        <f t="shared" si="412"/>
        <v>40973.03</v>
      </c>
      <c r="I1157" s="3">
        <f t="shared" si="434"/>
        <v>35.721909328683523</v>
      </c>
      <c r="J1157" s="13">
        <f t="shared" si="413"/>
        <v>44.309999999999995</v>
      </c>
      <c r="K1157" s="13">
        <f>tarifest3(A1157,$A$3,Param!$B$10,Param!$C$10,Param!$D$10,Param!$E$10,Param!$B$11,Param!$C$11,Param!$D$11,Param!$E$11)</f>
        <v>43183</v>
      </c>
      <c r="L1157" s="3">
        <f t="shared" si="422"/>
        <v>37.648648648648646</v>
      </c>
      <c r="M1157" s="3">
        <f>tarifest3grenz(A1157,$A$3,Param!$B$10,Param!$C$10,Param!$D$10,Param!$E$10,Param!$B$11,Param!$C$11,Param!$D$11,Param!$E$11)*100</f>
        <v>42</v>
      </c>
      <c r="N1157" s="3">
        <f t="shared" si="423"/>
        <v>28783</v>
      </c>
      <c r="O1157" s="3">
        <f t="shared" si="424"/>
        <v>25.094158674803836</v>
      </c>
      <c r="P1157" s="13">
        <f t="shared" si="414"/>
        <v>80290</v>
      </c>
      <c r="Q1157" s="13">
        <f t="shared" si="425"/>
        <v>0</v>
      </c>
      <c r="R1157" s="13">
        <f>tarifest3(A1157-$K$3,$A$3,Param!$B$10,Param!$C$10,Param!$D$10,Param!$E$10,Param!$B$11,Param!$C$11,Param!$D$11,Param!$E$11)</f>
        <v>34543</v>
      </c>
      <c r="S1157" s="3">
        <f t="shared" si="426"/>
        <v>30.115954664341761</v>
      </c>
      <c r="T1157" s="3">
        <f>IF(A1157&lt;$K$3,$K$2,tarifest3grenz(A1157-$K$3,$A$3,Param!$B$10,Param!$C$10,Param!$D$10,Param!$E$10,Param!$B$11,Param!$C$11,Param!$D$11,Param!$E$11))*100</f>
        <v>42</v>
      </c>
      <c r="U1157" s="3">
        <f>MAX(K1157-tarifest3($K$3,$A$3,Param!$B$10,Param!$C$10,Param!$D$10,Param!$E$10,Param!$B$11,Param!$C$11,Param!$D$11,Param!$E$11),0)</f>
        <v>37953</v>
      </c>
      <c r="V1157" s="3">
        <f t="shared" si="427"/>
        <v>33.088927637314733</v>
      </c>
      <c r="W1157" s="3">
        <f t="shared" si="428"/>
        <v>42</v>
      </c>
      <c r="X1157" s="3">
        <f>soli3grenz(K1157,$A$3,Param!$J$9,Param!$J$10,Param!$J$11)*100</f>
        <v>5.5</v>
      </c>
      <c r="Y1157" s="13">
        <f t="shared" si="415"/>
        <v>37953</v>
      </c>
      <c r="Z1157" s="3">
        <f t="shared" si="429"/>
        <v>33.088927637314733</v>
      </c>
      <c r="AA1157" s="13">
        <f t="shared" si="416"/>
        <v>42</v>
      </c>
      <c r="AB1157" s="13">
        <f t="shared" si="417"/>
        <v>-3020.0299999999988</v>
      </c>
      <c r="AC1157" s="13">
        <f t="shared" si="418"/>
        <v>-2.6329816913687907</v>
      </c>
      <c r="AD1157" s="13">
        <f t="shared" si="419"/>
        <v>-2.3099999999999952</v>
      </c>
      <c r="AE1157" s="3">
        <f t="shared" si="420"/>
        <v>0</v>
      </c>
      <c r="AF1157" s="13">
        <f t="shared" si="432"/>
        <v>3020.0299999999988</v>
      </c>
      <c r="AG1157" s="13">
        <f t="shared" si="430"/>
        <v>2.6329816913687907</v>
      </c>
      <c r="AH1157" s="13">
        <f t="shared" si="433"/>
        <v>2.6329816913687907</v>
      </c>
    </row>
    <row r="1158" spans="1:34" x14ac:dyDescent="0.2">
      <c r="A1158" s="8">
        <f t="shared" si="431"/>
        <v>114800</v>
      </c>
      <c r="B1158" s="9">
        <f t="shared" si="411"/>
        <v>114.8</v>
      </c>
      <c r="C1158" s="13">
        <f>tarifest3(A1158,$A$3,Param!$B$5,Param!$C$5,Param!$D$5,Param!$E$5,Param!$B$6,Param!$C$6,Param!$D$6,Param!$E$6)</f>
        <v>38879</v>
      </c>
      <c r="D1158" s="3">
        <f t="shared" si="421"/>
        <v>33.866724738675956</v>
      </c>
      <c r="E1158" s="3">
        <f>tarifest3grenz(A1158,$A$3,Param!$B$5,Param!$C$5,Param!$D$5,Param!$E$5,Param!$B$6,Param!$C$6,Param!$D$6,Param!$E$6)*100</f>
        <v>42</v>
      </c>
      <c r="F1158" s="13">
        <f>soli3(C1158,$A$3,Param!$J$4,Param!$J$5,Param!$J$6)</f>
        <v>2138.34</v>
      </c>
      <c r="G1158" s="3">
        <f>soli3grenz(C1158,$A$3,Param!$J$4,Param!$J$5,Param!$J$6)*100</f>
        <v>5.5</v>
      </c>
      <c r="H1158" s="13">
        <f t="shared" si="412"/>
        <v>41017.339999999997</v>
      </c>
      <c r="I1158" s="3">
        <f t="shared" si="434"/>
        <v>35.729390243902436</v>
      </c>
      <c r="J1158" s="13">
        <f t="shared" si="413"/>
        <v>44.309999999999995</v>
      </c>
      <c r="K1158" s="13">
        <f>tarifest3(A1158,$A$3,Param!$B$10,Param!$C$10,Param!$D$10,Param!$E$10,Param!$B$11,Param!$C$11,Param!$D$11,Param!$E$11)</f>
        <v>43225</v>
      </c>
      <c r="L1158" s="3">
        <f t="shared" si="422"/>
        <v>37.652439024390247</v>
      </c>
      <c r="M1158" s="3">
        <f>tarifest3grenz(A1158,$A$3,Param!$B$10,Param!$C$10,Param!$D$10,Param!$E$10,Param!$B$11,Param!$C$11,Param!$D$11,Param!$E$11)*100</f>
        <v>42</v>
      </c>
      <c r="N1158" s="3">
        <f t="shared" si="423"/>
        <v>28825</v>
      </c>
      <c r="O1158" s="3">
        <f t="shared" si="424"/>
        <v>25.108885017421599</v>
      </c>
      <c r="P1158" s="13">
        <f t="shared" si="414"/>
        <v>80360</v>
      </c>
      <c r="Q1158" s="13">
        <f t="shared" si="425"/>
        <v>0</v>
      </c>
      <c r="R1158" s="13">
        <f>tarifest3(A1158-$K$3,$A$3,Param!$B$10,Param!$C$10,Param!$D$10,Param!$E$10,Param!$B$11,Param!$C$11,Param!$D$11,Param!$E$11)</f>
        <v>34585</v>
      </c>
      <c r="S1158" s="3">
        <f t="shared" si="426"/>
        <v>30.126306620209061</v>
      </c>
      <c r="T1158" s="3">
        <f>IF(A1158&lt;$K$3,$K$2,tarifest3grenz(A1158-$K$3,$A$3,Param!$B$10,Param!$C$10,Param!$D$10,Param!$E$10,Param!$B$11,Param!$C$11,Param!$D$11,Param!$E$11))*100</f>
        <v>42</v>
      </c>
      <c r="U1158" s="3">
        <f>MAX(K1158-tarifest3($K$3,$A$3,Param!$B$10,Param!$C$10,Param!$D$10,Param!$E$10,Param!$B$11,Param!$C$11,Param!$D$11,Param!$E$11),0)</f>
        <v>37995</v>
      </c>
      <c r="V1158" s="3">
        <f t="shared" si="427"/>
        <v>33.096689895470384</v>
      </c>
      <c r="W1158" s="3">
        <f t="shared" si="428"/>
        <v>42</v>
      </c>
      <c r="X1158" s="3">
        <f>soli3grenz(K1158,$A$3,Param!$J$9,Param!$J$10,Param!$J$11)*100</f>
        <v>5.5</v>
      </c>
      <c r="Y1158" s="13">
        <f t="shared" si="415"/>
        <v>37995</v>
      </c>
      <c r="Z1158" s="3">
        <f t="shared" si="429"/>
        <v>33.096689895470384</v>
      </c>
      <c r="AA1158" s="13">
        <f t="shared" si="416"/>
        <v>42</v>
      </c>
      <c r="AB1158" s="13">
        <f t="shared" si="417"/>
        <v>-3022.3399999999965</v>
      </c>
      <c r="AC1158" s="13">
        <f t="shared" si="418"/>
        <v>-2.6327003484320528</v>
      </c>
      <c r="AD1158" s="13">
        <f t="shared" si="419"/>
        <v>-2.3099999999999952</v>
      </c>
      <c r="AE1158" s="3">
        <f t="shared" si="420"/>
        <v>0</v>
      </c>
      <c r="AF1158" s="13">
        <f t="shared" si="432"/>
        <v>3022.3399999999965</v>
      </c>
      <c r="AG1158" s="13">
        <f t="shared" si="430"/>
        <v>2.6327003484320528</v>
      </c>
      <c r="AH1158" s="13">
        <f t="shared" si="433"/>
        <v>2.6327003484320528</v>
      </c>
    </row>
    <row r="1159" spans="1:34" x14ac:dyDescent="0.2">
      <c r="A1159" s="8">
        <f t="shared" si="431"/>
        <v>114900</v>
      </c>
      <c r="B1159" s="9">
        <f t="shared" si="411"/>
        <v>114.9</v>
      </c>
      <c r="C1159" s="13">
        <f>tarifest3(A1159,$A$3,Param!$B$5,Param!$C$5,Param!$D$5,Param!$E$5,Param!$B$6,Param!$C$6,Param!$D$6,Param!$E$6)</f>
        <v>38921</v>
      </c>
      <c r="D1159" s="3">
        <f t="shared" si="421"/>
        <v>33.873803307223668</v>
      </c>
      <c r="E1159" s="3">
        <f>tarifest3grenz(A1159,$A$3,Param!$B$5,Param!$C$5,Param!$D$5,Param!$E$5,Param!$B$6,Param!$C$6,Param!$D$6,Param!$E$6)*100</f>
        <v>42</v>
      </c>
      <c r="F1159" s="13">
        <f>soli3(C1159,$A$3,Param!$J$4,Param!$J$5,Param!$J$6)</f>
        <v>2140.65</v>
      </c>
      <c r="G1159" s="3">
        <f>soli3grenz(C1159,$A$3,Param!$J$4,Param!$J$5,Param!$J$6)*100</f>
        <v>5.5</v>
      </c>
      <c r="H1159" s="13">
        <f t="shared" si="412"/>
        <v>41061.65</v>
      </c>
      <c r="I1159" s="3">
        <f t="shared" si="434"/>
        <v>35.736858137510879</v>
      </c>
      <c r="J1159" s="13">
        <f t="shared" si="413"/>
        <v>44.309999999999995</v>
      </c>
      <c r="K1159" s="13">
        <f>tarifest3(A1159,$A$3,Param!$B$10,Param!$C$10,Param!$D$10,Param!$E$10,Param!$B$11,Param!$C$11,Param!$D$11,Param!$E$11)</f>
        <v>43267</v>
      </c>
      <c r="L1159" s="3">
        <f t="shared" si="422"/>
        <v>37.656222802436901</v>
      </c>
      <c r="M1159" s="3">
        <f>tarifest3grenz(A1159,$A$3,Param!$B$10,Param!$C$10,Param!$D$10,Param!$E$10,Param!$B$11,Param!$C$11,Param!$D$11,Param!$E$11)*100</f>
        <v>42</v>
      </c>
      <c r="N1159" s="3">
        <f t="shared" si="423"/>
        <v>28867</v>
      </c>
      <c r="O1159" s="3">
        <f t="shared" si="424"/>
        <v>25.123585726718883</v>
      </c>
      <c r="P1159" s="13">
        <f t="shared" si="414"/>
        <v>80430</v>
      </c>
      <c r="Q1159" s="13">
        <f t="shared" si="425"/>
        <v>0</v>
      </c>
      <c r="R1159" s="13">
        <f>tarifest3(A1159-$K$3,$A$3,Param!$B$10,Param!$C$10,Param!$D$10,Param!$E$10,Param!$B$11,Param!$C$11,Param!$D$11,Param!$E$11)</f>
        <v>34627</v>
      </c>
      <c r="S1159" s="3">
        <f t="shared" si="426"/>
        <v>30.136640557006096</v>
      </c>
      <c r="T1159" s="3">
        <f>IF(A1159&lt;$K$3,$K$2,tarifest3grenz(A1159-$K$3,$A$3,Param!$B$10,Param!$C$10,Param!$D$10,Param!$E$10,Param!$B$11,Param!$C$11,Param!$D$11,Param!$E$11))*100</f>
        <v>42</v>
      </c>
      <c r="U1159" s="3">
        <f>MAX(K1159-tarifest3($K$3,$A$3,Param!$B$10,Param!$C$10,Param!$D$10,Param!$E$10,Param!$B$11,Param!$C$11,Param!$D$11,Param!$E$11),0)</f>
        <v>38037</v>
      </c>
      <c r="V1159" s="3">
        <f t="shared" si="427"/>
        <v>33.104438642297652</v>
      </c>
      <c r="W1159" s="3">
        <f t="shared" si="428"/>
        <v>42</v>
      </c>
      <c r="X1159" s="3">
        <f>soli3grenz(K1159,$A$3,Param!$J$9,Param!$J$10,Param!$J$11)*100</f>
        <v>5.5</v>
      </c>
      <c r="Y1159" s="13">
        <f t="shared" si="415"/>
        <v>38037</v>
      </c>
      <c r="Z1159" s="3">
        <f t="shared" si="429"/>
        <v>33.104438642297652</v>
      </c>
      <c r="AA1159" s="13">
        <f t="shared" si="416"/>
        <v>42</v>
      </c>
      <c r="AB1159" s="13">
        <f t="shared" si="417"/>
        <v>-3024.6500000000015</v>
      </c>
      <c r="AC1159" s="13">
        <f t="shared" si="418"/>
        <v>-2.6324194952132274</v>
      </c>
      <c r="AD1159" s="13">
        <f t="shared" si="419"/>
        <v>-2.3099999999999952</v>
      </c>
      <c r="AE1159" s="3">
        <f t="shared" si="420"/>
        <v>0</v>
      </c>
      <c r="AF1159" s="13">
        <f t="shared" si="432"/>
        <v>3024.6500000000015</v>
      </c>
      <c r="AG1159" s="13">
        <f t="shared" si="430"/>
        <v>2.6324194952132274</v>
      </c>
      <c r="AH1159" s="13">
        <f t="shared" si="433"/>
        <v>2.6324194952132274</v>
      </c>
    </row>
    <row r="1160" spans="1:34" x14ac:dyDescent="0.2">
      <c r="A1160" s="8">
        <f t="shared" si="431"/>
        <v>115000</v>
      </c>
      <c r="B1160" s="9">
        <f t="shared" si="411"/>
        <v>115</v>
      </c>
      <c r="C1160" s="13">
        <f>tarifest3(A1160,$A$3,Param!$B$5,Param!$C$5,Param!$D$5,Param!$E$5,Param!$B$6,Param!$C$6,Param!$D$6,Param!$E$6)</f>
        <v>38963</v>
      </c>
      <c r="D1160" s="3">
        <f t="shared" si="421"/>
        <v>33.880869565217395</v>
      </c>
      <c r="E1160" s="3">
        <f>tarifest3grenz(A1160,$A$3,Param!$B$5,Param!$C$5,Param!$D$5,Param!$E$5,Param!$B$6,Param!$C$6,Param!$D$6,Param!$E$6)*100</f>
        <v>42</v>
      </c>
      <c r="F1160" s="13">
        <f>soli3(C1160,$A$3,Param!$J$4,Param!$J$5,Param!$J$6)</f>
        <v>2142.96</v>
      </c>
      <c r="G1160" s="3">
        <f>soli3grenz(C1160,$A$3,Param!$J$4,Param!$J$5,Param!$J$6)*100</f>
        <v>5.5</v>
      </c>
      <c r="H1160" s="13">
        <f t="shared" si="412"/>
        <v>41105.96</v>
      </c>
      <c r="I1160" s="3">
        <f t="shared" si="434"/>
        <v>35.744313043478257</v>
      </c>
      <c r="J1160" s="13">
        <f t="shared" si="413"/>
        <v>44.309999999999995</v>
      </c>
      <c r="K1160" s="13">
        <f>tarifest3(A1160,$A$3,Param!$B$10,Param!$C$10,Param!$D$10,Param!$E$10,Param!$B$11,Param!$C$11,Param!$D$11,Param!$E$11)</f>
        <v>43309</v>
      </c>
      <c r="L1160" s="3">
        <f t="shared" si="422"/>
        <v>37.659999999999997</v>
      </c>
      <c r="M1160" s="3">
        <f>tarifest3grenz(A1160,$A$3,Param!$B$10,Param!$C$10,Param!$D$10,Param!$E$10,Param!$B$11,Param!$C$11,Param!$D$11,Param!$E$11)*100</f>
        <v>42</v>
      </c>
      <c r="N1160" s="3">
        <f t="shared" si="423"/>
        <v>28909</v>
      </c>
      <c r="O1160" s="3">
        <f t="shared" si="424"/>
        <v>25.138260869565215</v>
      </c>
      <c r="P1160" s="13">
        <f t="shared" si="414"/>
        <v>80500</v>
      </c>
      <c r="Q1160" s="13">
        <f t="shared" si="425"/>
        <v>0</v>
      </c>
      <c r="R1160" s="13">
        <f>tarifest3(A1160-$K$3,$A$3,Param!$B$10,Param!$C$10,Param!$D$10,Param!$E$10,Param!$B$11,Param!$C$11,Param!$D$11,Param!$E$11)</f>
        <v>34669</v>
      </c>
      <c r="S1160" s="3">
        <f t="shared" si="426"/>
        <v>30.146956521739131</v>
      </c>
      <c r="T1160" s="3">
        <f>IF(A1160&lt;$K$3,$K$2,tarifest3grenz(A1160-$K$3,$A$3,Param!$B$10,Param!$C$10,Param!$D$10,Param!$E$10,Param!$B$11,Param!$C$11,Param!$D$11,Param!$E$11))*100</f>
        <v>42</v>
      </c>
      <c r="U1160" s="3">
        <f>MAX(K1160-tarifest3($K$3,$A$3,Param!$B$10,Param!$C$10,Param!$D$10,Param!$E$10,Param!$B$11,Param!$C$11,Param!$D$11,Param!$E$11),0)</f>
        <v>38079</v>
      </c>
      <c r="V1160" s="3">
        <f t="shared" si="427"/>
        <v>33.112173913043478</v>
      </c>
      <c r="W1160" s="3">
        <f t="shared" si="428"/>
        <v>42</v>
      </c>
      <c r="X1160" s="3">
        <f>soli3grenz(K1160,$A$3,Param!$J$9,Param!$J$10,Param!$J$11)*100</f>
        <v>5.5</v>
      </c>
      <c r="Y1160" s="13">
        <f t="shared" si="415"/>
        <v>38079</v>
      </c>
      <c r="Z1160" s="3">
        <f t="shared" si="429"/>
        <v>33.112173913043478</v>
      </c>
      <c r="AA1160" s="13">
        <f t="shared" si="416"/>
        <v>42</v>
      </c>
      <c r="AB1160" s="13">
        <f t="shared" si="417"/>
        <v>-3026.9599999999991</v>
      </c>
      <c r="AC1160" s="13">
        <f t="shared" si="418"/>
        <v>-2.6321391304347799</v>
      </c>
      <c r="AD1160" s="13">
        <f t="shared" si="419"/>
        <v>-2.3099999999999952</v>
      </c>
      <c r="AE1160" s="3">
        <f t="shared" si="420"/>
        <v>0</v>
      </c>
      <c r="AF1160" s="13">
        <f t="shared" si="432"/>
        <v>3026.9599999999991</v>
      </c>
      <c r="AG1160" s="13">
        <f t="shared" si="430"/>
        <v>2.6321391304347799</v>
      </c>
      <c r="AH1160" s="13">
        <f t="shared" si="433"/>
        <v>2.6321391304347799</v>
      </c>
    </row>
    <row r="1161" spans="1:34" x14ac:dyDescent="0.2">
      <c r="A1161" s="8">
        <f t="shared" si="431"/>
        <v>115100</v>
      </c>
      <c r="B1161" s="9">
        <f t="shared" si="411"/>
        <v>115.1</v>
      </c>
      <c r="C1161" s="13">
        <f>tarifest3(A1161,$A$3,Param!$B$5,Param!$C$5,Param!$D$5,Param!$E$5,Param!$B$6,Param!$C$6,Param!$D$6,Param!$E$6)</f>
        <v>39005</v>
      </c>
      <c r="D1161" s="3">
        <f t="shared" si="421"/>
        <v>33.8879235447437</v>
      </c>
      <c r="E1161" s="3">
        <f>tarifest3grenz(A1161,$A$3,Param!$B$5,Param!$C$5,Param!$D$5,Param!$E$5,Param!$B$6,Param!$C$6,Param!$D$6,Param!$E$6)*100</f>
        <v>42</v>
      </c>
      <c r="F1161" s="13">
        <f>soli3(C1161,$A$3,Param!$J$4,Param!$J$5,Param!$J$6)</f>
        <v>2145.27</v>
      </c>
      <c r="G1161" s="3">
        <f>soli3grenz(C1161,$A$3,Param!$J$4,Param!$J$5,Param!$J$6)*100</f>
        <v>5.5</v>
      </c>
      <c r="H1161" s="13">
        <f t="shared" si="412"/>
        <v>41150.269999999997</v>
      </c>
      <c r="I1161" s="3">
        <f t="shared" si="434"/>
        <v>35.751754995655951</v>
      </c>
      <c r="J1161" s="13">
        <f t="shared" si="413"/>
        <v>44.309999999999995</v>
      </c>
      <c r="K1161" s="13">
        <f>tarifest3(A1161,$A$3,Param!$B$10,Param!$C$10,Param!$D$10,Param!$E$10,Param!$B$11,Param!$C$11,Param!$D$11,Param!$E$11)</f>
        <v>43351</v>
      </c>
      <c r="L1161" s="3">
        <f t="shared" si="422"/>
        <v>37.663770634231106</v>
      </c>
      <c r="M1161" s="3">
        <f>tarifest3grenz(A1161,$A$3,Param!$B$10,Param!$C$10,Param!$D$10,Param!$E$10,Param!$B$11,Param!$C$11,Param!$D$11,Param!$E$11)*100</f>
        <v>42</v>
      </c>
      <c r="N1161" s="3">
        <f t="shared" si="423"/>
        <v>28951</v>
      </c>
      <c r="O1161" s="3">
        <f t="shared" si="424"/>
        <v>25.152910512597742</v>
      </c>
      <c r="P1161" s="13">
        <f t="shared" si="414"/>
        <v>80570</v>
      </c>
      <c r="Q1161" s="13">
        <f t="shared" si="425"/>
        <v>0</v>
      </c>
      <c r="R1161" s="13">
        <f>tarifest3(A1161-$K$3,$A$3,Param!$B$10,Param!$C$10,Param!$D$10,Param!$E$10,Param!$B$11,Param!$C$11,Param!$D$11,Param!$E$11)</f>
        <v>34711</v>
      </c>
      <c r="S1161" s="3">
        <f t="shared" si="426"/>
        <v>30.157254561251083</v>
      </c>
      <c r="T1161" s="3">
        <f>IF(A1161&lt;$K$3,$K$2,tarifest3grenz(A1161-$K$3,$A$3,Param!$B$10,Param!$C$10,Param!$D$10,Param!$E$10,Param!$B$11,Param!$C$11,Param!$D$11,Param!$E$11))*100</f>
        <v>42</v>
      </c>
      <c r="U1161" s="3">
        <f>MAX(K1161-tarifest3($K$3,$A$3,Param!$B$10,Param!$C$10,Param!$D$10,Param!$E$10,Param!$B$11,Param!$C$11,Param!$D$11,Param!$E$11),0)</f>
        <v>38121</v>
      </c>
      <c r="V1161" s="3">
        <f t="shared" si="427"/>
        <v>33.11989574283232</v>
      </c>
      <c r="W1161" s="3">
        <f t="shared" si="428"/>
        <v>42</v>
      </c>
      <c r="X1161" s="3">
        <f>soli3grenz(K1161,$A$3,Param!$J$9,Param!$J$10,Param!$J$11)*100</f>
        <v>5.5</v>
      </c>
      <c r="Y1161" s="13">
        <f t="shared" si="415"/>
        <v>38121</v>
      </c>
      <c r="Z1161" s="3">
        <f t="shared" si="429"/>
        <v>33.11989574283232</v>
      </c>
      <c r="AA1161" s="13">
        <f t="shared" si="416"/>
        <v>42</v>
      </c>
      <c r="AB1161" s="13">
        <f t="shared" si="417"/>
        <v>-3029.2699999999968</v>
      </c>
      <c r="AC1161" s="13">
        <f t="shared" si="418"/>
        <v>-2.6318592528236309</v>
      </c>
      <c r="AD1161" s="13">
        <f t="shared" si="419"/>
        <v>-2.3099999999999952</v>
      </c>
      <c r="AE1161" s="3">
        <f t="shared" si="420"/>
        <v>0</v>
      </c>
      <c r="AF1161" s="13">
        <f t="shared" si="432"/>
        <v>3029.2699999999968</v>
      </c>
      <c r="AG1161" s="13">
        <f t="shared" si="430"/>
        <v>2.6318592528236309</v>
      </c>
      <c r="AH1161" s="13">
        <f t="shared" si="433"/>
        <v>2.6318592528236309</v>
      </c>
    </row>
    <row r="1162" spans="1:34" x14ac:dyDescent="0.2">
      <c r="A1162" s="8">
        <f t="shared" si="431"/>
        <v>115200</v>
      </c>
      <c r="B1162" s="9">
        <f t="shared" ref="B1162:B1225" si="435">+A1162/1000</f>
        <v>115.2</v>
      </c>
      <c r="C1162" s="13">
        <f>tarifest3(A1162,$A$3,Param!$B$5,Param!$C$5,Param!$D$5,Param!$E$5,Param!$B$6,Param!$C$6,Param!$D$6,Param!$E$6)</f>
        <v>39047</v>
      </c>
      <c r="D1162" s="3">
        <f t="shared" si="421"/>
        <v>33.894965277777779</v>
      </c>
      <c r="E1162" s="3">
        <f>tarifest3grenz(A1162,$A$3,Param!$B$5,Param!$C$5,Param!$D$5,Param!$E$5,Param!$B$6,Param!$C$6,Param!$D$6,Param!$E$6)*100</f>
        <v>42</v>
      </c>
      <c r="F1162" s="13">
        <f>soli3(C1162,$A$3,Param!$J$4,Param!$J$5,Param!$J$6)</f>
        <v>2147.58</v>
      </c>
      <c r="G1162" s="3">
        <f>soli3grenz(C1162,$A$3,Param!$J$4,Param!$J$5,Param!$J$6)*100</f>
        <v>5.5</v>
      </c>
      <c r="H1162" s="13">
        <f t="shared" ref="H1162:H1225" si="436">+C1162+F1162</f>
        <v>41194.58</v>
      </c>
      <c r="I1162" s="3">
        <f t="shared" si="434"/>
        <v>35.759184027777778</v>
      </c>
      <c r="J1162" s="13">
        <f t="shared" ref="J1162:J1225" si="437">+E1162*(1+G1162/100)</f>
        <v>44.309999999999995</v>
      </c>
      <c r="K1162" s="13">
        <f>tarifest3(A1162,$A$3,Param!$B$10,Param!$C$10,Param!$D$10,Param!$E$10,Param!$B$11,Param!$C$11,Param!$D$11,Param!$E$11)</f>
        <v>43393</v>
      </c>
      <c r="L1162" s="3">
        <f t="shared" si="422"/>
        <v>37.667534722222221</v>
      </c>
      <c r="M1162" s="3">
        <f>tarifest3grenz(A1162,$A$3,Param!$B$10,Param!$C$10,Param!$D$10,Param!$E$10,Param!$B$11,Param!$C$11,Param!$D$11,Param!$E$11)*100</f>
        <v>42</v>
      </c>
      <c r="N1162" s="3">
        <f t="shared" si="423"/>
        <v>28993</v>
      </c>
      <c r="O1162" s="3">
        <f t="shared" si="424"/>
        <v>25.167534722222225</v>
      </c>
      <c r="P1162" s="13">
        <f t="shared" ref="P1162:P1225" si="438">+A1162*$K$2</f>
        <v>80640</v>
      </c>
      <c r="Q1162" s="13">
        <f t="shared" si="425"/>
        <v>0</v>
      </c>
      <c r="R1162" s="13">
        <f>tarifest3(A1162-$K$3,$A$3,Param!$B$10,Param!$C$10,Param!$D$10,Param!$E$10,Param!$B$11,Param!$C$11,Param!$D$11,Param!$E$11)</f>
        <v>34753</v>
      </c>
      <c r="S1162" s="3">
        <f t="shared" si="426"/>
        <v>30.167534722222221</v>
      </c>
      <c r="T1162" s="3">
        <f>IF(A1162&lt;$K$3,$K$2,tarifest3grenz(A1162-$K$3,$A$3,Param!$B$10,Param!$C$10,Param!$D$10,Param!$E$10,Param!$B$11,Param!$C$11,Param!$D$11,Param!$E$11))*100</f>
        <v>42</v>
      </c>
      <c r="U1162" s="3">
        <f>MAX(K1162-tarifest3($K$3,$A$3,Param!$B$10,Param!$C$10,Param!$D$10,Param!$E$10,Param!$B$11,Param!$C$11,Param!$D$11,Param!$E$11),0)</f>
        <v>38163</v>
      </c>
      <c r="V1162" s="3">
        <f t="shared" si="427"/>
        <v>33.127604166666671</v>
      </c>
      <c r="W1162" s="3">
        <f t="shared" si="428"/>
        <v>42</v>
      </c>
      <c r="X1162" s="3">
        <f>soli3grenz(K1162,$A$3,Param!$J$9,Param!$J$10,Param!$J$11)*100</f>
        <v>5.5</v>
      </c>
      <c r="Y1162" s="13">
        <f t="shared" ref="Y1162:Y1225" si="439">IF($Y$4=0,N1162,IF($Y$4=1,Q1162+R1162,IF($Y$4=2,Q1162+U1162)))</f>
        <v>38163</v>
      </c>
      <c r="Z1162" s="3">
        <f t="shared" si="429"/>
        <v>33.127604166666671</v>
      </c>
      <c r="AA1162" s="13">
        <f t="shared" ref="AA1162:AA1225" si="440">IF($Y$4=0,M1162,IF($Y$4=1,T1162,IF($Y$4=2,W1162)))</f>
        <v>42</v>
      </c>
      <c r="AB1162" s="13">
        <f t="shared" ref="AB1162:AB1225" si="441">+Y1162-H1162</f>
        <v>-3031.5800000000017</v>
      </c>
      <c r="AC1162" s="13">
        <f t="shared" ref="AC1162:AC1225" si="442">+Z1162-I1162</f>
        <v>-2.6315798611111063</v>
      </c>
      <c r="AD1162" s="13">
        <f t="shared" ref="AD1162:AD1225" si="443">+AA1162-J1162</f>
        <v>-2.3099999999999952</v>
      </c>
      <c r="AE1162" s="3">
        <f t="shared" ref="AE1162:AE1225" si="444">+M1162-E1162</f>
        <v>0</v>
      </c>
      <c r="AF1162" s="13">
        <f t="shared" si="432"/>
        <v>3031.5800000000017</v>
      </c>
      <c r="AG1162" s="13">
        <f t="shared" si="430"/>
        <v>2.6315798611111063</v>
      </c>
      <c r="AH1162" s="13">
        <f t="shared" si="433"/>
        <v>2.6315798611111063</v>
      </c>
    </row>
    <row r="1163" spans="1:34" x14ac:dyDescent="0.2">
      <c r="A1163" s="8">
        <f t="shared" si="431"/>
        <v>115300</v>
      </c>
      <c r="B1163" s="9">
        <f t="shared" si="435"/>
        <v>115.3</v>
      </c>
      <c r="C1163" s="13">
        <f>tarifest3(A1163,$A$3,Param!$B$5,Param!$C$5,Param!$D$5,Param!$E$5,Param!$B$6,Param!$C$6,Param!$D$6,Param!$E$6)</f>
        <v>39089</v>
      </c>
      <c r="D1163" s="3">
        <f t="shared" ref="D1163:D1226" si="445">IF($A1163=0,0,C1163/$A1163*100)</f>
        <v>33.901994796183871</v>
      </c>
      <c r="E1163" s="3">
        <f>tarifest3grenz(A1163,$A$3,Param!$B$5,Param!$C$5,Param!$D$5,Param!$E$5,Param!$B$6,Param!$C$6,Param!$D$6,Param!$E$6)*100</f>
        <v>42</v>
      </c>
      <c r="F1163" s="13">
        <f>soli3(C1163,$A$3,Param!$J$4,Param!$J$5,Param!$J$6)</f>
        <v>2149.89</v>
      </c>
      <c r="G1163" s="3">
        <f>soli3grenz(C1163,$A$3,Param!$J$4,Param!$J$5,Param!$J$6)*100</f>
        <v>5.5</v>
      </c>
      <c r="H1163" s="13">
        <f t="shared" si="436"/>
        <v>41238.89</v>
      </c>
      <c r="I1163" s="3">
        <f t="shared" si="434"/>
        <v>35.766600173460539</v>
      </c>
      <c r="J1163" s="13">
        <f t="shared" si="437"/>
        <v>44.309999999999995</v>
      </c>
      <c r="K1163" s="13">
        <f>tarifest3(A1163,$A$3,Param!$B$10,Param!$C$10,Param!$D$10,Param!$E$10,Param!$B$11,Param!$C$11,Param!$D$11,Param!$E$11)</f>
        <v>43435</v>
      </c>
      <c r="L1163" s="3">
        <f t="shared" ref="L1163:L1226" si="446">IF($A1163=0,0,K1163/$A1163*100)</f>
        <v>37.671292281006068</v>
      </c>
      <c r="M1163" s="3">
        <f>tarifest3grenz(A1163,$A$3,Param!$B$10,Param!$C$10,Param!$D$10,Param!$E$10,Param!$B$11,Param!$C$11,Param!$D$11,Param!$E$11)*100</f>
        <v>42</v>
      </c>
      <c r="N1163" s="3">
        <f t="shared" ref="N1163:N1226" si="447">+K1163-$K$1</f>
        <v>29035</v>
      </c>
      <c r="O1163" s="3">
        <f t="shared" ref="O1163:O1226" si="448">IF($A1163=0,0,N1163/$A1163*100)</f>
        <v>25.182133564614052</v>
      </c>
      <c r="P1163" s="13">
        <f t="shared" si="438"/>
        <v>80710</v>
      </c>
      <c r="Q1163" s="13">
        <f t="shared" ref="Q1163:Q1226" si="449">MIN(P1163-$K$1,0)</f>
        <v>0</v>
      </c>
      <c r="R1163" s="13">
        <f>tarifest3(A1163-$K$3,$A$3,Param!$B$10,Param!$C$10,Param!$D$10,Param!$E$10,Param!$B$11,Param!$C$11,Param!$D$11,Param!$E$11)</f>
        <v>34795</v>
      </c>
      <c r="S1163" s="3">
        <f t="shared" ref="S1163:S1226" si="450">IF($A1163=0,0,(Q1163+R1163)/$A1163*100)</f>
        <v>30.177797051170856</v>
      </c>
      <c r="T1163" s="3">
        <f>IF(A1163&lt;$K$3,$K$2,tarifest3grenz(A1163-$K$3,$A$3,Param!$B$10,Param!$C$10,Param!$D$10,Param!$E$10,Param!$B$11,Param!$C$11,Param!$D$11,Param!$E$11))*100</f>
        <v>42</v>
      </c>
      <c r="U1163" s="3">
        <f>MAX(K1163-tarifest3($K$3,$A$3,Param!$B$10,Param!$C$10,Param!$D$10,Param!$E$10,Param!$B$11,Param!$C$11,Param!$D$11,Param!$E$11),0)</f>
        <v>38205</v>
      </c>
      <c r="V1163" s="3">
        <f t="shared" ref="V1163:V1226" si="451">IF($A1163=0,0,(Q1163+U1163)/$A1163*100)</f>
        <v>33.13529921942758</v>
      </c>
      <c r="W1163" s="3">
        <f t="shared" ref="W1163:W1226" si="452">IF(A1163&lt;$K$3,$K$2*100,M1163)</f>
        <v>42</v>
      </c>
      <c r="X1163" s="3">
        <f>soli3grenz(K1163,$A$3,Param!$J$9,Param!$J$10,Param!$J$11)*100</f>
        <v>5.5</v>
      </c>
      <c r="Y1163" s="13">
        <f t="shared" si="439"/>
        <v>38205</v>
      </c>
      <c r="Z1163" s="3">
        <f t="shared" ref="Z1163:Z1226" si="453">IF($A1163=0,0,Y1163/$A1163*100)</f>
        <v>33.13529921942758</v>
      </c>
      <c r="AA1163" s="13">
        <f t="shared" si="440"/>
        <v>42</v>
      </c>
      <c r="AB1163" s="13">
        <f t="shared" si="441"/>
        <v>-3033.8899999999994</v>
      </c>
      <c r="AC1163" s="13">
        <f t="shared" si="442"/>
        <v>-2.6313009540329588</v>
      </c>
      <c r="AD1163" s="13">
        <f t="shared" si="443"/>
        <v>-2.3099999999999952</v>
      </c>
      <c r="AE1163" s="3">
        <f t="shared" si="444"/>
        <v>0</v>
      </c>
      <c r="AF1163" s="13">
        <f t="shared" si="432"/>
        <v>3033.8899999999994</v>
      </c>
      <c r="AG1163" s="13">
        <f t="shared" ref="AG1163:AG1226" si="454">-AC1163</f>
        <v>2.6313009540329588</v>
      </c>
      <c r="AH1163" s="13">
        <f t="shared" si="433"/>
        <v>2.6313009540329588</v>
      </c>
    </row>
    <row r="1164" spans="1:34" x14ac:dyDescent="0.2">
      <c r="A1164" s="8">
        <f t="shared" ref="A1164:A1227" si="455">+A1163+100</f>
        <v>115400</v>
      </c>
      <c r="B1164" s="9">
        <f t="shared" si="435"/>
        <v>115.4</v>
      </c>
      <c r="C1164" s="13">
        <f>tarifest3(A1164,$A$3,Param!$B$5,Param!$C$5,Param!$D$5,Param!$E$5,Param!$B$6,Param!$C$6,Param!$D$6,Param!$E$6)</f>
        <v>39131</v>
      </c>
      <c r="D1164" s="3">
        <f t="shared" si="445"/>
        <v>33.90901213171577</v>
      </c>
      <c r="E1164" s="3">
        <f>tarifest3grenz(A1164,$A$3,Param!$B$5,Param!$C$5,Param!$D$5,Param!$E$5,Param!$B$6,Param!$C$6,Param!$D$6,Param!$E$6)*100</f>
        <v>42</v>
      </c>
      <c r="F1164" s="13">
        <f>soli3(C1164,$A$3,Param!$J$4,Param!$J$5,Param!$J$6)</f>
        <v>2152.1999999999998</v>
      </c>
      <c r="G1164" s="3">
        <f>soli3grenz(C1164,$A$3,Param!$J$4,Param!$J$5,Param!$J$6)*100</f>
        <v>5.5</v>
      </c>
      <c r="H1164" s="13">
        <f t="shared" si="436"/>
        <v>41283.199999999997</v>
      </c>
      <c r="I1164" s="3">
        <f t="shared" si="434"/>
        <v>35.774003466204505</v>
      </c>
      <c r="J1164" s="13">
        <f t="shared" si="437"/>
        <v>44.309999999999995</v>
      </c>
      <c r="K1164" s="13">
        <f>tarifest3(A1164,$A$3,Param!$B$10,Param!$C$10,Param!$D$10,Param!$E$10,Param!$B$11,Param!$C$11,Param!$D$11,Param!$E$11)</f>
        <v>43477</v>
      </c>
      <c r="L1164" s="3">
        <f t="shared" si="446"/>
        <v>37.675043327556324</v>
      </c>
      <c r="M1164" s="3">
        <f>tarifest3grenz(A1164,$A$3,Param!$B$10,Param!$C$10,Param!$D$10,Param!$E$10,Param!$B$11,Param!$C$11,Param!$D$11,Param!$E$11)*100</f>
        <v>42</v>
      </c>
      <c r="N1164" s="3">
        <f t="shared" si="447"/>
        <v>29077</v>
      </c>
      <c r="O1164" s="3">
        <f t="shared" si="448"/>
        <v>25.196707105719234</v>
      </c>
      <c r="P1164" s="13">
        <f t="shared" si="438"/>
        <v>80780</v>
      </c>
      <c r="Q1164" s="13">
        <f t="shared" si="449"/>
        <v>0</v>
      </c>
      <c r="R1164" s="13">
        <f>tarifest3(A1164-$K$3,$A$3,Param!$B$10,Param!$C$10,Param!$D$10,Param!$E$10,Param!$B$11,Param!$C$11,Param!$D$11,Param!$E$11)</f>
        <v>34837</v>
      </c>
      <c r="S1164" s="3">
        <f t="shared" si="450"/>
        <v>30.188041594454074</v>
      </c>
      <c r="T1164" s="3">
        <f>IF(A1164&lt;$K$3,$K$2,tarifest3grenz(A1164-$K$3,$A$3,Param!$B$10,Param!$C$10,Param!$D$10,Param!$E$10,Param!$B$11,Param!$C$11,Param!$D$11,Param!$E$11))*100</f>
        <v>42</v>
      </c>
      <c r="U1164" s="3">
        <f>MAX(K1164-tarifest3($K$3,$A$3,Param!$B$10,Param!$C$10,Param!$D$10,Param!$E$10,Param!$B$11,Param!$C$11,Param!$D$11,Param!$E$11),0)</f>
        <v>38247</v>
      </c>
      <c r="V1164" s="3">
        <f t="shared" si="451"/>
        <v>33.142980935875215</v>
      </c>
      <c r="W1164" s="3">
        <f t="shared" si="452"/>
        <v>42</v>
      </c>
      <c r="X1164" s="3">
        <f>soli3grenz(K1164,$A$3,Param!$J$9,Param!$J$10,Param!$J$11)*100</f>
        <v>5.5</v>
      </c>
      <c r="Y1164" s="13">
        <f t="shared" si="439"/>
        <v>38247</v>
      </c>
      <c r="Z1164" s="3">
        <f t="shared" si="453"/>
        <v>33.142980935875215</v>
      </c>
      <c r="AA1164" s="13">
        <f t="shared" si="440"/>
        <v>42</v>
      </c>
      <c r="AB1164" s="13">
        <f t="shared" si="441"/>
        <v>-3036.1999999999971</v>
      </c>
      <c r="AC1164" s="13">
        <f t="shared" si="442"/>
        <v>-2.6310225303292896</v>
      </c>
      <c r="AD1164" s="13">
        <f t="shared" si="443"/>
        <v>-2.3099999999999952</v>
      </c>
      <c r="AE1164" s="3">
        <f t="shared" si="444"/>
        <v>0</v>
      </c>
      <c r="AF1164" s="13">
        <f t="shared" si="432"/>
        <v>3036.1999999999971</v>
      </c>
      <c r="AG1164" s="13">
        <f t="shared" si="454"/>
        <v>2.6310225303292896</v>
      </c>
      <c r="AH1164" s="13">
        <f t="shared" si="433"/>
        <v>2.6310225303292896</v>
      </c>
    </row>
    <row r="1165" spans="1:34" x14ac:dyDescent="0.2">
      <c r="A1165" s="8">
        <f t="shared" si="455"/>
        <v>115500</v>
      </c>
      <c r="B1165" s="9">
        <f t="shared" si="435"/>
        <v>115.5</v>
      </c>
      <c r="C1165" s="13">
        <f>tarifest3(A1165,$A$3,Param!$B$5,Param!$C$5,Param!$D$5,Param!$E$5,Param!$B$6,Param!$C$6,Param!$D$6,Param!$E$6)</f>
        <v>39173</v>
      </c>
      <c r="D1165" s="3">
        <f t="shared" si="445"/>
        <v>33.916017316017317</v>
      </c>
      <c r="E1165" s="3">
        <f>tarifest3grenz(A1165,$A$3,Param!$B$5,Param!$C$5,Param!$D$5,Param!$E$5,Param!$B$6,Param!$C$6,Param!$D$6,Param!$E$6)*100</f>
        <v>42</v>
      </c>
      <c r="F1165" s="13">
        <f>soli3(C1165,$A$3,Param!$J$4,Param!$J$5,Param!$J$6)</f>
        <v>2154.5100000000002</v>
      </c>
      <c r="G1165" s="3">
        <f>soli3grenz(C1165,$A$3,Param!$J$4,Param!$J$5,Param!$J$6)*100</f>
        <v>5.5</v>
      </c>
      <c r="H1165" s="13">
        <f t="shared" si="436"/>
        <v>41327.51</v>
      </c>
      <c r="I1165" s="3">
        <f t="shared" si="434"/>
        <v>35.781393939393944</v>
      </c>
      <c r="J1165" s="13">
        <f t="shared" si="437"/>
        <v>44.309999999999995</v>
      </c>
      <c r="K1165" s="13">
        <f>tarifest3(A1165,$A$3,Param!$B$10,Param!$C$10,Param!$D$10,Param!$E$10,Param!$B$11,Param!$C$11,Param!$D$11,Param!$E$11)</f>
        <v>43519</v>
      </c>
      <c r="L1165" s="3">
        <f t="shared" si="446"/>
        <v>37.67878787878788</v>
      </c>
      <c r="M1165" s="3">
        <f>tarifest3grenz(A1165,$A$3,Param!$B$10,Param!$C$10,Param!$D$10,Param!$E$10,Param!$B$11,Param!$C$11,Param!$D$11,Param!$E$11)*100</f>
        <v>42</v>
      </c>
      <c r="N1165" s="3">
        <f t="shared" si="447"/>
        <v>29119</v>
      </c>
      <c r="O1165" s="3">
        <f t="shared" si="448"/>
        <v>25.211255411255411</v>
      </c>
      <c r="P1165" s="13">
        <f t="shared" si="438"/>
        <v>80850</v>
      </c>
      <c r="Q1165" s="13">
        <f t="shared" si="449"/>
        <v>0</v>
      </c>
      <c r="R1165" s="13">
        <f>tarifest3(A1165-$K$3,$A$3,Param!$B$10,Param!$C$10,Param!$D$10,Param!$E$10,Param!$B$11,Param!$C$11,Param!$D$11,Param!$E$11)</f>
        <v>34879</v>
      </c>
      <c r="S1165" s="3">
        <f t="shared" si="450"/>
        <v>30.198268398268397</v>
      </c>
      <c r="T1165" s="3">
        <f>IF(A1165&lt;$K$3,$K$2,tarifest3grenz(A1165-$K$3,$A$3,Param!$B$10,Param!$C$10,Param!$D$10,Param!$E$10,Param!$B$11,Param!$C$11,Param!$D$11,Param!$E$11))*100</f>
        <v>42</v>
      </c>
      <c r="U1165" s="3">
        <f>MAX(K1165-tarifest3($K$3,$A$3,Param!$B$10,Param!$C$10,Param!$D$10,Param!$E$10,Param!$B$11,Param!$C$11,Param!$D$11,Param!$E$11),0)</f>
        <v>38289</v>
      </c>
      <c r="V1165" s="3">
        <f t="shared" si="451"/>
        <v>33.150649350649353</v>
      </c>
      <c r="W1165" s="3">
        <f t="shared" si="452"/>
        <v>42</v>
      </c>
      <c r="X1165" s="3">
        <f>soli3grenz(K1165,$A$3,Param!$J$9,Param!$J$10,Param!$J$11)*100</f>
        <v>5.5</v>
      </c>
      <c r="Y1165" s="13">
        <f t="shared" si="439"/>
        <v>38289</v>
      </c>
      <c r="Z1165" s="3">
        <f t="shared" si="453"/>
        <v>33.150649350649353</v>
      </c>
      <c r="AA1165" s="13">
        <f t="shared" si="440"/>
        <v>42</v>
      </c>
      <c r="AB1165" s="13">
        <f t="shared" si="441"/>
        <v>-3038.510000000002</v>
      </c>
      <c r="AC1165" s="13">
        <f t="shared" si="442"/>
        <v>-2.6307445887445908</v>
      </c>
      <c r="AD1165" s="13">
        <f t="shared" si="443"/>
        <v>-2.3099999999999952</v>
      </c>
      <c r="AE1165" s="3">
        <f t="shared" si="444"/>
        <v>0</v>
      </c>
      <c r="AF1165" s="13">
        <f t="shared" si="432"/>
        <v>3038.510000000002</v>
      </c>
      <c r="AG1165" s="13">
        <f t="shared" si="454"/>
        <v>2.6307445887445908</v>
      </c>
      <c r="AH1165" s="13">
        <f t="shared" si="433"/>
        <v>2.6307445887445908</v>
      </c>
    </row>
    <row r="1166" spans="1:34" x14ac:dyDescent="0.2">
      <c r="A1166" s="8">
        <f t="shared" si="455"/>
        <v>115600</v>
      </c>
      <c r="B1166" s="9">
        <f t="shared" si="435"/>
        <v>115.6</v>
      </c>
      <c r="C1166" s="13">
        <f>tarifest3(A1166,$A$3,Param!$B$5,Param!$C$5,Param!$D$5,Param!$E$5,Param!$B$6,Param!$C$6,Param!$D$6,Param!$E$6)</f>
        <v>39215</v>
      </c>
      <c r="D1166" s="3">
        <f t="shared" si="445"/>
        <v>33.923010380622834</v>
      </c>
      <c r="E1166" s="3">
        <f>tarifest3grenz(A1166,$A$3,Param!$B$5,Param!$C$5,Param!$D$5,Param!$E$5,Param!$B$6,Param!$C$6,Param!$D$6,Param!$E$6)*100</f>
        <v>42</v>
      </c>
      <c r="F1166" s="13">
        <f>soli3(C1166,$A$3,Param!$J$4,Param!$J$5,Param!$J$6)</f>
        <v>2156.8200000000002</v>
      </c>
      <c r="G1166" s="3">
        <f>soli3grenz(C1166,$A$3,Param!$J$4,Param!$J$5,Param!$J$6)*100</f>
        <v>5.5</v>
      </c>
      <c r="H1166" s="13">
        <f t="shared" si="436"/>
        <v>41371.82</v>
      </c>
      <c r="I1166" s="3">
        <f t="shared" si="434"/>
        <v>35.788771626297574</v>
      </c>
      <c r="J1166" s="13">
        <f t="shared" si="437"/>
        <v>44.309999999999995</v>
      </c>
      <c r="K1166" s="13">
        <f>tarifest3(A1166,$A$3,Param!$B$10,Param!$C$10,Param!$D$10,Param!$E$10,Param!$B$11,Param!$C$11,Param!$D$11,Param!$E$11)</f>
        <v>43561</v>
      </c>
      <c r="L1166" s="3">
        <f t="shared" si="446"/>
        <v>37.682525951557096</v>
      </c>
      <c r="M1166" s="3">
        <f>tarifest3grenz(A1166,$A$3,Param!$B$10,Param!$C$10,Param!$D$10,Param!$E$10,Param!$B$11,Param!$C$11,Param!$D$11,Param!$E$11)*100</f>
        <v>42</v>
      </c>
      <c r="N1166" s="3">
        <f t="shared" si="447"/>
        <v>29161</v>
      </c>
      <c r="O1166" s="3">
        <f t="shared" si="448"/>
        <v>25.225778546712803</v>
      </c>
      <c r="P1166" s="13">
        <f t="shared" si="438"/>
        <v>80920</v>
      </c>
      <c r="Q1166" s="13">
        <f t="shared" si="449"/>
        <v>0</v>
      </c>
      <c r="R1166" s="13">
        <f>tarifest3(A1166-$K$3,$A$3,Param!$B$10,Param!$C$10,Param!$D$10,Param!$E$10,Param!$B$11,Param!$C$11,Param!$D$11,Param!$E$11)</f>
        <v>34921</v>
      </c>
      <c r="S1166" s="3">
        <f t="shared" si="450"/>
        <v>30.208477508650518</v>
      </c>
      <c r="T1166" s="3">
        <f>IF(A1166&lt;$K$3,$K$2,tarifest3grenz(A1166-$K$3,$A$3,Param!$B$10,Param!$C$10,Param!$D$10,Param!$E$10,Param!$B$11,Param!$C$11,Param!$D$11,Param!$E$11))*100</f>
        <v>42</v>
      </c>
      <c r="U1166" s="3">
        <f>MAX(K1166-tarifest3($K$3,$A$3,Param!$B$10,Param!$C$10,Param!$D$10,Param!$E$10,Param!$B$11,Param!$C$11,Param!$D$11,Param!$E$11),0)</f>
        <v>38331</v>
      </c>
      <c r="V1166" s="3">
        <f t="shared" si="451"/>
        <v>33.158304498269899</v>
      </c>
      <c r="W1166" s="3">
        <f t="shared" si="452"/>
        <v>42</v>
      </c>
      <c r="X1166" s="3">
        <f>soli3grenz(K1166,$A$3,Param!$J$9,Param!$J$10,Param!$J$11)*100</f>
        <v>5.5</v>
      </c>
      <c r="Y1166" s="13">
        <f t="shared" si="439"/>
        <v>38331</v>
      </c>
      <c r="Z1166" s="3">
        <f t="shared" si="453"/>
        <v>33.158304498269899</v>
      </c>
      <c r="AA1166" s="13">
        <f t="shared" si="440"/>
        <v>42</v>
      </c>
      <c r="AB1166" s="13">
        <f t="shared" si="441"/>
        <v>-3040.8199999999997</v>
      </c>
      <c r="AC1166" s="13">
        <f t="shared" si="442"/>
        <v>-2.630467128027675</v>
      </c>
      <c r="AD1166" s="13">
        <f t="shared" si="443"/>
        <v>-2.3099999999999952</v>
      </c>
      <c r="AE1166" s="3">
        <f t="shared" si="444"/>
        <v>0</v>
      </c>
      <c r="AF1166" s="13">
        <f t="shared" si="432"/>
        <v>3040.8199999999997</v>
      </c>
      <c r="AG1166" s="13">
        <f t="shared" si="454"/>
        <v>2.630467128027675</v>
      </c>
      <c r="AH1166" s="13">
        <f t="shared" si="433"/>
        <v>2.630467128027675</v>
      </c>
    </row>
    <row r="1167" spans="1:34" x14ac:dyDescent="0.2">
      <c r="A1167" s="8">
        <f t="shared" si="455"/>
        <v>115700</v>
      </c>
      <c r="B1167" s="9">
        <f t="shared" si="435"/>
        <v>115.7</v>
      </c>
      <c r="C1167" s="13">
        <f>tarifest3(A1167,$A$3,Param!$B$5,Param!$C$5,Param!$D$5,Param!$E$5,Param!$B$6,Param!$C$6,Param!$D$6,Param!$E$6)</f>
        <v>39257</v>
      </c>
      <c r="D1167" s="3">
        <f t="shared" si="445"/>
        <v>33.92999135695765</v>
      </c>
      <c r="E1167" s="3">
        <f>tarifest3grenz(A1167,$A$3,Param!$B$5,Param!$C$5,Param!$D$5,Param!$E$5,Param!$B$6,Param!$C$6,Param!$D$6,Param!$E$6)*100</f>
        <v>42</v>
      </c>
      <c r="F1167" s="13">
        <f>soli3(C1167,$A$3,Param!$J$4,Param!$J$5,Param!$J$6)</f>
        <v>2159.13</v>
      </c>
      <c r="G1167" s="3">
        <f>soli3grenz(C1167,$A$3,Param!$J$4,Param!$J$5,Param!$J$6)*100</f>
        <v>5.5</v>
      </c>
      <c r="H1167" s="13">
        <f t="shared" si="436"/>
        <v>41416.129999999997</v>
      </c>
      <c r="I1167" s="3">
        <f t="shared" si="434"/>
        <v>35.796136560069144</v>
      </c>
      <c r="J1167" s="13">
        <f t="shared" si="437"/>
        <v>44.309999999999995</v>
      </c>
      <c r="K1167" s="13">
        <f>tarifest3(A1167,$A$3,Param!$B$10,Param!$C$10,Param!$D$10,Param!$E$10,Param!$B$11,Param!$C$11,Param!$D$11,Param!$E$11)</f>
        <v>43603</v>
      </c>
      <c r="L1167" s="3">
        <f t="shared" si="446"/>
        <v>37.686257562662057</v>
      </c>
      <c r="M1167" s="3">
        <f>tarifest3grenz(A1167,$A$3,Param!$B$10,Param!$C$10,Param!$D$10,Param!$E$10,Param!$B$11,Param!$C$11,Param!$D$11,Param!$E$11)*100</f>
        <v>42</v>
      </c>
      <c r="N1167" s="3">
        <f t="shared" si="447"/>
        <v>29203</v>
      </c>
      <c r="O1167" s="3">
        <f t="shared" si="448"/>
        <v>25.240276577355232</v>
      </c>
      <c r="P1167" s="13">
        <f t="shared" si="438"/>
        <v>80990</v>
      </c>
      <c r="Q1167" s="13">
        <f t="shared" si="449"/>
        <v>0</v>
      </c>
      <c r="R1167" s="13">
        <f>tarifest3(A1167-$K$3,$A$3,Param!$B$10,Param!$C$10,Param!$D$10,Param!$E$10,Param!$B$11,Param!$C$11,Param!$D$11,Param!$E$11)</f>
        <v>34963</v>
      </c>
      <c r="S1167" s="3">
        <f t="shared" si="450"/>
        <v>30.218668971477957</v>
      </c>
      <c r="T1167" s="3">
        <f>IF(A1167&lt;$K$3,$K$2,tarifest3grenz(A1167-$K$3,$A$3,Param!$B$10,Param!$C$10,Param!$D$10,Param!$E$10,Param!$B$11,Param!$C$11,Param!$D$11,Param!$E$11))*100</f>
        <v>42</v>
      </c>
      <c r="U1167" s="3">
        <f>MAX(K1167-tarifest3($K$3,$A$3,Param!$B$10,Param!$C$10,Param!$D$10,Param!$E$10,Param!$B$11,Param!$C$11,Param!$D$11,Param!$E$11),0)</f>
        <v>38373</v>
      </c>
      <c r="V1167" s="3">
        <f t="shared" si="451"/>
        <v>33.165946413137426</v>
      </c>
      <c r="W1167" s="3">
        <f t="shared" si="452"/>
        <v>42</v>
      </c>
      <c r="X1167" s="3">
        <f>soli3grenz(K1167,$A$3,Param!$J$9,Param!$J$10,Param!$J$11)*100</f>
        <v>5.5</v>
      </c>
      <c r="Y1167" s="13">
        <f t="shared" si="439"/>
        <v>38373</v>
      </c>
      <c r="Z1167" s="3">
        <f t="shared" si="453"/>
        <v>33.165946413137426</v>
      </c>
      <c r="AA1167" s="13">
        <f t="shared" si="440"/>
        <v>42</v>
      </c>
      <c r="AB1167" s="13">
        <f t="shared" si="441"/>
        <v>-3043.1299999999974</v>
      </c>
      <c r="AC1167" s="13">
        <f t="shared" si="442"/>
        <v>-2.6301901469317173</v>
      </c>
      <c r="AD1167" s="13">
        <f t="shared" si="443"/>
        <v>-2.3099999999999952</v>
      </c>
      <c r="AE1167" s="3">
        <f t="shared" si="444"/>
        <v>0</v>
      </c>
      <c r="AF1167" s="13">
        <f t="shared" si="432"/>
        <v>3043.1299999999974</v>
      </c>
      <c r="AG1167" s="13">
        <f t="shared" si="454"/>
        <v>2.6301901469317173</v>
      </c>
      <c r="AH1167" s="13">
        <f t="shared" si="433"/>
        <v>2.6301901469317173</v>
      </c>
    </row>
    <row r="1168" spans="1:34" x14ac:dyDescent="0.2">
      <c r="A1168" s="8">
        <f t="shared" si="455"/>
        <v>115800</v>
      </c>
      <c r="B1168" s="9">
        <f t="shared" si="435"/>
        <v>115.8</v>
      </c>
      <c r="C1168" s="13">
        <f>tarifest3(A1168,$A$3,Param!$B$5,Param!$C$5,Param!$D$5,Param!$E$5,Param!$B$6,Param!$C$6,Param!$D$6,Param!$E$6)</f>
        <v>39299</v>
      </c>
      <c r="D1168" s="3">
        <f t="shared" si="445"/>
        <v>33.93696027633851</v>
      </c>
      <c r="E1168" s="3">
        <f>tarifest3grenz(A1168,$A$3,Param!$B$5,Param!$C$5,Param!$D$5,Param!$E$5,Param!$B$6,Param!$C$6,Param!$D$6,Param!$E$6)*100</f>
        <v>42</v>
      </c>
      <c r="F1168" s="13">
        <f>soli3(C1168,$A$3,Param!$J$4,Param!$J$5,Param!$J$6)</f>
        <v>2161.44</v>
      </c>
      <c r="G1168" s="3">
        <f>soli3grenz(C1168,$A$3,Param!$J$4,Param!$J$5,Param!$J$6)*100</f>
        <v>5.5</v>
      </c>
      <c r="H1168" s="13">
        <f t="shared" si="436"/>
        <v>41460.44</v>
      </c>
      <c r="I1168" s="3">
        <f t="shared" si="434"/>
        <v>35.803488773747844</v>
      </c>
      <c r="J1168" s="13">
        <f t="shared" si="437"/>
        <v>44.309999999999995</v>
      </c>
      <c r="K1168" s="13">
        <f>tarifest3(A1168,$A$3,Param!$B$10,Param!$C$10,Param!$D$10,Param!$E$10,Param!$B$11,Param!$C$11,Param!$D$11,Param!$E$11)</f>
        <v>43645</v>
      </c>
      <c r="L1168" s="3">
        <f t="shared" si="446"/>
        <v>37.689982728842828</v>
      </c>
      <c r="M1168" s="3">
        <f>tarifest3grenz(A1168,$A$3,Param!$B$10,Param!$C$10,Param!$D$10,Param!$E$10,Param!$B$11,Param!$C$11,Param!$D$11,Param!$E$11)*100</f>
        <v>42</v>
      </c>
      <c r="N1168" s="3">
        <f t="shared" si="447"/>
        <v>29245</v>
      </c>
      <c r="O1168" s="3">
        <f t="shared" si="448"/>
        <v>25.254749568221069</v>
      </c>
      <c r="P1168" s="13">
        <f t="shared" si="438"/>
        <v>81060</v>
      </c>
      <c r="Q1168" s="13">
        <f t="shared" si="449"/>
        <v>0</v>
      </c>
      <c r="R1168" s="13">
        <f>tarifest3(A1168-$K$3,$A$3,Param!$B$10,Param!$C$10,Param!$D$10,Param!$E$10,Param!$B$11,Param!$C$11,Param!$D$11,Param!$E$11)</f>
        <v>35005</v>
      </c>
      <c r="S1168" s="3">
        <f t="shared" si="450"/>
        <v>30.228842832469777</v>
      </c>
      <c r="T1168" s="3">
        <f>IF(A1168&lt;$K$3,$K$2,tarifest3grenz(A1168-$K$3,$A$3,Param!$B$10,Param!$C$10,Param!$D$10,Param!$E$10,Param!$B$11,Param!$C$11,Param!$D$11,Param!$E$11))*100</f>
        <v>42</v>
      </c>
      <c r="U1168" s="3">
        <f>MAX(K1168-tarifest3($K$3,$A$3,Param!$B$10,Param!$C$10,Param!$D$10,Param!$E$10,Param!$B$11,Param!$C$11,Param!$D$11,Param!$E$11),0)</f>
        <v>38415</v>
      </c>
      <c r="V1168" s="3">
        <f t="shared" si="451"/>
        <v>33.173575129533681</v>
      </c>
      <c r="W1168" s="3">
        <f t="shared" si="452"/>
        <v>42</v>
      </c>
      <c r="X1168" s="3">
        <f>soli3grenz(K1168,$A$3,Param!$J$9,Param!$J$10,Param!$J$11)*100</f>
        <v>5.5</v>
      </c>
      <c r="Y1168" s="13">
        <f t="shared" si="439"/>
        <v>38415</v>
      </c>
      <c r="Z1168" s="3">
        <f t="shared" si="453"/>
        <v>33.173575129533681</v>
      </c>
      <c r="AA1168" s="13">
        <f t="shared" si="440"/>
        <v>42</v>
      </c>
      <c r="AB1168" s="13">
        <f t="shared" si="441"/>
        <v>-3045.4400000000023</v>
      </c>
      <c r="AC1168" s="13">
        <f t="shared" si="442"/>
        <v>-2.6299136442141631</v>
      </c>
      <c r="AD1168" s="13">
        <f t="shared" si="443"/>
        <v>-2.3099999999999952</v>
      </c>
      <c r="AE1168" s="3">
        <f t="shared" si="444"/>
        <v>0</v>
      </c>
      <c r="AF1168" s="13">
        <f t="shared" si="432"/>
        <v>3045.4400000000023</v>
      </c>
      <c r="AG1168" s="13">
        <f t="shared" si="454"/>
        <v>2.6299136442141631</v>
      </c>
      <c r="AH1168" s="13">
        <f t="shared" si="433"/>
        <v>2.6299136442141631</v>
      </c>
    </row>
    <row r="1169" spans="1:34" x14ac:dyDescent="0.2">
      <c r="A1169" s="8">
        <f t="shared" si="455"/>
        <v>115900</v>
      </c>
      <c r="B1169" s="9">
        <f t="shared" si="435"/>
        <v>115.9</v>
      </c>
      <c r="C1169" s="13">
        <f>tarifest3(A1169,$A$3,Param!$B$5,Param!$C$5,Param!$D$5,Param!$E$5,Param!$B$6,Param!$C$6,Param!$D$6,Param!$E$6)</f>
        <v>39341</v>
      </c>
      <c r="D1169" s="3">
        <f t="shared" si="445"/>
        <v>33.943917169974114</v>
      </c>
      <c r="E1169" s="3">
        <f>tarifest3grenz(A1169,$A$3,Param!$B$5,Param!$C$5,Param!$D$5,Param!$E$5,Param!$B$6,Param!$C$6,Param!$D$6,Param!$E$6)*100</f>
        <v>42</v>
      </c>
      <c r="F1169" s="13">
        <f>soli3(C1169,$A$3,Param!$J$4,Param!$J$5,Param!$J$6)</f>
        <v>2163.75</v>
      </c>
      <c r="G1169" s="3">
        <f>soli3grenz(C1169,$A$3,Param!$J$4,Param!$J$5,Param!$J$6)*100</f>
        <v>5.5</v>
      </c>
      <c r="H1169" s="13">
        <f t="shared" si="436"/>
        <v>41504.75</v>
      </c>
      <c r="I1169" s="3">
        <f t="shared" si="434"/>
        <v>35.810828300258848</v>
      </c>
      <c r="J1169" s="13">
        <f t="shared" si="437"/>
        <v>44.309999999999995</v>
      </c>
      <c r="K1169" s="13">
        <f>tarifest3(A1169,$A$3,Param!$B$10,Param!$C$10,Param!$D$10,Param!$E$10,Param!$B$11,Param!$C$11,Param!$D$11,Param!$E$11)</f>
        <v>43687</v>
      </c>
      <c r="L1169" s="3">
        <f t="shared" si="446"/>
        <v>37.693701466781711</v>
      </c>
      <c r="M1169" s="3">
        <f>tarifest3grenz(A1169,$A$3,Param!$B$10,Param!$C$10,Param!$D$10,Param!$E$10,Param!$B$11,Param!$C$11,Param!$D$11,Param!$E$11)*100</f>
        <v>42</v>
      </c>
      <c r="N1169" s="3">
        <f t="shared" si="447"/>
        <v>29287</v>
      </c>
      <c r="O1169" s="3">
        <f t="shared" si="448"/>
        <v>25.26919758412425</v>
      </c>
      <c r="P1169" s="13">
        <f t="shared" si="438"/>
        <v>81130</v>
      </c>
      <c r="Q1169" s="13">
        <f t="shared" si="449"/>
        <v>0</v>
      </c>
      <c r="R1169" s="13">
        <f>tarifest3(A1169-$K$3,$A$3,Param!$B$10,Param!$C$10,Param!$D$10,Param!$E$10,Param!$B$11,Param!$C$11,Param!$D$11,Param!$E$11)</f>
        <v>35047</v>
      </c>
      <c r="S1169" s="3">
        <f t="shared" si="450"/>
        <v>30.238999137187228</v>
      </c>
      <c r="T1169" s="3">
        <f>IF(A1169&lt;$K$3,$K$2,tarifest3grenz(A1169-$K$3,$A$3,Param!$B$10,Param!$C$10,Param!$D$10,Param!$E$10,Param!$B$11,Param!$C$11,Param!$D$11,Param!$E$11))*100</f>
        <v>42</v>
      </c>
      <c r="U1169" s="3">
        <f>MAX(K1169-tarifest3($K$3,$A$3,Param!$B$10,Param!$C$10,Param!$D$10,Param!$E$10,Param!$B$11,Param!$C$11,Param!$D$11,Param!$E$11),0)</f>
        <v>38457</v>
      </c>
      <c r="V1169" s="3">
        <f t="shared" si="451"/>
        <v>33.181190681622084</v>
      </c>
      <c r="W1169" s="3">
        <f t="shared" si="452"/>
        <v>42</v>
      </c>
      <c r="X1169" s="3">
        <f>soli3grenz(K1169,$A$3,Param!$J$9,Param!$J$10,Param!$J$11)*100</f>
        <v>5.5</v>
      </c>
      <c r="Y1169" s="13">
        <f t="shared" si="439"/>
        <v>38457</v>
      </c>
      <c r="Z1169" s="3">
        <f t="shared" si="453"/>
        <v>33.181190681622084</v>
      </c>
      <c r="AA1169" s="13">
        <f t="shared" si="440"/>
        <v>42</v>
      </c>
      <c r="AB1169" s="13">
        <f t="shared" si="441"/>
        <v>-3047.75</v>
      </c>
      <c r="AC1169" s="13">
        <f t="shared" si="442"/>
        <v>-2.6296376186367638</v>
      </c>
      <c r="AD1169" s="13">
        <f t="shared" si="443"/>
        <v>-2.3099999999999952</v>
      </c>
      <c r="AE1169" s="3">
        <f t="shared" si="444"/>
        <v>0</v>
      </c>
      <c r="AF1169" s="13">
        <f t="shared" si="432"/>
        <v>3047.75</v>
      </c>
      <c r="AG1169" s="13">
        <f t="shared" si="454"/>
        <v>2.6296376186367638</v>
      </c>
      <c r="AH1169" s="13">
        <f t="shared" si="433"/>
        <v>2.6296376186367638</v>
      </c>
    </row>
    <row r="1170" spans="1:34" x14ac:dyDescent="0.2">
      <c r="A1170" s="8">
        <f t="shared" si="455"/>
        <v>116000</v>
      </c>
      <c r="B1170" s="9">
        <f t="shared" si="435"/>
        <v>116</v>
      </c>
      <c r="C1170" s="13">
        <f>tarifest3(A1170,$A$3,Param!$B$5,Param!$C$5,Param!$D$5,Param!$E$5,Param!$B$6,Param!$C$6,Param!$D$6,Param!$E$6)</f>
        <v>39383</v>
      </c>
      <c r="D1170" s="3">
        <f t="shared" si="445"/>
        <v>33.950862068965513</v>
      </c>
      <c r="E1170" s="3">
        <f>tarifest3grenz(A1170,$A$3,Param!$B$5,Param!$C$5,Param!$D$5,Param!$E$5,Param!$B$6,Param!$C$6,Param!$D$6,Param!$E$6)*100</f>
        <v>42</v>
      </c>
      <c r="F1170" s="13">
        <f>soli3(C1170,$A$3,Param!$J$4,Param!$J$5,Param!$J$6)</f>
        <v>2166.06</v>
      </c>
      <c r="G1170" s="3">
        <f>soli3grenz(C1170,$A$3,Param!$J$4,Param!$J$5,Param!$J$6)*100</f>
        <v>5.5</v>
      </c>
      <c r="H1170" s="13">
        <f t="shared" si="436"/>
        <v>41549.06</v>
      </c>
      <c r="I1170" s="3">
        <f t="shared" si="434"/>
        <v>35.818155172413789</v>
      </c>
      <c r="J1170" s="13">
        <f t="shared" si="437"/>
        <v>44.309999999999995</v>
      </c>
      <c r="K1170" s="13">
        <f>tarifest3(A1170,$A$3,Param!$B$10,Param!$C$10,Param!$D$10,Param!$E$10,Param!$B$11,Param!$C$11,Param!$D$11,Param!$E$11)</f>
        <v>43729</v>
      </c>
      <c r="L1170" s="3">
        <f t="shared" si="446"/>
        <v>37.697413793103443</v>
      </c>
      <c r="M1170" s="3">
        <f>tarifest3grenz(A1170,$A$3,Param!$B$10,Param!$C$10,Param!$D$10,Param!$E$10,Param!$B$11,Param!$C$11,Param!$D$11,Param!$E$11)*100</f>
        <v>42</v>
      </c>
      <c r="N1170" s="3">
        <f t="shared" si="447"/>
        <v>29329</v>
      </c>
      <c r="O1170" s="3">
        <f t="shared" si="448"/>
        <v>25.283620689655173</v>
      </c>
      <c r="P1170" s="13">
        <f t="shared" si="438"/>
        <v>81200</v>
      </c>
      <c r="Q1170" s="13">
        <f t="shared" si="449"/>
        <v>0</v>
      </c>
      <c r="R1170" s="13">
        <f>tarifest3(A1170-$K$3,$A$3,Param!$B$10,Param!$C$10,Param!$D$10,Param!$E$10,Param!$B$11,Param!$C$11,Param!$D$11,Param!$E$11)</f>
        <v>35089</v>
      </c>
      <c r="S1170" s="3">
        <f t="shared" si="450"/>
        <v>30.249137931034483</v>
      </c>
      <c r="T1170" s="3">
        <f>IF(A1170&lt;$K$3,$K$2,tarifest3grenz(A1170-$K$3,$A$3,Param!$B$10,Param!$C$10,Param!$D$10,Param!$E$10,Param!$B$11,Param!$C$11,Param!$D$11,Param!$E$11))*100</f>
        <v>42</v>
      </c>
      <c r="U1170" s="3">
        <f>MAX(K1170-tarifest3($K$3,$A$3,Param!$B$10,Param!$C$10,Param!$D$10,Param!$E$10,Param!$B$11,Param!$C$11,Param!$D$11,Param!$E$11),0)</f>
        <v>38499</v>
      </c>
      <c r="V1170" s="3">
        <f t="shared" si="451"/>
        <v>33.188793103448276</v>
      </c>
      <c r="W1170" s="3">
        <f t="shared" si="452"/>
        <v>42</v>
      </c>
      <c r="X1170" s="3">
        <f>soli3grenz(K1170,$A$3,Param!$J$9,Param!$J$10,Param!$J$11)*100</f>
        <v>5.5</v>
      </c>
      <c r="Y1170" s="13">
        <f t="shared" si="439"/>
        <v>38499</v>
      </c>
      <c r="Z1170" s="3">
        <f t="shared" si="453"/>
        <v>33.188793103448276</v>
      </c>
      <c r="AA1170" s="13">
        <f t="shared" si="440"/>
        <v>42</v>
      </c>
      <c r="AB1170" s="13">
        <f t="shared" si="441"/>
        <v>-3050.0599999999977</v>
      </c>
      <c r="AC1170" s="13">
        <f t="shared" si="442"/>
        <v>-2.6293620689655128</v>
      </c>
      <c r="AD1170" s="13">
        <f t="shared" si="443"/>
        <v>-2.3099999999999952</v>
      </c>
      <c r="AE1170" s="3">
        <f t="shared" si="444"/>
        <v>0</v>
      </c>
      <c r="AF1170" s="13">
        <f t="shared" si="432"/>
        <v>3050.0599999999977</v>
      </c>
      <c r="AG1170" s="13">
        <f t="shared" si="454"/>
        <v>2.6293620689655128</v>
      </c>
      <c r="AH1170" s="13">
        <f t="shared" si="433"/>
        <v>2.6293620689655128</v>
      </c>
    </row>
    <row r="1171" spans="1:34" x14ac:dyDescent="0.2">
      <c r="A1171" s="8">
        <f t="shared" si="455"/>
        <v>116100</v>
      </c>
      <c r="B1171" s="9">
        <f t="shared" si="435"/>
        <v>116.1</v>
      </c>
      <c r="C1171" s="13">
        <f>tarifest3(A1171,$A$3,Param!$B$5,Param!$C$5,Param!$D$5,Param!$E$5,Param!$B$6,Param!$C$6,Param!$D$6,Param!$E$6)</f>
        <v>39425</v>
      </c>
      <c r="D1171" s="3">
        <f t="shared" si="445"/>
        <v>33.957795004306632</v>
      </c>
      <c r="E1171" s="3">
        <f>tarifest3grenz(A1171,$A$3,Param!$B$5,Param!$C$5,Param!$D$5,Param!$E$5,Param!$B$6,Param!$C$6,Param!$D$6,Param!$E$6)*100</f>
        <v>42</v>
      </c>
      <c r="F1171" s="13">
        <f>soli3(C1171,$A$3,Param!$J$4,Param!$J$5,Param!$J$6)</f>
        <v>2168.37</v>
      </c>
      <c r="G1171" s="3">
        <f>soli3grenz(C1171,$A$3,Param!$J$4,Param!$J$5,Param!$J$6)*100</f>
        <v>5.5</v>
      </c>
      <c r="H1171" s="13">
        <f t="shared" si="436"/>
        <v>41593.370000000003</v>
      </c>
      <c r="I1171" s="3">
        <f t="shared" si="434"/>
        <v>35.82546942291129</v>
      </c>
      <c r="J1171" s="13">
        <f t="shared" si="437"/>
        <v>44.309999999999995</v>
      </c>
      <c r="K1171" s="13">
        <f>tarifest3(A1171,$A$3,Param!$B$10,Param!$C$10,Param!$D$10,Param!$E$10,Param!$B$11,Param!$C$11,Param!$D$11,Param!$E$11)</f>
        <v>43771</v>
      </c>
      <c r="L1171" s="3">
        <f t="shared" si="446"/>
        <v>37.701119724375538</v>
      </c>
      <c r="M1171" s="3">
        <f>tarifest3grenz(A1171,$A$3,Param!$B$10,Param!$C$10,Param!$D$10,Param!$E$10,Param!$B$11,Param!$C$11,Param!$D$11,Param!$E$11)*100</f>
        <v>42</v>
      </c>
      <c r="N1171" s="3">
        <f t="shared" si="447"/>
        <v>29371</v>
      </c>
      <c r="O1171" s="3">
        <f t="shared" si="448"/>
        <v>25.298018949181738</v>
      </c>
      <c r="P1171" s="13">
        <f t="shared" si="438"/>
        <v>81270</v>
      </c>
      <c r="Q1171" s="13">
        <f t="shared" si="449"/>
        <v>0</v>
      </c>
      <c r="R1171" s="13">
        <f>tarifest3(A1171-$K$3,$A$3,Param!$B$10,Param!$C$10,Param!$D$10,Param!$E$10,Param!$B$11,Param!$C$11,Param!$D$11,Param!$E$11)</f>
        <v>35131</v>
      </c>
      <c r="S1171" s="3">
        <f t="shared" si="450"/>
        <v>30.25925925925926</v>
      </c>
      <c r="T1171" s="3">
        <f>IF(A1171&lt;$K$3,$K$2,tarifest3grenz(A1171-$K$3,$A$3,Param!$B$10,Param!$C$10,Param!$D$10,Param!$E$10,Param!$B$11,Param!$C$11,Param!$D$11,Param!$E$11))*100</f>
        <v>42</v>
      </c>
      <c r="U1171" s="3">
        <f>MAX(K1171-tarifest3($K$3,$A$3,Param!$B$10,Param!$C$10,Param!$D$10,Param!$E$10,Param!$B$11,Param!$C$11,Param!$D$11,Param!$E$11),0)</f>
        <v>38541</v>
      </c>
      <c r="V1171" s="3">
        <f t="shared" si="451"/>
        <v>33.196382428940566</v>
      </c>
      <c r="W1171" s="3">
        <f t="shared" si="452"/>
        <v>42</v>
      </c>
      <c r="X1171" s="3">
        <f>soli3grenz(K1171,$A$3,Param!$J$9,Param!$J$10,Param!$J$11)*100</f>
        <v>5.5</v>
      </c>
      <c r="Y1171" s="13">
        <f t="shared" si="439"/>
        <v>38541</v>
      </c>
      <c r="Z1171" s="3">
        <f t="shared" si="453"/>
        <v>33.196382428940566</v>
      </c>
      <c r="AA1171" s="13">
        <f t="shared" si="440"/>
        <v>42</v>
      </c>
      <c r="AB1171" s="13">
        <f t="shared" si="441"/>
        <v>-3052.3700000000026</v>
      </c>
      <c r="AC1171" s="13">
        <f t="shared" si="442"/>
        <v>-2.6290869939707235</v>
      </c>
      <c r="AD1171" s="13">
        <f t="shared" si="443"/>
        <v>-2.3099999999999952</v>
      </c>
      <c r="AE1171" s="3">
        <f t="shared" si="444"/>
        <v>0</v>
      </c>
      <c r="AF1171" s="13">
        <f t="shared" si="432"/>
        <v>3052.3700000000026</v>
      </c>
      <c r="AG1171" s="13">
        <f t="shared" si="454"/>
        <v>2.6290869939707235</v>
      </c>
      <c r="AH1171" s="13">
        <f t="shared" si="433"/>
        <v>2.6290869939707235</v>
      </c>
    </row>
    <row r="1172" spans="1:34" x14ac:dyDescent="0.2">
      <c r="A1172" s="8">
        <f t="shared" si="455"/>
        <v>116200</v>
      </c>
      <c r="B1172" s="9">
        <f t="shared" si="435"/>
        <v>116.2</v>
      </c>
      <c r="C1172" s="13">
        <f>tarifest3(A1172,$A$3,Param!$B$5,Param!$C$5,Param!$D$5,Param!$E$5,Param!$B$6,Param!$C$6,Param!$D$6,Param!$E$6)</f>
        <v>39467</v>
      </c>
      <c r="D1172" s="3">
        <f t="shared" si="445"/>
        <v>33.964716006884679</v>
      </c>
      <c r="E1172" s="3">
        <f>tarifest3grenz(A1172,$A$3,Param!$B$5,Param!$C$5,Param!$D$5,Param!$E$5,Param!$B$6,Param!$C$6,Param!$D$6,Param!$E$6)*100</f>
        <v>42</v>
      </c>
      <c r="F1172" s="13">
        <f>soli3(C1172,$A$3,Param!$J$4,Param!$J$5,Param!$J$6)</f>
        <v>2170.6799999999998</v>
      </c>
      <c r="G1172" s="3">
        <f>soli3grenz(C1172,$A$3,Param!$J$4,Param!$J$5,Param!$J$6)*100</f>
        <v>5.5</v>
      </c>
      <c r="H1172" s="13">
        <f t="shared" si="436"/>
        <v>41637.68</v>
      </c>
      <c r="I1172" s="3">
        <f t="shared" si="434"/>
        <v>35.832771084337352</v>
      </c>
      <c r="J1172" s="13">
        <f t="shared" si="437"/>
        <v>44.309999999999995</v>
      </c>
      <c r="K1172" s="13">
        <f>tarifest3(A1172,$A$3,Param!$B$10,Param!$C$10,Param!$D$10,Param!$E$10,Param!$B$11,Param!$C$11,Param!$D$11,Param!$E$11)</f>
        <v>43813</v>
      </c>
      <c r="L1172" s="3">
        <f t="shared" si="446"/>
        <v>37.704819277108435</v>
      </c>
      <c r="M1172" s="3">
        <f>tarifest3grenz(A1172,$A$3,Param!$B$10,Param!$C$10,Param!$D$10,Param!$E$10,Param!$B$11,Param!$C$11,Param!$D$11,Param!$E$11)*100</f>
        <v>42</v>
      </c>
      <c r="N1172" s="3">
        <f t="shared" si="447"/>
        <v>29413</v>
      </c>
      <c r="O1172" s="3">
        <f t="shared" si="448"/>
        <v>25.312392426850259</v>
      </c>
      <c r="P1172" s="13">
        <f t="shared" si="438"/>
        <v>81340</v>
      </c>
      <c r="Q1172" s="13">
        <f t="shared" si="449"/>
        <v>0</v>
      </c>
      <c r="R1172" s="13">
        <f>tarifest3(A1172-$K$3,$A$3,Param!$B$10,Param!$C$10,Param!$D$10,Param!$E$10,Param!$B$11,Param!$C$11,Param!$D$11,Param!$E$11)</f>
        <v>35173</v>
      </c>
      <c r="S1172" s="3">
        <f t="shared" si="450"/>
        <v>30.269363166953529</v>
      </c>
      <c r="T1172" s="3">
        <f>IF(A1172&lt;$K$3,$K$2,tarifest3grenz(A1172-$K$3,$A$3,Param!$B$10,Param!$C$10,Param!$D$10,Param!$E$10,Param!$B$11,Param!$C$11,Param!$D$11,Param!$E$11))*100</f>
        <v>42</v>
      </c>
      <c r="U1172" s="3">
        <f>MAX(K1172-tarifest3($K$3,$A$3,Param!$B$10,Param!$C$10,Param!$D$10,Param!$E$10,Param!$B$11,Param!$C$11,Param!$D$11,Param!$E$11),0)</f>
        <v>38583</v>
      </c>
      <c r="V1172" s="3">
        <f t="shared" si="451"/>
        <v>33.203958691910501</v>
      </c>
      <c r="W1172" s="3">
        <f t="shared" si="452"/>
        <v>42</v>
      </c>
      <c r="X1172" s="3">
        <f>soli3grenz(K1172,$A$3,Param!$J$9,Param!$J$10,Param!$J$11)*100</f>
        <v>5.5</v>
      </c>
      <c r="Y1172" s="13">
        <f t="shared" si="439"/>
        <v>38583</v>
      </c>
      <c r="Z1172" s="3">
        <f t="shared" si="453"/>
        <v>33.203958691910501</v>
      </c>
      <c r="AA1172" s="13">
        <f t="shared" si="440"/>
        <v>42</v>
      </c>
      <c r="AB1172" s="13">
        <f t="shared" si="441"/>
        <v>-3054.6800000000003</v>
      </c>
      <c r="AC1172" s="13">
        <f t="shared" si="442"/>
        <v>-2.6288123924268518</v>
      </c>
      <c r="AD1172" s="13">
        <f t="shared" si="443"/>
        <v>-2.3099999999999952</v>
      </c>
      <c r="AE1172" s="3">
        <f t="shared" si="444"/>
        <v>0</v>
      </c>
      <c r="AF1172" s="13">
        <f t="shared" si="432"/>
        <v>3054.6800000000003</v>
      </c>
      <c r="AG1172" s="13">
        <f t="shared" si="454"/>
        <v>2.6288123924268518</v>
      </c>
      <c r="AH1172" s="13">
        <f t="shared" si="433"/>
        <v>2.6288123924268518</v>
      </c>
    </row>
    <row r="1173" spans="1:34" x14ac:dyDescent="0.2">
      <c r="A1173" s="8">
        <f t="shared" si="455"/>
        <v>116300</v>
      </c>
      <c r="B1173" s="9">
        <f t="shared" si="435"/>
        <v>116.3</v>
      </c>
      <c r="C1173" s="13">
        <f>tarifest3(A1173,$A$3,Param!$B$5,Param!$C$5,Param!$D$5,Param!$E$5,Param!$B$6,Param!$C$6,Param!$D$6,Param!$E$6)</f>
        <v>39509</v>
      </c>
      <c r="D1173" s="3">
        <f t="shared" si="445"/>
        <v>33.971625107480655</v>
      </c>
      <c r="E1173" s="3">
        <f>tarifest3grenz(A1173,$A$3,Param!$B$5,Param!$C$5,Param!$D$5,Param!$E$5,Param!$B$6,Param!$C$6,Param!$D$6,Param!$E$6)*100</f>
        <v>42</v>
      </c>
      <c r="F1173" s="13">
        <f>soli3(C1173,$A$3,Param!$J$4,Param!$J$5,Param!$J$6)</f>
        <v>2172.9899999999998</v>
      </c>
      <c r="G1173" s="3">
        <f>soli3grenz(C1173,$A$3,Param!$J$4,Param!$J$5,Param!$J$6)*100</f>
        <v>5.5</v>
      </c>
      <c r="H1173" s="13">
        <f t="shared" si="436"/>
        <v>41681.99</v>
      </c>
      <c r="I1173" s="3">
        <f t="shared" si="434"/>
        <v>35.840060189165953</v>
      </c>
      <c r="J1173" s="13">
        <f t="shared" si="437"/>
        <v>44.309999999999995</v>
      </c>
      <c r="K1173" s="13">
        <f>tarifest3(A1173,$A$3,Param!$B$10,Param!$C$10,Param!$D$10,Param!$E$10,Param!$B$11,Param!$C$11,Param!$D$11,Param!$E$11)</f>
        <v>43855</v>
      </c>
      <c r="L1173" s="3">
        <f t="shared" si="446"/>
        <v>37.708512467755803</v>
      </c>
      <c r="M1173" s="3">
        <f>tarifest3grenz(A1173,$A$3,Param!$B$10,Param!$C$10,Param!$D$10,Param!$E$10,Param!$B$11,Param!$C$11,Param!$D$11,Param!$E$11)*100</f>
        <v>42</v>
      </c>
      <c r="N1173" s="3">
        <f t="shared" si="447"/>
        <v>29455</v>
      </c>
      <c r="O1173" s="3">
        <f t="shared" si="448"/>
        <v>25.326741186586414</v>
      </c>
      <c r="P1173" s="13">
        <f t="shared" si="438"/>
        <v>81410</v>
      </c>
      <c r="Q1173" s="13">
        <f t="shared" si="449"/>
        <v>0</v>
      </c>
      <c r="R1173" s="13">
        <f>tarifest3(A1173-$K$3,$A$3,Param!$B$10,Param!$C$10,Param!$D$10,Param!$E$10,Param!$B$11,Param!$C$11,Param!$D$11,Param!$E$11)</f>
        <v>35215</v>
      </c>
      <c r="S1173" s="3">
        <f t="shared" si="450"/>
        <v>30.279449699054172</v>
      </c>
      <c r="T1173" s="3">
        <f>IF(A1173&lt;$K$3,$K$2,tarifest3grenz(A1173-$K$3,$A$3,Param!$B$10,Param!$C$10,Param!$D$10,Param!$E$10,Param!$B$11,Param!$C$11,Param!$D$11,Param!$E$11))*100</f>
        <v>42</v>
      </c>
      <c r="U1173" s="3">
        <f>MAX(K1173-tarifest3($K$3,$A$3,Param!$B$10,Param!$C$10,Param!$D$10,Param!$E$10,Param!$B$11,Param!$C$11,Param!$D$11,Param!$E$11),0)</f>
        <v>38625</v>
      </c>
      <c r="V1173" s="3">
        <f t="shared" si="451"/>
        <v>33.211521926053308</v>
      </c>
      <c r="W1173" s="3">
        <f t="shared" si="452"/>
        <v>42</v>
      </c>
      <c r="X1173" s="3">
        <f>soli3grenz(K1173,$A$3,Param!$J$9,Param!$J$10,Param!$J$11)*100</f>
        <v>5.5</v>
      </c>
      <c r="Y1173" s="13">
        <f t="shared" si="439"/>
        <v>38625</v>
      </c>
      <c r="Z1173" s="3">
        <f t="shared" si="453"/>
        <v>33.211521926053308</v>
      </c>
      <c r="AA1173" s="13">
        <f t="shared" si="440"/>
        <v>42</v>
      </c>
      <c r="AB1173" s="13">
        <f t="shared" si="441"/>
        <v>-3056.989999999998</v>
      </c>
      <c r="AC1173" s="13">
        <f t="shared" si="442"/>
        <v>-2.6285382631126453</v>
      </c>
      <c r="AD1173" s="13">
        <f t="shared" si="443"/>
        <v>-2.3099999999999952</v>
      </c>
      <c r="AE1173" s="3">
        <f t="shared" si="444"/>
        <v>0</v>
      </c>
      <c r="AF1173" s="13">
        <f t="shared" si="432"/>
        <v>3056.989999999998</v>
      </c>
      <c r="AG1173" s="13">
        <f t="shared" si="454"/>
        <v>2.6285382631126453</v>
      </c>
      <c r="AH1173" s="13">
        <f t="shared" si="433"/>
        <v>2.6285382631126453</v>
      </c>
    </row>
    <row r="1174" spans="1:34" x14ac:dyDescent="0.2">
      <c r="A1174" s="8">
        <f t="shared" si="455"/>
        <v>116400</v>
      </c>
      <c r="B1174" s="9">
        <f t="shared" si="435"/>
        <v>116.4</v>
      </c>
      <c r="C1174" s="13">
        <f>tarifest3(A1174,$A$3,Param!$B$5,Param!$C$5,Param!$D$5,Param!$E$5,Param!$B$6,Param!$C$6,Param!$D$6,Param!$E$6)</f>
        <v>39551</v>
      </c>
      <c r="D1174" s="3">
        <f t="shared" si="445"/>
        <v>33.978522336769764</v>
      </c>
      <c r="E1174" s="3">
        <f>tarifest3grenz(A1174,$A$3,Param!$B$5,Param!$C$5,Param!$D$5,Param!$E$5,Param!$B$6,Param!$C$6,Param!$D$6,Param!$E$6)*100</f>
        <v>42</v>
      </c>
      <c r="F1174" s="13">
        <f>soli3(C1174,$A$3,Param!$J$4,Param!$J$5,Param!$J$6)</f>
        <v>2175.3000000000002</v>
      </c>
      <c r="G1174" s="3">
        <f>soli3grenz(C1174,$A$3,Param!$J$4,Param!$J$5,Param!$J$6)*100</f>
        <v>5.5</v>
      </c>
      <c r="H1174" s="13">
        <f t="shared" si="436"/>
        <v>41726.300000000003</v>
      </c>
      <c r="I1174" s="3">
        <f t="shared" si="434"/>
        <v>35.847336769759451</v>
      </c>
      <c r="J1174" s="13">
        <f t="shared" si="437"/>
        <v>44.309999999999995</v>
      </c>
      <c r="K1174" s="13">
        <f>tarifest3(A1174,$A$3,Param!$B$10,Param!$C$10,Param!$D$10,Param!$E$10,Param!$B$11,Param!$C$11,Param!$D$11,Param!$E$11)</f>
        <v>43897</v>
      </c>
      <c r="L1174" s="3">
        <f t="shared" si="446"/>
        <v>37.71219931271478</v>
      </c>
      <c r="M1174" s="3">
        <f>tarifest3grenz(A1174,$A$3,Param!$B$10,Param!$C$10,Param!$D$10,Param!$E$10,Param!$B$11,Param!$C$11,Param!$D$11,Param!$E$11)*100</f>
        <v>42</v>
      </c>
      <c r="N1174" s="3">
        <f t="shared" si="447"/>
        <v>29497</v>
      </c>
      <c r="O1174" s="3">
        <f t="shared" si="448"/>
        <v>25.341065292096221</v>
      </c>
      <c r="P1174" s="13">
        <f t="shared" si="438"/>
        <v>81480</v>
      </c>
      <c r="Q1174" s="13">
        <f t="shared" si="449"/>
        <v>0</v>
      </c>
      <c r="R1174" s="13">
        <f>tarifest3(A1174-$K$3,$A$3,Param!$B$10,Param!$C$10,Param!$D$10,Param!$E$10,Param!$B$11,Param!$C$11,Param!$D$11,Param!$E$11)</f>
        <v>35257</v>
      </c>
      <c r="S1174" s="3">
        <f t="shared" si="450"/>
        <v>30.289518900343644</v>
      </c>
      <c r="T1174" s="3">
        <f>IF(A1174&lt;$K$3,$K$2,tarifest3grenz(A1174-$K$3,$A$3,Param!$B$10,Param!$C$10,Param!$D$10,Param!$E$10,Param!$B$11,Param!$C$11,Param!$D$11,Param!$E$11))*100</f>
        <v>42</v>
      </c>
      <c r="U1174" s="3">
        <f>MAX(K1174-tarifest3($K$3,$A$3,Param!$B$10,Param!$C$10,Param!$D$10,Param!$E$10,Param!$B$11,Param!$C$11,Param!$D$11,Param!$E$11),0)</f>
        <v>38667</v>
      </c>
      <c r="V1174" s="3">
        <f t="shared" si="451"/>
        <v>33.219072164948457</v>
      </c>
      <c r="W1174" s="3">
        <f t="shared" si="452"/>
        <v>42</v>
      </c>
      <c r="X1174" s="3">
        <f>soli3grenz(K1174,$A$3,Param!$J$9,Param!$J$10,Param!$J$11)*100</f>
        <v>5.5</v>
      </c>
      <c r="Y1174" s="13">
        <f t="shared" si="439"/>
        <v>38667</v>
      </c>
      <c r="Z1174" s="3">
        <f t="shared" si="453"/>
        <v>33.219072164948457</v>
      </c>
      <c r="AA1174" s="13">
        <f t="shared" si="440"/>
        <v>42</v>
      </c>
      <c r="AB1174" s="13">
        <f t="shared" si="441"/>
        <v>-3059.3000000000029</v>
      </c>
      <c r="AC1174" s="13">
        <f t="shared" si="442"/>
        <v>-2.6282646048109939</v>
      </c>
      <c r="AD1174" s="13">
        <f t="shared" si="443"/>
        <v>-2.3099999999999952</v>
      </c>
      <c r="AE1174" s="3">
        <f t="shared" si="444"/>
        <v>0</v>
      </c>
      <c r="AF1174" s="13">
        <f t="shared" si="432"/>
        <v>3059.3000000000029</v>
      </c>
      <c r="AG1174" s="13">
        <f t="shared" si="454"/>
        <v>2.6282646048109939</v>
      </c>
      <c r="AH1174" s="13">
        <f t="shared" si="433"/>
        <v>2.6282646048109939</v>
      </c>
    </row>
    <row r="1175" spans="1:34" x14ac:dyDescent="0.2">
      <c r="A1175" s="8">
        <f t="shared" si="455"/>
        <v>116500</v>
      </c>
      <c r="B1175" s="9">
        <f t="shared" si="435"/>
        <v>116.5</v>
      </c>
      <c r="C1175" s="13">
        <f>tarifest3(A1175,$A$3,Param!$B$5,Param!$C$5,Param!$D$5,Param!$E$5,Param!$B$6,Param!$C$6,Param!$D$6,Param!$E$6)</f>
        <v>39593</v>
      </c>
      <c r="D1175" s="3">
        <f t="shared" si="445"/>
        <v>33.985407725321885</v>
      </c>
      <c r="E1175" s="3">
        <f>tarifest3grenz(A1175,$A$3,Param!$B$5,Param!$C$5,Param!$D$5,Param!$E$5,Param!$B$6,Param!$C$6,Param!$D$6,Param!$E$6)*100</f>
        <v>42</v>
      </c>
      <c r="F1175" s="13">
        <f>soli3(C1175,$A$3,Param!$J$4,Param!$J$5,Param!$J$6)</f>
        <v>2177.61</v>
      </c>
      <c r="G1175" s="3">
        <f>soli3grenz(C1175,$A$3,Param!$J$4,Param!$J$5,Param!$J$6)*100</f>
        <v>5.5</v>
      </c>
      <c r="H1175" s="13">
        <f t="shared" si="436"/>
        <v>41770.61</v>
      </c>
      <c r="I1175" s="3">
        <f t="shared" si="434"/>
        <v>35.854600858369103</v>
      </c>
      <c r="J1175" s="13">
        <f t="shared" si="437"/>
        <v>44.309999999999995</v>
      </c>
      <c r="K1175" s="13">
        <f>tarifest3(A1175,$A$3,Param!$B$10,Param!$C$10,Param!$D$10,Param!$E$10,Param!$B$11,Param!$C$11,Param!$D$11,Param!$E$11)</f>
        <v>43939</v>
      </c>
      <c r="L1175" s="3">
        <f t="shared" si="446"/>
        <v>37.71587982832618</v>
      </c>
      <c r="M1175" s="3">
        <f>tarifest3grenz(A1175,$A$3,Param!$B$10,Param!$C$10,Param!$D$10,Param!$E$10,Param!$B$11,Param!$C$11,Param!$D$11,Param!$E$11)*100</f>
        <v>42</v>
      </c>
      <c r="N1175" s="3">
        <f t="shared" si="447"/>
        <v>29539</v>
      </c>
      <c r="O1175" s="3">
        <f t="shared" si="448"/>
        <v>25.355364806866952</v>
      </c>
      <c r="P1175" s="13">
        <f t="shared" si="438"/>
        <v>81550</v>
      </c>
      <c r="Q1175" s="13">
        <f t="shared" si="449"/>
        <v>0</v>
      </c>
      <c r="R1175" s="13">
        <f>tarifest3(A1175-$K$3,$A$3,Param!$B$10,Param!$C$10,Param!$D$10,Param!$E$10,Param!$B$11,Param!$C$11,Param!$D$11,Param!$E$11)</f>
        <v>35299</v>
      </c>
      <c r="S1175" s="3">
        <f t="shared" si="450"/>
        <v>30.299570815450643</v>
      </c>
      <c r="T1175" s="3">
        <f>IF(A1175&lt;$K$3,$K$2,tarifest3grenz(A1175-$K$3,$A$3,Param!$B$10,Param!$C$10,Param!$D$10,Param!$E$10,Param!$B$11,Param!$C$11,Param!$D$11,Param!$E$11))*100</f>
        <v>42</v>
      </c>
      <c r="U1175" s="3">
        <f>MAX(K1175-tarifest3($K$3,$A$3,Param!$B$10,Param!$C$10,Param!$D$10,Param!$E$10,Param!$B$11,Param!$C$11,Param!$D$11,Param!$E$11),0)</f>
        <v>38709</v>
      </c>
      <c r="V1175" s="3">
        <f t="shared" si="451"/>
        <v>33.226609442060081</v>
      </c>
      <c r="W1175" s="3">
        <f t="shared" si="452"/>
        <v>42</v>
      </c>
      <c r="X1175" s="3">
        <f>soli3grenz(K1175,$A$3,Param!$J$9,Param!$J$10,Param!$J$11)*100</f>
        <v>5.5</v>
      </c>
      <c r="Y1175" s="13">
        <f t="shared" si="439"/>
        <v>38709</v>
      </c>
      <c r="Z1175" s="3">
        <f t="shared" si="453"/>
        <v>33.226609442060081</v>
      </c>
      <c r="AA1175" s="13">
        <f t="shared" si="440"/>
        <v>42</v>
      </c>
      <c r="AB1175" s="13">
        <f t="shared" si="441"/>
        <v>-3061.6100000000006</v>
      </c>
      <c r="AC1175" s="13">
        <f t="shared" si="442"/>
        <v>-2.6279914163090226</v>
      </c>
      <c r="AD1175" s="13">
        <f t="shared" si="443"/>
        <v>-2.3099999999999952</v>
      </c>
      <c r="AE1175" s="3">
        <f t="shared" si="444"/>
        <v>0</v>
      </c>
      <c r="AF1175" s="13">
        <f t="shared" si="432"/>
        <v>3061.6100000000006</v>
      </c>
      <c r="AG1175" s="13">
        <f t="shared" si="454"/>
        <v>2.6279914163090226</v>
      </c>
      <c r="AH1175" s="13">
        <f t="shared" si="433"/>
        <v>2.6279914163090226</v>
      </c>
    </row>
    <row r="1176" spans="1:34" x14ac:dyDescent="0.2">
      <c r="A1176" s="8">
        <f t="shared" si="455"/>
        <v>116600</v>
      </c>
      <c r="B1176" s="9">
        <f t="shared" si="435"/>
        <v>116.6</v>
      </c>
      <c r="C1176" s="13">
        <f>tarifest3(A1176,$A$3,Param!$B$5,Param!$C$5,Param!$D$5,Param!$E$5,Param!$B$6,Param!$C$6,Param!$D$6,Param!$E$6)</f>
        <v>39635</v>
      </c>
      <c r="D1176" s="3">
        <f t="shared" si="445"/>
        <v>33.992281303602056</v>
      </c>
      <c r="E1176" s="3">
        <f>tarifest3grenz(A1176,$A$3,Param!$B$5,Param!$C$5,Param!$D$5,Param!$E$5,Param!$B$6,Param!$C$6,Param!$D$6,Param!$E$6)*100</f>
        <v>42</v>
      </c>
      <c r="F1176" s="13">
        <f>soli3(C1176,$A$3,Param!$J$4,Param!$J$5,Param!$J$6)</f>
        <v>2179.92</v>
      </c>
      <c r="G1176" s="3">
        <f>soli3grenz(C1176,$A$3,Param!$J$4,Param!$J$5,Param!$J$6)*100</f>
        <v>5.5</v>
      </c>
      <c r="H1176" s="13">
        <f t="shared" si="436"/>
        <v>41814.92</v>
      </c>
      <c r="I1176" s="3">
        <f t="shared" si="434"/>
        <v>35.861852487135501</v>
      </c>
      <c r="J1176" s="13">
        <f t="shared" si="437"/>
        <v>44.309999999999995</v>
      </c>
      <c r="K1176" s="13">
        <f>tarifest3(A1176,$A$3,Param!$B$10,Param!$C$10,Param!$D$10,Param!$E$10,Param!$B$11,Param!$C$11,Param!$D$11,Param!$E$11)</f>
        <v>43981</v>
      </c>
      <c r="L1176" s="3">
        <f t="shared" si="446"/>
        <v>37.719554030874782</v>
      </c>
      <c r="M1176" s="3">
        <f>tarifest3grenz(A1176,$A$3,Param!$B$10,Param!$C$10,Param!$D$10,Param!$E$10,Param!$B$11,Param!$C$11,Param!$D$11,Param!$E$11)*100</f>
        <v>42</v>
      </c>
      <c r="N1176" s="3">
        <f t="shared" si="447"/>
        <v>29581</v>
      </c>
      <c r="O1176" s="3">
        <f t="shared" si="448"/>
        <v>25.369639794168098</v>
      </c>
      <c r="P1176" s="13">
        <f t="shared" si="438"/>
        <v>81620</v>
      </c>
      <c r="Q1176" s="13">
        <f t="shared" si="449"/>
        <v>0</v>
      </c>
      <c r="R1176" s="13">
        <f>tarifest3(A1176-$K$3,$A$3,Param!$B$10,Param!$C$10,Param!$D$10,Param!$E$10,Param!$B$11,Param!$C$11,Param!$D$11,Param!$E$11)</f>
        <v>35341</v>
      </c>
      <c r="S1176" s="3">
        <f t="shared" si="450"/>
        <v>30.309605488850771</v>
      </c>
      <c r="T1176" s="3">
        <f>IF(A1176&lt;$K$3,$K$2,tarifest3grenz(A1176-$K$3,$A$3,Param!$B$10,Param!$C$10,Param!$D$10,Param!$E$10,Param!$B$11,Param!$C$11,Param!$D$11,Param!$E$11))*100</f>
        <v>42</v>
      </c>
      <c r="U1176" s="3">
        <f>MAX(K1176-tarifest3($K$3,$A$3,Param!$B$10,Param!$C$10,Param!$D$10,Param!$E$10,Param!$B$11,Param!$C$11,Param!$D$11,Param!$E$11),0)</f>
        <v>38751</v>
      </c>
      <c r="V1176" s="3">
        <f t="shared" si="451"/>
        <v>33.234133790737566</v>
      </c>
      <c r="W1176" s="3">
        <f t="shared" si="452"/>
        <v>42</v>
      </c>
      <c r="X1176" s="3">
        <f>soli3grenz(K1176,$A$3,Param!$J$9,Param!$J$10,Param!$J$11)*100</f>
        <v>5.5</v>
      </c>
      <c r="Y1176" s="13">
        <f t="shared" si="439"/>
        <v>38751</v>
      </c>
      <c r="Z1176" s="3">
        <f t="shared" si="453"/>
        <v>33.234133790737566</v>
      </c>
      <c r="AA1176" s="13">
        <f t="shared" si="440"/>
        <v>42</v>
      </c>
      <c r="AB1176" s="13">
        <f t="shared" si="441"/>
        <v>-3063.9199999999983</v>
      </c>
      <c r="AC1176" s="13">
        <f t="shared" si="442"/>
        <v>-2.6277186963979347</v>
      </c>
      <c r="AD1176" s="13">
        <f t="shared" si="443"/>
        <v>-2.3099999999999952</v>
      </c>
      <c r="AE1176" s="3">
        <f t="shared" si="444"/>
        <v>0</v>
      </c>
      <c r="AF1176" s="13">
        <f t="shared" si="432"/>
        <v>3063.9199999999983</v>
      </c>
      <c r="AG1176" s="13">
        <f t="shared" si="454"/>
        <v>2.6277186963979347</v>
      </c>
      <c r="AH1176" s="13">
        <f t="shared" si="433"/>
        <v>2.6277186963979347</v>
      </c>
    </row>
    <row r="1177" spans="1:34" x14ac:dyDescent="0.2">
      <c r="A1177" s="8">
        <f t="shared" si="455"/>
        <v>116700</v>
      </c>
      <c r="B1177" s="9">
        <f t="shared" si="435"/>
        <v>116.7</v>
      </c>
      <c r="C1177" s="13">
        <f>tarifest3(A1177,$A$3,Param!$B$5,Param!$C$5,Param!$D$5,Param!$E$5,Param!$B$6,Param!$C$6,Param!$D$6,Param!$E$6)</f>
        <v>39677</v>
      </c>
      <c r="D1177" s="3">
        <f t="shared" si="445"/>
        <v>33.999143101970866</v>
      </c>
      <c r="E1177" s="3">
        <f>tarifest3grenz(A1177,$A$3,Param!$B$5,Param!$C$5,Param!$D$5,Param!$E$5,Param!$B$6,Param!$C$6,Param!$D$6,Param!$E$6)*100</f>
        <v>42</v>
      </c>
      <c r="F1177" s="13">
        <f>soli3(C1177,$A$3,Param!$J$4,Param!$J$5,Param!$J$6)</f>
        <v>2182.23</v>
      </c>
      <c r="G1177" s="3">
        <f>soli3grenz(C1177,$A$3,Param!$J$4,Param!$J$5,Param!$J$6)*100</f>
        <v>5.5</v>
      </c>
      <c r="H1177" s="13">
        <f t="shared" si="436"/>
        <v>41859.230000000003</v>
      </c>
      <c r="I1177" s="3">
        <f t="shared" si="434"/>
        <v>35.869091688089121</v>
      </c>
      <c r="J1177" s="13">
        <f t="shared" si="437"/>
        <v>44.309999999999995</v>
      </c>
      <c r="K1177" s="13">
        <f>tarifest3(A1177,$A$3,Param!$B$10,Param!$C$10,Param!$D$10,Param!$E$10,Param!$B$11,Param!$C$11,Param!$D$11,Param!$E$11)</f>
        <v>44023</v>
      </c>
      <c r="L1177" s="3">
        <f t="shared" si="446"/>
        <v>37.723221936589546</v>
      </c>
      <c r="M1177" s="3">
        <f>tarifest3grenz(A1177,$A$3,Param!$B$10,Param!$C$10,Param!$D$10,Param!$E$10,Param!$B$11,Param!$C$11,Param!$D$11,Param!$E$11)*100</f>
        <v>42</v>
      </c>
      <c r="N1177" s="3">
        <f t="shared" si="447"/>
        <v>29623</v>
      </c>
      <c r="O1177" s="3">
        <f t="shared" si="448"/>
        <v>25.38389031705227</v>
      </c>
      <c r="P1177" s="13">
        <f t="shared" si="438"/>
        <v>81690</v>
      </c>
      <c r="Q1177" s="13">
        <f t="shared" si="449"/>
        <v>0</v>
      </c>
      <c r="R1177" s="13">
        <f>tarifest3(A1177-$K$3,$A$3,Param!$B$10,Param!$C$10,Param!$D$10,Param!$E$10,Param!$B$11,Param!$C$11,Param!$D$11,Param!$E$11)</f>
        <v>35383</v>
      </c>
      <c r="S1177" s="3">
        <f t="shared" si="450"/>
        <v>30.319622964867182</v>
      </c>
      <c r="T1177" s="3">
        <f>IF(A1177&lt;$K$3,$K$2,tarifest3grenz(A1177-$K$3,$A$3,Param!$B$10,Param!$C$10,Param!$D$10,Param!$E$10,Param!$B$11,Param!$C$11,Param!$D$11,Param!$E$11))*100</f>
        <v>42</v>
      </c>
      <c r="U1177" s="3">
        <f>MAX(K1177-tarifest3($K$3,$A$3,Param!$B$10,Param!$C$10,Param!$D$10,Param!$E$10,Param!$B$11,Param!$C$11,Param!$D$11,Param!$E$11),0)</f>
        <v>38793</v>
      </c>
      <c r="V1177" s="3">
        <f t="shared" si="451"/>
        <v>33.241645244215938</v>
      </c>
      <c r="W1177" s="3">
        <f t="shared" si="452"/>
        <v>42</v>
      </c>
      <c r="X1177" s="3">
        <f>soli3grenz(K1177,$A$3,Param!$J$9,Param!$J$10,Param!$J$11)*100</f>
        <v>5.5</v>
      </c>
      <c r="Y1177" s="13">
        <f t="shared" si="439"/>
        <v>38793</v>
      </c>
      <c r="Z1177" s="3">
        <f t="shared" si="453"/>
        <v>33.241645244215938</v>
      </c>
      <c r="AA1177" s="13">
        <f t="shared" si="440"/>
        <v>42</v>
      </c>
      <c r="AB1177" s="13">
        <f t="shared" si="441"/>
        <v>-3066.2300000000032</v>
      </c>
      <c r="AC1177" s="13">
        <f t="shared" si="442"/>
        <v>-2.6274464438731826</v>
      </c>
      <c r="AD1177" s="13">
        <f t="shared" si="443"/>
        <v>-2.3099999999999952</v>
      </c>
      <c r="AE1177" s="3">
        <f t="shared" si="444"/>
        <v>0</v>
      </c>
      <c r="AF1177" s="13">
        <f t="shared" si="432"/>
        <v>3066.2300000000032</v>
      </c>
      <c r="AG1177" s="13">
        <f t="shared" si="454"/>
        <v>2.6274464438731826</v>
      </c>
      <c r="AH1177" s="13">
        <f t="shared" si="433"/>
        <v>2.6274464438731826</v>
      </c>
    </row>
    <row r="1178" spans="1:34" x14ac:dyDescent="0.2">
      <c r="A1178" s="8">
        <f t="shared" si="455"/>
        <v>116800</v>
      </c>
      <c r="B1178" s="9">
        <f t="shared" si="435"/>
        <v>116.8</v>
      </c>
      <c r="C1178" s="13">
        <f>tarifest3(A1178,$A$3,Param!$B$5,Param!$C$5,Param!$D$5,Param!$E$5,Param!$B$6,Param!$C$6,Param!$D$6,Param!$E$6)</f>
        <v>39719</v>
      </c>
      <c r="D1178" s="3">
        <f t="shared" si="445"/>
        <v>34.00599315068493</v>
      </c>
      <c r="E1178" s="3">
        <f>tarifest3grenz(A1178,$A$3,Param!$B$5,Param!$C$5,Param!$D$5,Param!$E$5,Param!$B$6,Param!$C$6,Param!$D$6,Param!$E$6)*100</f>
        <v>42</v>
      </c>
      <c r="F1178" s="13">
        <f>soli3(C1178,$A$3,Param!$J$4,Param!$J$5,Param!$J$6)</f>
        <v>2184.54</v>
      </c>
      <c r="G1178" s="3">
        <f>soli3grenz(C1178,$A$3,Param!$J$4,Param!$J$5,Param!$J$6)*100</f>
        <v>5.5</v>
      </c>
      <c r="H1178" s="13">
        <f t="shared" si="436"/>
        <v>41903.54</v>
      </c>
      <c r="I1178" s="3">
        <f t="shared" si="434"/>
        <v>35.876318493150691</v>
      </c>
      <c r="J1178" s="13">
        <f t="shared" si="437"/>
        <v>44.309999999999995</v>
      </c>
      <c r="K1178" s="13">
        <f>tarifest3(A1178,$A$3,Param!$B$10,Param!$C$10,Param!$D$10,Param!$E$10,Param!$B$11,Param!$C$11,Param!$D$11,Param!$E$11)</f>
        <v>44065</v>
      </c>
      <c r="L1178" s="3">
        <f t="shared" si="446"/>
        <v>37.726883561643838</v>
      </c>
      <c r="M1178" s="3">
        <f>tarifest3grenz(A1178,$A$3,Param!$B$10,Param!$C$10,Param!$D$10,Param!$E$10,Param!$B$11,Param!$C$11,Param!$D$11,Param!$E$11)*100</f>
        <v>42</v>
      </c>
      <c r="N1178" s="3">
        <f t="shared" si="447"/>
        <v>29665</v>
      </c>
      <c r="O1178" s="3">
        <f t="shared" si="448"/>
        <v>25.398116438356166</v>
      </c>
      <c r="P1178" s="13">
        <f t="shared" si="438"/>
        <v>81760</v>
      </c>
      <c r="Q1178" s="13">
        <f t="shared" si="449"/>
        <v>0</v>
      </c>
      <c r="R1178" s="13">
        <f>tarifest3(A1178-$K$3,$A$3,Param!$B$10,Param!$C$10,Param!$D$10,Param!$E$10,Param!$B$11,Param!$C$11,Param!$D$11,Param!$E$11)</f>
        <v>35425</v>
      </c>
      <c r="S1178" s="3">
        <f t="shared" si="450"/>
        <v>30.329623287671232</v>
      </c>
      <c r="T1178" s="3">
        <f>IF(A1178&lt;$K$3,$K$2,tarifest3grenz(A1178-$K$3,$A$3,Param!$B$10,Param!$C$10,Param!$D$10,Param!$E$10,Param!$B$11,Param!$C$11,Param!$D$11,Param!$E$11))*100</f>
        <v>42</v>
      </c>
      <c r="U1178" s="3">
        <f>MAX(K1178-tarifest3($K$3,$A$3,Param!$B$10,Param!$C$10,Param!$D$10,Param!$E$10,Param!$B$11,Param!$C$11,Param!$D$11,Param!$E$11),0)</f>
        <v>38835</v>
      </c>
      <c r="V1178" s="3">
        <f t="shared" si="451"/>
        <v>33.249143835616444</v>
      </c>
      <c r="W1178" s="3">
        <f t="shared" si="452"/>
        <v>42</v>
      </c>
      <c r="X1178" s="3">
        <f>soli3grenz(K1178,$A$3,Param!$J$9,Param!$J$10,Param!$J$11)*100</f>
        <v>5.5</v>
      </c>
      <c r="Y1178" s="13">
        <f t="shared" si="439"/>
        <v>38835</v>
      </c>
      <c r="Z1178" s="3">
        <f t="shared" si="453"/>
        <v>33.249143835616444</v>
      </c>
      <c r="AA1178" s="13">
        <f t="shared" si="440"/>
        <v>42</v>
      </c>
      <c r="AB1178" s="13">
        <f t="shared" si="441"/>
        <v>-3068.5400000000009</v>
      </c>
      <c r="AC1178" s="13">
        <f t="shared" si="442"/>
        <v>-2.6271746575342476</v>
      </c>
      <c r="AD1178" s="13">
        <f t="shared" si="443"/>
        <v>-2.3099999999999952</v>
      </c>
      <c r="AE1178" s="3">
        <f t="shared" si="444"/>
        <v>0</v>
      </c>
      <c r="AF1178" s="13">
        <f t="shared" si="432"/>
        <v>3068.5400000000009</v>
      </c>
      <c r="AG1178" s="13">
        <f t="shared" si="454"/>
        <v>2.6271746575342476</v>
      </c>
      <c r="AH1178" s="13">
        <f t="shared" si="433"/>
        <v>2.6271746575342476</v>
      </c>
    </row>
    <row r="1179" spans="1:34" x14ac:dyDescent="0.2">
      <c r="A1179" s="8">
        <f t="shared" si="455"/>
        <v>116900</v>
      </c>
      <c r="B1179" s="9">
        <f t="shared" si="435"/>
        <v>116.9</v>
      </c>
      <c r="C1179" s="13">
        <f>tarifest3(A1179,$A$3,Param!$B$5,Param!$C$5,Param!$D$5,Param!$E$5,Param!$B$6,Param!$C$6,Param!$D$6,Param!$E$6)</f>
        <v>39761</v>
      </c>
      <c r="D1179" s="3">
        <f t="shared" si="445"/>
        <v>34.012831479897351</v>
      </c>
      <c r="E1179" s="3">
        <f>tarifest3grenz(A1179,$A$3,Param!$B$5,Param!$C$5,Param!$D$5,Param!$E$5,Param!$B$6,Param!$C$6,Param!$D$6,Param!$E$6)*100</f>
        <v>42</v>
      </c>
      <c r="F1179" s="13">
        <f>soli3(C1179,$A$3,Param!$J$4,Param!$J$5,Param!$J$6)</f>
        <v>2186.85</v>
      </c>
      <c r="G1179" s="3">
        <f>soli3grenz(C1179,$A$3,Param!$J$4,Param!$J$5,Param!$J$6)*100</f>
        <v>5.5</v>
      </c>
      <c r="H1179" s="13">
        <f t="shared" si="436"/>
        <v>41947.85</v>
      </c>
      <c r="I1179" s="3">
        <f t="shared" si="434"/>
        <v>35.883532934131736</v>
      </c>
      <c r="J1179" s="13">
        <f t="shared" si="437"/>
        <v>44.309999999999995</v>
      </c>
      <c r="K1179" s="13">
        <f>tarifest3(A1179,$A$3,Param!$B$10,Param!$C$10,Param!$D$10,Param!$E$10,Param!$B$11,Param!$C$11,Param!$D$11,Param!$E$11)</f>
        <v>44107</v>
      </c>
      <c r="L1179" s="3">
        <f t="shared" si="446"/>
        <v>37.730538922155688</v>
      </c>
      <c r="M1179" s="3">
        <f>tarifest3grenz(A1179,$A$3,Param!$B$10,Param!$C$10,Param!$D$10,Param!$E$10,Param!$B$11,Param!$C$11,Param!$D$11,Param!$E$11)*100</f>
        <v>42</v>
      </c>
      <c r="N1179" s="3">
        <f t="shared" si="447"/>
        <v>29707</v>
      </c>
      <c r="O1179" s="3">
        <f t="shared" si="448"/>
        <v>25.412318220701451</v>
      </c>
      <c r="P1179" s="13">
        <f t="shared" si="438"/>
        <v>81830</v>
      </c>
      <c r="Q1179" s="13">
        <f t="shared" si="449"/>
        <v>0</v>
      </c>
      <c r="R1179" s="13">
        <f>tarifest3(A1179-$K$3,$A$3,Param!$B$10,Param!$C$10,Param!$D$10,Param!$E$10,Param!$B$11,Param!$C$11,Param!$D$11,Param!$E$11)</f>
        <v>35467</v>
      </c>
      <c r="S1179" s="3">
        <f t="shared" si="450"/>
        <v>30.33960650128315</v>
      </c>
      <c r="T1179" s="3">
        <f>IF(A1179&lt;$K$3,$K$2,tarifest3grenz(A1179-$K$3,$A$3,Param!$B$10,Param!$C$10,Param!$D$10,Param!$E$10,Param!$B$11,Param!$C$11,Param!$D$11,Param!$E$11))*100</f>
        <v>42</v>
      </c>
      <c r="U1179" s="3">
        <f>MAX(K1179-tarifest3($K$3,$A$3,Param!$B$10,Param!$C$10,Param!$D$10,Param!$E$10,Param!$B$11,Param!$C$11,Param!$D$11,Param!$E$11),0)</f>
        <v>38877</v>
      </c>
      <c r="V1179" s="3">
        <f t="shared" si="451"/>
        <v>33.256629597946961</v>
      </c>
      <c r="W1179" s="3">
        <f t="shared" si="452"/>
        <v>42</v>
      </c>
      <c r="X1179" s="3">
        <f>soli3grenz(K1179,$A$3,Param!$J$9,Param!$J$10,Param!$J$11)*100</f>
        <v>5.5</v>
      </c>
      <c r="Y1179" s="13">
        <f t="shared" si="439"/>
        <v>38877</v>
      </c>
      <c r="Z1179" s="3">
        <f t="shared" si="453"/>
        <v>33.256629597946961</v>
      </c>
      <c r="AA1179" s="13">
        <f t="shared" si="440"/>
        <v>42</v>
      </c>
      <c r="AB1179" s="13">
        <f t="shared" si="441"/>
        <v>-3070.8499999999985</v>
      </c>
      <c r="AC1179" s="13">
        <f t="shared" si="442"/>
        <v>-2.6269033361847747</v>
      </c>
      <c r="AD1179" s="13">
        <f t="shared" si="443"/>
        <v>-2.3099999999999952</v>
      </c>
      <c r="AE1179" s="3">
        <f t="shared" si="444"/>
        <v>0</v>
      </c>
      <c r="AF1179" s="13">
        <f t="shared" si="432"/>
        <v>3070.8499999999985</v>
      </c>
      <c r="AG1179" s="13">
        <f t="shared" si="454"/>
        <v>2.6269033361847747</v>
      </c>
      <c r="AH1179" s="13">
        <f t="shared" si="433"/>
        <v>2.6269033361847747</v>
      </c>
    </row>
    <row r="1180" spans="1:34" x14ac:dyDescent="0.2">
      <c r="A1180" s="8">
        <f t="shared" si="455"/>
        <v>117000</v>
      </c>
      <c r="B1180" s="9">
        <f t="shared" si="435"/>
        <v>117</v>
      </c>
      <c r="C1180" s="13">
        <f>tarifest3(A1180,$A$3,Param!$B$5,Param!$C$5,Param!$D$5,Param!$E$5,Param!$B$6,Param!$C$6,Param!$D$6,Param!$E$6)</f>
        <v>39803</v>
      </c>
      <c r="D1180" s="3">
        <f t="shared" si="445"/>
        <v>34.019658119658118</v>
      </c>
      <c r="E1180" s="3">
        <f>tarifest3grenz(A1180,$A$3,Param!$B$5,Param!$C$5,Param!$D$5,Param!$E$5,Param!$B$6,Param!$C$6,Param!$D$6,Param!$E$6)*100</f>
        <v>42</v>
      </c>
      <c r="F1180" s="13">
        <f>soli3(C1180,$A$3,Param!$J$4,Param!$J$5,Param!$J$6)</f>
        <v>2189.16</v>
      </c>
      <c r="G1180" s="3">
        <f>soli3grenz(C1180,$A$3,Param!$J$4,Param!$J$5,Param!$J$6)*100</f>
        <v>5.5</v>
      </c>
      <c r="H1180" s="13">
        <f t="shared" si="436"/>
        <v>41992.160000000003</v>
      </c>
      <c r="I1180" s="3">
        <f t="shared" si="434"/>
        <v>35.890735042735045</v>
      </c>
      <c r="J1180" s="13">
        <f t="shared" si="437"/>
        <v>44.309999999999995</v>
      </c>
      <c r="K1180" s="13">
        <f>tarifest3(A1180,$A$3,Param!$B$10,Param!$C$10,Param!$D$10,Param!$E$10,Param!$B$11,Param!$C$11,Param!$D$11,Param!$E$11)</f>
        <v>44149</v>
      </c>
      <c r="L1180" s="3">
        <f t="shared" si="446"/>
        <v>37.73418803418803</v>
      </c>
      <c r="M1180" s="3">
        <f>tarifest3grenz(A1180,$A$3,Param!$B$10,Param!$C$10,Param!$D$10,Param!$E$10,Param!$B$11,Param!$C$11,Param!$D$11,Param!$E$11)*100</f>
        <v>42</v>
      </c>
      <c r="N1180" s="3">
        <f t="shared" si="447"/>
        <v>29749</v>
      </c>
      <c r="O1180" s="3">
        <f t="shared" si="448"/>
        <v>25.42649572649573</v>
      </c>
      <c r="P1180" s="13">
        <f t="shared" si="438"/>
        <v>81900</v>
      </c>
      <c r="Q1180" s="13">
        <f t="shared" si="449"/>
        <v>0</v>
      </c>
      <c r="R1180" s="13">
        <f>tarifest3(A1180-$K$3,$A$3,Param!$B$10,Param!$C$10,Param!$D$10,Param!$E$10,Param!$B$11,Param!$C$11,Param!$D$11,Param!$E$11)</f>
        <v>35509</v>
      </c>
      <c r="S1180" s="3">
        <f t="shared" si="450"/>
        <v>30.349572649572647</v>
      </c>
      <c r="T1180" s="3">
        <f>IF(A1180&lt;$K$3,$K$2,tarifest3grenz(A1180-$K$3,$A$3,Param!$B$10,Param!$C$10,Param!$D$10,Param!$E$10,Param!$B$11,Param!$C$11,Param!$D$11,Param!$E$11))*100</f>
        <v>42</v>
      </c>
      <c r="U1180" s="3">
        <f>MAX(K1180-tarifest3($K$3,$A$3,Param!$B$10,Param!$C$10,Param!$D$10,Param!$E$10,Param!$B$11,Param!$C$11,Param!$D$11,Param!$E$11),0)</f>
        <v>38919</v>
      </c>
      <c r="V1180" s="3">
        <f t="shared" si="451"/>
        <v>33.264102564102565</v>
      </c>
      <c r="W1180" s="3">
        <f t="shared" si="452"/>
        <v>42</v>
      </c>
      <c r="X1180" s="3">
        <f>soli3grenz(K1180,$A$3,Param!$J$9,Param!$J$10,Param!$J$11)*100</f>
        <v>5.5</v>
      </c>
      <c r="Y1180" s="13">
        <f t="shared" si="439"/>
        <v>38919</v>
      </c>
      <c r="Z1180" s="3">
        <f t="shared" si="453"/>
        <v>33.264102564102565</v>
      </c>
      <c r="AA1180" s="13">
        <f t="shared" si="440"/>
        <v>42</v>
      </c>
      <c r="AB1180" s="13">
        <f t="shared" si="441"/>
        <v>-3073.1600000000035</v>
      </c>
      <c r="AC1180" s="13">
        <f t="shared" si="442"/>
        <v>-2.6266324786324802</v>
      </c>
      <c r="AD1180" s="13">
        <f t="shared" si="443"/>
        <v>-2.3099999999999952</v>
      </c>
      <c r="AE1180" s="3">
        <f t="shared" si="444"/>
        <v>0</v>
      </c>
      <c r="AF1180" s="13">
        <f t="shared" si="432"/>
        <v>3073.1600000000035</v>
      </c>
      <c r="AG1180" s="13">
        <f t="shared" si="454"/>
        <v>2.6266324786324802</v>
      </c>
      <c r="AH1180" s="13">
        <f t="shared" si="433"/>
        <v>2.6266324786324802</v>
      </c>
    </row>
    <row r="1181" spans="1:34" x14ac:dyDescent="0.2">
      <c r="A1181" s="8">
        <f t="shared" si="455"/>
        <v>117100</v>
      </c>
      <c r="B1181" s="9">
        <f t="shared" si="435"/>
        <v>117.1</v>
      </c>
      <c r="C1181" s="13">
        <f>tarifest3(A1181,$A$3,Param!$B$5,Param!$C$5,Param!$D$5,Param!$E$5,Param!$B$6,Param!$C$6,Param!$D$6,Param!$E$6)</f>
        <v>39845</v>
      </c>
      <c r="D1181" s="3">
        <f t="shared" si="445"/>
        <v>34.026473099914597</v>
      </c>
      <c r="E1181" s="3">
        <f>tarifest3grenz(A1181,$A$3,Param!$B$5,Param!$C$5,Param!$D$5,Param!$E$5,Param!$B$6,Param!$C$6,Param!$D$6,Param!$E$6)*100</f>
        <v>42</v>
      </c>
      <c r="F1181" s="13">
        <f>soli3(C1181,$A$3,Param!$J$4,Param!$J$5,Param!$J$6)</f>
        <v>2191.4699999999998</v>
      </c>
      <c r="G1181" s="3">
        <f>soli3grenz(C1181,$A$3,Param!$J$4,Param!$J$5,Param!$J$6)*100</f>
        <v>5.5</v>
      </c>
      <c r="H1181" s="13">
        <f t="shared" si="436"/>
        <v>42036.47</v>
      </c>
      <c r="I1181" s="3">
        <f t="shared" si="434"/>
        <v>35.897924850555079</v>
      </c>
      <c r="J1181" s="13">
        <f t="shared" si="437"/>
        <v>44.309999999999995</v>
      </c>
      <c r="K1181" s="13">
        <f>tarifest3(A1181,$A$3,Param!$B$10,Param!$C$10,Param!$D$10,Param!$E$10,Param!$B$11,Param!$C$11,Param!$D$11,Param!$E$11)</f>
        <v>44191</v>
      </c>
      <c r="L1181" s="3">
        <f t="shared" si="446"/>
        <v>37.73783091374893</v>
      </c>
      <c r="M1181" s="3">
        <f>tarifest3grenz(A1181,$A$3,Param!$B$10,Param!$C$10,Param!$D$10,Param!$E$10,Param!$B$11,Param!$C$11,Param!$D$11,Param!$E$11)*100</f>
        <v>42</v>
      </c>
      <c r="N1181" s="3">
        <f t="shared" si="447"/>
        <v>29791</v>
      </c>
      <c r="O1181" s="3">
        <f t="shared" si="448"/>
        <v>25.440649017933392</v>
      </c>
      <c r="P1181" s="13">
        <f t="shared" si="438"/>
        <v>81970</v>
      </c>
      <c r="Q1181" s="13">
        <f t="shared" si="449"/>
        <v>0</v>
      </c>
      <c r="R1181" s="13">
        <f>tarifest3(A1181-$K$3,$A$3,Param!$B$10,Param!$C$10,Param!$D$10,Param!$E$10,Param!$B$11,Param!$C$11,Param!$D$11,Param!$E$11)</f>
        <v>35551</v>
      </c>
      <c r="S1181" s="3">
        <f t="shared" si="450"/>
        <v>30.359521776259609</v>
      </c>
      <c r="T1181" s="3">
        <f>IF(A1181&lt;$K$3,$K$2,tarifest3grenz(A1181-$K$3,$A$3,Param!$B$10,Param!$C$10,Param!$D$10,Param!$E$10,Param!$B$11,Param!$C$11,Param!$D$11,Param!$E$11))*100</f>
        <v>42</v>
      </c>
      <c r="U1181" s="3">
        <f>MAX(K1181-tarifest3($K$3,$A$3,Param!$B$10,Param!$C$10,Param!$D$10,Param!$E$10,Param!$B$11,Param!$C$11,Param!$D$11,Param!$E$11),0)</f>
        <v>38961</v>
      </c>
      <c r="V1181" s="3">
        <f t="shared" si="451"/>
        <v>33.271562766865927</v>
      </c>
      <c r="W1181" s="3">
        <f t="shared" si="452"/>
        <v>42</v>
      </c>
      <c r="X1181" s="3">
        <f>soli3grenz(K1181,$A$3,Param!$J$9,Param!$J$10,Param!$J$11)*100</f>
        <v>5.5</v>
      </c>
      <c r="Y1181" s="13">
        <f t="shared" si="439"/>
        <v>38961</v>
      </c>
      <c r="Z1181" s="3">
        <f t="shared" si="453"/>
        <v>33.271562766865927</v>
      </c>
      <c r="AA1181" s="13">
        <f t="shared" si="440"/>
        <v>42</v>
      </c>
      <c r="AB1181" s="13">
        <f t="shared" si="441"/>
        <v>-3075.4700000000012</v>
      </c>
      <c r="AC1181" s="13">
        <f t="shared" si="442"/>
        <v>-2.6263620836891519</v>
      </c>
      <c r="AD1181" s="13">
        <f t="shared" si="443"/>
        <v>-2.3099999999999952</v>
      </c>
      <c r="AE1181" s="3">
        <f t="shared" si="444"/>
        <v>0</v>
      </c>
      <c r="AF1181" s="13">
        <f t="shared" si="432"/>
        <v>3075.4700000000012</v>
      </c>
      <c r="AG1181" s="13">
        <f t="shared" si="454"/>
        <v>2.6263620836891519</v>
      </c>
      <c r="AH1181" s="13">
        <f t="shared" si="433"/>
        <v>2.6263620836891519</v>
      </c>
    </row>
    <row r="1182" spans="1:34" x14ac:dyDescent="0.2">
      <c r="A1182" s="8">
        <f t="shared" si="455"/>
        <v>117200</v>
      </c>
      <c r="B1182" s="9">
        <f t="shared" si="435"/>
        <v>117.2</v>
      </c>
      <c r="C1182" s="13">
        <f>tarifest3(A1182,$A$3,Param!$B$5,Param!$C$5,Param!$D$5,Param!$E$5,Param!$B$6,Param!$C$6,Param!$D$6,Param!$E$6)</f>
        <v>39887</v>
      </c>
      <c r="D1182" s="3">
        <f t="shared" si="445"/>
        <v>34.033276450511948</v>
      </c>
      <c r="E1182" s="3">
        <f>tarifest3grenz(A1182,$A$3,Param!$B$5,Param!$C$5,Param!$D$5,Param!$E$5,Param!$B$6,Param!$C$6,Param!$D$6,Param!$E$6)*100</f>
        <v>42</v>
      </c>
      <c r="F1182" s="13">
        <f>soli3(C1182,$A$3,Param!$J$4,Param!$J$5,Param!$J$6)</f>
        <v>2193.7800000000002</v>
      </c>
      <c r="G1182" s="3">
        <f>soli3grenz(C1182,$A$3,Param!$J$4,Param!$J$5,Param!$J$6)*100</f>
        <v>5.5</v>
      </c>
      <c r="H1182" s="13">
        <f t="shared" si="436"/>
        <v>42080.78</v>
      </c>
      <c r="I1182" s="3">
        <f t="shared" si="434"/>
        <v>35.9051023890785</v>
      </c>
      <c r="J1182" s="13">
        <f t="shared" si="437"/>
        <v>44.309999999999995</v>
      </c>
      <c r="K1182" s="13">
        <f>tarifest3(A1182,$A$3,Param!$B$10,Param!$C$10,Param!$D$10,Param!$E$10,Param!$B$11,Param!$C$11,Param!$D$11,Param!$E$11)</f>
        <v>44233</v>
      </c>
      <c r="L1182" s="3">
        <f t="shared" si="446"/>
        <v>37.741467576791813</v>
      </c>
      <c r="M1182" s="3">
        <f>tarifest3grenz(A1182,$A$3,Param!$B$10,Param!$C$10,Param!$D$10,Param!$E$10,Param!$B$11,Param!$C$11,Param!$D$11,Param!$E$11)*100</f>
        <v>42</v>
      </c>
      <c r="N1182" s="3">
        <f t="shared" si="447"/>
        <v>29833</v>
      </c>
      <c r="O1182" s="3">
        <f t="shared" si="448"/>
        <v>25.454778156996589</v>
      </c>
      <c r="P1182" s="13">
        <f t="shared" si="438"/>
        <v>82040</v>
      </c>
      <c r="Q1182" s="13">
        <f t="shared" si="449"/>
        <v>0</v>
      </c>
      <c r="R1182" s="13">
        <f>tarifest3(A1182-$K$3,$A$3,Param!$B$10,Param!$C$10,Param!$D$10,Param!$E$10,Param!$B$11,Param!$C$11,Param!$D$11,Param!$E$11)</f>
        <v>35593</v>
      </c>
      <c r="S1182" s="3">
        <f t="shared" si="450"/>
        <v>30.369453924914673</v>
      </c>
      <c r="T1182" s="3">
        <f>IF(A1182&lt;$K$3,$K$2,tarifest3grenz(A1182-$K$3,$A$3,Param!$B$10,Param!$C$10,Param!$D$10,Param!$E$10,Param!$B$11,Param!$C$11,Param!$D$11,Param!$E$11))*100</f>
        <v>42</v>
      </c>
      <c r="U1182" s="3">
        <f>MAX(K1182-tarifest3($K$3,$A$3,Param!$B$10,Param!$C$10,Param!$D$10,Param!$E$10,Param!$B$11,Param!$C$11,Param!$D$11,Param!$E$11),0)</f>
        <v>39003</v>
      </c>
      <c r="V1182" s="3">
        <f t="shared" si="451"/>
        <v>33.279010238907851</v>
      </c>
      <c r="W1182" s="3">
        <f t="shared" si="452"/>
        <v>42</v>
      </c>
      <c r="X1182" s="3">
        <f>soli3grenz(K1182,$A$3,Param!$J$9,Param!$J$10,Param!$J$11)*100</f>
        <v>5.5</v>
      </c>
      <c r="Y1182" s="13">
        <f t="shared" si="439"/>
        <v>39003</v>
      </c>
      <c r="Z1182" s="3">
        <f t="shared" si="453"/>
        <v>33.279010238907851</v>
      </c>
      <c r="AA1182" s="13">
        <f t="shared" si="440"/>
        <v>42</v>
      </c>
      <c r="AB1182" s="13">
        <f t="shared" si="441"/>
        <v>-3077.7799999999988</v>
      </c>
      <c r="AC1182" s="13">
        <f t="shared" si="442"/>
        <v>-2.6260921501706491</v>
      </c>
      <c r="AD1182" s="13">
        <f t="shared" si="443"/>
        <v>-2.3099999999999952</v>
      </c>
      <c r="AE1182" s="3">
        <f t="shared" si="444"/>
        <v>0</v>
      </c>
      <c r="AF1182" s="13">
        <f t="shared" si="432"/>
        <v>3077.7799999999988</v>
      </c>
      <c r="AG1182" s="13">
        <f t="shared" si="454"/>
        <v>2.6260921501706491</v>
      </c>
      <c r="AH1182" s="13">
        <f t="shared" si="433"/>
        <v>2.6260921501706491</v>
      </c>
    </row>
    <row r="1183" spans="1:34" x14ac:dyDescent="0.2">
      <c r="A1183" s="8">
        <f t="shared" si="455"/>
        <v>117300</v>
      </c>
      <c r="B1183" s="9">
        <f t="shared" si="435"/>
        <v>117.3</v>
      </c>
      <c r="C1183" s="13">
        <f>tarifest3(A1183,$A$3,Param!$B$5,Param!$C$5,Param!$D$5,Param!$E$5,Param!$B$6,Param!$C$6,Param!$D$6,Param!$E$6)</f>
        <v>39929</v>
      </c>
      <c r="D1183" s="3">
        <f t="shared" si="445"/>
        <v>34.04006820119352</v>
      </c>
      <c r="E1183" s="3">
        <f>tarifest3grenz(A1183,$A$3,Param!$B$5,Param!$C$5,Param!$D$5,Param!$E$5,Param!$B$6,Param!$C$6,Param!$D$6,Param!$E$6)*100</f>
        <v>42</v>
      </c>
      <c r="F1183" s="13">
        <f>soli3(C1183,$A$3,Param!$J$4,Param!$J$5,Param!$J$6)</f>
        <v>2196.09</v>
      </c>
      <c r="G1183" s="3">
        <f>soli3grenz(C1183,$A$3,Param!$J$4,Param!$J$5,Param!$J$6)*100</f>
        <v>5.5</v>
      </c>
      <c r="H1183" s="13">
        <f t="shared" si="436"/>
        <v>42125.09</v>
      </c>
      <c r="I1183" s="3">
        <f t="shared" si="434"/>
        <v>35.912267689684569</v>
      </c>
      <c r="J1183" s="13">
        <f t="shared" si="437"/>
        <v>44.309999999999995</v>
      </c>
      <c r="K1183" s="13">
        <f>tarifest3(A1183,$A$3,Param!$B$10,Param!$C$10,Param!$D$10,Param!$E$10,Param!$B$11,Param!$C$11,Param!$D$11,Param!$E$11)</f>
        <v>44275</v>
      </c>
      <c r="L1183" s="3">
        <f t="shared" si="446"/>
        <v>37.745098039215684</v>
      </c>
      <c r="M1183" s="3">
        <f>tarifest3grenz(A1183,$A$3,Param!$B$10,Param!$C$10,Param!$D$10,Param!$E$10,Param!$B$11,Param!$C$11,Param!$D$11,Param!$E$11)*100</f>
        <v>42</v>
      </c>
      <c r="N1183" s="3">
        <f t="shared" si="447"/>
        <v>29875</v>
      </c>
      <c r="O1183" s="3">
        <f t="shared" si="448"/>
        <v>25.468883205456095</v>
      </c>
      <c r="P1183" s="13">
        <f t="shared" si="438"/>
        <v>82110</v>
      </c>
      <c r="Q1183" s="13">
        <f t="shared" si="449"/>
        <v>0</v>
      </c>
      <c r="R1183" s="13">
        <f>tarifest3(A1183-$K$3,$A$3,Param!$B$10,Param!$C$10,Param!$D$10,Param!$E$10,Param!$B$11,Param!$C$11,Param!$D$11,Param!$E$11)</f>
        <v>35635</v>
      </c>
      <c r="S1183" s="3">
        <f t="shared" si="450"/>
        <v>30.379369138959934</v>
      </c>
      <c r="T1183" s="3">
        <f>IF(A1183&lt;$K$3,$K$2,tarifest3grenz(A1183-$K$3,$A$3,Param!$B$10,Param!$C$10,Param!$D$10,Param!$E$10,Param!$B$11,Param!$C$11,Param!$D$11,Param!$E$11))*100</f>
        <v>42</v>
      </c>
      <c r="U1183" s="3">
        <f>MAX(K1183-tarifest3($K$3,$A$3,Param!$B$10,Param!$C$10,Param!$D$10,Param!$E$10,Param!$B$11,Param!$C$11,Param!$D$11,Param!$E$11),0)</f>
        <v>39045</v>
      </c>
      <c r="V1183" s="3">
        <f t="shared" si="451"/>
        <v>33.286445012787723</v>
      </c>
      <c r="W1183" s="3">
        <f t="shared" si="452"/>
        <v>42</v>
      </c>
      <c r="X1183" s="3">
        <f>soli3grenz(K1183,$A$3,Param!$J$9,Param!$J$10,Param!$J$11)*100</f>
        <v>5.5</v>
      </c>
      <c r="Y1183" s="13">
        <f t="shared" si="439"/>
        <v>39045</v>
      </c>
      <c r="Z1183" s="3">
        <f t="shared" si="453"/>
        <v>33.286445012787723</v>
      </c>
      <c r="AA1183" s="13">
        <f t="shared" si="440"/>
        <v>42</v>
      </c>
      <c r="AB1183" s="13">
        <f t="shared" si="441"/>
        <v>-3080.0899999999965</v>
      </c>
      <c r="AC1183" s="13">
        <f t="shared" si="442"/>
        <v>-2.6258226768968456</v>
      </c>
      <c r="AD1183" s="13">
        <f t="shared" si="443"/>
        <v>-2.3099999999999952</v>
      </c>
      <c r="AE1183" s="3">
        <f t="shared" si="444"/>
        <v>0</v>
      </c>
      <c r="AF1183" s="13">
        <f t="shared" si="432"/>
        <v>3080.0899999999965</v>
      </c>
      <c r="AG1183" s="13">
        <f t="shared" si="454"/>
        <v>2.6258226768968456</v>
      </c>
      <c r="AH1183" s="13">
        <f t="shared" si="433"/>
        <v>2.6258226768968456</v>
      </c>
    </row>
    <row r="1184" spans="1:34" x14ac:dyDescent="0.2">
      <c r="A1184" s="8">
        <f t="shared" si="455"/>
        <v>117400</v>
      </c>
      <c r="B1184" s="9">
        <f t="shared" si="435"/>
        <v>117.4</v>
      </c>
      <c r="C1184" s="13">
        <f>tarifest3(A1184,$A$3,Param!$B$5,Param!$C$5,Param!$D$5,Param!$E$5,Param!$B$6,Param!$C$6,Param!$D$6,Param!$E$6)</f>
        <v>39971</v>
      </c>
      <c r="D1184" s="3">
        <f t="shared" si="445"/>
        <v>34.046848381601365</v>
      </c>
      <c r="E1184" s="3">
        <f>tarifest3grenz(A1184,$A$3,Param!$B$5,Param!$C$5,Param!$D$5,Param!$E$5,Param!$B$6,Param!$C$6,Param!$D$6,Param!$E$6)*100</f>
        <v>42</v>
      </c>
      <c r="F1184" s="13">
        <f>soli3(C1184,$A$3,Param!$J$4,Param!$J$5,Param!$J$6)</f>
        <v>2198.4</v>
      </c>
      <c r="G1184" s="3">
        <f>soli3grenz(C1184,$A$3,Param!$J$4,Param!$J$5,Param!$J$6)*100</f>
        <v>5.5</v>
      </c>
      <c r="H1184" s="13">
        <f t="shared" si="436"/>
        <v>42169.4</v>
      </c>
      <c r="I1184" s="3">
        <f t="shared" si="434"/>
        <v>35.919420783645656</v>
      </c>
      <c r="J1184" s="13">
        <f t="shared" si="437"/>
        <v>44.309999999999995</v>
      </c>
      <c r="K1184" s="13">
        <f>tarifest3(A1184,$A$3,Param!$B$10,Param!$C$10,Param!$D$10,Param!$E$10,Param!$B$11,Param!$C$11,Param!$D$11,Param!$E$11)</f>
        <v>44317</v>
      </c>
      <c r="L1184" s="3">
        <f t="shared" si="446"/>
        <v>37.748722316865418</v>
      </c>
      <c r="M1184" s="3">
        <f>tarifest3grenz(A1184,$A$3,Param!$B$10,Param!$C$10,Param!$D$10,Param!$E$10,Param!$B$11,Param!$C$11,Param!$D$11,Param!$E$11)*100</f>
        <v>42</v>
      </c>
      <c r="N1184" s="3">
        <f t="shared" si="447"/>
        <v>29917</v>
      </c>
      <c r="O1184" s="3">
        <f t="shared" si="448"/>
        <v>25.482964224872234</v>
      </c>
      <c r="P1184" s="13">
        <f t="shared" si="438"/>
        <v>82180</v>
      </c>
      <c r="Q1184" s="13">
        <f t="shared" si="449"/>
        <v>0</v>
      </c>
      <c r="R1184" s="13">
        <f>tarifest3(A1184-$K$3,$A$3,Param!$B$10,Param!$C$10,Param!$D$10,Param!$E$10,Param!$B$11,Param!$C$11,Param!$D$11,Param!$E$11)</f>
        <v>35677</v>
      </c>
      <c r="S1184" s="3">
        <f t="shared" si="450"/>
        <v>30.389267461669505</v>
      </c>
      <c r="T1184" s="3">
        <f>IF(A1184&lt;$K$3,$K$2,tarifest3grenz(A1184-$K$3,$A$3,Param!$B$10,Param!$C$10,Param!$D$10,Param!$E$10,Param!$B$11,Param!$C$11,Param!$D$11,Param!$E$11))*100</f>
        <v>42</v>
      </c>
      <c r="U1184" s="3">
        <f>MAX(K1184-tarifest3($K$3,$A$3,Param!$B$10,Param!$C$10,Param!$D$10,Param!$E$10,Param!$B$11,Param!$C$11,Param!$D$11,Param!$E$11),0)</f>
        <v>39087</v>
      </c>
      <c r="V1184" s="3">
        <f t="shared" si="451"/>
        <v>33.293867120954005</v>
      </c>
      <c r="W1184" s="3">
        <f t="shared" si="452"/>
        <v>42</v>
      </c>
      <c r="X1184" s="3">
        <f>soli3grenz(K1184,$A$3,Param!$J$9,Param!$J$10,Param!$J$11)*100</f>
        <v>5.5</v>
      </c>
      <c r="Y1184" s="13">
        <f t="shared" si="439"/>
        <v>39087</v>
      </c>
      <c r="Z1184" s="3">
        <f t="shared" si="453"/>
        <v>33.293867120954005</v>
      </c>
      <c r="AA1184" s="13">
        <f t="shared" si="440"/>
        <v>42</v>
      </c>
      <c r="AB1184" s="13">
        <f t="shared" si="441"/>
        <v>-3082.4000000000015</v>
      </c>
      <c r="AC1184" s="13">
        <f t="shared" si="442"/>
        <v>-2.6255536626916509</v>
      </c>
      <c r="AD1184" s="13">
        <f t="shared" si="443"/>
        <v>-2.3099999999999952</v>
      </c>
      <c r="AE1184" s="3">
        <f t="shared" si="444"/>
        <v>0</v>
      </c>
      <c r="AF1184" s="13">
        <f t="shared" si="432"/>
        <v>3082.4000000000015</v>
      </c>
      <c r="AG1184" s="13">
        <f t="shared" si="454"/>
        <v>2.6255536626916509</v>
      </c>
      <c r="AH1184" s="13">
        <f t="shared" si="433"/>
        <v>2.6255536626916509</v>
      </c>
    </row>
    <row r="1185" spans="1:34" x14ac:dyDescent="0.2">
      <c r="A1185" s="8">
        <f t="shared" si="455"/>
        <v>117500</v>
      </c>
      <c r="B1185" s="9">
        <f t="shared" si="435"/>
        <v>117.5</v>
      </c>
      <c r="C1185" s="13">
        <f>tarifest3(A1185,$A$3,Param!$B$5,Param!$C$5,Param!$D$5,Param!$E$5,Param!$B$6,Param!$C$6,Param!$D$6,Param!$E$6)</f>
        <v>40013</v>
      </c>
      <c r="D1185" s="3">
        <f t="shared" si="445"/>
        <v>34.053617021276594</v>
      </c>
      <c r="E1185" s="3">
        <f>tarifest3grenz(A1185,$A$3,Param!$B$5,Param!$C$5,Param!$D$5,Param!$E$5,Param!$B$6,Param!$C$6,Param!$D$6,Param!$E$6)*100</f>
        <v>42</v>
      </c>
      <c r="F1185" s="13">
        <f>soli3(C1185,$A$3,Param!$J$4,Param!$J$5,Param!$J$6)</f>
        <v>2200.71</v>
      </c>
      <c r="G1185" s="3">
        <f>soli3grenz(C1185,$A$3,Param!$J$4,Param!$J$5,Param!$J$6)*100</f>
        <v>5.5</v>
      </c>
      <c r="H1185" s="13">
        <f t="shared" si="436"/>
        <v>42213.71</v>
      </c>
      <c r="I1185" s="3">
        <f t="shared" si="434"/>
        <v>35.926561702127657</v>
      </c>
      <c r="J1185" s="13">
        <f t="shared" si="437"/>
        <v>44.309999999999995</v>
      </c>
      <c r="K1185" s="13">
        <f>tarifest3(A1185,$A$3,Param!$B$10,Param!$C$10,Param!$D$10,Param!$E$10,Param!$B$11,Param!$C$11,Param!$D$11,Param!$E$11)</f>
        <v>44359</v>
      </c>
      <c r="L1185" s="3">
        <f t="shared" si="446"/>
        <v>37.752340425531919</v>
      </c>
      <c r="M1185" s="3">
        <f>tarifest3grenz(A1185,$A$3,Param!$B$10,Param!$C$10,Param!$D$10,Param!$E$10,Param!$B$11,Param!$C$11,Param!$D$11,Param!$E$11)*100</f>
        <v>42</v>
      </c>
      <c r="N1185" s="3">
        <f t="shared" si="447"/>
        <v>29959</v>
      </c>
      <c r="O1185" s="3">
        <f t="shared" si="448"/>
        <v>25.497021276595746</v>
      </c>
      <c r="P1185" s="13">
        <f t="shared" si="438"/>
        <v>82250</v>
      </c>
      <c r="Q1185" s="13">
        <f t="shared" si="449"/>
        <v>0</v>
      </c>
      <c r="R1185" s="13">
        <f>tarifest3(A1185-$K$3,$A$3,Param!$B$10,Param!$C$10,Param!$D$10,Param!$E$10,Param!$B$11,Param!$C$11,Param!$D$11,Param!$E$11)</f>
        <v>35719</v>
      </c>
      <c r="S1185" s="3">
        <f t="shared" si="450"/>
        <v>30.39914893617021</v>
      </c>
      <c r="T1185" s="3">
        <f>IF(A1185&lt;$K$3,$K$2,tarifest3grenz(A1185-$K$3,$A$3,Param!$B$10,Param!$C$10,Param!$D$10,Param!$E$10,Param!$B$11,Param!$C$11,Param!$D$11,Param!$E$11))*100</f>
        <v>42</v>
      </c>
      <c r="U1185" s="3">
        <f>MAX(K1185-tarifest3($K$3,$A$3,Param!$B$10,Param!$C$10,Param!$D$10,Param!$E$10,Param!$B$11,Param!$C$11,Param!$D$11,Param!$E$11),0)</f>
        <v>39129</v>
      </c>
      <c r="V1185" s="3">
        <f t="shared" si="451"/>
        <v>33.301276595744682</v>
      </c>
      <c r="W1185" s="3">
        <f t="shared" si="452"/>
        <v>42</v>
      </c>
      <c r="X1185" s="3">
        <f>soli3grenz(K1185,$A$3,Param!$J$9,Param!$J$10,Param!$J$11)*100</f>
        <v>5.5</v>
      </c>
      <c r="Y1185" s="13">
        <f t="shared" si="439"/>
        <v>39129</v>
      </c>
      <c r="Z1185" s="3">
        <f t="shared" si="453"/>
        <v>33.301276595744682</v>
      </c>
      <c r="AA1185" s="13">
        <f t="shared" si="440"/>
        <v>42</v>
      </c>
      <c r="AB1185" s="13">
        <f t="shared" si="441"/>
        <v>-3084.7099999999991</v>
      </c>
      <c r="AC1185" s="13">
        <f t="shared" si="442"/>
        <v>-2.6252851063829752</v>
      </c>
      <c r="AD1185" s="13">
        <f t="shared" si="443"/>
        <v>-2.3099999999999952</v>
      </c>
      <c r="AE1185" s="3">
        <f t="shared" si="444"/>
        <v>0</v>
      </c>
      <c r="AF1185" s="13">
        <f t="shared" si="432"/>
        <v>3084.7099999999991</v>
      </c>
      <c r="AG1185" s="13">
        <f t="shared" si="454"/>
        <v>2.6252851063829752</v>
      </c>
      <c r="AH1185" s="13">
        <f t="shared" si="433"/>
        <v>2.6252851063829752</v>
      </c>
    </row>
    <row r="1186" spans="1:34" x14ac:dyDescent="0.2">
      <c r="A1186" s="8">
        <f t="shared" si="455"/>
        <v>117600</v>
      </c>
      <c r="B1186" s="9">
        <f t="shared" si="435"/>
        <v>117.6</v>
      </c>
      <c r="C1186" s="13">
        <f>tarifest3(A1186,$A$3,Param!$B$5,Param!$C$5,Param!$D$5,Param!$E$5,Param!$B$6,Param!$C$6,Param!$D$6,Param!$E$6)</f>
        <v>40055</v>
      </c>
      <c r="D1186" s="3">
        <f t="shared" si="445"/>
        <v>34.060374149659864</v>
      </c>
      <c r="E1186" s="3">
        <f>tarifest3grenz(A1186,$A$3,Param!$B$5,Param!$C$5,Param!$D$5,Param!$E$5,Param!$B$6,Param!$C$6,Param!$D$6,Param!$E$6)*100</f>
        <v>42</v>
      </c>
      <c r="F1186" s="13">
        <f>soli3(C1186,$A$3,Param!$J$4,Param!$J$5,Param!$J$6)</f>
        <v>2203.02</v>
      </c>
      <c r="G1186" s="3">
        <f>soli3grenz(C1186,$A$3,Param!$J$4,Param!$J$5,Param!$J$6)*100</f>
        <v>5.5</v>
      </c>
      <c r="H1186" s="13">
        <f t="shared" si="436"/>
        <v>42258.02</v>
      </c>
      <c r="I1186" s="3">
        <f t="shared" si="434"/>
        <v>35.933690476190471</v>
      </c>
      <c r="J1186" s="13">
        <f t="shared" si="437"/>
        <v>44.309999999999995</v>
      </c>
      <c r="K1186" s="13">
        <f>tarifest3(A1186,$A$3,Param!$B$10,Param!$C$10,Param!$D$10,Param!$E$10,Param!$B$11,Param!$C$11,Param!$D$11,Param!$E$11)</f>
        <v>44401</v>
      </c>
      <c r="L1186" s="3">
        <f t="shared" si="446"/>
        <v>37.75595238095238</v>
      </c>
      <c r="M1186" s="3">
        <f>tarifest3grenz(A1186,$A$3,Param!$B$10,Param!$C$10,Param!$D$10,Param!$E$10,Param!$B$11,Param!$C$11,Param!$D$11,Param!$E$11)*100</f>
        <v>42</v>
      </c>
      <c r="N1186" s="3">
        <f t="shared" si="447"/>
        <v>30001</v>
      </c>
      <c r="O1186" s="3">
        <f t="shared" si="448"/>
        <v>25.511054421768709</v>
      </c>
      <c r="P1186" s="13">
        <f t="shared" si="438"/>
        <v>82320</v>
      </c>
      <c r="Q1186" s="13">
        <f t="shared" si="449"/>
        <v>0</v>
      </c>
      <c r="R1186" s="13">
        <f>tarifest3(A1186-$K$3,$A$3,Param!$B$10,Param!$C$10,Param!$D$10,Param!$E$10,Param!$B$11,Param!$C$11,Param!$D$11,Param!$E$11)</f>
        <v>35761</v>
      </c>
      <c r="S1186" s="3">
        <f t="shared" si="450"/>
        <v>30.409013605442176</v>
      </c>
      <c r="T1186" s="3">
        <f>IF(A1186&lt;$K$3,$K$2,tarifest3grenz(A1186-$K$3,$A$3,Param!$B$10,Param!$C$10,Param!$D$10,Param!$E$10,Param!$B$11,Param!$C$11,Param!$D$11,Param!$E$11))*100</f>
        <v>42</v>
      </c>
      <c r="U1186" s="3">
        <f>MAX(K1186-tarifest3($K$3,$A$3,Param!$B$10,Param!$C$10,Param!$D$10,Param!$E$10,Param!$B$11,Param!$C$11,Param!$D$11,Param!$E$11),0)</f>
        <v>39171</v>
      </c>
      <c r="V1186" s="3">
        <f t="shared" si="451"/>
        <v>33.308673469387756</v>
      </c>
      <c r="W1186" s="3">
        <f t="shared" si="452"/>
        <v>42</v>
      </c>
      <c r="X1186" s="3">
        <f>soli3grenz(K1186,$A$3,Param!$J$9,Param!$J$10,Param!$J$11)*100</f>
        <v>5.5</v>
      </c>
      <c r="Y1186" s="13">
        <f t="shared" si="439"/>
        <v>39171</v>
      </c>
      <c r="Z1186" s="3">
        <f t="shared" si="453"/>
        <v>33.308673469387756</v>
      </c>
      <c r="AA1186" s="13">
        <f t="shared" si="440"/>
        <v>42</v>
      </c>
      <c r="AB1186" s="13">
        <f t="shared" si="441"/>
        <v>-3087.0199999999968</v>
      </c>
      <c r="AC1186" s="13">
        <f t="shared" si="442"/>
        <v>-2.6250170068027145</v>
      </c>
      <c r="AD1186" s="13">
        <f t="shared" si="443"/>
        <v>-2.3099999999999952</v>
      </c>
      <c r="AE1186" s="3">
        <f t="shared" si="444"/>
        <v>0</v>
      </c>
      <c r="AF1186" s="13">
        <f t="shared" si="432"/>
        <v>3087.0199999999968</v>
      </c>
      <c r="AG1186" s="13">
        <f t="shared" si="454"/>
        <v>2.6250170068027145</v>
      </c>
      <c r="AH1186" s="13">
        <f t="shared" si="433"/>
        <v>2.6250170068027145</v>
      </c>
    </row>
    <row r="1187" spans="1:34" x14ac:dyDescent="0.2">
      <c r="A1187" s="8">
        <f t="shared" si="455"/>
        <v>117700</v>
      </c>
      <c r="B1187" s="9">
        <f t="shared" si="435"/>
        <v>117.7</v>
      </c>
      <c r="C1187" s="13">
        <f>tarifest3(A1187,$A$3,Param!$B$5,Param!$C$5,Param!$D$5,Param!$E$5,Param!$B$6,Param!$C$6,Param!$D$6,Param!$E$6)</f>
        <v>40097</v>
      </c>
      <c r="D1187" s="3">
        <f t="shared" si="445"/>
        <v>34.06711979609176</v>
      </c>
      <c r="E1187" s="3">
        <f>tarifest3grenz(A1187,$A$3,Param!$B$5,Param!$C$5,Param!$D$5,Param!$E$5,Param!$B$6,Param!$C$6,Param!$D$6,Param!$E$6)*100</f>
        <v>42</v>
      </c>
      <c r="F1187" s="13">
        <f>soli3(C1187,$A$3,Param!$J$4,Param!$J$5,Param!$J$6)</f>
        <v>2205.33</v>
      </c>
      <c r="G1187" s="3">
        <f>soli3grenz(C1187,$A$3,Param!$J$4,Param!$J$5,Param!$J$6)*100</f>
        <v>5.5</v>
      </c>
      <c r="H1187" s="13">
        <f t="shared" si="436"/>
        <v>42302.33</v>
      </c>
      <c r="I1187" s="3">
        <f t="shared" si="434"/>
        <v>35.940807136788443</v>
      </c>
      <c r="J1187" s="13">
        <f t="shared" si="437"/>
        <v>44.309999999999995</v>
      </c>
      <c r="K1187" s="13">
        <f>tarifest3(A1187,$A$3,Param!$B$10,Param!$C$10,Param!$D$10,Param!$E$10,Param!$B$11,Param!$C$11,Param!$D$11,Param!$E$11)</f>
        <v>44443</v>
      </c>
      <c r="L1187" s="3">
        <f t="shared" si="446"/>
        <v>37.759558198810531</v>
      </c>
      <c r="M1187" s="3">
        <f>tarifest3grenz(A1187,$A$3,Param!$B$10,Param!$C$10,Param!$D$10,Param!$E$10,Param!$B$11,Param!$C$11,Param!$D$11,Param!$E$11)*100</f>
        <v>42</v>
      </c>
      <c r="N1187" s="3">
        <f t="shared" si="447"/>
        <v>30043</v>
      </c>
      <c r="O1187" s="3">
        <f t="shared" si="448"/>
        <v>25.525063721325402</v>
      </c>
      <c r="P1187" s="13">
        <f t="shared" si="438"/>
        <v>82390</v>
      </c>
      <c r="Q1187" s="13">
        <f t="shared" si="449"/>
        <v>0</v>
      </c>
      <c r="R1187" s="13">
        <f>tarifest3(A1187-$K$3,$A$3,Param!$B$10,Param!$C$10,Param!$D$10,Param!$E$10,Param!$B$11,Param!$C$11,Param!$D$11,Param!$E$11)</f>
        <v>35803</v>
      </c>
      <c r="S1187" s="3">
        <f t="shared" si="450"/>
        <v>30.418861512319456</v>
      </c>
      <c r="T1187" s="3">
        <f>IF(A1187&lt;$K$3,$K$2,tarifest3grenz(A1187-$K$3,$A$3,Param!$B$10,Param!$C$10,Param!$D$10,Param!$E$10,Param!$B$11,Param!$C$11,Param!$D$11,Param!$E$11))*100</f>
        <v>42</v>
      </c>
      <c r="U1187" s="3">
        <f>MAX(K1187-tarifest3($K$3,$A$3,Param!$B$10,Param!$C$10,Param!$D$10,Param!$E$10,Param!$B$11,Param!$C$11,Param!$D$11,Param!$E$11),0)</f>
        <v>39213</v>
      </c>
      <c r="V1187" s="3">
        <f t="shared" si="451"/>
        <v>33.316057774001699</v>
      </c>
      <c r="W1187" s="3">
        <f t="shared" si="452"/>
        <v>42</v>
      </c>
      <c r="X1187" s="3">
        <f>soli3grenz(K1187,$A$3,Param!$J$9,Param!$J$10,Param!$J$11)*100</f>
        <v>5.5</v>
      </c>
      <c r="Y1187" s="13">
        <f t="shared" si="439"/>
        <v>39213</v>
      </c>
      <c r="Z1187" s="3">
        <f t="shared" si="453"/>
        <v>33.316057774001699</v>
      </c>
      <c r="AA1187" s="13">
        <f t="shared" si="440"/>
        <v>42</v>
      </c>
      <c r="AB1187" s="13">
        <f t="shared" si="441"/>
        <v>-3089.3300000000017</v>
      </c>
      <c r="AC1187" s="13">
        <f t="shared" si="442"/>
        <v>-2.6247493627867442</v>
      </c>
      <c r="AD1187" s="13">
        <f t="shared" si="443"/>
        <v>-2.3099999999999952</v>
      </c>
      <c r="AE1187" s="3">
        <f t="shared" si="444"/>
        <v>0</v>
      </c>
      <c r="AF1187" s="13">
        <f t="shared" si="432"/>
        <v>3089.3300000000017</v>
      </c>
      <c r="AG1187" s="13">
        <f t="shared" si="454"/>
        <v>2.6247493627867442</v>
      </c>
      <c r="AH1187" s="13">
        <f t="shared" si="433"/>
        <v>2.6247493627867442</v>
      </c>
    </row>
    <row r="1188" spans="1:34" x14ac:dyDescent="0.2">
      <c r="A1188" s="8">
        <f t="shared" si="455"/>
        <v>117800</v>
      </c>
      <c r="B1188" s="9">
        <f t="shared" si="435"/>
        <v>117.8</v>
      </c>
      <c r="C1188" s="13">
        <f>tarifest3(A1188,$A$3,Param!$B$5,Param!$C$5,Param!$D$5,Param!$E$5,Param!$B$6,Param!$C$6,Param!$D$6,Param!$E$6)</f>
        <v>40139</v>
      </c>
      <c r="D1188" s="3">
        <f t="shared" si="445"/>
        <v>34.073853989813244</v>
      </c>
      <c r="E1188" s="3">
        <f>tarifest3grenz(A1188,$A$3,Param!$B$5,Param!$C$5,Param!$D$5,Param!$E$5,Param!$B$6,Param!$C$6,Param!$D$6,Param!$E$6)*100</f>
        <v>42</v>
      </c>
      <c r="F1188" s="13">
        <f>soli3(C1188,$A$3,Param!$J$4,Param!$J$5,Param!$J$6)</f>
        <v>2207.64</v>
      </c>
      <c r="G1188" s="3">
        <f>soli3grenz(C1188,$A$3,Param!$J$4,Param!$J$5,Param!$J$6)*100</f>
        <v>5.5</v>
      </c>
      <c r="H1188" s="13">
        <f t="shared" si="436"/>
        <v>42346.64</v>
      </c>
      <c r="I1188" s="3">
        <f t="shared" si="434"/>
        <v>35.947911714770797</v>
      </c>
      <c r="J1188" s="13">
        <f t="shared" si="437"/>
        <v>44.309999999999995</v>
      </c>
      <c r="K1188" s="13">
        <f>tarifest3(A1188,$A$3,Param!$B$10,Param!$C$10,Param!$D$10,Param!$E$10,Param!$B$11,Param!$C$11,Param!$D$11,Param!$E$11)</f>
        <v>44485</v>
      </c>
      <c r="L1188" s="3">
        <f t="shared" si="446"/>
        <v>37.763157894736842</v>
      </c>
      <c r="M1188" s="3">
        <f>tarifest3grenz(A1188,$A$3,Param!$B$10,Param!$C$10,Param!$D$10,Param!$E$10,Param!$B$11,Param!$C$11,Param!$D$11,Param!$E$11)*100</f>
        <v>42</v>
      </c>
      <c r="N1188" s="3">
        <f t="shared" si="447"/>
        <v>30085</v>
      </c>
      <c r="O1188" s="3">
        <f t="shared" si="448"/>
        <v>25.539049235993211</v>
      </c>
      <c r="P1188" s="13">
        <f t="shared" si="438"/>
        <v>82460</v>
      </c>
      <c r="Q1188" s="13">
        <f t="shared" si="449"/>
        <v>0</v>
      </c>
      <c r="R1188" s="13">
        <f>tarifest3(A1188-$K$3,$A$3,Param!$B$10,Param!$C$10,Param!$D$10,Param!$E$10,Param!$B$11,Param!$C$11,Param!$D$11,Param!$E$11)</f>
        <v>35845</v>
      </c>
      <c r="S1188" s="3">
        <f t="shared" si="450"/>
        <v>30.428692699490661</v>
      </c>
      <c r="T1188" s="3">
        <f>IF(A1188&lt;$K$3,$K$2,tarifest3grenz(A1188-$K$3,$A$3,Param!$B$10,Param!$C$10,Param!$D$10,Param!$E$10,Param!$B$11,Param!$C$11,Param!$D$11,Param!$E$11))*100</f>
        <v>42</v>
      </c>
      <c r="U1188" s="3">
        <f>MAX(K1188-tarifest3($K$3,$A$3,Param!$B$10,Param!$C$10,Param!$D$10,Param!$E$10,Param!$B$11,Param!$C$11,Param!$D$11,Param!$E$11),0)</f>
        <v>39255</v>
      </c>
      <c r="V1188" s="3">
        <f t="shared" si="451"/>
        <v>33.323429541595928</v>
      </c>
      <c r="W1188" s="3">
        <f t="shared" si="452"/>
        <v>42</v>
      </c>
      <c r="X1188" s="3">
        <f>soli3grenz(K1188,$A$3,Param!$J$9,Param!$J$10,Param!$J$11)*100</f>
        <v>5.5</v>
      </c>
      <c r="Y1188" s="13">
        <f t="shared" si="439"/>
        <v>39255</v>
      </c>
      <c r="Z1188" s="3">
        <f t="shared" si="453"/>
        <v>33.323429541595928</v>
      </c>
      <c r="AA1188" s="13">
        <f t="shared" si="440"/>
        <v>42</v>
      </c>
      <c r="AB1188" s="13">
        <f t="shared" si="441"/>
        <v>-3091.6399999999994</v>
      </c>
      <c r="AC1188" s="13">
        <f t="shared" si="442"/>
        <v>-2.6244821731748686</v>
      </c>
      <c r="AD1188" s="13">
        <f t="shared" si="443"/>
        <v>-2.3099999999999952</v>
      </c>
      <c r="AE1188" s="3">
        <f t="shared" si="444"/>
        <v>0</v>
      </c>
      <c r="AF1188" s="13">
        <f t="shared" si="432"/>
        <v>3091.6399999999994</v>
      </c>
      <c r="AG1188" s="13">
        <f t="shared" si="454"/>
        <v>2.6244821731748686</v>
      </c>
      <c r="AH1188" s="13">
        <f t="shared" si="433"/>
        <v>2.6244821731748686</v>
      </c>
    </row>
    <row r="1189" spans="1:34" x14ac:dyDescent="0.2">
      <c r="A1189" s="8">
        <f t="shared" si="455"/>
        <v>117900</v>
      </c>
      <c r="B1189" s="9">
        <f t="shared" si="435"/>
        <v>117.9</v>
      </c>
      <c r="C1189" s="13">
        <f>tarifest3(A1189,$A$3,Param!$B$5,Param!$C$5,Param!$D$5,Param!$E$5,Param!$B$6,Param!$C$6,Param!$D$6,Param!$E$6)</f>
        <v>40181</v>
      </c>
      <c r="D1189" s="3">
        <f t="shared" si="445"/>
        <v>34.080576759966078</v>
      </c>
      <c r="E1189" s="3">
        <f>tarifest3grenz(A1189,$A$3,Param!$B$5,Param!$C$5,Param!$D$5,Param!$E$5,Param!$B$6,Param!$C$6,Param!$D$6,Param!$E$6)*100</f>
        <v>42</v>
      </c>
      <c r="F1189" s="13">
        <f>soli3(C1189,$A$3,Param!$J$4,Param!$J$5,Param!$J$6)</f>
        <v>2209.9499999999998</v>
      </c>
      <c r="G1189" s="3">
        <f>soli3grenz(C1189,$A$3,Param!$J$4,Param!$J$5,Param!$J$6)*100</f>
        <v>5.5</v>
      </c>
      <c r="H1189" s="13">
        <f t="shared" si="436"/>
        <v>42390.95</v>
      </c>
      <c r="I1189" s="3">
        <f t="shared" si="434"/>
        <v>35.955004240882097</v>
      </c>
      <c r="J1189" s="13">
        <f t="shared" si="437"/>
        <v>44.309999999999995</v>
      </c>
      <c r="K1189" s="13">
        <f>tarifest3(A1189,$A$3,Param!$B$10,Param!$C$10,Param!$D$10,Param!$E$10,Param!$B$11,Param!$C$11,Param!$D$11,Param!$E$11)</f>
        <v>44527</v>
      </c>
      <c r="L1189" s="3">
        <f t="shared" si="446"/>
        <v>37.766751484308735</v>
      </c>
      <c r="M1189" s="3">
        <f>tarifest3grenz(A1189,$A$3,Param!$B$10,Param!$C$10,Param!$D$10,Param!$E$10,Param!$B$11,Param!$C$11,Param!$D$11,Param!$E$11)*100</f>
        <v>42</v>
      </c>
      <c r="N1189" s="3">
        <f t="shared" si="447"/>
        <v>30127</v>
      </c>
      <c r="O1189" s="3">
        <f t="shared" si="448"/>
        <v>25.553011026293472</v>
      </c>
      <c r="P1189" s="13">
        <f t="shared" si="438"/>
        <v>82530</v>
      </c>
      <c r="Q1189" s="13">
        <f t="shared" si="449"/>
        <v>0</v>
      </c>
      <c r="R1189" s="13">
        <f>tarifest3(A1189-$K$3,$A$3,Param!$B$10,Param!$C$10,Param!$D$10,Param!$E$10,Param!$B$11,Param!$C$11,Param!$D$11,Param!$E$11)</f>
        <v>35887</v>
      </c>
      <c r="S1189" s="3">
        <f t="shared" si="450"/>
        <v>30.438507209499576</v>
      </c>
      <c r="T1189" s="3">
        <f>IF(A1189&lt;$K$3,$K$2,tarifest3grenz(A1189-$K$3,$A$3,Param!$B$10,Param!$C$10,Param!$D$10,Param!$E$10,Param!$B$11,Param!$C$11,Param!$D$11,Param!$E$11))*100</f>
        <v>42</v>
      </c>
      <c r="U1189" s="3">
        <f>MAX(K1189-tarifest3($K$3,$A$3,Param!$B$10,Param!$C$10,Param!$D$10,Param!$E$10,Param!$B$11,Param!$C$11,Param!$D$11,Param!$E$11),0)</f>
        <v>39297</v>
      </c>
      <c r="V1189" s="3">
        <f t="shared" si="451"/>
        <v>33.330788804071247</v>
      </c>
      <c r="W1189" s="3">
        <f t="shared" si="452"/>
        <v>42</v>
      </c>
      <c r="X1189" s="3">
        <f>soli3grenz(K1189,$A$3,Param!$J$9,Param!$J$10,Param!$J$11)*100</f>
        <v>5.5</v>
      </c>
      <c r="Y1189" s="13">
        <f t="shared" si="439"/>
        <v>39297</v>
      </c>
      <c r="Z1189" s="3">
        <f t="shared" si="453"/>
        <v>33.330788804071247</v>
      </c>
      <c r="AA1189" s="13">
        <f t="shared" si="440"/>
        <v>42</v>
      </c>
      <c r="AB1189" s="13">
        <f t="shared" si="441"/>
        <v>-3093.9499999999971</v>
      </c>
      <c r="AC1189" s="13">
        <f t="shared" si="442"/>
        <v>-2.6242154368108501</v>
      </c>
      <c r="AD1189" s="13">
        <f t="shared" si="443"/>
        <v>-2.3099999999999952</v>
      </c>
      <c r="AE1189" s="3">
        <f t="shared" si="444"/>
        <v>0</v>
      </c>
      <c r="AF1189" s="13">
        <f t="shared" si="432"/>
        <v>3093.9499999999971</v>
      </c>
      <c r="AG1189" s="13">
        <f t="shared" si="454"/>
        <v>2.6242154368108501</v>
      </c>
      <c r="AH1189" s="13">
        <f t="shared" si="433"/>
        <v>2.6242154368108501</v>
      </c>
    </row>
    <row r="1190" spans="1:34" x14ac:dyDescent="0.2">
      <c r="A1190" s="8">
        <f t="shared" si="455"/>
        <v>118000</v>
      </c>
      <c r="B1190" s="9">
        <f t="shared" si="435"/>
        <v>118</v>
      </c>
      <c r="C1190" s="13">
        <f>tarifest3(A1190,$A$3,Param!$B$5,Param!$C$5,Param!$D$5,Param!$E$5,Param!$B$6,Param!$C$6,Param!$D$6,Param!$E$6)</f>
        <v>40223</v>
      </c>
      <c r="D1190" s="3">
        <f t="shared" si="445"/>
        <v>34.087288135593219</v>
      </c>
      <c r="E1190" s="3">
        <f>tarifest3grenz(A1190,$A$3,Param!$B$5,Param!$C$5,Param!$D$5,Param!$E$5,Param!$B$6,Param!$C$6,Param!$D$6,Param!$E$6)*100</f>
        <v>42</v>
      </c>
      <c r="F1190" s="13">
        <f>soli3(C1190,$A$3,Param!$J$4,Param!$J$5,Param!$J$6)</f>
        <v>2212.2600000000002</v>
      </c>
      <c r="G1190" s="3">
        <f>soli3grenz(C1190,$A$3,Param!$J$4,Param!$J$5,Param!$J$6)*100</f>
        <v>5.5</v>
      </c>
      <c r="H1190" s="13">
        <f t="shared" si="436"/>
        <v>42435.26</v>
      </c>
      <c r="I1190" s="3">
        <f t="shared" si="434"/>
        <v>35.962084745762709</v>
      </c>
      <c r="J1190" s="13">
        <f t="shared" si="437"/>
        <v>44.309999999999995</v>
      </c>
      <c r="K1190" s="13">
        <f>tarifest3(A1190,$A$3,Param!$B$10,Param!$C$10,Param!$D$10,Param!$E$10,Param!$B$11,Param!$C$11,Param!$D$11,Param!$E$11)</f>
        <v>44569</v>
      </c>
      <c r="L1190" s="3">
        <f t="shared" si="446"/>
        <v>37.770338983050848</v>
      </c>
      <c r="M1190" s="3">
        <f>tarifest3grenz(A1190,$A$3,Param!$B$10,Param!$C$10,Param!$D$10,Param!$E$10,Param!$B$11,Param!$C$11,Param!$D$11,Param!$E$11)*100</f>
        <v>42</v>
      </c>
      <c r="N1190" s="3">
        <f t="shared" si="447"/>
        <v>30169</v>
      </c>
      <c r="O1190" s="3">
        <f t="shared" si="448"/>
        <v>25.566949152542374</v>
      </c>
      <c r="P1190" s="13">
        <f t="shared" si="438"/>
        <v>82600</v>
      </c>
      <c r="Q1190" s="13">
        <f t="shared" si="449"/>
        <v>0</v>
      </c>
      <c r="R1190" s="13">
        <f>tarifest3(A1190-$K$3,$A$3,Param!$B$10,Param!$C$10,Param!$D$10,Param!$E$10,Param!$B$11,Param!$C$11,Param!$D$11,Param!$E$11)</f>
        <v>35929</v>
      </c>
      <c r="S1190" s="3">
        <f t="shared" si="450"/>
        <v>30.448305084745762</v>
      </c>
      <c r="T1190" s="3">
        <f>IF(A1190&lt;$K$3,$K$2,tarifest3grenz(A1190-$K$3,$A$3,Param!$B$10,Param!$C$10,Param!$D$10,Param!$E$10,Param!$B$11,Param!$C$11,Param!$D$11,Param!$E$11))*100</f>
        <v>42</v>
      </c>
      <c r="U1190" s="3">
        <f>MAX(K1190-tarifest3($K$3,$A$3,Param!$B$10,Param!$C$10,Param!$D$10,Param!$E$10,Param!$B$11,Param!$C$11,Param!$D$11,Param!$E$11),0)</f>
        <v>39339</v>
      </c>
      <c r="V1190" s="3">
        <f t="shared" si="451"/>
        <v>33.338135593220343</v>
      </c>
      <c r="W1190" s="3">
        <f t="shared" si="452"/>
        <v>42</v>
      </c>
      <c r="X1190" s="3">
        <f>soli3grenz(K1190,$A$3,Param!$J$9,Param!$J$10,Param!$J$11)*100</f>
        <v>5.5</v>
      </c>
      <c r="Y1190" s="13">
        <f t="shared" si="439"/>
        <v>39339</v>
      </c>
      <c r="Z1190" s="3">
        <f t="shared" si="453"/>
        <v>33.338135593220343</v>
      </c>
      <c r="AA1190" s="13">
        <f t="shared" si="440"/>
        <v>42</v>
      </c>
      <c r="AB1190" s="13">
        <f t="shared" si="441"/>
        <v>-3096.260000000002</v>
      </c>
      <c r="AC1190" s="13">
        <f t="shared" si="442"/>
        <v>-2.6239491525423659</v>
      </c>
      <c r="AD1190" s="13">
        <f t="shared" si="443"/>
        <v>-2.3099999999999952</v>
      </c>
      <c r="AE1190" s="3">
        <f t="shared" si="444"/>
        <v>0</v>
      </c>
      <c r="AF1190" s="13">
        <f t="shared" si="432"/>
        <v>3096.260000000002</v>
      </c>
      <c r="AG1190" s="13">
        <f t="shared" si="454"/>
        <v>2.6239491525423659</v>
      </c>
      <c r="AH1190" s="13">
        <f t="shared" si="433"/>
        <v>2.6239491525423659</v>
      </c>
    </row>
    <row r="1191" spans="1:34" x14ac:dyDescent="0.2">
      <c r="A1191" s="8">
        <f t="shared" si="455"/>
        <v>118100</v>
      </c>
      <c r="B1191" s="9">
        <f t="shared" si="435"/>
        <v>118.1</v>
      </c>
      <c r="C1191" s="13">
        <f>tarifest3(A1191,$A$3,Param!$B$5,Param!$C$5,Param!$D$5,Param!$E$5,Param!$B$6,Param!$C$6,Param!$D$6,Param!$E$6)</f>
        <v>40265</v>
      </c>
      <c r="D1191" s="3">
        <f t="shared" si="445"/>
        <v>34.093988145639287</v>
      </c>
      <c r="E1191" s="3">
        <f>tarifest3grenz(A1191,$A$3,Param!$B$5,Param!$C$5,Param!$D$5,Param!$E$5,Param!$B$6,Param!$C$6,Param!$D$6,Param!$E$6)*100</f>
        <v>42</v>
      </c>
      <c r="F1191" s="13">
        <f>soli3(C1191,$A$3,Param!$J$4,Param!$J$5,Param!$J$6)</f>
        <v>2214.5700000000002</v>
      </c>
      <c r="G1191" s="3">
        <f>soli3grenz(C1191,$A$3,Param!$J$4,Param!$J$5,Param!$J$6)*100</f>
        <v>5.5</v>
      </c>
      <c r="H1191" s="13">
        <f t="shared" si="436"/>
        <v>42479.57</v>
      </c>
      <c r="I1191" s="3">
        <f t="shared" si="434"/>
        <v>35.969153259949195</v>
      </c>
      <c r="J1191" s="13">
        <f t="shared" si="437"/>
        <v>44.309999999999995</v>
      </c>
      <c r="K1191" s="13">
        <f>tarifest3(A1191,$A$3,Param!$B$10,Param!$C$10,Param!$D$10,Param!$E$10,Param!$B$11,Param!$C$11,Param!$D$11,Param!$E$11)</f>
        <v>44611</v>
      </c>
      <c r="L1191" s="3">
        <f t="shared" si="446"/>
        <v>37.773920406435224</v>
      </c>
      <c r="M1191" s="3">
        <f>tarifest3grenz(A1191,$A$3,Param!$B$10,Param!$C$10,Param!$D$10,Param!$E$10,Param!$B$11,Param!$C$11,Param!$D$11,Param!$E$11)*100</f>
        <v>42</v>
      </c>
      <c r="N1191" s="3">
        <f t="shared" si="447"/>
        <v>30211</v>
      </c>
      <c r="O1191" s="3">
        <f t="shared" si="448"/>
        <v>25.580863674851823</v>
      </c>
      <c r="P1191" s="13">
        <f t="shared" si="438"/>
        <v>82670</v>
      </c>
      <c r="Q1191" s="13">
        <f t="shared" si="449"/>
        <v>0</v>
      </c>
      <c r="R1191" s="13">
        <f>tarifest3(A1191-$K$3,$A$3,Param!$B$10,Param!$C$10,Param!$D$10,Param!$E$10,Param!$B$11,Param!$C$11,Param!$D$11,Param!$E$11)</f>
        <v>35971</v>
      </c>
      <c r="S1191" s="3">
        <f t="shared" si="450"/>
        <v>30.458086367485183</v>
      </c>
      <c r="T1191" s="3">
        <f>IF(A1191&lt;$K$3,$K$2,tarifest3grenz(A1191-$K$3,$A$3,Param!$B$10,Param!$C$10,Param!$D$10,Param!$E$10,Param!$B$11,Param!$C$11,Param!$D$11,Param!$E$11))*100</f>
        <v>42</v>
      </c>
      <c r="U1191" s="3">
        <f>MAX(K1191-tarifest3($K$3,$A$3,Param!$B$10,Param!$C$10,Param!$D$10,Param!$E$10,Param!$B$11,Param!$C$11,Param!$D$11,Param!$E$11),0)</f>
        <v>39381</v>
      </c>
      <c r="V1191" s="3">
        <f t="shared" si="451"/>
        <v>33.345469940728194</v>
      </c>
      <c r="W1191" s="3">
        <f t="shared" si="452"/>
        <v>42</v>
      </c>
      <c r="X1191" s="3">
        <f>soli3grenz(K1191,$A$3,Param!$J$9,Param!$J$10,Param!$J$11)*100</f>
        <v>5.5</v>
      </c>
      <c r="Y1191" s="13">
        <f t="shared" si="439"/>
        <v>39381</v>
      </c>
      <c r="Z1191" s="3">
        <f t="shared" si="453"/>
        <v>33.345469940728194</v>
      </c>
      <c r="AA1191" s="13">
        <f t="shared" si="440"/>
        <v>42</v>
      </c>
      <c r="AB1191" s="13">
        <f t="shared" si="441"/>
        <v>-3098.5699999999997</v>
      </c>
      <c r="AC1191" s="13">
        <f t="shared" si="442"/>
        <v>-2.6236833192210014</v>
      </c>
      <c r="AD1191" s="13">
        <f t="shared" si="443"/>
        <v>-2.3099999999999952</v>
      </c>
      <c r="AE1191" s="3">
        <f t="shared" si="444"/>
        <v>0</v>
      </c>
      <c r="AF1191" s="13">
        <f t="shared" si="432"/>
        <v>3098.5699999999997</v>
      </c>
      <c r="AG1191" s="13">
        <f t="shared" si="454"/>
        <v>2.6236833192210014</v>
      </c>
      <c r="AH1191" s="13">
        <f t="shared" si="433"/>
        <v>2.6236833192210014</v>
      </c>
    </row>
    <row r="1192" spans="1:34" x14ac:dyDescent="0.2">
      <c r="A1192" s="8">
        <f t="shared" si="455"/>
        <v>118200</v>
      </c>
      <c r="B1192" s="9">
        <f t="shared" si="435"/>
        <v>118.2</v>
      </c>
      <c r="C1192" s="13">
        <f>tarifest3(A1192,$A$3,Param!$B$5,Param!$C$5,Param!$D$5,Param!$E$5,Param!$B$6,Param!$C$6,Param!$D$6,Param!$E$6)</f>
        <v>40307</v>
      </c>
      <c r="D1192" s="3">
        <f t="shared" si="445"/>
        <v>34.10067681895093</v>
      </c>
      <c r="E1192" s="3">
        <f>tarifest3grenz(A1192,$A$3,Param!$B$5,Param!$C$5,Param!$D$5,Param!$E$5,Param!$B$6,Param!$C$6,Param!$D$6,Param!$E$6)*100</f>
        <v>42</v>
      </c>
      <c r="F1192" s="13">
        <f>soli3(C1192,$A$3,Param!$J$4,Param!$J$5,Param!$J$6)</f>
        <v>2216.88</v>
      </c>
      <c r="G1192" s="3">
        <f>soli3grenz(C1192,$A$3,Param!$J$4,Param!$J$5,Param!$J$6)*100</f>
        <v>5.5</v>
      </c>
      <c r="H1192" s="13">
        <f t="shared" si="436"/>
        <v>42523.88</v>
      </c>
      <c r="I1192" s="3">
        <f t="shared" si="434"/>
        <v>35.976209813874789</v>
      </c>
      <c r="J1192" s="13">
        <f t="shared" si="437"/>
        <v>44.309999999999995</v>
      </c>
      <c r="K1192" s="13">
        <f>tarifest3(A1192,$A$3,Param!$B$10,Param!$C$10,Param!$D$10,Param!$E$10,Param!$B$11,Param!$C$11,Param!$D$11,Param!$E$11)</f>
        <v>44653</v>
      </c>
      <c r="L1192" s="3">
        <f t="shared" si="446"/>
        <v>37.777495769881561</v>
      </c>
      <c r="M1192" s="3">
        <f>tarifest3grenz(A1192,$A$3,Param!$B$10,Param!$C$10,Param!$D$10,Param!$E$10,Param!$B$11,Param!$C$11,Param!$D$11,Param!$E$11)*100</f>
        <v>42</v>
      </c>
      <c r="N1192" s="3">
        <f t="shared" si="447"/>
        <v>30253</v>
      </c>
      <c r="O1192" s="3">
        <f t="shared" si="448"/>
        <v>25.594754653130288</v>
      </c>
      <c r="P1192" s="13">
        <f t="shared" si="438"/>
        <v>82740</v>
      </c>
      <c r="Q1192" s="13">
        <f t="shared" si="449"/>
        <v>0</v>
      </c>
      <c r="R1192" s="13">
        <f>tarifest3(A1192-$K$3,$A$3,Param!$B$10,Param!$C$10,Param!$D$10,Param!$E$10,Param!$B$11,Param!$C$11,Param!$D$11,Param!$E$11)</f>
        <v>36013</v>
      </c>
      <c r="S1192" s="3">
        <f t="shared" si="450"/>
        <v>30.467851099830796</v>
      </c>
      <c r="T1192" s="3">
        <f>IF(A1192&lt;$K$3,$K$2,tarifest3grenz(A1192-$K$3,$A$3,Param!$B$10,Param!$C$10,Param!$D$10,Param!$E$10,Param!$B$11,Param!$C$11,Param!$D$11,Param!$E$11))*100</f>
        <v>42</v>
      </c>
      <c r="U1192" s="3">
        <f>MAX(K1192-tarifest3($K$3,$A$3,Param!$B$10,Param!$C$10,Param!$D$10,Param!$E$10,Param!$B$11,Param!$C$11,Param!$D$11,Param!$E$11),0)</f>
        <v>39423</v>
      </c>
      <c r="V1192" s="3">
        <f t="shared" si="451"/>
        <v>33.352791878172589</v>
      </c>
      <c r="W1192" s="3">
        <f t="shared" si="452"/>
        <v>42</v>
      </c>
      <c r="X1192" s="3">
        <f>soli3grenz(K1192,$A$3,Param!$J$9,Param!$J$10,Param!$J$11)*100</f>
        <v>5.5</v>
      </c>
      <c r="Y1192" s="13">
        <f t="shared" si="439"/>
        <v>39423</v>
      </c>
      <c r="Z1192" s="3">
        <f t="shared" si="453"/>
        <v>33.352791878172589</v>
      </c>
      <c r="AA1192" s="13">
        <f t="shared" si="440"/>
        <v>42</v>
      </c>
      <c r="AB1192" s="13">
        <f t="shared" si="441"/>
        <v>-3100.8799999999974</v>
      </c>
      <c r="AC1192" s="13">
        <f t="shared" si="442"/>
        <v>-2.6234179357022001</v>
      </c>
      <c r="AD1192" s="13">
        <f t="shared" si="443"/>
        <v>-2.3099999999999952</v>
      </c>
      <c r="AE1192" s="3">
        <f t="shared" si="444"/>
        <v>0</v>
      </c>
      <c r="AF1192" s="13">
        <f t="shared" si="432"/>
        <v>3100.8799999999974</v>
      </c>
      <c r="AG1192" s="13">
        <f t="shared" si="454"/>
        <v>2.6234179357022001</v>
      </c>
      <c r="AH1192" s="13">
        <f t="shared" si="433"/>
        <v>2.6234179357022001</v>
      </c>
    </row>
    <row r="1193" spans="1:34" x14ac:dyDescent="0.2">
      <c r="A1193" s="8">
        <f t="shared" si="455"/>
        <v>118300</v>
      </c>
      <c r="B1193" s="9">
        <f t="shared" si="435"/>
        <v>118.3</v>
      </c>
      <c r="C1193" s="13">
        <f>tarifest3(A1193,$A$3,Param!$B$5,Param!$C$5,Param!$D$5,Param!$E$5,Param!$B$6,Param!$C$6,Param!$D$6,Param!$E$6)</f>
        <v>40349</v>
      </c>
      <c r="D1193" s="3">
        <f t="shared" si="445"/>
        <v>34.107354184277263</v>
      </c>
      <c r="E1193" s="3">
        <f>tarifest3grenz(A1193,$A$3,Param!$B$5,Param!$C$5,Param!$D$5,Param!$E$5,Param!$B$6,Param!$C$6,Param!$D$6,Param!$E$6)*100</f>
        <v>42</v>
      </c>
      <c r="F1193" s="13">
        <f>soli3(C1193,$A$3,Param!$J$4,Param!$J$5,Param!$J$6)</f>
        <v>2219.19</v>
      </c>
      <c r="G1193" s="3">
        <f>soli3grenz(C1193,$A$3,Param!$J$4,Param!$J$5,Param!$J$6)*100</f>
        <v>5.5</v>
      </c>
      <c r="H1193" s="13">
        <f t="shared" si="436"/>
        <v>42568.19</v>
      </c>
      <c r="I1193" s="3">
        <f t="shared" si="434"/>
        <v>35.983254437869824</v>
      </c>
      <c r="J1193" s="13">
        <f t="shared" si="437"/>
        <v>44.309999999999995</v>
      </c>
      <c r="K1193" s="13">
        <f>tarifest3(A1193,$A$3,Param!$B$10,Param!$C$10,Param!$D$10,Param!$E$10,Param!$B$11,Param!$C$11,Param!$D$11,Param!$E$11)</f>
        <v>44695</v>
      </c>
      <c r="L1193" s="3">
        <f t="shared" si="446"/>
        <v>37.781065088757401</v>
      </c>
      <c r="M1193" s="3">
        <f>tarifest3grenz(A1193,$A$3,Param!$B$10,Param!$C$10,Param!$D$10,Param!$E$10,Param!$B$11,Param!$C$11,Param!$D$11,Param!$E$11)*100</f>
        <v>42</v>
      </c>
      <c r="N1193" s="3">
        <f t="shared" si="447"/>
        <v>30295</v>
      </c>
      <c r="O1193" s="3">
        <f t="shared" si="448"/>
        <v>25.608622147083686</v>
      </c>
      <c r="P1193" s="13">
        <f t="shared" si="438"/>
        <v>82810</v>
      </c>
      <c r="Q1193" s="13">
        <f t="shared" si="449"/>
        <v>0</v>
      </c>
      <c r="R1193" s="13">
        <f>tarifest3(A1193-$K$3,$A$3,Param!$B$10,Param!$C$10,Param!$D$10,Param!$E$10,Param!$B$11,Param!$C$11,Param!$D$11,Param!$E$11)</f>
        <v>36055</v>
      </c>
      <c r="S1193" s="3">
        <f t="shared" si="450"/>
        <v>30.477599323753168</v>
      </c>
      <c r="T1193" s="3">
        <f>IF(A1193&lt;$K$3,$K$2,tarifest3grenz(A1193-$K$3,$A$3,Param!$B$10,Param!$C$10,Param!$D$10,Param!$E$10,Param!$B$11,Param!$C$11,Param!$D$11,Param!$E$11))*100</f>
        <v>42</v>
      </c>
      <c r="U1193" s="3">
        <f>MAX(K1193-tarifest3($K$3,$A$3,Param!$B$10,Param!$C$10,Param!$D$10,Param!$E$10,Param!$B$11,Param!$C$11,Param!$D$11,Param!$E$11),0)</f>
        <v>39465</v>
      </c>
      <c r="V1193" s="3">
        <f t="shared" si="451"/>
        <v>33.360101437024511</v>
      </c>
      <c r="W1193" s="3">
        <f t="shared" si="452"/>
        <v>42</v>
      </c>
      <c r="X1193" s="3">
        <f>soli3grenz(K1193,$A$3,Param!$J$9,Param!$J$10,Param!$J$11)*100</f>
        <v>5.5</v>
      </c>
      <c r="Y1193" s="13">
        <f t="shared" si="439"/>
        <v>39465</v>
      </c>
      <c r="Z1193" s="3">
        <f t="shared" si="453"/>
        <v>33.360101437024511</v>
      </c>
      <c r="AA1193" s="13">
        <f t="shared" si="440"/>
        <v>42</v>
      </c>
      <c r="AB1193" s="13">
        <f t="shared" si="441"/>
        <v>-3103.1900000000023</v>
      </c>
      <c r="AC1193" s="13">
        <f t="shared" si="442"/>
        <v>-2.6231530008453134</v>
      </c>
      <c r="AD1193" s="13">
        <f t="shared" si="443"/>
        <v>-2.3099999999999952</v>
      </c>
      <c r="AE1193" s="3">
        <f t="shared" si="444"/>
        <v>0</v>
      </c>
      <c r="AF1193" s="13">
        <f t="shared" si="432"/>
        <v>3103.1900000000023</v>
      </c>
      <c r="AG1193" s="13">
        <f t="shared" si="454"/>
        <v>2.6231530008453134</v>
      </c>
      <c r="AH1193" s="13">
        <f t="shared" si="433"/>
        <v>2.6231530008453134</v>
      </c>
    </row>
    <row r="1194" spans="1:34" x14ac:dyDescent="0.2">
      <c r="A1194" s="8">
        <f t="shared" si="455"/>
        <v>118400</v>
      </c>
      <c r="B1194" s="9">
        <f t="shared" si="435"/>
        <v>118.4</v>
      </c>
      <c r="C1194" s="13">
        <f>tarifest3(A1194,$A$3,Param!$B$5,Param!$C$5,Param!$D$5,Param!$E$5,Param!$B$6,Param!$C$6,Param!$D$6,Param!$E$6)</f>
        <v>40391</v>
      </c>
      <c r="D1194" s="3">
        <f t="shared" si="445"/>
        <v>34.114020270270267</v>
      </c>
      <c r="E1194" s="3">
        <f>tarifest3grenz(A1194,$A$3,Param!$B$5,Param!$C$5,Param!$D$5,Param!$E$5,Param!$B$6,Param!$C$6,Param!$D$6,Param!$E$6)*100</f>
        <v>42</v>
      </c>
      <c r="F1194" s="13">
        <f>soli3(C1194,$A$3,Param!$J$4,Param!$J$5,Param!$J$6)</f>
        <v>2221.5</v>
      </c>
      <c r="G1194" s="3">
        <f>soli3grenz(C1194,$A$3,Param!$J$4,Param!$J$5,Param!$J$6)*100</f>
        <v>5.5</v>
      </c>
      <c r="H1194" s="13">
        <f t="shared" si="436"/>
        <v>42612.5</v>
      </c>
      <c r="I1194" s="3">
        <f t="shared" si="434"/>
        <v>35.990287162162161</v>
      </c>
      <c r="J1194" s="13">
        <f t="shared" si="437"/>
        <v>44.309999999999995</v>
      </c>
      <c r="K1194" s="13">
        <f>tarifest3(A1194,$A$3,Param!$B$10,Param!$C$10,Param!$D$10,Param!$E$10,Param!$B$11,Param!$C$11,Param!$D$11,Param!$E$11)</f>
        <v>44737</v>
      </c>
      <c r="L1194" s="3">
        <f t="shared" si="446"/>
        <v>37.784628378378379</v>
      </c>
      <c r="M1194" s="3">
        <f>tarifest3grenz(A1194,$A$3,Param!$B$10,Param!$C$10,Param!$D$10,Param!$E$10,Param!$B$11,Param!$C$11,Param!$D$11,Param!$E$11)*100</f>
        <v>42</v>
      </c>
      <c r="N1194" s="3">
        <f t="shared" si="447"/>
        <v>30337</v>
      </c>
      <c r="O1194" s="3">
        <f t="shared" si="448"/>
        <v>25.622466216216218</v>
      </c>
      <c r="P1194" s="13">
        <f t="shared" si="438"/>
        <v>82880</v>
      </c>
      <c r="Q1194" s="13">
        <f t="shared" si="449"/>
        <v>0</v>
      </c>
      <c r="R1194" s="13">
        <f>tarifest3(A1194-$K$3,$A$3,Param!$B$10,Param!$C$10,Param!$D$10,Param!$E$10,Param!$B$11,Param!$C$11,Param!$D$11,Param!$E$11)</f>
        <v>36097</v>
      </c>
      <c r="S1194" s="3">
        <f t="shared" si="450"/>
        <v>30.487331081081081</v>
      </c>
      <c r="T1194" s="3">
        <f>IF(A1194&lt;$K$3,$K$2,tarifest3grenz(A1194-$K$3,$A$3,Param!$B$10,Param!$C$10,Param!$D$10,Param!$E$10,Param!$B$11,Param!$C$11,Param!$D$11,Param!$E$11))*100</f>
        <v>42</v>
      </c>
      <c r="U1194" s="3">
        <f>MAX(K1194-tarifest3($K$3,$A$3,Param!$B$10,Param!$C$10,Param!$D$10,Param!$E$10,Param!$B$11,Param!$C$11,Param!$D$11,Param!$E$11),0)</f>
        <v>39507</v>
      </c>
      <c r="V1194" s="3">
        <f t="shared" si="451"/>
        <v>33.367398648648653</v>
      </c>
      <c r="W1194" s="3">
        <f t="shared" si="452"/>
        <v>42</v>
      </c>
      <c r="X1194" s="3">
        <f>soli3grenz(K1194,$A$3,Param!$J$9,Param!$J$10,Param!$J$11)*100</f>
        <v>5.5</v>
      </c>
      <c r="Y1194" s="13">
        <f t="shared" si="439"/>
        <v>39507</v>
      </c>
      <c r="Z1194" s="3">
        <f t="shared" si="453"/>
        <v>33.367398648648653</v>
      </c>
      <c r="AA1194" s="13">
        <f t="shared" si="440"/>
        <v>42</v>
      </c>
      <c r="AB1194" s="13">
        <f t="shared" si="441"/>
        <v>-3105.5</v>
      </c>
      <c r="AC1194" s="13">
        <f t="shared" si="442"/>
        <v>-2.6228885135135087</v>
      </c>
      <c r="AD1194" s="13">
        <f t="shared" si="443"/>
        <v>-2.3099999999999952</v>
      </c>
      <c r="AE1194" s="3">
        <f t="shared" si="444"/>
        <v>0</v>
      </c>
      <c r="AF1194" s="13">
        <f t="shared" si="432"/>
        <v>3105.5</v>
      </c>
      <c r="AG1194" s="13">
        <f t="shared" si="454"/>
        <v>2.6228885135135087</v>
      </c>
      <c r="AH1194" s="13">
        <f t="shared" si="433"/>
        <v>2.6228885135135087</v>
      </c>
    </row>
    <row r="1195" spans="1:34" x14ac:dyDescent="0.2">
      <c r="A1195" s="8">
        <f t="shared" si="455"/>
        <v>118500</v>
      </c>
      <c r="B1195" s="9">
        <f t="shared" si="435"/>
        <v>118.5</v>
      </c>
      <c r="C1195" s="13">
        <f>tarifest3(A1195,$A$3,Param!$B$5,Param!$C$5,Param!$D$5,Param!$E$5,Param!$B$6,Param!$C$6,Param!$D$6,Param!$E$6)</f>
        <v>40433</v>
      </c>
      <c r="D1195" s="3">
        <f t="shared" si="445"/>
        <v>34.120675105485233</v>
      </c>
      <c r="E1195" s="3">
        <f>tarifest3grenz(A1195,$A$3,Param!$B$5,Param!$C$5,Param!$D$5,Param!$E$5,Param!$B$6,Param!$C$6,Param!$D$6,Param!$E$6)*100</f>
        <v>42</v>
      </c>
      <c r="F1195" s="13">
        <f>soli3(C1195,$A$3,Param!$J$4,Param!$J$5,Param!$J$6)</f>
        <v>2223.81</v>
      </c>
      <c r="G1195" s="3">
        <f>soli3grenz(C1195,$A$3,Param!$J$4,Param!$J$5,Param!$J$6)*100</f>
        <v>5.5</v>
      </c>
      <c r="H1195" s="13">
        <f t="shared" si="436"/>
        <v>42656.81</v>
      </c>
      <c r="I1195" s="3">
        <f t="shared" si="434"/>
        <v>35.997308016877632</v>
      </c>
      <c r="J1195" s="13">
        <f t="shared" si="437"/>
        <v>44.309999999999995</v>
      </c>
      <c r="K1195" s="13">
        <f>tarifest3(A1195,$A$3,Param!$B$10,Param!$C$10,Param!$D$10,Param!$E$10,Param!$B$11,Param!$C$11,Param!$D$11,Param!$E$11)</f>
        <v>44779</v>
      </c>
      <c r="L1195" s="3">
        <f t="shared" si="446"/>
        <v>37.788185654008437</v>
      </c>
      <c r="M1195" s="3">
        <f>tarifest3grenz(A1195,$A$3,Param!$B$10,Param!$C$10,Param!$D$10,Param!$E$10,Param!$B$11,Param!$C$11,Param!$D$11,Param!$E$11)*100</f>
        <v>42</v>
      </c>
      <c r="N1195" s="3">
        <f t="shared" si="447"/>
        <v>30379</v>
      </c>
      <c r="O1195" s="3">
        <f t="shared" si="448"/>
        <v>25.636286919831225</v>
      </c>
      <c r="P1195" s="13">
        <f t="shared" si="438"/>
        <v>82950</v>
      </c>
      <c r="Q1195" s="13">
        <f t="shared" si="449"/>
        <v>0</v>
      </c>
      <c r="R1195" s="13">
        <f>tarifest3(A1195-$K$3,$A$3,Param!$B$10,Param!$C$10,Param!$D$10,Param!$E$10,Param!$B$11,Param!$C$11,Param!$D$11,Param!$E$11)</f>
        <v>36139</v>
      </c>
      <c r="S1195" s="3">
        <f t="shared" si="450"/>
        <v>30.497046413502112</v>
      </c>
      <c r="T1195" s="3">
        <f>IF(A1195&lt;$K$3,$K$2,tarifest3grenz(A1195-$K$3,$A$3,Param!$B$10,Param!$C$10,Param!$D$10,Param!$E$10,Param!$B$11,Param!$C$11,Param!$D$11,Param!$E$11))*100</f>
        <v>42</v>
      </c>
      <c r="U1195" s="3">
        <f>MAX(K1195-tarifest3($K$3,$A$3,Param!$B$10,Param!$C$10,Param!$D$10,Param!$E$10,Param!$B$11,Param!$C$11,Param!$D$11,Param!$E$11),0)</f>
        <v>39549</v>
      </c>
      <c r="V1195" s="3">
        <f t="shared" si="451"/>
        <v>33.374683544303792</v>
      </c>
      <c r="W1195" s="3">
        <f t="shared" si="452"/>
        <v>42</v>
      </c>
      <c r="X1195" s="3">
        <f>soli3grenz(K1195,$A$3,Param!$J$9,Param!$J$10,Param!$J$11)*100</f>
        <v>5.5</v>
      </c>
      <c r="Y1195" s="13">
        <f t="shared" si="439"/>
        <v>39549</v>
      </c>
      <c r="Z1195" s="3">
        <f t="shared" si="453"/>
        <v>33.374683544303792</v>
      </c>
      <c r="AA1195" s="13">
        <f t="shared" si="440"/>
        <v>42</v>
      </c>
      <c r="AB1195" s="13">
        <f t="shared" si="441"/>
        <v>-3107.8099999999977</v>
      </c>
      <c r="AC1195" s="13">
        <f t="shared" si="442"/>
        <v>-2.6226244725738397</v>
      </c>
      <c r="AD1195" s="13">
        <f t="shared" si="443"/>
        <v>-2.3099999999999952</v>
      </c>
      <c r="AE1195" s="3">
        <f t="shared" si="444"/>
        <v>0</v>
      </c>
      <c r="AF1195" s="13">
        <f t="shared" si="432"/>
        <v>3107.8099999999977</v>
      </c>
      <c r="AG1195" s="13">
        <f t="shared" si="454"/>
        <v>2.6226244725738397</v>
      </c>
      <c r="AH1195" s="13">
        <f t="shared" si="433"/>
        <v>2.6226244725738397</v>
      </c>
    </row>
    <row r="1196" spans="1:34" x14ac:dyDescent="0.2">
      <c r="A1196" s="8">
        <f t="shared" si="455"/>
        <v>118600</v>
      </c>
      <c r="B1196" s="9">
        <f t="shared" si="435"/>
        <v>118.6</v>
      </c>
      <c r="C1196" s="13">
        <f>tarifest3(A1196,$A$3,Param!$B$5,Param!$C$5,Param!$D$5,Param!$E$5,Param!$B$6,Param!$C$6,Param!$D$6,Param!$E$6)</f>
        <v>40475</v>
      </c>
      <c r="D1196" s="3">
        <f t="shared" si="445"/>
        <v>34.127318718381112</v>
      </c>
      <c r="E1196" s="3">
        <f>tarifest3grenz(A1196,$A$3,Param!$B$5,Param!$C$5,Param!$D$5,Param!$E$5,Param!$B$6,Param!$C$6,Param!$D$6,Param!$E$6)*100</f>
        <v>42</v>
      </c>
      <c r="F1196" s="13">
        <f>soli3(C1196,$A$3,Param!$J$4,Param!$J$5,Param!$J$6)</f>
        <v>2226.12</v>
      </c>
      <c r="G1196" s="3">
        <f>soli3grenz(C1196,$A$3,Param!$J$4,Param!$J$5,Param!$J$6)*100</f>
        <v>5.5</v>
      </c>
      <c r="H1196" s="13">
        <f t="shared" si="436"/>
        <v>42701.120000000003</v>
      </c>
      <c r="I1196" s="3">
        <f t="shared" si="434"/>
        <v>36.004317032040476</v>
      </c>
      <c r="J1196" s="13">
        <f t="shared" si="437"/>
        <v>44.309999999999995</v>
      </c>
      <c r="K1196" s="13">
        <f>tarifest3(A1196,$A$3,Param!$B$10,Param!$C$10,Param!$D$10,Param!$E$10,Param!$B$11,Param!$C$11,Param!$D$11,Param!$E$11)</f>
        <v>44821</v>
      </c>
      <c r="L1196" s="3">
        <f t="shared" si="446"/>
        <v>37.791736930860033</v>
      </c>
      <c r="M1196" s="3">
        <f>tarifest3grenz(A1196,$A$3,Param!$B$10,Param!$C$10,Param!$D$10,Param!$E$10,Param!$B$11,Param!$C$11,Param!$D$11,Param!$E$11)*100</f>
        <v>42</v>
      </c>
      <c r="N1196" s="3">
        <f t="shared" si="447"/>
        <v>30421</v>
      </c>
      <c r="O1196" s="3">
        <f t="shared" si="448"/>
        <v>25.650084317032039</v>
      </c>
      <c r="P1196" s="13">
        <f t="shared" si="438"/>
        <v>83020</v>
      </c>
      <c r="Q1196" s="13">
        <f t="shared" si="449"/>
        <v>0</v>
      </c>
      <c r="R1196" s="13">
        <f>tarifest3(A1196-$K$3,$A$3,Param!$B$10,Param!$C$10,Param!$D$10,Param!$E$10,Param!$B$11,Param!$C$11,Param!$D$11,Param!$E$11)</f>
        <v>36181</v>
      </c>
      <c r="S1196" s="3">
        <f t="shared" si="450"/>
        <v>30.506745362563237</v>
      </c>
      <c r="T1196" s="3">
        <f>IF(A1196&lt;$K$3,$K$2,tarifest3grenz(A1196-$K$3,$A$3,Param!$B$10,Param!$C$10,Param!$D$10,Param!$E$10,Param!$B$11,Param!$C$11,Param!$D$11,Param!$E$11))*100</f>
        <v>42</v>
      </c>
      <c r="U1196" s="3">
        <f>MAX(K1196-tarifest3($K$3,$A$3,Param!$B$10,Param!$C$10,Param!$D$10,Param!$E$10,Param!$B$11,Param!$C$11,Param!$D$11,Param!$E$11),0)</f>
        <v>39591</v>
      </c>
      <c r="V1196" s="3">
        <f t="shared" si="451"/>
        <v>33.381956155143335</v>
      </c>
      <c r="W1196" s="3">
        <f t="shared" si="452"/>
        <v>42</v>
      </c>
      <c r="X1196" s="3">
        <f>soli3grenz(K1196,$A$3,Param!$J$9,Param!$J$10,Param!$J$11)*100</f>
        <v>5.5</v>
      </c>
      <c r="Y1196" s="13">
        <f t="shared" si="439"/>
        <v>39591</v>
      </c>
      <c r="Z1196" s="3">
        <f t="shared" si="453"/>
        <v>33.381956155143335</v>
      </c>
      <c r="AA1196" s="13">
        <f t="shared" si="440"/>
        <v>42</v>
      </c>
      <c r="AB1196" s="13">
        <f t="shared" si="441"/>
        <v>-3110.1200000000026</v>
      </c>
      <c r="AC1196" s="13">
        <f t="shared" si="442"/>
        <v>-2.6223608768971403</v>
      </c>
      <c r="AD1196" s="13">
        <f t="shared" si="443"/>
        <v>-2.3099999999999952</v>
      </c>
      <c r="AE1196" s="3">
        <f t="shared" si="444"/>
        <v>0</v>
      </c>
      <c r="AF1196" s="13">
        <f t="shared" si="432"/>
        <v>3110.1200000000026</v>
      </c>
      <c r="AG1196" s="13">
        <f t="shared" si="454"/>
        <v>2.6223608768971403</v>
      </c>
      <c r="AH1196" s="13">
        <f t="shared" si="433"/>
        <v>2.6223608768971403</v>
      </c>
    </row>
    <row r="1197" spans="1:34" x14ac:dyDescent="0.2">
      <c r="A1197" s="8">
        <f t="shared" si="455"/>
        <v>118700</v>
      </c>
      <c r="B1197" s="9">
        <f t="shared" si="435"/>
        <v>118.7</v>
      </c>
      <c r="C1197" s="13">
        <f>tarifest3(A1197,$A$3,Param!$B$5,Param!$C$5,Param!$D$5,Param!$E$5,Param!$B$6,Param!$C$6,Param!$D$6,Param!$E$6)</f>
        <v>40517</v>
      </c>
      <c r="D1197" s="3">
        <f t="shared" si="445"/>
        <v>34.133951137320977</v>
      </c>
      <c r="E1197" s="3">
        <f>tarifest3grenz(A1197,$A$3,Param!$B$5,Param!$C$5,Param!$D$5,Param!$E$5,Param!$B$6,Param!$C$6,Param!$D$6,Param!$E$6)*100</f>
        <v>42</v>
      </c>
      <c r="F1197" s="13">
        <f>soli3(C1197,$A$3,Param!$J$4,Param!$J$5,Param!$J$6)</f>
        <v>2228.4299999999998</v>
      </c>
      <c r="G1197" s="3">
        <f>soli3grenz(C1197,$A$3,Param!$J$4,Param!$J$5,Param!$J$6)*100</f>
        <v>5.5</v>
      </c>
      <c r="H1197" s="13">
        <f t="shared" si="436"/>
        <v>42745.43</v>
      </c>
      <c r="I1197" s="3">
        <f t="shared" si="434"/>
        <v>36.011314237573714</v>
      </c>
      <c r="J1197" s="13">
        <f t="shared" si="437"/>
        <v>44.309999999999995</v>
      </c>
      <c r="K1197" s="13">
        <f>tarifest3(A1197,$A$3,Param!$B$10,Param!$C$10,Param!$D$10,Param!$E$10,Param!$B$11,Param!$C$11,Param!$D$11,Param!$E$11)</f>
        <v>44863</v>
      </c>
      <c r="L1197" s="3">
        <f t="shared" si="446"/>
        <v>37.795282224094358</v>
      </c>
      <c r="M1197" s="3">
        <f>tarifest3grenz(A1197,$A$3,Param!$B$10,Param!$C$10,Param!$D$10,Param!$E$10,Param!$B$11,Param!$C$11,Param!$D$11,Param!$E$11)*100</f>
        <v>42</v>
      </c>
      <c r="N1197" s="3">
        <f t="shared" si="447"/>
        <v>30463</v>
      </c>
      <c r="O1197" s="3">
        <f t="shared" si="448"/>
        <v>25.663858466722832</v>
      </c>
      <c r="P1197" s="13">
        <f t="shared" si="438"/>
        <v>83090</v>
      </c>
      <c r="Q1197" s="13">
        <f t="shared" si="449"/>
        <v>0</v>
      </c>
      <c r="R1197" s="13">
        <f>tarifest3(A1197-$K$3,$A$3,Param!$B$10,Param!$C$10,Param!$D$10,Param!$E$10,Param!$B$11,Param!$C$11,Param!$D$11,Param!$E$11)</f>
        <v>36223</v>
      </c>
      <c r="S1197" s="3">
        <f t="shared" si="450"/>
        <v>30.51642796967144</v>
      </c>
      <c r="T1197" s="3">
        <f>IF(A1197&lt;$K$3,$K$2,tarifest3grenz(A1197-$K$3,$A$3,Param!$B$10,Param!$C$10,Param!$D$10,Param!$E$10,Param!$B$11,Param!$C$11,Param!$D$11,Param!$E$11))*100</f>
        <v>42</v>
      </c>
      <c r="U1197" s="3">
        <f>MAX(K1197-tarifest3($K$3,$A$3,Param!$B$10,Param!$C$10,Param!$D$10,Param!$E$10,Param!$B$11,Param!$C$11,Param!$D$11,Param!$E$11),0)</f>
        <v>39633</v>
      </c>
      <c r="V1197" s="3">
        <f t="shared" si="451"/>
        <v>33.389216512215668</v>
      </c>
      <c r="W1197" s="3">
        <f t="shared" si="452"/>
        <v>42</v>
      </c>
      <c r="X1197" s="3">
        <f>soli3grenz(K1197,$A$3,Param!$J$9,Param!$J$10,Param!$J$11)*100</f>
        <v>5.5</v>
      </c>
      <c r="Y1197" s="13">
        <f t="shared" si="439"/>
        <v>39633</v>
      </c>
      <c r="Z1197" s="3">
        <f t="shared" si="453"/>
        <v>33.389216512215668</v>
      </c>
      <c r="AA1197" s="13">
        <f t="shared" si="440"/>
        <v>42</v>
      </c>
      <c r="AB1197" s="13">
        <f t="shared" si="441"/>
        <v>-3112.4300000000003</v>
      </c>
      <c r="AC1197" s="13">
        <f t="shared" si="442"/>
        <v>-2.6220977253580457</v>
      </c>
      <c r="AD1197" s="13">
        <f t="shared" si="443"/>
        <v>-2.3099999999999952</v>
      </c>
      <c r="AE1197" s="3">
        <f t="shared" si="444"/>
        <v>0</v>
      </c>
      <c r="AF1197" s="13">
        <f t="shared" si="432"/>
        <v>3112.4300000000003</v>
      </c>
      <c r="AG1197" s="13">
        <f t="shared" si="454"/>
        <v>2.6220977253580457</v>
      </c>
      <c r="AH1197" s="13">
        <f t="shared" si="433"/>
        <v>2.6220977253580457</v>
      </c>
    </row>
    <row r="1198" spans="1:34" x14ac:dyDescent="0.2">
      <c r="A1198" s="8">
        <f t="shared" si="455"/>
        <v>118800</v>
      </c>
      <c r="B1198" s="9">
        <f t="shared" si="435"/>
        <v>118.8</v>
      </c>
      <c r="C1198" s="13">
        <f>tarifest3(A1198,$A$3,Param!$B$5,Param!$C$5,Param!$D$5,Param!$E$5,Param!$B$6,Param!$C$6,Param!$D$6,Param!$E$6)</f>
        <v>40559</v>
      </c>
      <c r="D1198" s="3">
        <f t="shared" si="445"/>
        <v>34.140572390572387</v>
      </c>
      <c r="E1198" s="3">
        <f>tarifest3grenz(A1198,$A$3,Param!$B$5,Param!$C$5,Param!$D$5,Param!$E$5,Param!$B$6,Param!$C$6,Param!$D$6,Param!$E$6)*100</f>
        <v>42</v>
      </c>
      <c r="F1198" s="13">
        <f>soli3(C1198,$A$3,Param!$J$4,Param!$J$5,Param!$J$6)</f>
        <v>2230.7399999999998</v>
      </c>
      <c r="G1198" s="3">
        <f>soli3grenz(C1198,$A$3,Param!$J$4,Param!$J$5,Param!$J$6)*100</f>
        <v>5.5</v>
      </c>
      <c r="H1198" s="13">
        <f t="shared" si="436"/>
        <v>42789.74</v>
      </c>
      <c r="I1198" s="3">
        <f t="shared" si="434"/>
        <v>36.018299663299665</v>
      </c>
      <c r="J1198" s="13">
        <f t="shared" si="437"/>
        <v>44.309999999999995</v>
      </c>
      <c r="K1198" s="13">
        <f>tarifest3(A1198,$A$3,Param!$B$10,Param!$C$10,Param!$D$10,Param!$E$10,Param!$B$11,Param!$C$11,Param!$D$11,Param!$E$11)</f>
        <v>44905</v>
      </c>
      <c r="L1198" s="3">
        <f t="shared" si="446"/>
        <v>37.79882154882155</v>
      </c>
      <c r="M1198" s="3">
        <f>tarifest3grenz(A1198,$A$3,Param!$B$10,Param!$C$10,Param!$D$10,Param!$E$10,Param!$B$11,Param!$C$11,Param!$D$11,Param!$E$11)*100</f>
        <v>42</v>
      </c>
      <c r="N1198" s="3">
        <f t="shared" si="447"/>
        <v>30505</v>
      </c>
      <c r="O1198" s="3">
        <f t="shared" si="448"/>
        <v>25.677609427609426</v>
      </c>
      <c r="P1198" s="13">
        <f t="shared" si="438"/>
        <v>83160</v>
      </c>
      <c r="Q1198" s="13">
        <f t="shared" si="449"/>
        <v>0</v>
      </c>
      <c r="R1198" s="13">
        <f>tarifest3(A1198-$K$3,$A$3,Param!$B$10,Param!$C$10,Param!$D$10,Param!$E$10,Param!$B$11,Param!$C$11,Param!$D$11,Param!$E$11)</f>
        <v>36265</v>
      </c>
      <c r="S1198" s="3">
        <f t="shared" si="450"/>
        <v>30.52609427609428</v>
      </c>
      <c r="T1198" s="3">
        <f>IF(A1198&lt;$K$3,$K$2,tarifest3grenz(A1198-$K$3,$A$3,Param!$B$10,Param!$C$10,Param!$D$10,Param!$E$10,Param!$B$11,Param!$C$11,Param!$D$11,Param!$E$11))*100</f>
        <v>42</v>
      </c>
      <c r="U1198" s="3">
        <f>MAX(K1198-tarifest3($K$3,$A$3,Param!$B$10,Param!$C$10,Param!$D$10,Param!$E$10,Param!$B$11,Param!$C$11,Param!$D$11,Param!$E$11),0)</f>
        <v>39675</v>
      </c>
      <c r="V1198" s="3">
        <f t="shared" si="451"/>
        <v>33.396464646464644</v>
      </c>
      <c r="W1198" s="3">
        <f t="shared" si="452"/>
        <v>42</v>
      </c>
      <c r="X1198" s="3">
        <f>soli3grenz(K1198,$A$3,Param!$J$9,Param!$J$10,Param!$J$11)*100</f>
        <v>5.5</v>
      </c>
      <c r="Y1198" s="13">
        <f t="shared" si="439"/>
        <v>39675</v>
      </c>
      <c r="Z1198" s="3">
        <f t="shared" si="453"/>
        <v>33.396464646464644</v>
      </c>
      <c r="AA1198" s="13">
        <f t="shared" si="440"/>
        <v>42</v>
      </c>
      <c r="AB1198" s="13">
        <f t="shared" si="441"/>
        <v>-3114.739999999998</v>
      </c>
      <c r="AC1198" s="13">
        <f t="shared" si="442"/>
        <v>-2.6218350168350213</v>
      </c>
      <c r="AD1198" s="13">
        <f t="shared" si="443"/>
        <v>-2.3099999999999952</v>
      </c>
      <c r="AE1198" s="3">
        <f t="shared" si="444"/>
        <v>0</v>
      </c>
      <c r="AF1198" s="13">
        <f t="shared" si="432"/>
        <v>3114.739999999998</v>
      </c>
      <c r="AG1198" s="13">
        <f t="shared" si="454"/>
        <v>2.6218350168350213</v>
      </c>
      <c r="AH1198" s="13">
        <f t="shared" si="433"/>
        <v>2.6218350168350213</v>
      </c>
    </row>
    <row r="1199" spans="1:34" x14ac:dyDescent="0.2">
      <c r="A1199" s="8">
        <f t="shared" si="455"/>
        <v>118900</v>
      </c>
      <c r="B1199" s="9">
        <f t="shared" si="435"/>
        <v>118.9</v>
      </c>
      <c r="C1199" s="13">
        <f>tarifest3(A1199,$A$3,Param!$B$5,Param!$C$5,Param!$D$5,Param!$E$5,Param!$B$6,Param!$C$6,Param!$D$6,Param!$E$6)</f>
        <v>40601</v>
      </c>
      <c r="D1199" s="3">
        <f t="shared" si="445"/>
        <v>34.147182506307821</v>
      </c>
      <c r="E1199" s="3">
        <f>tarifest3grenz(A1199,$A$3,Param!$B$5,Param!$C$5,Param!$D$5,Param!$E$5,Param!$B$6,Param!$C$6,Param!$D$6,Param!$E$6)*100</f>
        <v>42</v>
      </c>
      <c r="F1199" s="13">
        <f>soli3(C1199,$A$3,Param!$J$4,Param!$J$5,Param!$J$6)</f>
        <v>2233.0500000000002</v>
      </c>
      <c r="G1199" s="3">
        <f>soli3grenz(C1199,$A$3,Param!$J$4,Param!$J$5,Param!$J$6)*100</f>
        <v>5.5</v>
      </c>
      <c r="H1199" s="13">
        <f t="shared" si="436"/>
        <v>42834.05</v>
      </c>
      <c r="I1199" s="3">
        <f t="shared" si="434"/>
        <v>36.025273338940288</v>
      </c>
      <c r="J1199" s="13">
        <f t="shared" si="437"/>
        <v>44.309999999999995</v>
      </c>
      <c r="K1199" s="13">
        <f>tarifest3(A1199,$A$3,Param!$B$10,Param!$C$10,Param!$D$10,Param!$E$10,Param!$B$11,Param!$C$11,Param!$D$11,Param!$E$11)</f>
        <v>44947</v>
      </c>
      <c r="L1199" s="3">
        <f t="shared" si="446"/>
        <v>37.802354920100925</v>
      </c>
      <c r="M1199" s="3">
        <f>tarifest3grenz(A1199,$A$3,Param!$B$10,Param!$C$10,Param!$D$10,Param!$E$10,Param!$B$11,Param!$C$11,Param!$D$11,Param!$E$11)*100</f>
        <v>42</v>
      </c>
      <c r="N1199" s="3">
        <f t="shared" si="447"/>
        <v>30547</v>
      </c>
      <c r="O1199" s="3">
        <f t="shared" si="448"/>
        <v>25.691337258200171</v>
      </c>
      <c r="P1199" s="13">
        <f t="shared" si="438"/>
        <v>83230</v>
      </c>
      <c r="Q1199" s="13">
        <f t="shared" si="449"/>
        <v>0</v>
      </c>
      <c r="R1199" s="13">
        <f>tarifest3(A1199-$K$3,$A$3,Param!$B$10,Param!$C$10,Param!$D$10,Param!$E$10,Param!$B$11,Param!$C$11,Param!$D$11,Param!$E$11)</f>
        <v>36307</v>
      </c>
      <c r="S1199" s="3">
        <f t="shared" si="450"/>
        <v>30.535744322960472</v>
      </c>
      <c r="T1199" s="3">
        <f>IF(A1199&lt;$K$3,$K$2,tarifest3grenz(A1199-$K$3,$A$3,Param!$B$10,Param!$C$10,Param!$D$10,Param!$E$10,Param!$B$11,Param!$C$11,Param!$D$11,Param!$E$11))*100</f>
        <v>42</v>
      </c>
      <c r="U1199" s="3">
        <f>MAX(K1199-tarifest3($K$3,$A$3,Param!$B$10,Param!$C$10,Param!$D$10,Param!$E$10,Param!$B$11,Param!$C$11,Param!$D$11,Param!$E$11),0)</f>
        <v>39717</v>
      </c>
      <c r="V1199" s="3">
        <f t="shared" si="451"/>
        <v>33.403700588730025</v>
      </c>
      <c r="W1199" s="3">
        <f t="shared" si="452"/>
        <v>42</v>
      </c>
      <c r="X1199" s="3">
        <f>soli3grenz(K1199,$A$3,Param!$J$9,Param!$J$10,Param!$J$11)*100</f>
        <v>5.5</v>
      </c>
      <c r="Y1199" s="13">
        <f t="shared" si="439"/>
        <v>39717</v>
      </c>
      <c r="Z1199" s="3">
        <f t="shared" si="453"/>
        <v>33.403700588730025</v>
      </c>
      <c r="AA1199" s="13">
        <f t="shared" si="440"/>
        <v>42</v>
      </c>
      <c r="AB1199" s="13">
        <f t="shared" si="441"/>
        <v>-3117.0500000000029</v>
      </c>
      <c r="AC1199" s="13">
        <f t="shared" si="442"/>
        <v>-2.6215727502102624</v>
      </c>
      <c r="AD1199" s="13">
        <f t="shared" si="443"/>
        <v>-2.3099999999999952</v>
      </c>
      <c r="AE1199" s="3">
        <f t="shared" si="444"/>
        <v>0</v>
      </c>
      <c r="AF1199" s="13">
        <f t="shared" si="432"/>
        <v>3117.0500000000029</v>
      </c>
      <c r="AG1199" s="13">
        <f t="shared" si="454"/>
        <v>2.6215727502102624</v>
      </c>
      <c r="AH1199" s="13">
        <f t="shared" si="433"/>
        <v>2.6215727502102624</v>
      </c>
    </row>
    <row r="1200" spans="1:34" x14ac:dyDescent="0.2">
      <c r="A1200" s="8">
        <f t="shared" si="455"/>
        <v>119000</v>
      </c>
      <c r="B1200" s="9">
        <f t="shared" si="435"/>
        <v>119</v>
      </c>
      <c r="C1200" s="13">
        <f>tarifest3(A1200,$A$3,Param!$B$5,Param!$C$5,Param!$D$5,Param!$E$5,Param!$B$6,Param!$C$6,Param!$D$6,Param!$E$6)</f>
        <v>40643</v>
      </c>
      <c r="D1200" s="3">
        <f t="shared" si="445"/>
        <v>34.153781512605043</v>
      </c>
      <c r="E1200" s="3">
        <f>tarifest3grenz(A1200,$A$3,Param!$B$5,Param!$C$5,Param!$D$5,Param!$E$5,Param!$B$6,Param!$C$6,Param!$D$6,Param!$E$6)*100</f>
        <v>42</v>
      </c>
      <c r="F1200" s="13">
        <f>soli3(C1200,$A$3,Param!$J$4,Param!$J$5,Param!$J$6)</f>
        <v>2235.36</v>
      </c>
      <c r="G1200" s="3">
        <f>soli3grenz(C1200,$A$3,Param!$J$4,Param!$J$5,Param!$J$6)*100</f>
        <v>5.5</v>
      </c>
      <c r="H1200" s="13">
        <f t="shared" si="436"/>
        <v>42878.36</v>
      </c>
      <c r="I1200" s="3">
        <f t="shared" si="434"/>
        <v>36.032235294117648</v>
      </c>
      <c r="J1200" s="13">
        <f t="shared" si="437"/>
        <v>44.309999999999995</v>
      </c>
      <c r="K1200" s="13">
        <f>tarifest3(A1200,$A$3,Param!$B$10,Param!$C$10,Param!$D$10,Param!$E$10,Param!$B$11,Param!$C$11,Param!$D$11,Param!$E$11)</f>
        <v>44989</v>
      </c>
      <c r="L1200" s="3">
        <f t="shared" si="446"/>
        <v>37.805882352941175</v>
      </c>
      <c r="M1200" s="3">
        <f>tarifest3grenz(A1200,$A$3,Param!$B$10,Param!$C$10,Param!$D$10,Param!$E$10,Param!$B$11,Param!$C$11,Param!$D$11,Param!$E$11)*100</f>
        <v>42</v>
      </c>
      <c r="N1200" s="3">
        <f t="shared" si="447"/>
        <v>30589</v>
      </c>
      <c r="O1200" s="3">
        <f t="shared" si="448"/>
        <v>25.705042016806722</v>
      </c>
      <c r="P1200" s="13">
        <f t="shared" si="438"/>
        <v>83300</v>
      </c>
      <c r="Q1200" s="13">
        <f t="shared" si="449"/>
        <v>0</v>
      </c>
      <c r="R1200" s="13">
        <f>tarifest3(A1200-$K$3,$A$3,Param!$B$10,Param!$C$10,Param!$D$10,Param!$E$10,Param!$B$11,Param!$C$11,Param!$D$11,Param!$E$11)</f>
        <v>36349</v>
      </c>
      <c r="S1200" s="3">
        <f t="shared" si="450"/>
        <v>30.545378151260504</v>
      </c>
      <c r="T1200" s="3">
        <f>IF(A1200&lt;$K$3,$K$2,tarifest3grenz(A1200-$K$3,$A$3,Param!$B$10,Param!$C$10,Param!$D$10,Param!$E$10,Param!$B$11,Param!$C$11,Param!$D$11,Param!$E$11))*100</f>
        <v>42</v>
      </c>
      <c r="U1200" s="3">
        <f>MAX(K1200-tarifest3($K$3,$A$3,Param!$B$10,Param!$C$10,Param!$D$10,Param!$E$10,Param!$B$11,Param!$C$11,Param!$D$11,Param!$E$11),0)</f>
        <v>39759</v>
      </c>
      <c r="V1200" s="3">
        <f t="shared" si="451"/>
        <v>33.410924369747903</v>
      </c>
      <c r="W1200" s="3">
        <f t="shared" si="452"/>
        <v>42</v>
      </c>
      <c r="X1200" s="3">
        <f>soli3grenz(K1200,$A$3,Param!$J$9,Param!$J$10,Param!$J$11)*100</f>
        <v>5.5</v>
      </c>
      <c r="Y1200" s="13">
        <f t="shared" si="439"/>
        <v>39759</v>
      </c>
      <c r="Z1200" s="3">
        <f t="shared" si="453"/>
        <v>33.410924369747903</v>
      </c>
      <c r="AA1200" s="13">
        <f t="shared" si="440"/>
        <v>42</v>
      </c>
      <c r="AB1200" s="13">
        <f t="shared" si="441"/>
        <v>-3119.3600000000006</v>
      </c>
      <c r="AC1200" s="13">
        <f t="shared" si="442"/>
        <v>-2.6213109243697446</v>
      </c>
      <c r="AD1200" s="13">
        <f t="shared" si="443"/>
        <v>-2.3099999999999952</v>
      </c>
      <c r="AE1200" s="3">
        <f t="shared" si="444"/>
        <v>0</v>
      </c>
      <c r="AF1200" s="13">
        <f t="shared" si="432"/>
        <v>3119.3600000000006</v>
      </c>
      <c r="AG1200" s="13">
        <f t="shared" si="454"/>
        <v>2.6213109243697446</v>
      </c>
      <c r="AH1200" s="13">
        <f t="shared" si="433"/>
        <v>2.6213109243697446</v>
      </c>
    </row>
    <row r="1201" spans="1:34" x14ac:dyDescent="0.2">
      <c r="A1201" s="8">
        <f t="shared" si="455"/>
        <v>119100</v>
      </c>
      <c r="B1201" s="9">
        <f t="shared" si="435"/>
        <v>119.1</v>
      </c>
      <c r="C1201" s="13">
        <f>tarifest3(A1201,$A$3,Param!$B$5,Param!$C$5,Param!$D$5,Param!$E$5,Param!$B$6,Param!$C$6,Param!$D$6,Param!$E$6)</f>
        <v>40685</v>
      </c>
      <c r="D1201" s="3">
        <f t="shared" si="445"/>
        <v>34.160369437447521</v>
      </c>
      <c r="E1201" s="3">
        <f>tarifest3grenz(A1201,$A$3,Param!$B$5,Param!$C$5,Param!$D$5,Param!$E$5,Param!$B$6,Param!$C$6,Param!$D$6,Param!$E$6)*100</f>
        <v>42</v>
      </c>
      <c r="F1201" s="13">
        <f>soli3(C1201,$A$3,Param!$J$4,Param!$J$5,Param!$J$6)</f>
        <v>2237.67</v>
      </c>
      <c r="G1201" s="3">
        <f>soli3grenz(C1201,$A$3,Param!$J$4,Param!$J$5,Param!$J$6)*100</f>
        <v>5.5</v>
      </c>
      <c r="H1201" s="13">
        <f t="shared" si="436"/>
        <v>42922.67</v>
      </c>
      <c r="I1201" s="3">
        <f t="shared" si="434"/>
        <v>36.039185558354326</v>
      </c>
      <c r="J1201" s="13">
        <f t="shared" si="437"/>
        <v>44.309999999999995</v>
      </c>
      <c r="K1201" s="13">
        <f>tarifest3(A1201,$A$3,Param!$B$10,Param!$C$10,Param!$D$10,Param!$E$10,Param!$B$11,Param!$C$11,Param!$D$11,Param!$E$11)</f>
        <v>45031</v>
      </c>
      <c r="L1201" s="3">
        <f t="shared" si="446"/>
        <v>37.809403862300591</v>
      </c>
      <c r="M1201" s="3">
        <f>tarifest3grenz(A1201,$A$3,Param!$B$10,Param!$C$10,Param!$D$10,Param!$E$10,Param!$B$11,Param!$C$11,Param!$D$11,Param!$E$11)*100</f>
        <v>42</v>
      </c>
      <c r="N1201" s="3">
        <f t="shared" si="447"/>
        <v>30631</v>
      </c>
      <c r="O1201" s="3">
        <f t="shared" si="448"/>
        <v>25.718723761544922</v>
      </c>
      <c r="P1201" s="13">
        <f t="shared" si="438"/>
        <v>83370</v>
      </c>
      <c r="Q1201" s="13">
        <f t="shared" si="449"/>
        <v>0</v>
      </c>
      <c r="R1201" s="13">
        <f>tarifest3(A1201-$K$3,$A$3,Param!$B$10,Param!$C$10,Param!$D$10,Param!$E$10,Param!$B$11,Param!$C$11,Param!$D$11,Param!$E$11)</f>
        <v>36391</v>
      </c>
      <c r="S1201" s="3">
        <f t="shared" si="450"/>
        <v>30.554995801847184</v>
      </c>
      <c r="T1201" s="3">
        <f>IF(A1201&lt;$K$3,$K$2,tarifest3grenz(A1201-$K$3,$A$3,Param!$B$10,Param!$C$10,Param!$D$10,Param!$E$10,Param!$B$11,Param!$C$11,Param!$D$11,Param!$E$11))*100</f>
        <v>42</v>
      </c>
      <c r="U1201" s="3">
        <f>MAX(K1201-tarifest3($K$3,$A$3,Param!$B$10,Param!$C$10,Param!$D$10,Param!$E$10,Param!$B$11,Param!$C$11,Param!$D$11,Param!$E$11),0)</f>
        <v>39801</v>
      </c>
      <c r="V1201" s="3">
        <f t="shared" si="451"/>
        <v>33.418136020151138</v>
      </c>
      <c r="W1201" s="3">
        <f t="shared" si="452"/>
        <v>42</v>
      </c>
      <c r="X1201" s="3">
        <f>soli3grenz(K1201,$A$3,Param!$J$9,Param!$J$10,Param!$J$11)*100</f>
        <v>5.5</v>
      </c>
      <c r="Y1201" s="13">
        <f t="shared" si="439"/>
        <v>39801</v>
      </c>
      <c r="Z1201" s="3">
        <f t="shared" si="453"/>
        <v>33.418136020151138</v>
      </c>
      <c r="AA1201" s="13">
        <f t="shared" si="440"/>
        <v>42</v>
      </c>
      <c r="AB1201" s="13">
        <f t="shared" si="441"/>
        <v>-3121.6699999999983</v>
      </c>
      <c r="AC1201" s="13">
        <f t="shared" si="442"/>
        <v>-2.621049538203188</v>
      </c>
      <c r="AD1201" s="13">
        <f t="shared" si="443"/>
        <v>-2.3099999999999952</v>
      </c>
      <c r="AE1201" s="3">
        <f t="shared" si="444"/>
        <v>0</v>
      </c>
      <c r="AF1201" s="13">
        <f t="shared" si="432"/>
        <v>3121.6699999999983</v>
      </c>
      <c r="AG1201" s="13">
        <f t="shared" si="454"/>
        <v>2.621049538203188</v>
      </c>
      <c r="AH1201" s="13">
        <f t="shared" si="433"/>
        <v>2.621049538203188</v>
      </c>
    </row>
    <row r="1202" spans="1:34" x14ac:dyDescent="0.2">
      <c r="A1202" s="8">
        <f t="shared" si="455"/>
        <v>119200</v>
      </c>
      <c r="B1202" s="9">
        <f t="shared" si="435"/>
        <v>119.2</v>
      </c>
      <c r="C1202" s="13">
        <f>tarifest3(A1202,$A$3,Param!$B$5,Param!$C$5,Param!$D$5,Param!$E$5,Param!$B$6,Param!$C$6,Param!$D$6,Param!$E$6)</f>
        <v>40727</v>
      </c>
      <c r="D1202" s="3">
        <f t="shared" si="445"/>
        <v>34.166946308724832</v>
      </c>
      <c r="E1202" s="3">
        <f>tarifest3grenz(A1202,$A$3,Param!$B$5,Param!$C$5,Param!$D$5,Param!$E$5,Param!$B$6,Param!$C$6,Param!$D$6,Param!$E$6)*100</f>
        <v>42</v>
      </c>
      <c r="F1202" s="13">
        <f>soli3(C1202,$A$3,Param!$J$4,Param!$J$5,Param!$J$6)</f>
        <v>2239.98</v>
      </c>
      <c r="G1202" s="3">
        <f>soli3grenz(C1202,$A$3,Param!$J$4,Param!$J$5,Param!$J$6)*100</f>
        <v>5.5</v>
      </c>
      <c r="H1202" s="13">
        <f t="shared" si="436"/>
        <v>42966.98</v>
      </c>
      <c r="I1202" s="3">
        <f t="shared" si="434"/>
        <v>36.046124161073827</v>
      </c>
      <c r="J1202" s="13">
        <f t="shared" si="437"/>
        <v>44.309999999999995</v>
      </c>
      <c r="K1202" s="13">
        <f>tarifest3(A1202,$A$3,Param!$B$10,Param!$C$10,Param!$D$10,Param!$E$10,Param!$B$11,Param!$C$11,Param!$D$11,Param!$E$11)</f>
        <v>45073</v>
      </c>
      <c r="L1202" s="3">
        <f t="shared" si="446"/>
        <v>37.812919463087248</v>
      </c>
      <c r="M1202" s="3">
        <f>tarifest3grenz(A1202,$A$3,Param!$B$10,Param!$C$10,Param!$D$10,Param!$E$10,Param!$B$11,Param!$C$11,Param!$D$11,Param!$E$11)*100</f>
        <v>42</v>
      </c>
      <c r="N1202" s="3">
        <f t="shared" si="447"/>
        <v>30673</v>
      </c>
      <c r="O1202" s="3">
        <f t="shared" si="448"/>
        <v>25.732382550335569</v>
      </c>
      <c r="P1202" s="13">
        <f t="shared" si="438"/>
        <v>83440</v>
      </c>
      <c r="Q1202" s="13">
        <f t="shared" si="449"/>
        <v>0</v>
      </c>
      <c r="R1202" s="13">
        <f>tarifest3(A1202-$K$3,$A$3,Param!$B$10,Param!$C$10,Param!$D$10,Param!$E$10,Param!$B$11,Param!$C$11,Param!$D$11,Param!$E$11)</f>
        <v>36433</v>
      </c>
      <c r="S1202" s="3">
        <f t="shared" si="450"/>
        <v>30.564597315436242</v>
      </c>
      <c r="T1202" s="3">
        <f>IF(A1202&lt;$K$3,$K$2,tarifest3grenz(A1202-$K$3,$A$3,Param!$B$10,Param!$C$10,Param!$D$10,Param!$E$10,Param!$B$11,Param!$C$11,Param!$D$11,Param!$E$11))*100</f>
        <v>42</v>
      </c>
      <c r="U1202" s="3">
        <f>MAX(K1202-tarifest3($K$3,$A$3,Param!$B$10,Param!$C$10,Param!$D$10,Param!$E$10,Param!$B$11,Param!$C$11,Param!$D$11,Param!$E$11),0)</f>
        <v>39843</v>
      </c>
      <c r="V1202" s="3">
        <f t="shared" si="451"/>
        <v>33.425335570469798</v>
      </c>
      <c r="W1202" s="3">
        <f t="shared" si="452"/>
        <v>42</v>
      </c>
      <c r="X1202" s="3">
        <f>soli3grenz(K1202,$A$3,Param!$J$9,Param!$J$10,Param!$J$11)*100</f>
        <v>5.5</v>
      </c>
      <c r="Y1202" s="13">
        <f t="shared" si="439"/>
        <v>39843</v>
      </c>
      <c r="Z1202" s="3">
        <f t="shared" si="453"/>
        <v>33.425335570469798</v>
      </c>
      <c r="AA1202" s="13">
        <f t="shared" si="440"/>
        <v>42</v>
      </c>
      <c r="AB1202" s="13">
        <f t="shared" si="441"/>
        <v>-3123.9800000000032</v>
      </c>
      <c r="AC1202" s="13">
        <f t="shared" si="442"/>
        <v>-2.6207885906040289</v>
      </c>
      <c r="AD1202" s="13">
        <f t="shared" si="443"/>
        <v>-2.3099999999999952</v>
      </c>
      <c r="AE1202" s="3">
        <f t="shared" si="444"/>
        <v>0</v>
      </c>
      <c r="AF1202" s="13">
        <f t="shared" si="432"/>
        <v>3123.9800000000032</v>
      </c>
      <c r="AG1202" s="13">
        <f t="shared" si="454"/>
        <v>2.6207885906040289</v>
      </c>
      <c r="AH1202" s="13">
        <f t="shared" si="433"/>
        <v>2.6207885906040289</v>
      </c>
    </row>
    <row r="1203" spans="1:34" x14ac:dyDescent="0.2">
      <c r="A1203" s="8">
        <f t="shared" si="455"/>
        <v>119300</v>
      </c>
      <c r="B1203" s="9">
        <f t="shared" si="435"/>
        <v>119.3</v>
      </c>
      <c r="C1203" s="13">
        <f>tarifest3(A1203,$A$3,Param!$B$5,Param!$C$5,Param!$D$5,Param!$E$5,Param!$B$6,Param!$C$6,Param!$D$6,Param!$E$6)</f>
        <v>40769</v>
      </c>
      <c r="D1203" s="3">
        <f t="shared" si="445"/>
        <v>34.173512154233023</v>
      </c>
      <c r="E1203" s="3">
        <f>tarifest3grenz(A1203,$A$3,Param!$B$5,Param!$C$5,Param!$D$5,Param!$E$5,Param!$B$6,Param!$C$6,Param!$D$6,Param!$E$6)*100</f>
        <v>42</v>
      </c>
      <c r="F1203" s="13">
        <f>soli3(C1203,$A$3,Param!$J$4,Param!$J$5,Param!$J$6)</f>
        <v>2242.29</v>
      </c>
      <c r="G1203" s="3">
        <f>soli3grenz(C1203,$A$3,Param!$J$4,Param!$J$5,Param!$J$6)*100</f>
        <v>5.5</v>
      </c>
      <c r="H1203" s="13">
        <f t="shared" si="436"/>
        <v>43011.29</v>
      </c>
      <c r="I1203" s="3">
        <f t="shared" si="434"/>
        <v>36.053051131601002</v>
      </c>
      <c r="J1203" s="13">
        <f t="shared" si="437"/>
        <v>44.309999999999995</v>
      </c>
      <c r="K1203" s="13">
        <f>tarifest3(A1203,$A$3,Param!$B$10,Param!$C$10,Param!$D$10,Param!$E$10,Param!$B$11,Param!$C$11,Param!$D$11,Param!$E$11)</f>
        <v>45115</v>
      </c>
      <c r="L1203" s="3">
        <f t="shared" si="446"/>
        <v>37.81642917015926</v>
      </c>
      <c r="M1203" s="3">
        <f>tarifest3grenz(A1203,$A$3,Param!$B$10,Param!$C$10,Param!$D$10,Param!$E$10,Param!$B$11,Param!$C$11,Param!$D$11,Param!$E$11)*100</f>
        <v>42</v>
      </c>
      <c r="N1203" s="3">
        <f t="shared" si="447"/>
        <v>30715</v>
      </c>
      <c r="O1203" s="3">
        <f t="shared" si="448"/>
        <v>25.746018440905281</v>
      </c>
      <c r="P1203" s="13">
        <f t="shared" si="438"/>
        <v>83510</v>
      </c>
      <c r="Q1203" s="13">
        <f t="shared" si="449"/>
        <v>0</v>
      </c>
      <c r="R1203" s="13">
        <f>tarifest3(A1203-$K$3,$A$3,Param!$B$10,Param!$C$10,Param!$D$10,Param!$E$10,Param!$B$11,Param!$C$11,Param!$D$11,Param!$E$11)</f>
        <v>36475</v>
      </c>
      <c r="S1203" s="3">
        <f t="shared" si="450"/>
        <v>30.574182732606875</v>
      </c>
      <c r="T1203" s="3">
        <f>IF(A1203&lt;$K$3,$K$2,tarifest3grenz(A1203-$K$3,$A$3,Param!$B$10,Param!$C$10,Param!$D$10,Param!$E$10,Param!$B$11,Param!$C$11,Param!$D$11,Param!$E$11))*100</f>
        <v>42</v>
      </c>
      <c r="U1203" s="3">
        <f>MAX(K1203-tarifest3($K$3,$A$3,Param!$B$10,Param!$C$10,Param!$D$10,Param!$E$10,Param!$B$11,Param!$C$11,Param!$D$11,Param!$E$11),0)</f>
        <v>39885</v>
      </c>
      <c r="V1203" s="3">
        <f t="shared" si="451"/>
        <v>33.432523051131604</v>
      </c>
      <c r="W1203" s="3">
        <f t="shared" si="452"/>
        <v>42</v>
      </c>
      <c r="X1203" s="3">
        <f>soli3grenz(K1203,$A$3,Param!$J$9,Param!$J$10,Param!$J$11)*100</f>
        <v>5.5</v>
      </c>
      <c r="Y1203" s="13">
        <f t="shared" si="439"/>
        <v>39885</v>
      </c>
      <c r="Z1203" s="3">
        <f t="shared" si="453"/>
        <v>33.432523051131604</v>
      </c>
      <c r="AA1203" s="13">
        <f t="shared" si="440"/>
        <v>42</v>
      </c>
      <c r="AB1203" s="13">
        <f t="shared" si="441"/>
        <v>-3126.2900000000009</v>
      </c>
      <c r="AC1203" s="13">
        <f t="shared" si="442"/>
        <v>-2.6205280804693984</v>
      </c>
      <c r="AD1203" s="13">
        <f t="shared" si="443"/>
        <v>-2.3099999999999952</v>
      </c>
      <c r="AE1203" s="3">
        <f t="shared" si="444"/>
        <v>0</v>
      </c>
      <c r="AF1203" s="13">
        <f t="shared" si="432"/>
        <v>3126.2900000000009</v>
      </c>
      <c r="AG1203" s="13">
        <f t="shared" si="454"/>
        <v>2.6205280804693984</v>
      </c>
      <c r="AH1203" s="13">
        <f t="shared" si="433"/>
        <v>2.6205280804693984</v>
      </c>
    </row>
    <row r="1204" spans="1:34" x14ac:dyDescent="0.2">
      <c r="A1204" s="8">
        <f t="shared" si="455"/>
        <v>119400</v>
      </c>
      <c r="B1204" s="9">
        <f t="shared" si="435"/>
        <v>119.4</v>
      </c>
      <c r="C1204" s="13">
        <f>tarifest3(A1204,$A$3,Param!$B$5,Param!$C$5,Param!$D$5,Param!$E$5,Param!$B$6,Param!$C$6,Param!$D$6,Param!$E$6)</f>
        <v>40811</v>
      </c>
      <c r="D1204" s="3">
        <f t="shared" si="445"/>
        <v>34.180067001675042</v>
      </c>
      <c r="E1204" s="3">
        <f>tarifest3grenz(A1204,$A$3,Param!$B$5,Param!$C$5,Param!$D$5,Param!$E$5,Param!$B$6,Param!$C$6,Param!$D$6,Param!$E$6)*100</f>
        <v>42</v>
      </c>
      <c r="F1204" s="13">
        <f>soli3(C1204,$A$3,Param!$J$4,Param!$J$5,Param!$J$6)</f>
        <v>2244.6</v>
      </c>
      <c r="G1204" s="3">
        <f>soli3grenz(C1204,$A$3,Param!$J$4,Param!$J$5,Param!$J$6)*100</f>
        <v>5.5</v>
      </c>
      <c r="H1204" s="13">
        <f t="shared" si="436"/>
        <v>43055.6</v>
      </c>
      <c r="I1204" s="3">
        <f t="shared" si="434"/>
        <v>36.059966499162478</v>
      </c>
      <c r="J1204" s="13">
        <f t="shared" si="437"/>
        <v>44.309999999999995</v>
      </c>
      <c r="K1204" s="13">
        <f>tarifest3(A1204,$A$3,Param!$B$10,Param!$C$10,Param!$D$10,Param!$E$10,Param!$B$11,Param!$C$11,Param!$D$11,Param!$E$11)</f>
        <v>45157</v>
      </c>
      <c r="L1204" s="3">
        <f t="shared" si="446"/>
        <v>37.819932998324958</v>
      </c>
      <c r="M1204" s="3">
        <f>tarifest3grenz(A1204,$A$3,Param!$B$10,Param!$C$10,Param!$D$10,Param!$E$10,Param!$B$11,Param!$C$11,Param!$D$11,Param!$E$11)*100</f>
        <v>42</v>
      </c>
      <c r="N1204" s="3">
        <f t="shared" si="447"/>
        <v>30757</v>
      </c>
      <c r="O1204" s="3">
        <f t="shared" si="448"/>
        <v>25.759631490787271</v>
      </c>
      <c r="P1204" s="13">
        <f t="shared" si="438"/>
        <v>83580</v>
      </c>
      <c r="Q1204" s="13">
        <f t="shared" si="449"/>
        <v>0</v>
      </c>
      <c r="R1204" s="13">
        <f>tarifest3(A1204-$K$3,$A$3,Param!$B$10,Param!$C$10,Param!$D$10,Param!$E$10,Param!$B$11,Param!$C$11,Param!$D$11,Param!$E$11)</f>
        <v>36517</v>
      </c>
      <c r="S1204" s="3">
        <f t="shared" si="450"/>
        <v>30.583752093802346</v>
      </c>
      <c r="T1204" s="3">
        <f>IF(A1204&lt;$K$3,$K$2,tarifest3grenz(A1204-$K$3,$A$3,Param!$B$10,Param!$C$10,Param!$D$10,Param!$E$10,Param!$B$11,Param!$C$11,Param!$D$11,Param!$E$11))*100</f>
        <v>42</v>
      </c>
      <c r="U1204" s="3">
        <f>MAX(K1204-tarifest3($K$3,$A$3,Param!$B$10,Param!$C$10,Param!$D$10,Param!$E$10,Param!$B$11,Param!$C$11,Param!$D$11,Param!$E$11),0)</f>
        <v>39927</v>
      </c>
      <c r="V1204" s="3">
        <f t="shared" si="451"/>
        <v>33.439698492462313</v>
      </c>
      <c r="W1204" s="3">
        <f t="shared" si="452"/>
        <v>42</v>
      </c>
      <c r="X1204" s="3">
        <f>soli3grenz(K1204,$A$3,Param!$J$9,Param!$J$10,Param!$J$11)*100</f>
        <v>5.5</v>
      </c>
      <c r="Y1204" s="13">
        <f t="shared" si="439"/>
        <v>39927</v>
      </c>
      <c r="Z1204" s="3">
        <f t="shared" si="453"/>
        <v>33.439698492462313</v>
      </c>
      <c r="AA1204" s="13">
        <f t="shared" si="440"/>
        <v>42</v>
      </c>
      <c r="AB1204" s="13">
        <f t="shared" si="441"/>
        <v>-3128.5999999999985</v>
      </c>
      <c r="AC1204" s="13">
        <f t="shared" si="442"/>
        <v>-2.6202680067001651</v>
      </c>
      <c r="AD1204" s="13">
        <f t="shared" si="443"/>
        <v>-2.3099999999999952</v>
      </c>
      <c r="AE1204" s="3">
        <f t="shared" si="444"/>
        <v>0</v>
      </c>
      <c r="AF1204" s="13">
        <f t="shared" ref="AF1204:AF1267" si="456">-AB1204</f>
        <v>3128.5999999999985</v>
      </c>
      <c r="AG1204" s="13">
        <f t="shared" si="454"/>
        <v>2.6202680067001651</v>
      </c>
      <c r="AH1204" s="13">
        <f t="shared" ref="AH1204:AH1267" si="457">-AC1204</f>
        <v>2.6202680067001651</v>
      </c>
    </row>
    <row r="1205" spans="1:34" x14ac:dyDescent="0.2">
      <c r="A1205" s="8">
        <f t="shared" si="455"/>
        <v>119500</v>
      </c>
      <c r="B1205" s="9">
        <f t="shared" si="435"/>
        <v>119.5</v>
      </c>
      <c r="C1205" s="13">
        <f>tarifest3(A1205,$A$3,Param!$B$5,Param!$C$5,Param!$D$5,Param!$E$5,Param!$B$6,Param!$C$6,Param!$D$6,Param!$E$6)</f>
        <v>40853</v>
      </c>
      <c r="D1205" s="3">
        <f t="shared" si="445"/>
        <v>34.186610878661092</v>
      </c>
      <c r="E1205" s="3">
        <f>tarifest3grenz(A1205,$A$3,Param!$B$5,Param!$C$5,Param!$D$5,Param!$E$5,Param!$B$6,Param!$C$6,Param!$D$6,Param!$E$6)*100</f>
        <v>42</v>
      </c>
      <c r="F1205" s="13">
        <f>soli3(C1205,$A$3,Param!$J$4,Param!$J$5,Param!$J$6)</f>
        <v>2246.91</v>
      </c>
      <c r="G1205" s="3">
        <f>soli3grenz(C1205,$A$3,Param!$J$4,Param!$J$5,Param!$J$6)*100</f>
        <v>5.5</v>
      </c>
      <c r="H1205" s="13">
        <f t="shared" si="436"/>
        <v>43099.91</v>
      </c>
      <c r="I1205" s="3">
        <f t="shared" si="434"/>
        <v>36.066870292887032</v>
      </c>
      <c r="J1205" s="13">
        <f t="shared" si="437"/>
        <v>44.309999999999995</v>
      </c>
      <c r="K1205" s="13">
        <f>tarifest3(A1205,$A$3,Param!$B$10,Param!$C$10,Param!$D$10,Param!$E$10,Param!$B$11,Param!$C$11,Param!$D$11,Param!$E$11)</f>
        <v>45199</v>
      </c>
      <c r="L1205" s="3">
        <f t="shared" si="446"/>
        <v>37.823430962343096</v>
      </c>
      <c r="M1205" s="3">
        <f>tarifest3grenz(A1205,$A$3,Param!$B$10,Param!$C$10,Param!$D$10,Param!$E$10,Param!$B$11,Param!$C$11,Param!$D$11,Param!$E$11)*100</f>
        <v>42</v>
      </c>
      <c r="N1205" s="3">
        <f t="shared" si="447"/>
        <v>30799</v>
      </c>
      <c r="O1205" s="3">
        <f t="shared" si="448"/>
        <v>25.773221757322172</v>
      </c>
      <c r="P1205" s="13">
        <f t="shared" si="438"/>
        <v>83650</v>
      </c>
      <c r="Q1205" s="13">
        <f t="shared" si="449"/>
        <v>0</v>
      </c>
      <c r="R1205" s="13">
        <f>tarifest3(A1205-$K$3,$A$3,Param!$B$10,Param!$C$10,Param!$D$10,Param!$E$10,Param!$B$11,Param!$C$11,Param!$D$11,Param!$E$11)</f>
        <v>36559</v>
      </c>
      <c r="S1205" s="3">
        <f t="shared" si="450"/>
        <v>30.593305439330543</v>
      </c>
      <c r="T1205" s="3">
        <f>IF(A1205&lt;$K$3,$K$2,tarifest3grenz(A1205-$K$3,$A$3,Param!$B$10,Param!$C$10,Param!$D$10,Param!$E$10,Param!$B$11,Param!$C$11,Param!$D$11,Param!$E$11))*100</f>
        <v>42</v>
      </c>
      <c r="U1205" s="3">
        <f>MAX(K1205-tarifest3($K$3,$A$3,Param!$B$10,Param!$C$10,Param!$D$10,Param!$E$10,Param!$B$11,Param!$C$11,Param!$D$11,Param!$E$11),0)</f>
        <v>39969</v>
      </c>
      <c r="V1205" s="3">
        <f t="shared" si="451"/>
        <v>33.446861924686196</v>
      </c>
      <c r="W1205" s="3">
        <f t="shared" si="452"/>
        <v>42</v>
      </c>
      <c r="X1205" s="3">
        <f>soli3grenz(K1205,$A$3,Param!$J$9,Param!$J$10,Param!$J$11)*100</f>
        <v>5.5</v>
      </c>
      <c r="Y1205" s="13">
        <f t="shared" si="439"/>
        <v>39969</v>
      </c>
      <c r="Z1205" s="3">
        <f t="shared" si="453"/>
        <v>33.446861924686196</v>
      </c>
      <c r="AA1205" s="13">
        <f t="shared" si="440"/>
        <v>42</v>
      </c>
      <c r="AB1205" s="13">
        <f t="shared" si="441"/>
        <v>-3130.9100000000035</v>
      </c>
      <c r="AC1205" s="13">
        <f t="shared" si="442"/>
        <v>-2.6200083682008355</v>
      </c>
      <c r="AD1205" s="13">
        <f t="shared" si="443"/>
        <v>-2.3099999999999952</v>
      </c>
      <c r="AE1205" s="3">
        <f t="shared" si="444"/>
        <v>0</v>
      </c>
      <c r="AF1205" s="13">
        <f t="shared" si="456"/>
        <v>3130.9100000000035</v>
      </c>
      <c r="AG1205" s="13">
        <f t="shared" si="454"/>
        <v>2.6200083682008355</v>
      </c>
      <c r="AH1205" s="13">
        <f t="shared" si="457"/>
        <v>2.6200083682008355</v>
      </c>
    </row>
    <row r="1206" spans="1:34" x14ac:dyDescent="0.2">
      <c r="A1206" s="8">
        <f t="shared" si="455"/>
        <v>119600</v>
      </c>
      <c r="B1206" s="9">
        <f t="shared" si="435"/>
        <v>119.6</v>
      </c>
      <c r="C1206" s="13">
        <f>tarifest3(A1206,$A$3,Param!$B$5,Param!$C$5,Param!$D$5,Param!$E$5,Param!$B$6,Param!$C$6,Param!$D$6,Param!$E$6)</f>
        <v>40895</v>
      </c>
      <c r="D1206" s="3">
        <f t="shared" si="445"/>
        <v>34.193143812709032</v>
      </c>
      <c r="E1206" s="3">
        <f>tarifest3grenz(A1206,$A$3,Param!$B$5,Param!$C$5,Param!$D$5,Param!$E$5,Param!$B$6,Param!$C$6,Param!$D$6,Param!$E$6)*100</f>
        <v>42</v>
      </c>
      <c r="F1206" s="13">
        <f>soli3(C1206,$A$3,Param!$J$4,Param!$J$5,Param!$J$6)</f>
        <v>2249.2199999999998</v>
      </c>
      <c r="G1206" s="3">
        <f>soli3grenz(C1206,$A$3,Param!$J$4,Param!$J$5,Param!$J$6)*100</f>
        <v>5.5</v>
      </c>
      <c r="H1206" s="13">
        <f t="shared" si="436"/>
        <v>43144.22</v>
      </c>
      <c r="I1206" s="3">
        <f t="shared" si="434"/>
        <v>36.073762541806019</v>
      </c>
      <c r="J1206" s="13">
        <f t="shared" si="437"/>
        <v>44.309999999999995</v>
      </c>
      <c r="K1206" s="13">
        <f>tarifest3(A1206,$A$3,Param!$B$10,Param!$C$10,Param!$D$10,Param!$E$10,Param!$B$11,Param!$C$11,Param!$D$11,Param!$E$11)</f>
        <v>45241</v>
      </c>
      <c r="L1206" s="3">
        <f t="shared" si="446"/>
        <v>37.826923076923073</v>
      </c>
      <c r="M1206" s="3">
        <f>tarifest3grenz(A1206,$A$3,Param!$B$10,Param!$C$10,Param!$D$10,Param!$E$10,Param!$B$11,Param!$C$11,Param!$D$11,Param!$E$11)*100</f>
        <v>42</v>
      </c>
      <c r="N1206" s="3">
        <f t="shared" si="447"/>
        <v>30841</v>
      </c>
      <c r="O1206" s="3">
        <f t="shared" si="448"/>
        <v>25.786789297658864</v>
      </c>
      <c r="P1206" s="13">
        <f t="shared" si="438"/>
        <v>83720</v>
      </c>
      <c r="Q1206" s="13">
        <f t="shared" si="449"/>
        <v>0</v>
      </c>
      <c r="R1206" s="13">
        <f>tarifest3(A1206-$K$3,$A$3,Param!$B$10,Param!$C$10,Param!$D$10,Param!$E$10,Param!$B$11,Param!$C$11,Param!$D$11,Param!$E$11)</f>
        <v>36601</v>
      </c>
      <c r="S1206" s="3">
        <f t="shared" si="450"/>
        <v>30.602842809364549</v>
      </c>
      <c r="T1206" s="3">
        <f>IF(A1206&lt;$K$3,$K$2,tarifest3grenz(A1206-$K$3,$A$3,Param!$B$10,Param!$C$10,Param!$D$10,Param!$E$10,Param!$B$11,Param!$C$11,Param!$D$11,Param!$E$11))*100</f>
        <v>42</v>
      </c>
      <c r="U1206" s="3">
        <f>MAX(K1206-tarifest3($K$3,$A$3,Param!$B$10,Param!$C$10,Param!$D$10,Param!$E$10,Param!$B$11,Param!$C$11,Param!$D$11,Param!$E$11),0)</f>
        <v>40011</v>
      </c>
      <c r="V1206" s="3">
        <f t="shared" si="451"/>
        <v>33.454013377926422</v>
      </c>
      <c r="W1206" s="3">
        <f t="shared" si="452"/>
        <v>42</v>
      </c>
      <c r="X1206" s="3">
        <f>soli3grenz(K1206,$A$3,Param!$J$9,Param!$J$10,Param!$J$11)*100</f>
        <v>5.5</v>
      </c>
      <c r="Y1206" s="13">
        <f t="shared" si="439"/>
        <v>40011</v>
      </c>
      <c r="Z1206" s="3">
        <f t="shared" si="453"/>
        <v>33.454013377926422</v>
      </c>
      <c r="AA1206" s="13">
        <f t="shared" si="440"/>
        <v>42</v>
      </c>
      <c r="AB1206" s="13">
        <f t="shared" si="441"/>
        <v>-3133.2200000000012</v>
      </c>
      <c r="AC1206" s="13">
        <f t="shared" si="442"/>
        <v>-2.6197491638795967</v>
      </c>
      <c r="AD1206" s="13">
        <f t="shared" si="443"/>
        <v>-2.3099999999999952</v>
      </c>
      <c r="AE1206" s="3">
        <f t="shared" si="444"/>
        <v>0</v>
      </c>
      <c r="AF1206" s="13">
        <f t="shared" si="456"/>
        <v>3133.2200000000012</v>
      </c>
      <c r="AG1206" s="13">
        <f t="shared" si="454"/>
        <v>2.6197491638795967</v>
      </c>
      <c r="AH1206" s="13">
        <f t="shared" si="457"/>
        <v>2.6197491638795967</v>
      </c>
    </row>
    <row r="1207" spans="1:34" x14ac:dyDescent="0.2">
      <c r="A1207" s="8">
        <f t="shared" si="455"/>
        <v>119700</v>
      </c>
      <c r="B1207" s="9">
        <f t="shared" si="435"/>
        <v>119.7</v>
      </c>
      <c r="C1207" s="13">
        <f>tarifest3(A1207,$A$3,Param!$B$5,Param!$C$5,Param!$D$5,Param!$E$5,Param!$B$6,Param!$C$6,Param!$D$6,Param!$E$6)</f>
        <v>40937</v>
      </c>
      <c r="D1207" s="3">
        <f t="shared" si="445"/>
        <v>34.199665831244779</v>
      </c>
      <c r="E1207" s="3">
        <f>tarifest3grenz(A1207,$A$3,Param!$B$5,Param!$C$5,Param!$D$5,Param!$E$5,Param!$B$6,Param!$C$6,Param!$D$6,Param!$E$6)*100</f>
        <v>42</v>
      </c>
      <c r="F1207" s="13">
        <f>soli3(C1207,$A$3,Param!$J$4,Param!$J$5,Param!$J$6)</f>
        <v>2251.5300000000002</v>
      </c>
      <c r="G1207" s="3">
        <f>soli3grenz(C1207,$A$3,Param!$J$4,Param!$J$5,Param!$J$6)*100</f>
        <v>5.5</v>
      </c>
      <c r="H1207" s="13">
        <f t="shared" si="436"/>
        <v>43188.53</v>
      </c>
      <c r="I1207" s="3">
        <f t="shared" si="434"/>
        <v>36.080643274853799</v>
      </c>
      <c r="J1207" s="13">
        <f t="shared" si="437"/>
        <v>44.309999999999995</v>
      </c>
      <c r="K1207" s="13">
        <f>tarifest3(A1207,$A$3,Param!$B$10,Param!$C$10,Param!$D$10,Param!$E$10,Param!$B$11,Param!$C$11,Param!$D$11,Param!$E$11)</f>
        <v>45283</v>
      </c>
      <c r="L1207" s="3">
        <f t="shared" si="446"/>
        <v>37.830409356725148</v>
      </c>
      <c r="M1207" s="3">
        <f>tarifest3grenz(A1207,$A$3,Param!$B$10,Param!$C$10,Param!$D$10,Param!$E$10,Param!$B$11,Param!$C$11,Param!$D$11,Param!$E$11)*100</f>
        <v>42</v>
      </c>
      <c r="N1207" s="3">
        <f t="shared" si="447"/>
        <v>30883</v>
      </c>
      <c r="O1207" s="3">
        <f t="shared" si="448"/>
        <v>25.800334168755224</v>
      </c>
      <c r="P1207" s="13">
        <f t="shared" si="438"/>
        <v>83790</v>
      </c>
      <c r="Q1207" s="13">
        <f t="shared" si="449"/>
        <v>0</v>
      </c>
      <c r="R1207" s="13">
        <f>tarifest3(A1207-$K$3,$A$3,Param!$B$10,Param!$C$10,Param!$D$10,Param!$E$10,Param!$B$11,Param!$C$11,Param!$D$11,Param!$E$11)</f>
        <v>36643</v>
      </c>
      <c r="S1207" s="3">
        <f t="shared" si="450"/>
        <v>30.61236424394319</v>
      </c>
      <c r="T1207" s="3">
        <f>IF(A1207&lt;$K$3,$K$2,tarifest3grenz(A1207-$K$3,$A$3,Param!$B$10,Param!$C$10,Param!$D$10,Param!$E$10,Param!$B$11,Param!$C$11,Param!$D$11,Param!$E$11))*100</f>
        <v>42</v>
      </c>
      <c r="U1207" s="3">
        <f>MAX(K1207-tarifest3($K$3,$A$3,Param!$B$10,Param!$C$10,Param!$D$10,Param!$E$10,Param!$B$11,Param!$C$11,Param!$D$11,Param!$E$11),0)</f>
        <v>40053</v>
      </c>
      <c r="V1207" s="3">
        <f t="shared" si="451"/>
        <v>33.461152882205511</v>
      </c>
      <c r="W1207" s="3">
        <f t="shared" si="452"/>
        <v>42</v>
      </c>
      <c r="X1207" s="3">
        <f>soli3grenz(K1207,$A$3,Param!$J$9,Param!$J$10,Param!$J$11)*100</f>
        <v>5.5</v>
      </c>
      <c r="Y1207" s="13">
        <f t="shared" si="439"/>
        <v>40053</v>
      </c>
      <c r="Z1207" s="3">
        <f t="shared" si="453"/>
        <v>33.461152882205511</v>
      </c>
      <c r="AA1207" s="13">
        <f t="shared" si="440"/>
        <v>42</v>
      </c>
      <c r="AB1207" s="13">
        <f t="shared" si="441"/>
        <v>-3135.5299999999988</v>
      </c>
      <c r="AC1207" s="13">
        <f t="shared" si="442"/>
        <v>-2.619490392648288</v>
      </c>
      <c r="AD1207" s="13">
        <f t="shared" si="443"/>
        <v>-2.3099999999999952</v>
      </c>
      <c r="AE1207" s="3">
        <f t="shared" si="444"/>
        <v>0</v>
      </c>
      <c r="AF1207" s="13">
        <f t="shared" si="456"/>
        <v>3135.5299999999988</v>
      </c>
      <c r="AG1207" s="13">
        <f t="shared" si="454"/>
        <v>2.619490392648288</v>
      </c>
      <c r="AH1207" s="13">
        <f t="shared" si="457"/>
        <v>2.619490392648288</v>
      </c>
    </row>
    <row r="1208" spans="1:34" x14ac:dyDescent="0.2">
      <c r="A1208" s="8">
        <f t="shared" si="455"/>
        <v>119800</v>
      </c>
      <c r="B1208" s="9">
        <f t="shared" si="435"/>
        <v>119.8</v>
      </c>
      <c r="C1208" s="13">
        <f>tarifest3(A1208,$A$3,Param!$B$5,Param!$C$5,Param!$D$5,Param!$E$5,Param!$B$6,Param!$C$6,Param!$D$6,Param!$E$6)</f>
        <v>40979</v>
      </c>
      <c r="D1208" s="3">
        <f t="shared" si="445"/>
        <v>34.206176961602672</v>
      </c>
      <c r="E1208" s="3">
        <f>tarifest3grenz(A1208,$A$3,Param!$B$5,Param!$C$5,Param!$D$5,Param!$E$5,Param!$B$6,Param!$C$6,Param!$D$6,Param!$E$6)*100</f>
        <v>42</v>
      </c>
      <c r="F1208" s="13">
        <f>soli3(C1208,$A$3,Param!$J$4,Param!$J$5,Param!$J$6)</f>
        <v>2253.84</v>
      </c>
      <c r="G1208" s="3">
        <f>soli3grenz(C1208,$A$3,Param!$J$4,Param!$J$5,Param!$J$6)*100</f>
        <v>5.5</v>
      </c>
      <c r="H1208" s="13">
        <f t="shared" si="436"/>
        <v>43232.84</v>
      </c>
      <c r="I1208" s="3">
        <f t="shared" si="434"/>
        <v>36.08751252086811</v>
      </c>
      <c r="J1208" s="13">
        <f t="shared" si="437"/>
        <v>44.309999999999995</v>
      </c>
      <c r="K1208" s="13">
        <f>tarifest3(A1208,$A$3,Param!$B$10,Param!$C$10,Param!$D$10,Param!$E$10,Param!$B$11,Param!$C$11,Param!$D$11,Param!$E$11)</f>
        <v>45325</v>
      </c>
      <c r="L1208" s="3">
        <f t="shared" si="446"/>
        <v>37.833889816360596</v>
      </c>
      <c r="M1208" s="3">
        <f>tarifest3grenz(A1208,$A$3,Param!$B$10,Param!$C$10,Param!$D$10,Param!$E$10,Param!$B$11,Param!$C$11,Param!$D$11,Param!$E$11)*100</f>
        <v>42</v>
      </c>
      <c r="N1208" s="3">
        <f t="shared" si="447"/>
        <v>30925</v>
      </c>
      <c r="O1208" s="3">
        <f t="shared" si="448"/>
        <v>25.813856427378965</v>
      </c>
      <c r="P1208" s="13">
        <f t="shared" si="438"/>
        <v>83860</v>
      </c>
      <c r="Q1208" s="13">
        <f t="shared" si="449"/>
        <v>0</v>
      </c>
      <c r="R1208" s="13">
        <f>tarifest3(A1208-$K$3,$A$3,Param!$B$10,Param!$C$10,Param!$D$10,Param!$E$10,Param!$B$11,Param!$C$11,Param!$D$11,Param!$E$11)</f>
        <v>36685</v>
      </c>
      <c r="S1208" s="3">
        <f t="shared" si="450"/>
        <v>30.621869782971618</v>
      </c>
      <c r="T1208" s="3">
        <f>IF(A1208&lt;$K$3,$K$2,tarifest3grenz(A1208-$K$3,$A$3,Param!$B$10,Param!$C$10,Param!$D$10,Param!$E$10,Param!$B$11,Param!$C$11,Param!$D$11,Param!$E$11))*100</f>
        <v>42</v>
      </c>
      <c r="U1208" s="3">
        <f>MAX(K1208-tarifest3($K$3,$A$3,Param!$B$10,Param!$C$10,Param!$D$10,Param!$E$10,Param!$B$11,Param!$C$11,Param!$D$11,Param!$E$11),0)</f>
        <v>40095</v>
      </c>
      <c r="V1208" s="3">
        <f t="shared" si="451"/>
        <v>33.468280467445744</v>
      </c>
      <c r="W1208" s="3">
        <f t="shared" si="452"/>
        <v>42</v>
      </c>
      <c r="X1208" s="3">
        <f>soli3grenz(K1208,$A$3,Param!$J$9,Param!$J$10,Param!$J$11)*100</f>
        <v>5.5</v>
      </c>
      <c r="Y1208" s="13">
        <f t="shared" si="439"/>
        <v>40095</v>
      </c>
      <c r="Z1208" s="3">
        <f t="shared" si="453"/>
        <v>33.468280467445744</v>
      </c>
      <c r="AA1208" s="13">
        <f t="shared" si="440"/>
        <v>42</v>
      </c>
      <c r="AB1208" s="13">
        <f t="shared" si="441"/>
        <v>-3137.8399999999965</v>
      </c>
      <c r="AC1208" s="13">
        <f t="shared" si="442"/>
        <v>-2.6192320534223654</v>
      </c>
      <c r="AD1208" s="13">
        <f t="shared" si="443"/>
        <v>-2.3099999999999952</v>
      </c>
      <c r="AE1208" s="3">
        <f t="shared" si="444"/>
        <v>0</v>
      </c>
      <c r="AF1208" s="13">
        <f t="shared" si="456"/>
        <v>3137.8399999999965</v>
      </c>
      <c r="AG1208" s="13">
        <f t="shared" si="454"/>
        <v>2.6192320534223654</v>
      </c>
      <c r="AH1208" s="13">
        <f t="shared" si="457"/>
        <v>2.6192320534223654</v>
      </c>
    </row>
    <row r="1209" spans="1:34" x14ac:dyDescent="0.2">
      <c r="A1209" s="8">
        <f t="shared" si="455"/>
        <v>119900</v>
      </c>
      <c r="B1209" s="9">
        <f t="shared" si="435"/>
        <v>119.9</v>
      </c>
      <c r="C1209" s="13">
        <f>tarifest3(A1209,$A$3,Param!$B$5,Param!$C$5,Param!$D$5,Param!$E$5,Param!$B$6,Param!$C$6,Param!$D$6,Param!$E$6)</f>
        <v>41021</v>
      </c>
      <c r="D1209" s="3">
        <f t="shared" si="445"/>
        <v>34.212677231025857</v>
      </c>
      <c r="E1209" s="3">
        <f>tarifest3grenz(A1209,$A$3,Param!$B$5,Param!$C$5,Param!$D$5,Param!$E$5,Param!$B$6,Param!$C$6,Param!$D$6,Param!$E$6)*100</f>
        <v>42</v>
      </c>
      <c r="F1209" s="13">
        <f>soli3(C1209,$A$3,Param!$J$4,Param!$J$5,Param!$J$6)</f>
        <v>2256.15</v>
      </c>
      <c r="G1209" s="3">
        <f>soli3grenz(C1209,$A$3,Param!$J$4,Param!$J$5,Param!$J$6)*100</f>
        <v>5.5</v>
      </c>
      <c r="H1209" s="13">
        <f t="shared" si="436"/>
        <v>43277.15</v>
      </c>
      <c r="I1209" s="3">
        <f t="shared" si="434"/>
        <v>36.094370308590499</v>
      </c>
      <c r="J1209" s="13">
        <f t="shared" si="437"/>
        <v>44.309999999999995</v>
      </c>
      <c r="K1209" s="13">
        <f>tarifest3(A1209,$A$3,Param!$B$10,Param!$C$10,Param!$D$10,Param!$E$10,Param!$B$11,Param!$C$11,Param!$D$11,Param!$E$11)</f>
        <v>45367</v>
      </c>
      <c r="L1209" s="3">
        <f t="shared" si="446"/>
        <v>37.837364470391996</v>
      </c>
      <c r="M1209" s="3">
        <f>tarifest3grenz(A1209,$A$3,Param!$B$10,Param!$C$10,Param!$D$10,Param!$E$10,Param!$B$11,Param!$C$11,Param!$D$11,Param!$E$11)*100</f>
        <v>42</v>
      </c>
      <c r="N1209" s="3">
        <f t="shared" si="447"/>
        <v>30967</v>
      </c>
      <c r="O1209" s="3">
        <f t="shared" si="448"/>
        <v>25.827356130108427</v>
      </c>
      <c r="P1209" s="13">
        <f t="shared" si="438"/>
        <v>83930</v>
      </c>
      <c r="Q1209" s="13">
        <f t="shared" si="449"/>
        <v>0</v>
      </c>
      <c r="R1209" s="13">
        <f>tarifest3(A1209-$K$3,$A$3,Param!$B$10,Param!$C$10,Param!$D$10,Param!$E$10,Param!$B$11,Param!$C$11,Param!$D$11,Param!$E$11)</f>
        <v>36727</v>
      </c>
      <c r="S1209" s="3">
        <f t="shared" si="450"/>
        <v>30.631359466221852</v>
      </c>
      <c r="T1209" s="3">
        <f>IF(A1209&lt;$K$3,$K$2,tarifest3grenz(A1209-$K$3,$A$3,Param!$B$10,Param!$C$10,Param!$D$10,Param!$E$10,Param!$B$11,Param!$C$11,Param!$D$11,Param!$E$11))*100</f>
        <v>42</v>
      </c>
      <c r="U1209" s="3">
        <f>MAX(K1209-tarifest3($K$3,$A$3,Param!$B$10,Param!$C$10,Param!$D$10,Param!$E$10,Param!$B$11,Param!$C$11,Param!$D$11,Param!$E$11),0)</f>
        <v>40137</v>
      </c>
      <c r="V1209" s="3">
        <f t="shared" si="451"/>
        <v>33.475396163469554</v>
      </c>
      <c r="W1209" s="3">
        <f t="shared" si="452"/>
        <v>42</v>
      </c>
      <c r="X1209" s="3">
        <f>soli3grenz(K1209,$A$3,Param!$J$9,Param!$J$10,Param!$J$11)*100</f>
        <v>5.5</v>
      </c>
      <c r="Y1209" s="13">
        <f t="shared" si="439"/>
        <v>40137</v>
      </c>
      <c r="Z1209" s="3">
        <f t="shared" si="453"/>
        <v>33.475396163469554</v>
      </c>
      <c r="AA1209" s="13">
        <f t="shared" si="440"/>
        <v>42</v>
      </c>
      <c r="AB1209" s="13">
        <f t="shared" si="441"/>
        <v>-3140.1500000000015</v>
      </c>
      <c r="AC1209" s="13">
        <f t="shared" si="442"/>
        <v>-2.6189741451209443</v>
      </c>
      <c r="AD1209" s="13">
        <f t="shared" si="443"/>
        <v>-2.3099999999999952</v>
      </c>
      <c r="AE1209" s="3">
        <f t="shared" si="444"/>
        <v>0</v>
      </c>
      <c r="AF1209" s="13">
        <f t="shared" si="456"/>
        <v>3140.1500000000015</v>
      </c>
      <c r="AG1209" s="13">
        <f t="shared" si="454"/>
        <v>2.6189741451209443</v>
      </c>
      <c r="AH1209" s="13">
        <f t="shared" si="457"/>
        <v>2.6189741451209443</v>
      </c>
    </row>
    <row r="1210" spans="1:34" x14ac:dyDescent="0.2">
      <c r="A1210" s="8">
        <f t="shared" si="455"/>
        <v>120000</v>
      </c>
      <c r="B1210" s="9">
        <f t="shared" si="435"/>
        <v>120</v>
      </c>
      <c r="C1210" s="13">
        <f>tarifest3(A1210,$A$3,Param!$B$5,Param!$C$5,Param!$D$5,Param!$E$5,Param!$B$6,Param!$C$6,Param!$D$6,Param!$E$6)</f>
        <v>41063</v>
      </c>
      <c r="D1210" s="3">
        <f t="shared" si="445"/>
        <v>34.219166666666666</v>
      </c>
      <c r="E1210" s="3">
        <f>tarifest3grenz(A1210,$A$3,Param!$B$5,Param!$C$5,Param!$D$5,Param!$E$5,Param!$B$6,Param!$C$6,Param!$D$6,Param!$E$6)*100</f>
        <v>42</v>
      </c>
      <c r="F1210" s="13">
        <f>soli3(C1210,$A$3,Param!$J$4,Param!$J$5,Param!$J$6)</f>
        <v>2258.46</v>
      </c>
      <c r="G1210" s="3">
        <f>soli3grenz(C1210,$A$3,Param!$J$4,Param!$J$5,Param!$J$6)*100</f>
        <v>5.5</v>
      </c>
      <c r="H1210" s="13">
        <f t="shared" si="436"/>
        <v>43321.46</v>
      </c>
      <c r="I1210" s="3">
        <f t="shared" si="434"/>
        <v>36.101216666666666</v>
      </c>
      <c r="J1210" s="13">
        <f t="shared" si="437"/>
        <v>44.309999999999995</v>
      </c>
      <c r="K1210" s="13">
        <f>tarifest3(A1210,$A$3,Param!$B$10,Param!$C$10,Param!$D$10,Param!$E$10,Param!$B$11,Param!$C$11,Param!$D$11,Param!$E$11)</f>
        <v>45409</v>
      </c>
      <c r="L1210" s="3">
        <f t="shared" si="446"/>
        <v>37.840833333333336</v>
      </c>
      <c r="M1210" s="3">
        <f>tarifest3grenz(A1210,$A$3,Param!$B$10,Param!$C$10,Param!$D$10,Param!$E$10,Param!$B$11,Param!$C$11,Param!$D$11,Param!$E$11)*100</f>
        <v>42</v>
      </c>
      <c r="N1210" s="3">
        <f t="shared" si="447"/>
        <v>31009</v>
      </c>
      <c r="O1210" s="3">
        <f t="shared" si="448"/>
        <v>25.840833333333336</v>
      </c>
      <c r="P1210" s="13">
        <f t="shared" si="438"/>
        <v>84000</v>
      </c>
      <c r="Q1210" s="13">
        <f t="shared" si="449"/>
        <v>0</v>
      </c>
      <c r="R1210" s="13">
        <f>tarifest3(A1210-$K$3,$A$3,Param!$B$10,Param!$C$10,Param!$D$10,Param!$E$10,Param!$B$11,Param!$C$11,Param!$D$11,Param!$E$11)</f>
        <v>36769</v>
      </c>
      <c r="S1210" s="3">
        <f t="shared" si="450"/>
        <v>30.640833333333333</v>
      </c>
      <c r="T1210" s="3">
        <f>IF(A1210&lt;$K$3,$K$2,tarifest3grenz(A1210-$K$3,$A$3,Param!$B$10,Param!$C$10,Param!$D$10,Param!$E$10,Param!$B$11,Param!$C$11,Param!$D$11,Param!$E$11))*100</f>
        <v>42</v>
      </c>
      <c r="U1210" s="3">
        <f>MAX(K1210-tarifest3($K$3,$A$3,Param!$B$10,Param!$C$10,Param!$D$10,Param!$E$10,Param!$B$11,Param!$C$11,Param!$D$11,Param!$E$11),0)</f>
        <v>40179</v>
      </c>
      <c r="V1210" s="3">
        <f t="shared" si="451"/>
        <v>33.482500000000002</v>
      </c>
      <c r="W1210" s="3">
        <f t="shared" si="452"/>
        <v>42</v>
      </c>
      <c r="X1210" s="3">
        <f>soli3grenz(K1210,$A$3,Param!$J$9,Param!$J$10,Param!$J$11)*100</f>
        <v>5.5</v>
      </c>
      <c r="Y1210" s="13">
        <f t="shared" si="439"/>
        <v>40179</v>
      </c>
      <c r="Z1210" s="3">
        <f t="shared" si="453"/>
        <v>33.482500000000002</v>
      </c>
      <c r="AA1210" s="13">
        <f t="shared" si="440"/>
        <v>42</v>
      </c>
      <c r="AB1210" s="13">
        <f t="shared" si="441"/>
        <v>-3142.4599999999991</v>
      </c>
      <c r="AC1210" s="13">
        <f t="shared" si="442"/>
        <v>-2.6187166666666641</v>
      </c>
      <c r="AD1210" s="13">
        <f t="shared" si="443"/>
        <v>-2.3099999999999952</v>
      </c>
      <c r="AE1210" s="3">
        <f t="shared" si="444"/>
        <v>0</v>
      </c>
      <c r="AF1210" s="13">
        <f t="shared" si="456"/>
        <v>3142.4599999999991</v>
      </c>
      <c r="AG1210" s="13">
        <f t="shared" si="454"/>
        <v>2.6187166666666641</v>
      </c>
      <c r="AH1210" s="13">
        <f t="shared" si="457"/>
        <v>2.6187166666666641</v>
      </c>
    </row>
    <row r="1211" spans="1:34" x14ac:dyDescent="0.2">
      <c r="A1211" s="8">
        <f t="shared" si="455"/>
        <v>120100</v>
      </c>
      <c r="B1211" s="9">
        <f t="shared" si="435"/>
        <v>120.1</v>
      </c>
      <c r="C1211" s="13">
        <f>tarifest3(A1211,$A$3,Param!$B$5,Param!$C$5,Param!$D$5,Param!$E$5,Param!$B$6,Param!$C$6,Param!$D$6,Param!$E$6)</f>
        <v>41105</v>
      </c>
      <c r="D1211" s="3">
        <f t="shared" si="445"/>
        <v>34.225645295587007</v>
      </c>
      <c r="E1211" s="3">
        <f>tarifest3grenz(A1211,$A$3,Param!$B$5,Param!$C$5,Param!$D$5,Param!$E$5,Param!$B$6,Param!$C$6,Param!$D$6,Param!$E$6)*100</f>
        <v>42</v>
      </c>
      <c r="F1211" s="13">
        <f>soli3(C1211,$A$3,Param!$J$4,Param!$J$5,Param!$J$6)</f>
        <v>2260.77</v>
      </c>
      <c r="G1211" s="3">
        <f>soli3grenz(C1211,$A$3,Param!$J$4,Param!$J$5,Param!$J$6)*100</f>
        <v>5.5</v>
      </c>
      <c r="H1211" s="13">
        <f t="shared" si="436"/>
        <v>43365.77</v>
      </c>
      <c r="I1211" s="3">
        <f t="shared" si="434"/>
        <v>36.108051623646958</v>
      </c>
      <c r="J1211" s="13">
        <f t="shared" si="437"/>
        <v>44.309999999999995</v>
      </c>
      <c r="K1211" s="13">
        <f>tarifest3(A1211,$A$3,Param!$B$10,Param!$C$10,Param!$D$10,Param!$E$10,Param!$B$11,Param!$C$11,Param!$D$11,Param!$E$11)</f>
        <v>45451</v>
      </c>
      <c r="L1211" s="3">
        <f t="shared" si="446"/>
        <v>37.844296419650291</v>
      </c>
      <c r="M1211" s="3">
        <f>tarifest3grenz(A1211,$A$3,Param!$B$10,Param!$C$10,Param!$D$10,Param!$E$10,Param!$B$11,Param!$C$11,Param!$D$11,Param!$E$11)*100</f>
        <v>42</v>
      </c>
      <c r="N1211" s="3">
        <f t="shared" si="447"/>
        <v>31051</v>
      </c>
      <c r="O1211" s="3">
        <f t="shared" si="448"/>
        <v>25.854288093255622</v>
      </c>
      <c r="P1211" s="13">
        <f t="shared" si="438"/>
        <v>84070</v>
      </c>
      <c r="Q1211" s="13">
        <f t="shared" si="449"/>
        <v>0</v>
      </c>
      <c r="R1211" s="13">
        <f>tarifest3(A1211-$K$3,$A$3,Param!$B$10,Param!$C$10,Param!$D$10,Param!$E$10,Param!$B$11,Param!$C$11,Param!$D$11,Param!$E$11)</f>
        <v>36811</v>
      </c>
      <c r="S1211" s="3">
        <f t="shared" si="450"/>
        <v>30.650291423813485</v>
      </c>
      <c r="T1211" s="3">
        <f>IF(A1211&lt;$K$3,$K$2,tarifest3grenz(A1211-$K$3,$A$3,Param!$B$10,Param!$C$10,Param!$D$10,Param!$E$10,Param!$B$11,Param!$C$11,Param!$D$11,Param!$E$11))*100</f>
        <v>42</v>
      </c>
      <c r="U1211" s="3">
        <f>MAX(K1211-tarifest3($K$3,$A$3,Param!$B$10,Param!$C$10,Param!$D$10,Param!$E$10,Param!$B$11,Param!$C$11,Param!$D$11,Param!$E$11),0)</f>
        <v>40221</v>
      </c>
      <c r="V1211" s="3">
        <f t="shared" si="451"/>
        <v>33.48959200666112</v>
      </c>
      <c r="W1211" s="3">
        <f t="shared" si="452"/>
        <v>42</v>
      </c>
      <c r="X1211" s="3">
        <f>soli3grenz(K1211,$A$3,Param!$J$9,Param!$J$10,Param!$J$11)*100</f>
        <v>5.5</v>
      </c>
      <c r="Y1211" s="13">
        <f t="shared" si="439"/>
        <v>40221</v>
      </c>
      <c r="Z1211" s="3">
        <f t="shared" si="453"/>
        <v>33.48959200666112</v>
      </c>
      <c r="AA1211" s="13">
        <f t="shared" si="440"/>
        <v>42</v>
      </c>
      <c r="AB1211" s="13">
        <f t="shared" si="441"/>
        <v>-3144.7699999999968</v>
      </c>
      <c r="AC1211" s="13">
        <f t="shared" si="442"/>
        <v>-2.6184596169858381</v>
      </c>
      <c r="AD1211" s="13">
        <f t="shared" si="443"/>
        <v>-2.3099999999999952</v>
      </c>
      <c r="AE1211" s="3">
        <f t="shared" si="444"/>
        <v>0</v>
      </c>
      <c r="AF1211" s="13">
        <f t="shared" si="456"/>
        <v>3144.7699999999968</v>
      </c>
      <c r="AG1211" s="13">
        <f t="shared" si="454"/>
        <v>2.6184596169858381</v>
      </c>
      <c r="AH1211" s="13">
        <f t="shared" si="457"/>
        <v>2.6184596169858381</v>
      </c>
    </row>
    <row r="1212" spans="1:34" x14ac:dyDescent="0.2">
      <c r="A1212" s="8">
        <f t="shared" si="455"/>
        <v>120200</v>
      </c>
      <c r="B1212" s="9">
        <f t="shared" si="435"/>
        <v>120.2</v>
      </c>
      <c r="C1212" s="13">
        <f>tarifest3(A1212,$A$3,Param!$B$5,Param!$C$5,Param!$D$5,Param!$E$5,Param!$B$6,Param!$C$6,Param!$D$6,Param!$E$6)</f>
        <v>41147</v>
      </c>
      <c r="D1212" s="3">
        <f t="shared" si="445"/>
        <v>34.232113144758735</v>
      </c>
      <c r="E1212" s="3">
        <f>tarifest3grenz(A1212,$A$3,Param!$B$5,Param!$C$5,Param!$D$5,Param!$E$5,Param!$B$6,Param!$C$6,Param!$D$6,Param!$E$6)*100</f>
        <v>42</v>
      </c>
      <c r="F1212" s="13">
        <f>soli3(C1212,$A$3,Param!$J$4,Param!$J$5,Param!$J$6)</f>
        <v>2263.08</v>
      </c>
      <c r="G1212" s="3">
        <f>soli3grenz(C1212,$A$3,Param!$J$4,Param!$J$5,Param!$J$6)*100</f>
        <v>5.5</v>
      </c>
      <c r="H1212" s="13">
        <f t="shared" si="436"/>
        <v>43410.080000000002</v>
      </c>
      <c r="I1212" s="3">
        <f t="shared" si="434"/>
        <v>36.114875207986692</v>
      </c>
      <c r="J1212" s="13">
        <f t="shared" si="437"/>
        <v>44.309999999999995</v>
      </c>
      <c r="K1212" s="13">
        <f>tarifest3(A1212,$A$3,Param!$B$10,Param!$C$10,Param!$D$10,Param!$E$10,Param!$B$11,Param!$C$11,Param!$D$11,Param!$E$11)</f>
        <v>45493</v>
      </c>
      <c r="L1212" s="3">
        <f t="shared" si="446"/>
        <v>37.8477537437604</v>
      </c>
      <c r="M1212" s="3">
        <f>tarifest3grenz(A1212,$A$3,Param!$B$10,Param!$C$10,Param!$D$10,Param!$E$10,Param!$B$11,Param!$C$11,Param!$D$11,Param!$E$11)*100</f>
        <v>42</v>
      </c>
      <c r="N1212" s="3">
        <f t="shared" si="447"/>
        <v>31093</v>
      </c>
      <c r="O1212" s="3">
        <f t="shared" si="448"/>
        <v>25.86772046589018</v>
      </c>
      <c r="P1212" s="13">
        <f t="shared" si="438"/>
        <v>84140</v>
      </c>
      <c r="Q1212" s="13">
        <f t="shared" si="449"/>
        <v>0</v>
      </c>
      <c r="R1212" s="13">
        <f>tarifest3(A1212-$K$3,$A$3,Param!$B$10,Param!$C$10,Param!$D$10,Param!$E$10,Param!$B$11,Param!$C$11,Param!$D$11,Param!$E$11)</f>
        <v>36853</v>
      </c>
      <c r="S1212" s="3">
        <f t="shared" si="450"/>
        <v>30.659733777038266</v>
      </c>
      <c r="T1212" s="3">
        <f>IF(A1212&lt;$K$3,$K$2,tarifest3grenz(A1212-$K$3,$A$3,Param!$B$10,Param!$C$10,Param!$D$10,Param!$E$10,Param!$B$11,Param!$C$11,Param!$D$11,Param!$E$11))*100</f>
        <v>42</v>
      </c>
      <c r="U1212" s="3">
        <f>MAX(K1212-tarifest3($K$3,$A$3,Param!$B$10,Param!$C$10,Param!$D$10,Param!$E$10,Param!$B$11,Param!$C$11,Param!$D$11,Param!$E$11),0)</f>
        <v>40263</v>
      </c>
      <c r="V1212" s="3">
        <f t="shared" si="451"/>
        <v>33.496672212978368</v>
      </c>
      <c r="W1212" s="3">
        <f t="shared" si="452"/>
        <v>42</v>
      </c>
      <c r="X1212" s="3">
        <f>soli3grenz(K1212,$A$3,Param!$J$9,Param!$J$10,Param!$J$11)*100</f>
        <v>5.5</v>
      </c>
      <c r="Y1212" s="13">
        <f t="shared" si="439"/>
        <v>40263</v>
      </c>
      <c r="Z1212" s="3">
        <f t="shared" si="453"/>
        <v>33.496672212978368</v>
      </c>
      <c r="AA1212" s="13">
        <f t="shared" si="440"/>
        <v>42</v>
      </c>
      <c r="AB1212" s="13">
        <f t="shared" si="441"/>
        <v>-3147.0800000000017</v>
      </c>
      <c r="AC1212" s="13">
        <f t="shared" si="442"/>
        <v>-2.6182029950083248</v>
      </c>
      <c r="AD1212" s="13">
        <f t="shared" si="443"/>
        <v>-2.3099999999999952</v>
      </c>
      <c r="AE1212" s="3">
        <f t="shared" si="444"/>
        <v>0</v>
      </c>
      <c r="AF1212" s="13">
        <f t="shared" si="456"/>
        <v>3147.0800000000017</v>
      </c>
      <c r="AG1212" s="13">
        <f t="shared" si="454"/>
        <v>2.6182029950083248</v>
      </c>
      <c r="AH1212" s="13">
        <f t="shared" si="457"/>
        <v>2.6182029950083248</v>
      </c>
    </row>
    <row r="1213" spans="1:34" x14ac:dyDescent="0.2">
      <c r="A1213" s="8">
        <f t="shared" si="455"/>
        <v>120300</v>
      </c>
      <c r="B1213" s="9">
        <f t="shared" si="435"/>
        <v>120.3</v>
      </c>
      <c r="C1213" s="13">
        <f>tarifest3(A1213,$A$3,Param!$B$5,Param!$C$5,Param!$D$5,Param!$E$5,Param!$B$6,Param!$C$6,Param!$D$6,Param!$E$6)</f>
        <v>41189</v>
      </c>
      <c r="D1213" s="3">
        <f t="shared" si="445"/>
        <v>34.238570241064011</v>
      </c>
      <c r="E1213" s="3">
        <f>tarifest3grenz(A1213,$A$3,Param!$B$5,Param!$C$5,Param!$D$5,Param!$E$5,Param!$B$6,Param!$C$6,Param!$D$6,Param!$E$6)*100</f>
        <v>42</v>
      </c>
      <c r="F1213" s="13">
        <f>soli3(C1213,$A$3,Param!$J$4,Param!$J$5,Param!$J$6)</f>
        <v>2265.39</v>
      </c>
      <c r="G1213" s="3">
        <f>soli3grenz(C1213,$A$3,Param!$J$4,Param!$J$5,Param!$J$6)*100</f>
        <v>5.5</v>
      </c>
      <c r="H1213" s="13">
        <f t="shared" si="436"/>
        <v>43454.39</v>
      </c>
      <c r="I1213" s="3">
        <f t="shared" ref="I1213:I1276" si="458">IF($A1213=0,0,H1213/$A1213*100)</f>
        <v>36.121687448046551</v>
      </c>
      <c r="J1213" s="13">
        <f t="shared" si="437"/>
        <v>44.309999999999995</v>
      </c>
      <c r="K1213" s="13">
        <f>tarifest3(A1213,$A$3,Param!$B$10,Param!$C$10,Param!$D$10,Param!$E$10,Param!$B$11,Param!$C$11,Param!$D$11,Param!$E$11)</f>
        <v>45535</v>
      </c>
      <c r="L1213" s="3">
        <f t="shared" si="446"/>
        <v>37.851205320033252</v>
      </c>
      <c r="M1213" s="3">
        <f>tarifest3grenz(A1213,$A$3,Param!$B$10,Param!$C$10,Param!$D$10,Param!$E$10,Param!$B$11,Param!$C$11,Param!$D$11,Param!$E$11)*100</f>
        <v>42</v>
      </c>
      <c r="N1213" s="3">
        <f t="shared" si="447"/>
        <v>31135</v>
      </c>
      <c r="O1213" s="3">
        <f t="shared" si="448"/>
        <v>25.88113050706567</v>
      </c>
      <c r="P1213" s="13">
        <f t="shared" si="438"/>
        <v>84210</v>
      </c>
      <c r="Q1213" s="13">
        <f t="shared" si="449"/>
        <v>0</v>
      </c>
      <c r="R1213" s="13">
        <f>tarifest3(A1213-$K$3,$A$3,Param!$B$10,Param!$C$10,Param!$D$10,Param!$E$10,Param!$B$11,Param!$C$11,Param!$D$11,Param!$E$11)</f>
        <v>36895</v>
      </c>
      <c r="S1213" s="3">
        <f t="shared" si="450"/>
        <v>30.669160432252703</v>
      </c>
      <c r="T1213" s="3">
        <f>IF(A1213&lt;$K$3,$K$2,tarifest3grenz(A1213-$K$3,$A$3,Param!$B$10,Param!$C$10,Param!$D$10,Param!$E$10,Param!$B$11,Param!$C$11,Param!$D$11,Param!$E$11))*100</f>
        <v>42</v>
      </c>
      <c r="U1213" s="3">
        <f>MAX(K1213-tarifest3($K$3,$A$3,Param!$B$10,Param!$C$10,Param!$D$10,Param!$E$10,Param!$B$11,Param!$C$11,Param!$D$11,Param!$E$11),0)</f>
        <v>40305</v>
      </c>
      <c r="V1213" s="3">
        <f t="shared" si="451"/>
        <v>33.503740648379058</v>
      </c>
      <c r="W1213" s="3">
        <f t="shared" si="452"/>
        <v>42</v>
      </c>
      <c r="X1213" s="3">
        <f>soli3grenz(K1213,$A$3,Param!$J$9,Param!$J$10,Param!$J$11)*100</f>
        <v>5.5</v>
      </c>
      <c r="Y1213" s="13">
        <f t="shared" si="439"/>
        <v>40305</v>
      </c>
      <c r="Z1213" s="3">
        <f t="shared" si="453"/>
        <v>33.503740648379058</v>
      </c>
      <c r="AA1213" s="13">
        <f t="shared" si="440"/>
        <v>42</v>
      </c>
      <c r="AB1213" s="13">
        <f t="shared" si="441"/>
        <v>-3149.3899999999994</v>
      </c>
      <c r="AC1213" s="13">
        <f t="shared" si="442"/>
        <v>-2.617946799667493</v>
      </c>
      <c r="AD1213" s="13">
        <f t="shared" si="443"/>
        <v>-2.3099999999999952</v>
      </c>
      <c r="AE1213" s="3">
        <f t="shared" si="444"/>
        <v>0</v>
      </c>
      <c r="AF1213" s="13">
        <f t="shared" si="456"/>
        <v>3149.3899999999994</v>
      </c>
      <c r="AG1213" s="13">
        <f t="shared" si="454"/>
        <v>2.617946799667493</v>
      </c>
      <c r="AH1213" s="13">
        <f t="shared" si="457"/>
        <v>2.617946799667493</v>
      </c>
    </row>
    <row r="1214" spans="1:34" x14ac:dyDescent="0.2">
      <c r="A1214" s="8">
        <f t="shared" si="455"/>
        <v>120400</v>
      </c>
      <c r="B1214" s="9">
        <f t="shared" si="435"/>
        <v>120.4</v>
      </c>
      <c r="C1214" s="13">
        <f>tarifest3(A1214,$A$3,Param!$B$5,Param!$C$5,Param!$D$5,Param!$E$5,Param!$B$6,Param!$C$6,Param!$D$6,Param!$E$6)</f>
        <v>41231</v>
      </c>
      <c r="D1214" s="3">
        <f t="shared" si="445"/>
        <v>34.245016611295682</v>
      </c>
      <c r="E1214" s="3">
        <f>tarifest3grenz(A1214,$A$3,Param!$B$5,Param!$C$5,Param!$D$5,Param!$E$5,Param!$B$6,Param!$C$6,Param!$D$6,Param!$E$6)*100</f>
        <v>42</v>
      </c>
      <c r="F1214" s="13">
        <f>soli3(C1214,$A$3,Param!$J$4,Param!$J$5,Param!$J$6)</f>
        <v>2267.6999999999998</v>
      </c>
      <c r="G1214" s="3">
        <f>soli3grenz(C1214,$A$3,Param!$J$4,Param!$J$5,Param!$J$6)*100</f>
        <v>5.5</v>
      </c>
      <c r="H1214" s="13">
        <f t="shared" si="436"/>
        <v>43498.7</v>
      </c>
      <c r="I1214" s="3">
        <f t="shared" si="458"/>
        <v>36.128488372093024</v>
      </c>
      <c r="J1214" s="13">
        <f t="shared" si="437"/>
        <v>44.309999999999995</v>
      </c>
      <c r="K1214" s="13">
        <f>tarifest3(A1214,$A$3,Param!$B$10,Param!$C$10,Param!$D$10,Param!$E$10,Param!$B$11,Param!$C$11,Param!$D$11,Param!$E$11)</f>
        <v>45577</v>
      </c>
      <c r="L1214" s="3">
        <f t="shared" si="446"/>
        <v>37.854651162790695</v>
      </c>
      <c r="M1214" s="3">
        <f>tarifest3grenz(A1214,$A$3,Param!$B$10,Param!$C$10,Param!$D$10,Param!$E$10,Param!$B$11,Param!$C$11,Param!$D$11,Param!$E$11)*100</f>
        <v>42</v>
      </c>
      <c r="N1214" s="3">
        <f t="shared" si="447"/>
        <v>31177</v>
      </c>
      <c r="O1214" s="3">
        <f t="shared" si="448"/>
        <v>25.894518272425248</v>
      </c>
      <c r="P1214" s="13">
        <f t="shared" si="438"/>
        <v>84280</v>
      </c>
      <c r="Q1214" s="13">
        <f t="shared" si="449"/>
        <v>0</v>
      </c>
      <c r="R1214" s="13">
        <f>tarifest3(A1214-$K$3,$A$3,Param!$B$10,Param!$C$10,Param!$D$10,Param!$E$10,Param!$B$11,Param!$C$11,Param!$D$11,Param!$E$11)</f>
        <v>36937</v>
      </c>
      <c r="S1214" s="3">
        <f t="shared" si="450"/>
        <v>30.678571428571427</v>
      </c>
      <c r="T1214" s="3">
        <f>IF(A1214&lt;$K$3,$K$2,tarifest3grenz(A1214-$K$3,$A$3,Param!$B$10,Param!$C$10,Param!$D$10,Param!$E$10,Param!$B$11,Param!$C$11,Param!$D$11,Param!$E$11))*100</f>
        <v>42</v>
      </c>
      <c r="U1214" s="3">
        <f>MAX(K1214-tarifest3($K$3,$A$3,Param!$B$10,Param!$C$10,Param!$D$10,Param!$E$10,Param!$B$11,Param!$C$11,Param!$D$11,Param!$E$11),0)</f>
        <v>40347</v>
      </c>
      <c r="V1214" s="3">
        <f t="shared" si="451"/>
        <v>33.510797342192689</v>
      </c>
      <c r="W1214" s="3">
        <f t="shared" si="452"/>
        <v>42</v>
      </c>
      <c r="X1214" s="3">
        <f>soli3grenz(K1214,$A$3,Param!$J$9,Param!$J$10,Param!$J$11)*100</f>
        <v>5.5</v>
      </c>
      <c r="Y1214" s="13">
        <f t="shared" si="439"/>
        <v>40347</v>
      </c>
      <c r="Z1214" s="3">
        <f t="shared" si="453"/>
        <v>33.510797342192689</v>
      </c>
      <c r="AA1214" s="13">
        <f t="shared" si="440"/>
        <v>42</v>
      </c>
      <c r="AB1214" s="13">
        <f t="shared" si="441"/>
        <v>-3151.6999999999971</v>
      </c>
      <c r="AC1214" s="13">
        <f t="shared" si="442"/>
        <v>-2.6176910299003353</v>
      </c>
      <c r="AD1214" s="13">
        <f t="shared" si="443"/>
        <v>-2.3099999999999952</v>
      </c>
      <c r="AE1214" s="3">
        <f t="shared" si="444"/>
        <v>0</v>
      </c>
      <c r="AF1214" s="13">
        <f t="shared" si="456"/>
        <v>3151.6999999999971</v>
      </c>
      <c r="AG1214" s="13">
        <f t="shared" si="454"/>
        <v>2.6176910299003353</v>
      </c>
      <c r="AH1214" s="13">
        <f t="shared" si="457"/>
        <v>2.6176910299003353</v>
      </c>
    </row>
    <row r="1215" spans="1:34" x14ac:dyDescent="0.2">
      <c r="A1215" s="8">
        <f t="shared" si="455"/>
        <v>120500</v>
      </c>
      <c r="B1215" s="9">
        <f t="shared" si="435"/>
        <v>120.5</v>
      </c>
      <c r="C1215" s="13">
        <f>tarifest3(A1215,$A$3,Param!$B$5,Param!$C$5,Param!$D$5,Param!$E$5,Param!$B$6,Param!$C$6,Param!$D$6,Param!$E$6)</f>
        <v>41273</v>
      </c>
      <c r="D1215" s="3">
        <f t="shared" si="445"/>
        <v>34.251452282157672</v>
      </c>
      <c r="E1215" s="3">
        <f>tarifest3grenz(A1215,$A$3,Param!$B$5,Param!$C$5,Param!$D$5,Param!$E$5,Param!$B$6,Param!$C$6,Param!$D$6,Param!$E$6)*100</f>
        <v>42</v>
      </c>
      <c r="F1215" s="13">
        <f>soli3(C1215,$A$3,Param!$J$4,Param!$J$5,Param!$J$6)</f>
        <v>2270.0100000000002</v>
      </c>
      <c r="G1215" s="3">
        <f>soli3grenz(C1215,$A$3,Param!$J$4,Param!$J$5,Param!$J$6)*100</f>
        <v>5.5</v>
      </c>
      <c r="H1215" s="13">
        <f t="shared" si="436"/>
        <v>43543.01</v>
      </c>
      <c r="I1215" s="3">
        <f t="shared" si="458"/>
        <v>36.135278008298755</v>
      </c>
      <c r="J1215" s="13">
        <f t="shared" si="437"/>
        <v>44.309999999999995</v>
      </c>
      <c r="K1215" s="13">
        <f>tarifest3(A1215,$A$3,Param!$B$10,Param!$C$10,Param!$D$10,Param!$E$10,Param!$B$11,Param!$C$11,Param!$D$11,Param!$E$11)</f>
        <v>45619</v>
      </c>
      <c r="L1215" s="3">
        <f t="shared" si="446"/>
        <v>37.858091286307058</v>
      </c>
      <c r="M1215" s="3">
        <f>tarifest3grenz(A1215,$A$3,Param!$B$10,Param!$C$10,Param!$D$10,Param!$E$10,Param!$B$11,Param!$C$11,Param!$D$11,Param!$E$11)*100</f>
        <v>42</v>
      </c>
      <c r="N1215" s="3">
        <f t="shared" si="447"/>
        <v>31219</v>
      </c>
      <c r="O1215" s="3">
        <f t="shared" si="448"/>
        <v>25.907883817427386</v>
      </c>
      <c r="P1215" s="13">
        <f t="shared" si="438"/>
        <v>84350</v>
      </c>
      <c r="Q1215" s="13">
        <f t="shared" si="449"/>
        <v>0</v>
      </c>
      <c r="R1215" s="13">
        <f>tarifest3(A1215-$K$3,$A$3,Param!$B$10,Param!$C$10,Param!$D$10,Param!$E$10,Param!$B$11,Param!$C$11,Param!$D$11,Param!$E$11)</f>
        <v>36979</v>
      </c>
      <c r="S1215" s="3">
        <f t="shared" si="450"/>
        <v>30.687966804979254</v>
      </c>
      <c r="T1215" s="3">
        <f>IF(A1215&lt;$K$3,$K$2,tarifest3grenz(A1215-$K$3,$A$3,Param!$B$10,Param!$C$10,Param!$D$10,Param!$E$10,Param!$B$11,Param!$C$11,Param!$D$11,Param!$E$11))*100</f>
        <v>42</v>
      </c>
      <c r="U1215" s="3">
        <f>MAX(K1215-tarifest3($K$3,$A$3,Param!$B$10,Param!$C$10,Param!$D$10,Param!$E$10,Param!$B$11,Param!$C$11,Param!$D$11,Param!$E$11),0)</f>
        <v>40389</v>
      </c>
      <c r="V1215" s="3">
        <f t="shared" si="451"/>
        <v>33.51784232365145</v>
      </c>
      <c r="W1215" s="3">
        <f t="shared" si="452"/>
        <v>42</v>
      </c>
      <c r="X1215" s="3">
        <f>soli3grenz(K1215,$A$3,Param!$J$9,Param!$J$10,Param!$J$11)*100</f>
        <v>5.5</v>
      </c>
      <c r="Y1215" s="13">
        <f t="shared" si="439"/>
        <v>40389</v>
      </c>
      <c r="Z1215" s="3">
        <f t="shared" si="453"/>
        <v>33.51784232365145</v>
      </c>
      <c r="AA1215" s="13">
        <f t="shared" si="440"/>
        <v>42</v>
      </c>
      <c r="AB1215" s="13">
        <f t="shared" si="441"/>
        <v>-3154.010000000002</v>
      </c>
      <c r="AC1215" s="13">
        <f t="shared" si="442"/>
        <v>-2.6174356846473046</v>
      </c>
      <c r="AD1215" s="13">
        <f t="shared" si="443"/>
        <v>-2.3099999999999952</v>
      </c>
      <c r="AE1215" s="3">
        <f t="shared" si="444"/>
        <v>0</v>
      </c>
      <c r="AF1215" s="13">
        <f t="shared" si="456"/>
        <v>3154.010000000002</v>
      </c>
      <c r="AG1215" s="13">
        <f t="shared" si="454"/>
        <v>2.6174356846473046</v>
      </c>
      <c r="AH1215" s="13">
        <f t="shared" si="457"/>
        <v>2.6174356846473046</v>
      </c>
    </row>
    <row r="1216" spans="1:34" x14ac:dyDescent="0.2">
      <c r="A1216" s="8">
        <f t="shared" si="455"/>
        <v>120600</v>
      </c>
      <c r="B1216" s="9">
        <f t="shared" si="435"/>
        <v>120.6</v>
      </c>
      <c r="C1216" s="13">
        <f>tarifest3(A1216,$A$3,Param!$B$5,Param!$C$5,Param!$D$5,Param!$E$5,Param!$B$6,Param!$C$6,Param!$D$6,Param!$E$6)</f>
        <v>41315</v>
      </c>
      <c r="D1216" s="3">
        <f t="shared" si="445"/>
        <v>34.25787728026534</v>
      </c>
      <c r="E1216" s="3">
        <f>tarifest3grenz(A1216,$A$3,Param!$B$5,Param!$C$5,Param!$D$5,Param!$E$5,Param!$B$6,Param!$C$6,Param!$D$6,Param!$E$6)*100</f>
        <v>42</v>
      </c>
      <c r="F1216" s="13">
        <f>soli3(C1216,$A$3,Param!$J$4,Param!$J$5,Param!$J$6)</f>
        <v>2272.3200000000002</v>
      </c>
      <c r="G1216" s="3">
        <f>soli3grenz(C1216,$A$3,Param!$J$4,Param!$J$5,Param!$J$6)*100</f>
        <v>5.5</v>
      </c>
      <c r="H1216" s="13">
        <f t="shared" si="436"/>
        <v>43587.32</v>
      </c>
      <c r="I1216" s="3">
        <f t="shared" si="458"/>
        <v>36.142056384742958</v>
      </c>
      <c r="J1216" s="13">
        <f t="shared" si="437"/>
        <v>44.309999999999995</v>
      </c>
      <c r="K1216" s="13">
        <f>tarifest3(A1216,$A$3,Param!$B$10,Param!$C$10,Param!$D$10,Param!$E$10,Param!$B$11,Param!$C$11,Param!$D$11,Param!$E$11)</f>
        <v>45661</v>
      </c>
      <c r="L1216" s="3">
        <f t="shared" si="446"/>
        <v>37.861525704809281</v>
      </c>
      <c r="M1216" s="3">
        <f>tarifest3grenz(A1216,$A$3,Param!$B$10,Param!$C$10,Param!$D$10,Param!$E$10,Param!$B$11,Param!$C$11,Param!$D$11,Param!$E$11)*100</f>
        <v>42</v>
      </c>
      <c r="N1216" s="3">
        <f t="shared" si="447"/>
        <v>31261</v>
      </c>
      <c r="O1216" s="3">
        <f t="shared" si="448"/>
        <v>25.921227197346603</v>
      </c>
      <c r="P1216" s="13">
        <f t="shared" si="438"/>
        <v>84420</v>
      </c>
      <c r="Q1216" s="13">
        <f t="shared" si="449"/>
        <v>0</v>
      </c>
      <c r="R1216" s="13">
        <f>tarifest3(A1216-$K$3,$A$3,Param!$B$10,Param!$C$10,Param!$D$10,Param!$E$10,Param!$B$11,Param!$C$11,Param!$D$11,Param!$E$11)</f>
        <v>37021</v>
      </c>
      <c r="S1216" s="3">
        <f t="shared" si="450"/>
        <v>30.697346600331677</v>
      </c>
      <c r="T1216" s="3">
        <f>IF(A1216&lt;$K$3,$K$2,tarifest3grenz(A1216-$K$3,$A$3,Param!$B$10,Param!$C$10,Param!$D$10,Param!$E$10,Param!$B$11,Param!$C$11,Param!$D$11,Param!$E$11))*100</f>
        <v>42</v>
      </c>
      <c r="U1216" s="3">
        <f>MAX(K1216-tarifest3($K$3,$A$3,Param!$B$10,Param!$C$10,Param!$D$10,Param!$E$10,Param!$B$11,Param!$C$11,Param!$D$11,Param!$E$11),0)</f>
        <v>40431</v>
      </c>
      <c r="V1216" s="3">
        <f t="shared" si="451"/>
        <v>33.524875621890551</v>
      </c>
      <c r="W1216" s="3">
        <f t="shared" si="452"/>
        <v>42</v>
      </c>
      <c r="X1216" s="3">
        <f>soli3grenz(K1216,$A$3,Param!$J$9,Param!$J$10,Param!$J$11)*100</f>
        <v>5.5</v>
      </c>
      <c r="Y1216" s="13">
        <f t="shared" si="439"/>
        <v>40431</v>
      </c>
      <c r="Z1216" s="3">
        <f t="shared" si="453"/>
        <v>33.524875621890551</v>
      </c>
      <c r="AA1216" s="13">
        <f t="shared" si="440"/>
        <v>42</v>
      </c>
      <c r="AB1216" s="13">
        <f t="shared" si="441"/>
        <v>-3156.3199999999997</v>
      </c>
      <c r="AC1216" s="13">
        <f t="shared" si="442"/>
        <v>-2.6171807628524064</v>
      </c>
      <c r="AD1216" s="13">
        <f t="shared" si="443"/>
        <v>-2.3099999999999952</v>
      </c>
      <c r="AE1216" s="3">
        <f t="shared" si="444"/>
        <v>0</v>
      </c>
      <c r="AF1216" s="13">
        <f t="shared" si="456"/>
        <v>3156.3199999999997</v>
      </c>
      <c r="AG1216" s="13">
        <f t="shared" si="454"/>
        <v>2.6171807628524064</v>
      </c>
      <c r="AH1216" s="13">
        <f t="shared" si="457"/>
        <v>2.6171807628524064</v>
      </c>
    </row>
    <row r="1217" spans="1:34" x14ac:dyDescent="0.2">
      <c r="A1217" s="8">
        <f t="shared" si="455"/>
        <v>120700</v>
      </c>
      <c r="B1217" s="9">
        <f t="shared" si="435"/>
        <v>120.7</v>
      </c>
      <c r="C1217" s="13">
        <f>tarifest3(A1217,$A$3,Param!$B$5,Param!$C$5,Param!$D$5,Param!$E$5,Param!$B$6,Param!$C$6,Param!$D$6,Param!$E$6)</f>
        <v>41357</v>
      </c>
      <c r="D1217" s="3">
        <f t="shared" si="445"/>
        <v>34.264291632145813</v>
      </c>
      <c r="E1217" s="3">
        <f>tarifest3grenz(A1217,$A$3,Param!$B$5,Param!$C$5,Param!$D$5,Param!$E$5,Param!$B$6,Param!$C$6,Param!$D$6,Param!$E$6)*100</f>
        <v>42</v>
      </c>
      <c r="F1217" s="13">
        <f>soli3(C1217,$A$3,Param!$J$4,Param!$J$5,Param!$J$6)</f>
        <v>2274.63</v>
      </c>
      <c r="G1217" s="3">
        <f>soli3grenz(C1217,$A$3,Param!$J$4,Param!$J$5,Param!$J$6)*100</f>
        <v>5.5</v>
      </c>
      <c r="H1217" s="13">
        <f t="shared" si="436"/>
        <v>43631.63</v>
      </c>
      <c r="I1217" s="3">
        <f t="shared" si="458"/>
        <v>36.148823529411764</v>
      </c>
      <c r="J1217" s="13">
        <f t="shared" si="437"/>
        <v>44.309999999999995</v>
      </c>
      <c r="K1217" s="13">
        <f>tarifest3(A1217,$A$3,Param!$B$10,Param!$C$10,Param!$D$10,Param!$E$10,Param!$B$11,Param!$C$11,Param!$D$11,Param!$E$11)</f>
        <v>45703</v>
      </c>
      <c r="L1217" s="3">
        <f t="shared" si="446"/>
        <v>37.864954432477219</v>
      </c>
      <c r="M1217" s="3">
        <f>tarifest3grenz(A1217,$A$3,Param!$B$10,Param!$C$10,Param!$D$10,Param!$E$10,Param!$B$11,Param!$C$11,Param!$D$11,Param!$E$11)*100</f>
        <v>42</v>
      </c>
      <c r="N1217" s="3">
        <f t="shared" si="447"/>
        <v>31303</v>
      </c>
      <c r="O1217" s="3">
        <f t="shared" si="448"/>
        <v>25.934548467274233</v>
      </c>
      <c r="P1217" s="13">
        <f t="shared" si="438"/>
        <v>84490</v>
      </c>
      <c r="Q1217" s="13">
        <f t="shared" si="449"/>
        <v>0</v>
      </c>
      <c r="R1217" s="13">
        <f>tarifest3(A1217-$K$3,$A$3,Param!$B$10,Param!$C$10,Param!$D$10,Param!$E$10,Param!$B$11,Param!$C$11,Param!$D$11,Param!$E$11)</f>
        <v>37063</v>
      </c>
      <c r="S1217" s="3">
        <f t="shared" si="450"/>
        <v>30.706710853355428</v>
      </c>
      <c r="T1217" s="3">
        <f>IF(A1217&lt;$K$3,$K$2,tarifest3grenz(A1217-$K$3,$A$3,Param!$B$10,Param!$C$10,Param!$D$10,Param!$E$10,Param!$B$11,Param!$C$11,Param!$D$11,Param!$E$11))*100</f>
        <v>42</v>
      </c>
      <c r="U1217" s="3">
        <f>MAX(K1217-tarifest3($K$3,$A$3,Param!$B$10,Param!$C$10,Param!$D$10,Param!$E$10,Param!$B$11,Param!$C$11,Param!$D$11,Param!$E$11),0)</f>
        <v>40473</v>
      </c>
      <c r="V1217" s="3">
        <f t="shared" si="451"/>
        <v>33.531897265948636</v>
      </c>
      <c r="W1217" s="3">
        <f t="shared" si="452"/>
        <v>42</v>
      </c>
      <c r="X1217" s="3">
        <f>soli3grenz(K1217,$A$3,Param!$J$9,Param!$J$10,Param!$J$11)*100</f>
        <v>5.5</v>
      </c>
      <c r="Y1217" s="13">
        <f t="shared" si="439"/>
        <v>40473</v>
      </c>
      <c r="Z1217" s="3">
        <f t="shared" si="453"/>
        <v>33.531897265948636</v>
      </c>
      <c r="AA1217" s="13">
        <f t="shared" si="440"/>
        <v>42</v>
      </c>
      <c r="AB1217" s="13">
        <f t="shared" si="441"/>
        <v>-3158.6299999999974</v>
      </c>
      <c r="AC1217" s="13">
        <f t="shared" si="442"/>
        <v>-2.6169262634631281</v>
      </c>
      <c r="AD1217" s="13">
        <f t="shared" si="443"/>
        <v>-2.3099999999999952</v>
      </c>
      <c r="AE1217" s="3">
        <f t="shared" si="444"/>
        <v>0</v>
      </c>
      <c r="AF1217" s="13">
        <f t="shared" si="456"/>
        <v>3158.6299999999974</v>
      </c>
      <c r="AG1217" s="13">
        <f t="shared" si="454"/>
        <v>2.6169262634631281</v>
      </c>
      <c r="AH1217" s="13">
        <f t="shared" si="457"/>
        <v>2.6169262634631281</v>
      </c>
    </row>
    <row r="1218" spans="1:34" x14ac:dyDescent="0.2">
      <c r="A1218" s="8">
        <f t="shared" si="455"/>
        <v>120800</v>
      </c>
      <c r="B1218" s="9">
        <f t="shared" si="435"/>
        <v>120.8</v>
      </c>
      <c r="C1218" s="13">
        <f>tarifest3(A1218,$A$3,Param!$B$5,Param!$C$5,Param!$D$5,Param!$E$5,Param!$B$6,Param!$C$6,Param!$D$6,Param!$E$6)</f>
        <v>41399</v>
      </c>
      <c r="D1218" s="3">
        <f t="shared" si="445"/>
        <v>34.270695364238414</v>
      </c>
      <c r="E1218" s="3">
        <f>tarifest3grenz(A1218,$A$3,Param!$B$5,Param!$C$5,Param!$D$5,Param!$E$5,Param!$B$6,Param!$C$6,Param!$D$6,Param!$E$6)*100</f>
        <v>42</v>
      </c>
      <c r="F1218" s="13">
        <f>soli3(C1218,$A$3,Param!$J$4,Param!$J$5,Param!$J$6)</f>
        <v>2276.94</v>
      </c>
      <c r="G1218" s="3">
        <f>soli3grenz(C1218,$A$3,Param!$J$4,Param!$J$5,Param!$J$6)*100</f>
        <v>5.5</v>
      </c>
      <c r="H1218" s="13">
        <f t="shared" si="436"/>
        <v>43675.94</v>
      </c>
      <c r="I1218" s="3">
        <f t="shared" si="458"/>
        <v>36.155579470198681</v>
      </c>
      <c r="J1218" s="13">
        <f t="shared" si="437"/>
        <v>44.309999999999995</v>
      </c>
      <c r="K1218" s="13">
        <f>tarifest3(A1218,$A$3,Param!$B$10,Param!$C$10,Param!$D$10,Param!$E$10,Param!$B$11,Param!$C$11,Param!$D$11,Param!$E$11)</f>
        <v>45745</v>
      </c>
      <c r="L1218" s="3">
        <f t="shared" si="446"/>
        <v>37.868377483443709</v>
      </c>
      <c r="M1218" s="3">
        <f>tarifest3grenz(A1218,$A$3,Param!$B$10,Param!$C$10,Param!$D$10,Param!$E$10,Param!$B$11,Param!$C$11,Param!$D$11,Param!$E$11)*100</f>
        <v>42</v>
      </c>
      <c r="N1218" s="3">
        <f t="shared" si="447"/>
        <v>31345</v>
      </c>
      <c r="O1218" s="3">
        <f t="shared" si="448"/>
        <v>25.947847682119207</v>
      </c>
      <c r="P1218" s="13">
        <f t="shared" si="438"/>
        <v>84560</v>
      </c>
      <c r="Q1218" s="13">
        <f t="shared" si="449"/>
        <v>0</v>
      </c>
      <c r="R1218" s="13">
        <f>tarifest3(A1218-$K$3,$A$3,Param!$B$10,Param!$C$10,Param!$D$10,Param!$E$10,Param!$B$11,Param!$C$11,Param!$D$11,Param!$E$11)</f>
        <v>37105</v>
      </c>
      <c r="S1218" s="3">
        <f t="shared" si="450"/>
        <v>30.716059602649004</v>
      </c>
      <c r="T1218" s="3">
        <f>IF(A1218&lt;$K$3,$K$2,tarifest3grenz(A1218-$K$3,$A$3,Param!$B$10,Param!$C$10,Param!$D$10,Param!$E$10,Param!$B$11,Param!$C$11,Param!$D$11,Param!$E$11))*100</f>
        <v>42</v>
      </c>
      <c r="U1218" s="3">
        <f>MAX(K1218-tarifest3($K$3,$A$3,Param!$B$10,Param!$C$10,Param!$D$10,Param!$E$10,Param!$B$11,Param!$C$11,Param!$D$11,Param!$E$11),0)</f>
        <v>40515</v>
      </c>
      <c r="V1218" s="3">
        <f t="shared" si="451"/>
        <v>33.538907284768207</v>
      </c>
      <c r="W1218" s="3">
        <f t="shared" si="452"/>
        <v>42</v>
      </c>
      <c r="X1218" s="3">
        <f>soli3grenz(K1218,$A$3,Param!$J$9,Param!$J$10,Param!$J$11)*100</f>
        <v>5.5</v>
      </c>
      <c r="Y1218" s="13">
        <f t="shared" si="439"/>
        <v>40515</v>
      </c>
      <c r="Z1218" s="3">
        <f t="shared" si="453"/>
        <v>33.538907284768207</v>
      </c>
      <c r="AA1218" s="13">
        <f t="shared" si="440"/>
        <v>42</v>
      </c>
      <c r="AB1218" s="13">
        <f t="shared" si="441"/>
        <v>-3160.9400000000023</v>
      </c>
      <c r="AC1218" s="13">
        <f t="shared" si="442"/>
        <v>-2.616672185430474</v>
      </c>
      <c r="AD1218" s="13">
        <f t="shared" si="443"/>
        <v>-2.3099999999999952</v>
      </c>
      <c r="AE1218" s="3">
        <f t="shared" si="444"/>
        <v>0</v>
      </c>
      <c r="AF1218" s="13">
        <f t="shared" si="456"/>
        <v>3160.9400000000023</v>
      </c>
      <c r="AG1218" s="13">
        <f t="shared" si="454"/>
        <v>2.616672185430474</v>
      </c>
      <c r="AH1218" s="13">
        <f t="shared" si="457"/>
        <v>2.616672185430474</v>
      </c>
    </row>
    <row r="1219" spans="1:34" x14ac:dyDescent="0.2">
      <c r="A1219" s="8">
        <f t="shared" si="455"/>
        <v>120900</v>
      </c>
      <c r="B1219" s="9">
        <f t="shared" si="435"/>
        <v>120.9</v>
      </c>
      <c r="C1219" s="13">
        <f>tarifest3(A1219,$A$3,Param!$B$5,Param!$C$5,Param!$D$5,Param!$E$5,Param!$B$6,Param!$C$6,Param!$D$6,Param!$E$6)</f>
        <v>41441</v>
      </c>
      <c r="D1219" s="3">
        <f t="shared" si="445"/>
        <v>34.277088502894955</v>
      </c>
      <c r="E1219" s="3">
        <f>tarifest3grenz(A1219,$A$3,Param!$B$5,Param!$C$5,Param!$D$5,Param!$E$5,Param!$B$6,Param!$C$6,Param!$D$6,Param!$E$6)*100</f>
        <v>42</v>
      </c>
      <c r="F1219" s="13">
        <f>soli3(C1219,$A$3,Param!$J$4,Param!$J$5,Param!$J$6)</f>
        <v>2279.25</v>
      </c>
      <c r="G1219" s="3">
        <f>soli3grenz(C1219,$A$3,Param!$J$4,Param!$J$5,Param!$J$6)*100</f>
        <v>5.5</v>
      </c>
      <c r="H1219" s="13">
        <f t="shared" si="436"/>
        <v>43720.25</v>
      </c>
      <c r="I1219" s="3">
        <f t="shared" si="458"/>
        <v>36.162324234904879</v>
      </c>
      <c r="J1219" s="13">
        <f t="shared" si="437"/>
        <v>44.309999999999995</v>
      </c>
      <c r="K1219" s="13">
        <f>tarifest3(A1219,$A$3,Param!$B$10,Param!$C$10,Param!$D$10,Param!$E$10,Param!$B$11,Param!$C$11,Param!$D$11,Param!$E$11)</f>
        <v>45787</v>
      </c>
      <c r="L1219" s="3">
        <f t="shared" si="446"/>
        <v>37.871794871794876</v>
      </c>
      <c r="M1219" s="3">
        <f>tarifest3grenz(A1219,$A$3,Param!$B$10,Param!$C$10,Param!$D$10,Param!$E$10,Param!$B$11,Param!$C$11,Param!$D$11,Param!$E$11)*100</f>
        <v>42</v>
      </c>
      <c r="N1219" s="3">
        <f t="shared" si="447"/>
        <v>31387</v>
      </c>
      <c r="O1219" s="3">
        <f t="shared" si="448"/>
        <v>25.961124896608766</v>
      </c>
      <c r="P1219" s="13">
        <f t="shared" si="438"/>
        <v>84630</v>
      </c>
      <c r="Q1219" s="13">
        <f t="shared" si="449"/>
        <v>0</v>
      </c>
      <c r="R1219" s="13">
        <f>tarifest3(A1219-$K$3,$A$3,Param!$B$10,Param!$C$10,Param!$D$10,Param!$E$10,Param!$B$11,Param!$C$11,Param!$D$11,Param!$E$11)</f>
        <v>37147</v>
      </c>
      <c r="S1219" s="3">
        <f t="shared" si="450"/>
        <v>30.72539288668321</v>
      </c>
      <c r="T1219" s="3">
        <f>IF(A1219&lt;$K$3,$K$2,tarifest3grenz(A1219-$K$3,$A$3,Param!$B$10,Param!$C$10,Param!$D$10,Param!$E$10,Param!$B$11,Param!$C$11,Param!$D$11,Param!$E$11))*100</f>
        <v>42</v>
      </c>
      <c r="U1219" s="3">
        <f>MAX(K1219-tarifest3($K$3,$A$3,Param!$B$10,Param!$C$10,Param!$D$10,Param!$E$10,Param!$B$11,Param!$C$11,Param!$D$11,Param!$E$11),0)</f>
        <v>40557</v>
      </c>
      <c r="V1219" s="3">
        <f t="shared" si="451"/>
        <v>33.545905707196027</v>
      </c>
      <c r="W1219" s="3">
        <f t="shared" si="452"/>
        <v>42</v>
      </c>
      <c r="X1219" s="3">
        <f>soli3grenz(K1219,$A$3,Param!$J$9,Param!$J$10,Param!$J$11)*100</f>
        <v>5.5</v>
      </c>
      <c r="Y1219" s="13">
        <f t="shared" si="439"/>
        <v>40557</v>
      </c>
      <c r="Z1219" s="3">
        <f t="shared" si="453"/>
        <v>33.545905707196027</v>
      </c>
      <c r="AA1219" s="13">
        <f t="shared" si="440"/>
        <v>42</v>
      </c>
      <c r="AB1219" s="13">
        <f t="shared" si="441"/>
        <v>-3163.25</v>
      </c>
      <c r="AC1219" s="13">
        <f t="shared" si="442"/>
        <v>-2.6164185277088521</v>
      </c>
      <c r="AD1219" s="13">
        <f t="shared" si="443"/>
        <v>-2.3099999999999952</v>
      </c>
      <c r="AE1219" s="3">
        <f t="shared" si="444"/>
        <v>0</v>
      </c>
      <c r="AF1219" s="13">
        <f t="shared" si="456"/>
        <v>3163.25</v>
      </c>
      <c r="AG1219" s="13">
        <f t="shared" si="454"/>
        <v>2.6164185277088521</v>
      </c>
      <c r="AH1219" s="13">
        <f t="shared" si="457"/>
        <v>2.6164185277088521</v>
      </c>
    </row>
    <row r="1220" spans="1:34" x14ac:dyDescent="0.2">
      <c r="A1220" s="8">
        <f t="shared" si="455"/>
        <v>121000</v>
      </c>
      <c r="B1220" s="9">
        <f t="shared" si="435"/>
        <v>121</v>
      </c>
      <c r="C1220" s="13">
        <f>tarifest3(A1220,$A$3,Param!$B$5,Param!$C$5,Param!$D$5,Param!$E$5,Param!$B$6,Param!$C$6,Param!$D$6,Param!$E$6)</f>
        <v>41483</v>
      </c>
      <c r="D1220" s="3">
        <f t="shared" si="445"/>
        <v>34.283471074380166</v>
      </c>
      <c r="E1220" s="3">
        <f>tarifest3grenz(A1220,$A$3,Param!$B$5,Param!$C$5,Param!$D$5,Param!$E$5,Param!$B$6,Param!$C$6,Param!$D$6,Param!$E$6)*100</f>
        <v>42</v>
      </c>
      <c r="F1220" s="13">
        <f>soli3(C1220,$A$3,Param!$J$4,Param!$J$5,Param!$J$6)</f>
        <v>2281.56</v>
      </c>
      <c r="G1220" s="3">
        <f>soli3grenz(C1220,$A$3,Param!$J$4,Param!$J$5,Param!$J$6)*100</f>
        <v>5.5</v>
      </c>
      <c r="H1220" s="13">
        <f t="shared" si="436"/>
        <v>43764.56</v>
      </c>
      <c r="I1220" s="3">
        <f t="shared" si="458"/>
        <v>36.169057851239664</v>
      </c>
      <c r="J1220" s="13">
        <f t="shared" si="437"/>
        <v>44.309999999999995</v>
      </c>
      <c r="K1220" s="13">
        <f>tarifest3(A1220,$A$3,Param!$B$10,Param!$C$10,Param!$D$10,Param!$E$10,Param!$B$11,Param!$C$11,Param!$D$11,Param!$E$11)</f>
        <v>45829</v>
      </c>
      <c r="L1220" s="3">
        <f t="shared" si="446"/>
        <v>37.875206611570249</v>
      </c>
      <c r="M1220" s="3">
        <f>tarifest3grenz(A1220,$A$3,Param!$B$10,Param!$C$10,Param!$D$10,Param!$E$10,Param!$B$11,Param!$C$11,Param!$D$11,Param!$E$11)*100</f>
        <v>42</v>
      </c>
      <c r="N1220" s="3">
        <f t="shared" si="447"/>
        <v>31429</v>
      </c>
      <c r="O1220" s="3">
        <f t="shared" si="448"/>
        <v>25.974380165289258</v>
      </c>
      <c r="P1220" s="13">
        <f t="shared" si="438"/>
        <v>84700</v>
      </c>
      <c r="Q1220" s="13">
        <f t="shared" si="449"/>
        <v>0</v>
      </c>
      <c r="R1220" s="13">
        <f>tarifest3(A1220-$K$3,$A$3,Param!$B$10,Param!$C$10,Param!$D$10,Param!$E$10,Param!$B$11,Param!$C$11,Param!$D$11,Param!$E$11)</f>
        <v>37189</v>
      </c>
      <c r="S1220" s="3">
        <f t="shared" si="450"/>
        <v>30.734710743801653</v>
      </c>
      <c r="T1220" s="3">
        <f>IF(A1220&lt;$K$3,$K$2,tarifest3grenz(A1220-$K$3,$A$3,Param!$B$10,Param!$C$10,Param!$D$10,Param!$E$10,Param!$B$11,Param!$C$11,Param!$D$11,Param!$E$11))*100</f>
        <v>42</v>
      </c>
      <c r="U1220" s="3">
        <f>MAX(K1220-tarifest3($K$3,$A$3,Param!$B$10,Param!$C$10,Param!$D$10,Param!$E$10,Param!$B$11,Param!$C$11,Param!$D$11,Param!$E$11),0)</f>
        <v>40599</v>
      </c>
      <c r="V1220" s="3">
        <f t="shared" si="451"/>
        <v>33.552892561983469</v>
      </c>
      <c r="W1220" s="3">
        <f t="shared" si="452"/>
        <v>42</v>
      </c>
      <c r="X1220" s="3">
        <f>soli3grenz(K1220,$A$3,Param!$J$9,Param!$J$10,Param!$J$11)*100</f>
        <v>5.5</v>
      </c>
      <c r="Y1220" s="13">
        <f t="shared" si="439"/>
        <v>40599</v>
      </c>
      <c r="Z1220" s="3">
        <f t="shared" si="453"/>
        <v>33.552892561983469</v>
      </c>
      <c r="AA1220" s="13">
        <f t="shared" si="440"/>
        <v>42</v>
      </c>
      <c r="AB1220" s="13">
        <f t="shared" si="441"/>
        <v>-3165.5599999999977</v>
      </c>
      <c r="AC1220" s="13">
        <f t="shared" si="442"/>
        <v>-2.6161652892561946</v>
      </c>
      <c r="AD1220" s="13">
        <f t="shared" si="443"/>
        <v>-2.3099999999999952</v>
      </c>
      <c r="AE1220" s="3">
        <f t="shared" si="444"/>
        <v>0</v>
      </c>
      <c r="AF1220" s="13">
        <f t="shared" si="456"/>
        <v>3165.5599999999977</v>
      </c>
      <c r="AG1220" s="13">
        <f t="shared" si="454"/>
        <v>2.6161652892561946</v>
      </c>
      <c r="AH1220" s="13">
        <f t="shared" si="457"/>
        <v>2.6161652892561946</v>
      </c>
    </row>
    <row r="1221" spans="1:34" x14ac:dyDescent="0.2">
      <c r="A1221" s="8">
        <f t="shared" si="455"/>
        <v>121100</v>
      </c>
      <c r="B1221" s="9">
        <f t="shared" si="435"/>
        <v>121.1</v>
      </c>
      <c r="C1221" s="13">
        <f>tarifest3(A1221,$A$3,Param!$B$5,Param!$C$5,Param!$D$5,Param!$E$5,Param!$B$6,Param!$C$6,Param!$D$6,Param!$E$6)</f>
        <v>41525</v>
      </c>
      <c r="D1221" s="3">
        <f t="shared" si="445"/>
        <v>34.289843104872006</v>
      </c>
      <c r="E1221" s="3">
        <f>tarifest3grenz(A1221,$A$3,Param!$B$5,Param!$C$5,Param!$D$5,Param!$E$5,Param!$B$6,Param!$C$6,Param!$D$6,Param!$E$6)*100</f>
        <v>42</v>
      </c>
      <c r="F1221" s="13">
        <f>soli3(C1221,$A$3,Param!$J$4,Param!$J$5,Param!$J$6)</f>
        <v>2283.87</v>
      </c>
      <c r="G1221" s="3">
        <f>soli3grenz(C1221,$A$3,Param!$J$4,Param!$J$5,Param!$J$6)*100</f>
        <v>5.5</v>
      </c>
      <c r="H1221" s="13">
        <f t="shared" si="436"/>
        <v>43808.87</v>
      </c>
      <c r="I1221" s="3">
        <f t="shared" si="458"/>
        <v>36.175780346820815</v>
      </c>
      <c r="J1221" s="13">
        <f t="shared" si="437"/>
        <v>44.309999999999995</v>
      </c>
      <c r="K1221" s="13">
        <f>tarifest3(A1221,$A$3,Param!$B$10,Param!$C$10,Param!$D$10,Param!$E$10,Param!$B$11,Param!$C$11,Param!$D$11,Param!$E$11)</f>
        <v>45871</v>
      </c>
      <c r="L1221" s="3">
        <f t="shared" si="446"/>
        <v>37.878612716763001</v>
      </c>
      <c r="M1221" s="3">
        <f>tarifest3grenz(A1221,$A$3,Param!$B$10,Param!$C$10,Param!$D$10,Param!$E$10,Param!$B$11,Param!$C$11,Param!$D$11,Param!$E$11)*100</f>
        <v>42</v>
      </c>
      <c r="N1221" s="3">
        <f t="shared" si="447"/>
        <v>31471</v>
      </c>
      <c r="O1221" s="3">
        <f t="shared" si="448"/>
        <v>25.987613542526837</v>
      </c>
      <c r="P1221" s="13">
        <f t="shared" si="438"/>
        <v>84770</v>
      </c>
      <c r="Q1221" s="13">
        <f t="shared" si="449"/>
        <v>0</v>
      </c>
      <c r="R1221" s="13">
        <f>tarifest3(A1221-$K$3,$A$3,Param!$B$10,Param!$C$10,Param!$D$10,Param!$E$10,Param!$B$11,Param!$C$11,Param!$D$11,Param!$E$11)</f>
        <v>37231</v>
      </c>
      <c r="S1221" s="3">
        <f t="shared" si="450"/>
        <v>30.744013212221304</v>
      </c>
      <c r="T1221" s="3">
        <f>IF(A1221&lt;$K$3,$K$2,tarifest3grenz(A1221-$K$3,$A$3,Param!$B$10,Param!$C$10,Param!$D$10,Param!$E$10,Param!$B$11,Param!$C$11,Param!$D$11,Param!$E$11))*100</f>
        <v>42</v>
      </c>
      <c r="U1221" s="3">
        <f>MAX(K1221-tarifest3($K$3,$A$3,Param!$B$10,Param!$C$10,Param!$D$10,Param!$E$10,Param!$B$11,Param!$C$11,Param!$D$11,Param!$E$11),0)</f>
        <v>40641</v>
      </c>
      <c r="V1221" s="3">
        <f t="shared" si="451"/>
        <v>33.559867877786957</v>
      </c>
      <c r="W1221" s="3">
        <f t="shared" si="452"/>
        <v>42</v>
      </c>
      <c r="X1221" s="3">
        <f>soli3grenz(K1221,$A$3,Param!$J$9,Param!$J$10,Param!$J$11)*100</f>
        <v>5.5</v>
      </c>
      <c r="Y1221" s="13">
        <f t="shared" si="439"/>
        <v>40641</v>
      </c>
      <c r="Z1221" s="3">
        <f t="shared" si="453"/>
        <v>33.559867877786957</v>
      </c>
      <c r="AA1221" s="13">
        <f t="shared" si="440"/>
        <v>42</v>
      </c>
      <c r="AB1221" s="13">
        <f t="shared" si="441"/>
        <v>-3167.8700000000026</v>
      </c>
      <c r="AC1221" s="13">
        <f t="shared" si="442"/>
        <v>-2.6159124690338587</v>
      </c>
      <c r="AD1221" s="13">
        <f t="shared" si="443"/>
        <v>-2.3099999999999952</v>
      </c>
      <c r="AE1221" s="3">
        <f t="shared" si="444"/>
        <v>0</v>
      </c>
      <c r="AF1221" s="13">
        <f t="shared" si="456"/>
        <v>3167.8700000000026</v>
      </c>
      <c r="AG1221" s="13">
        <f t="shared" si="454"/>
        <v>2.6159124690338587</v>
      </c>
      <c r="AH1221" s="13">
        <f t="shared" si="457"/>
        <v>2.6159124690338587</v>
      </c>
    </row>
    <row r="1222" spans="1:34" x14ac:dyDescent="0.2">
      <c r="A1222" s="8">
        <f t="shared" si="455"/>
        <v>121200</v>
      </c>
      <c r="B1222" s="9">
        <f t="shared" si="435"/>
        <v>121.2</v>
      </c>
      <c r="C1222" s="13">
        <f>tarifest3(A1222,$A$3,Param!$B$5,Param!$C$5,Param!$D$5,Param!$E$5,Param!$B$6,Param!$C$6,Param!$D$6,Param!$E$6)</f>
        <v>41567</v>
      </c>
      <c r="D1222" s="3">
        <f t="shared" si="445"/>
        <v>34.296204620462042</v>
      </c>
      <c r="E1222" s="3">
        <f>tarifest3grenz(A1222,$A$3,Param!$B$5,Param!$C$5,Param!$D$5,Param!$E$5,Param!$B$6,Param!$C$6,Param!$D$6,Param!$E$6)*100</f>
        <v>42</v>
      </c>
      <c r="F1222" s="13">
        <f>soli3(C1222,$A$3,Param!$J$4,Param!$J$5,Param!$J$6)</f>
        <v>2286.1799999999998</v>
      </c>
      <c r="G1222" s="3">
        <f>soli3grenz(C1222,$A$3,Param!$J$4,Param!$J$5,Param!$J$6)*100</f>
        <v>5.5</v>
      </c>
      <c r="H1222" s="13">
        <f t="shared" si="436"/>
        <v>43853.18</v>
      </c>
      <c r="I1222" s="3">
        <f t="shared" si="458"/>
        <v>36.182491749174915</v>
      </c>
      <c r="J1222" s="13">
        <f t="shared" si="437"/>
        <v>44.309999999999995</v>
      </c>
      <c r="K1222" s="13">
        <f>tarifest3(A1222,$A$3,Param!$B$10,Param!$C$10,Param!$D$10,Param!$E$10,Param!$B$11,Param!$C$11,Param!$D$11,Param!$E$11)</f>
        <v>45913</v>
      </c>
      <c r="L1222" s="3">
        <f t="shared" si="446"/>
        <v>37.882013201320127</v>
      </c>
      <c r="M1222" s="3">
        <f>tarifest3grenz(A1222,$A$3,Param!$B$10,Param!$C$10,Param!$D$10,Param!$E$10,Param!$B$11,Param!$C$11,Param!$D$11,Param!$E$11)*100</f>
        <v>42</v>
      </c>
      <c r="N1222" s="3">
        <f t="shared" si="447"/>
        <v>31513</v>
      </c>
      <c r="O1222" s="3">
        <f t="shared" si="448"/>
        <v>26.00082508250825</v>
      </c>
      <c r="P1222" s="13">
        <f t="shared" si="438"/>
        <v>84840</v>
      </c>
      <c r="Q1222" s="13">
        <f t="shared" si="449"/>
        <v>0</v>
      </c>
      <c r="R1222" s="13">
        <f>tarifest3(A1222-$K$3,$A$3,Param!$B$10,Param!$C$10,Param!$D$10,Param!$E$10,Param!$B$11,Param!$C$11,Param!$D$11,Param!$E$11)</f>
        <v>37273</v>
      </c>
      <c r="S1222" s="3">
        <f t="shared" si="450"/>
        <v>30.753300330032999</v>
      </c>
      <c r="T1222" s="3">
        <f>IF(A1222&lt;$K$3,$K$2,tarifest3grenz(A1222-$K$3,$A$3,Param!$B$10,Param!$C$10,Param!$D$10,Param!$E$10,Param!$B$11,Param!$C$11,Param!$D$11,Param!$E$11))*100</f>
        <v>42</v>
      </c>
      <c r="U1222" s="3">
        <f>MAX(K1222-tarifest3($K$3,$A$3,Param!$B$10,Param!$C$10,Param!$D$10,Param!$E$10,Param!$B$11,Param!$C$11,Param!$D$11,Param!$E$11),0)</f>
        <v>40683</v>
      </c>
      <c r="V1222" s="3">
        <f t="shared" si="451"/>
        <v>33.566831683168317</v>
      </c>
      <c r="W1222" s="3">
        <f t="shared" si="452"/>
        <v>42</v>
      </c>
      <c r="X1222" s="3">
        <f>soli3grenz(K1222,$A$3,Param!$J$9,Param!$J$10,Param!$J$11)*100</f>
        <v>5.5</v>
      </c>
      <c r="Y1222" s="13">
        <f t="shared" si="439"/>
        <v>40683</v>
      </c>
      <c r="Z1222" s="3">
        <f t="shared" si="453"/>
        <v>33.566831683168317</v>
      </c>
      <c r="AA1222" s="13">
        <f t="shared" si="440"/>
        <v>42</v>
      </c>
      <c r="AB1222" s="13">
        <f t="shared" si="441"/>
        <v>-3170.1800000000003</v>
      </c>
      <c r="AC1222" s="13">
        <f t="shared" si="442"/>
        <v>-2.6156600660065976</v>
      </c>
      <c r="AD1222" s="13">
        <f t="shared" si="443"/>
        <v>-2.3099999999999952</v>
      </c>
      <c r="AE1222" s="3">
        <f t="shared" si="444"/>
        <v>0</v>
      </c>
      <c r="AF1222" s="13">
        <f t="shared" si="456"/>
        <v>3170.1800000000003</v>
      </c>
      <c r="AG1222" s="13">
        <f t="shared" si="454"/>
        <v>2.6156600660065976</v>
      </c>
      <c r="AH1222" s="13">
        <f t="shared" si="457"/>
        <v>2.6156600660065976</v>
      </c>
    </row>
    <row r="1223" spans="1:34" x14ac:dyDescent="0.2">
      <c r="A1223" s="8">
        <f t="shared" si="455"/>
        <v>121300</v>
      </c>
      <c r="B1223" s="9">
        <f t="shared" si="435"/>
        <v>121.3</v>
      </c>
      <c r="C1223" s="13">
        <f>tarifest3(A1223,$A$3,Param!$B$5,Param!$C$5,Param!$D$5,Param!$E$5,Param!$B$6,Param!$C$6,Param!$D$6,Param!$E$6)</f>
        <v>41609</v>
      </c>
      <c r="D1223" s="3">
        <f t="shared" si="445"/>
        <v>34.302555647155813</v>
      </c>
      <c r="E1223" s="3">
        <f>tarifest3grenz(A1223,$A$3,Param!$B$5,Param!$C$5,Param!$D$5,Param!$E$5,Param!$B$6,Param!$C$6,Param!$D$6,Param!$E$6)*100</f>
        <v>42</v>
      </c>
      <c r="F1223" s="13">
        <f>soli3(C1223,$A$3,Param!$J$4,Param!$J$5,Param!$J$6)</f>
        <v>2288.4899999999998</v>
      </c>
      <c r="G1223" s="3">
        <f>soli3grenz(C1223,$A$3,Param!$J$4,Param!$J$5,Param!$J$6)*100</f>
        <v>5.5</v>
      </c>
      <c r="H1223" s="13">
        <f t="shared" si="436"/>
        <v>43897.49</v>
      </c>
      <c r="I1223" s="3">
        <f t="shared" si="458"/>
        <v>36.189192085737837</v>
      </c>
      <c r="J1223" s="13">
        <f t="shared" si="437"/>
        <v>44.309999999999995</v>
      </c>
      <c r="K1223" s="13">
        <f>tarifest3(A1223,$A$3,Param!$B$10,Param!$C$10,Param!$D$10,Param!$E$10,Param!$B$11,Param!$C$11,Param!$D$11,Param!$E$11)</f>
        <v>45955</v>
      </c>
      <c r="L1223" s="3">
        <f t="shared" si="446"/>
        <v>37.885408079142621</v>
      </c>
      <c r="M1223" s="3">
        <f>tarifest3grenz(A1223,$A$3,Param!$B$10,Param!$C$10,Param!$D$10,Param!$E$10,Param!$B$11,Param!$C$11,Param!$D$11,Param!$E$11)*100</f>
        <v>42</v>
      </c>
      <c r="N1223" s="3">
        <f t="shared" si="447"/>
        <v>31555</v>
      </c>
      <c r="O1223" s="3">
        <f t="shared" si="448"/>
        <v>26.01401483924155</v>
      </c>
      <c r="P1223" s="13">
        <f t="shared" si="438"/>
        <v>84910</v>
      </c>
      <c r="Q1223" s="13">
        <f t="shared" si="449"/>
        <v>0</v>
      </c>
      <c r="R1223" s="13">
        <f>tarifest3(A1223-$K$3,$A$3,Param!$B$10,Param!$C$10,Param!$D$10,Param!$E$10,Param!$B$11,Param!$C$11,Param!$D$11,Param!$E$11)</f>
        <v>37315</v>
      </c>
      <c r="S1223" s="3">
        <f t="shared" si="450"/>
        <v>30.762572135201978</v>
      </c>
      <c r="T1223" s="3">
        <f>IF(A1223&lt;$K$3,$K$2,tarifest3grenz(A1223-$K$3,$A$3,Param!$B$10,Param!$C$10,Param!$D$10,Param!$E$10,Param!$B$11,Param!$C$11,Param!$D$11,Param!$E$11))*100</f>
        <v>42</v>
      </c>
      <c r="U1223" s="3">
        <f>MAX(K1223-tarifest3($K$3,$A$3,Param!$B$10,Param!$C$10,Param!$D$10,Param!$E$10,Param!$B$11,Param!$C$11,Param!$D$11,Param!$E$11),0)</f>
        <v>40725</v>
      </c>
      <c r="V1223" s="3">
        <f t="shared" si="451"/>
        <v>33.573784006595218</v>
      </c>
      <c r="W1223" s="3">
        <f t="shared" si="452"/>
        <v>42</v>
      </c>
      <c r="X1223" s="3">
        <f>soli3grenz(K1223,$A$3,Param!$J$9,Param!$J$10,Param!$J$11)*100</f>
        <v>5.5</v>
      </c>
      <c r="Y1223" s="13">
        <f t="shared" si="439"/>
        <v>40725</v>
      </c>
      <c r="Z1223" s="3">
        <f t="shared" si="453"/>
        <v>33.573784006595218</v>
      </c>
      <c r="AA1223" s="13">
        <f t="shared" si="440"/>
        <v>42</v>
      </c>
      <c r="AB1223" s="13">
        <f t="shared" si="441"/>
        <v>-3172.489999999998</v>
      </c>
      <c r="AC1223" s="13">
        <f t="shared" si="442"/>
        <v>-2.6154080791426182</v>
      </c>
      <c r="AD1223" s="13">
        <f t="shared" si="443"/>
        <v>-2.3099999999999952</v>
      </c>
      <c r="AE1223" s="3">
        <f t="shared" si="444"/>
        <v>0</v>
      </c>
      <c r="AF1223" s="13">
        <f t="shared" si="456"/>
        <v>3172.489999999998</v>
      </c>
      <c r="AG1223" s="13">
        <f t="shared" si="454"/>
        <v>2.6154080791426182</v>
      </c>
      <c r="AH1223" s="13">
        <f t="shared" si="457"/>
        <v>2.6154080791426182</v>
      </c>
    </row>
    <row r="1224" spans="1:34" x14ac:dyDescent="0.2">
      <c r="A1224" s="8">
        <f t="shared" si="455"/>
        <v>121400</v>
      </c>
      <c r="B1224" s="9">
        <f t="shared" si="435"/>
        <v>121.4</v>
      </c>
      <c r="C1224" s="13">
        <f>tarifest3(A1224,$A$3,Param!$B$5,Param!$C$5,Param!$D$5,Param!$E$5,Param!$B$6,Param!$C$6,Param!$D$6,Param!$E$6)</f>
        <v>41651</v>
      </c>
      <c r="D1224" s="3">
        <f t="shared" si="445"/>
        <v>34.308896210873144</v>
      </c>
      <c r="E1224" s="3">
        <f>tarifest3grenz(A1224,$A$3,Param!$B$5,Param!$C$5,Param!$D$5,Param!$E$5,Param!$B$6,Param!$C$6,Param!$D$6,Param!$E$6)*100</f>
        <v>42</v>
      </c>
      <c r="F1224" s="13">
        <f>soli3(C1224,$A$3,Param!$J$4,Param!$J$5,Param!$J$6)</f>
        <v>2290.8000000000002</v>
      </c>
      <c r="G1224" s="3">
        <f>soli3grenz(C1224,$A$3,Param!$J$4,Param!$J$5,Param!$J$6)*100</f>
        <v>5.5</v>
      </c>
      <c r="H1224" s="13">
        <f t="shared" si="436"/>
        <v>43941.8</v>
      </c>
      <c r="I1224" s="3">
        <f t="shared" si="458"/>
        <v>36.195881383855024</v>
      </c>
      <c r="J1224" s="13">
        <f t="shared" si="437"/>
        <v>44.309999999999995</v>
      </c>
      <c r="K1224" s="13">
        <f>tarifest3(A1224,$A$3,Param!$B$10,Param!$C$10,Param!$D$10,Param!$E$10,Param!$B$11,Param!$C$11,Param!$D$11,Param!$E$11)</f>
        <v>45997</v>
      </c>
      <c r="L1224" s="3">
        <f t="shared" si="446"/>
        <v>37.888797364085669</v>
      </c>
      <c r="M1224" s="3">
        <f>tarifest3grenz(A1224,$A$3,Param!$B$10,Param!$C$10,Param!$D$10,Param!$E$10,Param!$B$11,Param!$C$11,Param!$D$11,Param!$E$11)*100</f>
        <v>42</v>
      </c>
      <c r="N1224" s="3">
        <f t="shared" si="447"/>
        <v>31597</v>
      </c>
      <c r="O1224" s="3">
        <f t="shared" si="448"/>
        <v>26.027182866556835</v>
      </c>
      <c r="P1224" s="13">
        <f t="shared" si="438"/>
        <v>84980</v>
      </c>
      <c r="Q1224" s="13">
        <f t="shared" si="449"/>
        <v>0</v>
      </c>
      <c r="R1224" s="13">
        <f>tarifest3(A1224-$K$3,$A$3,Param!$B$10,Param!$C$10,Param!$D$10,Param!$E$10,Param!$B$11,Param!$C$11,Param!$D$11,Param!$E$11)</f>
        <v>37357</v>
      </c>
      <c r="S1224" s="3">
        <f t="shared" si="450"/>
        <v>30.771828665568368</v>
      </c>
      <c r="T1224" s="3">
        <f>IF(A1224&lt;$K$3,$K$2,tarifest3grenz(A1224-$K$3,$A$3,Param!$B$10,Param!$C$10,Param!$D$10,Param!$E$10,Param!$B$11,Param!$C$11,Param!$D$11,Param!$E$11))*100</f>
        <v>42</v>
      </c>
      <c r="U1224" s="3">
        <f>MAX(K1224-tarifest3($K$3,$A$3,Param!$B$10,Param!$C$10,Param!$D$10,Param!$E$10,Param!$B$11,Param!$C$11,Param!$D$11,Param!$E$11),0)</f>
        <v>40767</v>
      </c>
      <c r="V1224" s="3">
        <f t="shared" si="451"/>
        <v>33.580724876441515</v>
      </c>
      <c r="W1224" s="3">
        <f t="shared" si="452"/>
        <v>42</v>
      </c>
      <c r="X1224" s="3">
        <f>soli3grenz(K1224,$A$3,Param!$J$9,Param!$J$10,Param!$J$11)*100</f>
        <v>5.5</v>
      </c>
      <c r="Y1224" s="13">
        <f t="shared" si="439"/>
        <v>40767</v>
      </c>
      <c r="Z1224" s="3">
        <f t="shared" si="453"/>
        <v>33.580724876441515</v>
      </c>
      <c r="AA1224" s="13">
        <f t="shared" si="440"/>
        <v>42</v>
      </c>
      <c r="AB1224" s="13">
        <f t="shared" si="441"/>
        <v>-3174.8000000000029</v>
      </c>
      <c r="AC1224" s="13">
        <f t="shared" si="442"/>
        <v>-2.6151565074135092</v>
      </c>
      <c r="AD1224" s="13">
        <f t="shared" si="443"/>
        <v>-2.3099999999999952</v>
      </c>
      <c r="AE1224" s="3">
        <f t="shared" si="444"/>
        <v>0</v>
      </c>
      <c r="AF1224" s="13">
        <f t="shared" si="456"/>
        <v>3174.8000000000029</v>
      </c>
      <c r="AG1224" s="13">
        <f t="shared" si="454"/>
        <v>2.6151565074135092</v>
      </c>
      <c r="AH1224" s="13">
        <f t="shared" si="457"/>
        <v>2.6151565074135092</v>
      </c>
    </row>
    <row r="1225" spans="1:34" x14ac:dyDescent="0.2">
      <c r="A1225" s="8">
        <f t="shared" si="455"/>
        <v>121500</v>
      </c>
      <c r="B1225" s="9">
        <f t="shared" si="435"/>
        <v>121.5</v>
      </c>
      <c r="C1225" s="13">
        <f>tarifest3(A1225,$A$3,Param!$B$5,Param!$C$5,Param!$D$5,Param!$E$5,Param!$B$6,Param!$C$6,Param!$D$6,Param!$E$6)</f>
        <v>41693</v>
      </c>
      <c r="D1225" s="3">
        <f t="shared" si="445"/>
        <v>34.315226337448564</v>
      </c>
      <c r="E1225" s="3">
        <f>tarifest3grenz(A1225,$A$3,Param!$B$5,Param!$C$5,Param!$D$5,Param!$E$5,Param!$B$6,Param!$C$6,Param!$D$6,Param!$E$6)*100</f>
        <v>42</v>
      </c>
      <c r="F1225" s="13">
        <f>soli3(C1225,$A$3,Param!$J$4,Param!$J$5,Param!$J$6)</f>
        <v>2293.11</v>
      </c>
      <c r="G1225" s="3">
        <f>soli3grenz(C1225,$A$3,Param!$J$4,Param!$J$5,Param!$J$6)*100</f>
        <v>5.5</v>
      </c>
      <c r="H1225" s="13">
        <f t="shared" si="436"/>
        <v>43986.11</v>
      </c>
      <c r="I1225" s="3">
        <f t="shared" si="458"/>
        <v>36.202559670781895</v>
      </c>
      <c r="J1225" s="13">
        <f t="shared" si="437"/>
        <v>44.309999999999995</v>
      </c>
      <c r="K1225" s="13">
        <f>tarifest3(A1225,$A$3,Param!$B$10,Param!$C$10,Param!$D$10,Param!$E$10,Param!$B$11,Param!$C$11,Param!$D$11,Param!$E$11)</f>
        <v>46039</v>
      </c>
      <c r="L1225" s="3">
        <f t="shared" si="446"/>
        <v>37.892181069958845</v>
      </c>
      <c r="M1225" s="3">
        <f>tarifest3grenz(A1225,$A$3,Param!$B$10,Param!$C$10,Param!$D$10,Param!$E$10,Param!$B$11,Param!$C$11,Param!$D$11,Param!$E$11)*100</f>
        <v>42</v>
      </c>
      <c r="N1225" s="3">
        <f t="shared" si="447"/>
        <v>31639</v>
      </c>
      <c r="O1225" s="3">
        <f t="shared" si="448"/>
        <v>26.040329218106994</v>
      </c>
      <c r="P1225" s="13">
        <f t="shared" si="438"/>
        <v>85050</v>
      </c>
      <c r="Q1225" s="13">
        <f t="shared" si="449"/>
        <v>0</v>
      </c>
      <c r="R1225" s="13">
        <f>tarifest3(A1225-$K$3,$A$3,Param!$B$10,Param!$C$10,Param!$D$10,Param!$E$10,Param!$B$11,Param!$C$11,Param!$D$11,Param!$E$11)</f>
        <v>37399</v>
      </c>
      <c r="S1225" s="3">
        <f t="shared" si="450"/>
        <v>30.781069958847734</v>
      </c>
      <c r="T1225" s="3">
        <f>IF(A1225&lt;$K$3,$K$2,tarifest3grenz(A1225-$K$3,$A$3,Param!$B$10,Param!$C$10,Param!$D$10,Param!$E$10,Param!$B$11,Param!$C$11,Param!$D$11,Param!$E$11))*100</f>
        <v>42</v>
      </c>
      <c r="U1225" s="3">
        <f>MAX(K1225-tarifest3($K$3,$A$3,Param!$B$10,Param!$C$10,Param!$D$10,Param!$E$10,Param!$B$11,Param!$C$11,Param!$D$11,Param!$E$11),0)</f>
        <v>40809</v>
      </c>
      <c r="V1225" s="3">
        <f t="shared" si="451"/>
        <v>33.587654320987653</v>
      </c>
      <c r="W1225" s="3">
        <f t="shared" si="452"/>
        <v>42</v>
      </c>
      <c r="X1225" s="3">
        <f>soli3grenz(K1225,$A$3,Param!$J$9,Param!$J$10,Param!$J$11)*100</f>
        <v>5.5</v>
      </c>
      <c r="Y1225" s="13">
        <f t="shared" si="439"/>
        <v>40809</v>
      </c>
      <c r="Z1225" s="3">
        <f t="shared" si="453"/>
        <v>33.587654320987653</v>
      </c>
      <c r="AA1225" s="13">
        <f t="shared" si="440"/>
        <v>42</v>
      </c>
      <c r="AB1225" s="13">
        <f t="shared" si="441"/>
        <v>-3177.1100000000006</v>
      </c>
      <c r="AC1225" s="13">
        <f t="shared" si="442"/>
        <v>-2.6149053497942418</v>
      </c>
      <c r="AD1225" s="13">
        <f t="shared" si="443"/>
        <v>-2.3099999999999952</v>
      </c>
      <c r="AE1225" s="3">
        <f t="shared" si="444"/>
        <v>0</v>
      </c>
      <c r="AF1225" s="13">
        <f t="shared" si="456"/>
        <v>3177.1100000000006</v>
      </c>
      <c r="AG1225" s="13">
        <f t="shared" si="454"/>
        <v>2.6149053497942418</v>
      </c>
      <c r="AH1225" s="13">
        <f t="shared" si="457"/>
        <v>2.6149053497942418</v>
      </c>
    </row>
    <row r="1226" spans="1:34" x14ac:dyDescent="0.2">
      <c r="A1226" s="8">
        <f t="shared" si="455"/>
        <v>121600</v>
      </c>
      <c r="B1226" s="9">
        <f t="shared" ref="B1226:B1256" si="459">+A1226/1000</f>
        <v>121.6</v>
      </c>
      <c r="C1226" s="13">
        <f>tarifest3(A1226,$A$3,Param!$B$5,Param!$C$5,Param!$D$5,Param!$E$5,Param!$B$6,Param!$C$6,Param!$D$6,Param!$E$6)</f>
        <v>41735</v>
      </c>
      <c r="D1226" s="3">
        <f t="shared" si="445"/>
        <v>34.321546052631582</v>
      </c>
      <c r="E1226" s="3">
        <f>tarifest3grenz(A1226,$A$3,Param!$B$5,Param!$C$5,Param!$D$5,Param!$E$5,Param!$B$6,Param!$C$6,Param!$D$6,Param!$E$6)*100</f>
        <v>42</v>
      </c>
      <c r="F1226" s="13">
        <f>soli3(C1226,$A$3,Param!$J$4,Param!$J$5,Param!$J$6)</f>
        <v>2295.42</v>
      </c>
      <c r="G1226" s="3">
        <f>soli3grenz(C1226,$A$3,Param!$J$4,Param!$J$5,Param!$J$6)*100</f>
        <v>5.5</v>
      </c>
      <c r="H1226" s="13">
        <f t="shared" ref="H1226:H1289" si="460">+C1226+F1226</f>
        <v>44030.42</v>
      </c>
      <c r="I1226" s="3">
        <f t="shared" si="458"/>
        <v>36.20922697368421</v>
      </c>
      <c r="J1226" s="13">
        <f t="shared" ref="J1226:J1289" si="461">+E1226*(1+G1226/100)</f>
        <v>44.309999999999995</v>
      </c>
      <c r="K1226" s="13">
        <f>tarifest3(A1226,$A$3,Param!$B$10,Param!$C$10,Param!$D$10,Param!$E$10,Param!$B$11,Param!$C$11,Param!$D$11,Param!$E$11)</f>
        <v>46081</v>
      </c>
      <c r="L1226" s="3">
        <f t="shared" si="446"/>
        <v>37.895559210526315</v>
      </c>
      <c r="M1226" s="3">
        <f>tarifest3grenz(A1226,$A$3,Param!$B$10,Param!$C$10,Param!$D$10,Param!$E$10,Param!$B$11,Param!$C$11,Param!$D$11,Param!$E$11)*100</f>
        <v>42</v>
      </c>
      <c r="N1226" s="3">
        <f t="shared" si="447"/>
        <v>31681</v>
      </c>
      <c r="O1226" s="3">
        <f t="shared" si="448"/>
        <v>26.053453947368421</v>
      </c>
      <c r="P1226" s="13">
        <f t="shared" ref="P1226:P1289" si="462">+A1226*$K$2</f>
        <v>85120</v>
      </c>
      <c r="Q1226" s="13">
        <f t="shared" si="449"/>
        <v>0</v>
      </c>
      <c r="R1226" s="13">
        <f>tarifest3(A1226-$K$3,$A$3,Param!$B$10,Param!$C$10,Param!$D$10,Param!$E$10,Param!$B$11,Param!$C$11,Param!$D$11,Param!$E$11)</f>
        <v>37441</v>
      </c>
      <c r="S1226" s="3">
        <f t="shared" si="450"/>
        <v>30.790296052631579</v>
      </c>
      <c r="T1226" s="3">
        <f>IF(A1226&lt;$K$3,$K$2,tarifest3grenz(A1226-$K$3,$A$3,Param!$B$10,Param!$C$10,Param!$D$10,Param!$E$10,Param!$B$11,Param!$C$11,Param!$D$11,Param!$E$11))*100</f>
        <v>42</v>
      </c>
      <c r="U1226" s="3">
        <f>MAX(K1226-tarifest3($K$3,$A$3,Param!$B$10,Param!$C$10,Param!$D$10,Param!$E$10,Param!$B$11,Param!$C$11,Param!$D$11,Param!$E$11),0)</f>
        <v>40851</v>
      </c>
      <c r="V1226" s="3">
        <f t="shared" si="451"/>
        <v>33.594572368421055</v>
      </c>
      <c r="W1226" s="3">
        <f t="shared" si="452"/>
        <v>42</v>
      </c>
      <c r="X1226" s="3">
        <f>soli3grenz(K1226,$A$3,Param!$J$9,Param!$J$10,Param!$J$11)*100</f>
        <v>5.5</v>
      </c>
      <c r="Y1226" s="13">
        <f t="shared" ref="Y1226:Y1289" si="463">IF($Y$4=0,N1226,IF($Y$4=1,Q1226+R1226,IF($Y$4=2,Q1226+U1226)))</f>
        <v>40851</v>
      </c>
      <c r="Z1226" s="3">
        <f t="shared" si="453"/>
        <v>33.594572368421055</v>
      </c>
      <c r="AA1226" s="13">
        <f t="shared" ref="AA1226:AA1289" si="464">IF($Y$4=0,M1226,IF($Y$4=1,T1226,IF($Y$4=2,W1226)))</f>
        <v>42</v>
      </c>
      <c r="AB1226" s="13">
        <f t="shared" ref="AB1226:AB1289" si="465">+Y1226-H1226</f>
        <v>-3179.4199999999983</v>
      </c>
      <c r="AC1226" s="13">
        <f t="shared" ref="AC1226:AC1289" si="466">+Z1226-I1226</f>
        <v>-2.614654605263155</v>
      </c>
      <c r="AD1226" s="13">
        <f t="shared" ref="AD1226:AD1289" si="467">+AA1226-J1226</f>
        <v>-2.3099999999999952</v>
      </c>
      <c r="AE1226" s="3">
        <f t="shared" ref="AE1226:AE1289" si="468">+M1226-E1226</f>
        <v>0</v>
      </c>
      <c r="AF1226" s="13">
        <f t="shared" si="456"/>
        <v>3179.4199999999983</v>
      </c>
      <c r="AG1226" s="13">
        <f t="shared" si="454"/>
        <v>2.614654605263155</v>
      </c>
      <c r="AH1226" s="13">
        <f t="shared" si="457"/>
        <v>2.614654605263155</v>
      </c>
    </row>
    <row r="1227" spans="1:34" x14ac:dyDescent="0.2">
      <c r="A1227" s="8">
        <f t="shared" si="455"/>
        <v>121700</v>
      </c>
      <c r="B1227" s="9">
        <f t="shared" si="459"/>
        <v>121.7</v>
      </c>
      <c r="C1227" s="13">
        <f>tarifest3(A1227,$A$3,Param!$B$5,Param!$C$5,Param!$D$5,Param!$E$5,Param!$B$6,Param!$C$6,Param!$D$6,Param!$E$6)</f>
        <v>41777</v>
      </c>
      <c r="D1227" s="3">
        <f t="shared" ref="D1227:D1290" si="469">IF($A1227=0,0,C1227/$A1227*100)</f>
        <v>34.327855382087094</v>
      </c>
      <c r="E1227" s="3">
        <f>tarifest3grenz(A1227,$A$3,Param!$B$5,Param!$C$5,Param!$D$5,Param!$E$5,Param!$B$6,Param!$C$6,Param!$D$6,Param!$E$6)*100</f>
        <v>42</v>
      </c>
      <c r="F1227" s="13">
        <f>soli3(C1227,$A$3,Param!$J$4,Param!$J$5,Param!$J$6)</f>
        <v>2297.73</v>
      </c>
      <c r="G1227" s="3">
        <f>soli3grenz(C1227,$A$3,Param!$J$4,Param!$J$5,Param!$J$6)*100</f>
        <v>5.5</v>
      </c>
      <c r="H1227" s="13">
        <f t="shared" si="460"/>
        <v>44074.73</v>
      </c>
      <c r="I1227" s="3">
        <f t="shared" si="458"/>
        <v>36.215883319638458</v>
      </c>
      <c r="J1227" s="13">
        <f t="shared" si="461"/>
        <v>44.309999999999995</v>
      </c>
      <c r="K1227" s="13">
        <f>tarifest3(A1227,$A$3,Param!$B$10,Param!$C$10,Param!$D$10,Param!$E$10,Param!$B$11,Param!$C$11,Param!$D$11,Param!$E$11)</f>
        <v>46123</v>
      </c>
      <c r="L1227" s="3">
        <f t="shared" ref="L1227:L1290" si="470">IF($A1227=0,0,K1227/$A1227*100)</f>
        <v>37.898931799506983</v>
      </c>
      <c r="M1227" s="3">
        <f>tarifest3grenz(A1227,$A$3,Param!$B$10,Param!$C$10,Param!$D$10,Param!$E$10,Param!$B$11,Param!$C$11,Param!$D$11,Param!$E$11)*100</f>
        <v>42</v>
      </c>
      <c r="N1227" s="3">
        <f t="shared" ref="N1227:N1290" si="471">+K1227-$K$1</f>
        <v>31723</v>
      </c>
      <c r="O1227" s="3">
        <f t="shared" ref="O1227:O1290" si="472">IF($A1227=0,0,N1227/$A1227*100)</f>
        <v>26.066557107641742</v>
      </c>
      <c r="P1227" s="13">
        <f t="shared" si="462"/>
        <v>85190</v>
      </c>
      <c r="Q1227" s="13">
        <f t="shared" ref="Q1227:Q1290" si="473">MIN(P1227-$K$1,0)</f>
        <v>0</v>
      </c>
      <c r="R1227" s="13">
        <f>tarifest3(A1227-$K$3,$A$3,Param!$B$10,Param!$C$10,Param!$D$10,Param!$E$10,Param!$B$11,Param!$C$11,Param!$D$11,Param!$E$11)</f>
        <v>37483</v>
      </c>
      <c r="S1227" s="3">
        <f t="shared" ref="S1227:S1290" si="474">IF($A1227=0,0,(Q1227+R1227)/$A1227*100)</f>
        <v>30.799506984387836</v>
      </c>
      <c r="T1227" s="3">
        <f>IF(A1227&lt;$K$3,$K$2,tarifest3grenz(A1227-$K$3,$A$3,Param!$B$10,Param!$C$10,Param!$D$10,Param!$E$10,Param!$B$11,Param!$C$11,Param!$D$11,Param!$E$11))*100</f>
        <v>42</v>
      </c>
      <c r="U1227" s="3">
        <f>MAX(K1227-tarifest3($K$3,$A$3,Param!$B$10,Param!$C$10,Param!$D$10,Param!$E$10,Param!$B$11,Param!$C$11,Param!$D$11,Param!$E$11),0)</f>
        <v>40893</v>
      </c>
      <c r="V1227" s="3">
        <f t="shared" ref="V1227:V1290" si="475">IF($A1227=0,0,(Q1227+U1227)/$A1227*100)</f>
        <v>33.601479046836488</v>
      </c>
      <c r="W1227" s="3">
        <f t="shared" ref="W1227:W1290" si="476">IF(A1227&lt;$K$3,$K$2*100,M1227)</f>
        <v>42</v>
      </c>
      <c r="X1227" s="3">
        <f>soli3grenz(K1227,$A$3,Param!$J$9,Param!$J$10,Param!$J$11)*100</f>
        <v>5.5</v>
      </c>
      <c r="Y1227" s="13">
        <f t="shared" si="463"/>
        <v>40893</v>
      </c>
      <c r="Z1227" s="3">
        <f t="shared" ref="Z1227:Z1290" si="477">IF($A1227=0,0,Y1227/$A1227*100)</f>
        <v>33.601479046836488</v>
      </c>
      <c r="AA1227" s="13">
        <f t="shared" si="464"/>
        <v>42</v>
      </c>
      <c r="AB1227" s="13">
        <f t="shared" si="465"/>
        <v>-3181.7300000000032</v>
      </c>
      <c r="AC1227" s="13">
        <f t="shared" si="466"/>
        <v>-2.6144042728019699</v>
      </c>
      <c r="AD1227" s="13">
        <f t="shared" si="467"/>
        <v>-2.3099999999999952</v>
      </c>
      <c r="AE1227" s="3">
        <f t="shared" si="468"/>
        <v>0</v>
      </c>
      <c r="AF1227" s="13">
        <f t="shared" si="456"/>
        <v>3181.7300000000032</v>
      </c>
      <c r="AG1227" s="13">
        <f t="shared" ref="AG1227:AG1290" si="478">-AC1227</f>
        <v>2.6144042728019699</v>
      </c>
      <c r="AH1227" s="13">
        <f t="shared" si="457"/>
        <v>2.6144042728019699</v>
      </c>
    </row>
    <row r="1228" spans="1:34" x14ac:dyDescent="0.2">
      <c r="A1228" s="8">
        <f t="shared" ref="A1228:A1291" si="479">+A1227+100</f>
        <v>121800</v>
      </c>
      <c r="B1228" s="9">
        <f t="shared" si="459"/>
        <v>121.8</v>
      </c>
      <c r="C1228" s="13">
        <f>tarifest3(A1228,$A$3,Param!$B$5,Param!$C$5,Param!$D$5,Param!$E$5,Param!$B$6,Param!$C$6,Param!$D$6,Param!$E$6)</f>
        <v>41819</v>
      </c>
      <c r="D1228" s="3">
        <f t="shared" si="469"/>
        <v>34.334154351395732</v>
      </c>
      <c r="E1228" s="3">
        <f>tarifest3grenz(A1228,$A$3,Param!$B$5,Param!$C$5,Param!$D$5,Param!$E$5,Param!$B$6,Param!$C$6,Param!$D$6,Param!$E$6)*100</f>
        <v>42</v>
      </c>
      <c r="F1228" s="13">
        <f>soli3(C1228,$A$3,Param!$J$4,Param!$J$5,Param!$J$6)</f>
        <v>2300.04</v>
      </c>
      <c r="G1228" s="3">
        <f>soli3grenz(C1228,$A$3,Param!$J$4,Param!$J$5,Param!$J$6)*100</f>
        <v>5.5</v>
      </c>
      <c r="H1228" s="13">
        <f t="shared" si="460"/>
        <v>44119.040000000001</v>
      </c>
      <c r="I1228" s="3">
        <f t="shared" si="458"/>
        <v>36.222528735632189</v>
      </c>
      <c r="J1228" s="13">
        <f t="shared" si="461"/>
        <v>44.309999999999995</v>
      </c>
      <c r="K1228" s="13">
        <f>tarifest3(A1228,$A$3,Param!$B$10,Param!$C$10,Param!$D$10,Param!$E$10,Param!$B$11,Param!$C$11,Param!$D$11,Param!$E$11)</f>
        <v>46165</v>
      </c>
      <c r="L1228" s="3">
        <f t="shared" si="470"/>
        <v>37.902298850574709</v>
      </c>
      <c r="M1228" s="3">
        <f>tarifest3grenz(A1228,$A$3,Param!$B$10,Param!$C$10,Param!$D$10,Param!$E$10,Param!$B$11,Param!$C$11,Param!$D$11,Param!$E$11)*100</f>
        <v>42</v>
      </c>
      <c r="N1228" s="3">
        <f t="shared" si="471"/>
        <v>31765</v>
      </c>
      <c r="O1228" s="3">
        <f t="shared" si="472"/>
        <v>26.079638752052546</v>
      </c>
      <c r="P1228" s="13">
        <f t="shared" si="462"/>
        <v>85260</v>
      </c>
      <c r="Q1228" s="13">
        <f t="shared" si="473"/>
        <v>0</v>
      </c>
      <c r="R1228" s="13">
        <f>tarifest3(A1228-$K$3,$A$3,Param!$B$10,Param!$C$10,Param!$D$10,Param!$E$10,Param!$B$11,Param!$C$11,Param!$D$11,Param!$E$11)</f>
        <v>37525</v>
      </c>
      <c r="S1228" s="3">
        <f t="shared" si="474"/>
        <v>30.80870279146141</v>
      </c>
      <c r="T1228" s="3">
        <f>IF(A1228&lt;$K$3,$K$2,tarifest3grenz(A1228-$K$3,$A$3,Param!$B$10,Param!$C$10,Param!$D$10,Param!$E$10,Param!$B$11,Param!$C$11,Param!$D$11,Param!$E$11))*100</f>
        <v>42</v>
      </c>
      <c r="U1228" s="3">
        <f>MAX(K1228-tarifest3($K$3,$A$3,Param!$B$10,Param!$C$10,Param!$D$10,Param!$E$10,Param!$B$11,Param!$C$11,Param!$D$11,Param!$E$11),0)</f>
        <v>40935</v>
      </c>
      <c r="V1228" s="3">
        <f t="shared" si="475"/>
        <v>33.608374384236456</v>
      </c>
      <c r="W1228" s="3">
        <f t="shared" si="476"/>
        <v>42</v>
      </c>
      <c r="X1228" s="3">
        <f>soli3grenz(K1228,$A$3,Param!$J$9,Param!$J$10,Param!$J$11)*100</f>
        <v>5.5</v>
      </c>
      <c r="Y1228" s="13">
        <f t="shared" si="463"/>
        <v>40935</v>
      </c>
      <c r="Z1228" s="3">
        <f t="shared" si="477"/>
        <v>33.608374384236456</v>
      </c>
      <c r="AA1228" s="13">
        <f t="shared" si="464"/>
        <v>42</v>
      </c>
      <c r="AB1228" s="13">
        <f t="shared" si="465"/>
        <v>-3184.0400000000009</v>
      </c>
      <c r="AC1228" s="13">
        <f t="shared" si="466"/>
        <v>-2.614154351395733</v>
      </c>
      <c r="AD1228" s="13">
        <f t="shared" si="467"/>
        <v>-2.3099999999999952</v>
      </c>
      <c r="AE1228" s="3">
        <f t="shared" si="468"/>
        <v>0</v>
      </c>
      <c r="AF1228" s="13">
        <f t="shared" si="456"/>
        <v>3184.0400000000009</v>
      </c>
      <c r="AG1228" s="13">
        <f t="shared" si="478"/>
        <v>2.614154351395733</v>
      </c>
      <c r="AH1228" s="13">
        <f t="shared" si="457"/>
        <v>2.614154351395733</v>
      </c>
    </row>
    <row r="1229" spans="1:34" x14ac:dyDescent="0.2">
      <c r="A1229" s="8">
        <f t="shared" si="479"/>
        <v>121900</v>
      </c>
      <c r="B1229" s="9">
        <f t="shared" si="459"/>
        <v>121.9</v>
      </c>
      <c r="C1229" s="13">
        <f>tarifest3(A1229,$A$3,Param!$B$5,Param!$C$5,Param!$D$5,Param!$E$5,Param!$B$6,Param!$C$6,Param!$D$6,Param!$E$6)</f>
        <v>41861</v>
      </c>
      <c r="D1229" s="3">
        <f t="shared" si="469"/>
        <v>34.340442986054143</v>
      </c>
      <c r="E1229" s="3">
        <f>tarifest3grenz(A1229,$A$3,Param!$B$5,Param!$C$5,Param!$D$5,Param!$E$5,Param!$B$6,Param!$C$6,Param!$D$6,Param!$E$6)*100</f>
        <v>42</v>
      </c>
      <c r="F1229" s="13">
        <f>soli3(C1229,$A$3,Param!$J$4,Param!$J$5,Param!$J$6)</f>
        <v>2302.35</v>
      </c>
      <c r="G1229" s="3">
        <f>soli3grenz(C1229,$A$3,Param!$J$4,Param!$J$5,Param!$J$6)*100</f>
        <v>5.5</v>
      </c>
      <c r="H1229" s="13">
        <f t="shared" si="460"/>
        <v>44163.35</v>
      </c>
      <c r="I1229" s="3">
        <f t="shared" si="458"/>
        <v>36.229163248564397</v>
      </c>
      <c r="J1229" s="13">
        <f t="shared" si="461"/>
        <v>44.309999999999995</v>
      </c>
      <c r="K1229" s="13">
        <f>tarifest3(A1229,$A$3,Param!$B$10,Param!$C$10,Param!$D$10,Param!$E$10,Param!$B$11,Param!$C$11,Param!$D$11,Param!$E$11)</f>
        <v>46207</v>
      </c>
      <c r="L1229" s="3">
        <f t="shared" si="470"/>
        <v>37.905660377358494</v>
      </c>
      <c r="M1229" s="3">
        <f>tarifest3grenz(A1229,$A$3,Param!$B$10,Param!$C$10,Param!$D$10,Param!$E$10,Param!$B$11,Param!$C$11,Param!$D$11,Param!$E$11)*100</f>
        <v>42</v>
      </c>
      <c r="N1229" s="3">
        <f t="shared" si="471"/>
        <v>31807</v>
      </c>
      <c r="O1229" s="3">
        <f t="shared" si="472"/>
        <v>26.092698933552093</v>
      </c>
      <c r="P1229" s="13">
        <f t="shared" si="462"/>
        <v>85330</v>
      </c>
      <c r="Q1229" s="13">
        <f t="shared" si="473"/>
        <v>0</v>
      </c>
      <c r="R1229" s="13">
        <f>tarifest3(A1229-$K$3,$A$3,Param!$B$10,Param!$C$10,Param!$D$10,Param!$E$10,Param!$B$11,Param!$C$11,Param!$D$11,Param!$E$11)</f>
        <v>37567</v>
      </c>
      <c r="S1229" s="3">
        <f t="shared" si="474"/>
        <v>30.817883511074651</v>
      </c>
      <c r="T1229" s="3">
        <f>IF(A1229&lt;$K$3,$K$2,tarifest3grenz(A1229-$K$3,$A$3,Param!$B$10,Param!$C$10,Param!$D$10,Param!$E$10,Param!$B$11,Param!$C$11,Param!$D$11,Param!$E$11))*100</f>
        <v>42</v>
      </c>
      <c r="U1229" s="3">
        <f>MAX(K1229-tarifest3($K$3,$A$3,Param!$B$10,Param!$C$10,Param!$D$10,Param!$E$10,Param!$B$11,Param!$C$11,Param!$D$11,Param!$E$11),0)</f>
        <v>40977</v>
      </c>
      <c r="V1229" s="3">
        <f t="shared" si="475"/>
        <v>33.615258408531581</v>
      </c>
      <c r="W1229" s="3">
        <f t="shared" si="476"/>
        <v>42</v>
      </c>
      <c r="X1229" s="3">
        <f>soli3grenz(K1229,$A$3,Param!$J$9,Param!$J$10,Param!$J$11)*100</f>
        <v>5.5</v>
      </c>
      <c r="Y1229" s="13">
        <f t="shared" si="463"/>
        <v>40977</v>
      </c>
      <c r="Z1229" s="3">
        <f t="shared" si="477"/>
        <v>33.615258408531581</v>
      </c>
      <c r="AA1229" s="13">
        <f t="shared" si="464"/>
        <v>42</v>
      </c>
      <c r="AB1229" s="13">
        <f t="shared" si="465"/>
        <v>-3186.3499999999985</v>
      </c>
      <c r="AC1229" s="13">
        <f t="shared" si="466"/>
        <v>-2.6139048400328164</v>
      </c>
      <c r="AD1229" s="13">
        <f t="shared" si="467"/>
        <v>-2.3099999999999952</v>
      </c>
      <c r="AE1229" s="3">
        <f t="shared" si="468"/>
        <v>0</v>
      </c>
      <c r="AF1229" s="13">
        <f t="shared" si="456"/>
        <v>3186.3499999999985</v>
      </c>
      <c r="AG1229" s="13">
        <f t="shared" si="478"/>
        <v>2.6139048400328164</v>
      </c>
      <c r="AH1229" s="13">
        <f t="shared" si="457"/>
        <v>2.6139048400328164</v>
      </c>
    </row>
    <row r="1230" spans="1:34" x14ac:dyDescent="0.2">
      <c r="A1230" s="8">
        <f t="shared" si="479"/>
        <v>122000</v>
      </c>
      <c r="B1230" s="9">
        <f t="shared" si="459"/>
        <v>122</v>
      </c>
      <c r="C1230" s="13">
        <f>tarifest3(A1230,$A$3,Param!$B$5,Param!$C$5,Param!$D$5,Param!$E$5,Param!$B$6,Param!$C$6,Param!$D$6,Param!$E$6)</f>
        <v>41903</v>
      </c>
      <c r="D1230" s="3">
        <f t="shared" si="469"/>
        <v>34.346721311475406</v>
      </c>
      <c r="E1230" s="3">
        <f>tarifest3grenz(A1230,$A$3,Param!$B$5,Param!$C$5,Param!$D$5,Param!$E$5,Param!$B$6,Param!$C$6,Param!$D$6,Param!$E$6)*100</f>
        <v>42</v>
      </c>
      <c r="F1230" s="13">
        <f>soli3(C1230,$A$3,Param!$J$4,Param!$J$5,Param!$J$6)</f>
        <v>2304.66</v>
      </c>
      <c r="G1230" s="3">
        <f>soli3grenz(C1230,$A$3,Param!$J$4,Param!$J$5,Param!$J$6)*100</f>
        <v>5.5</v>
      </c>
      <c r="H1230" s="13">
        <f t="shared" si="460"/>
        <v>44207.66</v>
      </c>
      <c r="I1230" s="3">
        <f t="shared" si="458"/>
        <v>36.235786885245901</v>
      </c>
      <c r="J1230" s="13">
        <f t="shared" si="461"/>
        <v>44.309999999999995</v>
      </c>
      <c r="K1230" s="13">
        <f>tarifest3(A1230,$A$3,Param!$B$10,Param!$C$10,Param!$D$10,Param!$E$10,Param!$B$11,Param!$C$11,Param!$D$11,Param!$E$11)</f>
        <v>46249</v>
      </c>
      <c r="L1230" s="3">
        <f t="shared" si="470"/>
        <v>37.909016393442627</v>
      </c>
      <c r="M1230" s="3">
        <f>tarifest3grenz(A1230,$A$3,Param!$B$10,Param!$C$10,Param!$D$10,Param!$E$10,Param!$B$11,Param!$C$11,Param!$D$11,Param!$E$11)*100</f>
        <v>42</v>
      </c>
      <c r="N1230" s="3">
        <f t="shared" si="471"/>
        <v>31849</v>
      </c>
      <c r="O1230" s="3">
        <f t="shared" si="472"/>
        <v>26.105737704918031</v>
      </c>
      <c r="P1230" s="13">
        <f t="shared" si="462"/>
        <v>85400</v>
      </c>
      <c r="Q1230" s="13">
        <f t="shared" si="473"/>
        <v>0</v>
      </c>
      <c r="R1230" s="13">
        <f>tarifest3(A1230-$K$3,$A$3,Param!$B$10,Param!$C$10,Param!$D$10,Param!$E$10,Param!$B$11,Param!$C$11,Param!$D$11,Param!$E$11)</f>
        <v>37609</v>
      </c>
      <c r="S1230" s="3">
        <f t="shared" si="474"/>
        <v>30.827049180327869</v>
      </c>
      <c r="T1230" s="3">
        <f>IF(A1230&lt;$K$3,$K$2,tarifest3grenz(A1230-$K$3,$A$3,Param!$B$10,Param!$C$10,Param!$D$10,Param!$E$10,Param!$B$11,Param!$C$11,Param!$D$11,Param!$E$11))*100</f>
        <v>42</v>
      </c>
      <c r="U1230" s="3">
        <f>MAX(K1230-tarifest3($K$3,$A$3,Param!$B$10,Param!$C$10,Param!$D$10,Param!$E$10,Param!$B$11,Param!$C$11,Param!$D$11,Param!$E$11),0)</f>
        <v>41019</v>
      </c>
      <c r="V1230" s="3">
        <f t="shared" si="475"/>
        <v>33.622131147540983</v>
      </c>
      <c r="W1230" s="3">
        <f t="shared" si="476"/>
        <v>42</v>
      </c>
      <c r="X1230" s="3">
        <f>soli3grenz(K1230,$A$3,Param!$J$9,Param!$J$10,Param!$J$11)*100</f>
        <v>5.5</v>
      </c>
      <c r="Y1230" s="13">
        <f t="shared" si="463"/>
        <v>41019</v>
      </c>
      <c r="Z1230" s="3">
        <f t="shared" si="477"/>
        <v>33.622131147540983</v>
      </c>
      <c r="AA1230" s="13">
        <f t="shared" si="464"/>
        <v>42</v>
      </c>
      <c r="AB1230" s="13">
        <f t="shared" si="465"/>
        <v>-3188.6600000000035</v>
      </c>
      <c r="AC1230" s="13">
        <f t="shared" si="466"/>
        <v>-2.6136557377049172</v>
      </c>
      <c r="AD1230" s="13">
        <f t="shared" si="467"/>
        <v>-2.3099999999999952</v>
      </c>
      <c r="AE1230" s="3">
        <f t="shared" si="468"/>
        <v>0</v>
      </c>
      <c r="AF1230" s="13">
        <f t="shared" si="456"/>
        <v>3188.6600000000035</v>
      </c>
      <c r="AG1230" s="13">
        <f t="shared" si="478"/>
        <v>2.6136557377049172</v>
      </c>
      <c r="AH1230" s="13">
        <f t="shared" si="457"/>
        <v>2.6136557377049172</v>
      </c>
    </row>
    <row r="1231" spans="1:34" x14ac:dyDescent="0.2">
      <c r="A1231" s="8">
        <f t="shared" si="479"/>
        <v>122100</v>
      </c>
      <c r="B1231" s="9">
        <f t="shared" si="459"/>
        <v>122.1</v>
      </c>
      <c r="C1231" s="13">
        <f>tarifest3(A1231,$A$3,Param!$B$5,Param!$C$5,Param!$D$5,Param!$E$5,Param!$B$6,Param!$C$6,Param!$D$6,Param!$E$6)</f>
        <v>41945</v>
      </c>
      <c r="D1231" s="3">
        <f t="shared" si="469"/>
        <v>34.352989352989354</v>
      </c>
      <c r="E1231" s="3">
        <f>tarifest3grenz(A1231,$A$3,Param!$B$5,Param!$C$5,Param!$D$5,Param!$E$5,Param!$B$6,Param!$C$6,Param!$D$6,Param!$E$6)*100</f>
        <v>42</v>
      </c>
      <c r="F1231" s="13">
        <f>soli3(C1231,$A$3,Param!$J$4,Param!$J$5,Param!$J$6)</f>
        <v>2306.9699999999998</v>
      </c>
      <c r="G1231" s="3">
        <f>soli3grenz(C1231,$A$3,Param!$J$4,Param!$J$5,Param!$J$6)*100</f>
        <v>5.5</v>
      </c>
      <c r="H1231" s="13">
        <f t="shared" si="460"/>
        <v>44251.97</v>
      </c>
      <c r="I1231" s="3">
        <f t="shared" si="458"/>
        <v>36.242399672399671</v>
      </c>
      <c r="J1231" s="13">
        <f t="shared" si="461"/>
        <v>44.309999999999995</v>
      </c>
      <c r="K1231" s="13">
        <f>tarifest3(A1231,$A$3,Param!$B$10,Param!$C$10,Param!$D$10,Param!$E$10,Param!$B$11,Param!$C$11,Param!$D$11,Param!$E$11)</f>
        <v>46291</v>
      </c>
      <c r="L1231" s="3">
        <f t="shared" si="470"/>
        <v>37.912366912366913</v>
      </c>
      <c r="M1231" s="3">
        <f>tarifest3grenz(A1231,$A$3,Param!$B$10,Param!$C$10,Param!$D$10,Param!$E$10,Param!$B$11,Param!$C$11,Param!$D$11,Param!$E$11)*100</f>
        <v>42</v>
      </c>
      <c r="N1231" s="3">
        <f t="shared" si="471"/>
        <v>31891</v>
      </c>
      <c r="O1231" s="3">
        <f t="shared" si="472"/>
        <v>26.118755118755121</v>
      </c>
      <c r="P1231" s="13">
        <f t="shared" si="462"/>
        <v>85470</v>
      </c>
      <c r="Q1231" s="13">
        <f t="shared" si="473"/>
        <v>0</v>
      </c>
      <c r="R1231" s="13">
        <f>tarifest3(A1231-$K$3,$A$3,Param!$B$10,Param!$C$10,Param!$D$10,Param!$E$10,Param!$B$11,Param!$C$11,Param!$D$11,Param!$E$11)</f>
        <v>37651</v>
      </c>
      <c r="S1231" s="3">
        <f t="shared" si="474"/>
        <v>30.836199836199835</v>
      </c>
      <c r="T1231" s="3">
        <f>IF(A1231&lt;$K$3,$K$2,tarifest3grenz(A1231-$K$3,$A$3,Param!$B$10,Param!$C$10,Param!$D$10,Param!$E$10,Param!$B$11,Param!$C$11,Param!$D$11,Param!$E$11))*100</f>
        <v>42</v>
      </c>
      <c r="U1231" s="3">
        <f>MAX(K1231-tarifest3($K$3,$A$3,Param!$B$10,Param!$C$10,Param!$D$10,Param!$E$10,Param!$B$11,Param!$C$11,Param!$D$11,Param!$E$11),0)</f>
        <v>41061</v>
      </c>
      <c r="V1231" s="3">
        <f t="shared" si="475"/>
        <v>33.628992628992627</v>
      </c>
      <c r="W1231" s="3">
        <f t="shared" si="476"/>
        <v>42</v>
      </c>
      <c r="X1231" s="3">
        <f>soli3grenz(K1231,$A$3,Param!$J$9,Param!$J$10,Param!$J$11)*100</f>
        <v>5.5</v>
      </c>
      <c r="Y1231" s="13">
        <f t="shared" si="463"/>
        <v>41061</v>
      </c>
      <c r="Z1231" s="3">
        <f t="shared" si="477"/>
        <v>33.628992628992627</v>
      </c>
      <c r="AA1231" s="13">
        <f t="shared" si="464"/>
        <v>42</v>
      </c>
      <c r="AB1231" s="13">
        <f t="shared" si="465"/>
        <v>-3190.9700000000012</v>
      </c>
      <c r="AC1231" s="13">
        <f t="shared" si="466"/>
        <v>-2.6134070434070438</v>
      </c>
      <c r="AD1231" s="13">
        <f t="shared" si="467"/>
        <v>-2.3099999999999952</v>
      </c>
      <c r="AE1231" s="3">
        <f t="shared" si="468"/>
        <v>0</v>
      </c>
      <c r="AF1231" s="13">
        <f t="shared" si="456"/>
        <v>3190.9700000000012</v>
      </c>
      <c r="AG1231" s="13">
        <f t="shared" si="478"/>
        <v>2.6134070434070438</v>
      </c>
      <c r="AH1231" s="13">
        <f t="shared" si="457"/>
        <v>2.6134070434070438</v>
      </c>
    </row>
    <row r="1232" spans="1:34" x14ac:dyDescent="0.2">
      <c r="A1232" s="8">
        <f t="shared" si="479"/>
        <v>122200</v>
      </c>
      <c r="B1232" s="9">
        <f t="shared" si="459"/>
        <v>122.2</v>
      </c>
      <c r="C1232" s="13">
        <f>tarifest3(A1232,$A$3,Param!$B$5,Param!$C$5,Param!$D$5,Param!$E$5,Param!$B$6,Param!$C$6,Param!$D$6,Param!$E$6)</f>
        <v>41987</v>
      </c>
      <c r="D1232" s="3">
        <f t="shared" si="469"/>
        <v>34.359247135842878</v>
      </c>
      <c r="E1232" s="3">
        <f>tarifest3grenz(A1232,$A$3,Param!$B$5,Param!$C$5,Param!$D$5,Param!$E$5,Param!$B$6,Param!$C$6,Param!$D$6,Param!$E$6)*100</f>
        <v>42</v>
      </c>
      <c r="F1232" s="13">
        <f>soli3(C1232,$A$3,Param!$J$4,Param!$J$5,Param!$J$6)</f>
        <v>2309.2800000000002</v>
      </c>
      <c r="G1232" s="3">
        <f>soli3grenz(C1232,$A$3,Param!$J$4,Param!$J$5,Param!$J$6)*100</f>
        <v>5.5</v>
      </c>
      <c r="H1232" s="13">
        <f t="shared" si="460"/>
        <v>44296.28</v>
      </c>
      <c r="I1232" s="3">
        <f t="shared" si="458"/>
        <v>36.249001636661212</v>
      </c>
      <c r="J1232" s="13">
        <f t="shared" si="461"/>
        <v>44.309999999999995</v>
      </c>
      <c r="K1232" s="13">
        <f>tarifest3(A1232,$A$3,Param!$B$10,Param!$C$10,Param!$D$10,Param!$E$10,Param!$B$11,Param!$C$11,Param!$D$11,Param!$E$11)</f>
        <v>46333</v>
      </c>
      <c r="L1232" s="3">
        <f t="shared" si="470"/>
        <v>37.915711947626839</v>
      </c>
      <c r="M1232" s="3">
        <f>tarifest3grenz(A1232,$A$3,Param!$B$10,Param!$C$10,Param!$D$10,Param!$E$10,Param!$B$11,Param!$C$11,Param!$D$11,Param!$E$11)*100</f>
        <v>42</v>
      </c>
      <c r="N1232" s="3">
        <f t="shared" si="471"/>
        <v>31933</v>
      </c>
      <c r="O1232" s="3">
        <f t="shared" si="472"/>
        <v>26.131751227495908</v>
      </c>
      <c r="P1232" s="13">
        <f t="shared" si="462"/>
        <v>85540</v>
      </c>
      <c r="Q1232" s="13">
        <f t="shared" si="473"/>
        <v>0</v>
      </c>
      <c r="R1232" s="13">
        <f>tarifest3(A1232-$K$3,$A$3,Param!$B$10,Param!$C$10,Param!$D$10,Param!$E$10,Param!$B$11,Param!$C$11,Param!$D$11,Param!$E$11)</f>
        <v>37693</v>
      </c>
      <c r="S1232" s="3">
        <f t="shared" si="474"/>
        <v>30.845335515548282</v>
      </c>
      <c r="T1232" s="3">
        <f>IF(A1232&lt;$K$3,$K$2,tarifest3grenz(A1232-$K$3,$A$3,Param!$B$10,Param!$C$10,Param!$D$10,Param!$E$10,Param!$B$11,Param!$C$11,Param!$D$11,Param!$E$11))*100</f>
        <v>42</v>
      </c>
      <c r="U1232" s="3">
        <f>MAX(K1232-tarifest3($K$3,$A$3,Param!$B$10,Param!$C$10,Param!$D$10,Param!$E$10,Param!$B$11,Param!$C$11,Param!$D$11,Param!$E$11),0)</f>
        <v>41103</v>
      </c>
      <c r="V1232" s="3">
        <f t="shared" si="475"/>
        <v>33.635842880523732</v>
      </c>
      <c r="W1232" s="3">
        <f t="shared" si="476"/>
        <v>42</v>
      </c>
      <c r="X1232" s="3">
        <f>soli3grenz(K1232,$A$3,Param!$J$9,Param!$J$10,Param!$J$11)*100</f>
        <v>5.5</v>
      </c>
      <c r="Y1232" s="13">
        <f t="shared" si="463"/>
        <v>41103</v>
      </c>
      <c r="Z1232" s="3">
        <f t="shared" si="477"/>
        <v>33.635842880523732</v>
      </c>
      <c r="AA1232" s="13">
        <f t="shared" si="464"/>
        <v>42</v>
      </c>
      <c r="AB1232" s="13">
        <f t="shared" si="465"/>
        <v>-3193.2799999999988</v>
      </c>
      <c r="AC1232" s="13">
        <f t="shared" si="466"/>
        <v>-2.6131587561374801</v>
      </c>
      <c r="AD1232" s="13">
        <f t="shared" si="467"/>
        <v>-2.3099999999999952</v>
      </c>
      <c r="AE1232" s="3">
        <f t="shared" si="468"/>
        <v>0</v>
      </c>
      <c r="AF1232" s="13">
        <f t="shared" si="456"/>
        <v>3193.2799999999988</v>
      </c>
      <c r="AG1232" s="13">
        <f t="shared" si="478"/>
        <v>2.6131587561374801</v>
      </c>
      <c r="AH1232" s="13">
        <f t="shared" si="457"/>
        <v>2.6131587561374801</v>
      </c>
    </row>
    <row r="1233" spans="1:34" x14ac:dyDescent="0.2">
      <c r="A1233" s="8">
        <f t="shared" si="479"/>
        <v>122300</v>
      </c>
      <c r="B1233" s="9">
        <f t="shared" si="459"/>
        <v>122.3</v>
      </c>
      <c r="C1233" s="13">
        <f>tarifest3(A1233,$A$3,Param!$B$5,Param!$C$5,Param!$D$5,Param!$E$5,Param!$B$6,Param!$C$6,Param!$D$6,Param!$E$6)</f>
        <v>42029</v>
      </c>
      <c r="D1233" s="3">
        <f t="shared" si="469"/>
        <v>34.365494685200325</v>
      </c>
      <c r="E1233" s="3">
        <f>tarifest3grenz(A1233,$A$3,Param!$B$5,Param!$C$5,Param!$D$5,Param!$E$5,Param!$B$6,Param!$C$6,Param!$D$6,Param!$E$6)*100</f>
        <v>42</v>
      </c>
      <c r="F1233" s="13">
        <f>soli3(C1233,$A$3,Param!$J$4,Param!$J$5,Param!$J$6)</f>
        <v>2311.59</v>
      </c>
      <c r="G1233" s="3">
        <f>soli3grenz(C1233,$A$3,Param!$J$4,Param!$J$5,Param!$J$6)*100</f>
        <v>5.5</v>
      </c>
      <c r="H1233" s="13">
        <f t="shared" si="460"/>
        <v>44340.59</v>
      </c>
      <c r="I1233" s="3">
        <f t="shared" si="458"/>
        <v>36.255592804578903</v>
      </c>
      <c r="J1233" s="13">
        <f t="shared" si="461"/>
        <v>44.309999999999995</v>
      </c>
      <c r="K1233" s="13">
        <f>tarifest3(A1233,$A$3,Param!$B$10,Param!$C$10,Param!$D$10,Param!$E$10,Param!$B$11,Param!$C$11,Param!$D$11,Param!$E$11)</f>
        <v>46375</v>
      </c>
      <c r="L1233" s="3">
        <f t="shared" si="470"/>
        <v>37.919051512673754</v>
      </c>
      <c r="M1233" s="3">
        <f>tarifest3grenz(A1233,$A$3,Param!$B$10,Param!$C$10,Param!$D$10,Param!$E$10,Param!$B$11,Param!$C$11,Param!$D$11,Param!$E$11)*100</f>
        <v>42</v>
      </c>
      <c r="N1233" s="3">
        <f t="shared" si="471"/>
        <v>31975</v>
      </c>
      <c r="O1233" s="3">
        <f t="shared" si="472"/>
        <v>26.144726083401469</v>
      </c>
      <c r="P1233" s="13">
        <f t="shared" si="462"/>
        <v>85610</v>
      </c>
      <c r="Q1233" s="13">
        <f t="shared" si="473"/>
        <v>0</v>
      </c>
      <c r="R1233" s="13">
        <f>tarifest3(A1233-$K$3,$A$3,Param!$B$10,Param!$C$10,Param!$D$10,Param!$E$10,Param!$B$11,Param!$C$11,Param!$D$11,Param!$E$11)</f>
        <v>37735</v>
      </c>
      <c r="S1233" s="3">
        <f t="shared" si="474"/>
        <v>30.854456255110385</v>
      </c>
      <c r="T1233" s="3">
        <f>IF(A1233&lt;$K$3,$K$2,tarifest3grenz(A1233-$K$3,$A$3,Param!$B$10,Param!$C$10,Param!$D$10,Param!$E$10,Param!$B$11,Param!$C$11,Param!$D$11,Param!$E$11))*100</f>
        <v>42</v>
      </c>
      <c r="U1233" s="3">
        <f>MAX(K1233-tarifest3($K$3,$A$3,Param!$B$10,Param!$C$10,Param!$D$10,Param!$E$10,Param!$B$11,Param!$C$11,Param!$D$11,Param!$E$11),0)</f>
        <v>41145</v>
      </c>
      <c r="V1233" s="3">
        <f t="shared" si="475"/>
        <v>33.64268192968111</v>
      </c>
      <c r="W1233" s="3">
        <f t="shared" si="476"/>
        <v>42</v>
      </c>
      <c r="X1233" s="3">
        <f>soli3grenz(K1233,$A$3,Param!$J$9,Param!$J$10,Param!$J$11)*100</f>
        <v>5.5</v>
      </c>
      <c r="Y1233" s="13">
        <f t="shared" si="463"/>
        <v>41145</v>
      </c>
      <c r="Z1233" s="3">
        <f t="shared" si="477"/>
        <v>33.64268192968111</v>
      </c>
      <c r="AA1233" s="13">
        <f t="shared" si="464"/>
        <v>42</v>
      </c>
      <c r="AB1233" s="13">
        <f t="shared" si="465"/>
        <v>-3195.5899999999965</v>
      </c>
      <c r="AC1233" s="13">
        <f t="shared" si="466"/>
        <v>-2.6129108748977927</v>
      </c>
      <c r="AD1233" s="13">
        <f t="shared" si="467"/>
        <v>-2.3099999999999952</v>
      </c>
      <c r="AE1233" s="3">
        <f t="shared" si="468"/>
        <v>0</v>
      </c>
      <c r="AF1233" s="13">
        <f t="shared" si="456"/>
        <v>3195.5899999999965</v>
      </c>
      <c r="AG1233" s="13">
        <f t="shared" si="478"/>
        <v>2.6129108748977927</v>
      </c>
      <c r="AH1233" s="13">
        <f t="shared" si="457"/>
        <v>2.6129108748977927</v>
      </c>
    </row>
    <row r="1234" spans="1:34" x14ac:dyDescent="0.2">
      <c r="A1234" s="8">
        <f t="shared" si="479"/>
        <v>122400</v>
      </c>
      <c r="B1234" s="9">
        <f t="shared" si="459"/>
        <v>122.4</v>
      </c>
      <c r="C1234" s="13">
        <f>tarifest3(A1234,$A$3,Param!$B$5,Param!$C$5,Param!$D$5,Param!$E$5,Param!$B$6,Param!$C$6,Param!$D$6,Param!$E$6)</f>
        <v>42071</v>
      </c>
      <c r="D1234" s="3">
        <f t="shared" si="469"/>
        <v>34.371732026143789</v>
      </c>
      <c r="E1234" s="3">
        <f>tarifest3grenz(A1234,$A$3,Param!$B$5,Param!$C$5,Param!$D$5,Param!$E$5,Param!$B$6,Param!$C$6,Param!$D$6,Param!$E$6)*100</f>
        <v>42</v>
      </c>
      <c r="F1234" s="13">
        <f>soli3(C1234,$A$3,Param!$J$4,Param!$J$5,Param!$J$6)</f>
        <v>2313.9</v>
      </c>
      <c r="G1234" s="3">
        <f>soli3grenz(C1234,$A$3,Param!$J$4,Param!$J$5,Param!$J$6)*100</f>
        <v>5.5</v>
      </c>
      <c r="H1234" s="13">
        <f t="shared" si="460"/>
        <v>44384.9</v>
      </c>
      <c r="I1234" s="3">
        <f t="shared" si="458"/>
        <v>36.262173202614377</v>
      </c>
      <c r="J1234" s="13">
        <f t="shared" si="461"/>
        <v>44.309999999999995</v>
      </c>
      <c r="K1234" s="13">
        <f>tarifest3(A1234,$A$3,Param!$B$10,Param!$C$10,Param!$D$10,Param!$E$10,Param!$B$11,Param!$C$11,Param!$D$11,Param!$E$11)</f>
        <v>46417</v>
      </c>
      <c r="L1234" s="3">
        <f t="shared" si="470"/>
        <v>37.922385620915037</v>
      </c>
      <c r="M1234" s="3">
        <f>tarifest3grenz(A1234,$A$3,Param!$B$10,Param!$C$10,Param!$D$10,Param!$E$10,Param!$B$11,Param!$C$11,Param!$D$11,Param!$E$11)*100</f>
        <v>42</v>
      </c>
      <c r="N1234" s="3">
        <f t="shared" si="471"/>
        <v>32017</v>
      </c>
      <c r="O1234" s="3">
        <f t="shared" si="472"/>
        <v>26.157679738562088</v>
      </c>
      <c r="P1234" s="13">
        <f t="shared" si="462"/>
        <v>85680</v>
      </c>
      <c r="Q1234" s="13">
        <f t="shared" si="473"/>
        <v>0</v>
      </c>
      <c r="R1234" s="13">
        <f>tarifest3(A1234-$K$3,$A$3,Param!$B$10,Param!$C$10,Param!$D$10,Param!$E$10,Param!$B$11,Param!$C$11,Param!$D$11,Param!$E$11)</f>
        <v>37777</v>
      </c>
      <c r="S1234" s="3">
        <f t="shared" si="474"/>
        <v>30.863562091503265</v>
      </c>
      <c r="T1234" s="3">
        <f>IF(A1234&lt;$K$3,$K$2,tarifest3grenz(A1234-$K$3,$A$3,Param!$B$10,Param!$C$10,Param!$D$10,Param!$E$10,Param!$B$11,Param!$C$11,Param!$D$11,Param!$E$11))*100</f>
        <v>42</v>
      </c>
      <c r="U1234" s="3">
        <f>MAX(K1234-tarifest3($K$3,$A$3,Param!$B$10,Param!$C$10,Param!$D$10,Param!$E$10,Param!$B$11,Param!$C$11,Param!$D$11,Param!$E$11),0)</f>
        <v>41187</v>
      </c>
      <c r="V1234" s="3">
        <f t="shared" si="475"/>
        <v>33.649509803921568</v>
      </c>
      <c r="W1234" s="3">
        <f t="shared" si="476"/>
        <v>42</v>
      </c>
      <c r="X1234" s="3">
        <f>soli3grenz(K1234,$A$3,Param!$J$9,Param!$J$10,Param!$J$11)*100</f>
        <v>5.5</v>
      </c>
      <c r="Y1234" s="13">
        <f t="shared" si="463"/>
        <v>41187</v>
      </c>
      <c r="Z1234" s="3">
        <f t="shared" si="477"/>
        <v>33.649509803921568</v>
      </c>
      <c r="AA1234" s="13">
        <f t="shared" si="464"/>
        <v>42</v>
      </c>
      <c r="AB1234" s="13">
        <f t="shared" si="465"/>
        <v>-3197.9000000000015</v>
      </c>
      <c r="AC1234" s="13">
        <f t="shared" si="466"/>
        <v>-2.6126633986928098</v>
      </c>
      <c r="AD1234" s="13">
        <f t="shared" si="467"/>
        <v>-2.3099999999999952</v>
      </c>
      <c r="AE1234" s="3">
        <f t="shared" si="468"/>
        <v>0</v>
      </c>
      <c r="AF1234" s="13">
        <f t="shared" si="456"/>
        <v>3197.9000000000015</v>
      </c>
      <c r="AG1234" s="13">
        <f t="shared" si="478"/>
        <v>2.6126633986928098</v>
      </c>
      <c r="AH1234" s="13">
        <f t="shared" si="457"/>
        <v>2.6126633986928098</v>
      </c>
    </row>
    <row r="1235" spans="1:34" x14ac:dyDescent="0.2">
      <c r="A1235" s="8">
        <f t="shared" si="479"/>
        <v>122500</v>
      </c>
      <c r="B1235" s="9">
        <f t="shared" si="459"/>
        <v>122.5</v>
      </c>
      <c r="C1235" s="13">
        <f>tarifest3(A1235,$A$3,Param!$B$5,Param!$C$5,Param!$D$5,Param!$E$5,Param!$B$6,Param!$C$6,Param!$D$6,Param!$E$6)</f>
        <v>42113</v>
      </c>
      <c r="D1235" s="3">
        <f t="shared" si="469"/>
        <v>34.377959183673468</v>
      </c>
      <c r="E1235" s="3">
        <f>tarifest3grenz(A1235,$A$3,Param!$B$5,Param!$C$5,Param!$D$5,Param!$E$5,Param!$B$6,Param!$C$6,Param!$D$6,Param!$E$6)*100</f>
        <v>42</v>
      </c>
      <c r="F1235" s="13">
        <f>soli3(C1235,$A$3,Param!$J$4,Param!$J$5,Param!$J$6)</f>
        <v>2316.21</v>
      </c>
      <c r="G1235" s="3">
        <f>soli3grenz(C1235,$A$3,Param!$J$4,Param!$J$5,Param!$J$6)*100</f>
        <v>5.5</v>
      </c>
      <c r="H1235" s="13">
        <f t="shared" si="460"/>
        <v>44429.21</v>
      </c>
      <c r="I1235" s="3">
        <f t="shared" si="458"/>
        <v>36.268742857142854</v>
      </c>
      <c r="J1235" s="13">
        <f t="shared" si="461"/>
        <v>44.309999999999995</v>
      </c>
      <c r="K1235" s="13">
        <f>tarifest3(A1235,$A$3,Param!$B$10,Param!$C$10,Param!$D$10,Param!$E$10,Param!$B$11,Param!$C$11,Param!$D$11,Param!$E$11)</f>
        <v>46459</v>
      </c>
      <c r="L1235" s="3">
        <f t="shared" si="470"/>
        <v>37.925714285714285</v>
      </c>
      <c r="M1235" s="3">
        <f>tarifest3grenz(A1235,$A$3,Param!$B$10,Param!$C$10,Param!$D$10,Param!$E$10,Param!$B$11,Param!$C$11,Param!$D$11,Param!$E$11)*100</f>
        <v>42</v>
      </c>
      <c r="N1235" s="3">
        <f t="shared" si="471"/>
        <v>32059</v>
      </c>
      <c r="O1235" s="3">
        <f t="shared" si="472"/>
        <v>26.17061224489796</v>
      </c>
      <c r="P1235" s="13">
        <f t="shared" si="462"/>
        <v>85750</v>
      </c>
      <c r="Q1235" s="13">
        <f t="shared" si="473"/>
        <v>0</v>
      </c>
      <c r="R1235" s="13">
        <f>tarifest3(A1235-$K$3,$A$3,Param!$B$10,Param!$C$10,Param!$D$10,Param!$E$10,Param!$B$11,Param!$C$11,Param!$D$11,Param!$E$11)</f>
        <v>37819</v>
      </c>
      <c r="S1235" s="3">
        <f t="shared" si="474"/>
        <v>30.872653061224494</v>
      </c>
      <c r="T1235" s="3">
        <f>IF(A1235&lt;$K$3,$K$2,tarifest3grenz(A1235-$K$3,$A$3,Param!$B$10,Param!$C$10,Param!$D$10,Param!$E$10,Param!$B$11,Param!$C$11,Param!$D$11,Param!$E$11))*100</f>
        <v>42</v>
      </c>
      <c r="U1235" s="3">
        <f>MAX(K1235-tarifest3($K$3,$A$3,Param!$B$10,Param!$C$10,Param!$D$10,Param!$E$10,Param!$B$11,Param!$C$11,Param!$D$11,Param!$E$11),0)</f>
        <v>41229</v>
      </c>
      <c r="V1235" s="3">
        <f t="shared" si="475"/>
        <v>33.656326530612247</v>
      </c>
      <c r="W1235" s="3">
        <f t="shared" si="476"/>
        <v>42</v>
      </c>
      <c r="X1235" s="3">
        <f>soli3grenz(K1235,$A$3,Param!$J$9,Param!$J$10,Param!$J$11)*100</f>
        <v>5.5</v>
      </c>
      <c r="Y1235" s="13">
        <f t="shared" si="463"/>
        <v>41229</v>
      </c>
      <c r="Z1235" s="3">
        <f t="shared" si="477"/>
        <v>33.656326530612247</v>
      </c>
      <c r="AA1235" s="13">
        <f t="shared" si="464"/>
        <v>42</v>
      </c>
      <c r="AB1235" s="13">
        <f t="shared" si="465"/>
        <v>-3200.2099999999991</v>
      </c>
      <c r="AC1235" s="13">
        <f t="shared" si="466"/>
        <v>-2.6124163265306066</v>
      </c>
      <c r="AD1235" s="13">
        <f t="shared" si="467"/>
        <v>-2.3099999999999952</v>
      </c>
      <c r="AE1235" s="3">
        <f t="shared" si="468"/>
        <v>0</v>
      </c>
      <c r="AF1235" s="13">
        <f t="shared" si="456"/>
        <v>3200.2099999999991</v>
      </c>
      <c r="AG1235" s="13">
        <f t="shared" si="478"/>
        <v>2.6124163265306066</v>
      </c>
      <c r="AH1235" s="13">
        <f t="shared" si="457"/>
        <v>2.6124163265306066</v>
      </c>
    </row>
    <row r="1236" spans="1:34" x14ac:dyDescent="0.2">
      <c r="A1236" s="8">
        <f t="shared" si="479"/>
        <v>122600</v>
      </c>
      <c r="B1236" s="9">
        <f t="shared" si="459"/>
        <v>122.6</v>
      </c>
      <c r="C1236" s="13">
        <f>tarifest3(A1236,$A$3,Param!$B$5,Param!$C$5,Param!$D$5,Param!$E$5,Param!$B$6,Param!$C$6,Param!$D$6,Param!$E$6)</f>
        <v>42155</v>
      </c>
      <c r="D1236" s="3">
        <f t="shared" si="469"/>
        <v>34.384176182707989</v>
      </c>
      <c r="E1236" s="3">
        <f>tarifest3grenz(A1236,$A$3,Param!$B$5,Param!$C$5,Param!$D$5,Param!$E$5,Param!$B$6,Param!$C$6,Param!$D$6,Param!$E$6)*100</f>
        <v>42</v>
      </c>
      <c r="F1236" s="13">
        <f>soli3(C1236,$A$3,Param!$J$4,Param!$J$5,Param!$J$6)</f>
        <v>2318.52</v>
      </c>
      <c r="G1236" s="3">
        <f>soli3grenz(C1236,$A$3,Param!$J$4,Param!$J$5,Param!$J$6)*100</f>
        <v>5.5</v>
      </c>
      <c r="H1236" s="13">
        <f t="shared" si="460"/>
        <v>44473.52</v>
      </c>
      <c r="I1236" s="3">
        <f t="shared" si="458"/>
        <v>36.275301794453505</v>
      </c>
      <c r="J1236" s="13">
        <f t="shared" si="461"/>
        <v>44.309999999999995</v>
      </c>
      <c r="K1236" s="13">
        <f>tarifest3(A1236,$A$3,Param!$B$10,Param!$C$10,Param!$D$10,Param!$E$10,Param!$B$11,Param!$C$11,Param!$D$11,Param!$E$11)</f>
        <v>46501</v>
      </c>
      <c r="L1236" s="3">
        <f t="shared" si="470"/>
        <v>37.929037520391518</v>
      </c>
      <c r="M1236" s="3">
        <f>tarifest3grenz(A1236,$A$3,Param!$B$10,Param!$C$10,Param!$D$10,Param!$E$10,Param!$B$11,Param!$C$11,Param!$D$11,Param!$E$11)*100</f>
        <v>42</v>
      </c>
      <c r="N1236" s="3">
        <f t="shared" si="471"/>
        <v>32101</v>
      </c>
      <c r="O1236" s="3">
        <f t="shared" si="472"/>
        <v>26.183523654159867</v>
      </c>
      <c r="P1236" s="13">
        <f t="shared" si="462"/>
        <v>85820</v>
      </c>
      <c r="Q1236" s="13">
        <f t="shared" si="473"/>
        <v>0</v>
      </c>
      <c r="R1236" s="13">
        <f>tarifest3(A1236-$K$3,$A$3,Param!$B$10,Param!$C$10,Param!$D$10,Param!$E$10,Param!$B$11,Param!$C$11,Param!$D$11,Param!$E$11)</f>
        <v>37861</v>
      </c>
      <c r="S1236" s="3">
        <f t="shared" si="474"/>
        <v>30.881729200652529</v>
      </c>
      <c r="T1236" s="3">
        <f>IF(A1236&lt;$K$3,$K$2,tarifest3grenz(A1236-$K$3,$A$3,Param!$B$10,Param!$C$10,Param!$D$10,Param!$E$10,Param!$B$11,Param!$C$11,Param!$D$11,Param!$E$11))*100</f>
        <v>42</v>
      </c>
      <c r="U1236" s="3">
        <f>MAX(K1236-tarifest3($K$3,$A$3,Param!$B$10,Param!$C$10,Param!$D$10,Param!$E$10,Param!$B$11,Param!$C$11,Param!$D$11,Param!$E$11),0)</f>
        <v>41271</v>
      </c>
      <c r="V1236" s="3">
        <f t="shared" si="475"/>
        <v>33.663132137030992</v>
      </c>
      <c r="W1236" s="3">
        <f t="shared" si="476"/>
        <v>42</v>
      </c>
      <c r="X1236" s="3">
        <f>soli3grenz(K1236,$A$3,Param!$J$9,Param!$J$10,Param!$J$11)*100</f>
        <v>5.5</v>
      </c>
      <c r="Y1236" s="13">
        <f t="shared" si="463"/>
        <v>41271</v>
      </c>
      <c r="Z1236" s="3">
        <f t="shared" si="477"/>
        <v>33.663132137030992</v>
      </c>
      <c r="AA1236" s="13">
        <f t="shared" si="464"/>
        <v>42</v>
      </c>
      <c r="AB1236" s="13">
        <f t="shared" si="465"/>
        <v>-3202.5199999999968</v>
      </c>
      <c r="AC1236" s="13">
        <f t="shared" si="466"/>
        <v>-2.6121696574225126</v>
      </c>
      <c r="AD1236" s="13">
        <f t="shared" si="467"/>
        <v>-2.3099999999999952</v>
      </c>
      <c r="AE1236" s="3">
        <f t="shared" si="468"/>
        <v>0</v>
      </c>
      <c r="AF1236" s="13">
        <f t="shared" si="456"/>
        <v>3202.5199999999968</v>
      </c>
      <c r="AG1236" s="13">
        <f t="shared" si="478"/>
        <v>2.6121696574225126</v>
      </c>
      <c r="AH1236" s="13">
        <f t="shared" si="457"/>
        <v>2.6121696574225126</v>
      </c>
    </row>
    <row r="1237" spans="1:34" x14ac:dyDescent="0.2">
      <c r="A1237" s="8">
        <f t="shared" si="479"/>
        <v>122700</v>
      </c>
      <c r="B1237" s="9">
        <f t="shared" si="459"/>
        <v>122.7</v>
      </c>
      <c r="C1237" s="13">
        <f>tarifest3(A1237,$A$3,Param!$B$5,Param!$C$5,Param!$D$5,Param!$E$5,Param!$B$6,Param!$C$6,Param!$D$6,Param!$E$6)</f>
        <v>42197</v>
      </c>
      <c r="D1237" s="3">
        <f t="shared" si="469"/>
        <v>34.390383048084757</v>
      </c>
      <c r="E1237" s="3">
        <f>tarifest3grenz(A1237,$A$3,Param!$B$5,Param!$C$5,Param!$D$5,Param!$E$5,Param!$B$6,Param!$C$6,Param!$D$6,Param!$E$6)*100</f>
        <v>42</v>
      </c>
      <c r="F1237" s="13">
        <f>soli3(C1237,$A$3,Param!$J$4,Param!$J$5,Param!$J$6)</f>
        <v>2320.83</v>
      </c>
      <c r="G1237" s="3">
        <f>soli3grenz(C1237,$A$3,Param!$J$4,Param!$J$5,Param!$J$6)*100</f>
        <v>5.5</v>
      </c>
      <c r="H1237" s="13">
        <f t="shared" si="460"/>
        <v>44517.83</v>
      </c>
      <c r="I1237" s="3">
        <f t="shared" si="458"/>
        <v>36.281850040749795</v>
      </c>
      <c r="J1237" s="13">
        <f t="shared" si="461"/>
        <v>44.309999999999995</v>
      </c>
      <c r="K1237" s="13">
        <f>tarifest3(A1237,$A$3,Param!$B$10,Param!$C$10,Param!$D$10,Param!$E$10,Param!$B$11,Param!$C$11,Param!$D$11,Param!$E$11)</f>
        <v>46543</v>
      </c>
      <c r="L1237" s="3">
        <f t="shared" si="470"/>
        <v>37.93235533822331</v>
      </c>
      <c r="M1237" s="3">
        <f>tarifest3grenz(A1237,$A$3,Param!$B$10,Param!$C$10,Param!$D$10,Param!$E$10,Param!$B$11,Param!$C$11,Param!$D$11,Param!$E$11)*100</f>
        <v>42</v>
      </c>
      <c r="N1237" s="3">
        <f t="shared" si="471"/>
        <v>32143</v>
      </c>
      <c r="O1237" s="3">
        <f t="shared" si="472"/>
        <v>26.196414017929907</v>
      </c>
      <c r="P1237" s="13">
        <f t="shared" si="462"/>
        <v>85890</v>
      </c>
      <c r="Q1237" s="13">
        <f t="shared" si="473"/>
        <v>0</v>
      </c>
      <c r="R1237" s="13">
        <f>tarifest3(A1237-$K$3,$A$3,Param!$B$10,Param!$C$10,Param!$D$10,Param!$E$10,Param!$B$11,Param!$C$11,Param!$D$11,Param!$E$11)</f>
        <v>37903</v>
      </c>
      <c r="S1237" s="3">
        <f t="shared" si="474"/>
        <v>30.89079054604727</v>
      </c>
      <c r="T1237" s="3">
        <f>IF(A1237&lt;$K$3,$K$2,tarifest3grenz(A1237-$K$3,$A$3,Param!$B$10,Param!$C$10,Param!$D$10,Param!$E$10,Param!$B$11,Param!$C$11,Param!$D$11,Param!$E$11))*100</f>
        <v>42</v>
      </c>
      <c r="U1237" s="3">
        <f>MAX(K1237-tarifest3($K$3,$A$3,Param!$B$10,Param!$C$10,Param!$D$10,Param!$E$10,Param!$B$11,Param!$C$11,Param!$D$11,Param!$E$11),0)</f>
        <v>41313</v>
      </c>
      <c r="V1237" s="3">
        <f t="shared" si="475"/>
        <v>33.669926650366747</v>
      </c>
      <c r="W1237" s="3">
        <f t="shared" si="476"/>
        <v>42</v>
      </c>
      <c r="X1237" s="3">
        <f>soli3grenz(K1237,$A$3,Param!$J$9,Param!$J$10,Param!$J$11)*100</f>
        <v>5.5</v>
      </c>
      <c r="Y1237" s="13">
        <f t="shared" si="463"/>
        <v>41313</v>
      </c>
      <c r="Z1237" s="3">
        <f t="shared" si="477"/>
        <v>33.669926650366747</v>
      </c>
      <c r="AA1237" s="13">
        <f t="shared" si="464"/>
        <v>42</v>
      </c>
      <c r="AB1237" s="13">
        <f t="shared" si="465"/>
        <v>-3204.8300000000017</v>
      </c>
      <c r="AC1237" s="13">
        <f t="shared" si="466"/>
        <v>-2.6119233903830477</v>
      </c>
      <c r="AD1237" s="13">
        <f t="shared" si="467"/>
        <v>-2.3099999999999952</v>
      </c>
      <c r="AE1237" s="3">
        <f t="shared" si="468"/>
        <v>0</v>
      </c>
      <c r="AF1237" s="13">
        <f t="shared" si="456"/>
        <v>3204.8300000000017</v>
      </c>
      <c r="AG1237" s="13">
        <f t="shared" si="478"/>
        <v>2.6119233903830477</v>
      </c>
      <c r="AH1237" s="13">
        <f t="shared" si="457"/>
        <v>2.6119233903830477</v>
      </c>
    </row>
    <row r="1238" spans="1:34" x14ac:dyDescent="0.2">
      <c r="A1238" s="8">
        <f t="shared" si="479"/>
        <v>122800</v>
      </c>
      <c r="B1238" s="9">
        <f t="shared" si="459"/>
        <v>122.8</v>
      </c>
      <c r="C1238" s="13">
        <f>tarifest3(A1238,$A$3,Param!$B$5,Param!$C$5,Param!$D$5,Param!$E$5,Param!$B$6,Param!$C$6,Param!$D$6,Param!$E$6)</f>
        <v>42239</v>
      </c>
      <c r="D1238" s="3">
        <f t="shared" si="469"/>
        <v>34.396579804560261</v>
      </c>
      <c r="E1238" s="3">
        <f>tarifest3grenz(A1238,$A$3,Param!$B$5,Param!$C$5,Param!$D$5,Param!$E$5,Param!$B$6,Param!$C$6,Param!$D$6,Param!$E$6)*100</f>
        <v>42</v>
      </c>
      <c r="F1238" s="13">
        <f>soli3(C1238,$A$3,Param!$J$4,Param!$J$5,Param!$J$6)</f>
        <v>2323.14</v>
      </c>
      <c r="G1238" s="3">
        <f>soli3grenz(C1238,$A$3,Param!$J$4,Param!$J$5,Param!$J$6)*100</f>
        <v>5.5</v>
      </c>
      <c r="H1238" s="13">
        <f t="shared" si="460"/>
        <v>44562.14</v>
      </c>
      <c r="I1238" s="3">
        <f t="shared" si="458"/>
        <v>36.288387622149834</v>
      </c>
      <c r="J1238" s="13">
        <f t="shared" si="461"/>
        <v>44.309999999999995</v>
      </c>
      <c r="K1238" s="13">
        <f>tarifest3(A1238,$A$3,Param!$B$10,Param!$C$10,Param!$D$10,Param!$E$10,Param!$B$11,Param!$C$11,Param!$D$11,Param!$E$11)</f>
        <v>46585</v>
      </c>
      <c r="L1238" s="3">
        <f t="shared" si="470"/>
        <v>37.935667752442995</v>
      </c>
      <c r="M1238" s="3">
        <f>tarifest3grenz(A1238,$A$3,Param!$B$10,Param!$C$10,Param!$D$10,Param!$E$10,Param!$B$11,Param!$C$11,Param!$D$11,Param!$E$11)*100</f>
        <v>42</v>
      </c>
      <c r="N1238" s="3">
        <f t="shared" si="471"/>
        <v>32185</v>
      </c>
      <c r="O1238" s="3">
        <f t="shared" si="472"/>
        <v>26.20928338762215</v>
      </c>
      <c r="P1238" s="13">
        <f t="shared" si="462"/>
        <v>85960</v>
      </c>
      <c r="Q1238" s="13">
        <f t="shared" si="473"/>
        <v>0</v>
      </c>
      <c r="R1238" s="13">
        <f>tarifest3(A1238-$K$3,$A$3,Param!$B$10,Param!$C$10,Param!$D$10,Param!$E$10,Param!$B$11,Param!$C$11,Param!$D$11,Param!$E$11)</f>
        <v>37945</v>
      </c>
      <c r="S1238" s="3">
        <f t="shared" si="474"/>
        <v>30.899837133550491</v>
      </c>
      <c r="T1238" s="3">
        <f>IF(A1238&lt;$K$3,$K$2,tarifest3grenz(A1238-$K$3,$A$3,Param!$B$10,Param!$C$10,Param!$D$10,Param!$E$10,Param!$B$11,Param!$C$11,Param!$D$11,Param!$E$11))*100</f>
        <v>42</v>
      </c>
      <c r="U1238" s="3">
        <f>MAX(K1238-tarifest3($K$3,$A$3,Param!$B$10,Param!$C$10,Param!$D$10,Param!$E$10,Param!$B$11,Param!$C$11,Param!$D$11,Param!$E$11),0)</f>
        <v>41355</v>
      </c>
      <c r="V1238" s="3">
        <f t="shared" si="475"/>
        <v>33.676710097719869</v>
      </c>
      <c r="W1238" s="3">
        <f t="shared" si="476"/>
        <v>42</v>
      </c>
      <c r="X1238" s="3">
        <f>soli3grenz(K1238,$A$3,Param!$J$9,Param!$J$10,Param!$J$11)*100</f>
        <v>5.5</v>
      </c>
      <c r="Y1238" s="13">
        <f t="shared" si="463"/>
        <v>41355</v>
      </c>
      <c r="Z1238" s="3">
        <f t="shared" si="477"/>
        <v>33.676710097719869</v>
      </c>
      <c r="AA1238" s="13">
        <f t="shared" si="464"/>
        <v>42</v>
      </c>
      <c r="AB1238" s="13">
        <f t="shared" si="465"/>
        <v>-3207.1399999999994</v>
      </c>
      <c r="AC1238" s="13">
        <f t="shared" si="466"/>
        <v>-2.6116775244299646</v>
      </c>
      <c r="AD1238" s="13">
        <f t="shared" si="467"/>
        <v>-2.3099999999999952</v>
      </c>
      <c r="AE1238" s="3">
        <f t="shared" si="468"/>
        <v>0</v>
      </c>
      <c r="AF1238" s="13">
        <f t="shared" si="456"/>
        <v>3207.1399999999994</v>
      </c>
      <c r="AG1238" s="13">
        <f t="shared" si="478"/>
        <v>2.6116775244299646</v>
      </c>
      <c r="AH1238" s="13">
        <f t="shared" si="457"/>
        <v>2.6116775244299646</v>
      </c>
    </row>
    <row r="1239" spans="1:34" x14ac:dyDescent="0.2">
      <c r="A1239" s="8">
        <f t="shared" si="479"/>
        <v>122900</v>
      </c>
      <c r="B1239" s="9">
        <f t="shared" si="459"/>
        <v>122.9</v>
      </c>
      <c r="C1239" s="13">
        <f>tarifest3(A1239,$A$3,Param!$B$5,Param!$C$5,Param!$D$5,Param!$E$5,Param!$B$6,Param!$C$6,Param!$D$6,Param!$E$6)</f>
        <v>42281</v>
      </c>
      <c r="D1239" s="3">
        <f t="shared" si="469"/>
        <v>34.402766476810413</v>
      </c>
      <c r="E1239" s="3">
        <f>tarifest3grenz(A1239,$A$3,Param!$B$5,Param!$C$5,Param!$D$5,Param!$E$5,Param!$B$6,Param!$C$6,Param!$D$6,Param!$E$6)*100</f>
        <v>42</v>
      </c>
      <c r="F1239" s="13">
        <f>soli3(C1239,$A$3,Param!$J$4,Param!$J$5,Param!$J$6)</f>
        <v>2325.4499999999998</v>
      </c>
      <c r="G1239" s="3">
        <f>soli3grenz(C1239,$A$3,Param!$J$4,Param!$J$5,Param!$J$6)*100</f>
        <v>5.5</v>
      </c>
      <c r="H1239" s="13">
        <f t="shared" si="460"/>
        <v>44606.45</v>
      </c>
      <c r="I1239" s="3">
        <f t="shared" si="458"/>
        <v>36.294914564686735</v>
      </c>
      <c r="J1239" s="13">
        <f t="shared" si="461"/>
        <v>44.309999999999995</v>
      </c>
      <c r="K1239" s="13">
        <f>tarifest3(A1239,$A$3,Param!$B$10,Param!$C$10,Param!$D$10,Param!$E$10,Param!$B$11,Param!$C$11,Param!$D$11,Param!$E$11)</f>
        <v>46627</v>
      </c>
      <c r="L1239" s="3">
        <f t="shared" si="470"/>
        <v>37.938974776240848</v>
      </c>
      <c r="M1239" s="3">
        <f>tarifest3grenz(A1239,$A$3,Param!$B$10,Param!$C$10,Param!$D$10,Param!$E$10,Param!$B$11,Param!$C$11,Param!$D$11,Param!$E$11)*100</f>
        <v>42</v>
      </c>
      <c r="N1239" s="3">
        <f t="shared" si="471"/>
        <v>32227</v>
      </c>
      <c r="O1239" s="3">
        <f t="shared" si="472"/>
        <v>26.222131814483319</v>
      </c>
      <c r="P1239" s="13">
        <f t="shared" si="462"/>
        <v>86030</v>
      </c>
      <c r="Q1239" s="13">
        <f t="shared" si="473"/>
        <v>0</v>
      </c>
      <c r="R1239" s="13">
        <f>tarifest3(A1239-$K$3,$A$3,Param!$B$10,Param!$C$10,Param!$D$10,Param!$E$10,Param!$B$11,Param!$C$11,Param!$D$11,Param!$E$11)</f>
        <v>37987</v>
      </c>
      <c r="S1239" s="3">
        <f t="shared" si="474"/>
        <v>30.908868999186328</v>
      </c>
      <c r="T1239" s="3">
        <f>IF(A1239&lt;$K$3,$K$2,tarifest3grenz(A1239-$K$3,$A$3,Param!$B$10,Param!$C$10,Param!$D$10,Param!$E$10,Param!$B$11,Param!$C$11,Param!$D$11,Param!$E$11))*100</f>
        <v>42</v>
      </c>
      <c r="U1239" s="3">
        <f>MAX(K1239-tarifest3($K$3,$A$3,Param!$B$10,Param!$C$10,Param!$D$10,Param!$E$10,Param!$B$11,Param!$C$11,Param!$D$11,Param!$E$11),0)</f>
        <v>41397</v>
      </c>
      <c r="V1239" s="3">
        <f t="shared" si="475"/>
        <v>33.683482506102521</v>
      </c>
      <c r="W1239" s="3">
        <f t="shared" si="476"/>
        <v>42</v>
      </c>
      <c r="X1239" s="3">
        <f>soli3grenz(K1239,$A$3,Param!$J$9,Param!$J$10,Param!$J$11)*100</f>
        <v>5.5</v>
      </c>
      <c r="Y1239" s="13">
        <f t="shared" si="463"/>
        <v>41397</v>
      </c>
      <c r="Z1239" s="3">
        <f t="shared" si="477"/>
        <v>33.683482506102521</v>
      </c>
      <c r="AA1239" s="13">
        <f t="shared" si="464"/>
        <v>42</v>
      </c>
      <c r="AB1239" s="13">
        <f t="shared" si="465"/>
        <v>-3209.4499999999971</v>
      </c>
      <c r="AC1239" s="13">
        <f t="shared" si="466"/>
        <v>-2.6114320585842137</v>
      </c>
      <c r="AD1239" s="13">
        <f t="shared" si="467"/>
        <v>-2.3099999999999952</v>
      </c>
      <c r="AE1239" s="3">
        <f t="shared" si="468"/>
        <v>0</v>
      </c>
      <c r="AF1239" s="13">
        <f t="shared" si="456"/>
        <v>3209.4499999999971</v>
      </c>
      <c r="AG1239" s="13">
        <f t="shared" si="478"/>
        <v>2.6114320585842137</v>
      </c>
      <c r="AH1239" s="13">
        <f t="shared" si="457"/>
        <v>2.6114320585842137</v>
      </c>
    </row>
    <row r="1240" spans="1:34" x14ac:dyDescent="0.2">
      <c r="A1240" s="8">
        <f t="shared" si="479"/>
        <v>123000</v>
      </c>
      <c r="B1240" s="9">
        <f t="shared" si="459"/>
        <v>123</v>
      </c>
      <c r="C1240" s="13">
        <f>tarifest3(A1240,$A$3,Param!$B$5,Param!$C$5,Param!$D$5,Param!$E$5,Param!$B$6,Param!$C$6,Param!$D$6,Param!$E$6)</f>
        <v>42323</v>
      </c>
      <c r="D1240" s="3">
        <f t="shared" si="469"/>
        <v>34.408943089430892</v>
      </c>
      <c r="E1240" s="3">
        <f>tarifest3grenz(A1240,$A$3,Param!$B$5,Param!$C$5,Param!$D$5,Param!$E$5,Param!$B$6,Param!$C$6,Param!$D$6,Param!$E$6)*100</f>
        <v>42</v>
      </c>
      <c r="F1240" s="13">
        <f>soli3(C1240,$A$3,Param!$J$4,Param!$J$5,Param!$J$6)</f>
        <v>2327.7600000000002</v>
      </c>
      <c r="G1240" s="3">
        <f>soli3grenz(C1240,$A$3,Param!$J$4,Param!$J$5,Param!$J$6)*100</f>
        <v>5.5</v>
      </c>
      <c r="H1240" s="13">
        <f t="shared" si="460"/>
        <v>44650.76</v>
      </c>
      <c r="I1240" s="3">
        <f t="shared" si="458"/>
        <v>36.301430894308943</v>
      </c>
      <c r="J1240" s="13">
        <f t="shared" si="461"/>
        <v>44.309999999999995</v>
      </c>
      <c r="K1240" s="13">
        <f>tarifest3(A1240,$A$3,Param!$B$10,Param!$C$10,Param!$D$10,Param!$E$10,Param!$B$11,Param!$C$11,Param!$D$11,Param!$E$11)</f>
        <v>46669</v>
      </c>
      <c r="L1240" s="3">
        <f t="shared" si="470"/>
        <v>37.942276422764223</v>
      </c>
      <c r="M1240" s="3">
        <f>tarifest3grenz(A1240,$A$3,Param!$B$10,Param!$C$10,Param!$D$10,Param!$E$10,Param!$B$11,Param!$C$11,Param!$D$11,Param!$E$11)*100</f>
        <v>42</v>
      </c>
      <c r="N1240" s="3">
        <f t="shared" si="471"/>
        <v>32269</v>
      </c>
      <c r="O1240" s="3">
        <f t="shared" si="472"/>
        <v>26.234959349593495</v>
      </c>
      <c r="P1240" s="13">
        <f t="shared" si="462"/>
        <v>86100</v>
      </c>
      <c r="Q1240" s="13">
        <f t="shared" si="473"/>
        <v>0</v>
      </c>
      <c r="R1240" s="13">
        <f>tarifest3(A1240-$K$3,$A$3,Param!$B$10,Param!$C$10,Param!$D$10,Param!$E$10,Param!$B$11,Param!$C$11,Param!$D$11,Param!$E$11)</f>
        <v>38029</v>
      </c>
      <c r="S1240" s="3">
        <f t="shared" si="474"/>
        <v>30.917886178861785</v>
      </c>
      <c r="T1240" s="3">
        <f>IF(A1240&lt;$K$3,$K$2,tarifest3grenz(A1240-$K$3,$A$3,Param!$B$10,Param!$C$10,Param!$D$10,Param!$E$10,Param!$B$11,Param!$C$11,Param!$D$11,Param!$E$11))*100</f>
        <v>42</v>
      </c>
      <c r="U1240" s="3">
        <f>MAX(K1240-tarifest3($K$3,$A$3,Param!$B$10,Param!$C$10,Param!$D$10,Param!$E$10,Param!$B$11,Param!$C$11,Param!$D$11,Param!$E$11),0)</f>
        <v>41439</v>
      </c>
      <c r="V1240" s="3">
        <f t="shared" si="475"/>
        <v>33.690243902439029</v>
      </c>
      <c r="W1240" s="3">
        <f t="shared" si="476"/>
        <v>42</v>
      </c>
      <c r="X1240" s="3">
        <f>soli3grenz(K1240,$A$3,Param!$J$9,Param!$J$10,Param!$J$11)*100</f>
        <v>5.5</v>
      </c>
      <c r="Y1240" s="13">
        <f t="shared" si="463"/>
        <v>41439</v>
      </c>
      <c r="Z1240" s="3">
        <f t="shared" si="477"/>
        <v>33.690243902439029</v>
      </c>
      <c r="AA1240" s="13">
        <f t="shared" si="464"/>
        <v>42</v>
      </c>
      <c r="AB1240" s="13">
        <f t="shared" si="465"/>
        <v>-3211.760000000002</v>
      </c>
      <c r="AC1240" s="13">
        <f t="shared" si="466"/>
        <v>-2.6111869918699142</v>
      </c>
      <c r="AD1240" s="13">
        <f t="shared" si="467"/>
        <v>-2.3099999999999952</v>
      </c>
      <c r="AE1240" s="3">
        <f t="shared" si="468"/>
        <v>0</v>
      </c>
      <c r="AF1240" s="13">
        <f t="shared" si="456"/>
        <v>3211.760000000002</v>
      </c>
      <c r="AG1240" s="13">
        <f t="shared" si="478"/>
        <v>2.6111869918699142</v>
      </c>
      <c r="AH1240" s="13">
        <f t="shared" si="457"/>
        <v>2.6111869918699142</v>
      </c>
    </row>
    <row r="1241" spans="1:34" x14ac:dyDescent="0.2">
      <c r="A1241" s="8">
        <f t="shared" si="479"/>
        <v>123100</v>
      </c>
      <c r="B1241" s="9">
        <f t="shared" si="459"/>
        <v>123.1</v>
      </c>
      <c r="C1241" s="13">
        <f>tarifest3(A1241,$A$3,Param!$B$5,Param!$C$5,Param!$D$5,Param!$E$5,Param!$B$6,Param!$C$6,Param!$D$6,Param!$E$6)</f>
        <v>42365</v>
      </c>
      <c r="D1241" s="3">
        <f t="shared" si="469"/>
        <v>34.415109666937447</v>
      </c>
      <c r="E1241" s="3">
        <f>tarifest3grenz(A1241,$A$3,Param!$B$5,Param!$C$5,Param!$D$5,Param!$E$5,Param!$B$6,Param!$C$6,Param!$D$6,Param!$E$6)*100</f>
        <v>42</v>
      </c>
      <c r="F1241" s="13">
        <f>soli3(C1241,$A$3,Param!$J$4,Param!$J$5,Param!$J$6)</f>
        <v>2330.0700000000002</v>
      </c>
      <c r="G1241" s="3">
        <f>soli3grenz(C1241,$A$3,Param!$J$4,Param!$J$5,Param!$J$6)*100</f>
        <v>5.5</v>
      </c>
      <c r="H1241" s="13">
        <f t="shared" si="460"/>
        <v>44695.07</v>
      </c>
      <c r="I1241" s="3">
        <f t="shared" si="458"/>
        <v>36.307936636880584</v>
      </c>
      <c r="J1241" s="13">
        <f t="shared" si="461"/>
        <v>44.309999999999995</v>
      </c>
      <c r="K1241" s="13">
        <f>tarifest3(A1241,$A$3,Param!$B$10,Param!$C$10,Param!$D$10,Param!$E$10,Param!$B$11,Param!$C$11,Param!$D$11,Param!$E$11)</f>
        <v>46711</v>
      </c>
      <c r="L1241" s="3">
        <f t="shared" si="470"/>
        <v>37.94557270511779</v>
      </c>
      <c r="M1241" s="3">
        <f>tarifest3grenz(A1241,$A$3,Param!$B$10,Param!$C$10,Param!$D$10,Param!$E$10,Param!$B$11,Param!$C$11,Param!$D$11,Param!$E$11)*100</f>
        <v>42</v>
      </c>
      <c r="N1241" s="3">
        <f t="shared" si="471"/>
        <v>32311</v>
      </c>
      <c r="O1241" s="3">
        <f t="shared" si="472"/>
        <v>26.247766043866775</v>
      </c>
      <c r="P1241" s="13">
        <f t="shared" si="462"/>
        <v>86170</v>
      </c>
      <c r="Q1241" s="13">
        <f t="shared" si="473"/>
        <v>0</v>
      </c>
      <c r="R1241" s="13">
        <f>tarifest3(A1241-$K$3,$A$3,Param!$B$10,Param!$C$10,Param!$D$10,Param!$E$10,Param!$B$11,Param!$C$11,Param!$D$11,Param!$E$11)</f>
        <v>38071</v>
      </c>
      <c r="S1241" s="3">
        <f t="shared" si="474"/>
        <v>30.92688870836718</v>
      </c>
      <c r="T1241" s="3">
        <f>IF(A1241&lt;$K$3,$K$2,tarifest3grenz(A1241-$K$3,$A$3,Param!$B$10,Param!$C$10,Param!$D$10,Param!$E$10,Param!$B$11,Param!$C$11,Param!$D$11,Param!$E$11))*100</f>
        <v>42</v>
      </c>
      <c r="U1241" s="3">
        <f>MAX(K1241-tarifest3($K$3,$A$3,Param!$B$10,Param!$C$10,Param!$D$10,Param!$E$10,Param!$B$11,Param!$C$11,Param!$D$11,Param!$E$11),0)</f>
        <v>41481</v>
      </c>
      <c r="V1241" s="3">
        <f t="shared" si="475"/>
        <v>33.696994313566208</v>
      </c>
      <c r="W1241" s="3">
        <f t="shared" si="476"/>
        <v>42</v>
      </c>
      <c r="X1241" s="3">
        <f>soli3grenz(K1241,$A$3,Param!$J$9,Param!$J$10,Param!$J$11)*100</f>
        <v>5.5</v>
      </c>
      <c r="Y1241" s="13">
        <f t="shared" si="463"/>
        <v>41481</v>
      </c>
      <c r="Z1241" s="3">
        <f t="shared" si="477"/>
        <v>33.696994313566208</v>
      </c>
      <c r="AA1241" s="13">
        <f t="shared" si="464"/>
        <v>42</v>
      </c>
      <c r="AB1241" s="13">
        <f t="shared" si="465"/>
        <v>-3214.0699999999997</v>
      </c>
      <c r="AC1241" s="13">
        <f t="shared" si="466"/>
        <v>-2.6109423233143758</v>
      </c>
      <c r="AD1241" s="13">
        <f t="shared" si="467"/>
        <v>-2.3099999999999952</v>
      </c>
      <c r="AE1241" s="3">
        <f t="shared" si="468"/>
        <v>0</v>
      </c>
      <c r="AF1241" s="13">
        <f t="shared" si="456"/>
        <v>3214.0699999999997</v>
      </c>
      <c r="AG1241" s="13">
        <f t="shared" si="478"/>
        <v>2.6109423233143758</v>
      </c>
      <c r="AH1241" s="13">
        <f t="shared" si="457"/>
        <v>2.6109423233143758</v>
      </c>
    </row>
    <row r="1242" spans="1:34" x14ac:dyDescent="0.2">
      <c r="A1242" s="8">
        <f t="shared" si="479"/>
        <v>123200</v>
      </c>
      <c r="B1242" s="9">
        <f t="shared" si="459"/>
        <v>123.2</v>
      </c>
      <c r="C1242" s="13">
        <f>tarifest3(A1242,$A$3,Param!$B$5,Param!$C$5,Param!$D$5,Param!$E$5,Param!$B$6,Param!$C$6,Param!$D$6,Param!$E$6)</f>
        <v>42407</v>
      </c>
      <c r="D1242" s="3">
        <f t="shared" si="469"/>
        <v>34.421266233766232</v>
      </c>
      <c r="E1242" s="3">
        <f>tarifest3grenz(A1242,$A$3,Param!$B$5,Param!$C$5,Param!$D$5,Param!$E$5,Param!$B$6,Param!$C$6,Param!$D$6,Param!$E$6)*100</f>
        <v>42</v>
      </c>
      <c r="F1242" s="13">
        <f>soli3(C1242,$A$3,Param!$J$4,Param!$J$5,Param!$J$6)</f>
        <v>2332.38</v>
      </c>
      <c r="G1242" s="3">
        <f>soli3grenz(C1242,$A$3,Param!$J$4,Param!$J$5,Param!$J$6)*100</f>
        <v>5.5</v>
      </c>
      <c r="H1242" s="13">
        <f t="shared" si="460"/>
        <v>44739.38</v>
      </c>
      <c r="I1242" s="3">
        <f t="shared" si="458"/>
        <v>36.314431818181816</v>
      </c>
      <c r="J1242" s="13">
        <f t="shared" si="461"/>
        <v>44.309999999999995</v>
      </c>
      <c r="K1242" s="13">
        <f>tarifest3(A1242,$A$3,Param!$B$10,Param!$C$10,Param!$D$10,Param!$E$10,Param!$B$11,Param!$C$11,Param!$D$11,Param!$E$11)</f>
        <v>46753</v>
      </c>
      <c r="L1242" s="3">
        <f t="shared" si="470"/>
        <v>37.94886363636364</v>
      </c>
      <c r="M1242" s="3">
        <f>tarifest3grenz(A1242,$A$3,Param!$B$10,Param!$C$10,Param!$D$10,Param!$E$10,Param!$B$11,Param!$C$11,Param!$D$11,Param!$E$11)*100</f>
        <v>42</v>
      </c>
      <c r="N1242" s="3">
        <f t="shared" si="471"/>
        <v>32353</v>
      </c>
      <c r="O1242" s="3">
        <f t="shared" si="472"/>
        <v>26.260551948051948</v>
      </c>
      <c r="P1242" s="13">
        <f t="shared" si="462"/>
        <v>86240</v>
      </c>
      <c r="Q1242" s="13">
        <f t="shared" si="473"/>
        <v>0</v>
      </c>
      <c r="R1242" s="13">
        <f>tarifest3(A1242-$K$3,$A$3,Param!$B$10,Param!$C$10,Param!$D$10,Param!$E$10,Param!$B$11,Param!$C$11,Param!$D$11,Param!$E$11)</f>
        <v>38113</v>
      </c>
      <c r="S1242" s="3">
        <f t="shared" si="474"/>
        <v>30.935876623376622</v>
      </c>
      <c r="T1242" s="3">
        <f>IF(A1242&lt;$K$3,$K$2,tarifest3grenz(A1242-$K$3,$A$3,Param!$B$10,Param!$C$10,Param!$D$10,Param!$E$10,Param!$B$11,Param!$C$11,Param!$D$11,Param!$E$11))*100</f>
        <v>42</v>
      </c>
      <c r="U1242" s="3">
        <f>MAX(K1242-tarifest3($K$3,$A$3,Param!$B$10,Param!$C$10,Param!$D$10,Param!$E$10,Param!$B$11,Param!$C$11,Param!$D$11,Param!$E$11),0)</f>
        <v>41523</v>
      </c>
      <c r="V1242" s="3">
        <f t="shared" si="475"/>
        <v>33.703733766233768</v>
      </c>
      <c r="W1242" s="3">
        <f t="shared" si="476"/>
        <v>42</v>
      </c>
      <c r="X1242" s="3">
        <f>soli3grenz(K1242,$A$3,Param!$J$9,Param!$J$10,Param!$J$11)*100</f>
        <v>5.5</v>
      </c>
      <c r="Y1242" s="13">
        <f t="shared" si="463"/>
        <v>41523</v>
      </c>
      <c r="Z1242" s="3">
        <f t="shared" si="477"/>
        <v>33.703733766233768</v>
      </c>
      <c r="AA1242" s="13">
        <f t="shared" si="464"/>
        <v>42</v>
      </c>
      <c r="AB1242" s="13">
        <f t="shared" si="465"/>
        <v>-3216.3799999999974</v>
      </c>
      <c r="AC1242" s="13">
        <f t="shared" si="466"/>
        <v>-2.6106980519480487</v>
      </c>
      <c r="AD1242" s="13">
        <f t="shared" si="467"/>
        <v>-2.3099999999999952</v>
      </c>
      <c r="AE1242" s="3">
        <f t="shared" si="468"/>
        <v>0</v>
      </c>
      <c r="AF1242" s="13">
        <f t="shared" si="456"/>
        <v>3216.3799999999974</v>
      </c>
      <c r="AG1242" s="13">
        <f t="shared" si="478"/>
        <v>2.6106980519480487</v>
      </c>
      <c r="AH1242" s="13">
        <f t="shared" si="457"/>
        <v>2.6106980519480487</v>
      </c>
    </row>
    <row r="1243" spans="1:34" x14ac:dyDescent="0.2">
      <c r="A1243" s="8">
        <f t="shared" si="479"/>
        <v>123300</v>
      </c>
      <c r="B1243" s="9">
        <f t="shared" si="459"/>
        <v>123.3</v>
      </c>
      <c r="C1243" s="13">
        <f>tarifest3(A1243,$A$3,Param!$B$5,Param!$C$5,Param!$D$5,Param!$E$5,Param!$B$6,Param!$C$6,Param!$D$6,Param!$E$6)</f>
        <v>42449</v>
      </c>
      <c r="D1243" s="3">
        <f t="shared" si="469"/>
        <v>34.427412814274128</v>
      </c>
      <c r="E1243" s="3">
        <f>tarifest3grenz(A1243,$A$3,Param!$B$5,Param!$C$5,Param!$D$5,Param!$E$5,Param!$B$6,Param!$C$6,Param!$D$6,Param!$E$6)*100</f>
        <v>42</v>
      </c>
      <c r="F1243" s="13">
        <f>soli3(C1243,$A$3,Param!$J$4,Param!$J$5,Param!$J$6)</f>
        <v>2334.69</v>
      </c>
      <c r="G1243" s="3">
        <f>soli3grenz(C1243,$A$3,Param!$J$4,Param!$J$5,Param!$J$6)*100</f>
        <v>5.5</v>
      </c>
      <c r="H1243" s="13">
        <f t="shared" si="460"/>
        <v>44783.69</v>
      </c>
      <c r="I1243" s="3">
        <f t="shared" si="458"/>
        <v>36.320916463909164</v>
      </c>
      <c r="J1243" s="13">
        <f t="shared" si="461"/>
        <v>44.309999999999995</v>
      </c>
      <c r="K1243" s="13">
        <f>tarifest3(A1243,$A$3,Param!$B$10,Param!$C$10,Param!$D$10,Param!$E$10,Param!$B$11,Param!$C$11,Param!$D$11,Param!$E$11)</f>
        <v>46795</v>
      </c>
      <c r="L1243" s="3">
        <f t="shared" si="470"/>
        <v>37.952149229521495</v>
      </c>
      <c r="M1243" s="3">
        <f>tarifest3grenz(A1243,$A$3,Param!$B$10,Param!$C$10,Param!$D$10,Param!$E$10,Param!$B$11,Param!$C$11,Param!$D$11,Param!$E$11)*100</f>
        <v>42</v>
      </c>
      <c r="N1243" s="3">
        <f t="shared" si="471"/>
        <v>32395</v>
      </c>
      <c r="O1243" s="3">
        <f t="shared" si="472"/>
        <v>26.273317112733167</v>
      </c>
      <c r="P1243" s="13">
        <f t="shared" si="462"/>
        <v>86310</v>
      </c>
      <c r="Q1243" s="13">
        <f t="shared" si="473"/>
        <v>0</v>
      </c>
      <c r="R1243" s="13">
        <f>tarifest3(A1243-$K$3,$A$3,Param!$B$10,Param!$C$10,Param!$D$10,Param!$E$10,Param!$B$11,Param!$C$11,Param!$D$11,Param!$E$11)</f>
        <v>38155</v>
      </c>
      <c r="S1243" s="3">
        <f t="shared" si="474"/>
        <v>30.944849959448501</v>
      </c>
      <c r="T1243" s="3">
        <f>IF(A1243&lt;$K$3,$K$2,tarifest3grenz(A1243-$K$3,$A$3,Param!$B$10,Param!$C$10,Param!$D$10,Param!$E$10,Param!$B$11,Param!$C$11,Param!$D$11,Param!$E$11))*100</f>
        <v>42</v>
      </c>
      <c r="U1243" s="3">
        <f>MAX(K1243-tarifest3($K$3,$A$3,Param!$B$10,Param!$C$10,Param!$D$10,Param!$E$10,Param!$B$11,Param!$C$11,Param!$D$11,Param!$E$11),0)</f>
        <v>41565</v>
      </c>
      <c r="V1243" s="3">
        <f t="shared" si="475"/>
        <v>33.710462287104626</v>
      </c>
      <c r="W1243" s="3">
        <f t="shared" si="476"/>
        <v>42</v>
      </c>
      <c r="X1243" s="3">
        <f>soli3grenz(K1243,$A$3,Param!$J$9,Param!$J$10,Param!$J$11)*100</f>
        <v>5.5</v>
      </c>
      <c r="Y1243" s="13">
        <f t="shared" si="463"/>
        <v>41565</v>
      </c>
      <c r="Z1243" s="3">
        <f t="shared" si="477"/>
        <v>33.710462287104626</v>
      </c>
      <c r="AA1243" s="13">
        <f t="shared" si="464"/>
        <v>42</v>
      </c>
      <c r="AB1243" s="13">
        <f t="shared" si="465"/>
        <v>-3218.6900000000023</v>
      </c>
      <c r="AC1243" s="13">
        <f t="shared" si="466"/>
        <v>-2.610454176804538</v>
      </c>
      <c r="AD1243" s="13">
        <f t="shared" si="467"/>
        <v>-2.3099999999999952</v>
      </c>
      <c r="AE1243" s="3">
        <f t="shared" si="468"/>
        <v>0</v>
      </c>
      <c r="AF1243" s="13">
        <f t="shared" si="456"/>
        <v>3218.6900000000023</v>
      </c>
      <c r="AG1243" s="13">
        <f t="shared" si="478"/>
        <v>2.610454176804538</v>
      </c>
      <c r="AH1243" s="13">
        <f t="shared" si="457"/>
        <v>2.610454176804538</v>
      </c>
    </row>
    <row r="1244" spans="1:34" x14ac:dyDescent="0.2">
      <c r="A1244" s="8">
        <f t="shared" si="479"/>
        <v>123400</v>
      </c>
      <c r="B1244" s="9">
        <f t="shared" si="459"/>
        <v>123.4</v>
      </c>
      <c r="C1244" s="13">
        <f>tarifest3(A1244,$A$3,Param!$B$5,Param!$C$5,Param!$D$5,Param!$E$5,Param!$B$6,Param!$C$6,Param!$D$6,Param!$E$6)</f>
        <v>42491</v>
      </c>
      <c r="D1244" s="3">
        <f t="shared" si="469"/>
        <v>34.433549432739056</v>
      </c>
      <c r="E1244" s="3">
        <f>tarifest3grenz(A1244,$A$3,Param!$B$5,Param!$C$5,Param!$D$5,Param!$E$5,Param!$B$6,Param!$C$6,Param!$D$6,Param!$E$6)*100</f>
        <v>42</v>
      </c>
      <c r="F1244" s="13">
        <f>soli3(C1244,$A$3,Param!$J$4,Param!$J$5,Param!$J$6)</f>
        <v>2337</v>
      </c>
      <c r="G1244" s="3">
        <f>soli3grenz(C1244,$A$3,Param!$J$4,Param!$J$5,Param!$J$6)*100</f>
        <v>5.5</v>
      </c>
      <c r="H1244" s="13">
        <f t="shared" si="460"/>
        <v>44828</v>
      </c>
      <c r="I1244" s="3">
        <f t="shared" si="458"/>
        <v>36.327390599675851</v>
      </c>
      <c r="J1244" s="13">
        <f t="shared" si="461"/>
        <v>44.309999999999995</v>
      </c>
      <c r="K1244" s="13">
        <f>tarifest3(A1244,$A$3,Param!$B$10,Param!$C$10,Param!$D$10,Param!$E$10,Param!$B$11,Param!$C$11,Param!$D$11,Param!$E$11)</f>
        <v>46837</v>
      </c>
      <c r="L1244" s="3">
        <f t="shared" si="470"/>
        <v>37.955429497568879</v>
      </c>
      <c r="M1244" s="3">
        <f>tarifest3grenz(A1244,$A$3,Param!$B$10,Param!$C$10,Param!$D$10,Param!$E$10,Param!$B$11,Param!$C$11,Param!$D$11,Param!$E$11)*100</f>
        <v>42</v>
      </c>
      <c r="N1244" s="3">
        <f t="shared" si="471"/>
        <v>32437</v>
      </c>
      <c r="O1244" s="3">
        <f t="shared" si="472"/>
        <v>26.286061588330632</v>
      </c>
      <c r="P1244" s="13">
        <f t="shared" si="462"/>
        <v>86380</v>
      </c>
      <c r="Q1244" s="13">
        <f t="shared" si="473"/>
        <v>0</v>
      </c>
      <c r="R1244" s="13">
        <f>tarifest3(A1244-$K$3,$A$3,Param!$B$10,Param!$C$10,Param!$D$10,Param!$E$10,Param!$B$11,Param!$C$11,Param!$D$11,Param!$E$11)</f>
        <v>38197</v>
      </c>
      <c r="S1244" s="3">
        <f t="shared" si="474"/>
        <v>30.953808752025928</v>
      </c>
      <c r="T1244" s="3">
        <f>IF(A1244&lt;$K$3,$K$2,tarifest3grenz(A1244-$K$3,$A$3,Param!$B$10,Param!$C$10,Param!$D$10,Param!$E$10,Param!$B$11,Param!$C$11,Param!$D$11,Param!$E$11))*100</f>
        <v>42</v>
      </c>
      <c r="U1244" s="3">
        <f>MAX(K1244-tarifest3($K$3,$A$3,Param!$B$10,Param!$C$10,Param!$D$10,Param!$E$10,Param!$B$11,Param!$C$11,Param!$D$11,Param!$E$11),0)</f>
        <v>41607</v>
      </c>
      <c r="V1244" s="3">
        <f t="shared" si="475"/>
        <v>33.717179902755269</v>
      </c>
      <c r="W1244" s="3">
        <f t="shared" si="476"/>
        <v>42</v>
      </c>
      <c r="X1244" s="3">
        <f>soli3grenz(K1244,$A$3,Param!$J$9,Param!$J$10,Param!$J$11)*100</f>
        <v>5.5</v>
      </c>
      <c r="Y1244" s="13">
        <f t="shared" si="463"/>
        <v>41607</v>
      </c>
      <c r="Z1244" s="3">
        <f t="shared" si="477"/>
        <v>33.717179902755269</v>
      </c>
      <c r="AA1244" s="13">
        <f t="shared" si="464"/>
        <v>42</v>
      </c>
      <c r="AB1244" s="13">
        <f t="shared" si="465"/>
        <v>-3221</v>
      </c>
      <c r="AC1244" s="13">
        <f t="shared" si="466"/>
        <v>-2.6102106969205821</v>
      </c>
      <c r="AD1244" s="13">
        <f t="shared" si="467"/>
        <v>-2.3099999999999952</v>
      </c>
      <c r="AE1244" s="3">
        <f t="shared" si="468"/>
        <v>0</v>
      </c>
      <c r="AF1244" s="13">
        <f t="shared" si="456"/>
        <v>3221</v>
      </c>
      <c r="AG1244" s="13">
        <f t="shared" si="478"/>
        <v>2.6102106969205821</v>
      </c>
      <c r="AH1244" s="13">
        <f t="shared" si="457"/>
        <v>2.6102106969205821</v>
      </c>
    </row>
    <row r="1245" spans="1:34" x14ac:dyDescent="0.2">
      <c r="A1245" s="8">
        <f t="shared" si="479"/>
        <v>123500</v>
      </c>
      <c r="B1245" s="9">
        <f t="shared" si="459"/>
        <v>123.5</v>
      </c>
      <c r="C1245" s="13">
        <f>tarifest3(A1245,$A$3,Param!$B$5,Param!$C$5,Param!$D$5,Param!$E$5,Param!$B$6,Param!$C$6,Param!$D$6,Param!$E$6)</f>
        <v>42533</v>
      </c>
      <c r="D1245" s="3">
        <f t="shared" si="469"/>
        <v>34.439676113360321</v>
      </c>
      <c r="E1245" s="3">
        <f>tarifest3grenz(A1245,$A$3,Param!$B$5,Param!$C$5,Param!$D$5,Param!$E$5,Param!$B$6,Param!$C$6,Param!$D$6,Param!$E$6)*100</f>
        <v>42</v>
      </c>
      <c r="F1245" s="13">
        <f>soli3(C1245,$A$3,Param!$J$4,Param!$J$5,Param!$J$6)</f>
        <v>2339.31</v>
      </c>
      <c r="G1245" s="3">
        <f>soli3grenz(C1245,$A$3,Param!$J$4,Param!$J$5,Param!$J$6)*100</f>
        <v>5.5</v>
      </c>
      <c r="H1245" s="13">
        <f t="shared" si="460"/>
        <v>44872.31</v>
      </c>
      <c r="I1245" s="3">
        <f t="shared" si="458"/>
        <v>36.333854251012141</v>
      </c>
      <c r="J1245" s="13">
        <f t="shared" si="461"/>
        <v>44.309999999999995</v>
      </c>
      <c r="K1245" s="13">
        <f>tarifest3(A1245,$A$3,Param!$B$10,Param!$C$10,Param!$D$10,Param!$E$10,Param!$B$11,Param!$C$11,Param!$D$11,Param!$E$11)</f>
        <v>46879</v>
      </c>
      <c r="L1245" s="3">
        <f t="shared" si="470"/>
        <v>37.958704453441293</v>
      </c>
      <c r="M1245" s="3">
        <f>tarifest3grenz(A1245,$A$3,Param!$B$10,Param!$C$10,Param!$D$10,Param!$E$10,Param!$B$11,Param!$C$11,Param!$D$11,Param!$E$11)*100</f>
        <v>42</v>
      </c>
      <c r="N1245" s="3">
        <f t="shared" si="471"/>
        <v>32479</v>
      </c>
      <c r="O1245" s="3">
        <f t="shared" si="472"/>
        <v>26.298785425101212</v>
      </c>
      <c r="P1245" s="13">
        <f t="shared" si="462"/>
        <v>86450</v>
      </c>
      <c r="Q1245" s="13">
        <f t="shared" si="473"/>
        <v>0</v>
      </c>
      <c r="R1245" s="13">
        <f>tarifest3(A1245-$K$3,$A$3,Param!$B$10,Param!$C$10,Param!$D$10,Param!$E$10,Param!$B$11,Param!$C$11,Param!$D$11,Param!$E$11)</f>
        <v>38239</v>
      </c>
      <c r="S1245" s="3">
        <f t="shared" si="474"/>
        <v>30.962753036437245</v>
      </c>
      <c r="T1245" s="3">
        <f>IF(A1245&lt;$K$3,$K$2,tarifest3grenz(A1245-$K$3,$A$3,Param!$B$10,Param!$C$10,Param!$D$10,Param!$E$10,Param!$B$11,Param!$C$11,Param!$D$11,Param!$E$11))*100</f>
        <v>42</v>
      </c>
      <c r="U1245" s="3">
        <f>MAX(K1245-tarifest3($K$3,$A$3,Param!$B$10,Param!$C$10,Param!$D$10,Param!$E$10,Param!$B$11,Param!$C$11,Param!$D$11,Param!$E$11),0)</f>
        <v>41649</v>
      </c>
      <c r="V1245" s="3">
        <f t="shared" si="475"/>
        <v>33.723886639676117</v>
      </c>
      <c r="W1245" s="3">
        <f t="shared" si="476"/>
        <v>42</v>
      </c>
      <c r="X1245" s="3">
        <f>soli3grenz(K1245,$A$3,Param!$J$9,Param!$J$10,Param!$J$11)*100</f>
        <v>5.5</v>
      </c>
      <c r="Y1245" s="13">
        <f t="shared" si="463"/>
        <v>41649</v>
      </c>
      <c r="Z1245" s="3">
        <f t="shared" si="477"/>
        <v>33.723886639676117</v>
      </c>
      <c r="AA1245" s="13">
        <f t="shared" si="464"/>
        <v>42</v>
      </c>
      <c r="AB1245" s="13">
        <f t="shared" si="465"/>
        <v>-3223.3099999999977</v>
      </c>
      <c r="AC1245" s="13">
        <f t="shared" si="466"/>
        <v>-2.6099676113360246</v>
      </c>
      <c r="AD1245" s="13">
        <f t="shared" si="467"/>
        <v>-2.3099999999999952</v>
      </c>
      <c r="AE1245" s="3">
        <f t="shared" si="468"/>
        <v>0</v>
      </c>
      <c r="AF1245" s="13">
        <f t="shared" si="456"/>
        <v>3223.3099999999977</v>
      </c>
      <c r="AG1245" s="13">
        <f t="shared" si="478"/>
        <v>2.6099676113360246</v>
      </c>
      <c r="AH1245" s="13">
        <f t="shared" si="457"/>
        <v>2.6099676113360246</v>
      </c>
    </row>
    <row r="1246" spans="1:34" x14ac:dyDescent="0.2">
      <c r="A1246" s="8">
        <f t="shared" si="479"/>
        <v>123600</v>
      </c>
      <c r="B1246" s="9">
        <f t="shared" si="459"/>
        <v>123.6</v>
      </c>
      <c r="C1246" s="13">
        <f>tarifest3(A1246,$A$3,Param!$B$5,Param!$C$5,Param!$D$5,Param!$E$5,Param!$B$6,Param!$C$6,Param!$D$6,Param!$E$6)</f>
        <v>42575</v>
      </c>
      <c r="D1246" s="3">
        <f t="shared" si="469"/>
        <v>34.4457928802589</v>
      </c>
      <c r="E1246" s="3">
        <f>tarifest3grenz(A1246,$A$3,Param!$B$5,Param!$C$5,Param!$D$5,Param!$E$5,Param!$B$6,Param!$C$6,Param!$D$6,Param!$E$6)*100</f>
        <v>42</v>
      </c>
      <c r="F1246" s="13">
        <f>soli3(C1246,$A$3,Param!$J$4,Param!$J$5,Param!$J$6)</f>
        <v>2341.62</v>
      </c>
      <c r="G1246" s="3">
        <f>soli3grenz(C1246,$A$3,Param!$J$4,Param!$J$5,Param!$J$6)*100</f>
        <v>5.5</v>
      </c>
      <c r="H1246" s="13">
        <f t="shared" si="460"/>
        <v>44916.62</v>
      </c>
      <c r="I1246" s="3">
        <f t="shared" si="458"/>
        <v>36.340307443365703</v>
      </c>
      <c r="J1246" s="13">
        <f t="shared" si="461"/>
        <v>44.309999999999995</v>
      </c>
      <c r="K1246" s="13">
        <f>tarifest3(A1246,$A$3,Param!$B$10,Param!$C$10,Param!$D$10,Param!$E$10,Param!$B$11,Param!$C$11,Param!$D$11,Param!$E$11)</f>
        <v>46921</v>
      </c>
      <c r="L1246" s="3">
        <f t="shared" si="470"/>
        <v>37.961974110032365</v>
      </c>
      <c r="M1246" s="3">
        <f>tarifest3grenz(A1246,$A$3,Param!$B$10,Param!$C$10,Param!$D$10,Param!$E$10,Param!$B$11,Param!$C$11,Param!$D$11,Param!$E$11)*100</f>
        <v>42</v>
      </c>
      <c r="N1246" s="3">
        <f t="shared" si="471"/>
        <v>32521</v>
      </c>
      <c r="O1246" s="3">
        <f t="shared" si="472"/>
        <v>26.311488673139159</v>
      </c>
      <c r="P1246" s="13">
        <f t="shared" si="462"/>
        <v>86520</v>
      </c>
      <c r="Q1246" s="13">
        <f t="shared" si="473"/>
        <v>0</v>
      </c>
      <c r="R1246" s="13">
        <f>tarifest3(A1246-$K$3,$A$3,Param!$B$10,Param!$C$10,Param!$D$10,Param!$E$10,Param!$B$11,Param!$C$11,Param!$D$11,Param!$E$11)</f>
        <v>38281</v>
      </c>
      <c r="S1246" s="3">
        <f t="shared" si="474"/>
        <v>30.971682847896442</v>
      </c>
      <c r="T1246" s="3">
        <f>IF(A1246&lt;$K$3,$K$2,tarifest3grenz(A1246-$K$3,$A$3,Param!$B$10,Param!$C$10,Param!$D$10,Param!$E$10,Param!$B$11,Param!$C$11,Param!$D$11,Param!$E$11))*100</f>
        <v>42</v>
      </c>
      <c r="U1246" s="3">
        <f>MAX(K1246-tarifest3($K$3,$A$3,Param!$B$10,Param!$C$10,Param!$D$10,Param!$E$10,Param!$B$11,Param!$C$11,Param!$D$11,Param!$E$11),0)</f>
        <v>41691</v>
      </c>
      <c r="V1246" s="3">
        <f t="shared" si="475"/>
        <v>33.730582524271846</v>
      </c>
      <c r="W1246" s="3">
        <f t="shared" si="476"/>
        <v>42</v>
      </c>
      <c r="X1246" s="3">
        <f>soli3grenz(K1246,$A$3,Param!$J$9,Param!$J$10,Param!$J$11)*100</f>
        <v>5.5</v>
      </c>
      <c r="Y1246" s="13">
        <f t="shared" si="463"/>
        <v>41691</v>
      </c>
      <c r="Z1246" s="3">
        <f t="shared" si="477"/>
        <v>33.730582524271846</v>
      </c>
      <c r="AA1246" s="13">
        <f t="shared" si="464"/>
        <v>42</v>
      </c>
      <c r="AB1246" s="13">
        <f t="shared" si="465"/>
        <v>-3225.6200000000026</v>
      </c>
      <c r="AC1246" s="13">
        <f t="shared" si="466"/>
        <v>-2.609724919093857</v>
      </c>
      <c r="AD1246" s="13">
        <f t="shared" si="467"/>
        <v>-2.3099999999999952</v>
      </c>
      <c r="AE1246" s="3">
        <f t="shared" si="468"/>
        <v>0</v>
      </c>
      <c r="AF1246" s="13">
        <f t="shared" si="456"/>
        <v>3225.6200000000026</v>
      </c>
      <c r="AG1246" s="13">
        <f t="shared" si="478"/>
        <v>2.609724919093857</v>
      </c>
      <c r="AH1246" s="13">
        <f t="shared" si="457"/>
        <v>2.609724919093857</v>
      </c>
    </row>
    <row r="1247" spans="1:34" x14ac:dyDescent="0.2">
      <c r="A1247" s="8">
        <f t="shared" si="479"/>
        <v>123700</v>
      </c>
      <c r="B1247" s="9">
        <f t="shared" si="459"/>
        <v>123.7</v>
      </c>
      <c r="C1247" s="13">
        <f>tarifest3(A1247,$A$3,Param!$B$5,Param!$C$5,Param!$D$5,Param!$E$5,Param!$B$6,Param!$C$6,Param!$D$6,Param!$E$6)</f>
        <v>42617</v>
      </c>
      <c r="D1247" s="3">
        <f t="shared" si="469"/>
        <v>34.451899757477769</v>
      </c>
      <c r="E1247" s="3">
        <f>tarifest3grenz(A1247,$A$3,Param!$B$5,Param!$C$5,Param!$D$5,Param!$E$5,Param!$B$6,Param!$C$6,Param!$D$6,Param!$E$6)*100</f>
        <v>42</v>
      </c>
      <c r="F1247" s="13">
        <f>soli3(C1247,$A$3,Param!$J$4,Param!$J$5,Param!$J$6)</f>
        <v>2343.9299999999998</v>
      </c>
      <c r="G1247" s="3">
        <f>soli3grenz(C1247,$A$3,Param!$J$4,Param!$J$5,Param!$J$6)*100</f>
        <v>5.5</v>
      </c>
      <c r="H1247" s="13">
        <f t="shared" si="460"/>
        <v>44960.93</v>
      </c>
      <c r="I1247" s="3">
        <f t="shared" si="458"/>
        <v>36.346750202101859</v>
      </c>
      <c r="J1247" s="13">
        <f t="shared" si="461"/>
        <v>44.309999999999995</v>
      </c>
      <c r="K1247" s="13">
        <f>tarifest3(A1247,$A$3,Param!$B$10,Param!$C$10,Param!$D$10,Param!$E$10,Param!$B$11,Param!$C$11,Param!$D$11,Param!$E$11)</f>
        <v>46963</v>
      </c>
      <c r="L1247" s="3">
        <f t="shared" si="470"/>
        <v>37.965238480194017</v>
      </c>
      <c r="M1247" s="3">
        <f>tarifest3grenz(A1247,$A$3,Param!$B$10,Param!$C$10,Param!$D$10,Param!$E$10,Param!$B$11,Param!$C$11,Param!$D$11,Param!$E$11)*100</f>
        <v>42</v>
      </c>
      <c r="N1247" s="3">
        <f t="shared" si="471"/>
        <v>32563</v>
      </c>
      <c r="O1247" s="3">
        <f t="shared" si="472"/>
        <v>26.324171382376715</v>
      </c>
      <c r="P1247" s="13">
        <f t="shared" si="462"/>
        <v>86590</v>
      </c>
      <c r="Q1247" s="13">
        <f t="shared" si="473"/>
        <v>0</v>
      </c>
      <c r="R1247" s="13">
        <f>tarifest3(A1247-$K$3,$A$3,Param!$B$10,Param!$C$10,Param!$D$10,Param!$E$10,Param!$B$11,Param!$C$11,Param!$D$11,Param!$E$11)</f>
        <v>38323</v>
      </c>
      <c r="S1247" s="3">
        <f t="shared" si="474"/>
        <v>30.980598221503637</v>
      </c>
      <c r="T1247" s="3">
        <f>IF(A1247&lt;$K$3,$K$2,tarifest3grenz(A1247-$K$3,$A$3,Param!$B$10,Param!$C$10,Param!$D$10,Param!$E$10,Param!$B$11,Param!$C$11,Param!$D$11,Param!$E$11))*100</f>
        <v>42</v>
      </c>
      <c r="U1247" s="3">
        <f>MAX(K1247-tarifest3($K$3,$A$3,Param!$B$10,Param!$C$10,Param!$D$10,Param!$E$10,Param!$B$11,Param!$C$11,Param!$D$11,Param!$E$11),0)</f>
        <v>41733</v>
      </c>
      <c r="V1247" s="3">
        <f t="shared" si="475"/>
        <v>33.737267582861762</v>
      </c>
      <c r="W1247" s="3">
        <f t="shared" si="476"/>
        <v>42</v>
      </c>
      <c r="X1247" s="3">
        <f>soli3grenz(K1247,$A$3,Param!$J$9,Param!$J$10,Param!$J$11)*100</f>
        <v>5.5</v>
      </c>
      <c r="Y1247" s="13">
        <f t="shared" si="463"/>
        <v>41733</v>
      </c>
      <c r="Z1247" s="3">
        <f t="shared" si="477"/>
        <v>33.737267582861762</v>
      </c>
      <c r="AA1247" s="13">
        <f t="shared" si="464"/>
        <v>42</v>
      </c>
      <c r="AB1247" s="13">
        <f t="shared" si="465"/>
        <v>-3227.9300000000003</v>
      </c>
      <c r="AC1247" s="13">
        <f t="shared" si="466"/>
        <v>-2.6094826192400973</v>
      </c>
      <c r="AD1247" s="13">
        <f t="shared" si="467"/>
        <v>-2.3099999999999952</v>
      </c>
      <c r="AE1247" s="3">
        <f t="shared" si="468"/>
        <v>0</v>
      </c>
      <c r="AF1247" s="13">
        <f t="shared" si="456"/>
        <v>3227.9300000000003</v>
      </c>
      <c r="AG1247" s="13">
        <f t="shared" si="478"/>
        <v>2.6094826192400973</v>
      </c>
      <c r="AH1247" s="13">
        <f t="shared" si="457"/>
        <v>2.6094826192400973</v>
      </c>
    </row>
    <row r="1248" spans="1:34" x14ac:dyDescent="0.2">
      <c r="A1248" s="8">
        <f t="shared" si="479"/>
        <v>123800</v>
      </c>
      <c r="B1248" s="9">
        <f t="shared" si="459"/>
        <v>123.8</v>
      </c>
      <c r="C1248" s="13">
        <f>tarifest3(A1248,$A$3,Param!$B$5,Param!$C$5,Param!$D$5,Param!$E$5,Param!$B$6,Param!$C$6,Param!$D$6,Param!$E$6)</f>
        <v>42659</v>
      </c>
      <c r="D1248" s="3">
        <f t="shared" si="469"/>
        <v>34.457996768982227</v>
      </c>
      <c r="E1248" s="3">
        <f>tarifest3grenz(A1248,$A$3,Param!$B$5,Param!$C$5,Param!$D$5,Param!$E$5,Param!$B$6,Param!$C$6,Param!$D$6,Param!$E$6)*100</f>
        <v>42</v>
      </c>
      <c r="F1248" s="13">
        <f>soli3(C1248,$A$3,Param!$J$4,Param!$J$5,Param!$J$6)</f>
        <v>2346.2399999999998</v>
      </c>
      <c r="G1248" s="3">
        <f>soli3grenz(C1248,$A$3,Param!$J$4,Param!$J$5,Param!$J$6)*100</f>
        <v>5.5</v>
      </c>
      <c r="H1248" s="13">
        <f t="shared" si="460"/>
        <v>45005.24</v>
      </c>
      <c r="I1248" s="3">
        <f t="shared" si="458"/>
        <v>36.353182552504038</v>
      </c>
      <c r="J1248" s="13">
        <f t="shared" si="461"/>
        <v>44.309999999999995</v>
      </c>
      <c r="K1248" s="13">
        <f>tarifest3(A1248,$A$3,Param!$B$10,Param!$C$10,Param!$D$10,Param!$E$10,Param!$B$11,Param!$C$11,Param!$D$11,Param!$E$11)</f>
        <v>47005</v>
      </c>
      <c r="L1248" s="3">
        <f t="shared" si="470"/>
        <v>37.968497576736674</v>
      </c>
      <c r="M1248" s="3">
        <f>tarifest3grenz(A1248,$A$3,Param!$B$10,Param!$C$10,Param!$D$10,Param!$E$10,Param!$B$11,Param!$C$11,Param!$D$11,Param!$E$11)*100</f>
        <v>42</v>
      </c>
      <c r="N1248" s="3">
        <f t="shared" si="471"/>
        <v>32605</v>
      </c>
      <c r="O1248" s="3">
        <f t="shared" si="472"/>
        <v>26.336833602584814</v>
      </c>
      <c r="P1248" s="13">
        <f t="shared" si="462"/>
        <v>86660</v>
      </c>
      <c r="Q1248" s="13">
        <f t="shared" si="473"/>
        <v>0</v>
      </c>
      <c r="R1248" s="13">
        <f>tarifest3(A1248-$K$3,$A$3,Param!$B$10,Param!$C$10,Param!$D$10,Param!$E$10,Param!$B$11,Param!$C$11,Param!$D$11,Param!$E$11)</f>
        <v>38365</v>
      </c>
      <c r="S1248" s="3">
        <f t="shared" si="474"/>
        <v>30.989499192245557</v>
      </c>
      <c r="T1248" s="3">
        <f>IF(A1248&lt;$K$3,$K$2,tarifest3grenz(A1248-$K$3,$A$3,Param!$B$10,Param!$C$10,Param!$D$10,Param!$E$10,Param!$B$11,Param!$C$11,Param!$D$11,Param!$E$11))*100</f>
        <v>42</v>
      </c>
      <c r="U1248" s="3">
        <f>MAX(K1248-tarifest3($K$3,$A$3,Param!$B$10,Param!$C$10,Param!$D$10,Param!$E$10,Param!$B$11,Param!$C$11,Param!$D$11,Param!$E$11),0)</f>
        <v>41775</v>
      </c>
      <c r="V1248" s="3">
        <f t="shared" si="475"/>
        <v>33.743941841680133</v>
      </c>
      <c r="W1248" s="3">
        <f t="shared" si="476"/>
        <v>42</v>
      </c>
      <c r="X1248" s="3">
        <f>soli3grenz(K1248,$A$3,Param!$J$9,Param!$J$10,Param!$J$11)*100</f>
        <v>5.5</v>
      </c>
      <c r="Y1248" s="13">
        <f t="shared" si="463"/>
        <v>41775</v>
      </c>
      <c r="Z1248" s="3">
        <f t="shared" si="477"/>
        <v>33.743941841680133</v>
      </c>
      <c r="AA1248" s="13">
        <f t="shared" si="464"/>
        <v>42</v>
      </c>
      <c r="AB1248" s="13">
        <f t="shared" si="465"/>
        <v>-3230.239999999998</v>
      </c>
      <c r="AC1248" s="13">
        <f t="shared" si="466"/>
        <v>-2.6092407108239044</v>
      </c>
      <c r="AD1248" s="13">
        <f t="shared" si="467"/>
        <v>-2.3099999999999952</v>
      </c>
      <c r="AE1248" s="3">
        <f t="shared" si="468"/>
        <v>0</v>
      </c>
      <c r="AF1248" s="13">
        <f t="shared" si="456"/>
        <v>3230.239999999998</v>
      </c>
      <c r="AG1248" s="13">
        <f t="shared" si="478"/>
        <v>2.6092407108239044</v>
      </c>
      <c r="AH1248" s="13">
        <f t="shared" si="457"/>
        <v>2.6092407108239044</v>
      </c>
    </row>
    <row r="1249" spans="1:34" x14ac:dyDescent="0.2">
      <c r="A1249" s="8">
        <f t="shared" si="479"/>
        <v>123900</v>
      </c>
      <c r="B1249" s="9">
        <f t="shared" si="459"/>
        <v>123.9</v>
      </c>
      <c r="C1249" s="13">
        <f>tarifest3(A1249,$A$3,Param!$B$5,Param!$C$5,Param!$D$5,Param!$E$5,Param!$B$6,Param!$C$6,Param!$D$6,Param!$E$6)</f>
        <v>42701</v>
      </c>
      <c r="D1249" s="3">
        <f t="shared" si="469"/>
        <v>34.46408393866021</v>
      </c>
      <c r="E1249" s="3">
        <f>tarifest3grenz(A1249,$A$3,Param!$B$5,Param!$C$5,Param!$D$5,Param!$E$5,Param!$B$6,Param!$C$6,Param!$D$6,Param!$E$6)*100</f>
        <v>42</v>
      </c>
      <c r="F1249" s="13">
        <f>soli3(C1249,$A$3,Param!$J$4,Param!$J$5,Param!$J$6)</f>
        <v>2348.5500000000002</v>
      </c>
      <c r="G1249" s="3">
        <f>soli3grenz(C1249,$A$3,Param!$J$4,Param!$J$5,Param!$J$6)*100</f>
        <v>5.5</v>
      </c>
      <c r="H1249" s="13">
        <f t="shared" si="460"/>
        <v>45049.55</v>
      </c>
      <c r="I1249" s="3">
        <f t="shared" si="458"/>
        <v>36.359604519774017</v>
      </c>
      <c r="J1249" s="13">
        <f t="shared" si="461"/>
        <v>44.309999999999995</v>
      </c>
      <c r="K1249" s="13">
        <f>tarifest3(A1249,$A$3,Param!$B$10,Param!$C$10,Param!$D$10,Param!$E$10,Param!$B$11,Param!$C$11,Param!$D$11,Param!$E$11)</f>
        <v>47047</v>
      </c>
      <c r="L1249" s="3">
        <f t="shared" si="470"/>
        <v>37.971751412429377</v>
      </c>
      <c r="M1249" s="3">
        <f>tarifest3grenz(A1249,$A$3,Param!$B$10,Param!$C$10,Param!$D$10,Param!$E$10,Param!$B$11,Param!$C$11,Param!$D$11,Param!$E$11)*100</f>
        <v>42</v>
      </c>
      <c r="N1249" s="3">
        <f t="shared" si="471"/>
        <v>32647</v>
      </c>
      <c r="O1249" s="3">
        <f t="shared" si="472"/>
        <v>26.349475383373687</v>
      </c>
      <c r="P1249" s="13">
        <f t="shared" si="462"/>
        <v>86730</v>
      </c>
      <c r="Q1249" s="13">
        <f t="shared" si="473"/>
        <v>0</v>
      </c>
      <c r="R1249" s="13">
        <f>tarifest3(A1249-$K$3,$A$3,Param!$B$10,Param!$C$10,Param!$D$10,Param!$E$10,Param!$B$11,Param!$C$11,Param!$D$11,Param!$E$11)</f>
        <v>38407</v>
      </c>
      <c r="S1249" s="3">
        <f t="shared" si="474"/>
        <v>30.998385794995965</v>
      </c>
      <c r="T1249" s="3">
        <f>IF(A1249&lt;$K$3,$K$2,tarifest3grenz(A1249-$K$3,$A$3,Param!$B$10,Param!$C$10,Param!$D$10,Param!$E$10,Param!$B$11,Param!$C$11,Param!$D$11,Param!$E$11))*100</f>
        <v>42</v>
      </c>
      <c r="U1249" s="3">
        <f>MAX(K1249-tarifest3($K$3,$A$3,Param!$B$10,Param!$C$10,Param!$D$10,Param!$E$10,Param!$B$11,Param!$C$11,Param!$D$11,Param!$E$11),0)</f>
        <v>41817</v>
      </c>
      <c r="V1249" s="3">
        <f t="shared" si="475"/>
        <v>33.750605326876517</v>
      </c>
      <c r="W1249" s="3">
        <f t="shared" si="476"/>
        <v>42</v>
      </c>
      <c r="X1249" s="3">
        <f>soli3grenz(K1249,$A$3,Param!$J$9,Param!$J$10,Param!$J$11)*100</f>
        <v>5.5</v>
      </c>
      <c r="Y1249" s="13">
        <f t="shared" si="463"/>
        <v>41817</v>
      </c>
      <c r="Z1249" s="3">
        <f t="shared" si="477"/>
        <v>33.750605326876517</v>
      </c>
      <c r="AA1249" s="13">
        <f t="shared" si="464"/>
        <v>42</v>
      </c>
      <c r="AB1249" s="13">
        <f t="shared" si="465"/>
        <v>-3232.5500000000029</v>
      </c>
      <c r="AC1249" s="13">
        <f t="shared" si="466"/>
        <v>-2.6089991928974996</v>
      </c>
      <c r="AD1249" s="13">
        <f t="shared" si="467"/>
        <v>-2.3099999999999952</v>
      </c>
      <c r="AE1249" s="3">
        <f t="shared" si="468"/>
        <v>0</v>
      </c>
      <c r="AF1249" s="13">
        <f t="shared" si="456"/>
        <v>3232.5500000000029</v>
      </c>
      <c r="AG1249" s="13">
        <f t="shared" si="478"/>
        <v>2.6089991928974996</v>
      </c>
      <c r="AH1249" s="13">
        <f t="shared" si="457"/>
        <v>2.6089991928974996</v>
      </c>
    </row>
    <row r="1250" spans="1:34" x14ac:dyDescent="0.2">
      <c r="A1250" s="8">
        <f t="shared" si="479"/>
        <v>124000</v>
      </c>
      <c r="B1250" s="9">
        <f t="shared" si="459"/>
        <v>124</v>
      </c>
      <c r="C1250" s="13">
        <f>tarifest3(A1250,$A$3,Param!$B$5,Param!$C$5,Param!$D$5,Param!$E$5,Param!$B$6,Param!$C$6,Param!$D$6,Param!$E$6)</f>
        <v>42743</v>
      </c>
      <c r="D1250" s="3">
        <f t="shared" si="469"/>
        <v>34.470161290322579</v>
      </c>
      <c r="E1250" s="3">
        <f>tarifest3grenz(A1250,$A$3,Param!$B$5,Param!$C$5,Param!$D$5,Param!$E$5,Param!$B$6,Param!$C$6,Param!$D$6,Param!$E$6)*100</f>
        <v>42</v>
      </c>
      <c r="F1250" s="13">
        <f>soli3(C1250,$A$3,Param!$J$4,Param!$J$5,Param!$J$6)</f>
        <v>2350.86</v>
      </c>
      <c r="G1250" s="3">
        <f>soli3grenz(C1250,$A$3,Param!$J$4,Param!$J$5,Param!$J$6)*100</f>
        <v>5.5</v>
      </c>
      <c r="H1250" s="13">
        <f t="shared" si="460"/>
        <v>45093.86</v>
      </c>
      <c r="I1250" s="3">
        <f t="shared" si="458"/>
        <v>36.366016129032261</v>
      </c>
      <c r="J1250" s="13">
        <f t="shared" si="461"/>
        <v>44.309999999999995</v>
      </c>
      <c r="K1250" s="13">
        <f>tarifest3(A1250,$A$3,Param!$B$10,Param!$C$10,Param!$D$10,Param!$E$10,Param!$B$11,Param!$C$11,Param!$D$11,Param!$E$11)</f>
        <v>47089</v>
      </c>
      <c r="L1250" s="3">
        <f t="shared" si="470"/>
        <v>37.974999999999994</v>
      </c>
      <c r="M1250" s="3">
        <f>tarifest3grenz(A1250,$A$3,Param!$B$10,Param!$C$10,Param!$D$10,Param!$E$10,Param!$B$11,Param!$C$11,Param!$D$11,Param!$E$11)*100</f>
        <v>42</v>
      </c>
      <c r="N1250" s="3">
        <f t="shared" si="471"/>
        <v>32689</v>
      </c>
      <c r="O1250" s="3">
        <f t="shared" si="472"/>
        <v>26.362096774193549</v>
      </c>
      <c r="P1250" s="13">
        <f t="shared" si="462"/>
        <v>86800</v>
      </c>
      <c r="Q1250" s="13">
        <f t="shared" si="473"/>
        <v>0</v>
      </c>
      <c r="R1250" s="13">
        <f>tarifest3(A1250-$K$3,$A$3,Param!$B$10,Param!$C$10,Param!$D$10,Param!$E$10,Param!$B$11,Param!$C$11,Param!$D$11,Param!$E$11)</f>
        <v>38449</v>
      </c>
      <c r="S1250" s="3">
        <f t="shared" si="474"/>
        <v>31.00725806451613</v>
      </c>
      <c r="T1250" s="3">
        <f>IF(A1250&lt;$K$3,$K$2,tarifest3grenz(A1250-$K$3,$A$3,Param!$B$10,Param!$C$10,Param!$D$10,Param!$E$10,Param!$B$11,Param!$C$11,Param!$D$11,Param!$E$11))*100</f>
        <v>42</v>
      </c>
      <c r="U1250" s="3">
        <f>MAX(K1250-tarifest3($K$3,$A$3,Param!$B$10,Param!$C$10,Param!$D$10,Param!$E$10,Param!$B$11,Param!$C$11,Param!$D$11,Param!$E$11),0)</f>
        <v>41859</v>
      </c>
      <c r="V1250" s="3">
        <f t="shared" si="475"/>
        <v>33.75725806451613</v>
      </c>
      <c r="W1250" s="3">
        <f t="shared" si="476"/>
        <v>42</v>
      </c>
      <c r="X1250" s="3">
        <f>soli3grenz(K1250,$A$3,Param!$J$9,Param!$J$10,Param!$J$11)*100</f>
        <v>5.5</v>
      </c>
      <c r="Y1250" s="13">
        <f t="shared" si="463"/>
        <v>41859</v>
      </c>
      <c r="Z1250" s="3">
        <f t="shared" si="477"/>
        <v>33.75725806451613</v>
      </c>
      <c r="AA1250" s="13">
        <f t="shared" si="464"/>
        <v>42</v>
      </c>
      <c r="AB1250" s="13">
        <f t="shared" si="465"/>
        <v>-3234.8600000000006</v>
      </c>
      <c r="AC1250" s="13">
        <f t="shared" si="466"/>
        <v>-2.608758064516131</v>
      </c>
      <c r="AD1250" s="13">
        <f t="shared" si="467"/>
        <v>-2.3099999999999952</v>
      </c>
      <c r="AE1250" s="3">
        <f t="shared" si="468"/>
        <v>0</v>
      </c>
      <c r="AF1250" s="13">
        <f t="shared" si="456"/>
        <v>3234.8600000000006</v>
      </c>
      <c r="AG1250" s="13">
        <f t="shared" si="478"/>
        <v>2.608758064516131</v>
      </c>
      <c r="AH1250" s="13">
        <f t="shared" si="457"/>
        <v>2.608758064516131</v>
      </c>
    </row>
    <row r="1251" spans="1:34" x14ac:dyDescent="0.2">
      <c r="A1251" s="8">
        <f t="shared" si="479"/>
        <v>124100</v>
      </c>
      <c r="B1251" s="9">
        <f t="shared" si="459"/>
        <v>124.1</v>
      </c>
      <c r="C1251" s="13">
        <f>tarifest3(A1251,$A$3,Param!$B$5,Param!$C$5,Param!$D$5,Param!$E$5,Param!$B$6,Param!$C$6,Param!$D$6,Param!$E$6)</f>
        <v>42785</v>
      </c>
      <c r="D1251" s="3">
        <f t="shared" si="469"/>
        <v>34.476228847703467</v>
      </c>
      <c r="E1251" s="3">
        <f>tarifest3grenz(A1251,$A$3,Param!$B$5,Param!$C$5,Param!$D$5,Param!$E$5,Param!$B$6,Param!$C$6,Param!$D$6,Param!$E$6)*100</f>
        <v>42</v>
      </c>
      <c r="F1251" s="13">
        <f>soli3(C1251,$A$3,Param!$J$4,Param!$J$5,Param!$J$6)</f>
        <v>2353.17</v>
      </c>
      <c r="G1251" s="3">
        <f>soli3grenz(C1251,$A$3,Param!$J$4,Param!$J$5,Param!$J$6)*100</f>
        <v>5.5</v>
      </c>
      <c r="H1251" s="13">
        <f t="shared" si="460"/>
        <v>45138.17</v>
      </c>
      <c r="I1251" s="3">
        <f t="shared" si="458"/>
        <v>36.372417405318288</v>
      </c>
      <c r="J1251" s="13">
        <f t="shared" si="461"/>
        <v>44.309999999999995</v>
      </c>
      <c r="K1251" s="13">
        <f>tarifest3(A1251,$A$3,Param!$B$10,Param!$C$10,Param!$D$10,Param!$E$10,Param!$B$11,Param!$C$11,Param!$D$11,Param!$E$11)</f>
        <v>47131</v>
      </c>
      <c r="L1251" s="3">
        <f t="shared" si="470"/>
        <v>37.978243352135379</v>
      </c>
      <c r="M1251" s="3">
        <f>tarifest3grenz(A1251,$A$3,Param!$B$10,Param!$C$10,Param!$D$10,Param!$E$10,Param!$B$11,Param!$C$11,Param!$D$11,Param!$E$11)*100</f>
        <v>42</v>
      </c>
      <c r="N1251" s="3">
        <f t="shared" si="471"/>
        <v>32731</v>
      </c>
      <c r="O1251" s="3">
        <f t="shared" si="472"/>
        <v>26.374697824335215</v>
      </c>
      <c r="P1251" s="13">
        <f t="shared" si="462"/>
        <v>86870</v>
      </c>
      <c r="Q1251" s="13">
        <f t="shared" si="473"/>
        <v>0</v>
      </c>
      <c r="R1251" s="13">
        <f>tarifest3(A1251-$K$3,$A$3,Param!$B$10,Param!$C$10,Param!$D$10,Param!$E$10,Param!$B$11,Param!$C$11,Param!$D$11,Param!$E$11)</f>
        <v>38491</v>
      </c>
      <c r="S1251" s="3">
        <f t="shared" si="474"/>
        <v>31.016116035455276</v>
      </c>
      <c r="T1251" s="3">
        <f>IF(A1251&lt;$K$3,$K$2,tarifest3grenz(A1251-$K$3,$A$3,Param!$B$10,Param!$C$10,Param!$D$10,Param!$E$10,Param!$B$11,Param!$C$11,Param!$D$11,Param!$E$11))*100</f>
        <v>42</v>
      </c>
      <c r="U1251" s="3">
        <f>MAX(K1251-tarifest3($K$3,$A$3,Param!$B$10,Param!$C$10,Param!$D$10,Param!$E$10,Param!$B$11,Param!$C$11,Param!$D$11,Param!$E$11),0)</f>
        <v>41901</v>
      </c>
      <c r="V1251" s="3">
        <f t="shared" si="475"/>
        <v>33.763900080580179</v>
      </c>
      <c r="W1251" s="3">
        <f t="shared" si="476"/>
        <v>42</v>
      </c>
      <c r="X1251" s="3">
        <f>soli3grenz(K1251,$A$3,Param!$J$9,Param!$J$10,Param!$J$11)*100</f>
        <v>5.5</v>
      </c>
      <c r="Y1251" s="13">
        <f t="shared" si="463"/>
        <v>41901</v>
      </c>
      <c r="Z1251" s="3">
        <f t="shared" si="477"/>
        <v>33.763900080580179</v>
      </c>
      <c r="AA1251" s="13">
        <f t="shared" si="464"/>
        <v>42</v>
      </c>
      <c r="AB1251" s="13">
        <f t="shared" si="465"/>
        <v>-3237.1699999999983</v>
      </c>
      <c r="AC1251" s="13">
        <f t="shared" si="466"/>
        <v>-2.6085173247381093</v>
      </c>
      <c r="AD1251" s="13">
        <f t="shared" si="467"/>
        <v>-2.3099999999999952</v>
      </c>
      <c r="AE1251" s="3">
        <f t="shared" si="468"/>
        <v>0</v>
      </c>
      <c r="AF1251" s="13">
        <f t="shared" si="456"/>
        <v>3237.1699999999983</v>
      </c>
      <c r="AG1251" s="13">
        <f t="shared" si="478"/>
        <v>2.6085173247381093</v>
      </c>
      <c r="AH1251" s="13">
        <f t="shared" si="457"/>
        <v>2.6085173247381093</v>
      </c>
    </row>
    <row r="1252" spans="1:34" x14ac:dyDescent="0.2">
      <c r="A1252" s="8">
        <f t="shared" si="479"/>
        <v>124200</v>
      </c>
      <c r="B1252" s="9">
        <f t="shared" si="459"/>
        <v>124.2</v>
      </c>
      <c r="C1252" s="13">
        <f>tarifest3(A1252,$A$3,Param!$B$5,Param!$C$5,Param!$D$5,Param!$E$5,Param!$B$6,Param!$C$6,Param!$D$6,Param!$E$6)</f>
        <v>42827</v>
      </c>
      <c r="D1252" s="3">
        <f t="shared" si="469"/>
        <v>34.482286634460543</v>
      </c>
      <c r="E1252" s="3">
        <f>tarifest3grenz(A1252,$A$3,Param!$B$5,Param!$C$5,Param!$D$5,Param!$E$5,Param!$B$6,Param!$C$6,Param!$D$6,Param!$E$6)*100</f>
        <v>42</v>
      </c>
      <c r="F1252" s="13">
        <f>soli3(C1252,$A$3,Param!$J$4,Param!$J$5,Param!$J$6)</f>
        <v>2355.48</v>
      </c>
      <c r="G1252" s="3">
        <f>soli3grenz(C1252,$A$3,Param!$J$4,Param!$J$5,Param!$J$6)*100</f>
        <v>5.5</v>
      </c>
      <c r="H1252" s="13">
        <f t="shared" si="460"/>
        <v>45182.48</v>
      </c>
      <c r="I1252" s="3">
        <f t="shared" si="458"/>
        <v>36.378808373590985</v>
      </c>
      <c r="J1252" s="13">
        <f t="shared" si="461"/>
        <v>44.309999999999995</v>
      </c>
      <c r="K1252" s="13">
        <f>tarifest3(A1252,$A$3,Param!$B$10,Param!$C$10,Param!$D$10,Param!$E$10,Param!$B$11,Param!$C$11,Param!$D$11,Param!$E$11)</f>
        <v>47173</v>
      </c>
      <c r="L1252" s="3">
        <f t="shared" si="470"/>
        <v>37.981481481481481</v>
      </c>
      <c r="M1252" s="3">
        <f>tarifest3grenz(A1252,$A$3,Param!$B$10,Param!$C$10,Param!$D$10,Param!$E$10,Param!$B$11,Param!$C$11,Param!$D$11,Param!$E$11)*100</f>
        <v>42</v>
      </c>
      <c r="N1252" s="3">
        <f t="shared" si="471"/>
        <v>32773</v>
      </c>
      <c r="O1252" s="3">
        <f t="shared" si="472"/>
        <v>26.387278582930758</v>
      </c>
      <c r="P1252" s="13">
        <f t="shared" si="462"/>
        <v>86940</v>
      </c>
      <c r="Q1252" s="13">
        <f t="shared" si="473"/>
        <v>0</v>
      </c>
      <c r="R1252" s="13">
        <f>tarifest3(A1252-$K$3,$A$3,Param!$B$10,Param!$C$10,Param!$D$10,Param!$E$10,Param!$B$11,Param!$C$11,Param!$D$11,Param!$E$11)</f>
        <v>38533</v>
      </c>
      <c r="S1252" s="3">
        <f t="shared" si="474"/>
        <v>31.024959742351051</v>
      </c>
      <c r="T1252" s="3">
        <f>IF(A1252&lt;$K$3,$K$2,tarifest3grenz(A1252-$K$3,$A$3,Param!$B$10,Param!$C$10,Param!$D$10,Param!$E$10,Param!$B$11,Param!$C$11,Param!$D$11,Param!$E$11))*100</f>
        <v>42</v>
      </c>
      <c r="U1252" s="3">
        <f>MAX(K1252-tarifest3($K$3,$A$3,Param!$B$10,Param!$C$10,Param!$D$10,Param!$E$10,Param!$B$11,Param!$C$11,Param!$D$11,Param!$E$11),0)</f>
        <v>41943</v>
      </c>
      <c r="V1252" s="3">
        <f t="shared" si="475"/>
        <v>33.770531400966185</v>
      </c>
      <c r="W1252" s="3">
        <f t="shared" si="476"/>
        <v>42</v>
      </c>
      <c r="X1252" s="3">
        <f>soli3grenz(K1252,$A$3,Param!$J$9,Param!$J$10,Param!$J$11)*100</f>
        <v>5.5</v>
      </c>
      <c r="Y1252" s="13">
        <f t="shared" si="463"/>
        <v>41943</v>
      </c>
      <c r="Z1252" s="3">
        <f t="shared" si="477"/>
        <v>33.770531400966185</v>
      </c>
      <c r="AA1252" s="13">
        <f t="shared" si="464"/>
        <v>42</v>
      </c>
      <c r="AB1252" s="13">
        <f t="shared" si="465"/>
        <v>-3239.4800000000032</v>
      </c>
      <c r="AC1252" s="13">
        <f t="shared" si="466"/>
        <v>-2.6082769726248003</v>
      </c>
      <c r="AD1252" s="13">
        <f t="shared" si="467"/>
        <v>-2.3099999999999952</v>
      </c>
      <c r="AE1252" s="3">
        <f t="shared" si="468"/>
        <v>0</v>
      </c>
      <c r="AF1252" s="13">
        <f t="shared" si="456"/>
        <v>3239.4800000000032</v>
      </c>
      <c r="AG1252" s="13">
        <f t="shared" si="478"/>
        <v>2.6082769726248003</v>
      </c>
      <c r="AH1252" s="13">
        <f t="shared" si="457"/>
        <v>2.6082769726248003</v>
      </c>
    </row>
    <row r="1253" spans="1:34" x14ac:dyDescent="0.2">
      <c r="A1253" s="8">
        <f t="shared" si="479"/>
        <v>124300</v>
      </c>
      <c r="B1253" s="9">
        <f t="shared" si="459"/>
        <v>124.3</v>
      </c>
      <c r="C1253" s="13">
        <f>tarifest3(A1253,$A$3,Param!$B$5,Param!$C$5,Param!$D$5,Param!$E$5,Param!$B$6,Param!$C$6,Param!$D$6,Param!$E$6)</f>
        <v>42869</v>
      </c>
      <c r="D1253" s="3">
        <f t="shared" si="469"/>
        <v>34.488334674175377</v>
      </c>
      <c r="E1253" s="3">
        <f>tarifest3grenz(A1253,$A$3,Param!$B$5,Param!$C$5,Param!$D$5,Param!$E$5,Param!$B$6,Param!$C$6,Param!$D$6,Param!$E$6)*100</f>
        <v>42</v>
      </c>
      <c r="F1253" s="13">
        <f>soli3(C1253,$A$3,Param!$J$4,Param!$J$5,Param!$J$6)</f>
        <v>2357.79</v>
      </c>
      <c r="G1253" s="3">
        <f>soli3grenz(C1253,$A$3,Param!$J$4,Param!$J$5,Param!$J$6)*100</f>
        <v>5.5</v>
      </c>
      <c r="H1253" s="13">
        <f t="shared" si="460"/>
        <v>45226.79</v>
      </c>
      <c r="I1253" s="3">
        <f t="shared" si="458"/>
        <v>36.385189058728884</v>
      </c>
      <c r="J1253" s="13">
        <f t="shared" si="461"/>
        <v>44.309999999999995</v>
      </c>
      <c r="K1253" s="13">
        <f>tarifest3(A1253,$A$3,Param!$B$10,Param!$C$10,Param!$D$10,Param!$E$10,Param!$B$11,Param!$C$11,Param!$D$11,Param!$E$11)</f>
        <v>47215</v>
      </c>
      <c r="L1253" s="3">
        <f t="shared" si="470"/>
        <v>37.984714400643604</v>
      </c>
      <c r="M1253" s="3">
        <f>tarifest3grenz(A1253,$A$3,Param!$B$10,Param!$C$10,Param!$D$10,Param!$E$10,Param!$B$11,Param!$C$11,Param!$D$11,Param!$E$11)*100</f>
        <v>42</v>
      </c>
      <c r="N1253" s="3">
        <f t="shared" si="471"/>
        <v>32815</v>
      </c>
      <c r="O1253" s="3">
        <f t="shared" si="472"/>
        <v>26.399839098954143</v>
      </c>
      <c r="P1253" s="13">
        <f t="shared" si="462"/>
        <v>87010</v>
      </c>
      <c r="Q1253" s="13">
        <f t="shared" si="473"/>
        <v>0</v>
      </c>
      <c r="R1253" s="13">
        <f>tarifest3(A1253-$K$3,$A$3,Param!$B$10,Param!$C$10,Param!$D$10,Param!$E$10,Param!$B$11,Param!$C$11,Param!$D$11,Param!$E$11)</f>
        <v>38575</v>
      </c>
      <c r="S1253" s="3">
        <f t="shared" si="474"/>
        <v>31.033789219629927</v>
      </c>
      <c r="T1253" s="3">
        <f>IF(A1253&lt;$K$3,$K$2,tarifest3grenz(A1253-$K$3,$A$3,Param!$B$10,Param!$C$10,Param!$D$10,Param!$E$10,Param!$B$11,Param!$C$11,Param!$D$11,Param!$E$11))*100</f>
        <v>42</v>
      </c>
      <c r="U1253" s="3">
        <f>MAX(K1253-tarifest3($K$3,$A$3,Param!$B$10,Param!$C$10,Param!$D$10,Param!$E$10,Param!$B$11,Param!$C$11,Param!$D$11,Param!$E$11),0)</f>
        <v>41985</v>
      </c>
      <c r="V1253" s="3">
        <f t="shared" si="475"/>
        <v>33.777152051488336</v>
      </c>
      <c r="W1253" s="3">
        <f t="shared" si="476"/>
        <v>42</v>
      </c>
      <c r="X1253" s="3">
        <f>soli3grenz(K1253,$A$3,Param!$J$9,Param!$J$10,Param!$J$11)*100</f>
        <v>5.5</v>
      </c>
      <c r="Y1253" s="13">
        <f t="shared" si="463"/>
        <v>41985</v>
      </c>
      <c r="Z1253" s="3">
        <f t="shared" si="477"/>
        <v>33.777152051488336</v>
      </c>
      <c r="AA1253" s="13">
        <f t="shared" si="464"/>
        <v>42</v>
      </c>
      <c r="AB1253" s="13">
        <f t="shared" si="465"/>
        <v>-3241.7900000000009</v>
      </c>
      <c r="AC1253" s="13">
        <f t="shared" si="466"/>
        <v>-2.6080370072405472</v>
      </c>
      <c r="AD1253" s="13">
        <f t="shared" si="467"/>
        <v>-2.3099999999999952</v>
      </c>
      <c r="AE1253" s="3">
        <f t="shared" si="468"/>
        <v>0</v>
      </c>
      <c r="AF1253" s="13">
        <f t="shared" si="456"/>
        <v>3241.7900000000009</v>
      </c>
      <c r="AG1253" s="13">
        <f t="shared" si="478"/>
        <v>2.6080370072405472</v>
      </c>
      <c r="AH1253" s="13">
        <f t="shared" si="457"/>
        <v>2.6080370072405472</v>
      </c>
    </row>
    <row r="1254" spans="1:34" x14ac:dyDescent="0.2">
      <c r="A1254" s="8">
        <f t="shared" si="479"/>
        <v>124400</v>
      </c>
      <c r="B1254" s="9">
        <f t="shared" si="459"/>
        <v>124.4</v>
      </c>
      <c r="C1254" s="13">
        <f>tarifest3(A1254,$A$3,Param!$B$5,Param!$C$5,Param!$D$5,Param!$E$5,Param!$B$6,Param!$C$6,Param!$D$6,Param!$E$6)</f>
        <v>42911</v>
      </c>
      <c r="D1254" s="3">
        <f t="shared" si="469"/>
        <v>34.494372990353703</v>
      </c>
      <c r="E1254" s="3">
        <f>tarifest3grenz(A1254,$A$3,Param!$B$5,Param!$C$5,Param!$D$5,Param!$E$5,Param!$B$6,Param!$C$6,Param!$D$6,Param!$E$6)*100</f>
        <v>42</v>
      </c>
      <c r="F1254" s="13">
        <f>soli3(C1254,$A$3,Param!$J$4,Param!$J$5,Param!$J$6)</f>
        <v>2360.1</v>
      </c>
      <c r="G1254" s="3">
        <f>soli3grenz(C1254,$A$3,Param!$J$4,Param!$J$5,Param!$J$6)*100</f>
        <v>5.5</v>
      </c>
      <c r="H1254" s="13">
        <f t="shared" si="460"/>
        <v>45271.1</v>
      </c>
      <c r="I1254" s="3">
        <f t="shared" si="458"/>
        <v>36.391559485530543</v>
      </c>
      <c r="J1254" s="13">
        <f t="shared" si="461"/>
        <v>44.309999999999995</v>
      </c>
      <c r="K1254" s="13">
        <f>tarifest3(A1254,$A$3,Param!$B$10,Param!$C$10,Param!$D$10,Param!$E$10,Param!$B$11,Param!$C$11,Param!$D$11,Param!$E$11)</f>
        <v>47257</v>
      </c>
      <c r="L1254" s="3">
        <f t="shared" si="470"/>
        <v>37.987942122186496</v>
      </c>
      <c r="M1254" s="3">
        <f>tarifest3grenz(A1254,$A$3,Param!$B$10,Param!$C$10,Param!$D$10,Param!$E$10,Param!$B$11,Param!$C$11,Param!$D$11,Param!$E$11)*100</f>
        <v>42</v>
      </c>
      <c r="N1254" s="3">
        <f t="shared" si="471"/>
        <v>32857</v>
      </c>
      <c r="O1254" s="3">
        <f t="shared" si="472"/>
        <v>26.412379421221864</v>
      </c>
      <c r="P1254" s="13">
        <f t="shared" si="462"/>
        <v>87080</v>
      </c>
      <c r="Q1254" s="13">
        <f t="shared" si="473"/>
        <v>0</v>
      </c>
      <c r="R1254" s="13">
        <f>tarifest3(A1254-$K$3,$A$3,Param!$B$10,Param!$C$10,Param!$D$10,Param!$E$10,Param!$B$11,Param!$C$11,Param!$D$11,Param!$E$11)</f>
        <v>38617</v>
      </c>
      <c r="S1254" s="3">
        <f t="shared" si="474"/>
        <v>31.04260450160772</v>
      </c>
      <c r="T1254" s="3">
        <f>IF(A1254&lt;$K$3,$K$2,tarifest3grenz(A1254-$K$3,$A$3,Param!$B$10,Param!$C$10,Param!$D$10,Param!$E$10,Param!$B$11,Param!$C$11,Param!$D$11,Param!$E$11))*100</f>
        <v>42</v>
      </c>
      <c r="U1254" s="3">
        <f>MAX(K1254-tarifest3($K$3,$A$3,Param!$B$10,Param!$C$10,Param!$D$10,Param!$E$10,Param!$B$11,Param!$C$11,Param!$D$11,Param!$E$11),0)</f>
        <v>42027</v>
      </c>
      <c r="V1254" s="3">
        <f t="shared" si="475"/>
        <v>33.783762057877816</v>
      </c>
      <c r="W1254" s="3">
        <f t="shared" si="476"/>
        <v>42</v>
      </c>
      <c r="X1254" s="3">
        <f>soli3grenz(K1254,$A$3,Param!$J$9,Param!$J$10,Param!$J$11)*100</f>
        <v>5.5</v>
      </c>
      <c r="Y1254" s="13">
        <f t="shared" si="463"/>
        <v>42027</v>
      </c>
      <c r="Z1254" s="3">
        <f t="shared" si="477"/>
        <v>33.783762057877816</v>
      </c>
      <c r="AA1254" s="13">
        <f t="shared" si="464"/>
        <v>42</v>
      </c>
      <c r="AB1254" s="13">
        <f t="shared" si="465"/>
        <v>-3244.0999999999985</v>
      </c>
      <c r="AC1254" s="13">
        <f t="shared" si="466"/>
        <v>-2.6077974276527272</v>
      </c>
      <c r="AD1254" s="13">
        <f t="shared" si="467"/>
        <v>-2.3099999999999952</v>
      </c>
      <c r="AE1254" s="3">
        <f t="shared" si="468"/>
        <v>0</v>
      </c>
      <c r="AF1254" s="13">
        <f t="shared" si="456"/>
        <v>3244.0999999999985</v>
      </c>
      <c r="AG1254" s="13">
        <f t="shared" si="478"/>
        <v>2.6077974276527272</v>
      </c>
      <c r="AH1254" s="13">
        <f t="shared" si="457"/>
        <v>2.6077974276527272</v>
      </c>
    </row>
    <row r="1255" spans="1:34" x14ac:dyDescent="0.2">
      <c r="A1255" s="8">
        <f t="shared" si="479"/>
        <v>124500</v>
      </c>
      <c r="B1255" s="9">
        <f t="shared" si="459"/>
        <v>124.5</v>
      </c>
      <c r="C1255" s="13">
        <f>tarifest3(A1255,$A$3,Param!$B$5,Param!$C$5,Param!$D$5,Param!$E$5,Param!$B$6,Param!$C$6,Param!$D$6,Param!$E$6)</f>
        <v>42953</v>
      </c>
      <c r="D1255" s="3">
        <f t="shared" si="469"/>
        <v>34.500401606425704</v>
      </c>
      <c r="E1255" s="3">
        <f>tarifest3grenz(A1255,$A$3,Param!$B$5,Param!$C$5,Param!$D$5,Param!$E$5,Param!$B$6,Param!$C$6,Param!$D$6,Param!$E$6)*100</f>
        <v>42</v>
      </c>
      <c r="F1255" s="13">
        <f>soli3(C1255,$A$3,Param!$J$4,Param!$J$5,Param!$J$6)</f>
        <v>2362.41</v>
      </c>
      <c r="G1255" s="3">
        <f>soli3grenz(C1255,$A$3,Param!$J$4,Param!$J$5,Param!$J$6)*100</f>
        <v>5.5</v>
      </c>
      <c r="H1255" s="13">
        <f t="shared" si="460"/>
        <v>45315.41</v>
      </c>
      <c r="I1255" s="3">
        <f t="shared" si="458"/>
        <v>36.397919678714864</v>
      </c>
      <c r="J1255" s="13">
        <f t="shared" si="461"/>
        <v>44.309999999999995</v>
      </c>
      <c r="K1255" s="13">
        <f>tarifest3(A1255,$A$3,Param!$B$10,Param!$C$10,Param!$D$10,Param!$E$10,Param!$B$11,Param!$C$11,Param!$D$11,Param!$E$11)</f>
        <v>47299</v>
      </c>
      <c r="L1255" s="3">
        <f t="shared" si="470"/>
        <v>37.991164658634538</v>
      </c>
      <c r="M1255" s="3">
        <f>tarifest3grenz(A1255,$A$3,Param!$B$10,Param!$C$10,Param!$D$10,Param!$E$10,Param!$B$11,Param!$C$11,Param!$D$11,Param!$E$11)*100</f>
        <v>42</v>
      </c>
      <c r="N1255" s="3">
        <f t="shared" si="471"/>
        <v>32899</v>
      </c>
      <c r="O1255" s="3">
        <f t="shared" si="472"/>
        <v>26.424899598393576</v>
      </c>
      <c r="P1255" s="13">
        <f t="shared" si="462"/>
        <v>87150</v>
      </c>
      <c r="Q1255" s="13">
        <f t="shared" si="473"/>
        <v>0</v>
      </c>
      <c r="R1255" s="13">
        <f>tarifest3(A1255-$K$3,$A$3,Param!$B$10,Param!$C$10,Param!$D$10,Param!$E$10,Param!$B$11,Param!$C$11,Param!$D$11,Param!$E$11)</f>
        <v>38659</v>
      </c>
      <c r="S1255" s="3">
        <f t="shared" si="474"/>
        <v>31.051405622489959</v>
      </c>
      <c r="T1255" s="3">
        <f>IF(A1255&lt;$K$3,$K$2,tarifest3grenz(A1255-$K$3,$A$3,Param!$B$10,Param!$C$10,Param!$D$10,Param!$E$10,Param!$B$11,Param!$C$11,Param!$D$11,Param!$E$11))*100</f>
        <v>42</v>
      </c>
      <c r="U1255" s="3">
        <f>MAX(K1255-tarifest3($K$3,$A$3,Param!$B$10,Param!$C$10,Param!$D$10,Param!$E$10,Param!$B$11,Param!$C$11,Param!$D$11,Param!$E$11),0)</f>
        <v>42069</v>
      </c>
      <c r="V1255" s="3">
        <f t="shared" si="475"/>
        <v>33.790361445783134</v>
      </c>
      <c r="W1255" s="3">
        <f t="shared" si="476"/>
        <v>42</v>
      </c>
      <c r="X1255" s="3">
        <f>soli3grenz(K1255,$A$3,Param!$J$9,Param!$J$10,Param!$J$11)*100</f>
        <v>5.5</v>
      </c>
      <c r="Y1255" s="13">
        <f t="shared" si="463"/>
        <v>42069</v>
      </c>
      <c r="Z1255" s="3">
        <f t="shared" si="477"/>
        <v>33.790361445783134</v>
      </c>
      <c r="AA1255" s="13">
        <f t="shared" si="464"/>
        <v>42</v>
      </c>
      <c r="AB1255" s="13">
        <f t="shared" si="465"/>
        <v>-3246.4100000000035</v>
      </c>
      <c r="AC1255" s="13">
        <f t="shared" si="466"/>
        <v>-2.6075582329317299</v>
      </c>
      <c r="AD1255" s="13">
        <f t="shared" si="467"/>
        <v>-2.3099999999999952</v>
      </c>
      <c r="AE1255" s="3">
        <f t="shared" si="468"/>
        <v>0</v>
      </c>
      <c r="AF1255" s="13">
        <f t="shared" si="456"/>
        <v>3246.4100000000035</v>
      </c>
      <c r="AG1255" s="13">
        <f t="shared" si="478"/>
        <v>2.6075582329317299</v>
      </c>
      <c r="AH1255" s="13">
        <f t="shared" si="457"/>
        <v>2.6075582329317299</v>
      </c>
    </row>
    <row r="1256" spans="1:34" x14ac:dyDescent="0.2">
      <c r="A1256" s="8">
        <f t="shared" si="479"/>
        <v>124600</v>
      </c>
      <c r="B1256" s="9">
        <f t="shared" si="459"/>
        <v>124.6</v>
      </c>
      <c r="C1256" s="13">
        <f>tarifest3(A1256,$A$3,Param!$B$5,Param!$C$5,Param!$D$5,Param!$E$5,Param!$B$6,Param!$C$6,Param!$D$6,Param!$E$6)</f>
        <v>42995</v>
      </c>
      <c r="D1256" s="3">
        <f t="shared" si="469"/>
        <v>34.506420545746387</v>
      </c>
      <c r="E1256" s="3">
        <f>tarifest3grenz(A1256,$A$3,Param!$B$5,Param!$C$5,Param!$D$5,Param!$E$5,Param!$B$6,Param!$C$6,Param!$D$6,Param!$E$6)*100</f>
        <v>42</v>
      </c>
      <c r="F1256" s="13">
        <f>soli3(C1256,$A$3,Param!$J$4,Param!$J$5,Param!$J$6)</f>
        <v>2364.7199999999998</v>
      </c>
      <c r="G1256" s="3">
        <f>soli3grenz(C1256,$A$3,Param!$J$4,Param!$J$5,Param!$J$6)*100</f>
        <v>5.5</v>
      </c>
      <c r="H1256" s="13">
        <f t="shared" si="460"/>
        <v>45359.72</v>
      </c>
      <c r="I1256" s="3">
        <f t="shared" si="458"/>
        <v>36.404269662921351</v>
      </c>
      <c r="J1256" s="13">
        <f t="shared" si="461"/>
        <v>44.309999999999995</v>
      </c>
      <c r="K1256" s="13">
        <f>tarifest3(A1256,$A$3,Param!$B$10,Param!$C$10,Param!$D$10,Param!$E$10,Param!$B$11,Param!$C$11,Param!$D$11,Param!$E$11)</f>
        <v>47341</v>
      </c>
      <c r="L1256" s="3">
        <f t="shared" si="470"/>
        <v>37.99438202247191</v>
      </c>
      <c r="M1256" s="3">
        <f>tarifest3grenz(A1256,$A$3,Param!$B$10,Param!$C$10,Param!$D$10,Param!$E$10,Param!$B$11,Param!$C$11,Param!$D$11,Param!$E$11)*100</f>
        <v>42</v>
      </c>
      <c r="N1256" s="3">
        <f t="shared" si="471"/>
        <v>32941</v>
      </c>
      <c r="O1256" s="3">
        <f t="shared" si="472"/>
        <v>26.43739967897271</v>
      </c>
      <c r="P1256" s="13">
        <f t="shared" si="462"/>
        <v>87220</v>
      </c>
      <c r="Q1256" s="13">
        <f t="shared" si="473"/>
        <v>0</v>
      </c>
      <c r="R1256" s="13">
        <f>tarifest3(A1256-$K$3,$A$3,Param!$B$10,Param!$C$10,Param!$D$10,Param!$E$10,Param!$B$11,Param!$C$11,Param!$D$11,Param!$E$11)</f>
        <v>38701</v>
      </c>
      <c r="S1256" s="3">
        <f t="shared" si="474"/>
        <v>31.06019261637239</v>
      </c>
      <c r="T1256" s="3">
        <f>IF(A1256&lt;$K$3,$K$2,tarifest3grenz(A1256-$K$3,$A$3,Param!$B$10,Param!$C$10,Param!$D$10,Param!$E$10,Param!$B$11,Param!$C$11,Param!$D$11,Param!$E$11))*100</f>
        <v>42</v>
      </c>
      <c r="U1256" s="3">
        <f>MAX(K1256-tarifest3($K$3,$A$3,Param!$B$10,Param!$C$10,Param!$D$10,Param!$E$10,Param!$B$11,Param!$C$11,Param!$D$11,Param!$E$11),0)</f>
        <v>42111</v>
      </c>
      <c r="V1256" s="3">
        <f t="shared" si="475"/>
        <v>33.796950240770471</v>
      </c>
      <c r="W1256" s="3">
        <f t="shared" si="476"/>
        <v>42</v>
      </c>
      <c r="X1256" s="3">
        <f>soli3grenz(K1256,$A$3,Param!$J$9,Param!$J$10,Param!$J$11)*100</f>
        <v>5.5</v>
      </c>
      <c r="Y1256" s="13">
        <f t="shared" si="463"/>
        <v>42111</v>
      </c>
      <c r="Z1256" s="3">
        <f t="shared" si="477"/>
        <v>33.796950240770471</v>
      </c>
      <c r="AA1256" s="13">
        <f t="shared" si="464"/>
        <v>42</v>
      </c>
      <c r="AB1256" s="13">
        <f t="shared" si="465"/>
        <v>-3248.7200000000012</v>
      </c>
      <c r="AC1256" s="13">
        <f t="shared" si="466"/>
        <v>-2.60731942215088</v>
      </c>
      <c r="AD1256" s="13">
        <f t="shared" si="467"/>
        <v>-2.3099999999999952</v>
      </c>
      <c r="AE1256" s="3">
        <f t="shared" si="468"/>
        <v>0</v>
      </c>
      <c r="AF1256" s="13">
        <f t="shared" si="456"/>
        <v>3248.7200000000012</v>
      </c>
      <c r="AG1256" s="13">
        <f t="shared" si="478"/>
        <v>2.60731942215088</v>
      </c>
      <c r="AH1256" s="13">
        <f t="shared" si="457"/>
        <v>2.60731942215088</v>
      </c>
    </row>
    <row r="1257" spans="1:34" x14ac:dyDescent="0.2">
      <c r="A1257" s="8">
        <f t="shared" si="479"/>
        <v>124700</v>
      </c>
      <c r="B1257" s="9">
        <f>+A1257/1000</f>
        <v>124.7</v>
      </c>
      <c r="C1257" s="13">
        <f>tarifest3(A1257,$A$3,Param!$B$5,Param!$C$5,Param!$D$5,Param!$E$5,Param!$B$6,Param!$C$6,Param!$D$6,Param!$E$6)</f>
        <v>43037</v>
      </c>
      <c r="D1257" s="3">
        <f t="shared" si="469"/>
        <v>34.512429831595831</v>
      </c>
      <c r="E1257" s="3">
        <f>tarifest3grenz(A1257,$A$3,Param!$B$5,Param!$C$5,Param!$D$5,Param!$E$5,Param!$B$6,Param!$C$6,Param!$D$6,Param!$E$6)*100</f>
        <v>42</v>
      </c>
      <c r="F1257" s="13">
        <f>soli3(C1257,$A$3,Param!$J$4,Param!$J$5,Param!$J$6)</f>
        <v>2367.0300000000002</v>
      </c>
      <c r="G1257" s="3">
        <f>soli3grenz(C1257,$A$3,Param!$J$4,Param!$J$5,Param!$J$6)*100</f>
        <v>5.5</v>
      </c>
      <c r="H1257" s="13">
        <f t="shared" si="460"/>
        <v>45404.03</v>
      </c>
      <c r="I1257" s="3">
        <f t="shared" si="458"/>
        <v>36.410609462710504</v>
      </c>
      <c r="J1257" s="13">
        <f t="shared" si="461"/>
        <v>44.309999999999995</v>
      </c>
      <c r="K1257" s="13">
        <f>tarifest3(A1257,$A$3,Param!$B$10,Param!$C$10,Param!$D$10,Param!$E$10,Param!$B$11,Param!$C$11,Param!$D$11,Param!$E$11)</f>
        <v>47383</v>
      </c>
      <c r="L1257" s="3">
        <f t="shared" si="470"/>
        <v>37.997594226142745</v>
      </c>
      <c r="M1257" s="3">
        <f>tarifest3grenz(A1257,$A$3,Param!$B$10,Param!$C$10,Param!$D$10,Param!$E$10,Param!$B$11,Param!$C$11,Param!$D$11,Param!$E$11)*100</f>
        <v>42</v>
      </c>
      <c r="N1257" s="3">
        <f t="shared" si="471"/>
        <v>32983</v>
      </c>
      <c r="O1257" s="3">
        <f t="shared" si="472"/>
        <v>26.44987971130714</v>
      </c>
      <c r="P1257" s="13">
        <f t="shared" si="462"/>
        <v>87290</v>
      </c>
      <c r="Q1257" s="13">
        <f t="shared" si="473"/>
        <v>0</v>
      </c>
      <c r="R1257" s="13">
        <f>tarifest3(A1257-$K$3,$A$3,Param!$B$10,Param!$C$10,Param!$D$10,Param!$E$10,Param!$B$11,Param!$C$11,Param!$D$11,Param!$E$11)</f>
        <v>38743</v>
      </c>
      <c r="S1257" s="3">
        <f t="shared" si="474"/>
        <v>31.068965517241381</v>
      </c>
      <c r="T1257" s="3">
        <f>IF(A1257&lt;$K$3,$K$2,tarifest3grenz(A1257-$K$3,$A$3,Param!$B$10,Param!$C$10,Param!$D$10,Param!$E$10,Param!$B$11,Param!$C$11,Param!$D$11,Param!$E$11))*100</f>
        <v>42</v>
      </c>
      <c r="U1257" s="3">
        <f>MAX(K1257-tarifest3($K$3,$A$3,Param!$B$10,Param!$C$10,Param!$D$10,Param!$E$10,Param!$B$11,Param!$C$11,Param!$D$11,Param!$E$11),0)</f>
        <v>42153</v>
      </c>
      <c r="V1257" s="3">
        <f t="shared" si="475"/>
        <v>33.803528468323982</v>
      </c>
      <c r="W1257" s="3">
        <f t="shared" si="476"/>
        <v>42</v>
      </c>
      <c r="X1257" s="3">
        <f>soli3grenz(K1257,$A$3,Param!$J$9,Param!$J$10,Param!$J$11)*100</f>
        <v>5.5</v>
      </c>
      <c r="Y1257" s="13">
        <f t="shared" si="463"/>
        <v>42153</v>
      </c>
      <c r="Z1257" s="3">
        <f t="shared" si="477"/>
        <v>33.803528468323982</v>
      </c>
      <c r="AA1257" s="13">
        <f t="shared" si="464"/>
        <v>42</v>
      </c>
      <c r="AB1257" s="13">
        <f t="shared" si="465"/>
        <v>-3251.0299999999988</v>
      </c>
      <c r="AC1257" s="13">
        <f t="shared" si="466"/>
        <v>-2.6070809943865214</v>
      </c>
      <c r="AD1257" s="13">
        <f t="shared" si="467"/>
        <v>-2.3099999999999952</v>
      </c>
      <c r="AE1257" s="3">
        <f t="shared" si="468"/>
        <v>0</v>
      </c>
      <c r="AF1257" s="13">
        <f t="shared" si="456"/>
        <v>3251.0299999999988</v>
      </c>
      <c r="AG1257" s="13">
        <f t="shared" si="478"/>
        <v>2.6070809943865214</v>
      </c>
      <c r="AH1257" s="13">
        <f t="shared" si="457"/>
        <v>2.6070809943865214</v>
      </c>
    </row>
    <row r="1258" spans="1:34" x14ac:dyDescent="0.2">
      <c r="A1258" s="8">
        <f t="shared" si="479"/>
        <v>124800</v>
      </c>
      <c r="B1258" s="9">
        <f>+A1258/1000</f>
        <v>124.8</v>
      </c>
      <c r="C1258" s="13">
        <f>tarifest3(A1258,$A$3,Param!$B$5,Param!$C$5,Param!$D$5,Param!$E$5,Param!$B$6,Param!$C$6,Param!$D$6,Param!$E$6)</f>
        <v>43079</v>
      </c>
      <c r="D1258" s="3">
        <f t="shared" si="469"/>
        <v>34.518429487179489</v>
      </c>
      <c r="E1258" s="3">
        <f>tarifest3grenz(A1258,$A$3,Param!$B$5,Param!$C$5,Param!$D$5,Param!$E$5,Param!$B$6,Param!$C$6,Param!$D$6,Param!$E$6)*100</f>
        <v>42</v>
      </c>
      <c r="F1258" s="13">
        <f>soli3(C1258,$A$3,Param!$J$4,Param!$J$5,Param!$J$6)</f>
        <v>2369.34</v>
      </c>
      <c r="G1258" s="3">
        <f>soli3grenz(C1258,$A$3,Param!$J$4,Param!$J$5,Param!$J$6)*100</f>
        <v>5.5</v>
      </c>
      <c r="H1258" s="13">
        <f t="shared" si="460"/>
        <v>45448.34</v>
      </c>
      <c r="I1258" s="3">
        <f t="shared" si="458"/>
        <v>36.4169391025641</v>
      </c>
      <c r="J1258" s="13">
        <f t="shared" si="461"/>
        <v>44.309999999999995</v>
      </c>
      <c r="K1258" s="13">
        <f>tarifest3(A1258,$A$3,Param!$B$10,Param!$C$10,Param!$D$10,Param!$E$10,Param!$B$11,Param!$C$11,Param!$D$11,Param!$E$11)</f>
        <v>47425</v>
      </c>
      <c r="L1258" s="3">
        <f t="shared" si="470"/>
        <v>38.000801282051285</v>
      </c>
      <c r="M1258" s="3">
        <f>tarifest3grenz(A1258,$A$3,Param!$B$10,Param!$C$10,Param!$D$10,Param!$E$10,Param!$B$11,Param!$C$11,Param!$D$11,Param!$E$11)*100</f>
        <v>42</v>
      </c>
      <c r="N1258" s="3">
        <f t="shared" si="471"/>
        <v>33025</v>
      </c>
      <c r="O1258" s="3">
        <f t="shared" si="472"/>
        <v>26.462339743589741</v>
      </c>
      <c r="P1258" s="13">
        <f t="shared" si="462"/>
        <v>87360</v>
      </c>
      <c r="Q1258" s="13">
        <f t="shared" si="473"/>
        <v>0</v>
      </c>
      <c r="R1258" s="13">
        <f>tarifest3(A1258-$K$3,$A$3,Param!$B$10,Param!$C$10,Param!$D$10,Param!$E$10,Param!$B$11,Param!$C$11,Param!$D$11,Param!$E$11)</f>
        <v>38785</v>
      </c>
      <c r="S1258" s="3">
        <f t="shared" si="474"/>
        <v>31.077724358974358</v>
      </c>
      <c r="T1258" s="3">
        <f>IF(A1258&lt;$K$3,$K$2,tarifest3grenz(A1258-$K$3,$A$3,Param!$B$10,Param!$C$10,Param!$D$10,Param!$E$10,Param!$B$11,Param!$C$11,Param!$D$11,Param!$E$11))*100</f>
        <v>42</v>
      </c>
      <c r="U1258" s="3">
        <f>MAX(K1258-tarifest3($K$3,$A$3,Param!$B$10,Param!$C$10,Param!$D$10,Param!$E$10,Param!$B$11,Param!$C$11,Param!$D$11,Param!$E$11),0)</f>
        <v>42195</v>
      </c>
      <c r="V1258" s="3">
        <f t="shared" si="475"/>
        <v>33.810096153846153</v>
      </c>
      <c r="W1258" s="3">
        <f t="shared" si="476"/>
        <v>42</v>
      </c>
      <c r="X1258" s="3">
        <f>soli3grenz(K1258,$A$3,Param!$J$9,Param!$J$10,Param!$J$11)*100</f>
        <v>5.5</v>
      </c>
      <c r="Y1258" s="13">
        <f t="shared" si="463"/>
        <v>42195</v>
      </c>
      <c r="Z1258" s="3">
        <f t="shared" si="477"/>
        <v>33.810096153846153</v>
      </c>
      <c r="AA1258" s="13">
        <f t="shared" si="464"/>
        <v>42</v>
      </c>
      <c r="AB1258" s="13">
        <f t="shared" si="465"/>
        <v>-3253.3399999999965</v>
      </c>
      <c r="AC1258" s="13">
        <f t="shared" si="466"/>
        <v>-2.6068429487179472</v>
      </c>
      <c r="AD1258" s="13">
        <f t="shared" si="467"/>
        <v>-2.3099999999999952</v>
      </c>
      <c r="AE1258" s="3">
        <f t="shared" si="468"/>
        <v>0</v>
      </c>
      <c r="AF1258" s="13">
        <f t="shared" si="456"/>
        <v>3253.3399999999965</v>
      </c>
      <c r="AG1258" s="13">
        <f t="shared" si="478"/>
        <v>2.6068429487179472</v>
      </c>
      <c r="AH1258" s="13">
        <f t="shared" si="457"/>
        <v>2.6068429487179472</v>
      </c>
    </row>
    <row r="1259" spans="1:34" x14ac:dyDescent="0.2">
      <c r="A1259" s="8">
        <f t="shared" si="479"/>
        <v>124900</v>
      </c>
      <c r="B1259" s="9">
        <f>+A1259/1000</f>
        <v>124.9</v>
      </c>
      <c r="C1259" s="13">
        <f>tarifest3(A1259,$A$3,Param!$B$5,Param!$C$5,Param!$D$5,Param!$E$5,Param!$B$6,Param!$C$6,Param!$D$6,Param!$E$6)</f>
        <v>43121</v>
      </c>
      <c r="D1259" s="3">
        <f t="shared" si="469"/>
        <v>34.524419535628503</v>
      </c>
      <c r="E1259" s="3">
        <f>tarifest3grenz(A1259,$A$3,Param!$B$5,Param!$C$5,Param!$D$5,Param!$E$5,Param!$B$6,Param!$C$6,Param!$D$6,Param!$E$6)*100</f>
        <v>42</v>
      </c>
      <c r="F1259" s="13">
        <f>soli3(C1259,$A$3,Param!$J$4,Param!$J$5,Param!$J$6)</f>
        <v>2371.65</v>
      </c>
      <c r="G1259" s="3">
        <f>soli3grenz(C1259,$A$3,Param!$J$4,Param!$J$5,Param!$J$6)*100</f>
        <v>5.5</v>
      </c>
      <c r="H1259" s="13">
        <f t="shared" si="460"/>
        <v>45492.65</v>
      </c>
      <c r="I1259" s="3">
        <f t="shared" si="458"/>
        <v>36.423258606885511</v>
      </c>
      <c r="J1259" s="13">
        <f t="shared" si="461"/>
        <v>44.309999999999995</v>
      </c>
      <c r="K1259" s="13">
        <f>tarifest3(A1259,$A$3,Param!$B$10,Param!$C$10,Param!$D$10,Param!$E$10,Param!$B$11,Param!$C$11,Param!$D$11,Param!$E$11)</f>
        <v>47467</v>
      </c>
      <c r="L1259" s="3">
        <f t="shared" si="470"/>
        <v>38.004003202562046</v>
      </c>
      <c r="M1259" s="3">
        <f>tarifest3grenz(A1259,$A$3,Param!$B$10,Param!$C$10,Param!$D$10,Param!$E$10,Param!$B$11,Param!$C$11,Param!$D$11,Param!$E$11)*100</f>
        <v>42</v>
      </c>
      <c r="N1259" s="3">
        <f t="shared" si="471"/>
        <v>33067</v>
      </c>
      <c r="O1259" s="3">
        <f t="shared" si="472"/>
        <v>26.474779823859084</v>
      </c>
      <c r="P1259" s="13">
        <f t="shared" si="462"/>
        <v>87430</v>
      </c>
      <c r="Q1259" s="13">
        <f t="shared" si="473"/>
        <v>0</v>
      </c>
      <c r="R1259" s="13">
        <f>tarifest3(A1259-$K$3,$A$3,Param!$B$10,Param!$C$10,Param!$D$10,Param!$E$10,Param!$B$11,Param!$C$11,Param!$D$11,Param!$E$11)</f>
        <v>38827</v>
      </c>
      <c r="S1259" s="3">
        <f t="shared" si="474"/>
        <v>31.08646917534027</v>
      </c>
      <c r="T1259" s="3">
        <f>IF(A1259&lt;$K$3,$K$2,tarifest3grenz(A1259-$K$3,$A$3,Param!$B$10,Param!$C$10,Param!$D$10,Param!$E$10,Param!$B$11,Param!$C$11,Param!$D$11,Param!$E$11))*100</f>
        <v>42</v>
      </c>
      <c r="U1259" s="3">
        <f>MAX(K1259-tarifest3($K$3,$A$3,Param!$B$10,Param!$C$10,Param!$D$10,Param!$E$10,Param!$B$11,Param!$C$11,Param!$D$11,Param!$E$11),0)</f>
        <v>42237</v>
      </c>
      <c r="V1259" s="3">
        <f t="shared" si="475"/>
        <v>33.816653322658127</v>
      </c>
      <c r="W1259" s="3">
        <f t="shared" si="476"/>
        <v>42</v>
      </c>
      <c r="X1259" s="3">
        <f>soli3grenz(K1259,$A$3,Param!$J$9,Param!$J$10,Param!$J$11)*100</f>
        <v>5.5</v>
      </c>
      <c r="Y1259" s="13">
        <f t="shared" si="463"/>
        <v>42237</v>
      </c>
      <c r="Z1259" s="3">
        <f t="shared" si="477"/>
        <v>33.816653322658127</v>
      </c>
      <c r="AA1259" s="13">
        <f t="shared" si="464"/>
        <v>42</v>
      </c>
      <c r="AB1259" s="13">
        <f t="shared" si="465"/>
        <v>-3255.6500000000015</v>
      </c>
      <c r="AC1259" s="13">
        <f t="shared" si="466"/>
        <v>-2.6066052842273848</v>
      </c>
      <c r="AD1259" s="13">
        <f t="shared" si="467"/>
        <v>-2.3099999999999952</v>
      </c>
      <c r="AE1259" s="3">
        <f t="shared" si="468"/>
        <v>0</v>
      </c>
      <c r="AF1259" s="13">
        <f t="shared" si="456"/>
        <v>3255.6500000000015</v>
      </c>
      <c r="AG1259" s="13">
        <f t="shared" si="478"/>
        <v>2.6066052842273848</v>
      </c>
      <c r="AH1259" s="13">
        <f t="shared" si="457"/>
        <v>2.6066052842273848</v>
      </c>
    </row>
    <row r="1260" spans="1:34" x14ac:dyDescent="0.2">
      <c r="A1260" s="8">
        <f t="shared" si="479"/>
        <v>125000</v>
      </c>
      <c r="B1260" s="9">
        <f>+A1260/1000</f>
        <v>125</v>
      </c>
      <c r="C1260" s="13">
        <f>tarifest3(A1260,$A$3,Param!$B$5,Param!$C$5,Param!$D$5,Param!$E$5,Param!$B$6,Param!$C$6,Param!$D$6,Param!$E$6)</f>
        <v>43163</v>
      </c>
      <c r="D1260" s="3">
        <f t="shared" si="469"/>
        <v>34.5304</v>
      </c>
      <c r="E1260" s="3">
        <f>tarifest3grenz(A1260,$A$3,Param!$B$5,Param!$C$5,Param!$D$5,Param!$E$5,Param!$B$6,Param!$C$6,Param!$D$6,Param!$E$6)*100</f>
        <v>42</v>
      </c>
      <c r="F1260" s="13">
        <f>soli3(C1260,$A$3,Param!$J$4,Param!$J$5,Param!$J$6)</f>
        <v>2373.96</v>
      </c>
      <c r="G1260" s="3">
        <f>soli3grenz(C1260,$A$3,Param!$J$4,Param!$J$5,Param!$J$6)*100</f>
        <v>5.5</v>
      </c>
      <c r="H1260" s="13">
        <f t="shared" si="460"/>
        <v>45536.959999999999</v>
      </c>
      <c r="I1260" s="3">
        <f t="shared" si="458"/>
        <v>36.429568000000003</v>
      </c>
      <c r="J1260" s="13">
        <f t="shared" si="461"/>
        <v>44.309999999999995</v>
      </c>
      <c r="K1260" s="13">
        <f>tarifest3(A1260,$A$3,Param!$B$10,Param!$C$10,Param!$D$10,Param!$E$10,Param!$B$11,Param!$C$11,Param!$D$11,Param!$E$11)</f>
        <v>47509</v>
      </c>
      <c r="L1260" s="3">
        <f t="shared" si="470"/>
        <v>38.007200000000005</v>
      </c>
      <c r="M1260" s="3">
        <f>tarifest3grenz(A1260,$A$3,Param!$B$10,Param!$C$10,Param!$D$10,Param!$E$10,Param!$B$11,Param!$C$11,Param!$D$11,Param!$E$11)*100</f>
        <v>42</v>
      </c>
      <c r="N1260" s="3">
        <f t="shared" si="471"/>
        <v>33109</v>
      </c>
      <c r="O1260" s="3">
        <f t="shared" si="472"/>
        <v>26.487200000000001</v>
      </c>
      <c r="P1260" s="13">
        <f t="shared" si="462"/>
        <v>87500</v>
      </c>
      <c r="Q1260" s="13">
        <f t="shared" si="473"/>
        <v>0</v>
      </c>
      <c r="R1260" s="13">
        <f>tarifest3(A1260-$K$3,$A$3,Param!$B$10,Param!$C$10,Param!$D$10,Param!$E$10,Param!$B$11,Param!$C$11,Param!$D$11,Param!$E$11)</f>
        <v>38869</v>
      </c>
      <c r="S1260" s="3">
        <f t="shared" si="474"/>
        <v>31.095200000000002</v>
      </c>
      <c r="T1260" s="3">
        <f>IF(A1260&lt;$K$3,$K$2,tarifest3grenz(A1260-$K$3,$A$3,Param!$B$10,Param!$C$10,Param!$D$10,Param!$E$10,Param!$B$11,Param!$C$11,Param!$D$11,Param!$E$11))*100</f>
        <v>42</v>
      </c>
      <c r="U1260" s="3">
        <f>MAX(K1260-tarifest3($K$3,$A$3,Param!$B$10,Param!$C$10,Param!$D$10,Param!$E$10,Param!$B$11,Param!$C$11,Param!$D$11,Param!$E$11),0)</f>
        <v>42279</v>
      </c>
      <c r="V1260" s="3">
        <f t="shared" si="475"/>
        <v>33.8232</v>
      </c>
      <c r="W1260" s="3">
        <f t="shared" si="476"/>
        <v>42</v>
      </c>
      <c r="X1260" s="3">
        <f>soli3grenz(K1260,$A$3,Param!$J$9,Param!$J$10,Param!$J$11)*100</f>
        <v>5.5</v>
      </c>
      <c r="Y1260" s="13">
        <f t="shared" si="463"/>
        <v>42279</v>
      </c>
      <c r="Z1260" s="3">
        <f t="shared" si="477"/>
        <v>33.8232</v>
      </c>
      <c r="AA1260" s="13">
        <f t="shared" si="464"/>
        <v>42</v>
      </c>
      <c r="AB1260" s="13">
        <f t="shared" si="465"/>
        <v>-3257.9599999999991</v>
      </c>
      <c r="AC1260" s="13">
        <f t="shared" si="466"/>
        <v>-2.6063680000000033</v>
      </c>
      <c r="AD1260" s="13">
        <f t="shared" si="467"/>
        <v>-2.3099999999999952</v>
      </c>
      <c r="AE1260" s="3">
        <f t="shared" si="468"/>
        <v>0</v>
      </c>
      <c r="AF1260" s="13">
        <f t="shared" si="456"/>
        <v>3257.9599999999991</v>
      </c>
      <c r="AG1260" s="13">
        <f t="shared" si="478"/>
        <v>2.6063680000000033</v>
      </c>
      <c r="AH1260" s="13">
        <f t="shared" si="457"/>
        <v>2.6063680000000033</v>
      </c>
    </row>
    <row r="1261" spans="1:34" x14ac:dyDescent="0.2">
      <c r="A1261" s="8">
        <f t="shared" si="479"/>
        <v>125100</v>
      </c>
      <c r="B1261" s="9">
        <f t="shared" ref="B1261:B1324" si="480">+A1261/1000</f>
        <v>125.1</v>
      </c>
      <c r="C1261" s="13">
        <f>tarifest3(A1261,$A$3,Param!$B$5,Param!$C$5,Param!$D$5,Param!$E$5,Param!$B$6,Param!$C$6,Param!$D$6,Param!$E$6)</f>
        <v>43205</v>
      </c>
      <c r="D1261" s="3">
        <f t="shared" si="469"/>
        <v>34.53637090327738</v>
      </c>
      <c r="E1261" s="3">
        <f>tarifest3grenz(A1261,$A$3,Param!$B$5,Param!$C$5,Param!$D$5,Param!$E$5,Param!$B$6,Param!$C$6,Param!$D$6,Param!$E$6)*100</f>
        <v>42</v>
      </c>
      <c r="F1261" s="13">
        <f>soli3(C1261,$A$3,Param!$J$4,Param!$J$5,Param!$J$6)</f>
        <v>2376.27</v>
      </c>
      <c r="G1261" s="3">
        <f>soli3grenz(C1261,$A$3,Param!$J$4,Param!$J$5,Param!$J$6)*100</f>
        <v>5.5</v>
      </c>
      <c r="H1261" s="13">
        <f t="shared" si="460"/>
        <v>45581.27</v>
      </c>
      <c r="I1261" s="3">
        <f t="shared" si="458"/>
        <v>36.435867306155075</v>
      </c>
      <c r="J1261" s="13">
        <f t="shared" si="461"/>
        <v>44.309999999999995</v>
      </c>
      <c r="K1261" s="13">
        <f>tarifest3(A1261,$A$3,Param!$B$10,Param!$C$10,Param!$D$10,Param!$E$10,Param!$B$11,Param!$C$11,Param!$D$11,Param!$E$11)</f>
        <v>47551</v>
      </c>
      <c r="L1261" s="3">
        <f t="shared" si="470"/>
        <v>38.010391686650678</v>
      </c>
      <c r="M1261" s="3">
        <f>tarifest3grenz(A1261,$A$3,Param!$B$10,Param!$C$10,Param!$D$10,Param!$E$10,Param!$B$11,Param!$C$11,Param!$D$11,Param!$E$11)*100</f>
        <v>42</v>
      </c>
      <c r="N1261" s="3">
        <f t="shared" si="471"/>
        <v>33151</v>
      </c>
      <c r="O1261" s="3">
        <f t="shared" si="472"/>
        <v>26.499600319744204</v>
      </c>
      <c r="P1261" s="13">
        <f t="shared" si="462"/>
        <v>87570</v>
      </c>
      <c r="Q1261" s="13">
        <f t="shared" si="473"/>
        <v>0</v>
      </c>
      <c r="R1261" s="13">
        <f>tarifest3(A1261-$K$3,$A$3,Param!$B$10,Param!$C$10,Param!$D$10,Param!$E$10,Param!$B$11,Param!$C$11,Param!$D$11,Param!$E$11)</f>
        <v>38911</v>
      </c>
      <c r="S1261" s="3">
        <f t="shared" si="474"/>
        <v>31.103916866506793</v>
      </c>
      <c r="T1261" s="3">
        <f>IF(A1261&lt;$K$3,$K$2,tarifest3grenz(A1261-$K$3,$A$3,Param!$B$10,Param!$C$10,Param!$D$10,Param!$E$10,Param!$B$11,Param!$C$11,Param!$D$11,Param!$E$11))*100</f>
        <v>42</v>
      </c>
      <c r="U1261" s="3">
        <f>MAX(K1261-tarifest3($K$3,$A$3,Param!$B$10,Param!$C$10,Param!$D$10,Param!$E$10,Param!$B$11,Param!$C$11,Param!$D$11,Param!$E$11),0)</f>
        <v>42321</v>
      </c>
      <c r="V1261" s="3">
        <f t="shared" si="475"/>
        <v>33.829736211031175</v>
      </c>
      <c r="W1261" s="3">
        <f t="shared" si="476"/>
        <v>42</v>
      </c>
      <c r="X1261" s="3">
        <f>soli3grenz(K1261,$A$3,Param!$J$9,Param!$J$10,Param!$J$11)*100</f>
        <v>5.5</v>
      </c>
      <c r="Y1261" s="13">
        <f t="shared" si="463"/>
        <v>42321</v>
      </c>
      <c r="Z1261" s="3">
        <f t="shared" si="477"/>
        <v>33.829736211031175</v>
      </c>
      <c r="AA1261" s="13">
        <f t="shared" si="464"/>
        <v>42</v>
      </c>
      <c r="AB1261" s="13">
        <f t="shared" si="465"/>
        <v>-3260.2699999999968</v>
      </c>
      <c r="AC1261" s="13">
        <f t="shared" si="466"/>
        <v>-2.6061310951238994</v>
      </c>
      <c r="AD1261" s="13">
        <f t="shared" si="467"/>
        <v>-2.3099999999999952</v>
      </c>
      <c r="AE1261" s="3">
        <f t="shared" si="468"/>
        <v>0</v>
      </c>
      <c r="AF1261" s="13">
        <f t="shared" si="456"/>
        <v>3260.2699999999968</v>
      </c>
      <c r="AG1261" s="13">
        <f t="shared" si="478"/>
        <v>2.6061310951238994</v>
      </c>
      <c r="AH1261" s="13">
        <f t="shared" si="457"/>
        <v>2.6061310951238994</v>
      </c>
    </row>
    <row r="1262" spans="1:34" x14ac:dyDescent="0.2">
      <c r="A1262" s="8">
        <f t="shared" si="479"/>
        <v>125200</v>
      </c>
      <c r="B1262" s="9">
        <f t="shared" si="480"/>
        <v>125.2</v>
      </c>
      <c r="C1262" s="13">
        <f>tarifest3(A1262,$A$3,Param!$B$5,Param!$C$5,Param!$D$5,Param!$E$5,Param!$B$6,Param!$C$6,Param!$D$6,Param!$E$6)</f>
        <v>43247</v>
      </c>
      <c r="D1262" s="3">
        <f t="shared" si="469"/>
        <v>34.542332268370608</v>
      </c>
      <c r="E1262" s="3">
        <f>tarifest3grenz(A1262,$A$3,Param!$B$5,Param!$C$5,Param!$D$5,Param!$E$5,Param!$B$6,Param!$C$6,Param!$D$6,Param!$E$6)*100</f>
        <v>42</v>
      </c>
      <c r="F1262" s="13">
        <f>soli3(C1262,$A$3,Param!$J$4,Param!$J$5,Param!$J$6)</f>
        <v>2378.58</v>
      </c>
      <c r="G1262" s="3">
        <f>soli3grenz(C1262,$A$3,Param!$J$4,Param!$J$5,Param!$J$6)*100</f>
        <v>5.5</v>
      </c>
      <c r="H1262" s="13">
        <f t="shared" si="460"/>
        <v>45625.58</v>
      </c>
      <c r="I1262" s="3">
        <f t="shared" si="458"/>
        <v>36.442156549520767</v>
      </c>
      <c r="J1262" s="13">
        <f t="shared" si="461"/>
        <v>44.309999999999995</v>
      </c>
      <c r="K1262" s="13">
        <f>tarifest3(A1262,$A$3,Param!$B$10,Param!$C$10,Param!$D$10,Param!$E$10,Param!$B$11,Param!$C$11,Param!$D$11,Param!$E$11)</f>
        <v>47593</v>
      </c>
      <c r="L1262" s="3">
        <f t="shared" si="470"/>
        <v>38.013578274760384</v>
      </c>
      <c r="M1262" s="3">
        <f>tarifest3grenz(A1262,$A$3,Param!$B$10,Param!$C$10,Param!$D$10,Param!$E$10,Param!$B$11,Param!$C$11,Param!$D$11,Param!$E$11)*100</f>
        <v>42</v>
      </c>
      <c r="N1262" s="3">
        <f t="shared" si="471"/>
        <v>33193</v>
      </c>
      <c r="O1262" s="3">
        <f t="shared" si="472"/>
        <v>26.511980830670929</v>
      </c>
      <c r="P1262" s="13">
        <f t="shared" si="462"/>
        <v>87640</v>
      </c>
      <c r="Q1262" s="13">
        <f t="shared" si="473"/>
        <v>0</v>
      </c>
      <c r="R1262" s="13">
        <f>tarifest3(A1262-$K$3,$A$3,Param!$B$10,Param!$C$10,Param!$D$10,Param!$E$10,Param!$B$11,Param!$C$11,Param!$D$11,Param!$E$11)</f>
        <v>38953</v>
      </c>
      <c r="S1262" s="3">
        <f t="shared" si="474"/>
        <v>31.112619808306707</v>
      </c>
      <c r="T1262" s="3">
        <f>IF(A1262&lt;$K$3,$K$2,tarifest3grenz(A1262-$K$3,$A$3,Param!$B$10,Param!$C$10,Param!$D$10,Param!$E$10,Param!$B$11,Param!$C$11,Param!$D$11,Param!$E$11))*100</f>
        <v>42</v>
      </c>
      <c r="U1262" s="3">
        <f>MAX(K1262-tarifest3($K$3,$A$3,Param!$B$10,Param!$C$10,Param!$D$10,Param!$E$10,Param!$B$11,Param!$C$11,Param!$D$11,Param!$E$11),0)</f>
        <v>42363</v>
      </c>
      <c r="V1262" s="3">
        <f t="shared" si="475"/>
        <v>33.83626198083067</v>
      </c>
      <c r="W1262" s="3">
        <f t="shared" si="476"/>
        <v>42</v>
      </c>
      <c r="X1262" s="3">
        <f>soli3grenz(K1262,$A$3,Param!$J$9,Param!$J$10,Param!$J$11)*100</f>
        <v>5.5</v>
      </c>
      <c r="Y1262" s="13">
        <f t="shared" si="463"/>
        <v>42363</v>
      </c>
      <c r="Z1262" s="3">
        <f t="shared" si="477"/>
        <v>33.83626198083067</v>
      </c>
      <c r="AA1262" s="13">
        <f t="shared" si="464"/>
        <v>42</v>
      </c>
      <c r="AB1262" s="13">
        <f t="shared" si="465"/>
        <v>-3262.5800000000017</v>
      </c>
      <c r="AC1262" s="13">
        <f t="shared" si="466"/>
        <v>-2.6058945686900969</v>
      </c>
      <c r="AD1262" s="13">
        <f t="shared" si="467"/>
        <v>-2.3099999999999952</v>
      </c>
      <c r="AE1262" s="3">
        <f t="shared" si="468"/>
        <v>0</v>
      </c>
      <c r="AF1262" s="13">
        <f t="shared" si="456"/>
        <v>3262.5800000000017</v>
      </c>
      <c r="AG1262" s="13">
        <f t="shared" si="478"/>
        <v>2.6058945686900969</v>
      </c>
      <c r="AH1262" s="13">
        <f t="shared" si="457"/>
        <v>2.6058945686900969</v>
      </c>
    </row>
    <row r="1263" spans="1:34" x14ac:dyDescent="0.2">
      <c r="A1263" s="8">
        <f t="shared" si="479"/>
        <v>125300</v>
      </c>
      <c r="B1263" s="9">
        <f t="shared" si="480"/>
        <v>125.3</v>
      </c>
      <c r="C1263" s="13">
        <f>tarifest3(A1263,$A$3,Param!$B$5,Param!$C$5,Param!$D$5,Param!$E$5,Param!$B$6,Param!$C$6,Param!$D$6,Param!$E$6)</f>
        <v>43289</v>
      </c>
      <c r="D1263" s="3">
        <f t="shared" si="469"/>
        <v>34.54828411811652</v>
      </c>
      <c r="E1263" s="3">
        <f>tarifest3grenz(A1263,$A$3,Param!$B$5,Param!$C$5,Param!$D$5,Param!$E$5,Param!$B$6,Param!$C$6,Param!$D$6,Param!$E$6)*100</f>
        <v>42</v>
      </c>
      <c r="F1263" s="13">
        <f>soli3(C1263,$A$3,Param!$J$4,Param!$J$5,Param!$J$6)</f>
        <v>2380.89</v>
      </c>
      <c r="G1263" s="3">
        <f>soli3grenz(C1263,$A$3,Param!$J$4,Param!$J$5,Param!$J$6)*100</f>
        <v>5.5</v>
      </c>
      <c r="H1263" s="13">
        <f t="shared" si="460"/>
        <v>45669.89</v>
      </c>
      <c r="I1263" s="3">
        <f t="shared" si="458"/>
        <v>36.448435754189944</v>
      </c>
      <c r="J1263" s="13">
        <f t="shared" si="461"/>
        <v>44.309999999999995</v>
      </c>
      <c r="K1263" s="13">
        <f>tarifest3(A1263,$A$3,Param!$B$10,Param!$C$10,Param!$D$10,Param!$E$10,Param!$B$11,Param!$C$11,Param!$D$11,Param!$E$11)</f>
        <v>47635</v>
      </c>
      <c r="L1263" s="3">
        <f t="shared" si="470"/>
        <v>38.016759776536311</v>
      </c>
      <c r="M1263" s="3">
        <f>tarifest3grenz(A1263,$A$3,Param!$B$10,Param!$C$10,Param!$D$10,Param!$E$10,Param!$B$11,Param!$C$11,Param!$D$11,Param!$E$11)*100</f>
        <v>42</v>
      </c>
      <c r="N1263" s="3">
        <f t="shared" si="471"/>
        <v>33235</v>
      </c>
      <c r="O1263" s="3">
        <f t="shared" si="472"/>
        <v>26.524341580207501</v>
      </c>
      <c r="P1263" s="13">
        <f t="shared" si="462"/>
        <v>87710</v>
      </c>
      <c r="Q1263" s="13">
        <f t="shared" si="473"/>
        <v>0</v>
      </c>
      <c r="R1263" s="13">
        <f>tarifest3(A1263-$K$3,$A$3,Param!$B$10,Param!$C$10,Param!$D$10,Param!$E$10,Param!$B$11,Param!$C$11,Param!$D$11,Param!$E$11)</f>
        <v>38995</v>
      </c>
      <c r="S1263" s="3">
        <f t="shared" si="474"/>
        <v>31.121308858739027</v>
      </c>
      <c r="T1263" s="3">
        <f>IF(A1263&lt;$K$3,$K$2,tarifest3grenz(A1263-$K$3,$A$3,Param!$B$10,Param!$C$10,Param!$D$10,Param!$E$10,Param!$B$11,Param!$C$11,Param!$D$11,Param!$E$11))*100</f>
        <v>42</v>
      </c>
      <c r="U1263" s="3">
        <f>MAX(K1263-tarifest3($K$3,$A$3,Param!$B$10,Param!$C$10,Param!$D$10,Param!$E$10,Param!$B$11,Param!$C$11,Param!$D$11,Param!$E$11),0)</f>
        <v>42405</v>
      </c>
      <c r="V1263" s="3">
        <f t="shared" si="475"/>
        <v>33.842777334397447</v>
      </c>
      <c r="W1263" s="3">
        <f t="shared" si="476"/>
        <v>42</v>
      </c>
      <c r="X1263" s="3">
        <f>soli3grenz(K1263,$A$3,Param!$J$9,Param!$J$10,Param!$J$11)*100</f>
        <v>5.5</v>
      </c>
      <c r="Y1263" s="13">
        <f t="shared" si="463"/>
        <v>42405</v>
      </c>
      <c r="Z1263" s="3">
        <f t="shared" si="477"/>
        <v>33.842777334397447</v>
      </c>
      <c r="AA1263" s="13">
        <f t="shared" si="464"/>
        <v>42</v>
      </c>
      <c r="AB1263" s="13">
        <f t="shared" si="465"/>
        <v>-3264.8899999999994</v>
      </c>
      <c r="AC1263" s="13">
        <f t="shared" si="466"/>
        <v>-2.6056584197924977</v>
      </c>
      <c r="AD1263" s="13">
        <f t="shared" si="467"/>
        <v>-2.3099999999999952</v>
      </c>
      <c r="AE1263" s="3">
        <f t="shared" si="468"/>
        <v>0</v>
      </c>
      <c r="AF1263" s="13">
        <f t="shared" si="456"/>
        <v>3264.8899999999994</v>
      </c>
      <c r="AG1263" s="13">
        <f t="shared" si="478"/>
        <v>2.6056584197924977</v>
      </c>
      <c r="AH1263" s="13">
        <f t="shared" si="457"/>
        <v>2.6056584197924977</v>
      </c>
    </row>
    <row r="1264" spans="1:34" x14ac:dyDescent="0.2">
      <c r="A1264" s="8">
        <f t="shared" si="479"/>
        <v>125400</v>
      </c>
      <c r="B1264" s="9">
        <f t="shared" si="480"/>
        <v>125.4</v>
      </c>
      <c r="C1264" s="13">
        <f>tarifest3(A1264,$A$3,Param!$B$5,Param!$C$5,Param!$D$5,Param!$E$5,Param!$B$6,Param!$C$6,Param!$D$6,Param!$E$6)</f>
        <v>43331</v>
      </c>
      <c r="D1264" s="3">
        <f t="shared" si="469"/>
        <v>34.554226475279108</v>
      </c>
      <c r="E1264" s="3">
        <f>tarifest3grenz(A1264,$A$3,Param!$B$5,Param!$C$5,Param!$D$5,Param!$E$5,Param!$B$6,Param!$C$6,Param!$D$6,Param!$E$6)*100</f>
        <v>42</v>
      </c>
      <c r="F1264" s="13">
        <f>soli3(C1264,$A$3,Param!$J$4,Param!$J$5,Param!$J$6)</f>
        <v>2383.1999999999998</v>
      </c>
      <c r="G1264" s="3">
        <f>soli3grenz(C1264,$A$3,Param!$J$4,Param!$J$5,Param!$J$6)*100</f>
        <v>5.5</v>
      </c>
      <c r="H1264" s="13">
        <f t="shared" si="460"/>
        <v>45714.2</v>
      </c>
      <c r="I1264" s="3">
        <f t="shared" si="458"/>
        <v>36.45470494417863</v>
      </c>
      <c r="J1264" s="13">
        <f t="shared" si="461"/>
        <v>44.309999999999995</v>
      </c>
      <c r="K1264" s="13">
        <f>tarifest3(A1264,$A$3,Param!$B$10,Param!$C$10,Param!$D$10,Param!$E$10,Param!$B$11,Param!$C$11,Param!$D$11,Param!$E$11)</f>
        <v>47677</v>
      </c>
      <c r="L1264" s="3">
        <f t="shared" si="470"/>
        <v>38.019936204146731</v>
      </c>
      <c r="M1264" s="3">
        <f>tarifest3grenz(A1264,$A$3,Param!$B$10,Param!$C$10,Param!$D$10,Param!$E$10,Param!$B$11,Param!$C$11,Param!$D$11,Param!$E$11)*100</f>
        <v>42</v>
      </c>
      <c r="N1264" s="3">
        <f t="shared" si="471"/>
        <v>33277</v>
      </c>
      <c r="O1264" s="3">
        <f t="shared" si="472"/>
        <v>26.536682615629985</v>
      </c>
      <c r="P1264" s="13">
        <f t="shared" si="462"/>
        <v>87780</v>
      </c>
      <c r="Q1264" s="13">
        <f t="shared" si="473"/>
        <v>0</v>
      </c>
      <c r="R1264" s="13">
        <f>tarifest3(A1264-$K$3,$A$3,Param!$B$10,Param!$C$10,Param!$D$10,Param!$E$10,Param!$B$11,Param!$C$11,Param!$D$11,Param!$E$11)</f>
        <v>39037</v>
      </c>
      <c r="S1264" s="3">
        <f t="shared" si="474"/>
        <v>31.129984051036679</v>
      </c>
      <c r="T1264" s="3">
        <f>IF(A1264&lt;$K$3,$K$2,tarifest3grenz(A1264-$K$3,$A$3,Param!$B$10,Param!$C$10,Param!$D$10,Param!$E$10,Param!$B$11,Param!$C$11,Param!$D$11,Param!$E$11))*100</f>
        <v>42</v>
      </c>
      <c r="U1264" s="3">
        <f>MAX(K1264-tarifest3($K$3,$A$3,Param!$B$10,Param!$C$10,Param!$D$10,Param!$E$10,Param!$B$11,Param!$C$11,Param!$D$11,Param!$E$11),0)</f>
        <v>42447</v>
      </c>
      <c r="V1264" s="3">
        <f t="shared" si="475"/>
        <v>33.849282296650721</v>
      </c>
      <c r="W1264" s="3">
        <f t="shared" si="476"/>
        <v>42</v>
      </c>
      <c r="X1264" s="3">
        <f>soli3grenz(K1264,$A$3,Param!$J$9,Param!$J$10,Param!$J$11)*100</f>
        <v>5.5</v>
      </c>
      <c r="Y1264" s="13">
        <f t="shared" si="463"/>
        <v>42447</v>
      </c>
      <c r="Z1264" s="3">
        <f t="shared" si="477"/>
        <v>33.849282296650721</v>
      </c>
      <c r="AA1264" s="13">
        <f t="shared" si="464"/>
        <v>42</v>
      </c>
      <c r="AB1264" s="13">
        <f t="shared" si="465"/>
        <v>-3267.1999999999971</v>
      </c>
      <c r="AC1264" s="13">
        <f t="shared" si="466"/>
        <v>-2.6054226475279094</v>
      </c>
      <c r="AD1264" s="13">
        <f t="shared" si="467"/>
        <v>-2.3099999999999952</v>
      </c>
      <c r="AE1264" s="3">
        <f t="shared" si="468"/>
        <v>0</v>
      </c>
      <c r="AF1264" s="13">
        <f t="shared" si="456"/>
        <v>3267.1999999999971</v>
      </c>
      <c r="AG1264" s="13">
        <f t="shared" si="478"/>
        <v>2.6054226475279094</v>
      </c>
      <c r="AH1264" s="13">
        <f t="shared" si="457"/>
        <v>2.6054226475279094</v>
      </c>
    </row>
    <row r="1265" spans="1:34" x14ac:dyDescent="0.2">
      <c r="A1265" s="8">
        <f t="shared" si="479"/>
        <v>125500</v>
      </c>
      <c r="B1265" s="9">
        <f t="shared" si="480"/>
        <v>125.5</v>
      </c>
      <c r="C1265" s="13">
        <f>tarifest3(A1265,$A$3,Param!$B$5,Param!$C$5,Param!$D$5,Param!$E$5,Param!$B$6,Param!$C$6,Param!$D$6,Param!$E$6)</f>
        <v>43373</v>
      </c>
      <c r="D1265" s="3">
        <f t="shared" si="469"/>
        <v>34.560159362549804</v>
      </c>
      <c r="E1265" s="3">
        <f>tarifest3grenz(A1265,$A$3,Param!$B$5,Param!$C$5,Param!$D$5,Param!$E$5,Param!$B$6,Param!$C$6,Param!$D$6,Param!$E$6)*100</f>
        <v>42</v>
      </c>
      <c r="F1265" s="13">
        <f>soli3(C1265,$A$3,Param!$J$4,Param!$J$5,Param!$J$6)</f>
        <v>2385.5100000000002</v>
      </c>
      <c r="G1265" s="3">
        <f>soli3grenz(C1265,$A$3,Param!$J$4,Param!$J$5,Param!$J$6)*100</f>
        <v>5.5</v>
      </c>
      <c r="H1265" s="13">
        <f t="shared" si="460"/>
        <v>45758.51</v>
      </c>
      <c r="I1265" s="3">
        <f t="shared" si="458"/>
        <v>36.460964143426295</v>
      </c>
      <c r="J1265" s="13">
        <f t="shared" si="461"/>
        <v>44.309999999999995</v>
      </c>
      <c r="K1265" s="13">
        <f>tarifest3(A1265,$A$3,Param!$B$10,Param!$C$10,Param!$D$10,Param!$E$10,Param!$B$11,Param!$C$11,Param!$D$11,Param!$E$11)</f>
        <v>47719</v>
      </c>
      <c r="L1265" s="3">
        <f t="shared" si="470"/>
        <v>38.023107569721112</v>
      </c>
      <c r="M1265" s="3">
        <f>tarifest3grenz(A1265,$A$3,Param!$B$10,Param!$C$10,Param!$D$10,Param!$E$10,Param!$B$11,Param!$C$11,Param!$D$11,Param!$E$11)*100</f>
        <v>42</v>
      </c>
      <c r="N1265" s="3">
        <f t="shared" si="471"/>
        <v>33319</v>
      </c>
      <c r="O1265" s="3">
        <f t="shared" si="472"/>
        <v>26.549003984063745</v>
      </c>
      <c r="P1265" s="13">
        <f t="shared" si="462"/>
        <v>87850</v>
      </c>
      <c r="Q1265" s="13">
        <f t="shared" si="473"/>
        <v>0</v>
      </c>
      <c r="R1265" s="13">
        <f>tarifest3(A1265-$K$3,$A$3,Param!$B$10,Param!$C$10,Param!$D$10,Param!$E$10,Param!$B$11,Param!$C$11,Param!$D$11,Param!$E$11)</f>
        <v>39079</v>
      </c>
      <c r="S1265" s="3">
        <f t="shared" si="474"/>
        <v>31.138645418326693</v>
      </c>
      <c r="T1265" s="3">
        <f>IF(A1265&lt;$K$3,$K$2,tarifest3grenz(A1265-$K$3,$A$3,Param!$B$10,Param!$C$10,Param!$D$10,Param!$E$10,Param!$B$11,Param!$C$11,Param!$D$11,Param!$E$11))*100</f>
        <v>42</v>
      </c>
      <c r="U1265" s="3">
        <f>MAX(K1265-tarifest3($K$3,$A$3,Param!$B$10,Param!$C$10,Param!$D$10,Param!$E$10,Param!$B$11,Param!$C$11,Param!$D$11,Param!$E$11),0)</f>
        <v>42489</v>
      </c>
      <c r="V1265" s="3">
        <f t="shared" si="475"/>
        <v>33.855776892430278</v>
      </c>
      <c r="W1265" s="3">
        <f t="shared" si="476"/>
        <v>42</v>
      </c>
      <c r="X1265" s="3">
        <f>soli3grenz(K1265,$A$3,Param!$J$9,Param!$J$10,Param!$J$11)*100</f>
        <v>5.5</v>
      </c>
      <c r="Y1265" s="13">
        <f t="shared" si="463"/>
        <v>42489</v>
      </c>
      <c r="Z1265" s="3">
        <f t="shared" si="477"/>
        <v>33.855776892430278</v>
      </c>
      <c r="AA1265" s="13">
        <f t="shared" si="464"/>
        <v>42</v>
      </c>
      <c r="AB1265" s="13">
        <f t="shared" si="465"/>
        <v>-3269.510000000002</v>
      </c>
      <c r="AC1265" s="13">
        <f t="shared" si="466"/>
        <v>-2.6051872509960177</v>
      </c>
      <c r="AD1265" s="13">
        <f t="shared" si="467"/>
        <v>-2.3099999999999952</v>
      </c>
      <c r="AE1265" s="3">
        <f t="shared" si="468"/>
        <v>0</v>
      </c>
      <c r="AF1265" s="13">
        <f t="shared" si="456"/>
        <v>3269.510000000002</v>
      </c>
      <c r="AG1265" s="13">
        <f t="shared" si="478"/>
        <v>2.6051872509960177</v>
      </c>
      <c r="AH1265" s="13">
        <f t="shared" si="457"/>
        <v>2.6051872509960177</v>
      </c>
    </row>
    <row r="1266" spans="1:34" x14ac:dyDescent="0.2">
      <c r="A1266" s="8">
        <f t="shared" si="479"/>
        <v>125600</v>
      </c>
      <c r="B1266" s="9">
        <f t="shared" si="480"/>
        <v>125.6</v>
      </c>
      <c r="C1266" s="13">
        <f>tarifest3(A1266,$A$3,Param!$B$5,Param!$C$5,Param!$D$5,Param!$E$5,Param!$B$6,Param!$C$6,Param!$D$6,Param!$E$6)</f>
        <v>43415</v>
      </c>
      <c r="D1266" s="3">
        <f t="shared" si="469"/>
        <v>34.566082802547768</v>
      </c>
      <c r="E1266" s="3">
        <f>tarifest3grenz(A1266,$A$3,Param!$B$5,Param!$C$5,Param!$D$5,Param!$E$5,Param!$B$6,Param!$C$6,Param!$D$6,Param!$E$6)*100</f>
        <v>42</v>
      </c>
      <c r="F1266" s="13">
        <f>soli3(C1266,$A$3,Param!$J$4,Param!$J$5,Param!$J$6)</f>
        <v>2387.8200000000002</v>
      </c>
      <c r="G1266" s="3">
        <f>soli3grenz(C1266,$A$3,Param!$J$4,Param!$J$5,Param!$J$6)*100</f>
        <v>5.5</v>
      </c>
      <c r="H1266" s="13">
        <f t="shared" si="460"/>
        <v>45802.82</v>
      </c>
      <c r="I1266" s="3">
        <f t="shared" si="458"/>
        <v>36.467213375796177</v>
      </c>
      <c r="J1266" s="13">
        <f t="shared" si="461"/>
        <v>44.309999999999995</v>
      </c>
      <c r="K1266" s="13">
        <f>tarifest3(A1266,$A$3,Param!$B$10,Param!$C$10,Param!$D$10,Param!$E$10,Param!$B$11,Param!$C$11,Param!$D$11,Param!$E$11)</f>
        <v>47761</v>
      </c>
      <c r="L1266" s="3">
        <f t="shared" si="470"/>
        <v>38.026273885350321</v>
      </c>
      <c r="M1266" s="3">
        <f>tarifest3grenz(A1266,$A$3,Param!$B$10,Param!$C$10,Param!$D$10,Param!$E$10,Param!$B$11,Param!$C$11,Param!$D$11,Param!$E$11)*100</f>
        <v>42</v>
      </c>
      <c r="N1266" s="3">
        <f t="shared" si="471"/>
        <v>33361</v>
      </c>
      <c r="O1266" s="3">
        <f t="shared" si="472"/>
        <v>26.561305732484076</v>
      </c>
      <c r="P1266" s="13">
        <f t="shared" si="462"/>
        <v>87920</v>
      </c>
      <c r="Q1266" s="13">
        <f t="shared" si="473"/>
        <v>0</v>
      </c>
      <c r="R1266" s="13">
        <f>tarifest3(A1266-$K$3,$A$3,Param!$B$10,Param!$C$10,Param!$D$10,Param!$E$10,Param!$B$11,Param!$C$11,Param!$D$11,Param!$E$11)</f>
        <v>39121</v>
      </c>
      <c r="S1266" s="3">
        <f t="shared" si="474"/>
        <v>31.147292993630572</v>
      </c>
      <c r="T1266" s="3">
        <f>IF(A1266&lt;$K$3,$K$2,tarifest3grenz(A1266-$K$3,$A$3,Param!$B$10,Param!$C$10,Param!$D$10,Param!$E$10,Param!$B$11,Param!$C$11,Param!$D$11,Param!$E$11))*100</f>
        <v>42</v>
      </c>
      <c r="U1266" s="3">
        <f>MAX(K1266-tarifest3($K$3,$A$3,Param!$B$10,Param!$C$10,Param!$D$10,Param!$E$10,Param!$B$11,Param!$C$11,Param!$D$11,Param!$E$11),0)</f>
        <v>42531</v>
      </c>
      <c r="V1266" s="3">
        <f t="shared" si="475"/>
        <v>33.862261146496813</v>
      </c>
      <c r="W1266" s="3">
        <f t="shared" si="476"/>
        <v>42</v>
      </c>
      <c r="X1266" s="3">
        <f>soli3grenz(K1266,$A$3,Param!$J$9,Param!$J$10,Param!$J$11)*100</f>
        <v>5.5</v>
      </c>
      <c r="Y1266" s="13">
        <f t="shared" si="463"/>
        <v>42531</v>
      </c>
      <c r="Z1266" s="3">
        <f t="shared" si="477"/>
        <v>33.862261146496813</v>
      </c>
      <c r="AA1266" s="13">
        <f t="shared" si="464"/>
        <v>42</v>
      </c>
      <c r="AB1266" s="13">
        <f t="shared" si="465"/>
        <v>-3271.8199999999997</v>
      </c>
      <c r="AC1266" s="13">
        <f t="shared" si="466"/>
        <v>-2.6049522292993643</v>
      </c>
      <c r="AD1266" s="13">
        <f t="shared" si="467"/>
        <v>-2.3099999999999952</v>
      </c>
      <c r="AE1266" s="3">
        <f t="shared" si="468"/>
        <v>0</v>
      </c>
      <c r="AF1266" s="13">
        <f t="shared" si="456"/>
        <v>3271.8199999999997</v>
      </c>
      <c r="AG1266" s="13">
        <f t="shared" si="478"/>
        <v>2.6049522292993643</v>
      </c>
      <c r="AH1266" s="13">
        <f t="shared" si="457"/>
        <v>2.6049522292993643</v>
      </c>
    </row>
    <row r="1267" spans="1:34" x14ac:dyDescent="0.2">
      <c r="A1267" s="8">
        <f t="shared" si="479"/>
        <v>125700</v>
      </c>
      <c r="B1267" s="9">
        <f t="shared" si="480"/>
        <v>125.7</v>
      </c>
      <c r="C1267" s="13">
        <f>tarifest3(A1267,$A$3,Param!$B$5,Param!$C$5,Param!$D$5,Param!$E$5,Param!$B$6,Param!$C$6,Param!$D$6,Param!$E$6)</f>
        <v>43457</v>
      </c>
      <c r="D1267" s="3">
        <f t="shared" si="469"/>
        <v>34.571996817820207</v>
      </c>
      <c r="E1267" s="3">
        <f>tarifest3grenz(A1267,$A$3,Param!$B$5,Param!$C$5,Param!$D$5,Param!$E$5,Param!$B$6,Param!$C$6,Param!$D$6,Param!$E$6)*100</f>
        <v>42</v>
      </c>
      <c r="F1267" s="13">
        <f>soli3(C1267,$A$3,Param!$J$4,Param!$J$5,Param!$J$6)</f>
        <v>2390.13</v>
      </c>
      <c r="G1267" s="3">
        <f>soli3grenz(C1267,$A$3,Param!$J$4,Param!$J$5,Param!$J$6)*100</f>
        <v>5.5</v>
      </c>
      <c r="H1267" s="13">
        <f t="shared" si="460"/>
        <v>45847.13</v>
      </c>
      <c r="I1267" s="3">
        <f t="shared" si="458"/>
        <v>36.47345266507557</v>
      </c>
      <c r="J1267" s="13">
        <f t="shared" si="461"/>
        <v>44.309999999999995</v>
      </c>
      <c r="K1267" s="13">
        <f>tarifest3(A1267,$A$3,Param!$B$10,Param!$C$10,Param!$D$10,Param!$E$10,Param!$B$11,Param!$C$11,Param!$D$11,Param!$E$11)</f>
        <v>47803</v>
      </c>
      <c r="L1267" s="3">
        <f t="shared" si="470"/>
        <v>38.029435163086717</v>
      </c>
      <c r="M1267" s="3">
        <f>tarifest3grenz(A1267,$A$3,Param!$B$10,Param!$C$10,Param!$D$10,Param!$E$10,Param!$B$11,Param!$C$11,Param!$D$11,Param!$E$11)*100</f>
        <v>42</v>
      </c>
      <c r="N1267" s="3">
        <f t="shared" si="471"/>
        <v>33403</v>
      </c>
      <c r="O1267" s="3">
        <f t="shared" si="472"/>
        <v>26.573587907716785</v>
      </c>
      <c r="P1267" s="13">
        <f t="shared" si="462"/>
        <v>87990</v>
      </c>
      <c r="Q1267" s="13">
        <f t="shared" si="473"/>
        <v>0</v>
      </c>
      <c r="R1267" s="13">
        <f>tarifest3(A1267-$K$3,$A$3,Param!$B$10,Param!$C$10,Param!$D$10,Param!$E$10,Param!$B$11,Param!$C$11,Param!$D$11,Param!$E$11)</f>
        <v>39163</v>
      </c>
      <c r="S1267" s="3">
        <f t="shared" si="474"/>
        <v>31.155926809864759</v>
      </c>
      <c r="T1267" s="3">
        <f>IF(A1267&lt;$K$3,$K$2,tarifest3grenz(A1267-$K$3,$A$3,Param!$B$10,Param!$C$10,Param!$D$10,Param!$E$10,Param!$B$11,Param!$C$11,Param!$D$11,Param!$E$11))*100</f>
        <v>42</v>
      </c>
      <c r="U1267" s="3">
        <f>MAX(K1267-tarifest3($K$3,$A$3,Param!$B$10,Param!$C$10,Param!$D$10,Param!$E$10,Param!$B$11,Param!$C$11,Param!$D$11,Param!$E$11),0)</f>
        <v>42573</v>
      </c>
      <c r="V1267" s="3">
        <f t="shared" si="475"/>
        <v>33.868735083532222</v>
      </c>
      <c r="W1267" s="3">
        <f t="shared" si="476"/>
        <v>42</v>
      </c>
      <c r="X1267" s="3">
        <f>soli3grenz(K1267,$A$3,Param!$J$9,Param!$J$10,Param!$J$11)*100</f>
        <v>5.5</v>
      </c>
      <c r="Y1267" s="13">
        <f t="shared" si="463"/>
        <v>42573</v>
      </c>
      <c r="Z1267" s="3">
        <f t="shared" si="477"/>
        <v>33.868735083532222</v>
      </c>
      <c r="AA1267" s="13">
        <f t="shared" si="464"/>
        <v>42</v>
      </c>
      <c r="AB1267" s="13">
        <f t="shared" si="465"/>
        <v>-3274.1299999999974</v>
      </c>
      <c r="AC1267" s="13">
        <f t="shared" si="466"/>
        <v>-2.6047175815433476</v>
      </c>
      <c r="AD1267" s="13">
        <f t="shared" si="467"/>
        <v>-2.3099999999999952</v>
      </c>
      <c r="AE1267" s="3">
        <f t="shared" si="468"/>
        <v>0</v>
      </c>
      <c r="AF1267" s="13">
        <f t="shared" si="456"/>
        <v>3274.1299999999974</v>
      </c>
      <c r="AG1267" s="13">
        <f t="shared" si="478"/>
        <v>2.6047175815433476</v>
      </c>
      <c r="AH1267" s="13">
        <f t="shared" si="457"/>
        <v>2.6047175815433476</v>
      </c>
    </row>
    <row r="1268" spans="1:34" x14ac:dyDescent="0.2">
      <c r="A1268" s="8">
        <f t="shared" si="479"/>
        <v>125800</v>
      </c>
      <c r="B1268" s="9">
        <f t="shared" si="480"/>
        <v>125.8</v>
      </c>
      <c r="C1268" s="13">
        <f>tarifest3(A1268,$A$3,Param!$B$5,Param!$C$5,Param!$D$5,Param!$E$5,Param!$B$6,Param!$C$6,Param!$D$6,Param!$E$6)</f>
        <v>43499</v>
      </c>
      <c r="D1268" s="3">
        <f t="shared" si="469"/>
        <v>34.577901430842608</v>
      </c>
      <c r="E1268" s="3">
        <f>tarifest3grenz(A1268,$A$3,Param!$B$5,Param!$C$5,Param!$D$5,Param!$E$5,Param!$B$6,Param!$C$6,Param!$D$6,Param!$E$6)*100</f>
        <v>42</v>
      </c>
      <c r="F1268" s="13">
        <f>soli3(C1268,$A$3,Param!$J$4,Param!$J$5,Param!$J$6)</f>
        <v>2392.44</v>
      </c>
      <c r="G1268" s="3">
        <f>soli3grenz(C1268,$A$3,Param!$J$4,Param!$J$5,Param!$J$6)*100</f>
        <v>5.5</v>
      </c>
      <c r="H1268" s="13">
        <f t="shared" si="460"/>
        <v>45891.44</v>
      </c>
      <c r="I1268" s="3">
        <f t="shared" si="458"/>
        <v>36.47968203497615</v>
      </c>
      <c r="J1268" s="13">
        <f t="shared" si="461"/>
        <v>44.309999999999995</v>
      </c>
      <c r="K1268" s="13">
        <f>tarifest3(A1268,$A$3,Param!$B$10,Param!$C$10,Param!$D$10,Param!$E$10,Param!$B$11,Param!$C$11,Param!$D$11,Param!$E$11)</f>
        <v>47845</v>
      </c>
      <c r="L1268" s="3">
        <f t="shared" si="470"/>
        <v>38.032591414944356</v>
      </c>
      <c r="M1268" s="3">
        <f>tarifest3grenz(A1268,$A$3,Param!$B$10,Param!$C$10,Param!$D$10,Param!$E$10,Param!$B$11,Param!$C$11,Param!$D$11,Param!$E$11)*100</f>
        <v>42</v>
      </c>
      <c r="N1268" s="3">
        <f t="shared" si="471"/>
        <v>33445</v>
      </c>
      <c r="O1268" s="3">
        <f t="shared" si="472"/>
        <v>26.585850556438789</v>
      </c>
      <c r="P1268" s="13">
        <f t="shared" si="462"/>
        <v>88060</v>
      </c>
      <c r="Q1268" s="13">
        <f t="shared" si="473"/>
        <v>0</v>
      </c>
      <c r="R1268" s="13">
        <f>tarifest3(A1268-$K$3,$A$3,Param!$B$10,Param!$C$10,Param!$D$10,Param!$E$10,Param!$B$11,Param!$C$11,Param!$D$11,Param!$E$11)</f>
        <v>39205</v>
      </c>
      <c r="S1268" s="3">
        <f t="shared" si="474"/>
        <v>31.164546899841017</v>
      </c>
      <c r="T1268" s="3">
        <f>IF(A1268&lt;$K$3,$K$2,tarifest3grenz(A1268-$K$3,$A$3,Param!$B$10,Param!$C$10,Param!$D$10,Param!$E$10,Param!$B$11,Param!$C$11,Param!$D$11,Param!$E$11))*100</f>
        <v>42</v>
      </c>
      <c r="U1268" s="3">
        <f>MAX(K1268-tarifest3($K$3,$A$3,Param!$B$10,Param!$C$10,Param!$D$10,Param!$E$10,Param!$B$11,Param!$C$11,Param!$D$11,Param!$E$11),0)</f>
        <v>42615</v>
      </c>
      <c r="V1268" s="3">
        <f t="shared" si="475"/>
        <v>33.875198728139907</v>
      </c>
      <c r="W1268" s="3">
        <f t="shared" si="476"/>
        <v>42</v>
      </c>
      <c r="X1268" s="3">
        <f>soli3grenz(K1268,$A$3,Param!$J$9,Param!$J$10,Param!$J$11)*100</f>
        <v>5.5</v>
      </c>
      <c r="Y1268" s="13">
        <f t="shared" si="463"/>
        <v>42615</v>
      </c>
      <c r="Z1268" s="3">
        <f t="shared" si="477"/>
        <v>33.875198728139907</v>
      </c>
      <c r="AA1268" s="13">
        <f t="shared" si="464"/>
        <v>42</v>
      </c>
      <c r="AB1268" s="13">
        <f t="shared" si="465"/>
        <v>-3276.4400000000023</v>
      </c>
      <c r="AC1268" s="13">
        <f t="shared" si="466"/>
        <v>-2.6044833068362436</v>
      </c>
      <c r="AD1268" s="13">
        <f t="shared" si="467"/>
        <v>-2.3099999999999952</v>
      </c>
      <c r="AE1268" s="3">
        <f t="shared" si="468"/>
        <v>0</v>
      </c>
      <c r="AF1268" s="13">
        <f t="shared" ref="AF1268:AF1331" si="481">-AB1268</f>
        <v>3276.4400000000023</v>
      </c>
      <c r="AG1268" s="13">
        <f t="shared" si="478"/>
        <v>2.6044833068362436</v>
      </c>
      <c r="AH1268" s="13">
        <f t="shared" ref="AH1268:AH1331" si="482">-AC1268</f>
        <v>2.6044833068362436</v>
      </c>
    </row>
    <row r="1269" spans="1:34" x14ac:dyDescent="0.2">
      <c r="A1269" s="8">
        <f t="shared" si="479"/>
        <v>125900</v>
      </c>
      <c r="B1269" s="9">
        <f t="shared" si="480"/>
        <v>125.9</v>
      </c>
      <c r="C1269" s="13">
        <f>tarifest3(A1269,$A$3,Param!$B$5,Param!$C$5,Param!$D$5,Param!$E$5,Param!$B$6,Param!$C$6,Param!$D$6,Param!$E$6)</f>
        <v>43541</v>
      </c>
      <c r="D1269" s="3">
        <f t="shared" si="469"/>
        <v>34.583796664019061</v>
      </c>
      <c r="E1269" s="3">
        <f>tarifest3grenz(A1269,$A$3,Param!$B$5,Param!$C$5,Param!$D$5,Param!$E$5,Param!$B$6,Param!$C$6,Param!$D$6,Param!$E$6)*100</f>
        <v>42</v>
      </c>
      <c r="F1269" s="13">
        <f>soli3(C1269,$A$3,Param!$J$4,Param!$J$5,Param!$J$6)</f>
        <v>2394.75</v>
      </c>
      <c r="G1269" s="3">
        <f>soli3grenz(C1269,$A$3,Param!$J$4,Param!$J$5,Param!$J$6)*100</f>
        <v>5.5</v>
      </c>
      <c r="H1269" s="13">
        <f t="shared" si="460"/>
        <v>45935.75</v>
      </c>
      <c r="I1269" s="3">
        <f t="shared" si="458"/>
        <v>36.48590150913423</v>
      </c>
      <c r="J1269" s="13">
        <f t="shared" si="461"/>
        <v>44.309999999999995</v>
      </c>
      <c r="K1269" s="13">
        <f>tarifest3(A1269,$A$3,Param!$B$10,Param!$C$10,Param!$D$10,Param!$E$10,Param!$B$11,Param!$C$11,Param!$D$11,Param!$E$11)</f>
        <v>47887</v>
      </c>
      <c r="L1269" s="3">
        <f t="shared" si="470"/>
        <v>38.035742652899124</v>
      </c>
      <c r="M1269" s="3">
        <f>tarifest3grenz(A1269,$A$3,Param!$B$10,Param!$C$10,Param!$D$10,Param!$E$10,Param!$B$11,Param!$C$11,Param!$D$11,Param!$E$11)*100</f>
        <v>42</v>
      </c>
      <c r="N1269" s="3">
        <f t="shared" si="471"/>
        <v>33487</v>
      </c>
      <c r="O1269" s="3">
        <f t="shared" si="472"/>
        <v>26.59809372517871</v>
      </c>
      <c r="P1269" s="13">
        <f t="shared" si="462"/>
        <v>88130</v>
      </c>
      <c r="Q1269" s="13">
        <f t="shared" si="473"/>
        <v>0</v>
      </c>
      <c r="R1269" s="13">
        <f>tarifest3(A1269-$K$3,$A$3,Param!$B$10,Param!$C$10,Param!$D$10,Param!$E$10,Param!$B$11,Param!$C$11,Param!$D$11,Param!$E$11)</f>
        <v>39247</v>
      </c>
      <c r="S1269" s="3">
        <f t="shared" si="474"/>
        <v>31.173153296266882</v>
      </c>
      <c r="T1269" s="3">
        <f>IF(A1269&lt;$K$3,$K$2,tarifest3grenz(A1269-$K$3,$A$3,Param!$B$10,Param!$C$10,Param!$D$10,Param!$E$10,Param!$B$11,Param!$C$11,Param!$D$11,Param!$E$11))*100</f>
        <v>42</v>
      </c>
      <c r="U1269" s="3">
        <f>MAX(K1269-tarifest3($K$3,$A$3,Param!$B$10,Param!$C$10,Param!$D$10,Param!$E$10,Param!$B$11,Param!$C$11,Param!$D$11,Param!$E$11),0)</f>
        <v>42657</v>
      </c>
      <c r="V1269" s="3">
        <f t="shared" si="475"/>
        <v>33.881652104845116</v>
      </c>
      <c r="W1269" s="3">
        <f t="shared" si="476"/>
        <v>42</v>
      </c>
      <c r="X1269" s="3">
        <f>soli3grenz(K1269,$A$3,Param!$J$9,Param!$J$10,Param!$J$11)*100</f>
        <v>5.5</v>
      </c>
      <c r="Y1269" s="13">
        <f t="shared" si="463"/>
        <v>42657</v>
      </c>
      <c r="Z1269" s="3">
        <f t="shared" si="477"/>
        <v>33.881652104845116</v>
      </c>
      <c r="AA1269" s="13">
        <f t="shared" si="464"/>
        <v>42</v>
      </c>
      <c r="AB1269" s="13">
        <f t="shared" si="465"/>
        <v>-3278.75</v>
      </c>
      <c r="AC1269" s="13">
        <f t="shared" si="466"/>
        <v>-2.6042494042891136</v>
      </c>
      <c r="AD1269" s="13">
        <f t="shared" si="467"/>
        <v>-2.3099999999999952</v>
      </c>
      <c r="AE1269" s="3">
        <f t="shared" si="468"/>
        <v>0</v>
      </c>
      <c r="AF1269" s="13">
        <f t="shared" si="481"/>
        <v>3278.75</v>
      </c>
      <c r="AG1269" s="13">
        <f t="shared" si="478"/>
        <v>2.6042494042891136</v>
      </c>
      <c r="AH1269" s="13">
        <f t="shared" si="482"/>
        <v>2.6042494042891136</v>
      </c>
    </row>
    <row r="1270" spans="1:34" x14ac:dyDescent="0.2">
      <c r="A1270" s="8">
        <f t="shared" si="479"/>
        <v>126000</v>
      </c>
      <c r="B1270" s="9">
        <f t="shared" si="480"/>
        <v>126</v>
      </c>
      <c r="C1270" s="13">
        <f>tarifest3(A1270,$A$3,Param!$B$5,Param!$C$5,Param!$D$5,Param!$E$5,Param!$B$6,Param!$C$6,Param!$D$6,Param!$E$6)</f>
        <v>43583</v>
      </c>
      <c r="D1270" s="3">
        <f t="shared" si="469"/>
        <v>34.589682539682535</v>
      </c>
      <c r="E1270" s="3">
        <f>tarifest3grenz(A1270,$A$3,Param!$B$5,Param!$C$5,Param!$D$5,Param!$E$5,Param!$B$6,Param!$C$6,Param!$D$6,Param!$E$6)*100</f>
        <v>42</v>
      </c>
      <c r="F1270" s="13">
        <f>soli3(C1270,$A$3,Param!$J$4,Param!$J$5,Param!$J$6)</f>
        <v>2397.06</v>
      </c>
      <c r="G1270" s="3">
        <f>soli3grenz(C1270,$A$3,Param!$J$4,Param!$J$5,Param!$J$6)*100</f>
        <v>5.5</v>
      </c>
      <c r="H1270" s="13">
        <f t="shared" si="460"/>
        <v>45980.06</v>
      </c>
      <c r="I1270" s="3">
        <f t="shared" si="458"/>
        <v>36.492111111111107</v>
      </c>
      <c r="J1270" s="13">
        <f t="shared" si="461"/>
        <v>44.309999999999995</v>
      </c>
      <c r="K1270" s="13">
        <f>tarifest3(A1270,$A$3,Param!$B$10,Param!$C$10,Param!$D$10,Param!$E$10,Param!$B$11,Param!$C$11,Param!$D$11,Param!$E$11)</f>
        <v>47929</v>
      </c>
      <c r="L1270" s="3">
        <f t="shared" si="470"/>
        <v>38.038888888888891</v>
      </c>
      <c r="M1270" s="3">
        <f>tarifest3grenz(A1270,$A$3,Param!$B$10,Param!$C$10,Param!$D$10,Param!$E$10,Param!$B$11,Param!$C$11,Param!$D$11,Param!$E$11)*100</f>
        <v>42</v>
      </c>
      <c r="N1270" s="3">
        <f t="shared" si="471"/>
        <v>33529</v>
      </c>
      <c r="O1270" s="3">
        <f t="shared" si="472"/>
        <v>26.610317460317461</v>
      </c>
      <c r="P1270" s="13">
        <f t="shared" si="462"/>
        <v>88200</v>
      </c>
      <c r="Q1270" s="13">
        <f t="shared" si="473"/>
        <v>0</v>
      </c>
      <c r="R1270" s="13">
        <f>tarifest3(A1270-$K$3,$A$3,Param!$B$10,Param!$C$10,Param!$D$10,Param!$E$10,Param!$B$11,Param!$C$11,Param!$D$11,Param!$E$11)</f>
        <v>39289</v>
      </c>
      <c r="S1270" s="3">
        <f t="shared" si="474"/>
        <v>31.181746031746034</v>
      </c>
      <c r="T1270" s="3">
        <f>IF(A1270&lt;$K$3,$K$2,tarifest3grenz(A1270-$K$3,$A$3,Param!$B$10,Param!$C$10,Param!$D$10,Param!$E$10,Param!$B$11,Param!$C$11,Param!$D$11,Param!$E$11))*100</f>
        <v>42</v>
      </c>
      <c r="U1270" s="3">
        <f>MAX(K1270-tarifest3($K$3,$A$3,Param!$B$10,Param!$C$10,Param!$D$10,Param!$E$10,Param!$B$11,Param!$C$11,Param!$D$11,Param!$E$11),0)</f>
        <v>42699</v>
      </c>
      <c r="V1270" s="3">
        <f t="shared" si="475"/>
        <v>33.888095238095239</v>
      </c>
      <c r="W1270" s="3">
        <f t="shared" si="476"/>
        <v>42</v>
      </c>
      <c r="X1270" s="3">
        <f>soli3grenz(K1270,$A$3,Param!$J$9,Param!$J$10,Param!$J$11)*100</f>
        <v>5.5</v>
      </c>
      <c r="Y1270" s="13">
        <f t="shared" si="463"/>
        <v>42699</v>
      </c>
      <c r="Z1270" s="3">
        <f t="shared" si="477"/>
        <v>33.888095238095239</v>
      </c>
      <c r="AA1270" s="13">
        <f t="shared" si="464"/>
        <v>42</v>
      </c>
      <c r="AB1270" s="13">
        <f t="shared" si="465"/>
        <v>-3281.0599999999977</v>
      </c>
      <c r="AC1270" s="13">
        <f t="shared" si="466"/>
        <v>-2.604015873015868</v>
      </c>
      <c r="AD1270" s="13">
        <f t="shared" si="467"/>
        <v>-2.3099999999999952</v>
      </c>
      <c r="AE1270" s="3">
        <f t="shared" si="468"/>
        <v>0</v>
      </c>
      <c r="AF1270" s="13">
        <f t="shared" si="481"/>
        <v>3281.0599999999977</v>
      </c>
      <c r="AG1270" s="13">
        <f t="shared" si="478"/>
        <v>2.604015873015868</v>
      </c>
      <c r="AH1270" s="13">
        <f t="shared" si="482"/>
        <v>2.604015873015868</v>
      </c>
    </row>
    <row r="1271" spans="1:34" x14ac:dyDescent="0.2">
      <c r="A1271" s="8">
        <f t="shared" si="479"/>
        <v>126100</v>
      </c>
      <c r="B1271" s="9">
        <f t="shared" si="480"/>
        <v>126.1</v>
      </c>
      <c r="C1271" s="13">
        <f>tarifest3(A1271,$A$3,Param!$B$5,Param!$C$5,Param!$D$5,Param!$E$5,Param!$B$6,Param!$C$6,Param!$D$6,Param!$E$6)</f>
        <v>43625</v>
      </c>
      <c r="D1271" s="3">
        <f t="shared" si="469"/>
        <v>34.595559080095164</v>
      </c>
      <c r="E1271" s="3">
        <f>tarifest3grenz(A1271,$A$3,Param!$B$5,Param!$C$5,Param!$D$5,Param!$E$5,Param!$B$6,Param!$C$6,Param!$D$6,Param!$E$6)*100</f>
        <v>42</v>
      </c>
      <c r="F1271" s="13">
        <f>soli3(C1271,$A$3,Param!$J$4,Param!$J$5,Param!$J$6)</f>
        <v>2399.37</v>
      </c>
      <c r="G1271" s="3">
        <f>soli3grenz(C1271,$A$3,Param!$J$4,Param!$J$5,Param!$J$6)*100</f>
        <v>5.5</v>
      </c>
      <c r="H1271" s="13">
        <f t="shared" si="460"/>
        <v>46024.37</v>
      </c>
      <c r="I1271" s="3">
        <f t="shared" si="458"/>
        <v>36.498310864393339</v>
      </c>
      <c r="J1271" s="13">
        <f t="shared" si="461"/>
        <v>44.309999999999995</v>
      </c>
      <c r="K1271" s="13">
        <f>tarifest3(A1271,$A$3,Param!$B$10,Param!$C$10,Param!$D$10,Param!$E$10,Param!$B$11,Param!$C$11,Param!$D$11,Param!$E$11)</f>
        <v>47971</v>
      </c>
      <c r="L1271" s="3">
        <f t="shared" si="470"/>
        <v>38.042030134813643</v>
      </c>
      <c r="M1271" s="3">
        <f>tarifest3grenz(A1271,$A$3,Param!$B$10,Param!$C$10,Param!$D$10,Param!$E$10,Param!$B$11,Param!$C$11,Param!$D$11,Param!$E$11)*100</f>
        <v>42</v>
      </c>
      <c r="N1271" s="3">
        <f t="shared" si="471"/>
        <v>33571</v>
      </c>
      <c r="O1271" s="3">
        <f t="shared" si="472"/>
        <v>26.622521808088816</v>
      </c>
      <c r="P1271" s="13">
        <f t="shared" si="462"/>
        <v>88270</v>
      </c>
      <c r="Q1271" s="13">
        <f t="shared" si="473"/>
        <v>0</v>
      </c>
      <c r="R1271" s="13">
        <f>tarifest3(A1271-$K$3,$A$3,Param!$B$10,Param!$C$10,Param!$D$10,Param!$E$10,Param!$B$11,Param!$C$11,Param!$D$11,Param!$E$11)</f>
        <v>39331</v>
      </c>
      <c r="S1271" s="3">
        <f t="shared" si="474"/>
        <v>31.190325138778746</v>
      </c>
      <c r="T1271" s="3">
        <f>IF(A1271&lt;$K$3,$K$2,tarifest3grenz(A1271-$K$3,$A$3,Param!$B$10,Param!$C$10,Param!$D$10,Param!$E$10,Param!$B$11,Param!$C$11,Param!$D$11,Param!$E$11))*100</f>
        <v>42</v>
      </c>
      <c r="U1271" s="3">
        <f>MAX(K1271-tarifest3($K$3,$A$3,Param!$B$10,Param!$C$10,Param!$D$10,Param!$E$10,Param!$B$11,Param!$C$11,Param!$D$11,Param!$E$11),0)</f>
        <v>42741</v>
      </c>
      <c r="V1271" s="3">
        <f t="shared" si="475"/>
        <v>33.894528152260115</v>
      </c>
      <c r="W1271" s="3">
        <f t="shared" si="476"/>
        <v>42</v>
      </c>
      <c r="X1271" s="3">
        <f>soli3grenz(K1271,$A$3,Param!$J$9,Param!$J$10,Param!$J$11)*100</f>
        <v>5.5</v>
      </c>
      <c r="Y1271" s="13">
        <f t="shared" si="463"/>
        <v>42741</v>
      </c>
      <c r="Z1271" s="3">
        <f t="shared" si="477"/>
        <v>33.894528152260115</v>
      </c>
      <c r="AA1271" s="13">
        <f t="shared" si="464"/>
        <v>42</v>
      </c>
      <c r="AB1271" s="13">
        <f t="shared" si="465"/>
        <v>-3283.3700000000026</v>
      </c>
      <c r="AC1271" s="13">
        <f t="shared" si="466"/>
        <v>-2.6037827121332242</v>
      </c>
      <c r="AD1271" s="13">
        <f t="shared" si="467"/>
        <v>-2.3099999999999952</v>
      </c>
      <c r="AE1271" s="3">
        <f t="shared" si="468"/>
        <v>0</v>
      </c>
      <c r="AF1271" s="13">
        <f t="shared" si="481"/>
        <v>3283.3700000000026</v>
      </c>
      <c r="AG1271" s="13">
        <f t="shared" si="478"/>
        <v>2.6037827121332242</v>
      </c>
      <c r="AH1271" s="13">
        <f t="shared" si="482"/>
        <v>2.6037827121332242</v>
      </c>
    </row>
    <row r="1272" spans="1:34" x14ac:dyDescent="0.2">
      <c r="A1272" s="8">
        <f t="shared" si="479"/>
        <v>126200</v>
      </c>
      <c r="B1272" s="9">
        <f t="shared" si="480"/>
        <v>126.2</v>
      </c>
      <c r="C1272" s="13">
        <f>tarifest3(A1272,$A$3,Param!$B$5,Param!$C$5,Param!$D$5,Param!$E$5,Param!$B$6,Param!$C$6,Param!$D$6,Param!$E$6)</f>
        <v>43667</v>
      </c>
      <c r="D1272" s="3">
        <f t="shared" si="469"/>
        <v>34.601426307448499</v>
      </c>
      <c r="E1272" s="3">
        <f>tarifest3grenz(A1272,$A$3,Param!$B$5,Param!$C$5,Param!$D$5,Param!$E$5,Param!$B$6,Param!$C$6,Param!$D$6,Param!$E$6)*100</f>
        <v>42</v>
      </c>
      <c r="F1272" s="13">
        <f>soli3(C1272,$A$3,Param!$J$4,Param!$J$5,Param!$J$6)</f>
        <v>2401.6799999999998</v>
      </c>
      <c r="G1272" s="3">
        <f>soli3grenz(C1272,$A$3,Param!$J$4,Param!$J$5,Param!$J$6)*100</f>
        <v>5.5</v>
      </c>
      <c r="H1272" s="13">
        <f t="shared" si="460"/>
        <v>46068.68</v>
      </c>
      <c r="I1272" s="3">
        <f t="shared" si="458"/>
        <v>36.504500792393031</v>
      </c>
      <c r="J1272" s="13">
        <f t="shared" si="461"/>
        <v>44.309999999999995</v>
      </c>
      <c r="K1272" s="13">
        <f>tarifest3(A1272,$A$3,Param!$B$10,Param!$C$10,Param!$D$10,Param!$E$10,Param!$B$11,Param!$C$11,Param!$D$11,Param!$E$11)</f>
        <v>48013</v>
      </c>
      <c r="L1272" s="3">
        <f t="shared" si="470"/>
        <v>38.045166402535656</v>
      </c>
      <c r="M1272" s="3">
        <f>tarifest3grenz(A1272,$A$3,Param!$B$10,Param!$C$10,Param!$D$10,Param!$E$10,Param!$B$11,Param!$C$11,Param!$D$11,Param!$E$11)*100</f>
        <v>42</v>
      </c>
      <c r="N1272" s="3">
        <f t="shared" si="471"/>
        <v>33613</v>
      </c>
      <c r="O1272" s="3">
        <f t="shared" si="472"/>
        <v>26.634706814580035</v>
      </c>
      <c r="P1272" s="13">
        <f t="shared" si="462"/>
        <v>88340</v>
      </c>
      <c r="Q1272" s="13">
        <f t="shared" si="473"/>
        <v>0</v>
      </c>
      <c r="R1272" s="13">
        <f>tarifest3(A1272-$K$3,$A$3,Param!$B$10,Param!$C$10,Param!$D$10,Param!$E$10,Param!$B$11,Param!$C$11,Param!$D$11,Param!$E$11)</f>
        <v>39373</v>
      </c>
      <c r="S1272" s="3">
        <f t="shared" si="474"/>
        <v>31.198890649762284</v>
      </c>
      <c r="T1272" s="3">
        <f>IF(A1272&lt;$K$3,$K$2,tarifest3grenz(A1272-$K$3,$A$3,Param!$B$10,Param!$C$10,Param!$D$10,Param!$E$10,Param!$B$11,Param!$C$11,Param!$D$11,Param!$E$11))*100</f>
        <v>42</v>
      </c>
      <c r="U1272" s="3">
        <f>MAX(K1272-tarifest3($K$3,$A$3,Param!$B$10,Param!$C$10,Param!$D$10,Param!$E$10,Param!$B$11,Param!$C$11,Param!$D$11,Param!$E$11),0)</f>
        <v>42783</v>
      </c>
      <c r="V1272" s="3">
        <f t="shared" si="475"/>
        <v>33.900950871632332</v>
      </c>
      <c r="W1272" s="3">
        <f t="shared" si="476"/>
        <v>42</v>
      </c>
      <c r="X1272" s="3">
        <f>soli3grenz(K1272,$A$3,Param!$J$9,Param!$J$10,Param!$J$11)*100</f>
        <v>5.5</v>
      </c>
      <c r="Y1272" s="13">
        <f t="shared" si="463"/>
        <v>42783</v>
      </c>
      <c r="Z1272" s="3">
        <f t="shared" si="477"/>
        <v>33.900950871632332</v>
      </c>
      <c r="AA1272" s="13">
        <f t="shared" si="464"/>
        <v>42</v>
      </c>
      <c r="AB1272" s="13">
        <f t="shared" si="465"/>
        <v>-3285.6800000000003</v>
      </c>
      <c r="AC1272" s="13">
        <f t="shared" si="466"/>
        <v>-2.6035499207606989</v>
      </c>
      <c r="AD1272" s="13">
        <f t="shared" si="467"/>
        <v>-2.3099999999999952</v>
      </c>
      <c r="AE1272" s="3">
        <f t="shared" si="468"/>
        <v>0</v>
      </c>
      <c r="AF1272" s="13">
        <f t="shared" si="481"/>
        <v>3285.6800000000003</v>
      </c>
      <c r="AG1272" s="13">
        <f t="shared" si="478"/>
        <v>2.6035499207606989</v>
      </c>
      <c r="AH1272" s="13">
        <f t="shared" si="482"/>
        <v>2.6035499207606989</v>
      </c>
    </row>
    <row r="1273" spans="1:34" x14ac:dyDescent="0.2">
      <c r="A1273" s="8">
        <f t="shared" si="479"/>
        <v>126300</v>
      </c>
      <c r="B1273" s="9">
        <f t="shared" si="480"/>
        <v>126.3</v>
      </c>
      <c r="C1273" s="13">
        <f>tarifest3(A1273,$A$3,Param!$B$5,Param!$C$5,Param!$D$5,Param!$E$5,Param!$B$6,Param!$C$6,Param!$D$6,Param!$E$6)</f>
        <v>43709</v>
      </c>
      <c r="D1273" s="3">
        <f t="shared" si="469"/>
        <v>34.607284243863816</v>
      </c>
      <c r="E1273" s="3">
        <f>tarifest3grenz(A1273,$A$3,Param!$B$5,Param!$C$5,Param!$D$5,Param!$E$5,Param!$B$6,Param!$C$6,Param!$D$6,Param!$E$6)*100</f>
        <v>42</v>
      </c>
      <c r="F1273" s="13">
        <f>soli3(C1273,$A$3,Param!$J$4,Param!$J$5,Param!$J$6)</f>
        <v>2403.9899999999998</v>
      </c>
      <c r="G1273" s="3">
        <f>soli3grenz(C1273,$A$3,Param!$J$4,Param!$J$5,Param!$J$6)*100</f>
        <v>5.5</v>
      </c>
      <c r="H1273" s="13">
        <f t="shared" si="460"/>
        <v>46112.99</v>
      </c>
      <c r="I1273" s="3">
        <f t="shared" si="458"/>
        <v>36.510680918448138</v>
      </c>
      <c r="J1273" s="13">
        <f t="shared" si="461"/>
        <v>44.309999999999995</v>
      </c>
      <c r="K1273" s="13">
        <f>tarifest3(A1273,$A$3,Param!$B$10,Param!$C$10,Param!$D$10,Param!$E$10,Param!$B$11,Param!$C$11,Param!$D$11,Param!$E$11)</f>
        <v>48055</v>
      </c>
      <c r="L1273" s="3">
        <f t="shared" si="470"/>
        <v>38.048297703879655</v>
      </c>
      <c r="M1273" s="3">
        <f>tarifest3grenz(A1273,$A$3,Param!$B$10,Param!$C$10,Param!$D$10,Param!$E$10,Param!$B$11,Param!$C$11,Param!$D$11,Param!$E$11)*100</f>
        <v>42</v>
      </c>
      <c r="N1273" s="3">
        <f t="shared" si="471"/>
        <v>33655</v>
      </c>
      <c r="O1273" s="3">
        <f t="shared" si="472"/>
        <v>26.646872525732384</v>
      </c>
      <c r="P1273" s="13">
        <f t="shared" si="462"/>
        <v>88410</v>
      </c>
      <c r="Q1273" s="13">
        <f t="shared" si="473"/>
        <v>0</v>
      </c>
      <c r="R1273" s="13">
        <f>tarifest3(A1273-$K$3,$A$3,Param!$B$10,Param!$C$10,Param!$D$10,Param!$E$10,Param!$B$11,Param!$C$11,Param!$D$11,Param!$E$11)</f>
        <v>39415</v>
      </c>
      <c r="S1273" s="3">
        <f t="shared" si="474"/>
        <v>31.207442596991292</v>
      </c>
      <c r="T1273" s="3">
        <f>IF(A1273&lt;$K$3,$K$2,tarifest3grenz(A1273-$K$3,$A$3,Param!$B$10,Param!$C$10,Param!$D$10,Param!$E$10,Param!$B$11,Param!$C$11,Param!$D$11,Param!$E$11))*100</f>
        <v>42</v>
      </c>
      <c r="U1273" s="3">
        <f>MAX(K1273-tarifest3($K$3,$A$3,Param!$B$10,Param!$C$10,Param!$D$10,Param!$E$10,Param!$B$11,Param!$C$11,Param!$D$11,Param!$E$11),0)</f>
        <v>42825</v>
      </c>
      <c r="V1273" s="3">
        <f t="shared" si="475"/>
        <v>33.907363420427558</v>
      </c>
      <c r="W1273" s="3">
        <f t="shared" si="476"/>
        <v>42</v>
      </c>
      <c r="X1273" s="3">
        <f>soli3grenz(K1273,$A$3,Param!$J$9,Param!$J$10,Param!$J$11)*100</f>
        <v>5.5</v>
      </c>
      <c r="Y1273" s="13">
        <f t="shared" si="463"/>
        <v>42825</v>
      </c>
      <c r="Z1273" s="3">
        <f t="shared" si="477"/>
        <v>33.907363420427558</v>
      </c>
      <c r="AA1273" s="13">
        <f t="shared" si="464"/>
        <v>42</v>
      </c>
      <c r="AB1273" s="13">
        <f t="shared" si="465"/>
        <v>-3287.989999999998</v>
      </c>
      <c r="AC1273" s="13">
        <f t="shared" si="466"/>
        <v>-2.60331749802058</v>
      </c>
      <c r="AD1273" s="13">
        <f t="shared" si="467"/>
        <v>-2.3099999999999952</v>
      </c>
      <c r="AE1273" s="3">
        <f t="shared" si="468"/>
        <v>0</v>
      </c>
      <c r="AF1273" s="13">
        <f t="shared" si="481"/>
        <v>3287.989999999998</v>
      </c>
      <c r="AG1273" s="13">
        <f t="shared" si="478"/>
        <v>2.60331749802058</v>
      </c>
      <c r="AH1273" s="13">
        <f t="shared" si="482"/>
        <v>2.60331749802058</v>
      </c>
    </row>
    <row r="1274" spans="1:34" x14ac:dyDescent="0.2">
      <c r="A1274" s="8">
        <f t="shared" si="479"/>
        <v>126400</v>
      </c>
      <c r="B1274" s="9">
        <f t="shared" si="480"/>
        <v>126.4</v>
      </c>
      <c r="C1274" s="13">
        <f>tarifest3(A1274,$A$3,Param!$B$5,Param!$C$5,Param!$D$5,Param!$E$5,Param!$B$6,Param!$C$6,Param!$D$6,Param!$E$6)</f>
        <v>43751</v>
      </c>
      <c r="D1274" s="3">
        <f t="shared" si="469"/>
        <v>34.613132911392405</v>
      </c>
      <c r="E1274" s="3">
        <f>tarifest3grenz(A1274,$A$3,Param!$B$5,Param!$C$5,Param!$D$5,Param!$E$5,Param!$B$6,Param!$C$6,Param!$D$6,Param!$E$6)*100</f>
        <v>42</v>
      </c>
      <c r="F1274" s="13">
        <f>soli3(C1274,$A$3,Param!$J$4,Param!$J$5,Param!$J$6)</f>
        <v>2406.3000000000002</v>
      </c>
      <c r="G1274" s="3">
        <f>soli3grenz(C1274,$A$3,Param!$J$4,Param!$J$5,Param!$J$6)*100</f>
        <v>5.5</v>
      </c>
      <c r="H1274" s="13">
        <f t="shared" si="460"/>
        <v>46157.3</v>
      </c>
      <c r="I1274" s="3">
        <f t="shared" si="458"/>
        <v>36.516851265822787</v>
      </c>
      <c r="J1274" s="13">
        <f t="shared" si="461"/>
        <v>44.309999999999995</v>
      </c>
      <c r="K1274" s="13">
        <f>tarifest3(A1274,$A$3,Param!$B$10,Param!$C$10,Param!$D$10,Param!$E$10,Param!$B$11,Param!$C$11,Param!$D$11,Param!$E$11)</f>
        <v>48097</v>
      </c>
      <c r="L1274" s="3">
        <f t="shared" si="470"/>
        <v>38.05142405063291</v>
      </c>
      <c r="M1274" s="3">
        <f>tarifest3grenz(A1274,$A$3,Param!$B$10,Param!$C$10,Param!$D$10,Param!$E$10,Param!$B$11,Param!$C$11,Param!$D$11,Param!$E$11)*100</f>
        <v>42</v>
      </c>
      <c r="N1274" s="3">
        <f t="shared" si="471"/>
        <v>33697</v>
      </c>
      <c r="O1274" s="3">
        <f t="shared" si="472"/>
        <v>26.659018987341771</v>
      </c>
      <c r="P1274" s="13">
        <f t="shared" si="462"/>
        <v>88480</v>
      </c>
      <c r="Q1274" s="13">
        <f t="shared" si="473"/>
        <v>0</v>
      </c>
      <c r="R1274" s="13">
        <f>tarifest3(A1274-$K$3,$A$3,Param!$B$10,Param!$C$10,Param!$D$10,Param!$E$10,Param!$B$11,Param!$C$11,Param!$D$11,Param!$E$11)</f>
        <v>39457</v>
      </c>
      <c r="S1274" s="3">
        <f t="shared" si="474"/>
        <v>31.215981012658229</v>
      </c>
      <c r="T1274" s="3">
        <f>IF(A1274&lt;$K$3,$K$2,tarifest3grenz(A1274-$K$3,$A$3,Param!$B$10,Param!$C$10,Param!$D$10,Param!$E$10,Param!$B$11,Param!$C$11,Param!$D$11,Param!$E$11))*100</f>
        <v>42</v>
      </c>
      <c r="U1274" s="3">
        <f>MAX(K1274-tarifest3($K$3,$A$3,Param!$B$10,Param!$C$10,Param!$D$10,Param!$E$10,Param!$B$11,Param!$C$11,Param!$D$11,Param!$E$11),0)</f>
        <v>42867</v>
      </c>
      <c r="V1274" s="3">
        <f t="shared" si="475"/>
        <v>33.913765822784811</v>
      </c>
      <c r="W1274" s="3">
        <f t="shared" si="476"/>
        <v>42</v>
      </c>
      <c r="X1274" s="3">
        <f>soli3grenz(K1274,$A$3,Param!$J$9,Param!$J$10,Param!$J$11)*100</f>
        <v>5.5</v>
      </c>
      <c r="Y1274" s="13">
        <f t="shared" si="463"/>
        <v>42867</v>
      </c>
      <c r="Z1274" s="3">
        <f t="shared" si="477"/>
        <v>33.913765822784811</v>
      </c>
      <c r="AA1274" s="13">
        <f t="shared" si="464"/>
        <v>42</v>
      </c>
      <c r="AB1274" s="13">
        <f t="shared" si="465"/>
        <v>-3290.3000000000029</v>
      </c>
      <c r="AC1274" s="13">
        <f t="shared" si="466"/>
        <v>-2.6030854430379762</v>
      </c>
      <c r="AD1274" s="13">
        <f t="shared" si="467"/>
        <v>-2.3099999999999952</v>
      </c>
      <c r="AE1274" s="3">
        <f t="shared" si="468"/>
        <v>0</v>
      </c>
      <c r="AF1274" s="13">
        <f t="shared" si="481"/>
        <v>3290.3000000000029</v>
      </c>
      <c r="AG1274" s="13">
        <f t="shared" si="478"/>
        <v>2.6030854430379762</v>
      </c>
      <c r="AH1274" s="13">
        <f t="shared" si="482"/>
        <v>2.6030854430379762</v>
      </c>
    </row>
    <row r="1275" spans="1:34" x14ac:dyDescent="0.2">
      <c r="A1275" s="8">
        <f t="shared" si="479"/>
        <v>126500</v>
      </c>
      <c r="B1275" s="9">
        <f t="shared" si="480"/>
        <v>126.5</v>
      </c>
      <c r="C1275" s="13">
        <f>tarifest3(A1275,$A$3,Param!$B$5,Param!$C$5,Param!$D$5,Param!$E$5,Param!$B$6,Param!$C$6,Param!$D$6,Param!$E$6)</f>
        <v>43793</v>
      </c>
      <c r="D1275" s="3">
        <f t="shared" si="469"/>
        <v>34.618972332015815</v>
      </c>
      <c r="E1275" s="3">
        <f>tarifest3grenz(A1275,$A$3,Param!$B$5,Param!$C$5,Param!$D$5,Param!$E$5,Param!$B$6,Param!$C$6,Param!$D$6,Param!$E$6)*100</f>
        <v>42</v>
      </c>
      <c r="F1275" s="13">
        <f>soli3(C1275,$A$3,Param!$J$4,Param!$J$5,Param!$J$6)</f>
        <v>2408.61</v>
      </c>
      <c r="G1275" s="3">
        <f>soli3grenz(C1275,$A$3,Param!$J$4,Param!$J$5,Param!$J$6)*100</f>
        <v>5.5</v>
      </c>
      <c r="H1275" s="13">
        <f t="shared" si="460"/>
        <v>46201.61</v>
      </c>
      <c r="I1275" s="3">
        <f t="shared" si="458"/>
        <v>36.523011857707509</v>
      </c>
      <c r="J1275" s="13">
        <f t="shared" si="461"/>
        <v>44.309999999999995</v>
      </c>
      <c r="K1275" s="13">
        <f>tarifest3(A1275,$A$3,Param!$B$10,Param!$C$10,Param!$D$10,Param!$E$10,Param!$B$11,Param!$C$11,Param!$D$11,Param!$E$11)</f>
        <v>48139</v>
      </c>
      <c r="L1275" s="3">
        <f t="shared" si="470"/>
        <v>38.054545454545455</v>
      </c>
      <c r="M1275" s="3">
        <f>tarifest3grenz(A1275,$A$3,Param!$B$10,Param!$C$10,Param!$D$10,Param!$E$10,Param!$B$11,Param!$C$11,Param!$D$11,Param!$E$11)*100</f>
        <v>42</v>
      </c>
      <c r="N1275" s="3">
        <f t="shared" si="471"/>
        <v>33739</v>
      </c>
      <c r="O1275" s="3">
        <f t="shared" si="472"/>
        <v>26.67114624505929</v>
      </c>
      <c r="P1275" s="13">
        <f t="shared" si="462"/>
        <v>88550</v>
      </c>
      <c r="Q1275" s="13">
        <f t="shared" si="473"/>
        <v>0</v>
      </c>
      <c r="R1275" s="13">
        <f>tarifest3(A1275-$K$3,$A$3,Param!$B$10,Param!$C$10,Param!$D$10,Param!$E$10,Param!$B$11,Param!$C$11,Param!$D$11,Param!$E$11)</f>
        <v>39499</v>
      </c>
      <c r="S1275" s="3">
        <f t="shared" si="474"/>
        <v>31.224505928853759</v>
      </c>
      <c r="T1275" s="3">
        <f>IF(A1275&lt;$K$3,$K$2,tarifest3grenz(A1275-$K$3,$A$3,Param!$B$10,Param!$C$10,Param!$D$10,Param!$E$10,Param!$B$11,Param!$C$11,Param!$D$11,Param!$E$11))*100</f>
        <v>42</v>
      </c>
      <c r="U1275" s="3">
        <f>MAX(K1275-tarifest3($K$3,$A$3,Param!$B$10,Param!$C$10,Param!$D$10,Param!$E$10,Param!$B$11,Param!$C$11,Param!$D$11,Param!$E$11),0)</f>
        <v>42909</v>
      </c>
      <c r="V1275" s="3">
        <f t="shared" si="475"/>
        <v>33.920158102766798</v>
      </c>
      <c r="W1275" s="3">
        <f t="shared" si="476"/>
        <v>42</v>
      </c>
      <c r="X1275" s="3">
        <f>soli3grenz(K1275,$A$3,Param!$J$9,Param!$J$10,Param!$J$11)*100</f>
        <v>5.5</v>
      </c>
      <c r="Y1275" s="13">
        <f t="shared" si="463"/>
        <v>42909</v>
      </c>
      <c r="Z1275" s="3">
        <f t="shared" si="477"/>
        <v>33.920158102766798</v>
      </c>
      <c r="AA1275" s="13">
        <f t="shared" si="464"/>
        <v>42</v>
      </c>
      <c r="AB1275" s="13">
        <f t="shared" si="465"/>
        <v>-3292.6100000000006</v>
      </c>
      <c r="AC1275" s="13">
        <f t="shared" si="466"/>
        <v>-2.6028537549407105</v>
      </c>
      <c r="AD1275" s="13">
        <f t="shared" si="467"/>
        <v>-2.3099999999999952</v>
      </c>
      <c r="AE1275" s="3">
        <f t="shared" si="468"/>
        <v>0</v>
      </c>
      <c r="AF1275" s="13">
        <f t="shared" si="481"/>
        <v>3292.6100000000006</v>
      </c>
      <c r="AG1275" s="13">
        <f t="shared" si="478"/>
        <v>2.6028537549407105</v>
      </c>
      <c r="AH1275" s="13">
        <f t="shared" si="482"/>
        <v>2.6028537549407105</v>
      </c>
    </row>
    <row r="1276" spans="1:34" x14ac:dyDescent="0.2">
      <c r="A1276" s="8">
        <f t="shared" si="479"/>
        <v>126600</v>
      </c>
      <c r="B1276" s="9">
        <f t="shared" si="480"/>
        <v>126.6</v>
      </c>
      <c r="C1276" s="13">
        <f>tarifest3(A1276,$A$3,Param!$B$5,Param!$C$5,Param!$D$5,Param!$E$5,Param!$B$6,Param!$C$6,Param!$D$6,Param!$E$6)</f>
        <v>43835</v>
      </c>
      <c r="D1276" s="3">
        <f t="shared" si="469"/>
        <v>34.624802527646132</v>
      </c>
      <c r="E1276" s="3">
        <f>tarifest3grenz(A1276,$A$3,Param!$B$5,Param!$C$5,Param!$D$5,Param!$E$5,Param!$B$6,Param!$C$6,Param!$D$6,Param!$E$6)*100</f>
        <v>42</v>
      </c>
      <c r="F1276" s="13">
        <f>soli3(C1276,$A$3,Param!$J$4,Param!$J$5,Param!$J$6)</f>
        <v>2410.92</v>
      </c>
      <c r="G1276" s="3">
        <f>soli3grenz(C1276,$A$3,Param!$J$4,Param!$J$5,Param!$J$6)*100</f>
        <v>5.5</v>
      </c>
      <c r="H1276" s="13">
        <f t="shared" si="460"/>
        <v>46245.919999999998</v>
      </c>
      <c r="I1276" s="3">
        <f t="shared" si="458"/>
        <v>36.529162717219585</v>
      </c>
      <c r="J1276" s="13">
        <f t="shared" si="461"/>
        <v>44.309999999999995</v>
      </c>
      <c r="K1276" s="13">
        <f>tarifest3(A1276,$A$3,Param!$B$10,Param!$C$10,Param!$D$10,Param!$E$10,Param!$B$11,Param!$C$11,Param!$D$11,Param!$E$11)</f>
        <v>48181</v>
      </c>
      <c r="L1276" s="3">
        <f t="shared" si="470"/>
        <v>38.057661927330173</v>
      </c>
      <c r="M1276" s="3">
        <f>tarifest3grenz(A1276,$A$3,Param!$B$10,Param!$C$10,Param!$D$10,Param!$E$10,Param!$B$11,Param!$C$11,Param!$D$11,Param!$E$11)*100</f>
        <v>42</v>
      </c>
      <c r="N1276" s="3">
        <f t="shared" si="471"/>
        <v>33781</v>
      </c>
      <c r="O1276" s="3">
        <f t="shared" si="472"/>
        <v>26.683254344391784</v>
      </c>
      <c r="P1276" s="13">
        <f t="shared" si="462"/>
        <v>88620</v>
      </c>
      <c r="Q1276" s="13">
        <f t="shared" si="473"/>
        <v>0</v>
      </c>
      <c r="R1276" s="13">
        <f>tarifest3(A1276-$K$3,$A$3,Param!$B$10,Param!$C$10,Param!$D$10,Param!$E$10,Param!$B$11,Param!$C$11,Param!$D$11,Param!$E$11)</f>
        <v>39541</v>
      </c>
      <c r="S1276" s="3">
        <f t="shared" si="474"/>
        <v>31.23301737756714</v>
      </c>
      <c r="T1276" s="3">
        <f>IF(A1276&lt;$K$3,$K$2,tarifest3grenz(A1276-$K$3,$A$3,Param!$B$10,Param!$C$10,Param!$D$10,Param!$E$10,Param!$B$11,Param!$C$11,Param!$D$11,Param!$E$11))*100</f>
        <v>42</v>
      </c>
      <c r="U1276" s="3">
        <f>MAX(K1276-tarifest3($K$3,$A$3,Param!$B$10,Param!$C$10,Param!$D$10,Param!$E$10,Param!$B$11,Param!$C$11,Param!$D$11,Param!$E$11),0)</f>
        <v>42951</v>
      </c>
      <c r="V1276" s="3">
        <f t="shared" si="475"/>
        <v>33.926540284360193</v>
      </c>
      <c r="W1276" s="3">
        <f t="shared" si="476"/>
        <v>42</v>
      </c>
      <c r="X1276" s="3">
        <f>soli3grenz(K1276,$A$3,Param!$J$9,Param!$J$10,Param!$J$11)*100</f>
        <v>5.5</v>
      </c>
      <c r="Y1276" s="13">
        <f t="shared" si="463"/>
        <v>42951</v>
      </c>
      <c r="Z1276" s="3">
        <f t="shared" si="477"/>
        <v>33.926540284360193</v>
      </c>
      <c r="AA1276" s="13">
        <f t="shared" si="464"/>
        <v>42</v>
      </c>
      <c r="AB1276" s="13">
        <f t="shared" si="465"/>
        <v>-3294.9199999999983</v>
      </c>
      <c r="AC1276" s="13">
        <f t="shared" si="466"/>
        <v>-2.6026224328593912</v>
      </c>
      <c r="AD1276" s="13">
        <f t="shared" si="467"/>
        <v>-2.3099999999999952</v>
      </c>
      <c r="AE1276" s="3">
        <f t="shared" si="468"/>
        <v>0</v>
      </c>
      <c r="AF1276" s="13">
        <f t="shared" si="481"/>
        <v>3294.9199999999983</v>
      </c>
      <c r="AG1276" s="13">
        <f t="shared" si="478"/>
        <v>2.6026224328593912</v>
      </c>
      <c r="AH1276" s="13">
        <f t="shared" si="482"/>
        <v>2.6026224328593912</v>
      </c>
    </row>
    <row r="1277" spans="1:34" x14ac:dyDescent="0.2">
      <c r="A1277" s="8">
        <f t="shared" si="479"/>
        <v>126700</v>
      </c>
      <c r="B1277" s="9">
        <f t="shared" si="480"/>
        <v>126.7</v>
      </c>
      <c r="C1277" s="13">
        <f>tarifest3(A1277,$A$3,Param!$B$5,Param!$C$5,Param!$D$5,Param!$E$5,Param!$B$6,Param!$C$6,Param!$D$6,Param!$E$6)</f>
        <v>43877</v>
      </c>
      <c r="D1277" s="3">
        <f t="shared" si="469"/>
        <v>34.630623520126278</v>
      </c>
      <c r="E1277" s="3">
        <f>tarifest3grenz(A1277,$A$3,Param!$B$5,Param!$C$5,Param!$D$5,Param!$E$5,Param!$B$6,Param!$C$6,Param!$D$6,Param!$E$6)*100</f>
        <v>42</v>
      </c>
      <c r="F1277" s="13">
        <f>soli3(C1277,$A$3,Param!$J$4,Param!$J$5,Param!$J$6)</f>
        <v>2413.23</v>
      </c>
      <c r="G1277" s="3">
        <f>soli3grenz(C1277,$A$3,Param!$J$4,Param!$J$5,Param!$J$6)*100</f>
        <v>5.5</v>
      </c>
      <c r="H1277" s="13">
        <f t="shared" si="460"/>
        <v>46290.23</v>
      </c>
      <c r="I1277" s="3">
        <f t="shared" ref="I1277:I1340" si="483">IF($A1277=0,0,H1277/$A1277*100)</f>
        <v>36.535303867403321</v>
      </c>
      <c r="J1277" s="13">
        <f t="shared" si="461"/>
        <v>44.309999999999995</v>
      </c>
      <c r="K1277" s="13">
        <f>tarifest3(A1277,$A$3,Param!$B$10,Param!$C$10,Param!$D$10,Param!$E$10,Param!$B$11,Param!$C$11,Param!$D$11,Param!$E$11)</f>
        <v>48223</v>
      </c>
      <c r="L1277" s="3">
        <f t="shared" si="470"/>
        <v>38.060773480662988</v>
      </c>
      <c r="M1277" s="3">
        <f>tarifest3grenz(A1277,$A$3,Param!$B$10,Param!$C$10,Param!$D$10,Param!$E$10,Param!$B$11,Param!$C$11,Param!$D$11,Param!$E$11)*100</f>
        <v>42</v>
      </c>
      <c r="N1277" s="3">
        <f t="shared" si="471"/>
        <v>33823</v>
      </c>
      <c r="O1277" s="3">
        <f t="shared" si="472"/>
        <v>26.69534333070245</v>
      </c>
      <c r="P1277" s="13">
        <f t="shared" si="462"/>
        <v>88690</v>
      </c>
      <c r="Q1277" s="13">
        <f t="shared" si="473"/>
        <v>0</v>
      </c>
      <c r="R1277" s="13">
        <f>tarifest3(A1277-$K$3,$A$3,Param!$B$10,Param!$C$10,Param!$D$10,Param!$E$10,Param!$B$11,Param!$C$11,Param!$D$11,Param!$E$11)</f>
        <v>39583</v>
      </c>
      <c r="S1277" s="3">
        <f t="shared" si="474"/>
        <v>31.241515390686665</v>
      </c>
      <c r="T1277" s="3">
        <f>IF(A1277&lt;$K$3,$K$2,tarifest3grenz(A1277-$K$3,$A$3,Param!$B$10,Param!$C$10,Param!$D$10,Param!$E$10,Param!$B$11,Param!$C$11,Param!$D$11,Param!$E$11))*100</f>
        <v>42</v>
      </c>
      <c r="U1277" s="3">
        <f>MAX(K1277-tarifest3($K$3,$A$3,Param!$B$10,Param!$C$10,Param!$D$10,Param!$E$10,Param!$B$11,Param!$C$11,Param!$D$11,Param!$E$11),0)</f>
        <v>42993</v>
      </c>
      <c r="V1277" s="3">
        <f t="shared" si="475"/>
        <v>33.932912391475931</v>
      </c>
      <c r="W1277" s="3">
        <f t="shared" si="476"/>
        <v>42</v>
      </c>
      <c r="X1277" s="3">
        <f>soli3grenz(K1277,$A$3,Param!$J$9,Param!$J$10,Param!$J$11)*100</f>
        <v>5.5</v>
      </c>
      <c r="Y1277" s="13">
        <f t="shared" si="463"/>
        <v>42993</v>
      </c>
      <c r="Z1277" s="3">
        <f t="shared" si="477"/>
        <v>33.932912391475931</v>
      </c>
      <c r="AA1277" s="13">
        <f t="shared" si="464"/>
        <v>42</v>
      </c>
      <c r="AB1277" s="13">
        <f t="shared" si="465"/>
        <v>-3297.2300000000032</v>
      </c>
      <c r="AC1277" s="13">
        <f t="shared" si="466"/>
        <v>-2.6023914759273907</v>
      </c>
      <c r="AD1277" s="13">
        <f t="shared" si="467"/>
        <v>-2.3099999999999952</v>
      </c>
      <c r="AE1277" s="3">
        <f t="shared" si="468"/>
        <v>0</v>
      </c>
      <c r="AF1277" s="13">
        <f t="shared" si="481"/>
        <v>3297.2300000000032</v>
      </c>
      <c r="AG1277" s="13">
        <f t="shared" si="478"/>
        <v>2.6023914759273907</v>
      </c>
      <c r="AH1277" s="13">
        <f t="shared" si="482"/>
        <v>2.6023914759273907</v>
      </c>
    </row>
    <row r="1278" spans="1:34" x14ac:dyDescent="0.2">
      <c r="A1278" s="8">
        <f t="shared" si="479"/>
        <v>126800</v>
      </c>
      <c r="B1278" s="9">
        <f t="shared" si="480"/>
        <v>126.8</v>
      </c>
      <c r="C1278" s="13">
        <f>tarifest3(A1278,$A$3,Param!$B$5,Param!$C$5,Param!$D$5,Param!$E$5,Param!$B$6,Param!$C$6,Param!$D$6,Param!$E$6)</f>
        <v>43919</v>
      </c>
      <c r="D1278" s="3">
        <f t="shared" si="469"/>
        <v>34.636435331230288</v>
      </c>
      <c r="E1278" s="3">
        <f>tarifest3grenz(A1278,$A$3,Param!$B$5,Param!$C$5,Param!$D$5,Param!$E$5,Param!$B$6,Param!$C$6,Param!$D$6,Param!$E$6)*100</f>
        <v>42</v>
      </c>
      <c r="F1278" s="13">
        <f>soli3(C1278,$A$3,Param!$J$4,Param!$J$5,Param!$J$6)</f>
        <v>2415.54</v>
      </c>
      <c r="G1278" s="3">
        <f>soli3grenz(C1278,$A$3,Param!$J$4,Param!$J$5,Param!$J$6)*100</f>
        <v>5.5</v>
      </c>
      <c r="H1278" s="13">
        <f t="shared" si="460"/>
        <v>46334.54</v>
      </c>
      <c r="I1278" s="3">
        <f t="shared" si="483"/>
        <v>36.541435331230282</v>
      </c>
      <c r="J1278" s="13">
        <f t="shared" si="461"/>
        <v>44.309999999999995</v>
      </c>
      <c r="K1278" s="13">
        <f>tarifest3(A1278,$A$3,Param!$B$10,Param!$C$10,Param!$D$10,Param!$E$10,Param!$B$11,Param!$C$11,Param!$D$11,Param!$E$11)</f>
        <v>48265</v>
      </c>
      <c r="L1278" s="3">
        <f t="shared" si="470"/>
        <v>38.063880126182966</v>
      </c>
      <c r="M1278" s="3">
        <f>tarifest3grenz(A1278,$A$3,Param!$B$10,Param!$C$10,Param!$D$10,Param!$E$10,Param!$B$11,Param!$C$11,Param!$D$11,Param!$E$11)*100</f>
        <v>42</v>
      </c>
      <c r="N1278" s="3">
        <f t="shared" si="471"/>
        <v>33865</v>
      </c>
      <c r="O1278" s="3">
        <f t="shared" si="472"/>
        <v>26.70741324921136</v>
      </c>
      <c r="P1278" s="13">
        <f t="shared" si="462"/>
        <v>88760</v>
      </c>
      <c r="Q1278" s="13">
        <f t="shared" si="473"/>
        <v>0</v>
      </c>
      <c r="R1278" s="13">
        <f>tarifest3(A1278-$K$3,$A$3,Param!$B$10,Param!$C$10,Param!$D$10,Param!$E$10,Param!$B$11,Param!$C$11,Param!$D$11,Param!$E$11)</f>
        <v>39625</v>
      </c>
      <c r="S1278" s="3">
        <f t="shared" si="474"/>
        <v>31.25</v>
      </c>
      <c r="T1278" s="3">
        <f>IF(A1278&lt;$K$3,$K$2,tarifest3grenz(A1278-$K$3,$A$3,Param!$B$10,Param!$C$10,Param!$D$10,Param!$E$10,Param!$B$11,Param!$C$11,Param!$D$11,Param!$E$11))*100</f>
        <v>42</v>
      </c>
      <c r="U1278" s="3">
        <f>MAX(K1278-tarifest3($K$3,$A$3,Param!$B$10,Param!$C$10,Param!$D$10,Param!$E$10,Param!$B$11,Param!$C$11,Param!$D$11,Param!$E$11),0)</f>
        <v>43035</v>
      </c>
      <c r="V1278" s="3">
        <f t="shared" si="475"/>
        <v>33.939274447949522</v>
      </c>
      <c r="W1278" s="3">
        <f t="shared" si="476"/>
        <v>42</v>
      </c>
      <c r="X1278" s="3">
        <f>soli3grenz(K1278,$A$3,Param!$J$9,Param!$J$10,Param!$J$11)*100</f>
        <v>5.5</v>
      </c>
      <c r="Y1278" s="13">
        <f t="shared" si="463"/>
        <v>43035</v>
      </c>
      <c r="Z1278" s="3">
        <f t="shared" si="477"/>
        <v>33.939274447949522</v>
      </c>
      <c r="AA1278" s="13">
        <f t="shared" si="464"/>
        <v>42</v>
      </c>
      <c r="AB1278" s="13">
        <f t="shared" si="465"/>
        <v>-3299.5400000000009</v>
      </c>
      <c r="AC1278" s="13">
        <f t="shared" si="466"/>
        <v>-2.6021608832807601</v>
      </c>
      <c r="AD1278" s="13">
        <f t="shared" si="467"/>
        <v>-2.3099999999999952</v>
      </c>
      <c r="AE1278" s="3">
        <f t="shared" si="468"/>
        <v>0</v>
      </c>
      <c r="AF1278" s="13">
        <f t="shared" si="481"/>
        <v>3299.5400000000009</v>
      </c>
      <c r="AG1278" s="13">
        <f t="shared" si="478"/>
        <v>2.6021608832807601</v>
      </c>
      <c r="AH1278" s="13">
        <f t="shared" si="482"/>
        <v>2.6021608832807601</v>
      </c>
    </row>
    <row r="1279" spans="1:34" x14ac:dyDescent="0.2">
      <c r="A1279" s="8">
        <f t="shared" si="479"/>
        <v>126900</v>
      </c>
      <c r="B1279" s="9">
        <f t="shared" si="480"/>
        <v>126.9</v>
      </c>
      <c r="C1279" s="13">
        <f>tarifest3(A1279,$A$3,Param!$B$5,Param!$C$5,Param!$D$5,Param!$E$5,Param!$B$6,Param!$C$6,Param!$D$6,Param!$E$6)</f>
        <v>43961</v>
      </c>
      <c r="D1279" s="3">
        <f t="shared" si="469"/>
        <v>34.642237982663517</v>
      </c>
      <c r="E1279" s="3">
        <f>tarifest3grenz(A1279,$A$3,Param!$B$5,Param!$C$5,Param!$D$5,Param!$E$5,Param!$B$6,Param!$C$6,Param!$D$6,Param!$E$6)*100</f>
        <v>42</v>
      </c>
      <c r="F1279" s="13">
        <f>soli3(C1279,$A$3,Param!$J$4,Param!$J$5,Param!$J$6)</f>
        <v>2417.85</v>
      </c>
      <c r="G1279" s="3">
        <f>soli3grenz(C1279,$A$3,Param!$J$4,Param!$J$5,Param!$J$6)*100</f>
        <v>5.5</v>
      </c>
      <c r="H1279" s="13">
        <f t="shared" si="460"/>
        <v>46378.85</v>
      </c>
      <c r="I1279" s="3">
        <f t="shared" si="483"/>
        <v>36.547557131599682</v>
      </c>
      <c r="J1279" s="13">
        <f t="shared" si="461"/>
        <v>44.309999999999995</v>
      </c>
      <c r="K1279" s="13">
        <f>tarifest3(A1279,$A$3,Param!$B$10,Param!$C$10,Param!$D$10,Param!$E$10,Param!$B$11,Param!$C$11,Param!$D$11,Param!$E$11)</f>
        <v>48307</v>
      </c>
      <c r="L1279" s="3">
        <f t="shared" si="470"/>
        <v>38.066981875492509</v>
      </c>
      <c r="M1279" s="3">
        <f>tarifest3grenz(A1279,$A$3,Param!$B$10,Param!$C$10,Param!$D$10,Param!$E$10,Param!$B$11,Param!$C$11,Param!$D$11,Param!$E$11)*100</f>
        <v>42</v>
      </c>
      <c r="N1279" s="3">
        <f t="shared" si="471"/>
        <v>33907</v>
      </c>
      <c r="O1279" s="3">
        <f t="shared" si="472"/>
        <v>26.719464144996056</v>
      </c>
      <c r="P1279" s="13">
        <f t="shared" si="462"/>
        <v>88830</v>
      </c>
      <c r="Q1279" s="13">
        <f t="shared" si="473"/>
        <v>0</v>
      </c>
      <c r="R1279" s="13">
        <f>tarifest3(A1279-$K$3,$A$3,Param!$B$10,Param!$C$10,Param!$D$10,Param!$E$10,Param!$B$11,Param!$C$11,Param!$D$11,Param!$E$11)</f>
        <v>39667</v>
      </c>
      <c r="S1279" s="3">
        <f t="shared" si="474"/>
        <v>31.258471237194641</v>
      </c>
      <c r="T1279" s="3">
        <f>IF(A1279&lt;$K$3,$K$2,tarifest3grenz(A1279-$K$3,$A$3,Param!$B$10,Param!$C$10,Param!$D$10,Param!$E$10,Param!$B$11,Param!$C$11,Param!$D$11,Param!$E$11))*100</f>
        <v>42</v>
      </c>
      <c r="U1279" s="3">
        <f>MAX(K1279-tarifest3($K$3,$A$3,Param!$B$10,Param!$C$10,Param!$D$10,Param!$E$10,Param!$B$11,Param!$C$11,Param!$D$11,Param!$E$11),0)</f>
        <v>43077</v>
      </c>
      <c r="V1279" s="3">
        <f t="shared" si="475"/>
        <v>33.945626477541367</v>
      </c>
      <c r="W1279" s="3">
        <f t="shared" si="476"/>
        <v>42</v>
      </c>
      <c r="X1279" s="3">
        <f>soli3grenz(K1279,$A$3,Param!$J$9,Param!$J$10,Param!$J$11)*100</f>
        <v>5.5</v>
      </c>
      <c r="Y1279" s="13">
        <f t="shared" si="463"/>
        <v>43077</v>
      </c>
      <c r="Z1279" s="3">
        <f t="shared" si="477"/>
        <v>33.945626477541367</v>
      </c>
      <c r="AA1279" s="13">
        <f t="shared" si="464"/>
        <v>42</v>
      </c>
      <c r="AB1279" s="13">
        <f t="shared" si="465"/>
        <v>-3301.8499999999985</v>
      </c>
      <c r="AC1279" s="13">
        <f t="shared" si="466"/>
        <v>-2.6019306540583145</v>
      </c>
      <c r="AD1279" s="13">
        <f t="shared" si="467"/>
        <v>-2.3099999999999952</v>
      </c>
      <c r="AE1279" s="3">
        <f t="shared" si="468"/>
        <v>0</v>
      </c>
      <c r="AF1279" s="13">
        <f t="shared" si="481"/>
        <v>3301.8499999999985</v>
      </c>
      <c r="AG1279" s="13">
        <f t="shared" si="478"/>
        <v>2.6019306540583145</v>
      </c>
      <c r="AH1279" s="13">
        <f t="shared" si="482"/>
        <v>2.6019306540583145</v>
      </c>
    </row>
    <row r="1280" spans="1:34" x14ac:dyDescent="0.2">
      <c r="A1280" s="8">
        <f t="shared" si="479"/>
        <v>127000</v>
      </c>
      <c r="B1280" s="9">
        <f t="shared" si="480"/>
        <v>127</v>
      </c>
      <c r="C1280" s="13">
        <f>tarifest3(A1280,$A$3,Param!$B$5,Param!$C$5,Param!$D$5,Param!$E$5,Param!$B$6,Param!$C$6,Param!$D$6,Param!$E$6)</f>
        <v>44003</v>
      </c>
      <c r="D1280" s="3">
        <f t="shared" si="469"/>
        <v>34.648031496062991</v>
      </c>
      <c r="E1280" s="3">
        <f>tarifest3grenz(A1280,$A$3,Param!$B$5,Param!$C$5,Param!$D$5,Param!$E$5,Param!$B$6,Param!$C$6,Param!$D$6,Param!$E$6)*100</f>
        <v>42</v>
      </c>
      <c r="F1280" s="13">
        <f>soli3(C1280,$A$3,Param!$J$4,Param!$J$5,Param!$J$6)</f>
        <v>2420.16</v>
      </c>
      <c r="G1280" s="3">
        <f>soli3grenz(C1280,$A$3,Param!$J$4,Param!$J$5,Param!$J$6)*100</f>
        <v>5.5</v>
      </c>
      <c r="H1280" s="13">
        <f t="shared" si="460"/>
        <v>46423.16</v>
      </c>
      <c r="I1280" s="3">
        <f t="shared" si="483"/>
        <v>36.553669291338586</v>
      </c>
      <c r="J1280" s="13">
        <f t="shared" si="461"/>
        <v>44.309999999999995</v>
      </c>
      <c r="K1280" s="13">
        <f>tarifest3(A1280,$A$3,Param!$B$10,Param!$C$10,Param!$D$10,Param!$E$10,Param!$B$11,Param!$C$11,Param!$D$11,Param!$E$11)</f>
        <v>48349</v>
      </c>
      <c r="L1280" s="3">
        <f t="shared" si="470"/>
        <v>38.070078740157484</v>
      </c>
      <c r="M1280" s="3">
        <f>tarifest3grenz(A1280,$A$3,Param!$B$10,Param!$C$10,Param!$D$10,Param!$E$10,Param!$B$11,Param!$C$11,Param!$D$11,Param!$E$11)*100</f>
        <v>42</v>
      </c>
      <c r="N1280" s="3">
        <f t="shared" si="471"/>
        <v>33949</v>
      </c>
      <c r="O1280" s="3">
        <f t="shared" si="472"/>
        <v>26.731496062992129</v>
      </c>
      <c r="P1280" s="13">
        <f t="shared" si="462"/>
        <v>88900</v>
      </c>
      <c r="Q1280" s="13">
        <f t="shared" si="473"/>
        <v>0</v>
      </c>
      <c r="R1280" s="13">
        <f>tarifest3(A1280-$K$3,$A$3,Param!$B$10,Param!$C$10,Param!$D$10,Param!$E$10,Param!$B$11,Param!$C$11,Param!$D$11,Param!$E$11)</f>
        <v>39709</v>
      </c>
      <c r="S1280" s="3">
        <f t="shared" si="474"/>
        <v>31.26692913385827</v>
      </c>
      <c r="T1280" s="3">
        <f>IF(A1280&lt;$K$3,$K$2,tarifest3grenz(A1280-$K$3,$A$3,Param!$B$10,Param!$C$10,Param!$D$10,Param!$E$10,Param!$B$11,Param!$C$11,Param!$D$11,Param!$E$11))*100</f>
        <v>42</v>
      </c>
      <c r="U1280" s="3">
        <f>MAX(K1280-tarifest3($K$3,$A$3,Param!$B$10,Param!$C$10,Param!$D$10,Param!$E$10,Param!$B$11,Param!$C$11,Param!$D$11,Param!$E$11),0)</f>
        <v>43119</v>
      </c>
      <c r="V1280" s="3">
        <f t="shared" si="475"/>
        <v>33.95196850393701</v>
      </c>
      <c r="W1280" s="3">
        <f t="shared" si="476"/>
        <v>42</v>
      </c>
      <c r="X1280" s="3">
        <f>soli3grenz(K1280,$A$3,Param!$J$9,Param!$J$10,Param!$J$11)*100</f>
        <v>5.5</v>
      </c>
      <c r="Y1280" s="13">
        <f t="shared" si="463"/>
        <v>43119</v>
      </c>
      <c r="Z1280" s="3">
        <f t="shared" si="477"/>
        <v>33.95196850393701</v>
      </c>
      <c r="AA1280" s="13">
        <f t="shared" si="464"/>
        <v>42</v>
      </c>
      <c r="AB1280" s="13">
        <f t="shared" si="465"/>
        <v>-3304.1600000000035</v>
      </c>
      <c r="AC1280" s="13">
        <f t="shared" si="466"/>
        <v>-2.6017007874015761</v>
      </c>
      <c r="AD1280" s="13">
        <f t="shared" si="467"/>
        <v>-2.3099999999999952</v>
      </c>
      <c r="AE1280" s="3">
        <f t="shared" si="468"/>
        <v>0</v>
      </c>
      <c r="AF1280" s="13">
        <f t="shared" si="481"/>
        <v>3304.1600000000035</v>
      </c>
      <c r="AG1280" s="13">
        <f t="shared" si="478"/>
        <v>2.6017007874015761</v>
      </c>
      <c r="AH1280" s="13">
        <f t="shared" si="482"/>
        <v>2.6017007874015761</v>
      </c>
    </row>
    <row r="1281" spans="1:34" x14ac:dyDescent="0.2">
      <c r="A1281" s="8">
        <f t="shared" si="479"/>
        <v>127100</v>
      </c>
      <c r="B1281" s="9">
        <f t="shared" si="480"/>
        <v>127.1</v>
      </c>
      <c r="C1281" s="13">
        <f>tarifest3(A1281,$A$3,Param!$B$5,Param!$C$5,Param!$D$5,Param!$E$5,Param!$B$6,Param!$C$6,Param!$D$6,Param!$E$6)</f>
        <v>44045</v>
      </c>
      <c r="D1281" s="3">
        <f t="shared" si="469"/>
        <v>34.653815892997642</v>
      </c>
      <c r="E1281" s="3">
        <f>tarifest3grenz(A1281,$A$3,Param!$B$5,Param!$C$5,Param!$D$5,Param!$E$5,Param!$B$6,Param!$C$6,Param!$D$6,Param!$E$6)*100</f>
        <v>42</v>
      </c>
      <c r="F1281" s="13">
        <f>soli3(C1281,$A$3,Param!$J$4,Param!$J$5,Param!$J$6)</f>
        <v>2422.4699999999998</v>
      </c>
      <c r="G1281" s="3">
        <f>soli3grenz(C1281,$A$3,Param!$J$4,Param!$J$5,Param!$J$6)*100</f>
        <v>5.5</v>
      </c>
      <c r="H1281" s="13">
        <f t="shared" si="460"/>
        <v>46467.47</v>
      </c>
      <c r="I1281" s="3">
        <f t="shared" si="483"/>
        <v>36.559771833202205</v>
      </c>
      <c r="J1281" s="13">
        <f t="shared" si="461"/>
        <v>44.309999999999995</v>
      </c>
      <c r="K1281" s="13">
        <f>tarifest3(A1281,$A$3,Param!$B$10,Param!$C$10,Param!$D$10,Param!$E$10,Param!$B$11,Param!$C$11,Param!$D$11,Param!$E$11)</f>
        <v>48391</v>
      </c>
      <c r="L1281" s="3">
        <f t="shared" si="470"/>
        <v>38.073170731707314</v>
      </c>
      <c r="M1281" s="3">
        <f>tarifest3grenz(A1281,$A$3,Param!$B$10,Param!$C$10,Param!$D$10,Param!$E$10,Param!$B$11,Param!$C$11,Param!$D$11,Param!$E$11)*100</f>
        <v>42</v>
      </c>
      <c r="N1281" s="3">
        <f t="shared" si="471"/>
        <v>33991</v>
      </c>
      <c r="O1281" s="3">
        <f t="shared" si="472"/>
        <v>26.743509047993708</v>
      </c>
      <c r="P1281" s="13">
        <f t="shared" si="462"/>
        <v>88970</v>
      </c>
      <c r="Q1281" s="13">
        <f t="shared" si="473"/>
        <v>0</v>
      </c>
      <c r="R1281" s="13">
        <f>tarifest3(A1281-$K$3,$A$3,Param!$B$10,Param!$C$10,Param!$D$10,Param!$E$10,Param!$B$11,Param!$C$11,Param!$D$11,Param!$E$11)</f>
        <v>39751</v>
      </c>
      <c r="S1281" s="3">
        <f t="shared" si="474"/>
        <v>31.275373721479149</v>
      </c>
      <c r="T1281" s="3">
        <f>IF(A1281&lt;$K$3,$K$2,tarifest3grenz(A1281-$K$3,$A$3,Param!$B$10,Param!$C$10,Param!$D$10,Param!$E$10,Param!$B$11,Param!$C$11,Param!$D$11,Param!$E$11))*100</f>
        <v>42</v>
      </c>
      <c r="U1281" s="3">
        <f>MAX(K1281-tarifest3($K$3,$A$3,Param!$B$10,Param!$C$10,Param!$D$10,Param!$E$10,Param!$B$11,Param!$C$11,Param!$D$11,Param!$E$11),0)</f>
        <v>43161</v>
      </c>
      <c r="V1281" s="3">
        <f t="shared" si="475"/>
        <v>33.958300550747445</v>
      </c>
      <c r="W1281" s="3">
        <f t="shared" si="476"/>
        <v>42</v>
      </c>
      <c r="X1281" s="3">
        <f>soli3grenz(K1281,$A$3,Param!$J$9,Param!$J$10,Param!$J$11)*100</f>
        <v>5.5</v>
      </c>
      <c r="Y1281" s="13">
        <f t="shared" si="463"/>
        <v>43161</v>
      </c>
      <c r="Z1281" s="3">
        <f t="shared" si="477"/>
        <v>33.958300550747445</v>
      </c>
      <c r="AA1281" s="13">
        <f t="shared" si="464"/>
        <v>42</v>
      </c>
      <c r="AB1281" s="13">
        <f t="shared" si="465"/>
        <v>-3306.4700000000012</v>
      </c>
      <c r="AC1281" s="13">
        <f t="shared" si="466"/>
        <v>-2.6014712824547601</v>
      </c>
      <c r="AD1281" s="13">
        <f t="shared" si="467"/>
        <v>-2.3099999999999952</v>
      </c>
      <c r="AE1281" s="3">
        <f t="shared" si="468"/>
        <v>0</v>
      </c>
      <c r="AF1281" s="13">
        <f t="shared" si="481"/>
        <v>3306.4700000000012</v>
      </c>
      <c r="AG1281" s="13">
        <f t="shared" si="478"/>
        <v>2.6014712824547601</v>
      </c>
      <c r="AH1281" s="13">
        <f t="shared" si="482"/>
        <v>2.6014712824547601</v>
      </c>
    </row>
    <row r="1282" spans="1:34" x14ac:dyDescent="0.2">
      <c r="A1282" s="8">
        <f t="shared" si="479"/>
        <v>127200</v>
      </c>
      <c r="B1282" s="9">
        <f t="shared" si="480"/>
        <v>127.2</v>
      </c>
      <c r="C1282" s="13">
        <f>tarifest3(A1282,$A$3,Param!$B$5,Param!$C$5,Param!$D$5,Param!$E$5,Param!$B$6,Param!$C$6,Param!$D$6,Param!$E$6)</f>
        <v>44087</v>
      </c>
      <c r="D1282" s="3">
        <f t="shared" si="469"/>
        <v>34.659591194968556</v>
      </c>
      <c r="E1282" s="3">
        <f>tarifest3grenz(A1282,$A$3,Param!$B$5,Param!$C$5,Param!$D$5,Param!$E$5,Param!$B$6,Param!$C$6,Param!$D$6,Param!$E$6)*100</f>
        <v>42</v>
      </c>
      <c r="F1282" s="13">
        <f>soli3(C1282,$A$3,Param!$J$4,Param!$J$5,Param!$J$6)</f>
        <v>2424.7800000000002</v>
      </c>
      <c r="G1282" s="3">
        <f>soli3grenz(C1282,$A$3,Param!$J$4,Param!$J$5,Param!$J$6)*100</f>
        <v>5.5</v>
      </c>
      <c r="H1282" s="13">
        <f t="shared" si="460"/>
        <v>46511.78</v>
      </c>
      <c r="I1282" s="3">
        <f t="shared" si="483"/>
        <v>36.565864779874211</v>
      </c>
      <c r="J1282" s="13">
        <f t="shared" si="461"/>
        <v>44.309999999999995</v>
      </c>
      <c r="K1282" s="13">
        <f>tarifest3(A1282,$A$3,Param!$B$10,Param!$C$10,Param!$D$10,Param!$E$10,Param!$B$11,Param!$C$11,Param!$D$11,Param!$E$11)</f>
        <v>48433</v>
      </c>
      <c r="L1282" s="3">
        <f t="shared" si="470"/>
        <v>38.07625786163522</v>
      </c>
      <c r="M1282" s="3">
        <f>tarifest3grenz(A1282,$A$3,Param!$B$10,Param!$C$10,Param!$D$10,Param!$E$10,Param!$B$11,Param!$C$11,Param!$D$11,Param!$E$11)*100</f>
        <v>42</v>
      </c>
      <c r="N1282" s="3">
        <f t="shared" si="471"/>
        <v>34033</v>
      </c>
      <c r="O1282" s="3">
        <f t="shared" si="472"/>
        <v>26.755503144654085</v>
      </c>
      <c r="P1282" s="13">
        <f t="shared" si="462"/>
        <v>89040</v>
      </c>
      <c r="Q1282" s="13">
        <f t="shared" si="473"/>
        <v>0</v>
      </c>
      <c r="R1282" s="13">
        <f>tarifest3(A1282-$K$3,$A$3,Param!$B$10,Param!$C$10,Param!$D$10,Param!$E$10,Param!$B$11,Param!$C$11,Param!$D$11,Param!$E$11)</f>
        <v>39793</v>
      </c>
      <c r="S1282" s="3">
        <f t="shared" si="474"/>
        <v>31.283805031446544</v>
      </c>
      <c r="T1282" s="3">
        <f>IF(A1282&lt;$K$3,$K$2,tarifest3grenz(A1282-$K$3,$A$3,Param!$B$10,Param!$C$10,Param!$D$10,Param!$E$10,Param!$B$11,Param!$C$11,Param!$D$11,Param!$E$11))*100</f>
        <v>42</v>
      </c>
      <c r="U1282" s="3">
        <f>MAX(K1282-tarifest3($K$3,$A$3,Param!$B$10,Param!$C$10,Param!$D$10,Param!$E$10,Param!$B$11,Param!$C$11,Param!$D$11,Param!$E$11),0)</f>
        <v>43203</v>
      </c>
      <c r="V1282" s="3">
        <f t="shared" si="475"/>
        <v>33.964622641509436</v>
      </c>
      <c r="W1282" s="3">
        <f t="shared" si="476"/>
        <v>42</v>
      </c>
      <c r="X1282" s="3">
        <f>soli3grenz(K1282,$A$3,Param!$J$9,Param!$J$10,Param!$J$11)*100</f>
        <v>5.5</v>
      </c>
      <c r="Y1282" s="13">
        <f t="shared" si="463"/>
        <v>43203</v>
      </c>
      <c r="Z1282" s="3">
        <f t="shared" si="477"/>
        <v>33.964622641509436</v>
      </c>
      <c r="AA1282" s="13">
        <f t="shared" si="464"/>
        <v>42</v>
      </c>
      <c r="AB1282" s="13">
        <f t="shared" si="465"/>
        <v>-3308.7799999999988</v>
      </c>
      <c r="AC1282" s="13">
        <f t="shared" si="466"/>
        <v>-2.6012421383647748</v>
      </c>
      <c r="AD1282" s="13">
        <f t="shared" si="467"/>
        <v>-2.3099999999999952</v>
      </c>
      <c r="AE1282" s="3">
        <f t="shared" si="468"/>
        <v>0</v>
      </c>
      <c r="AF1282" s="13">
        <f t="shared" si="481"/>
        <v>3308.7799999999988</v>
      </c>
      <c r="AG1282" s="13">
        <f t="shared" si="478"/>
        <v>2.6012421383647748</v>
      </c>
      <c r="AH1282" s="13">
        <f t="shared" si="482"/>
        <v>2.6012421383647748</v>
      </c>
    </row>
    <row r="1283" spans="1:34" x14ac:dyDescent="0.2">
      <c r="A1283" s="8">
        <f t="shared" si="479"/>
        <v>127300</v>
      </c>
      <c r="B1283" s="9">
        <f t="shared" si="480"/>
        <v>127.3</v>
      </c>
      <c r="C1283" s="13">
        <f>tarifest3(A1283,$A$3,Param!$B$5,Param!$C$5,Param!$D$5,Param!$E$5,Param!$B$6,Param!$C$6,Param!$D$6,Param!$E$6)</f>
        <v>44129</v>
      </c>
      <c r="D1283" s="3">
        <f t="shared" si="469"/>
        <v>34.665357423409269</v>
      </c>
      <c r="E1283" s="3">
        <f>tarifest3grenz(A1283,$A$3,Param!$B$5,Param!$C$5,Param!$D$5,Param!$E$5,Param!$B$6,Param!$C$6,Param!$D$6,Param!$E$6)*100</f>
        <v>42</v>
      </c>
      <c r="F1283" s="13">
        <f>soli3(C1283,$A$3,Param!$J$4,Param!$J$5,Param!$J$6)</f>
        <v>2427.09</v>
      </c>
      <c r="G1283" s="3">
        <f>soli3grenz(C1283,$A$3,Param!$J$4,Param!$J$5,Param!$J$6)*100</f>
        <v>5.5</v>
      </c>
      <c r="H1283" s="13">
        <f t="shared" si="460"/>
        <v>46556.09</v>
      </c>
      <c r="I1283" s="3">
        <f t="shared" si="483"/>
        <v>36.571948153967007</v>
      </c>
      <c r="J1283" s="13">
        <f t="shared" si="461"/>
        <v>44.309999999999995</v>
      </c>
      <c r="K1283" s="13">
        <f>tarifest3(A1283,$A$3,Param!$B$10,Param!$C$10,Param!$D$10,Param!$E$10,Param!$B$11,Param!$C$11,Param!$D$11,Param!$E$11)</f>
        <v>48475</v>
      </c>
      <c r="L1283" s="3">
        <f t="shared" si="470"/>
        <v>38.079340141398269</v>
      </c>
      <c r="M1283" s="3">
        <f>tarifest3grenz(A1283,$A$3,Param!$B$10,Param!$C$10,Param!$D$10,Param!$E$10,Param!$B$11,Param!$C$11,Param!$D$11,Param!$E$11)*100</f>
        <v>42</v>
      </c>
      <c r="N1283" s="3">
        <f t="shared" si="471"/>
        <v>34075</v>
      </c>
      <c r="O1283" s="3">
        <f t="shared" si="472"/>
        <v>26.767478397486254</v>
      </c>
      <c r="P1283" s="13">
        <f t="shared" si="462"/>
        <v>89110</v>
      </c>
      <c r="Q1283" s="13">
        <f t="shared" si="473"/>
        <v>0</v>
      </c>
      <c r="R1283" s="13">
        <f>tarifest3(A1283-$K$3,$A$3,Param!$B$10,Param!$C$10,Param!$D$10,Param!$E$10,Param!$B$11,Param!$C$11,Param!$D$11,Param!$E$11)</f>
        <v>39835</v>
      </c>
      <c r="S1283" s="3">
        <f t="shared" si="474"/>
        <v>31.292223095051057</v>
      </c>
      <c r="T1283" s="3">
        <f>IF(A1283&lt;$K$3,$K$2,tarifest3grenz(A1283-$K$3,$A$3,Param!$B$10,Param!$C$10,Param!$D$10,Param!$E$10,Param!$B$11,Param!$C$11,Param!$D$11,Param!$E$11))*100</f>
        <v>42</v>
      </c>
      <c r="U1283" s="3">
        <f>MAX(K1283-tarifest3($K$3,$A$3,Param!$B$10,Param!$C$10,Param!$D$10,Param!$E$10,Param!$B$11,Param!$C$11,Param!$D$11,Param!$E$11),0)</f>
        <v>43245</v>
      </c>
      <c r="V1283" s="3">
        <f t="shared" si="475"/>
        <v>33.970934799685779</v>
      </c>
      <c r="W1283" s="3">
        <f t="shared" si="476"/>
        <v>42</v>
      </c>
      <c r="X1283" s="3">
        <f>soli3grenz(K1283,$A$3,Param!$J$9,Param!$J$10,Param!$J$11)*100</f>
        <v>5.5</v>
      </c>
      <c r="Y1283" s="13">
        <f t="shared" si="463"/>
        <v>43245</v>
      </c>
      <c r="Z1283" s="3">
        <f t="shared" si="477"/>
        <v>33.970934799685779</v>
      </c>
      <c r="AA1283" s="13">
        <f t="shared" si="464"/>
        <v>42</v>
      </c>
      <c r="AB1283" s="13">
        <f t="shared" si="465"/>
        <v>-3311.0899999999965</v>
      </c>
      <c r="AC1283" s="13">
        <f t="shared" si="466"/>
        <v>-2.6010133542812284</v>
      </c>
      <c r="AD1283" s="13">
        <f t="shared" si="467"/>
        <v>-2.3099999999999952</v>
      </c>
      <c r="AE1283" s="3">
        <f t="shared" si="468"/>
        <v>0</v>
      </c>
      <c r="AF1283" s="13">
        <f t="shared" si="481"/>
        <v>3311.0899999999965</v>
      </c>
      <c r="AG1283" s="13">
        <f t="shared" si="478"/>
        <v>2.6010133542812284</v>
      </c>
      <c r="AH1283" s="13">
        <f t="shared" si="482"/>
        <v>2.6010133542812284</v>
      </c>
    </row>
    <row r="1284" spans="1:34" x14ac:dyDescent="0.2">
      <c r="A1284" s="8">
        <f t="shared" si="479"/>
        <v>127400</v>
      </c>
      <c r="B1284" s="9">
        <f t="shared" si="480"/>
        <v>127.4</v>
      </c>
      <c r="C1284" s="13">
        <f>tarifest3(A1284,$A$3,Param!$B$5,Param!$C$5,Param!$D$5,Param!$E$5,Param!$B$6,Param!$C$6,Param!$D$6,Param!$E$6)</f>
        <v>44171</v>
      </c>
      <c r="D1284" s="3">
        <f t="shared" si="469"/>
        <v>34.671114599686028</v>
      </c>
      <c r="E1284" s="3">
        <f>tarifest3grenz(A1284,$A$3,Param!$B$5,Param!$C$5,Param!$D$5,Param!$E$5,Param!$B$6,Param!$C$6,Param!$D$6,Param!$E$6)*100</f>
        <v>42</v>
      </c>
      <c r="F1284" s="13">
        <f>soli3(C1284,$A$3,Param!$J$4,Param!$J$5,Param!$J$6)</f>
        <v>2429.4</v>
      </c>
      <c r="G1284" s="3">
        <f>soli3grenz(C1284,$A$3,Param!$J$4,Param!$J$5,Param!$J$6)*100</f>
        <v>5.5</v>
      </c>
      <c r="H1284" s="13">
        <f t="shared" si="460"/>
        <v>46600.4</v>
      </c>
      <c r="I1284" s="3">
        <f t="shared" si="483"/>
        <v>36.57802197802198</v>
      </c>
      <c r="J1284" s="13">
        <f t="shared" si="461"/>
        <v>44.309999999999995</v>
      </c>
      <c r="K1284" s="13">
        <f>tarifest3(A1284,$A$3,Param!$B$10,Param!$C$10,Param!$D$10,Param!$E$10,Param!$B$11,Param!$C$11,Param!$D$11,Param!$E$11)</f>
        <v>48517</v>
      </c>
      <c r="L1284" s="3">
        <f t="shared" si="470"/>
        <v>38.082417582417584</v>
      </c>
      <c r="M1284" s="3">
        <f>tarifest3grenz(A1284,$A$3,Param!$B$10,Param!$C$10,Param!$D$10,Param!$E$10,Param!$B$11,Param!$C$11,Param!$D$11,Param!$E$11)*100</f>
        <v>42</v>
      </c>
      <c r="N1284" s="3">
        <f t="shared" si="471"/>
        <v>34117</v>
      </c>
      <c r="O1284" s="3">
        <f t="shared" si="472"/>
        <v>26.779434850863421</v>
      </c>
      <c r="P1284" s="13">
        <f t="shared" si="462"/>
        <v>89180</v>
      </c>
      <c r="Q1284" s="13">
        <f t="shared" si="473"/>
        <v>0</v>
      </c>
      <c r="R1284" s="13">
        <f>tarifest3(A1284-$K$3,$A$3,Param!$B$10,Param!$C$10,Param!$D$10,Param!$E$10,Param!$B$11,Param!$C$11,Param!$D$11,Param!$E$11)</f>
        <v>39877</v>
      </c>
      <c r="S1284" s="3">
        <f t="shared" si="474"/>
        <v>31.300627943485086</v>
      </c>
      <c r="T1284" s="3">
        <f>IF(A1284&lt;$K$3,$K$2,tarifest3grenz(A1284-$K$3,$A$3,Param!$B$10,Param!$C$10,Param!$D$10,Param!$E$10,Param!$B$11,Param!$C$11,Param!$D$11,Param!$E$11))*100</f>
        <v>42</v>
      </c>
      <c r="U1284" s="3">
        <f>MAX(K1284-tarifest3($K$3,$A$3,Param!$B$10,Param!$C$10,Param!$D$10,Param!$E$10,Param!$B$11,Param!$C$11,Param!$D$11,Param!$E$11),0)</f>
        <v>43287</v>
      </c>
      <c r="V1284" s="3">
        <f t="shared" si="475"/>
        <v>33.977237048665621</v>
      </c>
      <c r="W1284" s="3">
        <f t="shared" si="476"/>
        <v>42</v>
      </c>
      <c r="X1284" s="3">
        <f>soli3grenz(K1284,$A$3,Param!$J$9,Param!$J$10,Param!$J$11)*100</f>
        <v>5.5</v>
      </c>
      <c r="Y1284" s="13">
        <f t="shared" si="463"/>
        <v>43287</v>
      </c>
      <c r="Z1284" s="3">
        <f t="shared" si="477"/>
        <v>33.977237048665621</v>
      </c>
      <c r="AA1284" s="13">
        <f t="shared" si="464"/>
        <v>42</v>
      </c>
      <c r="AB1284" s="13">
        <f t="shared" si="465"/>
        <v>-3313.4000000000015</v>
      </c>
      <c r="AC1284" s="13">
        <f t="shared" si="466"/>
        <v>-2.6007849293563581</v>
      </c>
      <c r="AD1284" s="13">
        <f t="shared" si="467"/>
        <v>-2.3099999999999952</v>
      </c>
      <c r="AE1284" s="3">
        <f t="shared" si="468"/>
        <v>0</v>
      </c>
      <c r="AF1284" s="13">
        <f t="shared" si="481"/>
        <v>3313.4000000000015</v>
      </c>
      <c r="AG1284" s="13">
        <f t="shared" si="478"/>
        <v>2.6007849293563581</v>
      </c>
      <c r="AH1284" s="13">
        <f t="shared" si="482"/>
        <v>2.6007849293563581</v>
      </c>
    </row>
    <row r="1285" spans="1:34" x14ac:dyDescent="0.2">
      <c r="A1285" s="8">
        <f t="shared" si="479"/>
        <v>127500</v>
      </c>
      <c r="B1285" s="9">
        <f t="shared" si="480"/>
        <v>127.5</v>
      </c>
      <c r="C1285" s="13">
        <f>tarifest3(A1285,$A$3,Param!$B$5,Param!$C$5,Param!$D$5,Param!$E$5,Param!$B$6,Param!$C$6,Param!$D$6,Param!$E$6)</f>
        <v>44213</v>
      </c>
      <c r="D1285" s="3">
        <f t="shared" si="469"/>
        <v>34.676862745098042</v>
      </c>
      <c r="E1285" s="3">
        <f>tarifest3grenz(A1285,$A$3,Param!$B$5,Param!$C$5,Param!$D$5,Param!$E$5,Param!$B$6,Param!$C$6,Param!$D$6,Param!$E$6)*100</f>
        <v>42</v>
      </c>
      <c r="F1285" s="13">
        <f>soli3(C1285,$A$3,Param!$J$4,Param!$J$5,Param!$J$6)</f>
        <v>2431.71</v>
      </c>
      <c r="G1285" s="3">
        <f>soli3grenz(C1285,$A$3,Param!$J$4,Param!$J$5,Param!$J$6)*100</f>
        <v>5.5</v>
      </c>
      <c r="H1285" s="13">
        <f t="shared" si="460"/>
        <v>46644.71</v>
      </c>
      <c r="I1285" s="3">
        <f t="shared" si="483"/>
        <v>36.584086274509801</v>
      </c>
      <c r="J1285" s="13">
        <f t="shared" si="461"/>
        <v>44.309999999999995</v>
      </c>
      <c r="K1285" s="13">
        <f>tarifest3(A1285,$A$3,Param!$B$10,Param!$C$10,Param!$D$10,Param!$E$10,Param!$B$11,Param!$C$11,Param!$D$11,Param!$E$11)</f>
        <v>48559</v>
      </c>
      <c r="L1285" s="3">
        <f t="shared" si="470"/>
        <v>38.085490196078432</v>
      </c>
      <c r="M1285" s="3">
        <f>tarifest3grenz(A1285,$A$3,Param!$B$10,Param!$C$10,Param!$D$10,Param!$E$10,Param!$B$11,Param!$C$11,Param!$D$11,Param!$E$11)*100</f>
        <v>42</v>
      </c>
      <c r="N1285" s="3">
        <f t="shared" si="471"/>
        <v>34159</v>
      </c>
      <c r="O1285" s="3">
        <f t="shared" si="472"/>
        <v>26.791372549019609</v>
      </c>
      <c r="P1285" s="13">
        <f t="shared" si="462"/>
        <v>89250</v>
      </c>
      <c r="Q1285" s="13">
        <f t="shared" si="473"/>
        <v>0</v>
      </c>
      <c r="R1285" s="13">
        <f>tarifest3(A1285-$K$3,$A$3,Param!$B$10,Param!$C$10,Param!$D$10,Param!$E$10,Param!$B$11,Param!$C$11,Param!$D$11,Param!$E$11)</f>
        <v>39919</v>
      </c>
      <c r="S1285" s="3">
        <f t="shared" si="474"/>
        <v>31.309019607843137</v>
      </c>
      <c r="T1285" s="3">
        <f>IF(A1285&lt;$K$3,$K$2,tarifest3grenz(A1285-$K$3,$A$3,Param!$B$10,Param!$C$10,Param!$D$10,Param!$E$10,Param!$B$11,Param!$C$11,Param!$D$11,Param!$E$11))*100</f>
        <v>42</v>
      </c>
      <c r="U1285" s="3">
        <f>MAX(K1285-tarifest3($K$3,$A$3,Param!$B$10,Param!$C$10,Param!$D$10,Param!$E$10,Param!$B$11,Param!$C$11,Param!$D$11,Param!$E$11),0)</f>
        <v>43329</v>
      </c>
      <c r="V1285" s="3">
        <f t="shared" si="475"/>
        <v>33.983529411764707</v>
      </c>
      <c r="W1285" s="3">
        <f t="shared" si="476"/>
        <v>42</v>
      </c>
      <c r="X1285" s="3">
        <f>soli3grenz(K1285,$A$3,Param!$J$9,Param!$J$10,Param!$J$11)*100</f>
        <v>5.5</v>
      </c>
      <c r="Y1285" s="13">
        <f t="shared" si="463"/>
        <v>43329</v>
      </c>
      <c r="Z1285" s="3">
        <f t="shared" si="477"/>
        <v>33.983529411764707</v>
      </c>
      <c r="AA1285" s="13">
        <f t="shared" si="464"/>
        <v>42</v>
      </c>
      <c r="AB1285" s="13">
        <f t="shared" si="465"/>
        <v>-3315.7099999999991</v>
      </c>
      <c r="AC1285" s="13">
        <f t="shared" si="466"/>
        <v>-2.6005568627450941</v>
      </c>
      <c r="AD1285" s="13">
        <f t="shared" si="467"/>
        <v>-2.3099999999999952</v>
      </c>
      <c r="AE1285" s="3">
        <f t="shared" si="468"/>
        <v>0</v>
      </c>
      <c r="AF1285" s="13">
        <f t="shared" si="481"/>
        <v>3315.7099999999991</v>
      </c>
      <c r="AG1285" s="13">
        <f t="shared" si="478"/>
        <v>2.6005568627450941</v>
      </c>
      <c r="AH1285" s="13">
        <f t="shared" si="482"/>
        <v>2.6005568627450941</v>
      </c>
    </row>
    <row r="1286" spans="1:34" x14ac:dyDescent="0.2">
      <c r="A1286" s="8">
        <f t="shared" si="479"/>
        <v>127600</v>
      </c>
      <c r="B1286" s="9">
        <f t="shared" si="480"/>
        <v>127.6</v>
      </c>
      <c r="C1286" s="13">
        <f>tarifest3(A1286,$A$3,Param!$B$5,Param!$C$5,Param!$D$5,Param!$E$5,Param!$B$6,Param!$C$6,Param!$D$6,Param!$E$6)</f>
        <v>44255</v>
      </c>
      <c r="D1286" s="3">
        <f t="shared" si="469"/>
        <v>34.682601880877748</v>
      </c>
      <c r="E1286" s="3">
        <f>tarifest3grenz(A1286,$A$3,Param!$B$5,Param!$C$5,Param!$D$5,Param!$E$5,Param!$B$6,Param!$C$6,Param!$D$6,Param!$E$6)*100</f>
        <v>42</v>
      </c>
      <c r="F1286" s="13">
        <f>soli3(C1286,$A$3,Param!$J$4,Param!$J$5,Param!$J$6)</f>
        <v>2434.02</v>
      </c>
      <c r="G1286" s="3">
        <f>soli3grenz(C1286,$A$3,Param!$J$4,Param!$J$5,Param!$J$6)*100</f>
        <v>5.5</v>
      </c>
      <c r="H1286" s="13">
        <f t="shared" si="460"/>
        <v>46689.02</v>
      </c>
      <c r="I1286" s="3">
        <f t="shared" si="483"/>
        <v>36.590141065830714</v>
      </c>
      <c r="J1286" s="13">
        <f t="shared" si="461"/>
        <v>44.309999999999995</v>
      </c>
      <c r="K1286" s="13">
        <f>tarifest3(A1286,$A$3,Param!$B$10,Param!$C$10,Param!$D$10,Param!$E$10,Param!$B$11,Param!$C$11,Param!$D$11,Param!$E$11)</f>
        <v>48601</v>
      </c>
      <c r="L1286" s="3">
        <f t="shared" si="470"/>
        <v>38.088557993730412</v>
      </c>
      <c r="M1286" s="3">
        <f>tarifest3grenz(A1286,$A$3,Param!$B$10,Param!$C$10,Param!$D$10,Param!$E$10,Param!$B$11,Param!$C$11,Param!$D$11,Param!$E$11)*100</f>
        <v>42</v>
      </c>
      <c r="N1286" s="3">
        <f t="shared" si="471"/>
        <v>34201</v>
      </c>
      <c r="O1286" s="3">
        <f t="shared" si="472"/>
        <v>26.803291536050157</v>
      </c>
      <c r="P1286" s="13">
        <f t="shared" si="462"/>
        <v>89320</v>
      </c>
      <c r="Q1286" s="13">
        <f t="shared" si="473"/>
        <v>0</v>
      </c>
      <c r="R1286" s="13">
        <f>tarifest3(A1286-$K$3,$A$3,Param!$B$10,Param!$C$10,Param!$D$10,Param!$E$10,Param!$B$11,Param!$C$11,Param!$D$11,Param!$E$11)</f>
        <v>39961</v>
      </c>
      <c r="S1286" s="3">
        <f t="shared" si="474"/>
        <v>31.317398119122259</v>
      </c>
      <c r="T1286" s="3">
        <f>IF(A1286&lt;$K$3,$K$2,tarifest3grenz(A1286-$K$3,$A$3,Param!$B$10,Param!$C$10,Param!$D$10,Param!$E$10,Param!$B$11,Param!$C$11,Param!$D$11,Param!$E$11))*100</f>
        <v>42</v>
      </c>
      <c r="U1286" s="3">
        <f>MAX(K1286-tarifest3($K$3,$A$3,Param!$B$10,Param!$C$10,Param!$D$10,Param!$E$10,Param!$B$11,Param!$C$11,Param!$D$11,Param!$E$11),0)</f>
        <v>43371</v>
      </c>
      <c r="V1286" s="3">
        <f t="shared" si="475"/>
        <v>33.989811912225704</v>
      </c>
      <c r="W1286" s="3">
        <f t="shared" si="476"/>
        <v>42</v>
      </c>
      <c r="X1286" s="3">
        <f>soli3grenz(K1286,$A$3,Param!$J$9,Param!$J$10,Param!$J$11)*100</f>
        <v>5.5</v>
      </c>
      <c r="Y1286" s="13">
        <f t="shared" si="463"/>
        <v>43371</v>
      </c>
      <c r="Z1286" s="3">
        <f t="shared" si="477"/>
        <v>33.989811912225704</v>
      </c>
      <c r="AA1286" s="13">
        <f t="shared" si="464"/>
        <v>42</v>
      </c>
      <c r="AB1286" s="13">
        <f t="shared" si="465"/>
        <v>-3318.0199999999968</v>
      </c>
      <c r="AC1286" s="13">
        <f t="shared" si="466"/>
        <v>-2.6003291536050099</v>
      </c>
      <c r="AD1286" s="13">
        <f t="shared" si="467"/>
        <v>-2.3099999999999952</v>
      </c>
      <c r="AE1286" s="3">
        <f t="shared" si="468"/>
        <v>0</v>
      </c>
      <c r="AF1286" s="13">
        <f t="shared" si="481"/>
        <v>3318.0199999999968</v>
      </c>
      <c r="AG1286" s="13">
        <f t="shared" si="478"/>
        <v>2.6003291536050099</v>
      </c>
      <c r="AH1286" s="13">
        <f t="shared" si="482"/>
        <v>2.6003291536050099</v>
      </c>
    </row>
    <row r="1287" spans="1:34" x14ac:dyDescent="0.2">
      <c r="A1287" s="8">
        <f t="shared" si="479"/>
        <v>127700</v>
      </c>
      <c r="B1287" s="9">
        <f t="shared" si="480"/>
        <v>127.7</v>
      </c>
      <c r="C1287" s="13">
        <f>tarifest3(A1287,$A$3,Param!$B$5,Param!$C$5,Param!$D$5,Param!$E$5,Param!$B$6,Param!$C$6,Param!$D$6,Param!$E$6)</f>
        <v>44297</v>
      </c>
      <c r="D1287" s="3">
        <f t="shared" si="469"/>
        <v>34.68833202819107</v>
      </c>
      <c r="E1287" s="3">
        <f>tarifest3grenz(A1287,$A$3,Param!$B$5,Param!$C$5,Param!$D$5,Param!$E$5,Param!$B$6,Param!$C$6,Param!$D$6,Param!$E$6)*100</f>
        <v>42</v>
      </c>
      <c r="F1287" s="13">
        <f>soli3(C1287,$A$3,Param!$J$4,Param!$J$5,Param!$J$6)</f>
        <v>2436.33</v>
      </c>
      <c r="G1287" s="3">
        <f>soli3grenz(C1287,$A$3,Param!$J$4,Param!$J$5,Param!$J$6)*100</f>
        <v>5.5</v>
      </c>
      <c r="H1287" s="13">
        <f t="shared" si="460"/>
        <v>46733.33</v>
      </c>
      <c r="I1287" s="3">
        <f t="shared" si="483"/>
        <v>36.596186374314804</v>
      </c>
      <c r="J1287" s="13">
        <f t="shared" si="461"/>
        <v>44.309999999999995</v>
      </c>
      <c r="K1287" s="13">
        <f>tarifest3(A1287,$A$3,Param!$B$10,Param!$C$10,Param!$D$10,Param!$E$10,Param!$B$11,Param!$C$11,Param!$D$11,Param!$E$11)</f>
        <v>48643</v>
      </c>
      <c r="L1287" s="3">
        <f t="shared" si="470"/>
        <v>38.091620986687545</v>
      </c>
      <c r="M1287" s="3">
        <f>tarifest3grenz(A1287,$A$3,Param!$B$10,Param!$C$10,Param!$D$10,Param!$E$10,Param!$B$11,Param!$C$11,Param!$D$11,Param!$E$11)*100</f>
        <v>42</v>
      </c>
      <c r="N1287" s="3">
        <f t="shared" si="471"/>
        <v>34243</v>
      </c>
      <c r="O1287" s="3">
        <f t="shared" si="472"/>
        <v>26.815191855912296</v>
      </c>
      <c r="P1287" s="13">
        <f t="shared" si="462"/>
        <v>89390</v>
      </c>
      <c r="Q1287" s="13">
        <f t="shared" si="473"/>
        <v>0</v>
      </c>
      <c r="R1287" s="13">
        <f>tarifest3(A1287-$K$3,$A$3,Param!$B$10,Param!$C$10,Param!$D$10,Param!$E$10,Param!$B$11,Param!$C$11,Param!$D$11,Param!$E$11)</f>
        <v>40003</v>
      </c>
      <c r="S1287" s="3">
        <f t="shared" si="474"/>
        <v>31.325763508222398</v>
      </c>
      <c r="T1287" s="3">
        <f>IF(A1287&lt;$K$3,$K$2,tarifest3grenz(A1287-$K$3,$A$3,Param!$B$10,Param!$C$10,Param!$D$10,Param!$E$10,Param!$B$11,Param!$C$11,Param!$D$11,Param!$E$11))*100</f>
        <v>42</v>
      </c>
      <c r="U1287" s="3">
        <f>MAX(K1287-tarifest3($K$3,$A$3,Param!$B$10,Param!$C$10,Param!$D$10,Param!$E$10,Param!$B$11,Param!$C$11,Param!$D$11,Param!$E$11),0)</f>
        <v>43413</v>
      </c>
      <c r="V1287" s="3">
        <f t="shared" si="475"/>
        <v>33.996084573218482</v>
      </c>
      <c r="W1287" s="3">
        <f t="shared" si="476"/>
        <v>42</v>
      </c>
      <c r="X1287" s="3">
        <f>soli3grenz(K1287,$A$3,Param!$J$9,Param!$J$10,Param!$J$11)*100</f>
        <v>5.5</v>
      </c>
      <c r="Y1287" s="13">
        <f t="shared" si="463"/>
        <v>43413</v>
      </c>
      <c r="Z1287" s="3">
        <f t="shared" si="477"/>
        <v>33.996084573218482</v>
      </c>
      <c r="AA1287" s="13">
        <f t="shared" si="464"/>
        <v>42</v>
      </c>
      <c r="AB1287" s="13">
        <f t="shared" si="465"/>
        <v>-3320.3300000000017</v>
      </c>
      <c r="AC1287" s="13">
        <f t="shared" si="466"/>
        <v>-2.6001018010963222</v>
      </c>
      <c r="AD1287" s="13">
        <f t="shared" si="467"/>
        <v>-2.3099999999999952</v>
      </c>
      <c r="AE1287" s="3">
        <f t="shared" si="468"/>
        <v>0</v>
      </c>
      <c r="AF1287" s="13">
        <f t="shared" si="481"/>
        <v>3320.3300000000017</v>
      </c>
      <c r="AG1287" s="13">
        <f t="shared" si="478"/>
        <v>2.6001018010963222</v>
      </c>
      <c r="AH1287" s="13">
        <f t="shared" si="482"/>
        <v>2.6001018010963222</v>
      </c>
    </row>
    <row r="1288" spans="1:34" x14ac:dyDescent="0.2">
      <c r="A1288" s="8">
        <f t="shared" si="479"/>
        <v>127800</v>
      </c>
      <c r="B1288" s="9">
        <f t="shared" si="480"/>
        <v>127.8</v>
      </c>
      <c r="C1288" s="13">
        <f>tarifest3(A1288,$A$3,Param!$B$5,Param!$C$5,Param!$D$5,Param!$E$5,Param!$B$6,Param!$C$6,Param!$D$6,Param!$E$6)</f>
        <v>44339</v>
      </c>
      <c r="D1288" s="3">
        <f t="shared" si="469"/>
        <v>34.694053208137717</v>
      </c>
      <c r="E1288" s="3">
        <f>tarifest3grenz(A1288,$A$3,Param!$B$5,Param!$C$5,Param!$D$5,Param!$E$5,Param!$B$6,Param!$C$6,Param!$D$6,Param!$E$6)*100</f>
        <v>42</v>
      </c>
      <c r="F1288" s="13">
        <f>soli3(C1288,$A$3,Param!$J$4,Param!$J$5,Param!$J$6)</f>
        <v>2438.64</v>
      </c>
      <c r="G1288" s="3">
        <f>soli3grenz(C1288,$A$3,Param!$J$4,Param!$J$5,Param!$J$6)*100</f>
        <v>5.5</v>
      </c>
      <c r="H1288" s="13">
        <f t="shared" si="460"/>
        <v>46777.64</v>
      </c>
      <c r="I1288" s="3">
        <f t="shared" si="483"/>
        <v>36.602222222222217</v>
      </c>
      <c r="J1288" s="13">
        <f t="shared" si="461"/>
        <v>44.309999999999995</v>
      </c>
      <c r="K1288" s="13">
        <f>tarifest3(A1288,$A$3,Param!$B$10,Param!$C$10,Param!$D$10,Param!$E$10,Param!$B$11,Param!$C$11,Param!$D$11,Param!$E$11)</f>
        <v>48685</v>
      </c>
      <c r="L1288" s="3">
        <f t="shared" si="470"/>
        <v>38.094679186228483</v>
      </c>
      <c r="M1288" s="3">
        <f>tarifest3grenz(A1288,$A$3,Param!$B$10,Param!$C$10,Param!$D$10,Param!$E$10,Param!$B$11,Param!$C$11,Param!$D$11,Param!$E$11)*100</f>
        <v>42</v>
      </c>
      <c r="N1288" s="3">
        <f t="shared" si="471"/>
        <v>34285</v>
      </c>
      <c r="O1288" s="3">
        <f t="shared" si="472"/>
        <v>26.827073552425666</v>
      </c>
      <c r="P1288" s="13">
        <f t="shared" si="462"/>
        <v>89460</v>
      </c>
      <c r="Q1288" s="13">
        <f t="shared" si="473"/>
        <v>0</v>
      </c>
      <c r="R1288" s="13">
        <f>tarifest3(A1288-$K$3,$A$3,Param!$B$10,Param!$C$10,Param!$D$10,Param!$E$10,Param!$B$11,Param!$C$11,Param!$D$11,Param!$E$11)</f>
        <v>40045</v>
      </c>
      <c r="S1288" s="3">
        <f t="shared" si="474"/>
        <v>31.334115805946794</v>
      </c>
      <c r="T1288" s="3">
        <f>IF(A1288&lt;$K$3,$K$2,tarifest3grenz(A1288-$K$3,$A$3,Param!$B$10,Param!$C$10,Param!$D$10,Param!$E$10,Param!$B$11,Param!$C$11,Param!$D$11,Param!$E$11))*100</f>
        <v>42</v>
      </c>
      <c r="U1288" s="3">
        <f>MAX(K1288-tarifest3($K$3,$A$3,Param!$B$10,Param!$C$10,Param!$D$10,Param!$E$10,Param!$B$11,Param!$C$11,Param!$D$11,Param!$E$11),0)</f>
        <v>43455</v>
      </c>
      <c r="V1288" s="3">
        <f t="shared" si="475"/>
        <v>34.002347417840376</v>
      </c>
      <c r="W1288" s="3">
        <f t="shared" si="476"/>
        <v>42</v>
      </c>
      <c r="X1288" s="3">
        <f>soli3grenz(K1288,$A$3,Param!$J$9,Param!$J$10,Param!$J$11)*100</f>
        <v>5.5</v>
      </c>
      <c r="Y1288" s="13">
        <f t="shared" si="463"/>
        <v>43455</v>
      </c>
      <c r="Z1288" s="3">
        <f t="shared" si="477"/>
        <v>34.002347417840376</v>
      </c>
      <c r="AA1288" s="13">
        <f t="shared" si="464"/>
        <v>42</v>
      </c>
      <c r="AB1288" s="13">
        <f t="shared" si="465"/>
        <v>-3322.6399999999994</v>
      </c>
      <c r="AC1288" s="13">
        <f t="shared" si="466"/>
        <v>-2.5998748043818409</v>
      </c>
      <c r="AD1288" s="13">
        <f t="shared" si="467"/>
        <v>-2.3099999999999952</v>
      </c>
      <c r="AE1288" s="3">
        <f t="shared" si="468"/>
        <v>0</v>
      </c>
      <c r="AF1288" s="13">
        <f t="shared" si="481"/>
        <v>3322.6399999999994</v>
      </c>
      <c r="AG1288" s="13">
        <f t="shared" si="478"/>
        <v>2.5998748043818409</v>
      </c>
      <c r="AH1288" s="13">
        <f t="shared" si="482"/>
        <v>2.5998748043818409</v>
      </c>
    </row>
    <row r="1289" spans="1:34" x14ac:dyDescent="0.2">
      <c r="A1289" s="8">
        <f t="shared" si="479"/>
        <v>127900</v>
      </c>
      <c r="B1289" s="9">
        <f t="shared" si="480"/>
        <v>127.9</v>
      </c>
      <c r="C1289" s="13">
        <f>tarifest3(A1289,$A$3,Param!$B$5,Param!$C$5,Param!$D$5,Param!$E$5,Param!$B$6,Param!$C$6,Param!$D$6,Param!$E$6)</f>
        <v>44381</v>
      </c>
      <c r="D1289" s="3">
        <f t="shared" si="469"/>
        <v>34.699765441751367</v>
      </c>
      <c r="E1289" s="3">
        <f>tarifest3grenz(A1289,$A$3,Param!$B$5,Param!$C$5,Param!$D$5,Param!$E$5,Param!$B$6,Param!$C$6,Param!$D$6,Param!$E$6)*100</f>
        <v>42</v>
      </c>
      <c r="F1289" s="13">
        <f>soli3(C1289,$A$3,Param!$J$4,Param!$J$5,Param!$J$6)</f>
        <v>2440.9499999999998</v>
      </c>
      <c r="G1289" s="3">
        <f>soli3grenz(C1289,$A$3,Param!$J$4,Param!$J$5,Param!$J$6)*100</f>
        <v>5.5</v>
      </c>
      <c r="H1289" s="13">
        <f t="shared" si="460"/>
        <v>46821.95</v>
      </c>
      <c r="I1289" s="3">
        <f t="shared" si="483"/>
        <v>36.608248631743542</v>
      </c>
      <c r="J1289" s="13">
        <f t="shared" si="461"/>
        <v>44.309999999999995</v>
      </c>
      <c r="K1289" s="13">
        <f>tarifest3(A1289,$A$3,Param!$B$10,Param!$C$10,Param!$D$10,Param!$E$10,Param!$B$11,Param!$C$11,Param!$D$11,Param!$E$11)</f>
        <v>48727</v>
      </c>
      <c r="L1289" s="3">
        <f t="shared" si="470"/>
        <v>38.097732603596562</v>
      </c>
      <c r="M1289" s="3">
        <f>tarifest3grenz(A1289,$A$3,Param!$B$10,Param!$C$10,Param!$D$10,Param!$E$10,Param!$B$11,Param!$C$11,Param!$D$11,Param!$E$11)*100</f>
        <v>42</v>
      </c>
      <c r="N1289" s="3">
        <f t="shared" si="471"/>
        <v>34327</v>
      </c>
      <c r="O1289" s="3">
        <f t="shared" si="472"/>
        <v>26.838936669272869</v>
      </c>
      <c r="P1289" s="13">
        <f t="shared" si="462"/>
        <v>89530</v>
      </c>
      <c r="Q1289" s="13">
        <f t="shared" si="473"/>
        <v>0</v>
      </c>
      <c r="R1289" s="13">
        <f>tarifest3(A1289-$K$3,$A$3,Param!$B$10,Param!$C$10,Param!$D$10,Param!$E$10,Param!$B$11,Param!$C$11,Param!$D$11,Param!$E$11)</f>
        <v>40087</v>
      </c>
      <c r="S1289" s="3">
        <f t="shared" si="474"/>
        <v>31.342455043002342</v>
      </c>
      <c r="T1289" s="3">
        <f>IF(A1289&lt;$K$3,$K$2,tarifest3grenz(A1289-$K$3,$A$3,Param!$B$10,Param!$C$10,Param!$D$10,Param!$E$10,Param!$B$11,Param!$C$11,Param!$D$11,Param!$E$11))*100</f>
        <v>42</v>
      </c>
      <c r="U1289" s="3">
        <f>MAX(K1289-tarifest3($K$3,$A$3,Param!$B$10,Param!$C$10,Param!$D$10,Param!$E$10,Param!$B$11,Param!$C$11,Param!$D$11,Param!$E$11),0)</f>
        <v>43497</v>
      </c>
      <c r="V1289" s="3">
        <f t="shared" si="475"/>
        <v>34.008600469116494</v>
      </c>
      <c r="W1289" s="3">
        <f t="shared" si="476"/>
        <v>42</v>
      </c>
      <c r="X1289" s="3">
        <f>soli3grenz(K1289,$A$3,Param!$J$9,Param!$J$10,Param!$J$11)*100</f>
        <v>5.5</v>
      </c>
      <c r="Y1289" s="13">
        <f t="shared" si="463"/>
        <v>43497</v>
      </c>
      <c r="Z1289" s="3">
        <f t="shared" si="477"/>
        <v>34.008600469116494</v>
      </c>
      <c r="AA1289" s="13">
        <f t="shared" si="464"/>
        <v>42</v>
      </c>
      <c r="AB1289" s="13">
        <f t="shared" si="465"/>
        <v>-3324.9499999999971</v>
      </c>
      <c r="AC1289" s="13">
        <f t="shared" si="466"/>
        <v>-2.599648162627048</v>
      </c>
      <c r="AD1289" s="13">
        <f t="shared" si="467"/>
        <v>-2.3099999999999952</v>
      </c>
      <c r="AE1289" s="3">
        <f t="shared" si="468"/>
        <v>0</v>
      </c>
      <c r="AF1289" s="13">
        <f t="shared" si="481"/>
        <v>3324.9499999999971</v>
      </c>
      <c r="AG1289" s="13">
        <f t="shared" si="478"/>
        <v>2.599648162627048</v>
      </c>
      <c r="AH1289" s="13">
        <f t="shared" si="482"/>
        <v>2.599648162627048</v>
      </c>
    </row>
    <row r="1290" spans="1:34" x14ac:dyDescent="0.2">
      <c r="A1290" s="8">
        <f t="shared" si="479"/>
        <v>128000</v>
      </c>
      <c r="B1290" s="9">
        <f t="shared" si="480"/>
        <v>128</v>
      </c>
      <c r="C1290" s="13">
        <f>tarifest3(A1290,$A$3,Param!$B$5,Param!$C$5,Param!$D$5,Param!$E$5,Param!$B$6,Param!$C$6,Param!$D$6,Param!$E$6)</f>
        <v>44423</v>
      </c>
      <c r="D1290" s="3">
        <f t="shared" si="469"/>
        <v>34.705468750000001</v>
      </c>
      <c r="E1290" s="3">
        <f>tarifest3grenz(A1290,$A$3,Param!$B$5,Param!$C$5,Param!$D$5,Param!$E$5,Param!$B$6,Param!$C$6,Param!$D$6,Param!$E$6)*100</f>
        <v>42</v>
      </c>
      <c r="F1290" s="13">
        <f>soli3(C1290,$A$3,Param!$J$4,Param!$J$5,Param!$J$6)</f>
        <v>2443.2600000000002</v>
      </c>
      <c r="G1290" s="3">
        <f>soli3grenz(C1290,$A$3,Param!$J$4,Param!$J$5,Param!$J$6)*100</f>
        <v>5.5</v>
      </c>
      <c r="H1290" s="13">
        <f t="shared" ref="H1290:H1353" si="484">+C1290+F1290</f>
        <v>46866.26</v>
      </c>
      <c r="I1290" s="3">
        <f t="shared" si="483"/>
        <v>36.614265625000002</v>
      </c>
      <c r="J1290" s="13">
        <f t="shared" ref="J1290:J1353" si="485">+E1290*(1+G1290/100)</f>
        <v>44.309999999999995</v>
      </c>
      <c r="K1290" s="13">
        <f>tarifest3(A1290,$A$3,Param!$B$10,Param!$C$10,Param!$D$10,Param!$E$10,Param!$B$11,Param!$C$11,Param!$D$11,Param!$E$11)</f>
        <v>48769</v>
      </c>
      <c r="L1290" s="3">
        <f t="shared" si="470"/>
        <v>38.100781249999997</v>
      </c>
      <c r="M1290" s="3">
        <f>tarifest3grenz(A1290,$A$3,Param!$B$10,Param!$C$10,Param!$D$10,Param!$E$10,Param!$B$11,Param!$C$11,Param!$D$11,Param!$E$11)*100</f>
        <v>42</v>
      </c>
      <c r="N1290" s="3">
        <f t="shared" si="471"/>
        <v>34369</v>
      </c>
      <c r="O1290" s="3">
        <f t="shared" si="472"/>
        <v>26.850781250000001</v>
      </c>
      <c r="P1290" s="13">
        <f t="shared" ref="P1290:P1353" si="486">+A1290*$K$2</f>
        <v>89600</v>
      </c>
      <c r="Q1290" s="13">
        <f t="shared" si="473"/>
        <v>0</v>
      </c>
      <c r="R1290" s="13">
        <f>tarifest3(A1290-$K$3,$A$3,Param!$B$10,Param!$C$10,Param!$D$10,Param!$E$10,Param!$B$11,Param!$C$11,Param!$D$11,Param!$E$11)</f>
        <v>40129</v>
      </c>
      <c r="S1290" s="3">
        <f t="shared" si="474"/>
        <v>31.350781249999997</v>
      </c>
      <c r="T1290" s="3">
        <f>IF(A1290&lt;$K$3,$K$2,tarifest3grenz(A1290-$K$3,$A$3,Param!$B$10,Param!$C$10,Param!$D$10,Param!$E$10,Param!$B$11,Param!$C$11,Param!$D$11,Param!$E$11))*100</f>
        <v>42</v>
      </c>
      <c r="U1290" s="3">
        <f>MAX(K1290-tarifest3($K$3,$A$3,Param!$B$10,Param!$C$10,Param!$D$10,Param!$E$10,Param!$B$11,Param!$C$11,Param!$D$11,Param!$E$11),0)</f>
        <v>43539</v>
      </c>
      <c r="V1290" s="3">
        <f t="shared" si="475"/>
        <v>34.014843750000004</v>
      </c>
      <c r="W1290" s="3">
        <f t="shared" si="476"/>
        <v>42</v>
      </c>
      <c r="X1290" s="3">
        <f>soli3grenz(K1290,$A$3,Param!$J$9,Param!$J$10,Param!$J$11)*100</f>
        <v>5.5</v>
      </c>
      <c r="Y1290" s="13">
        <f t="shared" ref="Y1290:Y1353" si="487">IF($Y$4=0,N1290,IF($Y$4=1,Q1290+R1290,IF($Y$4=2,Q1290+U1290)))</f>
        <v>43539</v>
      </c>
      <c r="Z1290" s="3">
        <f t="shared" si="477"/>
        <v>34.014843750000004</v>
      </c>
      <c r="AA1290" s="13">
        <f t="shared" ref="AA1290:AA1353" si="488">IF($Y$4=0,M1290,IF($Y$4=1,T1290,IF($Y$4=2,W1290)))</f>
        <v>42</v>
      </c>
      <c r="AB1290" s="13">
        <f t="shared" ref="AB1290:AB1353" si="489">+Y1290-H1290</f>
        <v>-3327.260000000002</v>
      </c>
      <c r="AC1290" s="13">
        <f t="shared" ref="AC1290:AC1353" si="490">+Z1290-I1290</f>
        <v>-2.5994218749999973</v>
      </c>
      <c r="AD1290" s="13">
        <f t="shared" ref="AD1290:AD1353" si="491">+AA1290-J1290</f>
        <v>-2.3099999999999952</v>
      </c>
      <c r="AE1290" s="3">
        <f t="shared" ref="AE1290:AE1353" si="492">+M1290-E1290</f>
        <v>0</v>
      </c>
      <c r="AF1290" s="13">
        <f t="shared" si="481"/>
        <v>3327.260000000002</v>
      </c>
      <c r="AG1290" s="13">
        <f t="shared" si="478"/>
        <v>2.5994218749999973</v>
      </c>
      <c r="AH1290" s="13">
        <f t="shared" si="482"/>
        <v>2.5994218749999973</v>
      </c>
    </row>
    <row r="1291" spans="1:34" x14ac:dyDescent="0.2">
      <c r="A1291" s="8">
        <f t="shared" si="479"/>
        <v>128100</v>
      </c>
      <c r="B1291" s="9">
        <f t="shared" si="480"/>
        <v>128.1</v>
      </c>
      <c r="C1291" s="13">
        <f>tarifest3(A1291,$A$3,Param!$B$5,Param!$C$5,Param!$D$5,Param!$E$5,Param!$B$6,Param!$C$6,Param!$D$6,Param!$E$6)</f>
        <v>44465</v>
      </c>
      <c r="D1291" s="3">
        <f t="shared" ref="D1291:D1354" si="493">IF($A1291=0,0,C1291/$A1291*100)</f>
        <v>34.711163153786103</v>
      </c>
      <c r="E1291" s="3">
        <f>tarifest3grenz(A1291,$A$3,Param!$B$5,Param!$C$5,Param!$D$5,Param!$E$5,Param!$B$6,Param!$C$6,Param!$D$6,Param!$E$6)*100</f>
        <v>42</v>
      </c>
      <c r="F1291" s="13">
        <f>soli3(C1291,$A$3,Param!$J$4,Param!$J$5,Param!$J$6)</f>
        <v>2445.5700000000002</v>
      </c>
      <c r="G1291" s="3">
        <f>soli3grenz(C1291,$A$3,Param!$J$4,Param!$J$5,Param!$J$6)*100</f>
        <v>5.5</v>
      </c>
      <c r="H1291" s="13">
        <f t="shared" si="484"/>
        <v>46910.57</v>
      </c>
      <c r="I1291" s="3">
        <f t="shared" si="483"/>
        <v>36.620273224043714</v>
      </c>
      <c r="J1291" s="13">
        <f t="shared" si="485"/>
        <v>44.309999999999995</v>
      </c>
      <c r="K1291" s="13">
        <f>tarifest3(A1291,$A$3,Param!$B$10,Param!$C$10,Param!$D$10,Param!$E$10,Param!$B$11,Param!$C$11,Param!$D$11,Param!$E$11)</f>
        <v>48811</v>
      </c>
      <c r="L1291" s="3">
        <f t="shared" ref="L1291:L1354" si="494">IF($A1291=0,0,K1291/$A1291*100)</f>
        <v>38.103825136612024</v>
      </c>
      <c r="M1291" s="3">
        <f>tarifest3grenz(A1291,$A$3,Param!$B$10,Param!$C$10,Param!$D$10,Param!$E$10,Param!$B$11,Param!$C$11,Param!$D$11,Param!$E$11)*100</f>
        <v>42</v>
      </c>
      <c r="N1291" s="3">
        <f t="shared" ref="N1291:N1354" si="495">+K1291-$K$1</f>
        <v>34411</v>
      </c>
      <c r="O1291" s="3">
        <f t="shared" ref="O1291:O1354" si="496">IF($A1291=0,0,N1291/$A1291*100)</f>
        <v>26.862607338017174</v>
      </c>
      <c r="P1291" s="13">
        <f t="shared" si="486"/>
        <v>89670</v>
      </c>
      <c r="Q1291" s="13">
        <f t="shared" ref="Q1291:Q1354" si="497">MIN(P1291-$K$1,0)</f>
        <v>0</v>
      </c>
      <c r="R1291" s="13">
        <f>tarifest3(A1291-$K$3,$A$3,Param!$B$10,Param!$C$10,Param!$D$10,Param!$E$10,Param!$B$11,Param!$C$11,Param!$D$11,Param!$E$11)</f>
        <v>40171</v>
      </c>
      <c r="S1291" s="3">
        <f t="shared" ref="S1291:S1354" si="498">IF($A1291=0,0,(Q1291+R1291)/$A1291*100)</f>
        <v>31.359094457455111</v>
      </c>
      <c r="T1291" s="3">
        <f>IF(A1291&lt;$K$3,$K$2,tarifest3grenz(A1291-$K$3,$A$3,Param!$B$10,Param!$C$10,Param!$D$10,Param!$E$10,Param!$B$11,Param!$C$11,Param!$D$11,Param!$E$11))*100</f>
        <v>42</v>
      </c>
      <c r="U1291" s="3">
        <f>MAX(K1291-tarifest3($K$3,$A$3,Param!$B$10,Param!$C$10,Param!$D$10,Param!$E$10,Param!$B$11,Param!$C$11,Param!$D$11,Param!$E$11),0)</f>
        <v>43581</v>
      </c>
      <c r="V1291" s="3">
        <f t="shared" ref="V1291:V1354" si="499">IF($A1291=0,0,(Q1291+U1291)/$A1291*100)</f>
        <v>34.021077283372364</v>
      </c>
      <c r="W1291" s="3">
        <f t="shared" ref="W1291:W1354" si="500">IF(A1291&lt;$K$3,$K$2*100,M1291)</f>
        <v>42</v>
      </c>
      <c r="X1291" s="3">
        <f>soli3grenz(K1291,$A$3,Param!$J$9,Param!$J$10,Param!$J$11)*100</f>
        <v>5.5</v>
      </c>
      <c r="Y1291" s="13">
        <f t="shared" si="487"/>
        <v>43581</v>
      </c>
      <c r="Z1291" s="3">
        <f t="shared" ref="Z1291:Z1354" si="501">IF($A1291=0,0,Y1291/$A1291*100)</f>
        <v>34.021077283372364</v>
      </c>
      <c r="AA1291" s="13">
        <f t="shared" si="488"/>
        <v>42</v>
      </c>
      <c r="AB1291" s="13">
        <f t="shared" si="489"/>
        <v>-3329.5699999999997</v>
      </c>
      <c r="AC1291" s="13">
        <f t="shared" si="490"/>
        <v>-2.5991959406713505</v>
      </c>
      <c r="AD1291" s="13">
        <f t="shared" si="491"/>
        <v>-2.3099999999999952</v>
      </c>
      <c r="AE1291" s="3">
        <f t="shared" si="492"/>
        <v>0</v>
      </c>
      <c r="AF1291" s="13">
        <f t="shared" si="481"/>
        <v>3329.5699999999997</v>
      </c>
      <c r="AG1291" s="13">
        <f t="shared" ref="AG1291:AG1354" si="502">-AC1291</f>
        <v>2.5991959406713505</v>
      </c>
      <c r="AH1291" s="13">
        <f t="shared" si="482"/>
        <v>2.5991959406713505</v>
      </c>
    </row>
    <row r="1292" spans="1:34" x14ac:dyDescent="0.2">
      <c r="A1292" s="8">
        <f t="shared" ref="A1292:A1355" si="503">+A1291+100</f>
        <v>128200</v>
      </c>
      <c r="B1292" s="9">
        <f t="shared" si="480"/>
        <v>128.19999999999999</v>
      </c>
      <c r="C1292" s="13">
        <f>tarifest3(A1292,$A$3,Param!$B$5,Param!$C$5,Param!$D$5,Param!$E$5,Param!$B$6,Param!$C$6,Param!$D$6,Param!$E$6)</f>
        <v>44507</v>
      </c>
      <c r="D1292" s="3">
        <f t="shared" si="493"/>
        <v>34.716848673946963</v>
      </c>
      <c r="E1292" s="3">
        <f>tarifest3grenz(A1292,$A$3,Param!$B$5,Param!$C$5,Param!$D$5,Param!$E$5,Param!$B$6,Param!$C$6,Param!$D$6,Param!$E$6)*100</f>
        <v>42</v>
      </c>
      <c r="F1292" s="13">
        <f>soli3(C1292,$A$3,Param!$J$4,Param!$J$5,Param!$J$6)</f>
        <v>2447.88</v>
      </c>
      <c r="G1292" s="3">
        <f>soli3grenz(C1292,$A$3,Param!$J$4,Param!$J$5,Param!$J$6)*100</f>
        <v>5.5</v>
      </c>
      <c r="H1292" s="13">
        <f t="shared" si="484"/>
        <v>46954.879999999997</v>
      </c>
      <c r="I1292" s="3">
        <f t="shared" si="483"/>
        <v>36.626271450858034</v>
      </c>
      <c r="J1292" s="13">
        <f t="shared" si="485"/>
        <v>44.309999999999995</v>
      </c>
      <c r="K1292" s="13">
        <f>tarifest3(A1292,$A$3,Param!$B$10,Param!$C$10,Param!$D$10,Param!$E$10,Param!$B$11,Param!$C$11,Param!$D$11,Param!$E$11)</f>
        <v>48853</v>
      </c>
      <c r="L1292" s="3">
        <f t="shared" si="494"/>
        <v>38.106864274570981</v>
      </c>
      <c r="M1292" s="3">
        <f>tarifest3grenz(A1292,$A$3,Param!$B$10,Param!$C$10,Param!$D$10,Param!$E$10,Param!$B$11,Param!$C$11,Param!$D$11,Param!$E$11)*100</f>
        <v>42</v>
      </c>
      <c r="N1292" s="3">
        <f t="shared" si="495"/>
        <v>34453</v>
      </c>
      <c r="O1292" s="3">
        <f t="shared" si="496"/>
        <v>26.874414976599066</v>
      </c>
      <c r="P1292" s="13">
        <f t="shared" si="486"/>
        <v>89740</v>
      </c>
      <c r="Q1292" s="13">
        <f t="shared" si="497"/>
        <v>0</v>
      </c>
      <c r="R1292" s="13">
        <f>tarifest3(A1292-$K$3,$A$3,Param!$B$10,Param!$C$10,Param!$D$10,Param!$E$10,Param!$B$11,Param!$C$11,Param!$D$11,Param!$E$11)</f>
        <v>40213</v>
      </c>
      <c r="S1292" s="3">
        <f t="shared" si="498"/>
        <v>31.36739469578783</v>
      </c>
      <c r="T1292" s="3">
        <f>IF(A1292&lt;$K$3,$K$2,tarifest3grenz(A1292-$K$3,$A$3,Param!$B$10,Param!$C$10,Param!$D$10,Param!$E$10,Param!$B$11,Param!$C$11,Param!$D$11,Param!$E$11))*100</f>
        <v>42</v>
      </c>
      <c r="U1292" s="3">
        <f>MAX(K1292-tarifest3($K$3,$A$3,Param!$B$10,Param!$C$10,Param!$D$10,Param!$E$10,Param!$B$11,Param!$C$11,Param!$D$11,Param!$E$11),0)</f>
        <v>43623</v>
      </c>
      <c r="V1292" s="3">
        <f t="shared" si="499"/>
        <v>34.027301092043686</v>
      </c>
      <c r="W1292" s="3">
        <f t="shared" si="500"/>
        <v>42</v>
      </c>
      <c r="X1292" s="3">
        <f>soli3grenz(K1292,$A$3,Param!$J$9,Param!$J$10,Param!$J$11)*100</f>
        <v>5.5</v>
      </c>
      <c r="Y1292" s="13">
        <f t="shared" si="487"/>
        <v>43623</v>
      </c>
      <c r="Z1292" s="3">
        <f t="shared" si="501"/>
        <v>34.027301092043686</v>
      </c>
      <c r="AA1292" s="13">
        <f t="shared" si="488"/>
        <v>42</v>
      </c>
      <c r="AB1292" s="13">
        <f t="shared" si="489"/>
        <v>-3331.8799999999974</v>
      </c>
      <c r="AC1292" s="13">
        <f t="shared" si="490"/>
        <v>-2.5989703588143485</v>
      </c>
      <c r="AD1292" s="13">
        <f t="shared" si="491"/>
        <v>-2.3099999999999952</v>
      </c>
      <c r="AE1292" s="3">
        <f t="shared" si="492"/>
        <v>0</v>
      </c>
      <c r="AF1292" s="13">
        <f t="shared" si="481"/>
        <v>3331.8799999999974</v>
      </c>
      <c r="AG1292" s="13">
        <f t="shared" si="502"/>
        <v>2.5989703588143485</v>
      </c>
      <c r="AH1292" s="13">
        <f t="shared" si="482"/>
        <v>2.5989703588143485</v>
      </c>
    </row>
    <row r="1293" spans="1:34" x14ac:dyDescent="0.2">
      <c r="A1293" s="8">
        <f t="shared" si="503"/>
        <v>128300</v>
      </c>
      <c r="B1293" s="9">
        <f t="shared" si="480"/>
        <v>128.30000000000001</v>
      </c>
      <c r="C1293" s="13">
        <f>tarifest3(A1293,$A$3,Param!$B$5,Param!$C$5,Param!$D$5,Param!$E$5,Param!$B$6,Param!$C$6,Param!$D$6,Param!$E$6)</f>
        <v>44549</v>
      </c>
      <c r="D1293" s="3">
        <f t="shared" si="493"/>
        <v>34.722525331254872</v>
      </c>
      <c r="E1293" s="3">
        <f>tarifest3grenz(A1293,$A$3,Param!$B$5,Param!$C$5,Param!$D$5,Param!$E$5,Param!$B$6,Param!$C$6,Param!$D$6,Param!$E$6)*100</f>
        <v>42</v>
      </c>
      <c r="F1293" s="13">
        <f>soli3(C1293,$A$3,Param!$J$4,Param!$J$5,Param!$J$6)</f>
        <v>2450.19</v>
      </c>
      <c r="G1293" s="3">
        <f>soli3grenz(C1293,$A$3,Param!$J$4,Param!$J$5,Param!$J$6)*100</f>
        <v>5.5</v>
      </c>
      <c r="H1293" s="13">
        <f t="shared" si="484"/>
        <v>46999.19</v>
      </c>
      <c r="I1293" s="3">
        <f t="shared" si="483"/>
        <v>36.632260327357756</v>
      </c>
      <c r="J1293" s="13">
        <f t="shared" si="485"/>
        <v>44.309999999999995</v>
      </c>
      <c r="K1293" s="13">
        <f>tarifest3(A1293,$A$3,Param!$B$10,Param!$C$10,Param!$D$10,Param!$E$10,Param!$B$11,Param!$C$11,Param!$D$11,Param!$E$11)</f>
        <v>48895</v>
      </c>
      <c r="L1293" s="3">
        <f t="shared" si="494"/>
        <v>38.109898674980514</v>
      </c>
      <c r="M1293" s="3">
        <f>tarifest3grenz(A1293,$A$3,Param!$B$10,Param!$C$10,Param!$D$10,Param!$E$10,Param!$B$11,Param!$C$11,Param!$D$11,Param!$E$11)*100</f>
        <v>42</v>
      </c>
      <c r="N1293" s="3">
        <f t="shared" si="495"/>
        <v>34495</v>
      </c>
      <c r="O1293" s="3">
        <f t="shared" si="496"/>
        <v>26.886204208885424</v>
      </c>
      <c r="P1293" s="13">
        <f t="shared" si="486"/>
        <v>89810</v>
      </c>
      <c r="Q1293" s="13">
        <f t="shared" si="497"/>
        <v>0</v>
      </c>
      <c r="R1293" s="13">
        <f>tarifest3(A1293-$K$3,$A$3,Param!$B$10,Param!$C$10,Param!$D$10,Param!$E$10,Param!$B$11,Param!$C$11,Param!$D$11,Param!$E$11)</f>
        <v>40255</v>
      </c>
      <c r="S1293" s="3">
        <f t="shared" si="498"/>
        <v>31.375681995323461</v>
      </c>
      <c r="T1293" s="3">
        <f>IF(A1293&lt;$K$3,$K$2,tarifest3grenz(A1293-$K$3,$A$3,Param!$B$10,Param!$C$10,Param!$D$10,Param!$E$10,Param!$B$11,Param!$C$11,Param!$D$11,Param!$E$11))*100</f>
        <v>42</v>
      </c>
      <c r="U1293" s="3">
        <f>MAX(K1293-tarifest3($K$3,$A$3,Param!$B$10,Param!$C$10,Param!$D$10,Param!$E$10,Param!$B$11,Param!$C$11,Param!$D$11,Param!$E$11),0)</f>
        <v>43665</v>
      </c>
      <c r="V1293" s="3">
        <f t="shared" si="499"/>
        <v>34.033515198752923</v>
      </c>
      <c r="W1293" s="3">
        <f t="shared" si="500"/>
        <v>42</v>
      </c>
      <c r="X1293" s="3">
        <f>soli3grenz(K1293,$A$3,Param!$J$9,Param!$J$10,Param!$J$11)*100</f>
        <v>5.5</v>
      </c>
      <c r="Y1293" s="13">
        <f t="shared" si="487"/>
        <v>43665</v>
      </c>
      <c r="Z1293" s="3">
        <f t="shared" si="501"/>
        <v>34.033515198752923</v>
      </c>
      <c r="AA1293" s="13">
        <f t="shared" si="488"/>
        <v>42</v>
      </c>
      <c r="AB1293" s="13">
        <f t="shared" si="489"/>
        <v>-3334.1900000000023</v>
      </c>
      <c r="AC1293" s="13">
        <f t="shared" si="490"/>
        <v>-2.5987451286048326</v>
      </c>
      <c r="AD1293" s="13">
        <f t="shared" si="491"/>
        <v>-2.3099999999999952</v>
      </c>
      <c r="AE1293" s="3">
        <f t="shared" si="492"/>
        <v>0</v>
      </c>
      <c r="AF1293" s="13">
        <f t="shared" si="481"/>
        <v>3334.1900000000023</v>
      </c>
      <c r="AG1293" s="13">
        <f t="shared" si="502"/>
        <v>2.5987451286048326</v>
      </c>
      <c r="AH1293" s="13">
        <f t="shared" si="482"/>
        <v>2.5987451286048326</v>
      </c>
    </row>
    <row r="1294" spans="1:34" x14ac:dyDescent="0.2">
      <c r="A1294" s="8">
        <f t="shared" si="503"/>
        <v>128400</v>
      </c>
      <c r="B1294" s="9">
        <f t="shared" si="480"/>
        <v>128.4</v>
      </c>
      <c r="C1294" s="13">
        <f>tarifest3(A1294,$A$3,Param!$B$5,Param!$C$5,Param!$D$5,Param!$E$5,Param!$B$6,Param!$C$6,Param!$D$6,Param!$E$6)</f>
        <v>44591</v>
      </c>
      <c r="D1294" s="3">
        <f t="shared" si="493"/>
        <v>34.728193146417446</v>
      </c>
      <c r="E1294" s="3">
        <f>tarifest3grenz(A1294,$A$3,Param!$B$5,Param!$C$5,Param!$D$5,Param!$E$5,Param!$B$6,Param!$C$6,Param!$D$6,Param!$E$6)*100</f>
        <v>42</v>
      </c>
      <c r="F1294" s="13">
        <f>soli3(C1294,$A$3,Param!$J$4,Param!$J$5,Param!$J$6)</f>
        <v>2452.5</v>
      </c>
      <c r="G1294" s="3">
        <f>soli3grenz(C1294,$A$3,Param!$J$4,Param!$J$5,Param!$J$6)*100</f>
        <v>5.5</v>
      </c>
      <c r="H1294" s="13">
        <f t="shared" si="484"/>
        <v>47043.5</v>
      </c>
      <c r="I1294" s="3">
        <f t="shared" si="483"/>
        <v>36.638239875389402</v>
      </c>
      <c r="J1294" s="13">
        <f t="shared" si="485"/>
        <v>44.309999999999995</v>
      </c>
      <c r="K1294" s="13">
        <f>tarifest3(A1294,$A$3,Param!$B$10,Param!$C$10,Param!$D$10,Param!$E$10,Param!$B$11,Param!$C$11,Param!$D$11,Param!$E$11)</f>
        <v>48937</v>
      </c>
      <c r="L1294" s="3">
        <f t="shared" si="494"/>
        <v>38.112928348909655</v>
      </c>
      <c r="M1294" s="3">
        <f>tarifest3grenz(A1294,$A$3,Param!$B$10,Param!$C$10,Param!$D$10,Param!$E$10,Param!$B$11,Param!$C$11,Param!$D$11,Param!$E$11)*100</f>
        <v>42</v>
      </c>
      <c r="N1294" s="3">
        <f t="shared" si="495"/>
        <v>34537</v>
      </c>
      <c r="O1294" s="3">
        <f t="shared" si="496"/>
        <v>26.897975077881618</v>
      </c>
      <c r="P1294" s="13">
        <f t="shared" si="486"/>
        <v>89880</v>
      </c>
      <c r="Q1294" s="13">
        <f t="shared" si="497"/>
        <v>0</v>
      </c>
      <c r="R1294" s="13">
        <f>tarifest3(A1294-$K$3,$A$3,Param!$B$10,Param!$C$10,Param!$D$10,Param!$E$10,Param!$B$11,Param!$C$11,Param!$D$11,Param!$E$11)</f>
        <v>40297</v>
      </c>
      <c r="S1294" s="3">
        <f t="shared" si="498"/>
        <v>31.383956386292834</v>
      </c>
      <c r="T1294" s="3">
        <f>IF(A1294&lt;$K$3,$K$2,tarifest3grenz(A1294-$K$3,$A$3,Param!$B$10,Param!$C$10,Param!$D$10,Param!$E$10,Param!$B$11,Param!$C$11,Param!$D$11,Param!$E$11))*100</f>
        <v>42</v>
      </c>
      <c r="U1294" s="3">
        <f>MAX(K1294-tarifest3($K$3,$A$3,Param!$B$10,Param!$C$10,Param!$D$10,Param!$E$10,Param!$B$11,Param!$C$11,Param!$D$11,Param!$E$11),0)</f>
        <v>43707</v>
      </c>
      <c r="V1294" s="3">
        <f t="shared" si="499"/>
        <v>34.039719626168221</v>
      </c>
      <c r="W1294" s="3">
        <f t="shared" si="500"/>
        <v>42</v>
      </c>
      <c r="X1294" s="3">
        <f>soli3grenz(K1294,$A$3,Param!$J$9,Param!$J$10,Param!$J$11)*100</f>
        <v>5.5</v>
      </c>
      <c r="Y1294" s="13">
        <f t="shared" si="487"/>
        <v>43707</v>
      </c>
      <c r="Z1294" s="3">
        <f t="shared" si="501"/>
        <v>34.039719626168221</v>
      </c>
      <c r="AA1294" s="13">
        <f t="shared" si="488"/>
        <v>42</v>
      </c>
      <c r="AB1294" s="13">
        <f t="shared" si="489"/>
        <v>-3336.5</v>
      </c>
      <c r="AC1294" s="13">
        <f t="shared" si="490"/>
        <v>-2.5985202492211812</v>
      </c>
      <c r="AD1294" s="13">
        <f t="shared" si="491"/>
        <v>-2.3099999999999952</v>
      </c>
      <c r="AE1294" s="3">
        <f t="shared" si="492"/>
        <v>0</v>
      </c>
      <c r="AF1294" s="13">
        <f t="shared" si="481"/>
        <v>3336.5</v>
      </c>
      <c r="AG1294" s="13">
        <f t="shared" si="502"/>
        <v>2.5985202492211812</v>
      </c>
      <c r="AH1294" s="13">
        <f t="shared" si="482"/>
        <v>2.5985202492211812</v>
      </c>
    </row>
    <row r="1295" spans="1:34" x14ac:dyDescent="0.2">
      <c r="A1295" s="8">
        <f t="shared" si="503"/>
        <v>128500</v>
      </c>
      <c r="B1295" s="9">
        <f t="shared" si="480"/>
        <v>128.5</v>
      </c>
      <c r="C1295" s="13">
        <f>tarifest3(A1295,$A$3,Param!$B$5,Param!$C$5,Param!$D$5,Param!$E$5,Param!$B$6,Param!$C$6,Param!$D$6,Param!$E$6)</f>
        <v>44633</v>
      </c>
      <c r="D1295" s="3">
        <f t="shared" si="493"/>
        <v>34.733852140077822</v>
      </c>
      <c r="E1295" s="3">
        <f>tarifest3grenz(A1295,$A$3,Param!$B$5,Param!$C$5,Param!$D$5,Param!$E$5,Param!$B$6,Param!$C$6,Param!$D$6,Param!$E$6)*100</f>
        <v>42</v>
      </c>
      <c r="F1295" s="13">
        <f>soli3(C1295,$A$3,Param!$J$4,Param!$J$5,Param!$J$6)</f>
        <v>2454.81</v>
      </c>
      <c r="G1295" s="3">
        <f>soli3grenz(C1295,$A$3,Param!$J$4,Param!$J$5,Param!$J$6)*100</f>
        <v>5.5</v>
      </c>
      <c r="H1295" s="13">
        <f t="shared" si="484"/>
        <v>47087.81</v>
      </c>
      <c r="I1295" s="3">
        <f t="shared" si="483"/>
        <v>36.644210116731522</v>
      </c>
      <c r="J1295" s="13">
        <f t="shared" si="485"/>
        <v>44.309999999999995</v>
      </c>
      <c r="K1295" s="13">
        <f>tarifest3(A1295,$A$3,Param!$B$10,Param!$C$10,Param!$D$10,Param!$E$10,Param!$B$11,Param!$C$11,Param!$D$11,Param!$E$11)</f>
        <v>48979</v>
      </c>
      <c r="L1295" s="3">
        <f t="shared" si="494"/>
        <v>38.115953307392999</v>
      </c>
      <c r="M1295" s="3">
        <f>tarifest3grenz(A1295,$A$3,Param!$B$10,Param!$C$10,Param!$D$10,Param!$E$10,Param!$B$11,Param!$C$11,Param!$D$11,Param!$E$11)*100</f>
        <v>42</v>
      </c>
      <c r="N1295" s="3">
        <f t="shared" si="495"/>
        <v>34579</v>
      </c>
      <c r="O1295" s="3">
        <f t="shared" si="496"/>
        <v>26.909727626459144</v>
      </c>
      <c r="P1295" s="13">
        <f t="shared" si="486"/>
        <v>89950</v>
      </c>
      <c r="Q1295" s="13">
        <f t="shared" si="497"/>
        <v>0</v>
      </c>
      <c r="R1295" s="13">
        <f>tarifest3(A1295-$K$3,$A$3,Param!$B$10,Param!$C$10,Param!$D$10,Param!$E$10,Param!$B$11,Param!$C$11,Param!$D$11,Param!$E$11)</f>
        <v>40339</v>
      </c>
      <c r="S1295" s="3">
        <f t="shared" si="498"/>
        <v>31.392217898832687</v>
      </c>
      <c r="T1295" s="3">
        <f>IF(A1295&lt;$K$3,$K$2,tarifest3grenz(A1295-$K$3,$A$3,Param!$B$10,Param!$C$10,Param!$D$10,Param!$E$10,Param!$B$11,Param!$C$11,Param!$D$11,Param!$E$11))*100</f>
        <v>42</v>
      </c>
      <c r="U1295" s="3">
        <f>MAX(K1295-tarifest3($K$3,$A$3,Param!$B$10,Param!$C$10,Param!$D$10,Param!$E$10,Param!$B$11,Param!$C$11,Param!$D$11,Param!$E$11),0)</f>
        <v>43749</v>
      </c>
      <c r="V1295" s="3">
        <f t="shared" si="499"/>
        <v>34.045914396887163</v>
      </c>
      <c r="W1295" s="3">
        <f t="shared" si="500"/>
        <v>42</v>
      </c>
      <c r="X1295" s="3">
        <f>soli3grenz(K1295,$A$3,Param!$J$9,Param!$J$10,Param!$J$11)*100</f>
        <v>5.5</v>
      </c>
      <c r="Y1295" s="13">
        <f t="shared" si="487"/>
        <v>43749</v>
      </c>
      <c r="Z1295" s="3">
        <f t="shared" si="501"/>
        <v>34.045914396887163</v>
      </c>
      <c r="AA1295" s="13">
        <f t="shared" si="488"/>
        <v>42</v>
      </c>
      <c r="AB1295" s="13">
        <f t="shared" si="489"/>
        <v>-3338.8099999999977</v>
      </c>
      <c r="AC1295" s="13">
        <f t="shared" si="490"/>
        <v>-2.5982957198443586</v>
      </c>
      <c r="AD1295" s="13">
        <f t="shared" si="491"/>
        <v>-2.3099999999999952</v>
      </c>
      <c r="AE1295" s="3">
        <f t="shared" si="492"/>
        <v>0</v>
      </c>
      <c r="AF1295" s="13">
        <f t="shared" si="481"/>
        <v>3338.8099999999977</v>
      </c>
      <c r="AG1295" s="13">
        <f t="shared" si="502"/>
        <v>2.5982957198443586</v>
      </c>
      <c r="AH1295" s="13">
        <f t="shared" si="482"/>
        <v>2.5982957198443586</v>
      </c>
    </row>
    <row r="1296" spans="1:34" x14ac:dyDescent="0.2">
      <c r="A1296" s="8">
        <f t="shared" si="503"/>
        <v>128600</v>
      </c>
      <c r="B1296" s="9">
        <f t="shared" si="480"/>
        <v>128.6</v>
      </c>
      <c r="C1296" s="13">
        <f>tarifest3(A1296,$A$3,Param!$B$5,Param!$C$5,Param!$D$5,Param!$E$5,Param!$B$6,Param!$C$6,Param!$D$6,Param!$E$6)</f>
        <v>44675</v>
      </c>
      <c r="D1296" s="3">
        <f t="shared" si="493"/>
        <v>34.739502332814929</v>
      </c>
      <c r="E1296" s="3">
        <f>tarifest3grenz(A1296,$A$3,Param!$B$5,Param!$C$5,Param!$D$5,Param!$E$5,Param!$B$6,Param!$C$6,Param!$D$6,Param!$E$6)*100</f>
        <v>42</v>
      </c>
      <c r="F1296" s="13">
        <f>soli3(C1296,$A$3,Param!$J$4,Param!$J$5,Param!$J$6)</f>
        <v>2457.12</v>
      </c>
      <c r="G1296" s="3">
        <f>soli3grenz(C1296,$A$3,Param!$J$4,Param!$J$5,Param!$J$6)*100</f>
        <v>5.5</v>
      </c>
      <c r="H1296" s="13">
        <f t="shared" si="484"/>
        <v>47132.12</v>
      </c>
      <c r="I1296" s="3">
        <f t="shared" si="483"/>
        <v>36.650171073094867</v>
      </c>
      <c r="J1296" s="13">
        <f t="shared" si="485"/>
        <v>44.309999999999995</v>
      </c>
      <c r="K1296" s="13">
        <f>tarifest3(A1296,$A$3,Param!$B$10,Param!$C$10,Param!$D$10,Param!$E$10,Param!$B$11,Param!$C$11,Param!$D$11,Param!$E$11)</f>
        <v>49021</v>
      </c>
      <c r="L1296" s="3">
        <f t="shared" si="494"/>
        <v>38.118973561430792</v>
      </c>
      <c r="M1296" s="3">
        <f>tarifest3grenz(A1296,$A$3,Param!$B$10,Param!$C$10,Param!$D$10,Param!$E$10,Param!$B$11,Param!$C$11,Param!$D$11,Param!$E$11)*100</f>
        <v>42</v>
      </c>
      <c r="N1296" s="3">
        <f t="shared" si="495"/>
        <v>34621</v>
      </c>
      <c r="O1296" s="3">
        <f t="shared" si="496"/>
        <v>26.921461897356142</v>
      </c>
      <c r="P1296" s="13">
        <f t="shared" si="486"/>
        <v>90020</v>
      </c>
      <c r="Q1296" s="13">
        <f t="shared" si="497"/>
        <v>0</v>
      </c>
      <c r="R1296" s="13">
        <f>tarifest3(A1296-$K$3,$A$3,Param!$B$10,Param!$C$10,Param!$D$10,Param!$E$10,Param!$B$11,Param!$C$11,Param!$D$11,Param!$E$11)</f>
        <v>40381</v>
      </c>
      <c r="S1296" s="3">
        <f t="shared" si="498"/>
        <v>31.400466562986001</v>
      </c>
      <c r="T1296" s="3">
        <f>IF(A1296&lt;$K$3,$K$2,tarifest3grenz(A1296-$K$3,$A$3,Param!$B$10,Param!$C$10,Param!$D$10,Param!$E$10,Param!$B$11,Param!$C$11,Param!$D$11,Param!$E$11))*100</f>
        <v>42</v>
      </c>
      <c r="U1296" s="3">
        <f>MAX(K1296-tarifest3($K$3,$A$3,Param!$B$10,Param!$C$10,Param!$D$10,Param!$E$10,Param!$B$11,Param!$C$11,Param!$D$11,Param!$E$11),0)</f>
        <v>43791</v>
      </c>
      <c r="V1296" s="3">
        <f t="shared" si="499"/>
        <v>34.052099533437016</v>
      </c>
      <c r="W1296" s="3">
        <f t="shared" si="500"/>
        <v>42</v>
      </c>
      <c r="X1296" s="3">
        <f>soli3grenz(K1296,$A$3,Param!$J$9,Param!$J$10,Param!$J$11)*100</f>
        <v>5.5</v>
      </c>
      <c r="Y1296" s="13">
        <f t="shared" si="487"/>
        <v>43791</v>
      </c>
      <c r="Z1296" s="3">
        <f t="shared" si="501"/>
        <v>34.052099533437016</v>
      </c>
      <c r="AA1296" s="13">
        <f t="shared" si="488"/>
        <v>42</v>
      </c>
      <c r="AB1296" s="13">
        <f t="shared" si="489"/>
        <v>-3341.1200000000026</v>
      </c>
      <c r="AC1296" s="13">
        <f t="shared" si="490"/>
        <v>-2.5980715396578518</v>
      </c>
      <c r="AD1296" s="13">
        <f t="shared" si="491"/>
        <v>-2.3099999999999952</v>
      </c>
      <c r="AE1296" s="3">
        <f t="shared" si="492"/>
        <v>0</v>
      </c>
      <c r="AF1296" s="13">
        <f t="shared" si="481"/>
        <v>3341.1200000000026</v>
      </c>
      <c r="AG1296" s="13">
        <f t="shared" si="502"/>
        <v>2.5980715396578518</v>
      </c>
      <c r="AH1296" s="13">
        <f t="shared" si="482"/>
        <v>2.5980715396578518</v>
      </c>
    </row>
    <row r="1297" spans="1:34" x14ac:dyDescent="0.2">
      <c r="A1297" s="8">
        <f t="shared" si="503"/>
        <v>128700</v>
      </c>
      <c r="B1297" s="9">
        <f t="shared" si="480"/>
        <v>128.69999999999999</v>
      </c>
      <c r="C1297" s="13">
        <f>tarifest3(A1297,$A$3,Param!$B$5,Param!$C$5,Param!$D$5,Param!$E$5,Param!$B$6,Param!$C$6,Param!$D$6,Param!$E$6)</f>
        <v>44717</v>
      </c>
      <c r="D1297" s="3">
        <f t="shared" si="493"/>
        <v>34.74514374514375</v>
      </c>
      <c r="E1297" s="3">
        <f>tarifest3grenz(A1297,$A$3,Param!$B$5,Param!$C$5,Param!$D$5,Param!$E$5,Param!$B$6,Param!$C$6,Param!$D$6,Param!$E$6)*100</f>
        <v>42</v>
      </c>
      <c r="F1297" s="13">
        <f>soli3(C1297,$A$3,Param!$J$4,Param!$J$5,Param!$J$6)</f>
        <v>2459.4299999999998</v>
      </c>
      <c r="G1297" s="3">
        <f>soli3grenz(C1297,$A$3,Param!$J$4,Param!$J$5,Param!$J$6)*100</f>
        <v>5.5</v>
      </c>
      <c r="H1297" s="13">
        <f t="shared" si="484"/>
        <v>47176.43</v>
      </c>
      <c r="I1297" s="3">
        <f t="shared" si="483"/>
        <v>36.65612276612277</v>
      </c>
      <c r="J1297" s="13">
        <f t="shared" si="485"/>
        <v>44.309999999999995</v>
      </c>
      <c r="K1297" s="13">
        <f>tarifest3(A1297,$A$3,Param!$B$10,Param!$C$10,Param!$D$10,Param!$E$10,Param!$B$11,Param!$C$11,Param!$D$11,Param!$E$11)</f>
        <v>49063</v>
      </c>
      <c r="L1297" s="3">
        <f t="shared" si="494"/>
        <v>38.121989121989117</v>
      </c>
      <c r="M1297" s="3">
        <f>tarifest3grenz(A1297,$A$3,Param!$B$10,Param!$C$10,Param!$D$10,Param!$E$10,Param!$B$11,Param!$C$11,Param!$D$11,Param!$E$11)*100</f>
        <v>42</v>
      </c>
      <c r="N1297" s="3">
        <f t="shared" si="495"/>
        <v>34663</v>
      </c>
      <c r="O1297" s="3">
        <f t="shared" si="496"/>
        <v>26.93317793317793</v>
      </c>
      <c r="P1297" s="13">
        <f t="shared" si="486"/>
        <v>90090</v>
      </c>
      <c r="Q1297" s="13">
        <f t="shared" si="497"/>
        <v>0</v>
      </c>
      <c r="R1297" s="13">
        <f>tarifest3(A1297-$K$3,$A$3,Param!$B$10,Param!$C$10,Param!$D$10,Param!$E$10,Param!$B$11,Param!$C$11,Param!$D$11,Param!$E$11)</f>
        <v>40423</v>
      </c>
      <c r="S1297" s="3">
        <f t="shared" si="498"/>
        <v>31.40870240870241</v>
      </c>
      <c r="T1297" s="3">
        <f>IF(A1297&lt;$K$3,$K$2,tarifest3grenz(A1297-$K$3,$A$3,Param!$B$10,Param!$C$10,Param!$D$10,Param!$E$10,Param!$B$11,Param!$C$11,Param!$D$11,Param!$E$11))*100</f>
        <v>42</v>
      </c>
      <c r="U1297" s="3">
        <f>MAX(K1297-tarifest3($K$3,$A$3,Param!$B$10,Param!$C$10,Param!$D$10,Param!$E$10,Param!$B$11,Param!$C$11,Param!$D$11,Param!$E$11),0)</f>
        <v>43833</v>
      </c>
      <c r="V1297" s="3">
        <f t="shared" si="499"/>
        <v>34.058275058275058</v>
      </c>
      <c r="W1297" s="3">
        <f t="shared" si="500"/>
        <v>42</v>
      </c>
      <c r="X1297" s="3">
        <f>soli3grenz(K1297,$A$3,Param!$J$9,Param!$J$10,Param!$J$11)*100</f>
        <v>5.5</v>
      </c>
      <c r="Y1297" s="13">
        <f t="shared" si="487"/>
        <v>43833</v>
      </c>
      <c r="Z1297" s="3">
        <f t="shared" si="501"/>
        <v>34.058275058275058</v>
      </c>
      <c r="AA1297" s="13">
        <f t="shared" si="488"/>
        <v>42</v>
      </c>
      <c r="AB1297" s="13">
        <f t="shared" si="489"/>
        <v>-3343.4300000000003</v>
      </c>
      <c r="AC1297" s="13">
        <f t="shared" si="490"/>
        <v>-2.5978477078477127</v>
      </c>
      <c r="AD1297" s="13">
        <f t="shared" si="491"/>
        <v>-2.3099999999999952</v>
      </c>
      <c r="AE1297" s="3">
        <f t="shared" si="492"/>
        <v>0</v>
      </c>
      <c r="AF1297" s="13">
        <f t="shared" si="481"/>
        <v>3343.4300000000003</v>
      </c>
      <c r="AG1297" s="13">
        <f t="shared" si="502"/>
        <v>2.5978477078477127</v>
      </c>
      <c r="AH1297" s="13">
        <f t="shared" si="482"/>
        <v>2.5978477078477127</v>
      </c>
    </row>
    <row r="1298" spans="1:34" x14ac:dyDescent="0.2">
      <c r="A1298" s="8">
        <f t="shared" si="503"/>
        <v>128800</v>
      </c>
      <c r="B1298" s="9">
        <f t="shared" si="480"/>
        <v>128.80000000000001</v>
      </c>
      <c r="C1298" s="13">
        <f>tarifest3(A1298,$A$3,Param!$B$5,Param!$C$5,Param!$D$5,Param!$E$5,Param!$B$6,Param!$C$6,Param!$D$6,Param!$E$6)</f>
        <v>44759</v>
      </c>
      <c r="D1298" s="3">
        <f t="shared" si="493"/>
        <v>34.750776397515523</v>
      </c>
      <c r="E1298" s="3">
        <f>tarifest3grenz(A1298,$A$3,Param!$B$5,Param!$C$5,Param!$D$5,Param!$E$5,Param!$B$6,Param!$C$6,Param!$D$6,Param!$E$6)*100</f>
        <v>42</v>
      </c>
      <c r="F1298" s="13">
        <f>soli3(C1298,$A$3,Param!$J$4,Param!$J$5,Param!$J$6)</f>
        <v>2461.7399999999998</v>
      </c>
      <c r="G1298" s="3">
        <f>soli3grenz(C1298,$A$3,Param!$J$4,Param!$J$5,Param!$J$6)*100</f>
        <v>5.5</v>
      </c>
      <c r="H1298" s="13">
        <f t="shared" si="484"/>
        <v>47220.74</v>
      </c>
      <c r="I1298" s="3">
        <f t="shared" si="483"/>
        <v>36.662065217391302</v>
      </c>
      <c r="J1298" s="13">
        <f t="shared" si="485"/>
        <v>44.309999999999995</v>
      </c>
      <c r="K1298" s="13">
        <f>tarifest3(A1298,$A$3,Param!$B$10,Param!$C$10,Param!$D$10,Param!$E$10,Param!$B$11,Param!$C$11,Param!$D$11,Param!$E$11)</f>
        <v>49105</v>
      </c>
      <c r="L1298" s="3">
        <f t="shared" si="494"/>
        <v>38.125</v>
      </c>
      <c r="M1298" s="3">
        <f>tarifest3grenz(A1298,$A$3,Param!$B$10,Param!$C$10,Param!$D$10,Param!$E$10,Param!$B$11,Param!$C$11,Param!$D$11,Param!$E$11)*100</f>
        <v>42</v>
      </c>
      <c r="N1298" s="3">
        <f t="shared" si="495"/>
        <v>34705</v>
      </c>
      <c r="O1298" s="3">
        <f t="shared" si="496"/>
        <v>26.944875776397513</v>
      </c>
      <c r="P1298" s="13">
        <f t="shared" si="486"/>
        <v>90160</v>
      </c>
      <c r="Q1298" s="13">
        <f t="shared" si="497"/>
        <v>0</v>
      </c>
      <c r="R1298" s="13">
        <f>tarifest3(A1298-$K$3,$A$3,Param!$B$10,Param!$C$10,Param!$D$10,Param!$E$10,Param!$B$11,Param!$C$11,Param!$D$11,Param!$E$11)</f>
        <v>40465</v>
      </c>
      <c r="S1298" s="3">
        <f t="shared" si="498"/>
        <v>31.416925465838506</v>
      </c>
      <c r="T1298" s="3">
        <f>IF(A1298&lt;$K$3,$K$2,tarifest3grenz(A1298-$K$3,$A$3,Param!$B$10,Param!$C$10,Param!$D$10,Param!$E$10,Param!$B$11,Param!$C$11,Param!$D$11,Param!$E$11))*100</f>
        <v>42</v>
      </c>
      <c r="U1298" s="3">
        <f>MAX(K1298-tarifest3($K$3,$A$3,Param!$B$10,Param!$C$10,Param!$D$10,Param!$E$10,Param!$B$11,Param!$C$11,Param!$D$11,Param!$E$11),0)</f>
        <v>43875</v>
      </c>
      <c r="V1298" s="3">
        <f t="shared" si="499"/>
        <v>34.064440993788821</v>
      </c>
      <c r="W1298" s="3">
        <f t="shared" si="500"/>
        <v>42</v>
      </c>
      <c r="X1298" s="3">
        <f>soli3grenz(K1298,$A$3,Param!$J$9,Param!$J$10,Param!$J$11)*100</f>
        <v>5.5</v>
      </c>
      <c r="Y1298" s="13">
        <f t="shared" si="487"/>
        <v>43875</v>
      </c>
      <c r="Z1298" s="3">
        <f t="shared" si="501"/>
        <v>34.064440993788821</v>
      </c>
      <c r="AA1298" s="13">
        <f t="shared" si="488"/>
        <v>42</v>
      </c>
      <c r="AB1298" s="13">
        <f t="shared" si="489"/>
        <v>-3345.739999999998</v>
      </c>
      <c r="AC1298" s="13">
        <f t="shared" si="490"/>
        <v>-2.5976242236024802</v>
      </c>
      <c r="AD1298" s="13">
        <f t="shared" si="491"/>
        <v>-2.3099999999999952</v>
      </c>
      <c r="AE1298" s="3">
        <f t="shared" si="492"/>
        <v>0</v>
      </c>
      <c r="AF1298" s="13">
        <f t="shared" si="481"/>
        <v>3345.739999999998</v>
      </c>
      <c r="AG1298" s="13">
        <f t="shared" si="502"/>
        <v>2.5976242236024802</v>
      </c>
      <c r="AH1298" s="13">
        <f t="shared" si="482"/>
        <v>2.5976242236024802</v>
      </c>
    </row>
    <row r="1299" spans="1:34" x14ac:dyDescent="0.2">
      <c r="A1299" s="8">
        <f t="shared" si="503"/>
        <v>128900</v>
      </c>
      <c r="B1299" s="9">
        <f t="shared" si="480"/>
        <v>128.9</v>
      </c>
      <c r="C1299" s="13">
        <f>tarifest3(A1299,$A$3,Param!$B$5,Param!$C$5,Param!$D$5,Param!$E$5,Param!$B$6,Param!$C$6,Param!$D$6,Param!$E$6)</f>
        <v>44801</v>
      </c>
      <c r="D1299" s="3">
        <f t="shared" si="493"/>
        <v>34.756400310318078</v>
      </c>
      <c r="E1299" s="3">
        <f>tarifest3grenz(A1299,$A$3,Param!$B$5,Param!$C$5,Param!$D$5,Param!$E$5,Param!$B$6,Param!$C$6,Param!$D$6,Param!$E$6)*100</f>
        <v>42</v>
      </c>
      <c r="F1299" s="13">
        <f>soli3(C1299,$A$3,Param!$J$4,Param!$J$5,Param!$J$6)</f>
        <v>2464.0500000000002</v>
      </c>
      <c r="G1299" s="3">
        <f>soli3grenz(C1299,$A$3,Param!$J$4,Param!$J$5,Param!$J$6)*100</f>
        <v>5.5</v>
      </c>
      <c r="H1299" s="13">
        <f t="shared" si="484"/>
        <v>47265.05</v>
      </c>
      <c r="I1299" s="3">
        <f t="shared" si="483"/>
        <v>36.66799844840962</v>
      </c>
      <c r="J1299" s="13">
        <f t="shared" si="485"/>
        <v>44.309999999999995</v>
      </c>
      <c r="K1299" s="13">
        <f>tarifest3(A1299,$A$3,Param!$B$10,Param!$C$10,Param!$D$10,Param!$E$10,Param!$B$11,Param!$C$11,Param!$D$11,Param!$E$11)</f>
        <v>49147</v>
      </c>
      <c r="L1299" s="3">
        <f t="shared" si="494"/>
        <v>38.128006206361519</v>
      </c>
      <c r="M1299" s="3">
        <f>tarifest3grenz(A1299,$A$3,Param!$B$10,Param!$C$10,Param!$D$10,Param!$E$10,Param!$B$11,Param!$C$11,Param!$D$11,Param!$E$11)*100</f>
        <v>42</v>
      </c>
      <c r="N1299" s="3">
        <f t="shared" si="495"/>
        <v>34747</v>
      </c>
      <c r="O1299" s="3">
        <f t="shared" si="496"/>
        <v>26.95655546935609</v>
      </c>
      <c r="P1299" s="13">
        <f t="shared" si="486"/>
        <v>90230</v>
      </c>
      <c r="Q1299" s="13">
        <f t="shared" si="497"/>
        <v>0</v>
      </c>
      <c r="R1299" s="13">
        <f>tarifest3(A1299-$K$3,$A$3,Param!$B$10,Param!$C$10,Param!$D$10,Param!$E$10,Param!$B$11,Param!$C$11,Param!$D$11,Param!$E$11)</f>
        <v>40507</v>
      </c>
      <c r="S1299" s="3">
        <f t="shared" si="498"/>
        <v>31.425135764158263</v>
      </c>
      <c r="T1299" s="3">
        <f>IF(A1299&lt;$K$3,$K$2,tarifest3grenz(A1299-$K$3,$A$3,Param!$B$10,Param!$C$10,Param!$D$10,Param!$E$10,Param!$B$11,Param!$C$11,Param!$D$11,Param!$E$11))*100</f>
        <v>42</v>
      </c>
      <c r="U1299" s="3">
        <f>MAX(K1299-tarifest3($K$3,$A$3,Param!$B$10,Param!$C$10,Param!$D$10,Param!$E$10,Param!$B$11,Param!$C$11,Param!$D$11,Param!$E$11),0)</f>
        <v>43917</v>
      </c>
      <c r="V1299" s="3">
        <f t="shared" si="499"/>
        <v>34.070597362296354</v>
      </c>
      <c r="W1299" s="3">
        <f t="shared" si="500"/>
        <v>42</v>
      </c>
      <c r="X1299" s="3">
        <f>soli3grenz(K1299,$A$3,Param!$J$9,Param!$J$10,Param!$J$11)*100</f>
        <v>5.5</v>
      </c>
      <c r="Y1299" s="13">
        <f t="shared" si="487"/>
        <v>43917</v>
      </c>
      <c r="Z1299" s="3">
        <f t="shared" si="501"/>
        <v>34.070597362296354</v>
      </c>
      <c r="AA1299" s="13">
        <f t="shared" si="488"/>
        <v>42</v>
      </c>
      <c r="AB1299" s="13">
        <f t="shared" si="489"/>
        <v>-3348.0500000000029</v>
      </c>
      <c r="AC1299" s="13">
        <f t="shared" si="490"/>
        <v>-2.5974010861132655</v>
      </c>
      <c r="AD1299" s="13">
        <f t="shared" si="491"/>
        <v>-2.3099999999999952</v>
      </c>
      <c r="AE1299" s="3">
        <f t="shared" si="492"/>
        <v>0</v>
      </c>
      <c r="AF1299" s="13">
        <f t="shared" si="481"/>
        <v>3348.0500000000029</v>
      </c>
      <c r="AG1299" s="13">
        <f t="shared" si="502"/>
        <v>2.5974010861132655</v>
      </c>
      <c r="AH1299" s="13">
        <f t="shared" si="482"/>
        <v>2.5974010861132655</v>
      </c>
    </row>
    <row r="1300" spans="1:34" x14ac:dyDescent="0.2">
      <c r="A1300" s="8">
        <f t="shared" si="503"/>
        <v>129000</v>
      </c>
      <c r="B1300" s="9">
        <f t="shared" si="480"/>
        <v>129</v>
      </c>
      <c r="C1300" s="13">
        <f>tarifest3(A1300,$A$3,Param!$B$5,Param!$C$5,Param!$D$5,Param!$E$5,Param!$B$6,Param!$C$6,Param!$D$6,Param!$E$6)</f>
        <v>44843</v>
      </c>
      <c r="D1300" s="3">
        <f t="shared" si="493"/>
        <v>34.762015503875972</v>
      </c>
      <c r="E1300" s="3">
        <f>tarifest3grenz(A1300,$A$3,Param!$B$5,Param!$C$5,Param!$D$5,Param!$E$5,Param!$B$6,Param!$C$6,Param!$D$6,Param!$E$6)*100</f>
        <v>42</v>
      </c>
      <c r="F1300" s="13">
        <f>soli3(C1300,$A$3,Param!$J$4,Param!$J$5,Param!$J$6)</f>
        <v>2466.36</v>
      </c>
      <c r="G1300" s="3">
        <f>soli3grenz(C1300,$A$3,Param!$J$4,Param!$J$5,Param!$J$6)*100</f>
        <v>5.5</v>
      </c>
      <c r="H1300" s="13">
        <f t="shared" si="484"/>
        <v>47309.36</v>
      </c>
      <c r="I1300" s="3">
        <f t="shared" si="483"/>
        <v>36.673922480620156</v>
      </c>
      <c r="J1300" s="13">
        <f t="shared" si="485"/>
        <v>44.309999999999995</v>
      </c>
      <c r="K1300" s="13">
        <f>tarifest3(A1300,$A$3,Param!$B$10,Param!$C$10,Param!$D$10,Param!$E$10,Param!$B$11,Param!$C$11,Param!$D$11,Param!$E$11)</f>
        <v>49189</v>
      </c>
      <c r="L1300" s="3">
        <f t="shared" si="494"/>
        <v>38.131007751937986</v>
      </c>
      <c r="M1300" s="3">
        <f>tarifest3grenz(A1300,$A$3,Param!$B$10,Param!$C$10,Param!$D$10,Param!$E$10,Param!$B$11,Param!$C$11,Param!$D$11,Param!$E$11)*100</f>
        <v>42</v>
      </c>
      <c r="N1300" s="3">
        <f t="shared" si="495"/>
        <v>34789</v>
      </c>
      <c r="O1300" s="3">
        <f t="shared" si="496"/>
        <v>26.968217054263565</v>
      </c>
      <c r="P1300" s="13">
        <f t="shared" si="486"/>
        <v>90300</v>
      </c>
      <c r="Q1300" s="13">
        <f t="shared" si="497"/>
        <v>0</v>
      </c>
      <c r="R1300" s="13">
        <f>tarifest3(A1300-$K$3,$A$3,Param!$B$10,Param!$C$10,Param!$D$10,Param!$E$10,Param!$B$11,Param!$C$11,Param!$D$11,Param!$E$11)</f>
        <v>40549</v>
      </c>
      <c r="S1300" s="3">
        <f t="shared" si="498"/>
        <v>31.433333333333337</v>
      </c>
      <c r="T1300" s="3">
        <f>IF(A1300&lt;$K$3,$K$2,tarifest3grenz(A1300-$K$3,$A$3,Param!$B$10,Param!$C$10,Param!$D$10,Param!$E$10,Param!$B$11,Param!$C$11,Param!$D$11,Param!$E$11))*100</f>
        <v>42</v>
      </c>
      <c r="U1300" s="3">
        <f>MAX(K1300-tarifest3($K$3,$A$3,Param!$B$10,Param!$C$10,Param!$D$10,Param!$E$10,Param!$B$11,Param!$C$11,Param!$D$11,Param!$E$11),0)</f>
        <v>43959</v>
      </c>
      <c r="V1300" s="3">
        <f t="shared" si="499"/>
        <v>34.076744186046511</v>
      </c>
      <c r="W1300" s="3">
        <f t="shared" si="500"/>
        <v>42</v>
      </c>
      <c r="X1300" s="3">
        <f>soli3grenz(K1300,$A$3,Param!$J$9,Param!$J$10,Param!$J$11)*100</f>
        <v>5.5</v>
      </c>
      <c r="Y1300" s="13">
        <f t="shared" si="487"/>
        <v>43959</v>
      </c>
      <c r="Z1300" s="3">
        <f t="shared" si="501"/>
        <v>34.076744186046511</v>
      </c>
      <c r="AA1300" s="13">
        <f t="shared" si="488"/>
        <v>42</v>
      </c>
      <c r="AB1300" s="13">
        <f t="shared" si="489"/>
        <v>-3350.3600000000006</v>
      </c>
      <c r="AC1300" s="13">
        <f t="shared" si="490"/>
        <v>-2.597178294573645</v>
      </c>
      <c r="AD1300" s="13">
        <f t="shared" si="491"/>
        <v>-2.3099999999999952</v>
      </c>
      <c r="AE1300" s="3">
        <f t="shared" si="492"/>
        <v>0</v>
      </c>
      <c r="AF1300" s="13">
        <f t="shared" si="481"/>
        <v>3350.3600000000006</v>
      </c>
      <c r="AG1300" s="13">
        <f t="shared" si="502"/>
        <v>2.597178294573645</v>
      </c>
      <c r="AH1300" s="13">
        <f t="shared" si="482"/>
        <v>2.597178294573645</v>
      </c>
    </row>
    <row r="1301" spans="1:34" x14ac:dyDescent="0.2">
      <c r="A1301" s="8">
        <f t="shared" si="503"/>
        <v>129100</v>
      </c>
      <c r="B1301" s="9">
        <f t="shared" si="480"/>
        <v>129.1</v>
      </c>
      <c r="C1301" s="13">
        <f>tarifest3(A1301,$A$3,Param!$B$5,Param!$C$5,Param!$D$5,Param!$E$5,Param!$B$6,Param!$C$6,Param!$D$6,Param!$E$6)</f>
        <v>44885</v>
      </c>
      <c r="D1301" s="3">
        <f t="shared" si="493"/>
        <v>34.767621998450814</v>
      </c>
      <c r="E1301" s="3">
        <f>tarifest3grenz(A1301,$A$3,Param!$B$5,Param!$C$5,Param!$D$5,Param!$E$5,Param!$B$6,Param!$C$6,Param!$D$6,Param!$E$6)*100</f>
        <v>42</v>
      </c>
      <c r="F1301" s="13">
        <f>soli3(C1301,$A$3,Param!$J$4,Param!$J$5,Param!$J$6)</f>
        <v>2468.67</v>
      </c>
      <c r="G1301" s="3">
        <f>soli3grenz(C1301,$A$3,Param!$J$4,Param!$J$5,Param!$J$6)*100</f>
        <v>5.5</v>
      </c>
      <c r="H1301" s="13">
        <f t="shared" si="484"/>
        <v>47353.67</v>
      </c>
      <c r="I1301" s="3">
        <f t="shared" si="483"/>
        <v>36.679837335398915</v>
      </c>
      <c r="J1301" s="13">
        <f t="shared" si="485"/>
        <v>44.309999999999995</v>
      </c>
      <c r="K1301" s="13">
        <f>tarifest3(A1301,$A$3,Param!$B$10,Param!$C$10,Param!$D$10,Param!$E$10,Param!$B$11,Param!$C$11,Param!$D$11,Param!$E$11)</f>
        <v>49231</v>
      </c>
      <c r="L1301" s="3">
        <f t="shared" si="494"/>
        <v>38.134004647560033</v>
      </c>
      <c r="M1301" s="3">
        <f>tarifest3grenz(A1301,$A$3,Param!$B$10,Param!$C$10,Param!$D$10,Param!$E$10,Param!$B$11,Param!$C$11,Param!$D$11,Param!$E$11)*100</f>
        <v>42</v>
      </c>
      <c r="N1301" s="3">
        <f t="shared" si="495"/>
        <v>34831</v>
      </c>
      <c r="O1301" s="3">
        <f t="shared" si="496"/>
        <v>26.979860573199073</v>
      </c>
      <c r="P1301" s="13">
        <f t="shared" si="486"/>
        <v>90370</v>
      </c>
      <c r="Q1301" s="13">
        <f t="shared" si="497"/>
        <v>0</v>
      </c>
      <c r="R1301" s="13">
        <f>tarifest3(A1301-$K$3,$A$3,Param!$B$10,Param!$C$10,Param!$D$10,Param!$E$10,Param!$B$11,Param!$C$11,Param!$D$11,Param!$E$11)</f>
        <v>40591</v>
      </c>
      <c r="S1301" s="3">
        <f t="shared" si="498"/>
        <v>31.441518202943453</v>
      </c>
      <c r="T1301" s="3">
        <f>IF(A1301&lt;$K$3,$K$2,tarifest3grenz(A1301-$K$3,$A$3,Param!$B$10,Param!$C$10,Param!$D$10,Param!$E$10,Param!$B$11,Param!$C$11,Param!$D$11,Param!$E$11))*100</f>
        <v>42</v>
      </c>
      <c r="U1301" s="3">
        <f>MAX(K1301-tarifest3($K$3,$A$3,Param!$B$10,Param!$C$10,Param!$D$10,Param!$E$10,Param!$B$11,Param!$C$11,Param!$D$11,Param!$E$11),0)</f>
        <v>44001</v>
      </c>
      <c r="V1301" s="3">
        <f t="shared" si="499"/>
        <v>34.082881487219211</v>
      </c>
      <c r="W1301" s="3">
        <f t="shared" si="500"/>
        <v>42</v>
      </c>
      <c r="X1301" s="3">
        <f>soli3grenz(K1301,$A$3,Param!$J$9,Param!$J$10,Param!$J$11)*100</f>
        <v>5.5</v>
      </c>
      <c r="Y1301" s="13">
        <f t="shared" si="487"/>
        <v>44001</v>
      </c>
      <c r="Z1301" s="3">
        <f t="shared" si="501"/>
        <v>34.082881487219211</v>
      </c>
      <c r="AA1301" s="13">
        <f t="shared" si="488"/>
        <v>42</v>
      </c>
      <c r="AB1301" s="13">
        <f t="shared" si="489"/>
        <v>-3352.6699999999983</v>
      </c>
      <c r="AC1301" s="13">
        <f t="shared" si="490"/>
        <v>-2.5969558481797037</v>
      </c>
      <c r="AD1301" s="13">
        <f t="shared" si="491"/>
        <v>-2.3099999999999952</v>
      </c>
      <c r="AE1301" s="3">
        <f t="shared" si="492"/>
        <v>0</v>
      </c>
      <c r="AF1301" s="13">
        <f t="shared" si="481"/>
        <v>3352.6699999999983</v>
      </c>
      <c r="AG1301" s="13">
        <f t="shared" si="502"/>
        <v>2.5969558481797037</v>
      </c>
      <c r="AH1301" s="13">
        <f t="shared" si="482"/>
        <v>2.5969558481797037</v>
      </c>
    </row>
    <row r="1302" spans="1:34" x14ac:dyDescent="0.2">
      <c r="A1302" s="8">
        <f t="shared" si="503"/>
        <v>129200</v>
      </c>
      <c r="B1302" s="9">
        <f t="shared" si="480"/>
        <v>129.19999999999999</v>
      </c>
      <c r="C1302" s="13">
        <f>tarifest3(A1302,$A$3,Param!$B$5,Param!$C$5,Param!$D$5,Param!$E$5,Param!$B$6,Param!$C$6,Param!$D$6,Param!$E$6)</f>
        <v>44927</v>
      </c>
      <c r="D1302" s="3">
        <f t="shared" si="493"/>
        <v>34.773219814241486</v>
      </c>
      <c r="E1302" s="3">
        <f>tarifest3grenz(A1302,$A$3,Param!$B$5,Param!$C$5,Param!$D$5,Param!$E$5,Param!$B$6,Param!$C$6,Param!$D$6,Param!$E$6)*100</f>
        <v>42</v>
      </c>
      <c r="F1302" s="13">
        <f>soli3(C1302,$A$3,Param!$J$4,Param!$J$5,Param!$J$6)</f>
        <v>2470.98</v>
      </c>
      <c r="G1302" s="3">
        <f>soli3grenz(C1302,$A$3,Param!$J$4,Param!$J$5,Param!$J$6)*100</f>
        <v>5.5</v>
      </c>
      <c r="H1302" s="13">
        <f t="shared" si="484"/>
        <v>47397.98</v>
      </c>
      <c r="I1302" s="3">
        <f t="shared" si="483"/>
        <v>36.685743034055726</v>
      </c>
      <c r="J1302" s="13">
        <f t="shared" si="485"/>
        <v>44.309999999999995</v>
      </c>
      <c r="K1302" s="13">
        <f>tarifest3(A1302,$A$3,Param!$B$10,Param!$C$10,Param!$D$10,Param!$E$10,Param!$B$11,Param!$C$11,Param!$D$11,Param!$E$11)</f>
        <v>49273</v>
      </c>
      <c r="L1302" s="3">
        <f t="shared" si="494"/>
        <v>38.13699690402477</v>
      </c>
      <c r="M1302" s="3">
        <f>tarifest3grenz(A1302,$A$3,Param!$B$10,Param!$C$10,Param!$D$10,Param!$E$10,Param!$B$11,Param!$C$11,Param!$D$11,Param!$E$11)*100</f>
        <v>42</v>
      </c>
      <c r="N1302" s="3">
        <f t="shared" si="495"/>
        <v>34873</v>
      </c>
      <c r="O1302" s="3">
        <f t="shared" si="496"/>
        <v>26.991486068111453</v>
      </c>
      <c r="P1302" s="13">
        <f t="shared" si="486"/>
        <v>90440</v>
      </c>
      <c r="Q1302" s="13">
        <f t="shared" si="497"/>
        <v>0</v>
      </c>
      <c r="R1302" s="13">
        <f>tarifest3(A1302-$K$3,$A$3,Param!$B$10,Param!$C$10,Param!$D$10,Param!$E$10,Param!$B$11,Param!$C$11,Param!$D$11,Param!$E$11)</f>
        <v>40633</v>
      </c>
      <c r="S1302" s="3">
        <f t="shared" si="498"/>
        <v>31.449690402476783</v>
      </c>
      <c r="T1302" s="3">
        <f>IF(A1302&lt;$K$3,$K$2,tarifest3grenz(A1302-$K$3,$A$3,Param!$B$10,Param!$C$10,Param!$D$10,Param!$E$10,Param!$B$11,Param!$C$11,Param!$D$11,Param!$E$11))*100</f>
        <v>42</v>
      </c>
      <c r="U1302" s="3">
        <f>MAX(K1302-tarifest3($K$3,$A$3,Param!$B$10,Param!$C$10,Param!$D$10,Param!$E$10,Param!$B$11,Param!$C$11,Param!$D$11,Param!$E$11),0)</f>
        <v>44043</v>
      </c>
      <c r="V1302" s="3">
        <f t="shared" si="499"/>
        <v>34.089009287925698</v>
      </c>
      <c r="W1302" s="3">
        <f t="shared" si="500"/>
        <v>42</v>
      </c>
      <c r="X1302" s="3">
        <f>soli3grenz(K1302,$A$3,Param!$J$9,Param!$J$10,Param!$J$11)*100</f>
        <v>5.5</v>
      </c>
      <c r="Y1302" s="13">
        <f t="shared" si="487"/>
        <v>44043</v>
      </c>
      <c r="Z1302" s="3">
        <f t="shared" si="501"/>
        <v>34.089009287925698</v>
      </c>
      <c r="AA1302" s="13">
        <f t="shared" si="488"/>
        <v>42</v>
      </c>
      <c r="AB1302" s="13">
        <f t="shared" si="489"/>
        <v>-3354.9800000000032</v>
      </c>
      <c r="AC1302" s="13">
        <f t="shared" si="490"/>
        <v>-2.5967337461300275</v>
      </c>
      <c r="AD1302" s="13">
        <f t="shared" si="491"/>
        <v>-2.3099999999999952</v>
      </c>
      <c r="AE1302" s="3">
        <f t="shared" si="492"/>
        <v>0</v>
      </c>
      <c r="AF1302" s="13">
        <f t="shared" si="481"/>
        <v>3354.9800000000032</v>
      </c>
      <c r="AG1302" s="13">
        <f t="shared" si="502"/>
        <v>2.5967337461300275</v>
      </c>
      <c r="AH1302" s="13">
        <f t="shared" si="482"/>
        <v>2.5967337461300275</v>
      </c>
    </row>
    <row r="1303" spans="1:34" x14ac:dyDescent="0.2">
      <c r="A1303" s="8">
        <f t="shared" si="503"/>
        <v>129300</v>
      </c>
      <c r="B1303" s="9">
        <f t="shared" si="480"/>
        <v>129.30000000000001</v>
      </c>
      <c r="C1303" s="13">
        <f>tarifest3(A1303,$A$3,Param!$B$5,Param!$C$5,Param!$D$5,Param!$E$5,Param!$B$6,Param!$C$6,Param!$D$6,Param!$E$6)</f>
        <v>44969</v>
      </c>
      <c r="D1303" s="3">
        <f t="shared" si="493"/>
        <v>34.778808971384379</v>
      </c>
      <c r="E1303" s="3">
        <f>tarifest3grenz(A1303,$A$3,Param!$B$5,Param!$C$5,Param!$D$5,Param!$E$5,Param!$B$6,Param!$C$6,Param!$D$6,Param!$E$6)*100</f>
        <v>42</v>
      </c>
      <c r="F1303" s="13">
        <f>soli3(C1303,$A$3,Param!$J$4,Param!$J$5,Param!$J$6)</f>
        <v>2473.29</v>
      </c>
      <c r="G1303" s="3">
        <f>soli3grenz(C1303,$A$3,Param!$J$4,Param!$J$5,Param!$J$6)*100</f>
        <v>5.5</v>
      </c>
      <c r="H1303" s="13">
        <f t="shared" si="484"/>
        <v>47442.29</v>
      </c>
      <c r="I1303" s="3">
        <f t="shared" si="483"/>
        <v>36.691639597834495</v>
      </c>
      <c r="J1303" s="13">
        <f t="shared" si="485"/>
        <v>44.309999999999995</v>
      </c>
      <c r="K1303" s="13">
        <f>tarifest3(A1303,$A$3,Param!$B$10,Param!$C$10,Param!$D$10,Param!$E$10,Param!$B$11,Param!$C$11,Param!$D$11,Param!$E$11)</f>
        <v>49315</v>
      </c>
      <c r="L1303" s="3">
        <f t="shared" si="494"/>
        <v>38.139984532095902</v>
      </c>
      <c r="M1303" s="3">
        <f>tarifest3grenz(A1303,$A$3,Param!$B$10,Param!$C$10,Param!$D$10,Param!$E$10,Param!$B$11,Param!$C$11,Param!$D$11,Param!$E$11)*100</f>
        <v>42</v>
      </c>
      <c r="N1303" s="3">
        <f t="shared" si="495"/>
        <v>34915</v>
      </c>
      <c r="O1303" s="3">
        <f t="shared" si="496"/>
        <v>27.003093580819797</v>
      </c>
      <c r="P1303" s="13">
        <f t="shared" si="486"/>
        <v>90510</v>
      </c>
      <c r="Q1303" s="13">
        <f t="shared" si="497"/>
        <v>0</v>
      </c>
      <c r="R1303" s="13">
        <f>tarifest3(A1303-$K$3,$A$3,Param!$B$10,Param!$C$10,Param!$D$10,Param!$E$10,Param!$B$11,Param!$C$11,Param!$D$11,Param!$E$11)</f>
        <v>40675</v>
      </c>
      <c r="S1303" s="3">
        <f t="shared" si="498"/>
        <v>31.457849961330243</v>
      </c>
      <c r="T1303" s="3">
        <f>IF(A1303&lt;$K$3,$K$2,tarifest3grenz(A1303-$K$3,$A$3,Param!$B$10,Param!$C$10,Param!$D$10,Param!$E$10,Param!$B$11,Param!$C$11,Param!$D$11,Param!$E$11))*100</f>
        <v>42</v>
      </c>
      <c r="U1303" s="3">
        <f>MAX(K1303-tarifest3($K$3,$A$3,Param!$B$10,Param!$C$10,Param!$D$10,Param!$E$10,Param!$B$11,Param!$C$11,Param!$D$11,Param!$E$11),0)</f>
        <v>44085</v>
      </c>
      <c r="V1303" s="3">
        <f t="shared" si="499"/>
        <v>34.095127610208813</v>
      </c>
      <c r="W1303" s="3">
        <f t="shared" si="500"/>
        <v>42</v>
      </c>
      <c r="X1303" s="3">
        <f>soli3grenz(K1303,$A$3,Param!$J$9,Param!$J$10,Param!$J$11)*100</f>
        <v>5.5</v>
      </c>
      <c r="Y1303" s="13">
        <f t="shared" si="487"/>
        <v>44085</v>
      </c>
      <c r="Z1303" s="3">
        <f t="shared" si="501"/>
        <v>34.095127610208813</v>
      </c>
      <c r="AA1303" s="13">
        <f t="shared" si="488"/>
        <v>42</v>
      </c>
      <c r="AB1303" s="13">
        <f t="shared" si="489"/>
        <v>-3357.2900000000009</v>
      </c>
      <c r="AC1303" s="13">
        <f t="shared" si="490"/>
        <v>-2.5965119876256821</v>
      </c>
      <c r="AD1303" s="13">
        <f t="shared" si="491"/>
        <v>-2.3099999999999952</v>
      </c>
      <c r="AE1303" s="3">
        <f t="shared" si="492"/>
        <v>0</v>
      </c>
      <c r="AF1303" s="13">
        <f t="shared" si="481"/>
        <v>3357.2900000000009</v>
      </c>
      <c r="AG1303" s="13">
        <f t="shared" si="502"/>
        <v>2.5965119876256821</v>
      </c>
      <c r="AH1303" s="13">
        <f t="shared" si="482"/>
        <v>2.5965119876256821</v>
      </c>
    </row>
    <row r="1304" spans="1:34" x14ac:dyDescent="0.2">
      <c r="A1304" s="8">
        <f t="shared" si="503"/>
        <v>129400</v>
      </c>
      <c r="B1304" s="9">
        <f t="shared" si="480"/>
        <v>129.4</v>
      </c>
      <c r="C1304" s="13">
        <f>tarifest3(A1304,$A$3,Param!$B$5,Param!$C$5,Param!$D$5,Param!$E$5,Param!$B$6,Param!$C$6,Param!$D$6,Param!$E$6)</f>
        <v>45011</v>
      </c>
      <c r="D1304" s="3">
        <f t="shared" si="493"/>
        <v>34.784389489953632</v>
      </c>
      <c r="E1304" s="3">
        <f>tarifest3grenz(A1304,$A$3,Param!$B$5,Param!$C$5,Param!$D$5,Param!$E$5,Param!$B$6,Param!$C$6,Param!$D$6,Param!$E$6)*100</f>
        <v>42</v>
      </c>
      <c r="F1304" s="13">
        <f>soli3(C1304,$A$3,Param!$J$4,Param!$J$5,Param!$J$6)</f>
        <v>2475.6</v>
      </c>
      <c r="G1304" s="3">
        <f>soli3grenz(C1304,$A$3,Param!$J$4,Param!$J$5,Param!$J$6)*100</f>
        <v>5.5</v>
      </c>
      <c r="H1304" s="13">
        <f t="shared" si="484"/>
        <v>47486.6</v>
      </c>
      <c r="I1304" s="3">
        <f t="shared" si="483"/>
        <v>36.697527047913447</v>
      </c>
      <c r="J1304" s="13">
        <f t="shared" si="485"/>
        <v>44.309999999999995</v>
      </c>
      <c r="K1304" s="13">
        <f>tarifest3(A1304,$A$3,Param!$B$10,Param!$C$10,Param!$D$10,Param!$E$10,Param!$B$11,Param!$C$11,Param!$D$11,Param!$E$11)</f>
        <v>49357</v>
      </c>
      <c r="L1304" s="3">
        <f t="shared" si="494"/>
        <v>38.142967542503861</v>
      </c>
      <c r="M1304" s="3">
        <f>tarifest3grenz(A1304,$A$3,Param!$B$10,Param!$C$10,Param!$D$10,Param!$E$10,Param!$B$11,Param!$C$11,Param!$D$11,Param!$E$11)*100</f>
        <v>42</v>
      </c>
      <c r="N1304" s="3">
        <f t="shared" si="495"/>
        <v>34957</v>
      </c>
      <c r="O1304" s="3">
        <f t="shared" si="496"/>
        <v>27.014683153013912</v>
      </c>
      <c r="P1304" s="13">
        <f t="shared" si="486"/>
        <v>90580</v>
      </c>
      <c r="Q1304" s="13">
        <f t="shared" si="497"/>
        <v>0</v>
      </c>
      <c r="R1304" s="13">
        <f>tarifest3(A1304-$K$3,$A$3,Param!$B$10,Param!$C$10,Param!$D$10,Param!$E$10,Param!$B$11,Param!$C$11,Param!$D$11,Param!$E$11)</f>
        <v>40717</v>
      </c>
      <c r="S1304" s="3">
        <f t="shared" si="498"/>
        <v>31.465996908809892</v>
      </c>
      <c r="T1304" s="3">
        <f>IF(A1304&lt;$K$3,$K$2,tarifest3grenz(A1304-$K$3,$A$3,Param!$B$10,Param!$C$10,Param!$D$10,Param!$E$10,Param!$B$11,Param!$C$11,Param!$D$11,Param!$E$11))*100</f>
        <v>42</v>
      </c>
      <c r="U1304" s="3">
        <f>MAX(K1304-tarifest3($K$3,$A$3,Param!$B$10,Param!$C$10,Param!$D$10,Param!$E$10,Param!$B$11,Param!$C$11,Param!$D$11,Param!$E$11),0)</f>
        <v>44127</v>
      </c>
      <c r="V1304" s="3">
        <f t="shared" si="499"/>
        <v>34.101236476043276</v>
      </c>
      <c r="W1304" s="3">
        <f t="shared" si="500"/>
        <v>42</v>
      </c>
      <c r="X1304" s="3">
        <f>soli3grenz(K1304,$A$3,Param!$J$9,Param!$J$10,Param!$J$11)*100</f>
        <v>5.5</v>
      </c>
      <c r="Y1304" s="13">
        <f t="shared" si="487"/>
        <v>44127</v>
      </c>
      <c r="Z1304" s="3">
        <f t="shared" si="501"/>
        <v>34.101236476043276</v>
      </c>
      <c r="AA1304" s="13">
        <f t="shared" si="488"/>
        <v>42</v>
      </c>
      <c r="AB1304" s="13">
        <f t="shared" si="489"/>
        <v>-3359.5999999999985</v>
      </c>
      <c r="AC1304" s="13">
        <f t="shared" si="490"/>
        <v>-2.5962905718701705</v>
      </c>
      <c r="AD1304" s="13">
        <f t="shared" si="491"/>
        <v>-2.3099999999999952</v>
      </c>
      <c r="AE1304" s="3">
        <f t="shared" si="492"/>
        <v>0</v>
      </c>
      <c r="AF1304" s="13">
        <f t="shared" si="481"/>
        <v>3359.5999999999985</v>
      </c>
      <c r="AG1304" s="13">
        <f t="shared" si="502"/>
        <v>2.5962905718701705</v>
      </c>
      <c r="AH1304" s="13">
        <f t="shared" si="482"/>
        <v>2.5962905718701705</v>
      </c>
    </row>
    <row r="1305" spans="1:34" x14ac:dyDescent="0.2">
      <c r="A1305" s="8">
        <f t="shared" si="503"/>
        <v>129500</v>
      </c>
      <c r="B1305" s="9">
        <f t="shared" si="480"/>
        <v>129.5</v>
      </c>
      <c r="C1305" s="13">
        <f>tarifest3(A1305,$A$3,Param!$B$5,Param!$C$5,Param!$D$5,Param!$E$5,Param!$B$6,Param!$C$6,Param!$D$6,Param!$E$6)</f>
        <v>45053</v>
      </c>
      <c r="D1305" s="3">
        <f t="shared" si="493"/>
        <v>34.789961389961391</v>
      </c>
      <c r="E1305" s="3">
        <f>tarifest3grenz(A1305,$A$3,Param!$B$5,Param!$C$5,Param!$D$5,Param!$E$5,Param!$B$6,Param!$C$6,Param!$D$6,Param!$E$6)*100</f>
        <v>42</v>
      </c>
      <c r="F1305" s="13">
        <f>soli3(C1305,$A$3,Param!$J$4,Param!$J$5,Param!$J$6)</f>
        <v>2477.91</v>
      </c>
      <c r="G1305" s="3">
        <f>soli3grenz(C1305,$A$3,Param!$J$4,Param!$J$5,Param!$J$6)*100</f>
        <v>5.5</v>
      </c>
      <c r="H1305" s="13">
        <f t="shared" si="484"/>
        <v>47530.91</v>
      </c>
      <c r="I1305" s="3">
        <f t="shared" si="483"/>
        <v>36.703405405405412</v>
      </c>
      <c r="J1305" s="13">
        <f t="shared" si="485"/>
        <v>44.309999999999995</v>
      </c>
      <c r="K1305" s="13">
        <f>tarifest3(A1305,$A$3,Param!$B$10,Param!$C$10,Param!$D$10,Param!$E$10,Param!$B$11,Param!$C$11,Param!$D$11,Param!$E$11)</f>
        <v>49399</v>
      </c>
      <c r="L1305" s="3">
        <f t="shared" si="494"/>
        <v>38.145945945945947</v>
      </c>
      <c r="M1305" s="3">
        <f>tarifest3grenz(A1305,$A$3,Param!$B$10,Param!$C$10,Param!$D$10,Param!$E$10,Param!$B$11,Param!$C$11,Param!$D$11,Param!$E$11)*100</f>
        <v>42</v>
      </c>
      <c r="N1305" s="3">
        <f t="shared" si="495"/>
        <v>34999</v>
      </c>
      <c r="O1305" s="3">
        <f t="shared" si="496"/>
        <v>27.026254826254824</v>
      </c>
      <c r="P1305" s="13">
        <f t="shared" si="486"/>
        <v>90650</v>
      </c>
      <c r="Q1305" s="13">
        <f t="shared" si="497"/>
        <v>0</v>
      </c>
      <c r="R1305" s="13">
        <f>tarifest3(A1305-$K$3,$A$3,Param!$B$10,Param!$C$10,Param!$D$10,Param!$E$10,Param!$B$11,Param!$C$11,Param!$D$11,Param!$E$11)</f>
        <v>40759</v>
      </c>
      <c r="S1305" s="3">
        <f t="shared" si="498"/>
        <v>31.474131274131274</v>
      </c>
      <c r="T1305" s="3">
        <f>IF(A1305&lt;$K$3,$K$2,tarifest3grenz(A1305-$K$3,$A$3,Param!$B$10,Param!$C$10,Param!$D$10,Param!$E$10,Param!$B$11,Param!$C$11,Param!$D$11,Param!$E$11))*100</f>
        <v>42</v>
      </c>
      <c r="U1305" s="3">
        <f>MAX(K1305-tarifest3($K$3,$A$3,Param!$B$10,Param!$C$10,Param!$D$10,Param!$E$10,Param!$B$11,Param!$C$11,Param!$D$11,Param!$E$11),0)</f>
        <v>44169</v>
      </c>
      <c r="V1305" s="3">
        <f t="shared" si="499"/>
        <v>34.107335907335909</v>
      </c>
      <c r="W1305" s="3">
        <f t="shared" si="500"/>
        <v>42</v>
      </c>
      <c r="X1305" s="3">
        <f>soli3grenz(K1305,$A$3,Param!$J$9,Param!$J$10,Param!$J$11)*100</f>
        <v>5.5</v>
      </c>
      <c r="Y1305" s="13">
        <f t="shared" si="487"/>
        <v>44169</v>
      </c>
      <c r="Z1305" s="3">
        <f t="shared" si="501"/>
        <v>34.107335907335909</v>
      </c>
      <c r="AA1305" s="13">
        <f t="shared" si="488"/>
        <v>42</v>
      </c>
      <c r="AB1305" s="13">
        <f t="shared" si="489"/>
        <v>-3361.9100000000035</v>
      </c>
      <c r="AC1305" s="13">
        <f t="shared" si="490"/>
        <v>-2.5960694980695038</v>
      </c>
      <c r="AD1305" s="13">
        <f t="shared" si="491"/>
        <v>-2.3099999999999952</v>
      </c>
      <c r="AE1305" s="3">
        <f t="shared" si="492"/>
        <v>0</v>
      </c>
      <c r="AF1305" s="13">
        <f t="shared" si="481"/>
        <v>3361.9100000000035</v>
      </c>
      <c r="AG1305" s="13">
        <f t="shared" si="502"/>
        <v>2.5960694980695038</v>
      </c>
      <c r="AH1305" s="13">
        <f t="shared" si="482"/>
        <v>2.5960694980695038</v>
      </c>
    </row>
    <row r="1306" spans="1:34" x14ac:dyDescent="0.2">
      <c r="A1306" s="8">
        <f t="shared" si="503"/>
        <v>129600</v>
      </c>
      <c r="B1306" s="9">
        <f t="shared" si="480"/>
        <v>129.6</v>
      </c>
      <c r="C1306" s="13">
        <f>tarifest3(A1306,$A$3,Param!$B$5,Param!$C$5,Param!$D$5,Param!$E$5,Param!$B$6,Param!$C$6,Param!$D$6,Param!$E$6)</f>
        <v>45095</v>
      </c>
      <c r="D1306" s="3">
        <f t="shared" si="493"/>
        <v>34.795524691358025</v>
      </c>
      <c r="E1306" s="3">
        <f>tarifest3grenz(A1306,$A$3,Param!$B$5,Param!$C$5,Param!$D$5,Param!$E$5,Param!$B$6,Param!$C$6,Param!$D$6,Param!$E$6)*100</f>
        <v>42</v>
      </c>
      <c r="F1306" s="13">
        <f>soli3(C1306,$A$3,Param!$J$4,Param!$J$5,Param!$J$6)</f>
        <v>2480.2199999999998</v>
      </c>
      <c r="G1306" s="3">
        <f>soli3grenz(C1306,$A$3,Param!$J$4,Param!$J$5,Param!$J$6)*100</f>
        <v>5.5</v>
      </c>
      <c r="H1306" s="13">
        <f t="shared" si="484"/>
        <v>47575.22</v>
      </c>
      <c r="I1306" s="3">
        <f t="shared" si="483"/>
        <v>36.709274691358026</v>
      </c>
      <c r="J1306" s="13">
        <f t="shared" si="485"/>
        <v>44.309999999999995</v>
      </c>
      <c r="K1306" s="13">
        <f>tarifest3(A1306,$A$3,Param!$B$10,Param!$C$10,Param!$D$10,Param!$E$10,Param!$B$11,Param!$C$11,Param!$D$11,Param!$E$11)</f>
        <v>49441</v>
      </c>
      <c r="L1306" s="3">
        <f t="shared" si="494"/>
        <v>38.148919753086417</v>
      </c>
      <c r="M1306" s="3">
        <f>tarifest3grenz(A1306,$A$3,Param!$B$10,Param!$C$10,Param!$D$10,Param!$E$10,Param!$B$11,Param!$C$11,Param!$D$11,Param!$E$11)*100</f>
        <v>42</v>
      </c>
      <c r="N1306" s="3">
        <f t="shared" si="495"/>
        <v>35041</v>
      </c>
      <c r="O1306" s="3">
        <f t="shared" si="496"/>
        <v>27.037808641975307</v>
      </c>
      <c r="P1306" s="13">
        <f t="shared" si="486"/>
        <v>90720</v>
      </c>
      <c r="Q1306" s="13">
        <f t="shared" si="497"/>
        <v>0</v>
      </c>
      <c r="R1306" s="13">
        <f>tarifest3(A1306-$K$3,$A$3,Param!$B$10,Param!$C$10,Param!$D$10,Param!$E$10,Param!$B$11,Param!$C$11,Param!$D$11,Param!$E$11)</f>
        <v>40801</v>
      </c>
      <c r="S1306" s="3">
        <f t="shared" si="498"/>
        <v>31.482253086419753</v>
      </c>
      <c r="T1306" s="3">
        <f>IF(A1306&lt;$K$3,$K$2,tarifest3grenz(A1306-$K$3,$A$3,Param!$B$10,Param!$C$10,Param!$D$10,Param!$E$10,Param!$B$11,Param!$C$11,Param!$D$11,Param!$E$11))*100</f>
        <v>42</v>
      </c>
      <c r="U1306" s="3">
        <f>MAX(K1306-tarifest3($K$3,$A$3,Param!$B$10,Param!$C$10,Param!$D$10,Param!$E$10,Param!$B$11,Param!$C$11,Param!$D$11,Param!$E$11),0)</f>
        <v>44211</v>
      </c>
      <c r="V1306" s="3">
        <f t="shared" si="499"/>
        <v>34.113425925925931</v>
      </c>
      <c r="W1306" s="3">
        <f t="shared" si="500"/>
        <v>42</v>
      </c>
      <c r="X1306" s="3">
        <f>soli3grenz(K1306,$A$3,Param!$J$9,Param!$J$10,Param!$J$11)*100</f>
        <v>5.5</v>
      </c>
      <c r="Y1306" s="13">
        <f t="shared" si="487"/>
        <v>44211</v>
      </c>
      <c r="Z1306" s="3">
        <f t="shared" si="501"/>
        <v>34.113425925925931</v>
      </c>
      <c r="AA1306" s="13">
        <f t="shared" si="488"/>
        <v>42</v>
      </c>
      <c r="AB1306" s="13">
        <f t="shared" si="489"/>
        <v>-3364.2200000000012</v>
      </c>
      <c r="AC1306" s="13">
        <f t="shared" si="490"/>
        <v>-2.5958487654320948</v>
      </c>
      <c r="AD1306" s="13">
        <f t="shared" si="491"/>
        <v>-2.3099999999999952</v>
      </c>
      <c r="AE1306" s="3">
        <f t="shared" si="492"/>
        <v>0</v>
      </c>
      <c r="AF1306" s="13">
        <f t="shared" si="481"/>
        <v>3364.2200000000012</v>
      </c>
      <c r="AG1306" s="13">
        <f t="shared" si="502"/>
        <v>2.5958487654320948</v>
      </c>
      <c r="AH1306" s="13">
        <f t="shared" si="482"/>
        <v>2.5958487654320948</v>
      </c>
    </row>
    <row r="1307" spans="1:34" x14ac:dyDescent="0.2">
      <c r="A1307" s="8">
        <f t="shared" si="503"/>
        <v>129700</v>
      </c>
      <c r="B1307" s="9">
        <f t="shared" si="480"/>
        <v>129.69999999999999</v>
      </c>
      <c r="C1307" s="13">
        <f>tarifest3(A1307,$A$3,Param!$B$5,Param!$C$5,Param!$D$5,Param!$E$5,Param!$B$6,Param!$C$6,Param!$D$6,Param!$E$6)</f>
        <v>45137</v>
      </c>
      <c r="D1307" s="3">
        <f t="shared" si="493"/>
        <v>34.80107941403238</v>
      </c>
      <c r="E1307" s="3">
        <f>tarifest3grenz(A1307,$A$3,Param!$B$5,Param!$C$5,Param!$D$5,Param!$E$5,Param!$B$6,Param!$C$6,Param!$D$6,Param!$E$6)*100</f>
        <v>42</v>
      </c>
      <c r="F1307" s="13">
        <f>soli3(C1307,$A$3,Param!$J$4,Param!$J$5,Param!$J$6)</f>
        <v>2482.5300000000002</v>
      </c>
      <c r="G1307" s="3">
        <f>soli3grenz(C1307,$A$3,Param!$J$4,Param!$J$5,Param!$J$6)*100</f>
        <v>5.5</v>
      </c>
      <c r="H1307" s="13">
        <f t="shared" si="484"/>
        <v>47619.53</v>
      </c>
      <c r="I1307" s="3">
        <f t="shared" si="483"/>
        <v>36.715134926754047</v>
      </c>
      <c r="J1307" s="13">
        <f t="shared" si="485"/>
        <v>44.309999999999995</v>
      </c>
      <c r="K1307" s="13">
        <f>tarifest3(A1307,$A$3,Param!$B$10,Param!$C$10,Param!$D$10,Param!$E$10,Param!$B$11,Param!$C$11,Param!$D$11,Param!$E$11)</f>
        <v>49483</v>
      </c>
      <c r="L1307" s="3">
        <f t="shared" si="494"/>
        <v>38.15188897455667</v>
      </c>
      <c r="M1307" s="3">
        <f>tarifest3grenz(A1307,$A$3,Param!$B$10,Param!$C$10,Param!$D$10,Param!$E$10,Param!$B$11,Param!$C$11,Param!$D$11,Param!$E$11)*100</f>
        <v>42</v>
      </c>
      <c r="N1307" s="3">
        <f t="shared" si="495"/>
        <v>35083</v>
      </c>
      <c r="O1307" s="3">
        <f t="shared" si="496"/>
        <v>27.049344641480339</v>
      </c>
      <c r="P1307" s="13">
        <f t="shared" si="486"/>
        <v>90790</v>
      </c>
      <c r="Q1307" s="13">
        <f t="shared" si="497"/>
        <v>0</v>
      </c>
      <c r="R1307" s="13">
        <f>tarifest3(A1307-$K$3,$A$3,Param!$B$10,Param!$C$10,Param!$D$10,Param!$E$10,Param!$B$11,Param!$C$11,Param!$D$11,Param!$E$11)</f>
        <v>40843</v>
      </c>
      <c r="S1307" s="3">
        <f t="shared" si="498"/>
        <v>31.490362374710873</v>
      </c>
      <c r="T1307" s="3">
        <f>IF(A1307&lt;$K$3,$K$2,tarifest3grenz(A1307-$K$3,$A$3,Param!$B$10,Param!$C$10,Param!$D$10,Param!$E$10,Param!$B$11,Param!$C$11,Param!$D$11,Param!$E$11))*100</f>
        <v>42</v>
      </c>
      <c r="U1307" s="3">
        <f>MAX(K1307-tarifest3($K$3,$A$3,Param!$B$10,Param!$C$10,Param!$D$10,Param!$E$10,Param!$B$11,Param!$C$11,Param!$D$11,Param!$E$11),0)</f>
        <v>44253</v>
      </c>
      <c r="V1307" s="3">
        <f t="shared" si="499"/>
        <v>34.119506553585197</v>
      </c>
      <c r="W1307" s="3">
        <f t="shared" si="500"/>
        <v>42</v>
      </c>
      <c r="X1307" s="3">
        <f>soli3grenz(K1307,$A$3,Param!$J$9,Param!$J$10,Param!$J$11)*100</f>
        <v>5.5</v>
      </c>
      <c r="Y1307" s="13">
        <f t="shared" si="487"/>
        <v>44253</v>
      </c>
      <c r="Z1307" s="3">
        <f t="shared" si="501"/>
        <v>34.119506553585197</v>
      </c>
      <c r="AA1307" s="13">
        <f t="shared" si="488"/>
        <v>42</v>
      </c>
      <c r="AB1307" s="13">
        <f t="shared" si="489"/>
        <v>-3366.5299999999988</v>
      </c>
      <c r="AC1307" s="13">
        <f t="shared" si="490"/>
        <v>-2.5956283731688501</v>
      </c>
      <c r="AD1307" s="13">
        <f t="shared" si="491"/>
        <v>-2.3099999999999952</v>
      </c>
      <c r="AE1307" s="3">
        <f t="shared" si="492"/>
        <v>0</v>
      </c>
      <c r="AF1307" s="13">
        <f t="shared" si="481"/>
        <v>3366.5299999999988</v>
      </c>
      <c r="AG1307" s="13">
        <f t="shared" si="502"/>
        <v>2.5956283731688501</v>
      </c>
      <c r="AH1307" s="13">
        <f t="shared" si="482"/>
        <v>2.5956283731688501</v>
      </c>
    </row>
    <row r="1308" spans="1:34" x14ac:dyDescent="0.2">
      <c r="A1308" s="8">
        <f t="shared" si="503"/>
        <v>129800</v>
      </c>
      <c r="B1308" s="9">
        <f t="shared" si="480"/>
        <v>129.80000000000001</v>
      </c>
      <c r="C1308" s="13">
        <f>tarifest3(A1308,$A$3,Param!$B$5,Param!$C$5,Param!$D$5,Param!$E$5,Param!$B$6,Param!$C$6,Param!$D$6,Param!$E$6)</f>
        <v>45179</v>
      </c>
      <c r="D1308" s="3">
        <f t="shared" si="493"/>
        <v>34.806625577812014</v>
      </c>
      <c r="E1308" s="3">
        <f>tarifest3grenz(A1308,$A$3,Param!$B$5,Param!$C$5,Param!$D$5,Param!$E$5,Param!$B$6,Param!$C$6,Param!$D$6,Param!$E$6)*100</f>
        <v>42</v>
      </c>
      <c r="F1308" s="13">
        <f>soli3(C1308,$A$3,Param!$J$4,Param!$J$5,Param!$J$6)</f>
        <v>2484.84</v>
      </c>
      <c r="G1308" s="3">
        <f>soli3grenz(C1308,$A$3,Param!$J$4,Param!$J$5,Param!$J$6)*100</f>
        <v>5.5</v>
      </c>
      <c r="H1308" s="13">
        <f t="shared" si="484"/>
        <v>47663.839999999997</v>
      </c>
      <c r="I1308" s="3">
        <f t="shared" si="483"/>
        <v>36.720986132511548</v>
      </c>
      <c r="J1308" s="13">
        <f t="shared" si="485"/>
        <v>44.309999999999995</v>
      </c>
      <c r="K1308" s="13">
        <f>tarifest3(A1308,$A$3,Param!$B$10,Param!$C$10,Param!$D$10,Param!$E$10,Param!$B$11,Param!$C$11,Param!$D$11,Param!$E$11)</f>
        <v>49525</v>
      </c>
      <c r="L1308" s="3">
        <f t="shared" si="494"/>
        <v>38.154853620955315</v>
      </c>
      <c r="M1308" s="3">
        <f>tarifest3grenz(A1308,$A$3,Param!$B$10,Param!$C$10,Param!$D$10,Param!$E$10,Param!$B$11,Param!$C$11,Param!$D$11,Param!$E$11)*100</f>
        <v>42</v>
      </c>
      <c r="N1308" s="3">
        <f t="shared" si="495"/>
        <v>35125</v>
      </c>
      <c r="O1308" s="3">
        <f t="shared" si="496"/>
        <v>27.060862865947609</v>
      </c>
      <c r="P1308" s="13">
        <f t="shared" si="486"/>
        <v>90860</v>
      </c>
      <c r="Q1308" s="13">
        <f t="shared" si="497"/>
        <v>0</v>
      </c>
      <c r="R1308" s="13">
        <f>tarifest3(A1308-$K$3,$A$3,Param!$B$10,Param!$C$10,Param!$D$10,Param!$E$10,Param!$B$11,Param!$C$11,Param!$D$11,Param!$E$11)</f>
        <v>40885</v>
      </c>
      <c r="S1308" s="3">
        <f t="shared" si="498"/>
        <v>31.498459167950692</v>
      </c>
      <c r="T1308" s="3">
        <f>IF(A1308&lt;$K$3,$K$2,tarifest3grenz(A1308-$K$3,$A$3,Param!$B$10,Param!$C$10,Param!$D$10,Param!$E$10,Param!$B$11,Param!$C$11,Param!$D$11,Param!$E$11))*100</f>
        <v>42</v>
      </c>
      <c r="U1308" s="3">
        <f>MAX(K1308-tarifest3($K$3,$A$3,Param!$B$10,Param!$C$10,Param!$D$10,Param!$E$10,Param!$B$11,Param!$C$11,Param!$D$11,Param!$E$11),0)</f>
        <v>44295</v>
      </c>
      <c r="V1308" s="3">
        <f t="shared" si="499"/>
        <v>34.125577812018491</v>
      </c>
      <c r="W1308" s="3">
        <f t="shared" si="500"/>
        <v>42</v>
      </c>
      <c r="X1308" s="3">
        <f>soli3grenz(K1308,$A$3,Param!$J$9,Param!$J$10,Param!$J$11)*100</f>
        <v>5.5</v>
      </c>
      <c r="Y1308" s="13">
        <f t="shared" si="487"/>
        <v>44295</v>
      </c>
      <c r="Z1308" s="3">
        <f t="shared" si="501"/>
        <v>34.125577812018491</v>
      </c>
      <c r="AA1308" s="13">
        <f t="shared" si="488"/>
        <v>42</v>
      </c>
      <c r="AB1308" s="13">
        <f t="shared" si="489"/>
        <v>-3368.8399999999965</v>
      </c>
      <c r="AC1308" s="13">
        <f t="shared" si="490"/>
        <v>-2.5954083204930569</v>
      </c>
      <c r="AD1308" s="13">
        <f t="shared" si="491"/>
        <v>-2.3099999999999952</v>
      </c>
      <c r="AE1308" s="3">
        <f t="shared" si="492"/>
        <v>0</v>
      </c>
      <c r="AF1308" s="13">
        <f t="shared" si="481"/>
        <v>3368.8399999999965</v>
      </c>
      <c r="AG1308" s="13">
        <f t="shared" si="502"/>
        <v>2.5954083204930569</v>
      </c>
      <c r="AH1308" s="13">
        <f t="shared" si="482"/>
        <v>2.5954083204930569</v>
      </c>
    </row>
    <row r="1309" spans="1:34" x14ac:dyDescent="0.2">
      <c r="A1309" s="8">
        <f t="shared" si="503"/>
        <v>129900</v>
      </c>
      <c r="B1309" s="9">
        <f t="shared" si="480"/>
        <v>129.9</v>
      </c>
      <c r="C1309" s="13">
        <f>tarifest3(A1309,$A$3,Param!$B$5,Param!$C$5,Param!$D$5,Param!$E$5,Param!$B$6,Param!$C$6,Param!$D$6,Param!$E$6)</f>
        <v>45221</v>
      </c>
      <c r="D1309" s="3">
        <f t="shared" si="493"/>
        <v>34.812163202463431</v>
      </c>
      <c r="E1309" s="3">
        <f>tarifest3grenz(A1309,$A$3,Param!$B$5,Param!$C$5,Param!$D$5,Param!$E$5,Param!$B$6,Param!$C$6,Param!$D$6,Param!$E$6)*100</f>
        <v>42</v>
      </c>
      <c r="F1309" s="13">
        <f>soli3(C1309,$A$3,Param!$J$4,Param!$J$5,Param!$J$6)</f>
        <v>2487.15</v>
      </c>
      <c r="G1309" s="3">
        <f>soli3grenz(C1309,$A$3,Param!$J$4,Param!$J$5,Param!$J$6)*100</f>
        <v>5.5</v>
      </c>
      <c r="H1309" s="13">
        <f t="shared" si="484"/>
        <v>47708.15</v>
      </c>
      <c r="I1309" s="3">
        <f t="shared" si="483"/>
        <v>36.726828329484221</v>
      </c>
      <c r="J1309" s="13">
        <f t="shared" si="485"/>
        <v>44.309999999999995</v>
      </c>
      <c r="K1309" s="13">
        <f>tarifest3(A1309,$A$3,Param!$B$10,Param!$C$10,Param!$D$10,Param!$E$10,Param!$B$11,Param!$C$11,Param!$D$11,Param!$E$11)</f>
        <v>49567</v>
      </c>
      <c r="L1309" s="3">
        <f t="shared" si="494"/>
        <v>38.157813702848344</v>
      </c>
      <c r="M1309" s="3">
        <f>tarifest3grenz(A1309,$A$3,Param!$B$10,Param!$C$10,Param!$D$10,Param!$E$10,Param!$B$11,Param!$C$11,Param!$D$11,Param!$E$11)*100</f>
        <v>42</v>
      </c>
      <c r="N1309" s="3">
        <f t="shared" si="495"/>
        <v>35167</v>
      </c>
      <c r="O1309" s="3">
        <f t="shared" si="496"/>
        <v>27.072363356428021</v>
      </c>
      <c r="P1309" s="13">
        <f t="shared" si="486"/>
        <v>90930</v>
      </c>
      <c r="Q1309" s="13">
        <f t="shared" si="497"/>
        <v>0</v>
      </c>
      <c r="R1309" s="13">
        <f>tarifest3(A1309-$K$3,$A$3,Param!$B$10,Param!$C$10,Param!$D$10,Param!$E$10,Param!$B$11,Param!$C$11,Param!$D$11,Param!$E$11)</f>
        <v>40927</v>
      </c>
      <c r="S1309" s="3">
        <f t="shared" si="498"/>
        <v>31.506543494996151</v>
      </c>
      <c r="T1309" s="3">
        <f>IF(A1309&lt;$K$3,$K$2,tarifest3grenz(A1309-$K$3,$A$3,Param!$B$10,Param!$C$10,Param!$D$10,Param!$E$10,Param!$B$11,Param!$C$11,Param!$D$11,Param!$E$11))*100</f>
        <v>42</v>
      </c>
      <c r="U1309" s="3">
        <f>MAX(K1309-tarifest3($K$3,$A$3,Param!$B$10,Param!$C$10,Param!$D$10,Param!$E$10,Param!$B$11,Param!$C$11,Param!$D$11,Param!$E$11),0)</f>
        <v>44337</v>
      </c>
      <c r="V1309" s="3">
        <f t="shared" si="499"/>
        <v>34.131639722863746</v>
      </c>
      <c r="W1309" s="3">
        <f t="shared" si="500"/>
        <v>42</v>
      </c>
      <c r="X1309" s="3">
        <f>soli3grenz(K1309,$A$3,Param!$J$9,Param!$J$10,Param!$J$11)*100</f>
        <v>5.5</v>
      </c>
      <c r="Y1309" s="13">
        <f t="shared" si="487"/>
        <v>44337</v>
      </c>
      <c r="Z1309" s="3">
        <f t="shared" si="501"/>
        <v>34.131639722863746</v>
      </c>
      <c r="AA1309" s="13">
        <f t="shared" si="488"/>
        <v>42</v>
      </c>
      <c r="AB1309" s="13">
        <f t="shared" si="489"/>
        <v>-3371.1500000000015</v>
      </c>
      <c r="AC1309" s="13">
        <f t="shared" si="490"/>
        <v>-2.595188606620475</v>
      </c>
      <c r="AD1309" s="13">
        <f t="shared" si="491"/>
        <v>-2.3099999999999952</v>
      </c>
      <c r="AE1309" s="3">
        <f t="shared" si="492"/>
        <v>0</v>
      </c>
      <c r="AF1309" s="13">
        <f t="shared" si="481"/>
        <v>3371.1500000000015</v>
      </c>
      <c r="AG1309" s="13">
        <f t="shared" si="502"/>
        <v>2.595188606620475</v>
      </c>
      <c r="AH1309" s="13">
        <f t="shared" si="482"/>
        <v>2.595188606620475</v>
      </c>
    </row>
    <row r="1310" spans="1:34" x14ac:dyDescent="0.2">
      <c r="A1310" s="8">
        <f t="shared" si="503"/>
        <v>130000</v>
      </c>
      <c r="B1310" s="9">
        <f t="shared" si="480"/>
        <v>130</v>
      </c>
      <c r="C1310" s="13">
        <f>tarifest3(A1310,$A$3,Param!$B$5,Param!$C$5,Param!$D$5,Param!$E$5,Param!$B$6,Param!$C$6,Param!$D$6,Param!$E$6)</f>
        <v>45263</v>
      </c>
      <c r="D1310" s="3">
        <f t="shared" si="493"/>
        <v>34.817692307692305</v>
      </c>
      <c r="E1310" s="3">
        <f>tarifest3grenz(A1310,$A$3,Param!$B$5,Param!$C$5,Param!$D$5,Param!$E$5,Param!$B$6,Param!$C$6,Param!$D$6,Param!$E$6)*100</f>
        <v>42</v>
      </c>
      <c r="F1310" s="13">
        <f>soli3(C1310,$A$3,Param!$J$4,Param!$J$5,Param!$J$6)</f>
        <v>2489.46</v>
      </c>
      <c r="G1310" s="3">
        <f>soli3grenz(C1310,$A$3,Param!$J$4,Param!$J$5,Param!$J$6)*100</f>
        <v>5.5</v>
      </c>
      <c r="H1310" s="13">
        <f t="shared" si="484"/>
        <v>47752.46</v>
      </c>
      <c r="I1310" s="3">
        <f t="shared" si="483"/>
        <v>36.732661538461535</v>
      </c>
      <c r="J1310" s="13">
        <f t="shared" si="485"/>
        <v>44.309999999999995</v>
      </c>
      <c r="K1310" s="13">
        <f>tarifest3(A1310,$A$3,Param!$B$10,Param!$C$10,Param!$D$10,Param!$E$10,Param!$B$11,Param!$C$11,Param!$D$11,Param!$E$11)</f>
        <v>49609</v>
      </c>
      <c r="L1310" s="3">
        <f t="shared" si="494"/>
        <v>38.160769230769233</v>
      </c>
      <c r="M1310" s="3">
        <f>tarifest3grenz(A1310,$A$3,Param!$B$10,Param!$C$10,Param!$D$10,Param!$E$10,Param!$B$11,Param!$C$11,Param!$D$11,Param!$E$11)*100</f>
        <v>42</v>
      </c>
      <c r="N1310" s="3">
        <f t="shared" si="495"/>
        <v>35209</v>
      </c>
      <c r="O1310" s="3">
        <f t="shared" si="496"/>
        <v>27.083846153846153</v>
      </c>
      <c r="P1310" s="13">
        <f t="shared" si="486"/>
        <v>91000</v>
      </c>
      <c r="Q1310" s="13">
        <f t="shared" si="497"/>
        <v>0</v>
      </c>
      <c r="R1310" s="13">
        <f>tarifest3(A1310-$K$3,$A$3,Param!$B$10,Param!$C$10,Param!$D$10,Param!$E$10,Param!$B$11,Param!$C$11,Param!$D$11,Param!$E$11)</f>
        <v>40969</v>
      </c>
      <c r="S1310" s="3">
        <f t="shared" si="498"/>
        <v>31.514615384615386</v>
      </c>
      <c r="T1310" s="3">
        <f>IF(A1310&lt;$K$3,$K$2,tarifest3grenz(A1310-$K$3,$A$3,Param!$B$10,Param!$C$10,Param!$D$10,Param!$E$10,Param!$B$11,Param!$C$11,Param!$D$11,Param!$E$11))*100</f>
        <v>42</v>
      </c>
      <c r="U1310" s="3">
        <f>MAX(K1310-tarifest3($K$3,$A$3,Param!$B$10,Param!$C$10,Param!$D$10,Param!$E$10,Param!$B$11,Param!$C$11,Param!$D$11,Param!$E$11),0)</f>
        <v>44379</v>
      </c>
      <c r="V1310" s="3">
        <f t="shared" si="499"/>
        <v>34.137692307692305</v>
      </c>
      <c r="W1310" s="3">
        <f t="shared" si="500"/>
        <v>42</v>
      </c>
      <c r="X1310" s="3">
        <f>soli3grenz(K1310,$A$3,Param!$J$9,Param!$J$10,Param!$J$11)*100</f>
        <v>5.5</v>
      </c>
      <c r="Y1310" s="13">
        <f t="shared" si="487"/>
        <v>44379</v>
      </c>
      <c r="Z1310" s="3">
        <f t="shared" si="501"/>
        <v>34.137692307692305</v>
      </c>
      <c r="AA1310" s="13">
        <f t="shared" si="488"/>
        <v>42</v>
      </c>
      <c r="AB1310" s="13">
        <f t="shared" si="489"/>
        <v>-3373.4599999999991</v>
      </c>
      <c r="AC1310" s="13">
        <f t="shared" si="490"/>
        <v>-2.5949692307692303</v>
      </c>
      <c r="AD1310" s="13">
        <f t="shared" si="491"/>
        <v>-2.3099999999999952</v>
      </c>
      <c r="AE1310" s="3">
        <f t="shared" si="492"/>
        <v>0</v>
      </c>
      <c r="AF1310" s="13">
        <f t="shared" si="481"/>
        <v>3373.4599999999991</v>
      </c>
      <c r="AG1310" s="13">
        <f t="shared" si="502"/>
        <v>2.5949692307692303</v>
      </c>
      <c r="AH1310" s="13">
        <f t="shared" si="482"/>
        <v>2.5949692307692303</v>
      </c>
    </row>
    <row r="1311" spans="1:34" x14ac:dyDescent="0.2">
      <c r="A1311" s="8">
        <f t="shared" si="503"/>
        <v>130100</v>
      </c>
      <c r="B1311" s="9">
        <f t="shared" si="480"/>
        <v>130.1</v>
      </c>
      <c r="C1311" s="13">
        <f>tarifest3(A1311,$A$3,Param!$B$5,Param!$C$5,Param!$D$5,Param!$E$5,Param!$B$6,Param!$C$6,Param!$D$6,Param!$E$6)</f>
        <v>45305</v>
      </c>
      <c r="D1311" s="3">
        <f t="shared" si="493"/>
        <v>34.823212913143735</v>
      </c>
      <c r="E1311" s="3">
        <f>tarifest3grenz(A1311,$A$3,Param!$B$5,Param!$C$5,Param!$D$5,Param!$E$5,Param!$B$6,Param!$C$6,Param!$D$6,Param!$E$6)*100</f>
        <v>42</v>
      </c>
      <c r="F1311" s="13">
        <f>soli3(C1311,$A$3,Param!$J$4,Param!$J$5,Param!$J$6)</f>
        <v>2491.77</v>
      </c>
      <c r="G1311" s="3">
        <f>soli3grenz(C1311,$A$3,Param!$J$4,Param!$J$5,Param!$J$6)*100</f>
        <v>5.5</v>
      </c>
      <c r="H1311" s="13">
        <f t="shared" si="484"/>
        <v>47796.77</v>
      </c>
      <c r="I1311" s="3">
        <f t="shared" si="483"/>
        <v>36.7384857801691</v>
      </c>
      <c r="J1311" s="13">
        <f t="shared" si="485"/>
        <v>44.309999999999995</v>
      </c>
      <c r="K1311" s="13">
        <f>tarifest3(A1311,$A$3,Param!$B$10,Param!$C$10,Param!$D$10,Param!$E$10,Param!$B$11,Param!$C$11,Param!$D$11,Param!$E$11)</f>
        <v>49651</v>
      </c>
      <c r="L1311" s="3">
        <f t="shared" si="494"/>
        <v>38.163720215219058</v>
      </c>
      <c r="M1311" s="3">
        <f>tarifest3grenz(A1311,$A$3,Param!$B$10,Param!$C$10,Param!$D$10,Param!$E$10,Param!$B$11,Param!$C$11,Param!$D$11,Param!$E$11)*100</f>
        <v>42</v>
      </c>
      <c r="N1311" s="3">
        <f t="shared" si="495"/>
        <v>35251</v>
      </c>
      <c r="O1311" s="3">
        <f t="shared" si="496"/>
        <v>27.09531129900077</v>
      </c>
      <c r="P1311" s="13">
        <f t="shared" si="486"/>
        <v>91070</v>
      </c>
      <c r="Q1311" s="13">
        <f t="shared" si="497"/>
        <v>0</v>
      </c>
      <c r="R1311" s="13">
        <f>tarifest3(A1311-$K$3,$A$3,Param!$B$10,Param!$C$10,Param!$D$10,Param!$E$10,Param!$B$11,Param!$C$11,Param!$D$11,Param!$E$11)</f>
        <v>41011</v>
      </c>
      <c r="S1311" s="3">
        <f t="shared" si="498"/>
        <v>31.522674865488089</v>
      </c>
      <c r="T1311" s="3">
        <f>IF(A1311&lt;$K$3,$K$2,tarifest3grenz(A1311-$K$3,$A$3,Param!$B$10,Param!$C$10,Param!$D$10,Param!$E$10,Param!$B$11,Param!$C$11,Param!$D$11,Param!$E$11))*100</f>
        <v>42</v>
      </c>
      <c r="U1311" s="3">
        <f>MAX(K1311-tarifest3($K$3,$A$3,Param!$B$10,Param!$C$10,Param!$D$10,Param!$E$10,Param!$B$11,Param!$C$11,Param!$D$11,Param!$E$11),0)</f>
        <v>44421</v>
      </c>
      <c r="V1311" s="3">
        <f t="shared" si="499"/>
        <v>34.143735588009221</v>
      </c>
      <c r="W1311" s="3">
        <f t="shared" si="500"/>
        <v>42</v>
      </c>
      <c r="X1311" s="3">
        <f>soli3grenz(K1311,$A$3,Param!$J$9,Param!$J$10,Param!$J$11)*100</f>
        <v>5.5</v>
      </c>
      <c r="Y1311" s="13">
        <f t="shared" si="487"/>
        <v>44421</v>
      </c>
      <c r="Z1311" s="3">
        <f t="shared" si="501"/>
        <v>34.143735588009221</v>
      </c>
      <c r="AA1311" s="13">
        <f t="shared" si="488"/>
        <v>42</v>
      </c>
      <c r="AB1311" s="13">
        <f t="shared" si="489"/>
        <v>-3375.7699999999968</v>
      </c>
      <c r="AC1311" s="13">
        <f t="shared" si="490"/>
        <v>-2.5947501921598786</v>
      </c>
      <c r="AD1311" s="13">
        <f t="shared" si="491"/>
        <v>-2.3099999999999952</v>
      </c>
      <c r="AE1311" s="3">
        <f t="shared" si="492"/>
        <v>0</v>
      </c>
      <c r="AF1311" s="13">
        <f t="shared" si="481"/>
        <v>3375.7699999999968</v>
      </c>
      <c r="AG1311" s="13">
        <f t="shared" si="502"/>
        <v>2.5947501921598786</v>
      </c>
      <c r="AH1311" s="13">
        <f t="shared" si="482"/>
        <v>2.5947501921598786</v>
      </c>
    </row>
    <row r="1312" spans="1:34" x14ac:dyDescent="0.2">
      <c r="A1312" s="8">
        <f t="shared" si="503"/>
        <v>130200</v>
      </c>
      <c r="B1312" s="9">
        <f t="shared" si="480"/>
        <v>130.19999999999999</v>
      </c>
      <c r="C1312" s="13">
        <f>tarifest3(A1312,$A$3,Param!$B$5,Param!$C$5,Param!$D$5,Param!$E$5,Param!$B$6,Param!$C$6,Param!$D$6,Param!$E$6)</f>
        <v>45347</v>
      </c>
      <c r="D1312" s="3">
        <f t="shared" si="493"/>
        <v>34.82872503840246</v>
      </c>
      <c r="E1312" s="3">
        <f>tarifest3grenz(A1312,$A$3,Param!$B$5,Param!$C$5,Param!$D$5,Param!$E$5,Param!$B$6,Param!$C$6,Param!$D$6,Param!$E$6)*100</f>
        <v>42</v>
      </c>
      <c r="F1312" s="13">
        <f>soli3(C1312,$A$3,Param!$J$4,Param!$J$5,Param!$J$6)</f>
        <v>2494.08</v>
      </c>
      <c r="G1312" s="3">
        <f>soli3grenz(C1312,$A$3,Param!$J$4,Param!$J$5,Param!$J$6)*100</f>
        <v>5.5</v>
      </c>
      <c r="H1312" s="13">
        <f t="shared" si="484"/>
        <v>47841.08</v>
      </c>
      <c r="I1312" s="3">
        <f t="shared" si="483"/>
        <v>36.744301075268822</v>
      </c>
      <c r="J1312" s="13">
        <f t="shared" si="485"/>
        <v>44.309999999999995</v>
      </c>
      <c r="K1312" s="13">
        <f>tarifest3(A1312,$A$3,Param!$B$10,Param!$C$10,Param!$D$10,Param!$E$10,Param!$B$11,Param!$C$11,Param!$D$11,Param!$E$11)</f>
        <v>49693</v>
      </c>
      <c r="L1312" s="3">
        <f t="shared" si="494"/>
        <v>38.166666666666664</v>
      </c>
      <c r="M1312" s="3">
        <f>tarifest3grenz(A1312,$A$3,Param!$B$10,Param!$C$10,Param!$D$10,Param!$E$10,Param!$B$11,Param!$C$11,Param!$D$11,Param!$E$11)*100</f>
        <v>42</v>
      </c>
      <c r="N1312" s="3">
        <f t="shared" si="495"/>
        <v>35293</v>
      </c>
      <c r="O1312" s="3">
        <f t="shared" si="496"/>
        <v>27.106758832565287</v>
      </c>
      <c r="P1312" s="13">
        <f t="shared" si="486"/>
        <v>91140</v>
      </c>
      <c r="Q1312" s="13">
        <f t="shared" si="497"/>
        <v>0</v>
      </c>
      <c r="R1312" s="13">
        <f>tarifest3(A1312-$K$3,$A$3,Param!$B$10,Param!$C$10,Param!$D$10,Param!$E$10,Param!$B$11,Param!$C$11,Param!$D$11,Param!$E$11)</f>
        <v>41053</v>
      </c>
      <c r="S1312" s="3">
        <f t="shared" si="498"/>
        <v>31.530721966205839</v>
      </c>
      <c r="T1312" s="3">
        <f>IF(A1312&lt;$K$3,$K$2,tarifest3grenz(A1312-$K$3,$A$3,Param!$B$10,Param!$C$10,Param!$D$10,Param!$E$10,Param!$B$11,Param!$C$11,Param!$D$11,Param!$E$11))*100</f>
        <v>42</v>
      </c>
      <c r="U1312" s="3">
        <f>MAX(K1312-tarifest3($K$3,$A$3,Param!$B$10,Param!$C$10,Param!$D$10,Param!$E$10,Param!$B$11,Param!$C$11,Param!$D$11,Param!$E$11),0)</f>
        <v>44463</v>
      </c>
      <c r="V1312" s="3">
        <f t="shared" si="499"/>
        <v>34.149769585253459</v>
      </c>
      <c r="W1312" s="3">
        <f t="shared" si="500"/>
        <v>42</v>
      </c>
      <c r="X1312" s="3">
        <f>soli3grenz(K1312,$A$3,Param!$J$9,Param!$J$10,Param!$J$11)*100</f>
        <v>5.5</v>
      </c>
      <c r="Y1312" s="13">
        <f t="shared" si="487"/>
        <v>44463</v>
      </c>
      <c r="Z1312" s="3">
        <f t="shared" si="501"/>
        <v>34.149769585253459</v>
      </c>
      <c r="AA1312" s="13">
        <f t="shared" si="488"/>
        <v>42</v>
      </c>
      <c r="AB1312" s="13">
        <f t="shared" si="489"/>
        <v>-3378.0800000000017</v>
      </c>
      <c r="AC1312" s="13">
        <f t="shared" si="490"/>
        <v>-2.5945314900153633</v>
      </c>
      <c r="AD1312" s="13">
        <f t="shared" si="491"/>
        <v>-2.3099999999999952</v>
      </c>
      <c r="AE1312" s="3">
        <f t="shared" si="492"/>
        <v>0</v>
      </c>
      <c r="AF1312" s="13">
        <f t="shared" si="481"/>
        <v>3378.0800000000017</v>
      </c>
      <c r="AG1312" s="13">
        <f t="shared" si="502"/>
        <v>2.5945314900153633</v>
      </c>
      <c r="AH1312" s="13">
        <f t="shared" si="482"/>
        <v>2.5945314900153633</v>
      </c>
    </row>
    <row r="1313" spans="1:34" x14ac:dyDescent="0.2">
      <c r="A1313" s="8">
        <f t="shared" si="503"/>
        <v>130300</v>
      </c>
      <c r="B1313" s="9">
        <f t="shared" si="480"/>
        <v>130.30000000000001</v>
      </c>
      <c r="C1313" s="13">
        <f>tarifest3(A1313,$A$3,Param!$B$5,Param!$C$5,Param!$D$5,Param!$E$5,Param!$B$6,Param!$C$6,Param!$D$6,Param!$E$6)</f>
        <v>45389</v>
      </c>
      <c r="D1313" s="3">
        <f t="shared" si="493"/>
        <v>34.834228702993094</v>
      </c>
      <c r="E1313" s="3">
        <f>tarifest3grenz(A1313,$A$3,Param!$B$5,Param!$C$5,Param!$D$5,Param!$E$5,Param!$B$6,Param!$C$6,Param!$D$6,Param!$E$6)*100</f>
        <v>42</v>
      </c>
      <c r="F1313" s="13">
        <f>soli3(C1313,$A$3,Param!$J$4,Param!$J$5,Param!$J$6)</f>
        <v>2496.39</v>
      </c>
      <c r="G1313" s="3">
        <f>soli3grenz(C1313,$A$3,Param!$J$4,Param!$J$5,Param!$J$6)*100</f>
        <v>5.5</v>
      </c>
      <c r="H1313" s="13">
        <f t="shared" si="484"/>
        <v>47885.39</v>
      </c>
      <c r="I1313" s="3">
        <f t="shared" si="483"/>
        <v>36.750107444359173</v>
      </c>
      <c r="J1313" s="13">
        <f t="shared" si="485"/>
        <v>44.309999999999995</v>
      </c>
      <c r="K1313" s="13">
        <f>tarifest3(A1313,$A$3,Param!$B$10,Param!$C$10,Param!$D$10,Param!$E$10,Param!$B$11,Param!$C$11,Param!$D$11,Param!$E$11)</f>
        <v>49735</v>
      </c>
      <c r="L1313" s="3">
        <f t="shared" si="494"/>
        <v>38.169608595548731</v>
      </c>
      <c r="M1313" s="3">
        <f>tarifest3grenz(A1313,$A$3,Param!$B$10,Param!$C$10,Param!$D$10,Param!$E$10,Param!$B$11,Param!$C$11,Param!$D$11,Param!$E$11)*100</f>
        <v>42</v>
      </c>
      <c r="N1313" s="3">
        <f t="shared" si="495"/>
        <v>35335</v>
      </c>
      <c r="O1313" s="3">
        <f t="shared" si="496"/>
        <v>27.118188795088262</v>
      </c>
      <c r="P1313" s="13">
        <f t="shared" si="486"/>
        <v>91210</v>
      </c>
      <c r="Q1313" s="13">
        <f t="shared" si="497"/>
        <v>0</v>
      </c>
      <c r="R1313" s="13">
        <f>tarifest3(A1313-$K$3,$A$3,Param!$B$10,Param!$C$10,Param!$D$10,Param!$E$10,Param!$B$11,Param!$C$11,Param!$D$11,Param!$E$11)</f>
        <v>41095</v>
      </c>
      <c r="S1313" s="3">
        <f t="shared" si="498"/>
        <v>31.538756715272449</v>
      </c>
      <c r="T1313" s="3">
        <f>IF(A1313&lt;$K$3,$K$2,tarifest3grenz(A1313-$K$3,$A$3,Param!$B$10,Param!$C$10,Param!$D$10,Param!$E$10,Param!$B$11,Param!$C$11,Param!$D$11,Param!$E$11))*100</f>
        <v>42</v>
      </c>
      <c r="U1313" s="3">
        <f>MAX(K1313-tarifest3($K$3,$A$3,Param!$B$10,Param!$C$10,Param!$D$10,Param!$E$10,Param!$B$11,Param!$C$11,Param!$D$11,Param!$E$11),0)</f>
        <v>44505</v>
      </c>
      <c r="V1313" s="3">
        <f t="shared" si="499"/>
        <v>34.155794320798158</v>
      </c>
      <c r="W1313" s="3">
        <f t="shared" si="500"/>
        <v>42</v>
      </c>
      <c r="X1313" s="3">
        <f>soli3grenz(K1313,$A$3,Param!$J$9,Param!$J$10,Param!$J$11)*100</f>
        <v>5.5</v>
      </c>
      <c r="Y1313" s="13">
        <f t="shared" si="487"/>
        <v>44505</v>
      </c>
      <c r="Z1313" s="3">
        <f t="shared" si="501"/>
        <v>34.155794320798158</v>
      </c>
      <c r="AA1313" s="13">
        <f t="shared" si="488"/>
        <v>42</v>
      </c>
      <c r="AB1313" s="13">
        <f t="shared" si="489"/>
        <v>-3380.3899999999994</v>
      </c>
      <c r="AC1313" s="13">
        <f t="shared" si="490"/>
        <v>-2.5943131235610153</v>
      </c>
      <c r="AD1313" s="13">
        <f t="shared" si="491"/>
        <v>-2.3099999999999952</v>
      </c>
      <c r="AE1313" s="3">
        <f t="shared" si="492"/>
        <v>0</v>
      </c>
      <c r="AF1313" s="13">
        <f t="shared" si="481"/>
        <v>3380.3899999999994</v>
      </c>
      <c r="AG1313" s="13">
        <f t="shared" si="502"/>
        <v>2.5943131235610153</v>
      </c>
      <c r="AH1313" s="13">
        <f t="shared" si="482"/>
        <v>2.5943131235610153</v>
      </c>
    </row>
    <row r="1314" spans="1:34" x14ac:dyDescent="0.2">
      <c r="A1314" s="8">
        <f t="shared" si="503"/>
        <v>130400</v>
      </c>
      <c r="B1314" s="9">
        <f t="shared" si="480"/>
        <v>130.4</v>
      </c>
      <c r="C1314" s="13">
        <f>tarifest3(A1314,$A$3,Param!$B$5,Param!$C$5,Param!$D$5,Param!$E$5,Param!$B$6,Param!$C$6,Param!$D$6,Param!$E$6)</f>
        <v>45431</v>
      </c>
      <c r="D1314" s="3">
        <f t="shared" si="493"/>
        <v>34.839723926380366</v>
      </c>
      <c r="E1314" s="3">
        <f>tarifest3grenz(A1314,$A$3,Param!$B$5,Param!$C$5,Param!$D$5,Param!$E$5,Param!$B$6,Param!$C$6,Param!$D$6,Param!$E$6)*100</f>
        <v>42</v>
      </c>
      <c r="F1314" s="13">
        <f>soli3(C1314,$A$3,Param!$J$4,Param!$J$5,Param!$J$6)</f>
        <v>2498.6999999999998</v>
      </c>
      <c r="G1314" s="3">
        <f>soli3grenz(C1314,$A$3,Param!$J$4,Param!$J$5,Param!$J$6)*100</f>
        <v>5.5</v>
      </c>
      <c r="H1314" s="13">
        <f t="shared" si="484"/>
        <v>47929.7</v>
      </c>
      <c r="I1314" s="3">
        <f t="shared" si="483"/>
        <v>36.755904907975456</v>
      </c>
      <c r="J1314" s="13">
        <f t="shared" si="485"/>
        <v>44.309999999999995</v>
      </c>
      <c r="K1314" s="13">
        <f>tarifest3(A1314,$A$3,Param!$B$10,Param!$C$10,Param!$D$10,Param!$E$10,Param!$B$11,Param!$C$11,Param!$D$11,Param!$E$11)</f>
        <v>49777</v>
      </c>
      <c r="L1314" s="3">
        <f t="shared" si="494"/>
        <v>38.172546012269933</v>
      </c>
      <c r="M1314" s="3">
        <f>tarifest3grenz(A1314,$A$3,Param!$B$10,Param!$C$10,Param!$D$10,Param!$E$10,Param!$B$11,Param!$C$11,Param!$D$11,Param!$E$11)*100</f>
        <v>42</v>
      </c>
      <c r="N1314" s="3">
        <f t="shared" si="495"/>
        <v>35377</v>
      </c>
      <c r="O1314" s="3">
        <f t="shared" si="496"/>
        <v>27.129601226993866</v>
      </c>
      <c r="P1314" s="13">
        <f t="shared" si="486"/>
        <v>91280</v>
      </c>
      <c r="Q1314" s="13">
        <f t="shared" si="497"/>
        <v>0</v>
      </c>
      <c r="R1314" s="13">
        <f>tarifest3(A1314-$K$3,$A$3,Param!$B$10,Param!$C$10,Param!$D$10,Param!$E$10,Param!$B$11,Param!$C$11,Param!$D$11,Param!$E$11)</f>
        <v>41137</v>
      </c>
      <c r="S1314" s="3">
        <f t="shared" si="498"/>
        <v>31.546779141104292</v>
      </c>
      <c r="T1314" s="3">
        <f>IF(A1314&lt;$K$3,$K$2,tarifest3grenz(A1314-$K$3,$A$3,Param!$B$10,Param!$C$10,Param!$D$10,Param!$E$10,Param!$B$11,Param!$C$11,Param!$D$11,Param!$E$11))*100</f>
        <v>42</v>
      </c>
      <c r="U1314" s="3">
        <f>MAX(K1314-tarifest3($K$3,$A$3,Param!$B$10,Param!$C$10,Param!$D$10,Param!$E$10,Param!$B$11,Param!$C$11,Param!$D$11,Param!$E$11),0)</f>
        <v>44547</v>
      </c>
      <c r="V1314" s="3">
        <f t="shared" si="499"/>
        <v>34.161809815950924</v>
      </c>
      <c r="W1314" s="3">
        <f t="shared" si="500"/>
        <v>42</v>
      </c>
      <c r="X1314" s="3">
        <f>soli3grenz(K1314,$A$3,Param!$J$9,Param!$J$10,Param!$J$11)*100</f>
        <v>5.5</v>
      </c>
      <c r="Y1314" s="13">
        <f t="shared" si="487"/>
        <v>44547</v>
      </c>
      <c r="Z1314" s="3">
        <f t="shared" si="501"/>
        <v>34.161809815950924</v>
      </c>
      <c r="AA1314" s="13">
        <f t="shared" si="488"/>
        <v>42</v>
      </c>
      <c r="AB1314" s="13">
        <f t="shared" si="489"/>
        <v>-3382.6999999999971</v>
      </c>
      <c r="AC1314" s="13">
        <f t="shared" si="490"/>
        <v>-2.5940950920245314</v>
      </c>
      <c r="AD1314" s="13">
        <f t="shared" si="491"/>
        <v>-2.3099999999999952</v>
      </c>
      <c r="AE1314" s="3">
        <f t="shared" si="492"/>
        <v>0</v>
      </c>
      <c r="AF1314" s="13">
        <f t="shared" si="481"/>
        <v>3382.6999999999971</v>
      </c>
      <c r="AG1314" s="13">
        <f t="shared" si="502"/>
        <v>2.5940950920245314</v>
      </c>
      <c r="AH1314" s="13">
        <f t="shared" si="482"/>
        <v>2.5940950920245314</v>
      </c>
    </row>
    <row r="1315" spans="1:34" x14ac:dyDescent="0.2">
      <c r="A1315" s="8">
        <f t="shared" si="503"/>
        <v>130500</v>
      </c>
      <c r="B1315" s="9">
        <f t="shared" si="480"/>
        <v>130.5</v>
      </c>
      <c r="C1315" s="13">
        <f>tarifest3(A1315,$A$3,Param!$B$5,Param!$C$5,Param!$D$5,Param!$E$5,Param!$B$6,Param!$C$6,Param!$D$6,Param!$E$6)</f>
        <v>45473</v>
      </c>
      <c r="D1315" s="3">
        <f t="shared" si="493"/>
        <v>34.845210727969352</v>
      </c>
      <c r="E1315" s="3">
        <f>tarifest3grenz(A1315,$A$3,Param!$B$5,Param!$C$5,Param!$D$5,Param!$E$5,Param!$B$6,Param!$C$6,Param!$D$6,Param!$E$6)*100</f>
        <v>42</v>
      </c>
      <c r="F1315" s="13">
        <f>soli3(C1315,$A$3,Param!$J$4,Param!$J$5,Param!$J$6)</f>
        <v>2501.0100000000002</v>
      </c>
      <c r="G1315" s="3">
        <f>soli3grenz(C1315,$A$3,Param!$J$4,Param!$J$5,Param!$J$6)*100</f>
        <v>5.5</v>
      </c>
      <c r="H1315" s="13">
        <f t="shared" si="484"/>
        <v>47974.01</v>
      </c>
      <c r="I1315" s="3">
        <f t="shared" si="483"/>
        <v>36.76169348659004</v>
      </c>
      <c r="J1315" s="13">
        <f t="shared" si="485"/>
        <v>44.309999999999995</v>
      </c>
      <c r="K1315" s="13">
        <f>tarifest3(A1315,$A$3,Param!$B$10,Param!$C$10,Param!$D$10,Param!$E$10,Param!$B$11,Param!$C$11,Param!$D$11,Param!$E$11)</f>
        <v>49819</v>
      </c>
      <c r="L1315" s="3">
        <f t="shared" si="494"/>
        <v>38.175478927203066</v>
      </c>
      <c r="M1315" s="3">
        <f>tarifest3grenz(A1315,$A$3,Param!$B$10,Param!$C$10,Param!$D$10,Param!$E$10,Param!$B$11,Param!$C$11,Param!$D$11,Param!$E$11)*100</f>
        <v>42</v>
      </c>
      <c r="N1315" s="3">
        <f t="shared" si="495"/>
        <v>35419</v>
      </c>
      <c r="O1315" s="3">
        <f t="shared" si="496"/>
        <v>27.140996168582376</v>
      </c>
      <c r="P1315" s="13">
        <f t="shared" si="486"/>
        <v>91350</v>
      </c>
      <c r="Q1315" s="13">
        <f t="shared" si="497"/>
        <v>0</v>
      </c>
      <c r="R1315" s="13">
        <f>tarifest3(A1315-$K$3,$A$3,Param!$B$10,Param!$C$10,Param!$D$10,Param!$E$10,Param!$B$11,Param!$C$11,Param!$D$11,Param!$E$11)</f>
        <v>41179</v>
      </c>
      <c r="S1315" s="3">
        <f t="shared" si="498"/>
        <v>31.554789272030654</v>
      </c>
      <c r="T1315" s="3">
        <f>IF(A1315&lt;$K$3,$K$2,tarifest3grenz(A1315-$K$3,$A$3,Param!$B$10,Param!$C$10,Param!$D$10,Param!$E$10,Param!$B$11,Param!$C$11,Param!$D$11,Param!$E$11))*100</f>
        <v>42</v>
      </c>
      <c r="U1315" s="3">
        <f>MAX(K1315-tarifest3($K$3,$A$3,Param!$B$10,Param!$C$10,Param!$D$10,Param!$E$10,Param!$B$11,Param!$C$11,Param!$D$11,Param!$E$11),0)</f>
        <v>44589</v>
      </c>
      <c r="V1315" s="3">
        <f t="shared" si="499"/>
        <v>34.167816091954023</v>
      </c>
      <c r="W1315" s="3">
        <f t="shared" si="500"/>
        <v>42</v>
      </c>
      <c r="X1315" s="3">
        <f>soli3grenz(K1315,$A$3,Param!$J$9,Param!$J$10,Param!$J$11)*100</f>
        <v>5.5</v>
      </c>
      <c r="Y1315" s="13">
        <f t="shared" si="487"/>
        <v>44589</v>
      </c>
      <c r="Z1315" s="3">
        <f t="shared" si="501"/>
        <v>34.167816091954023</v>
      </c>
      <c r="AA1315" s="13">
        <f t="shared" si="488"/>
        <v>42</v>
      </c>
      <c r="AB1315" s="13">
        <f t="shared" si="489"/>
        <v>-3385.010000000002</v>
      </c>
      <c r="AC1315" s="13">
        <f t="shared" si="490"/>
        <v>-2.5938773946360172</v>
      </c>
      <c r="AD1315" s="13">
        <f t="shared" si="491"/>
        <v>-2.3099999999999952</v>
      </c>
      <c r="AE1315" s="3">
        <f t="shared" si="492"/>
        <v>0</v>
      </c>
      <c r="AF1315" s="13">
        <f t="shared" si="481"/>
        <v>3385.010000000002</v>
      </c>
      <c r="AG1315" s="13">
        <f t="shared" si="502"/>
        <v>2.5938773946360172</v>
      </c>
      <c r="AH1315" s="13">
        <f t="shared" si="482"/>
        <v>2.5938773946360172</v>
      </c>
    </row>
    <row r="1316" spans="1:34" x14ac:dyDescent="0.2">
      <c r="A1316" s="8">
        <f t="shared" si="503"/>
        <v>130600</v>
      </c>
      <c r="B1316" s="9">
        <f t="shared" si="480"/>
        <v>130.6</v>
      </c>
      <c r="C1316" s="13">
        <f>tarifest3(A1316,$A$3,Param!$B$5,Param!$C$5,Param!$D$5,Param!$E$5,Param!$B$6,Param!$C$6,Param!$D$6,Param!$E$6)</f>
        <v>45515</v>
      </c>
      <c r="D1316" s="3">
        <f t="shared" si="493"/>
        <v>34.850689127105667</v>
      </c>
      <c r="E1316" s="3">
        <f>tarifest3grenz(A1316,$A$3,Param!$B$5,Param!$C$5,Param!$D$5,Param!$E$5,Param!$B$6,Param!$C$6,Param!$D$6,Param!$E$6)*100</f>
        <v>42</v>
      </c>
      <c r="F1316" s="13">
        <f>soli3(C1316,$A$3,Param!$J$4,Param!$J$5,Param!$J$6)</f>
        <v>2503.3200000000002</v>
      </c>
      <c r="G1316" s="3">
        <f>soli3grenz(C1316,$A$3,Param!$J$4,Param!$J$5,Param!$J$6)*100</f>
        <v>5.5</v>
      </c>
      <c r="H1316" s="13">
        <f t="shared" si="484"/>
        <v>48018.32</v>
      </c>
      <c r="I1316" s="3">
        <f t="shared" si="483"/>
        <v>36.767473200612557</v>
      </c>
      <c r="J1316" s="13">
        <f t="shared" si="485"/>
        <v>44.309999999999995</v>
      </c>
      <c r="K1316" s="13">
        <f>tarifest3(A1316,$A$3,Param!$B$10,Param!$C$10,Param!$D$10,Param!$E$10,Param!$B$11,Param!$C$11,Param!$D$11,Param!$E$11)</f>
        <v>49861</v>
      </c>
      <c r="L1316" s="3">
        <f t="shared" si="494"/>
        <v>38.178407350689127</v>
      </c>
      <c r="M1316" s="3">
        <f>tarifest3grenz(A1316,$A$3,Param!$B$10,Param!$C$10,Param!$D$10,Param!$E$10,Param!$B$11,Param!$C$11,Param!$D$11,Param!$E$11)*100</f>
        <v>42</v>
      </c>
      <c r="N1316" s="3">
        <f t="shared" si="495"/>
        <v>35461</v>
      </c>
      <c r="O1316" s="3">
        <f t="shared" si="496"/>
        <v>27.152373660030626</v>
      </c>
      <c r="P1316" s="13">
        <f t="shared" si="486"/>
        <v>91420</v>
      </c>
      <c r="Q1316" s="13">
        <f t="shared" si="497"/>
        <v>0</v>
      </c>
      <c r="R1316" s="13">
        <f>tarifest3(A1316-$K$3,$A$3,Param!$B$10,Param!$C$10,Param!$D$10,Param!$E$10,Param!$B$11,Param!$C$11,Param!$D$11,Param!$E$11)</f>
        <v>41221</v>
      </c>
      <c r="S1316" s="3">
        <f t="shared" si="498"/>
        <v>31.56278713629403</v>
      </c>
      <c r="T1316" s="3">
        <f>IF(A1316&lt;$K$3,$K$2,tarifest3grenz(A1316-$K$3,$A$3,Param!$B$10,Param!$C$10,Param!$D$10,Param!$E$10,Param!$B$11,Param!$C$11,Param!$D$11,Param!$E$11))*100</f>
        <v>42</v>
      </c>
      <c r="U1316" s="3">
        <f>MAX(K1316-tarifest3($K$3,$A$3,Param!$B$10,Param!$C$10,Param!$D$10,Param!$E$10,Param!$B$11,Param!$C$11,Param!$D$11,Param!$E$11),0)</f>
        <v>44631</v>
      </c>
      <c r="V1316" s="3">
        <f t="shared" si="499"/>
        <v>34.173813169984683</v>
      </c>
      <c r="W1316" s="3">
        <f t="shared" si="500"/>
        <v>42</v>
      </c>
      <c r="X1316" s="3">
        <f>soli3grenz(K1316,$A$3,Param!$J$9,Param!$J$10,Param!$J$11)*100</f>
        <v>5.5</v>
      </c>
      <c r="Y1316" s="13">
        <f t="shared" si="487"/>
        <v>44631</v>
      </c>
      <c r="Z1316" s="3">
        <f t="shared" si="501"/>
        <v>34.173813169984683</v>
      </c>
      <c r="AA1316" s="13">
        <f t="shared" si="488"/>
        <v>42</v>
      </c>
      <c r="AB1316" s="13">
        <f t="shared" si="489"/>
        <v>-3387.3199999999997</v>
      </c>
      <c r="AC1316" s="13">
        <f t="shared" si="490"/>
        <v>-2.5936600306278734</v>
      </c>
      <c r="AD1316" s="13">
        <f t="shared" si="491"/>
        <v>-2.3099999999999952</v>
      </c>
      <c r="AE1316" s="3">
        <f t="shared" si="492"/>
        <v>0</v>
      </c>
      <c r="AF1316" s="13">
        <f t="shared" si="481"/>
        <v>3387.3199999999997</v>
      </c>
      <c r="AG1316" s="13">
        <f t="shared" si="502"/>
        <v>2.5936600306278734</v>
      </c>
      <c r="AH1316" s="13">
        <f t="shared" si="482"/>
        <v>2.5936600306278734</v>
      </c>
    </row>
    <row r="1317" spans="1:34" x14ac:dyDescent="0.2">
      <c r="A1317" s="8">
        <f t="shared" si="503"/>
        <v>130700</v>
      </c>
      <c r="B1317" s="9">
        <f t="shared" si="480"/>
        <v>130.69999999999999</v>
      </c>
      <c r="C1317" s="13">
        <f>tarifest3(A1317,$A$3,Param!$B$5,Param!$C$5,Param!$D$5,Param!$E$5,Param!$B$6,Param!$C$6,Param!$D$6,Param!$E$6)</f>
        <v>45557</v>
      </c>
      <c r="D1317" s="3">
        <f t="shared" si="493"/>
        <v>34.856159143075743</v>
      </c>
      <c r="E1317" s="3">
        <f>tarifest3grenz(A1317,$A$3,Param!$B$5,Param!$C$5,Param!$D$5,Param!$E$5,Param!$B$6,Param!$C$6,Param!$D$6,Param!$E$6)*100</f>
        <v>42</v>
      </c>
      <c r="F1317" s="13">
        <f>soli3(C1317,$A$3,Param!$J$4,Param!$J$5,Param!$J$6)</f>
        <v>2505.63</v>
      </c>
      <c r="G1317" s="3">
        <f>soli3grenz(C1317,$A$3,Param!$J$4,Param!$J$5,Param!$J$6)*100</f>
        <v>5.5</v>
      </c>
      <c r="H1317" s="13">
        <f t="shared" si="484"/>
        <v>48062.63</v>
      </c>
      <c r="I1317" s="3">
        <f t="shared" si="483"/>
        <v>36.773244070390206</v>
      </c>
      <c r="J1317" s="13">
        <f t="shared" si="485"/>
        <v>44.309999999999995</v>
      </c>
      <c r="K1317" s="13">
        <f>tarifest3(A1317,$A$3,Param!$B$10,Param!$C$10,Param!$D$10,Param!$E$10,Param!$B$11,Param!$C$11,Param!$D$11,Param!$E$11)</f>
        <v>49903</v>
      </c>
      <c r="L1317" s="3">
        <f t="shared" si="494"/>
        <v>38.181331293037488</v>
      </c>
      <c r="M1317" s="3">
        <f>tarifest3grenz(A1317,$A$3,Param!$B$10,Param!$C$10,Param!$D$10,Param!$E$10,Param!$B$11,Param!$C$11,Param!$D$11,Param!$E$11)*100</f>
        <v>42</v>
      </c>
      <c r="N1317" s="3">
        <f t="shared" si="495"/>
        <v>35503</v>
      </c>
      <c r="O1317" s="3">
        <f t="shared" si="496"/>
        <v>27.163733741392505</v>
      </c>
      <c r="P1317" s="13">
        <f t="shared" si="486"/>
        <v>91490</v>
      </c>
      <c r="Q1317" s="13">
        <f t="shared" si="497"/>
        <v>0</v>
      </c>
      <c r="R1317" s="13">
        <f>tarifest3(A1317-$K$3,$A$3,Param!$B$10,Param!$C$10,Param!$D$10,Param!$E$10,Param!$B$11,Param!$C$11,Param!$D$11,Param!$E$11)</f>
        <v>41263</v>
      </c>
      <c r="S1317" s="3">
        <f t="shared" si="498"/>
        <v>31.570772762050499</v>
      </c>
      <c r="T1317" s="3">
        <f>IF(A1317&lt;$K$3,$K$2,tarifest3grenz(A1317-$K$3,$A$3,Param!$B$10,Param!$C$10,Param!$D$10,Param!$E$10,Param!$B$11,Param!$C$11,Param!$D$11,Param!$E$11))*100</f>
        <v>42</v>
      </c>
      <c r="U1317" s="3">
        <f>MAX(K1317-tarifest3($K$3,$A$3,Param!$B$10,Param!$C$10,Param!$D$10,Param!$E$10,Param!$B$11,Param!$C$11,Param!$D$11,Param!$E$11),0)</f>
        <v>44673</v>
      </c>
      <c r="V1317" s="3">
        <f t="shared" si="499"/>
        <v>34.179801071155318</v>
      </c>
      <c r="W1317" s="3">
        <f t="shared" si="500"/>
        <v>42</v>
      </c>
      <c r="X1317" s="3">
        <f>soli3grenz(K1317,$A$3,Param!$J$9,Param!$J$10,Param!$J$11)*100</f>
        <v>5.5</v>
      </c>
      <c r="Y1317" s="13">
        <f t="shared" si="487"/>
        <v>44673</v>
      </c>
      <c r="Z1317" s="3">
        <f t="shared" si="501"/>
        <v>34.179801071155318</v>
      </c>
      <c r="AA1317" s="13">
        <f t="shared" si="488"/>
        <v>42</v>
      </c>
      <c r="AB1317" s="13">
        <f t="shared" si="489"/>
        <v>-3389.6299999999974</v>
      </c>
      <c r="AC1317" s="13">
        <f t="shared" si="490"/>
        <v>-2.5934429992348882</v>
      </c>
      <c r="AD1317" s="13">
        <f t="shared" si="491"/>
        <v>-2.3099999999999952</v>
      </c>
      <c r="AE1317" s="3">
        <f t="shared" si="492"/>
        <v>0</v>
      </c>
      <c r="AF1317" s="13">
        <f t="shared" si="481"/>
        <v>3389.6299999999974</v>
      </c>
      <c r="AG1317" s="13">
        <f t="shared" si="502"/>
        <v>2.5934429992348882</v>
      </c>
      <c r="AH1317" s="13">
        <f t="shared" si="482"/>
        <v>2.5934429992348882</v>
      </c>
    </row>
    <row r="1318" spans="1:34" x14ac:dyDescent="0.2">
      <c r="A1318" s="8">
        <f t="shared" si="503"/>
        <v>130800</v>
      </c>
      <c r="B1318" s="9">
        <f t="shared" si="480"/>
        <v>130.80000000000001</v>
      </c>
      <c r="C1318" s="13">
        <f>tarifest3(A1318,$A$3,Param!$B$5,Param!$C$5,Param!$D$5,Param!$E$5,Param!$B$6,Param!$C$6,Param!$D$6,Param!$E$6)</f>
        <v>45599</v>
      </c>
      <c r="D1318" s="3">
        <f t="shared" si="493"/>
        <v>34.861620795107036</v>
      </c>
      <c r="E1318" s="3">
        <f>tarifest3grenz(A1318,$A$3,Param!$B$5,Param!$C$5,Param!$D$5,Param!$E$5,Param!$B$6,Param!$C$6,Param!$D$6,Param!$E$6)*100</f>
        <v>42</v>
      </c>
      <c r="F1318" s="13">
        <f>soli3(C1318,$A$3,Param!$J$4,Param!$J$5,Param!$J$6)</f>
        <v>2507.94</v>
      </c>
      <c r="G1318" s="3">
        <f>soli3grenz(C1318,$A$3,Param!$J$4,Param!$J$5,Param!$J$6)*100</f>
        <v>5.5</v>
      </c>
      <c r="H1318" s="13">
        <f t="shared" si="484"/>
        <v>48106.94</v>
      </c>
      <c r="I1318" s="3">
        <f t="shared" si="483"/>
        <v>36.779006116207952</v>
      </c>
      <c r="J1318" s="13">
        <f t="shared" si="485"/>
        <v>44.309999999999995</v>
      </c>
      <c r="K1318" s="13">
        <f>tarifest3(A1318,$A$3,Param!$B$10,Param!$C$10,Param!$D$10,Param!$E$10,Param!$B$11,Param!$C$11,Param!$D$11,Param!$E$11)</f>
        <v>49945</v>
      </c>
      <c r="L1318" s="3">
        <f t="shared" si="494"/>
        <v>38.184250764525999</v>
      </c>
      <c r="M1318" s="3">
        <f>tarifest3grenz(A1318,$A$3,Param!$B$10,Param!$C$10,Param!$D$10,Param!$E$10,Param!$B$11,Param!$C$11,Param!$D$11,Param!$E$11)*100</f>
        <v>42</v>
      </c>
      <c r="N1318" s="3">
        <f t="shared" si="495"/>
        <v>35545</v>
      </c>
      <c r="O1318" s="3">
        <f t="shared" si="496"/>
        <v>27.175076452599388</v>
      </c>
      <c r="P1318" s="13">
        <f t="shared" si="486"/>
        <v>91560</v>
      </c>
      <c r="Q1318" s="13">
        <f t="shared" si="497"/>
        <v>0</v>
      </c>
      <c r="R1318" s="13">
        <f>tarifest3(A1318-$K$3,$A$3,Param!$B$10,Param!$C$10,Param!$D$10,Param!$E$10,Param!$B$11,Param!$C$11,Param!$D$11,Param!$E$11)</f>
        <v>41305</v>
      </c>
      <c r="S1318" s="3">
        <f t="shared" si="498"/>
        <v>31.578746177370032</v>
      </c>
      <c r="T1318" s="3">
        <f>IF(A1318&lt;$K$3,$K$2,tarifest3grenz(A1318-$K$3,$A$3,Param!$B$10,Param!$C$10,Param!$D$10,Param!$E$10,Param!$B$11,Param!$C$11,Param!$D$11,Param!$E$11))*100</f>
        <v>42</v>
      </c>
      <c r="U1318" s="3">
        <f>MAX(K1318-tarifest3($K$3,$A$3,Param!$B$10,Param!$C$10,Param!$D$10,Param!$E$10,Param!$B$11,Param!$C$11,Param!$D$11,Param!$E$11),0)</f>
        <v>44715</v>
      </c>
      <c r="V1318" s="3">
        <f t="shared" si="499"/>
        <v>34.185779816513758</v>
      </c>
      <c r="W1318" s="3">
        <f t="shared" si="500"/>
        <v>42</v>
      </c>
      <c r="X1318" s="3">
        <f>soli3grenz(K1318,$A$3,Param!$J$9,Param!$J$10,Param!$J$11)*100</f>
        <v>5.5</v>
      </c>
      <c r="Y1318" s="13">
        <f t="shared" si="487"/>
        <v>44715</v>
      </c>
      <c r="Z1318" s="3">
        <f t="shared" si="501"/>
        <v>34.185779816513758</v>
      </c>
      <c r="AA1318" s="13">
        <f t="shared" si="488"/>
        <v>42</v>
      </c>
      <c r="AB1318" s="13">
        <f t="shared" si="489"/>
        <v>-3391.9400000000023</v>
      </c>
      <c r="AC1318" s="13">
        <f t="shared" si="490"/>
        <v>-2.5932262996941944</v>
      </c>
      <c r="AD1318" s="13">
        <f t="shared" si="491"/>
        <v>-2.3099999999999952</v>
      </c>
      <c r="AE1318" s="3">
        <f t="shared" si="492"/>
        <v>0</v>
      </c>
      <c r="AF1318" s="13">
        <f t="shared" si="481"/>
        <v>3391.9400000000023</v>
      </c>
      <c r="AG1318" s="13">
        <f t="shared" si="502"/>
        <v>2.5932262996941944</v>
      </c>
      <c r="AH1318" s="13">
        <f t="shared" si="482"/>
        <v>2.5932262996941944</v>
      </c>
    </row>
    <row r="1319" spans="1:34" x14ac:dyDescent="0.2">
      <c r="A1319" s="8">
        <f t="shared" si="503"/>
        <v>130900</v>
      </c>
      <c r="B1319" s="9">
        <f t="shared" si="480"/>
        <v>130.9</v>
      </c>
      <c r="C1319" s="13">
        <f>tarifest3(A1319,$A$3,Param!$B$5,Param!$C$5,Param!$D$5,Param!$E$5,Param!$B$6,Param!$C$6,Param!$D$6,Param!$E$6)</f>
        <v>45641</v>
      </c>
      <c r="D1319" s="3">
        <f t="shared" si="493"/>
        <v>34.867074102368214</v>
      </c>
      <c r="E1319" s="3">
        <f>tarifest3grenz(A1319,$A$3,Param!$B$5,Param!$C$5,Param!$D$5,Param!$E$5,Param!$B$6,Param!$C$6,Param!$D$6,Param!$E$6)*100</f>
        <v>42</v>
      </c>
      <c r="F1319" s="13">
        <f>soli3(C1319,$A$3,Param!$J$4,Param!$J$5,Param!$J$6)</f>
        <v>2510.25</v>
      </c>
      <c r="G1319" s="3">
        <f>soli3grenz(C1319,$A$3,Param!$J$4,Param!$J$5,Param!$J$6)*100</f>
        <v>5.5</v>
      </c>
      <c r="H1319" s="13">
        <f t="shared" si="484"/>
        <v>48151.25</v>
      </c>
      <c r="I1319" s="3">
        <f t="shared" si="483"/>
        <v>36.784759358288774</v>
      </c>
      <c r="J1319" s="13">
        <f t="shared" si="485"/>
        <v>44.309999999999995</v>
      </c>
      <c r="K1319" s="13">
        <f>tarifest3(A1319,$A$3,Param!$B$10,Param!$C$10,Param!$D$10,Param!$E$10,Param!$B$11,Param!$C$11,Param!$D$11,Param!$E$11)</f>
        <v>49987</v>
      </c>
      <c r="L1319" s="3">
        <f t="shared" si="494"/>
        <v>38.18716577540107</v>
      </c>
      <c r="M1319" s="3">
        <f>tarifest3grenz(A1319,$A$3,Param!$B$10,Param!$C$10,Param!$D$10,Param!$E$10,Param!$B$11,Param!$C$11,Param!$D$11,Param!$E$11)*100</f>
        <v>42</v>
      </c>
      <c r="N1319" s="3">
        <f t="shared" si="495"/>
        <v>35587</v>
      </c>
      <c r="O1319" s="3">
        <f t="shared" si="496"/>
        <v>27.186401833460653</v>
      </c>
      <c r="P1319" s="13">
        <f t="shared" si="486"/>
        <v>91630</v>
      </c>
      <c r="Q1319" s="13">
        <f t="shared" si="497"/>
        <v>0</v>
      </c>
      <c r="R1319" s="13">
        <f>tarifest3(A1319-$K$3,$A$3,Param!$B$10,Param!$C$10,Param!$D$10,Param!$E$10,Param!$B$11,Param!$C$11,Param!$D$11,Param!$E$11)</f>
        <v>41347</v>
      </c>
      <c r="S1319" s="3">
        <f t="shared" si="498"/>
        <v>31.586707410236819</v>
      </c>
      <c r="T1319" s="3">
        <f>IF(A1319&lt;$K$3,$K$2,tarifest3grenz(A1319-$K$3,$A$3,Param!$B$10,Param!$C$10,Param!$D$10,Param!$E$10,Param!$B$11,Param!$C$11,Param!$D$11,Param!$E$11))*100</f>
        <v>42</v>
      </c>
      <c r="U1319" s="3">
        <f>MAX(K1319-tarifest3($K$3,$A$3,Param!$B$10,Param!$C$10,Param!$D$10,Param!$E$10,Param!$B$11,Param!$C$11,Param!$D$11,Param!$E$11),0)</f>
        <v>44757</v>
      </c>
      <c r="V1319" s="3">
        <f t="shared" si="499"/>
        <v>34.191749427043547</v>
      </c>
      <c r="W1319" s="3">
        <f t="shared" si="500"/>
        <v>42</v>
      </c>
      <c r="X1319" s="3">
        <f>soli3grenz(K1319,$A$3,Param!$J$9,Param!$J$10,Param!$J$11)*100</f>
        <v>5.5</v>
      </c>
      <c r="Y1319" s="13">
        <f t="shared" si="487"/>
        <v>44757</v>
      </c>
      <c r="Z1319" s="3">
        <f t="shared" si="501"/>
        <v>34.191749427043547</v>
      </c>
      <c r="AA1319" s="13">
        <f t="shared" si="488"/>
        <v>42</v>
      </c>
      <c r="AB1319" s="13">
        <f t="shared" si="489"/>
        <v>-3394.25</v>
      </c>
      <c r="AC1319" s="13">
        <f t="shared" si="490"/>
        <v>-2.5930099312452271</v>
      </c>
      <c r="AD1319" s="13">
        <f t="shared" si="491"/>
        <v>-2.3099999999999952</v>
      </c>
      <c r="AE1319" s="3">
        <f t="shared" si="492"/>
        <v>0</v>
      </c>
      <c r="AF1319" s="13">
        <f t="shared" si="481"/>
        <v>3394.25</v>
      </c>
      <c r="AG1319" s="13">
        <f t="shared" si="502"/>
        <v>2.5930099312452271</v>
      </c>
      <c r="AH1319" s="13">
        <f t="shared" si="482"/>
        <v>2.5930099312452271</v>
      </c>
    </row>
    <row r="1320" spans="1:34" x14ac:dyDescent="0.2">
      <c r="A1320" s="8">
        <f t="shared" si="503"/>
        <v>131000</v>
      </c>
      <c r="B1320" s="9">
        <f t="shared" si="480"/>
        <v>131</v>
      </c>
      <c r="C1320" s="13">
        <f>tarifest3(A1320,$A$3,Param!$B$5,Param!$C$5,Param!$D$5,Param!$E$5,Param!$B$6,Param!$C$6,Param!$D$6,Param!$E$6)</f>
        <v>45683</v>
      </c>
      <c r="D1320" s="3">
        <f t="shared" si="493"/>
        <v>34.872519083969465</v>
      </c>
      <c r="E1320" s="3">
        <f>tarifest3grenz(A1320,$A$3,Param!$B$5,Param!$C$5,Param!$D$5,Param!$E$5,Param!$B$6,Param!$C$6,Param!$D$6,Param!$E$6)*100</f>
        <v>42</v>
      </c>
      <c r="F1320" s="13">
        <f>soli3(C1320,$A$3,Param!$J$4,Param!$J$5,Param!$J$6)</f>
        <v>2512.56</v>
      </c>
      <c r="G1320" s="3">
        <f>soli3grenz(C1320,$A$3,Param!$J$4,Param!$J$5,Param!$J$6)*100</f>
        <v>5.5</v>
      </c>
      <c r="H1320" s="13">
        <f t="shared" si="484"/>
        <v>48195.56</v>
      </c>
      <c r="I1320" s="3">
        <f t="shared" si="483"/>
        <v>36.790503816793887</v>
      </c>
      <c r="J1320" s="13">
        <f t="shared" si="485"/>
        <v>44.309999999999995</v>
      </c>
      <c r="K1320" s="13">
        <f>tarifest3(A1320,$A$3,Param!$B$10,Param!$C$10,Param!$D$10,Param!$E$10,Param!$B$11,Param!$C$11,Param!$D$11,Param!$E$11)</f>
        <v>50029</v>
      </c>
      <c r="L1320" s="3">
        <f t="shared" si="494"/>
        <v>38.190076335877862</v>
      </c>
      <c r="M1320" s="3">
        <f>tarifest3grenz(A1320,$A$3,Param!$B$10,Param!$C$10,Param!$D$10,Param!$E$10,Param!$B$11,Param!$C$11,Param!$D$11,Param!$E$11)*100</f>
        <v>42</v>
      </c>
      <c r="N1320" s="3">
        <f t="shared" si="495"/>
        <v>35629</v>
      </c>
      <c r="O1320" s="3">
        <f t="shared" si="496"/>
        <v>27.197709923664121</v>
      </c>
      <c r="P1320" s="13">
        <f t="shared" si="486"/>
        <v>91700</v>
      </c>
      <c r="Q1320" s="13">
        <f t="shared" si="497"/>
        <v>0</v>
      </c>
      <c r="R1320" s="13">
        <f>tarifest3(A1320-$K$3,$A$3,Param!$B$10,Param!$C$10,Param!$D$10,Param!$E$10,Param!$B$11,Param!$C$11,Param!$D$11,Param!$E$11)</f>
        <v>41389</v>
      </c>
      <c r="S1320" s="3">
        <f t="shared" si="498"/>
        <v>31.594656488549617</v>
      </c>
      <c r="T1320" s="3">
        <f>IF(A1320&lt;$K$3,$K$2,tarifest3grenz(A1320-$K$3,$A$3,Param!$B$10,Param!$C$10,Param!$D$10,Param!$E$10,Param!$B$11,Param!$C$11,Param!$D$11,Param!$E$11))*100</f>
        <v>42</v>
      </c>
      <c r="U1320" s="3">
        <f>MAX(K1320-tarifest3($K$3,$A$3,Param!$B$10,Param!$C$10,Param!$D$10,Param!$E$10,Param!$B$11,Param!$C$11,Param!$D$11,Param!$E$11),0)</f>
        <v>44799</v>
      </c>
      <c r="V1320" s="3">
        <f t="shared" si="499"/>
        <v>34.197709923664121</v>
      </c>
      <c r="W1320" s="3">
        <f t="shared" si="500"/>
        <v>42</v>
      </c>
      <c r="X1320" s="3">
        <f>soli3grenz(K1320,$A$3,Param!$J$9,Param!$J$10,Param!$J$11)*100</f>
        <v>5.5</v>
      </c>
      <c r="Y1320" s="13">
        <f t="shared" si="487"/>
        <v>44799</v>
      </c>
      <c r="Z1320" s="3">
        <f t="shared" si="501"/>
        <v>34.197709923664121</v>
      </c>
      <c r="AA1320" s="13">
        <f t="shared" si="488"/>
        <v>42</v>
      </c>
      <c r="AB1320" s="13">
        <f t="shared" si="489"/>
        <v>-3396.5599999999977</v>
      </c>
      <c r="AC1320" s="13">
        <f t="shared" si="490"/>
        <v>-2.592793893129766</v>
      </c>
      <c r="AD1320" s="13">
        <f t="shared" si="491"/>
        <v>-2.3099999999999952</v>
      </c>
      <c r="AE1320" s="3">
        <f t="shared" si="492"/>
        <v>0</v>
      </c>
      <c r="AF1320" s="13">
        <f t="shared" si="481"/>
        <v>3396.5599999999977</v>
      </c>
      <c r="AG1320" s="13">
        <f t="shared" si="502"/>
        <v>2.592793893129766</v>
      </c>
      <c r="AH1320" s="13">
        <f t="shared" si="482"/>
        <v>2.592793893129766</v>
      </c>
    </row>
    <row r="1321" spans="1:34" x14ac:dyDescent="0.2">
      <c r="A1321" s="8">
        <f t="shared" si="503"/>
        <v>131100</v>
      </c>
      <c r="B1321" s="9">
        <f t="shared" si="480"/>
        <v>131.1</v>
      </c>
      <c r="C1321" s="13">
        <f>tarifest3(A1321,$A$3,Param!$B$5,Param!$C$5,Param!$D$5,Param!$E$5,Param!$B$6,Param!$C$6,Param!$D$6,Param!$E$6)</f>
        <v>45725</v>
      </c>
      <c r="D1321" s="3">
        <f t="shared" si="493"/>
        <v>34.877955758962628</v>
      </c>
      <c r="E1321" s="3">
        <f>tarifest3grenz(A1321,$A$3,Param!$B$5,Param!$C$5,Param!$D$5,Param!$E$5,Param!$B$6,Param!$C$6,Param!$D$6,Param!$E$6)*100</f>
        <v>42</v>
      </c>
      <c r="F1321" s="13">
        <f>soli3(C1321,$A$3,Param!$J$4,Param!$J$5,Param!$J$6)</f>
        <v>2514.87</v>
      </c>
      <c r="G1321" s="3">
        <f>soli3grenz(C1321,$A$3,Param!$J$4,Param!$J$5,Param!$J$6)*100</f>
        <v>5.5</v>
      </c>
      <c r="H1321" s="13">
        <f t="shared" si="484"/>
        <v>48239.87</v>
      </c>
      <c r="I1321" s="3">
        <f t="shared" si="483"/>
        <v>36.796239511823039</v>
      </c>
      <c r="J1321" s="13">
        <f t="shared" si="485"/>
        <v>44.309999999999995</v>
      </c>
      <c r="K1321" s="13">
        <f>tarifest3(A1321,$A$3,Param!$B$10,Param!$C$10,Param!$D$10,Param!$E$10,Param!$B$11,Param!$C$11,Param!$D$11,Param!$E$11)</f>
        <v>50071</v>
      </c>
      <c r="L1321" s="3">
        <f t="shared" si="494"/>
        <v>38.192982456140349</v>
      </c>
      <c r="M1321" s="3">
        <f>tarifest3grenz(A1321,$A$3,Param!$B$10,Param!$C$10,Param!$D$10,Param!$E$10,Param!$B$11,Param!$C$11,Param!$D$11,Param!$E$11)*100</f>
        <v>42</v>
      </c>
      <c r="N1321" s="3">
        <f t="shared" si="495"/>
        <v>35671</v>
      </c>
      <c r="O1321" s="3">
        <f t="shared" si="496"/>
        <v>27.209000762776508</v>
      </c>
      <c r="P1321" s="13">
        <f t="shared" si="486"/>
        <v>91770</v>
      </c>
      <c r="Q1321" s="13">
        <f t="shared" si="497"/>
        <v>0</v>
      </c>
      <c r="R1321" s="13">
        <f>tarifest3(A1321-$K$3,$A$3,Param!$B$10,Param!$C$10,Param!$D$10,Param!$E$10,Param!$B$11,Param!$C$11,Param!$D$11,Param!$E$11)</f>
        <v>41431</v>
      </c>
      <c r="S1321" s="3">
        <f t="shared" si="498"/>
        <v>31.602593440122046</v>
      </c>
      <c r="T1321" s="3">
        <f>IF(A1321&lt;$K$3,$K$2,tarifest3grenz(A1321-$K$3,$A$3,Param!$B$10,Param!$C$10,Param!$D$10,Param!$E$10,Param!$B$11,Param!$C$11,Param!$D$11,Param!$E$11))*100</f>
        <v>42</v>
      </c>
      <c r="U1321" s="3">
        <f>MAX(K1321-tarifest3($K$3,$A$3,Param!$B$10,Param!$C$10,Param!$D$10,Param!$E$10,Param!$B$11,Param!$C$11,Param!$D$11,Param!$E$11),0)</f>
        <v>44841</v>
      </c>
      <c r="V1321" s="3">
        <f t="shared" si="499"/>
        <v>34.203661327231124</v>
      </c>
      <c r="W1321" s="3">
        <f t="shared" si="500"/>
        <v>42</v>
      </c>
      <c r="X1321" s="3">
        <f>soli3grenz(K1321,$A$3,Param!$J$9,Param!$J$10,Param!$J$11)*100</f>
        <v>5.5</v>
      </c>
      <c r="Y1321" s="13">
        <f t="shared" si="487"/>
        <v>44841</v>
      </c>
      <c r="Z1321" s="3">
        <f t="shared" si="501"/>
        <v>34.203661327231124</v>
      </c>
      <c r="AA1321" s="13">
        <f t="shared" si="488"/>
        <v>42</v>
      </c>
      <c r="AB1321" s="13">
        <f t="shared" si="489"/>
        <v>-3398.8700000000026</v>
      </c>
      <c r="AC1321" s="13">
        <f t="shared" si="490"/>
        <v>-2.5925781845919147</v>
      </c>
      <c r="AD1321" s="13">
        <f t="shared" si="491"/>
        <v>-2.3099999999999952</v>
      </c>
      <c r="AE1321" s="3">
        <f t="shared" si="492"/>
        <v>0</v>
      </c>
      <c r="AF1321" s="13">
        <f t="shared" si="481"/>
        <v>3398.8700000000026</v>
      </c>
      <c r="AG1321" s="13">
        <f t="shared" si="502"/>
        <v>2.5925781845919147</v>
      </c>
      <c r="AH1321" s="13">
        <f t="shared" si="482"/>
        <v>2.5925781845919147</v>
      </c>
    </row>
    <row r="1322" spans="1:34" x14ac:dyDescent="0.2">
      <c r="A1322" s="8">
        <f t="shared" si="503"/>
        <v>131200</v>
      </c>
      <c r="B1322" s="9">
        <f t="shared" si="480"/>
        <v>131.19999999999999</v>
      </c>
      <c r="C1322" s="13">
        <f>tarifest3(A1322,$A$3,Param!$B$5,Param!$C$5,Param!$D$5,Param!$E$5,Param!$B$6,Param!$C$6,Param!$D$6,Param!$E$6)</f>
        <v>45767</v>
      </c>
      <c r="D1322" s="3">
        <f t="shared" si="493"/>
        <v>34.883384146341463</v>
      </c>
      <c r="E1322" s="3">
        <f>tarifest3grenz(A1322,$A$3,Param!$B$5,Param!$C$5,Param!$D$5,Param!$E$5,Param!$B$6,Param!$C$6,Param!$D$6,Param!$E$6)*100</f>
        <v>42</v>
      </c>
      <c r="F1322" s="13">
        <f>soli3(C1322,$A$3,Param!$J$4,Param!$J$5,Param!$J$6)</f>
        <v>2517.1799999999998</v>
      </c>
      <c r="G1322" s="3">
        <f>soli3grenz(C1322,$A$3,Param!$J$4,Param!$J$5,Param!$J$6)*100</f>
        <v>5.5</v>
      </c>
      <c r="H1322" s="13">
        <f t="shared" si="484"/>
        <v>48284.18</v>
      </c>
      <c r="I1322" s="3">
        <f t="shared" si="483"/>
        <v>36.801966463414637</v>
      </c>
      <c r="J1322" s="13">
        <f t="shared" si="485"/>
        <v>44.309999999999995</v>
      </c>
      <c r="K1322" s="13">
        <f>tarifest3(A1322,$A$3,Param!$B$10,Param!$C$10,Param!$D$10,Param!$E$10,Param!$B$11,Param!$C$11,Param!$D$11,Param!$E$11)</f>
        <v>50113</v>
      </c>
      <c r="L1322" s="3">
        <f t="shared" si="494"/>
        <v>38.195884146341463</v>
      </c>
      <c r="M1322" s="3">
        <f>tarifest3grenz(A1322,$A$3,Param!$B$10,Param!$C$10,Param!$D$10,Param!$E$10,Param!$B$11,Param!$C$11,Param!$D$11,Param!$E$11)*100</f>
        <v>42</v>
      </c>
      <c r="N1322" s="3">
        <f t="shared" si="495"/>
        <v>35713</v>
      </c>
      <c r="O1322" s="3">
        <f t="shared" si="496"/>
        <v>27.220274390243905</v>
      </c>
      <c r="P1322" s="13">
        <f t="shared" si="486"/>
        <v>91840</v>
      </c>
      <c r="Q1322" s="13">
        <f t="shared" si="497"/>
        <v>0</v>
      </c>
      <c r="R1322" s="13">
        <f>tarifest3(A1322-$K$3,$A$3,Param!$B$10,Param!$C$10,Param!$D$10,Param!$E$10,Param!$B$11,Param!$C$11,Param!$D$11,Param!$E$11)</f>
        <v>41473</v>
      </c>
      <c r="S1322" s="3">
        <f t="shared" si="498"/>
        <v>31.610518292682926</v>
      </c>
      <c r="T1322" s="3">
        <f>IF(A1322&lt;$K$3,$K$2,tarifest3grenz(A1322-$K$3,$A$3,Param!$B$10,Param!$C$10,Param!$D$10,Param!$E$10,Param!$B$11,Param!$C$11,Param!$D$11,Param!$E$11))*100</f>
        <v>42</v>
      </c>
      <c r="U1322" s="3">
        <f>MAX(K1322-tarifest3($K$3,$A$3,Param!$B$10,Param!$C$10,Param!$D$10,Param!$E$10,Param!$B$11,Param!$C$11,Param!$D$11,Param!$E$11),0)</f>
        <v>44883</v>
      </c>
      <c r="V1322" s="3">
        <f t="shared" si="499"/>
        <v>34.209603658536587</v>
      </c>
      <c r="W1322" s="3">
        <f t="shared" si="500"/>
        <v>42</v>
      </c>
      <c r="X1322" s="3">
        <f>soli3grenz(K1322,$A$3,Param!$J$9,Param!$J$10,Param!$J$11)*100</f>
        <v>5.5</v>
      </c>
      <c r="Y1322" s="13">
        <f t="shared" si="487"/>
        <v>44883</v>
      </c>
      <c r="Z1322" s="3">
        <f t="shared" si="501"/>
        <v>34.209603658536587</v>
      </c>
      <c r="AA1322" s="13">
        <f t="shared" si="488"/>
        <v>42</v>
      </c>
      <c r="AB1322" s="13">
        <f t="shared" si="489"/>
        <v>-3401.1800000000003</v>
      </c>
      <c r="AC1322" s="13">
        <f t="shared" si="490"/>
        <v>-2.59236280487805</v>
      </c>
      <c r="AD1322" s="13">
        <f t="shared" si="491"/>
        <v>-2.3099999999999952</v>
      </c>
      <c r="AE1322" s="3">
        <f t="shared" si="492"/>
        <v>0</v>
      </c>
      <c r="AF1322" s="13">
        <f t="shared" si="481"/>
        <v>3401.1800000000003</v>
      </c>
      <c r="AG1322" s="13">
        <f t="shared" si="502"/>
        <v>2.59236280487805</v>
      </c>
      <c r="AH1322" s="13">
        <f t="shared" si="482"/>
        <v>2.59236280487805</v>
      </c>
    </row>
    <row r="1323" spans="1:34" x14ac:dyDescent="0.2">
      <c r="A1323" s="8">
        <f t="shared" si="503"/>
        <v>131300</v>
      </c>
      <c r="B1323" s="9">
        <f t="shared" si="480"/>
        <v>131.30000000000001</v>
      </c>
      <c r="C1323" s="13">
        <f>tarifest3(A1323,$A$3,Param!$B$5,Param!$C$5,Param!$D$5,Param!$E$5,Param!$B$6,Param!$C$6,Param!$D$6,Param!$E$6)</f>
        <v>45809</v>
      </c>
      <c r="D1323" s="3">
        <f t="shared" si="493"/>
        <v>34.888804265041891</v>
      </c>
      <c r="E1323" s="3">
        <f>tarifest3grenz(A1323,$A$3,Param!$B$5,Param!$C$5,Param!$D$5,Param!$E$5,Param!$B$6,Param!$C$6,Param!$D$6,Param!$E$6)*100</f>
        <v>42</v>
      </c>
      <c r="F1323" s="13">
        <f>soli3(C1323,$A$3,Param!$J$4,Param!$J$5,Param!$J$6)</f>
        <v>2519.4899999999998</v>
      </c>
      <c r="G1323" s="3">
        <f>soli3grenz(C1323,$A$3,Param!$J$4,Param!$J$5,Param!$J$6)*100</f>
        <v>5.5</v>
      </c>
      <c r="H1323" s="13">
        <f t="shared" si="484"/>
        <v>48328.49</v>
      </c>
      <c r="I1323" s="3">
        <f t="shared" si="483"/>
        <v>36.807684691546079</v>
      </c>
      <c r="J1323" s="13">
        <f t="shared" si="485"/>
        <v>44.309999999999995</v>
      </c>
      <c r="K1323" s="13">
        <f>tarifest3(A1323,$A$3,Param!$B$10,Param!$C$10,Param!$D$10,Param!$E$10,Param!$B$11,Param!$C$11,Param!$D$11,Param!$E$11)</f>
        <v>50155</v>
      </c>
      <c r="L1323" s="3">
        <f t="shared" si="494"/>
        <v>38.198781416603197</v>
      </c>
      <c r="M1323" s="3">
        <f>tarifest3grenz(A1323,$A$3,Param!$B$10,Param!$C$10,Param!$D$10,Param!$E$10,Param!$B$11,Param!$C$11,Param!$D$11,Param!$E$11)*100</f>
        <v>42</v>
      </c>
      <c r="N1323" s="3">
        <f t="shared" si="495"/>
        <v>35755</v>
      </c>
      <c r="O1323" s="3">
        <f t="shared" si="496"/>
        <v>27.231530845392232</v>
      </c>
      <c r="P1323" s="13">
        <f t="shared" si="486"/>
        <v>91910</v>
      </c>
      <c r="Q1323" s="13">
        <f t="shared" si="497"/>
        <v>0</v>
      </c>
      <c r="R1323" s="13">
        <f>tarifest3(A1323-$K$3,$A$3,Param!$B$10,Param!$C$10,Param!$D$10,Param!$E$10,Param!$B$11,Param!$C$11,Param!$D$11,Param!$E$11)</f>
        <v>41515</v>
      </c>
      <c r="S1323" s="3">
        <f t="shared" si="498"/>
        <v>31.618431073876618</v>
      </c>
      <c r="T1323" s="3">
        <f>IF(A1323&lt;$K$3,$K$2,tarifest3grenz(A1323-$K$3,$A$3,Param!$B$10,Param!$C$10,Param!$D$10,Param!$E$10,Param!$B$11,Param!$C$11,Param!$D$11,Param!$E$11))*100</f>
        <v>42</v>
      </c>
      <c r="U1323" s="3">
        <f>MAX(K1323-tarifest3($K$3,$A$3,Param!$B$10,Param!$C$10,Param!$D$10,Param!$E$10,Param!$B$11,Param!$C$11,Param!$D$11,Param!$E$11),0)</f>
        <v>44925</v>
      </c>
      <c r="V1323" s="3">
        <f t="shared" si="499"/>
        <v>34.215536938309214</v>
      </c>
      <c r="W1323" s="3">
        <f t="shared" si="500"/>
        <v>42</v>
      </c>
      <c r="X1323" s="3">
        <f>soli3grenz(K1323,$A$3,Param!$J$9,Param!$J$10,Param!$J$11)*100</f>
        <v>5.5</v>
      </c>
      <c r="Y1323" s="13">
        <f t="shared" si="487"/>
        <v>44925</v>
      </c>
      <c r="Z1323" s="3">
        <f t="shared" si="501"/>
        <v>34.215536938309214</v>
      </c>
      <c r="AA1323" s="13">
        <f t="shared" si="488"/>
        <v>42</v>
      </c>
      <c r="AB1323" s="13">
        <f t="shared" si="489"/>
        <v>-3403.489999999998</v>
      </c>
      <c r="AC1323" s="13">
        <f t="shared" si="490"/>
        <v>-2.5921477532368655</v>
      </c>
      <c r="AD1323" s="13">
        <f t="shared" si="491"/>
        <v>-2.3099999999999952</v>
      </c>
      <c r="AE1323" s="3">
        <f t="shared" si="492"/>
        <v>0</v>
      </c>
      <c r="AF1323" s="13">
        <f t="shared" si="481"/>
        <v>3403.489999999998</v>
      </c>
      <c r="AG1323" s="13">
        <f t="shared" si="502"/>
        <v>2.5921477532368655</v>
      </c>
      <c r="AH1323" s="13">
        <f t="shared" si="482"/>
        <v>2.5921477532368655</v>
      </c>
    </row>
    <row r="1324" spans="1:34" x14ac:dyDescent="0.2">
      <c r="A1324" s="8">
        <f t="shared" si="503"/>
        <v>131400</v>
      </c>
      <c r="B1324" s="9">
        <f t="shared" si="480"/>
        <v>131.4</v>
      </c>
      <c r="C1324" s="13">
        <f>tarifest3(A1324,$A$3,Param!$B$5,Param!$C$5,Param!$D$5,Param!$E$5,Param!$B$6,Param!$C$6,Param!$D$6,Param!$E$6)</f>
        <v>45851</v>
      </c>
      <c r="D1324" s="3">
        <f t="shared" si="493"/>
        <v>34.894216133942166</v>
      </c>
      <c r="E1324" s="3">
        <f>tarifest3grenz(A1324,$A$3,Param!$B$5,Param!$C$5,Param!$D$5,Param!$E$5,Param!$B$6,Param!$C$6,Param!$D$6,Param!$E$6)*100</f>
        <v>42</v>
      </c>
      <c r="F1324" s="13">
        <f>soli3(C1324,$A$3,Param!$J$4,Param!$J$5,Param!$J$6)</f>
        <v>2521.8000000000002</v>
      </c>
      <c r="G1324" s="3">
        <f>soli3grenz(C1324,$A$3,Param!$J$4,Param!$J$5,Param!$J$6)*100</f>
        <v>5.5</v>
      </c>
      <c r="H1324" s="13">
        <f t="shared" si="484"/>
        <v>48372.800000000003</v>
      </c>
      <c r="I1324" s="3">
        <f t="shared" si="483"/>
        <v>36.813394216133943</v>
      </c>
      <c r="J1324" s="13">
        <f t="shared" si="485"/>
        <v>44.309999999999995</v>
      </c>
      <c r="K1324" s="13">
        <f>tarifest3(A1324,$A$3,Param!$B$10,Param!$C$10,Param!$D$10,Param!$E$10,Param!$B$11,Param!$C$11,Param!$D$11,Param!$E$11)</f>
        <v>50197</v>
      </c>
      <c r="L1324" s="3">
        <f t="shared" si="494"/>
        <v>38.201674277016743</v>
      </c>
      <c r="M1324" s="3">
        <f>tarifest3grenz(A1324,$A$3,Param!$B$10,Param!$C$10,Param!$D$10,Param!$E$10,Param!$B$11,Param!$C$11,Param!$D$11,Param!$E$11)*100</f>
        <v>42</v>
      </c>
      <c r="N1324" s="3">
        <f t="shared" si="495"/>
        <v>35797</v>
      </c>
      <c r="O1324" s="3">
        <f t="shared" si="496"/>
        <v>27.2427701674277</v>
      </c>
      <c r="P1324" s="13">
        <f t="shared" si="486"/>
        <v>91980</v>
      </c>
      <c r="Q1324" s="13">
        <f t="shared" si="497"/>
        <v>0</v>
      </c>
      <c r="R1324" s="13">
        <f>tarifest3(A1324-$K$3,$A$3,Param!$B$10,Param!$C$10,Param!$D$10,Param!$E$10,Param!$B$11,Param!$C$11,Param!$D$11,Param!$E$11)</f>
        <v>41557</v>
      </c>
      <c r="S1324" s="3">
        <f t="shared" si="498"/>
        <v>31.62633181126332</v>
      </c>
      <c r="T1324" s="3">
        <f>IF(A1324&lt;$K$3,$K$2,tarifest3grenz(A1324-$K$3,$A$3,Param!$B$10,Param!$C$10,Param!$D$10,Param!$E$10,Param!$B$11,Param!$C$11,Param!$D$11,Param!$E$11))*100</f>
        <v>42</v>
      </c>
      <c r="U1324" s="3">
        <f>MAX(K1324-tarifest3($K$3,$A$3,Param!$B$10,Param!$C$10,Param!$D$10,Param!$E$10,Param!$B$11,Param!$C$11,Param!$D$11,Param!$E$11),0)</f>
        <v>44967</v>
      </c>
      <c r="V1324" s="3">
        <f t="shared" si="499"/>
        <v>34.221461187214615</v>
      </c>
      <c r="W1324" s="3">
        <f t="shared" si="500"/>
        <v>42</v>
      </c>
      <c r="X1324" s="3">
        <f>soli3grenz(K1324,$A$3,Param!$J$9,Param!$J$10,Param!$J$11)*100</f>
        <v>5.5</v>
      </c>
      <c r="Y1324" s="13">
        <f t="shared" si="487"/>
        <v>44967</v>
      </c>
      <c r="Z1324" s="3">
        <f t="shared" si="501"/>
        <v>34.221461187214615</v>
      </c>
      <c r="AA1324" s="13">
        <f t="shared" si="488"/>
        <v>42</v>
      </c>
      <c r="AB1324" s="13">
        <f t="shared" si="489"/>
        <v>-3405.8000000000029</v>
      </c>
      <c r="AC1324" s="13">
        <f t="shared" si="490"/>
        <v>-2.5919330289193283</v>
      </c>
      <c r="AD1324" s="13">
        <f t="shared" si="491"/>
        <v>-2.3099999999999952</v>
      </c>
      <c r="AE1324" s="3">
        <f t="shared" si="492"/>
        <v>0</v>
      </c>
      <c r="AF1324" s="13">
        <f t="shared" si="481"/>
        <v>3405.8000000000029</v>
      </c>
      <c r="AG1324" s="13">
        <f t="shared" si="502"/>
        <v>2.5919330289193283</v>
      </c>
      <c r="AH1324" s="13">
        <f t="shared" si="482"/>
        <v>2.5919330289193283</v>
      </c>
    </row>
    <row r="1325" spans="1:34" x14ac:dyDescent="0.2">
      <c r="A1325" s="8">
        <f t="shared" si="503"/>
        <v>131500</v>
      </c>
      <c r="B1325" s="9">
        <f t="shared" ref="B1325:B1388" si="504">+A1325/1000</f>
        <v>131.5</v>
      </c>
      <c r="C1325" s="13">
        <f>tarifest3(A1325,$A$3,Param!$B$5,Param!$C$5,Param!$D$5,Param!$E$5,Param!$B$6,Param!$C$6,Param!$D$6,Param!$E$6)</f>
        <v>45893</v>
      </c>
      <c r="D1325" s="3">
        <f t="shared" si="493"/>
        <v>34.899619771863115</v>
      </c>
      <c r="E1325" s="3">
        <f>tarifest3grenz(A1325,$A$3,Param!$B$5,Param!$C$5,Param!$D$5,Param!$E$5,Param!$B$6,Param!$C$6,Param!$D$6,Param!$E$6)*100</f>
        <v>42</v>
      </c>
      <c r="F1325" s="13">
        <f>soli3(C1325,$A$3,Param!$J$4,Param!$J$5,Param!$J$6)</f>
        <v>2524.11</v>
      </c>
      <c r="G1325" s="3">
        <f>soli3grenz(C1325,$A$3,Param!$J$4,Param!$J$5,Param!$J$6)*100</f>
        <v>5.5</v>
      </c>
      <c r="H1325" s="13">
        <f t="shared" si="484"/>
        <v>48417.11</v>
      </c>
      <c r="I1325" s="3">
        <f t="shared" si="483"/>
        <v>36.819095057034225</v>
      </c>
      <c r="J1325" s="13">
        <f t="shared" si="485"/>
        <v>44.309999999999995</v>
      </c>
      <c r="K1325" s="13">
        <f>tarifest3(A1325,$A$3,Param!$B$10,Param!$C$10,Param!$D$10,Param!$E$10,Param!$B$11,Param!$C$11,Param!$D$11,Param!$E$11)</f>
        <v>50239</v>
      </c>
      <c r="L1325" s="3">
        <f t="shared" si="494"/>
        <v>38.204562737642583</v>
      </c>
      <c r="M1325" s="3">
        <f>tarifest3grenz(A1325,$A$3,Param!$B$10,Param!$C$10,Param!$D$10,Param!$E$10,Param!$B$11,Param!$C$11,Param!$D$11,Param!$E$11)*100</f>
        <v>42</v>
      </c>
      <c r="N1325" s="3">
        <f t="shared" si="495"/>
        <v>35839</v>
      </c>
      <c r="O1325" s="3">
        <f t="shared" si="496"/>
        <v>27.253992395437258</v>
      </c>
      <c r="P1325" s="13">
        <f t="shared" si="486"/>
        <v>92050</v>
      </c>
      <c r="Q1325" s="13">
        <f t="shared" si="497"/>
        <v>0</v>
      </c>
      <c r="R1325" s="13">
        <f>tarifest3(A1325-$K$3,$A$3,Param!$B$10,Param!$C$10,Param!$D$10,Param!$E$10,Param!$B$11,Param!$C$11,Param!$D$11,Param!$E$11)</f>
        <v>41599</v>
      </c>
      <c r="S1325" s="3">
        <f t="shared" si="498"/>
        <v>31.634220532319389</v>
      </c>
      <c r="T1325" s="3">
        <f>IF(A1325&lt;$K$3,$K$2,tarifest3grenz(A1325-$K$3,$A$3,Param!$B$10,Param!$C$10,Param!$D$10,Param!$E$10,Param!$B$11,Param!$C$11,Param!$D$11,Param!$E$11))*100</f>
        <v>42</v>
      </c>
      <c r="U1325" s="3">
        <f>MAX(K1325-tarifest3($K$3,$A$3,Param!$B$10,Param!$C$10,Param!$D$10,Param!$E$10,Param!$B$11,Param!$C$11,Param!$D$11,Param!$E$11),0)</f>
        <v>45009</v>
      </c>
      <c r="V1325" s="3">
        <f t="shared" si="499"/>
        <v>34.227376425855518</v>
      </c>
      <c r="W1325" s="3">
        <f t="shared" si="500"/>
        <v>42</v>
      </c>
      <c r="X1325" s="3">
        <f>soli3grenz(K1325,$A$3,Param!$J$9,Param!$J$10,Param!$J$11)*100</f>
        <v>5.5</v>
      </c>
      <c r="Y1325" s="13">
        <f t="shared" si="487"/>
        <v>45009</v>
      </c>
      <c r="Z1325" s="3">
        <f t="shared" si="501"/>
        <v>34.227376425855518</v>
      </c>
      <c r="AA1325" s="13">
        <f t="shared" si="488"/>
        <v>42</v>
      </c>
      <c r="AB1325" s="13">
        <f t="shared" si="489"/>
        <v>-3408.1100000000006</v>
      </c>
      <c r="AC1325" s="13">
        <f t="shared" si="490"/>
        <v>-2.5917186311787077</v>
      </c>
      <c r="AD1325" s="13">
        <f t="shared" si="491"/>
        <v>-2.3099999999999952</v>
      </c>
      <c r="AE1325" s="3">
        <f t="shared" si="492"/>
        <v>0</v>
      </c>
      <c r="AF1325" s="13">
        <f t="shared" si="481"/>
        <v>3408.1100000000006</v>
      </c>
      <c r="AG1325" s="13">
        <f t="shared" si="502"/>
        <v>2.5917186311787077</v>
      </c>
      <c r="AH1325" s="13">
        <f t="shared" si="482"/>
        <v>2.5917186311787077</v>
      </c>
    </row>
    <row r="1326" spans="1:34" x14ac:dyDescent="0.2">
      <c r="A1326" s="8">
        <f t="shared" si="503"/>
        <v>131600</v>
      </c>
      <c r="B1326" s="9">
        <f t="shared" si="504"/>
        <v>131.6</v>
      </c>
      <c r="C1326" s="13">
        <f>tarifest3(A1326,$A$3,Param!$B$5,Param!$C$5,Param!$D$5,Param!$E$5,Param!$B$6,Param!$C$6,Param!$D$6,Param!$E$6)</f>
        <v>45935</v>
      </c>
      <c r="D1326" s="3">
        <f t="shared" si="493"/>
        <v>34.905015197568389</v>
      </c>
      <c r="E1326" s="3">
        <f>tarifest3grenz(A1326,$A$3,Param!$B$5,Param!$C$5,Param!$D$5,Param!$E$5,Param!$B$6,Param!$C$6,Param!$D$6,Param!$E$6)*100</f>
        <v>42</v>
      </c>
      <c r="F1326" s="13">
        <f>soli3(C1326,$A$3,Param!$J$4,Param!$J$5,Param!$J$6)</f>
        <v>2526.42</v>
      </c>
      <c r="G1326" s="3">
        <f>soli3grenz(C1326,$A$3,Param!$J$4,Param!$J$5,Param!$J$6)*100</f>
        <v>5.5</v>
      </c>
      <c r="H1326" s="13">
        <f t="shared" si="484"/>
        <v>48461.42</v>
      </c>
      <c r="I1326" s="3">
        <f t="shared" si="483"/>
        <v>36.824787234042553</v>
      </c>
      <c r="J1326" s="13">
        <f t="shared" si="485"/>
        <v>44.309999999999995</v>
      </c>
      <c r="K1326" s="13">
        <f>tarifest3(A1326,$A$3,Param!$B$10,Param!$C$10,Param!$D$10,Param!$E$10,Param!$B$11,Param!$C$11,Param!$D$11,Param!$E$11)</f>
        <v>50281</v>
      </c>
      <c r="L1326" s="3">
        <f t="shared" si="494"/>
        <v>38.207446808510639</v>
      </c>
      <c r="M1326" s="3">
        <f>tarifest3grenz(A1326,$A$3,Param!$B$10,Param!$C$10,Param!$D$10,Param!$E$10,Param!$B$11,Param!$C$11,Param!$D$11,Param!$E$11)*100</f>
        <v>42</v>
      </c>
      <c r="N1326" s="3">
        <f t="shared" si="495"/>
        <v>35881</v>
      </c>
      <c r="O1326" s="3">
        <f t="shared" si="496"/>
        <v>27.265197568389059</v>
      </c>
      <c r="P1326" s="13">
        <f t="shared" si="486"/>
        <v>92120</v>
      </c>
      <c r="Q1326" s="13">
        <f t="shared" si="497"/>
        <v>0</v>
      </c>
      <c r="R1326" s="13">
        <f>tarifest3(A1326-$K$3,$A$3,Param!$B$10,Param!$C$10,Param!$D$10,Param!$E$10,Param!$B$11,Param!$C$11,Param!$D$11,Param!$E$11)</f>
        <v>41641</v>
      </c>
      <c r="S1326" s="3">
        <f t="shared" si="498"/>
        <v>31.642097264437691</v>
      </c>
      <c r="T1326" s="3">
        <f>IF(A1326&lt;$K$3,$K$2,tarifest3grenz(A1326-$K$3,$A$3,Param!$B$10,Param!$C$10,Param!$D$10,Param!$E$10,Param!$B$11,Param!$C$11,Param!$D$11,Param!$E$11))*100</f>
        <v>42</v>
      </c>
      <c r="U1326" s="3">
        <f>MAX(K1326-tarifest3($K$3,$A$3,Param!$B$10,Param!$C$10,Param!$D$10,Param!$E$10,Param!$B$11,Param!$C$11,Param!$D$11,Param!$E$11),0)</f>
        <v>45051</v>
      </c>
      <c r="V1326" s="3">
        <f t="shared" si="499"/>
        <v>34.233282674772035</v>
      </c>
      <c r="W1326" s="3">
        <f t="shared" si="500"/>
        <v>42</v>
      </c>
      <c r="X1326" s="3">
        <f>soli3grenz(K1326,$A$3,Param!$J$9,Param!$J$10,Param!$J$11)*100</f>
        <v>5.5</v>
      </c>
      <c r="Y1326" s="13">
        <f t="shared" si="487"/>
        <v>45051</v>
      </c>
      <c r="Z1326" s="3">
        <f t="shared" si="501"/>
        <v>34.233282674772035</v>
      </c>
      <c r="AA1326" s="13">
        <f t="shared" si="488"/>
        <v>42</v>
      </c>
      <c r="AB1326" s="13">
        <f t="shared" si="489"/>
        <v>-3410.4199999999983</v>
      </c>
      <c r="AC1326" s="13">
        <f t="shared" si="490"/>
        <v>-2.5915045592705184</v>
      </c>
      <c r="AD1326" s="13">
        <f t="shared" si="491"/>
        <v>-2.3099999999999952</v>
      </c>
      <c r="AE1326" s="3">
        <f t="shared" si="492"/>
        <v>0</v>
      </c>
      <c r="AF1326" s="13">
        <f t="shared" si="481"/>
        <v>3410.4199999999983</v>
      </c>
      <c r="AG1326" s="13">
        <f t="shared" si="502"/>
        <v>2.5915045592705184</v>
      </c>
      <c r="AH1326" s="13">
        <f t="shared" si="482"/>
        <v>2.5915045592705184</v>
      </c>
    </row>
    <row r="1327" spans="1:34" x14ac:dyDescent="0.2">
      <c r="A1327" s="8">
        <f t="shared" si="503"/>
        <v>131700</v>
      </c>
      <c r="B1327" s="9">
        <f t="shared" si="504"/>
        <v>131.69999999999999</v>
      </c>
      <c r="C1327" s="13">
        <f>tarifest3(A1327,$A$3,Param!$B$5,Param!$C$5,Param!$D$5,Param!$E$5,Param!$B$6,Param!$C$6,Param!$D$6,Param!$E$6)</f>
        <v>45977</v>
      </c>
      <c r="D1327" s="3">
        <f t="shared" si="493"/>
        <v>34.910402429764616</v>
      </c>
      <c r="E1327" s="3">
        <f>tarifest3grenz(A1327,$A$3,Param!$B$5,Param!$C$5,Param!$D$5,Param!$E$5,Param!$B$6,Param!$C$6,Param!$D$6,Param!$E$6)*100</f>
        <v>42</v>
      </c>
      <c r="F1327" s="13">
        <f>soli3(C1327,$A$3,Param!$J$4,Param!$J$5,Param!$J$6)</f>
        <v>2528.73</v>
      </c>
      <c r="G1327" s="3">
        <f>soli3grenz(C1327,$A$3,Param!$J$4,Param!$J$5,Param!$J$6)*100</f>
        <v>5.5</v>
      </c>
      <c r="H1327" s="13">
        <f t="shared" si="484"/>
        <v>48505.73</v>
      </c>
      <c r="I1327" s="3">
        <f t="shared" si="483"/>
        <v>36.830470766894457</v>
      </c>
      <c r="J1327" s="13">
        <f t="shared" si="485"/>
        <v>44.309999999999995</v>
      </c>
      <c r="K1327" s="13">
        <f>tarifest3(A1327,$A$3,Param!$B$10,Param!$C$10,Param!$D$10,Param!$E$10,Param!$B$11,Param!$C$11,Param!$D$11,Param!$E$11)</f>
        <v>50323</v>
      </c>
      <c r="L1327" s="3">
        <f t="shared" si="494"/>
        <v>38.210326499620351</v>
      </c>
      <c r="M1327" s="3">
        <f>tarifest3grenz(A1327,$A$3,Param!$B$10,Param!$C$10,Param!$D$10,Param!$E$10,Param!$B$11,Param!$C$11,Param!$D$11,Param!$E$11)*100</f>
        <v>42</v>
      </c>
      <c r="N1327" s="3">
        <f t="shared" si="495"/>
        <v>35923</v>
      </c>
      <c r="O1327" s="3">
        <f t="shared" si="496"/>
        <v>27.276385725132879</v>
      </c>
      <c r="P1327" s="13">
        <f t="shared" si="486"/>
        <v>92190</v>
      </c>
      <c r="Q1327" s="13">
        <f t="shared" si="497"/>
        <v>0</v>
      </c>
      <c r="R1327" s="13">
        <f>tarifest3(A1327-$K$3,$A$3,Param!$B$10,Param!$C$10,Param!$D$10,Param!$E$10,Param!$B$11,Param!$C$11,Param!$D$11,Param!$E$11)</f>
        <v>41683</v>
      </c>
      <c r="S1327" s="3">
        <f t="shared" si="498"/>
        <v>31.649962034927864</v>
      </c>
      <c r="T1327" s="3">
        <f>IF(A1327&lt;$K$3,$K$2,tarifest3grenz(A1327-$K$3,$A$3,Param!$B$10,Param!$C$10,Param!$D$10,Param!$E$10,Param!$B$11,Param!$C$11,Param!$D$11,Param!$E$11))*100</f>
        <v>42</v>
      </c>
      <c r="U1327" s="3">
        <f>MAX(K1327-tarifest3($K$3,$A$3,Param!$B$10,Param!$C$10,Param!$D$10,Param!$E$10,Param!$B$11,Param!$C$11,Param!$D$11,Param!$E$11),0)</f>
        <v>45093</v>
      </c>
      <c r="V1327" s="3">
        <f t="shared" si="499"/>
        <v>34.239179954441909</v>
      </c>
      <c r="W1327" s="3">
        <f t="shared" si="500"/>
        <v>42</v>
      </c>
      <c r="X1327" s="3">
        <f>soli3grenz(K1327,$A$3,Param!$J$9,Param!$J$10,Param!$J$11)*100</f>
        <v>5.5</v>
      </c>
      <c r="Y1327" s="13">
        <f t="shared" si="487"/>
        <v>45093</v>
      </c>
      <c r="Z1327" s="3">
        <f t="shared" si="501"/>
        <v>34.239179954441909</v>
      </c>
      <c r="AA1327" s="13">
        <f t="shared" si="488"/>
        <v>42</v>
      </c>
      <c r="AB1327" s="13">
        <f t="shared" si="489"/>
        <v>-3412.7300000000032</v>
      </c>
      <c r="AC1327" s="13">
        <f t="shared" si="490"/>
        <v>-2.5912908124525487</v>
      </c>
      <c r="AD1327" s="13">
        <f t="shared" si="491"/>
        <v>-2.3099999999999952</v>
      </c>
      <c r="AE1327" s="3">
        <f t="shared" si="492"/>
        <v>0</v>
      </c>
      <c r="AF1327" s="13">
        <f t="shared" si="481"/>
        <v>3412.7300000000032</v>
      </c>
      <c r="AG1327" s="13">
        <f t="shared" si="502"/>
        <v>2.5912908124525487</v>
      </c>
      <c r="AH1327" s="13">
        <f t="shared" si="482"/>
        <v>2.5912908124525487</v>
      </c>
    </row>
    <row r="1328" spans="1:34" x14ac:dyDescent="0.2">
      <c r="A1328" s="8">
        <f t="shared" si="503"/>
        <v>131800</v>
      </c>
      <c r="B1328" s="9">
        <f t="shared" si="504"/>
        <v>131.80000000000001</v>
      </c>
      <c r="C1328" s="13">
        <f>tarifest3(A1328,$A$3,Param!$B$5,Param!$C$5,Param!$D$5,Param!$E$5,Param!$B$6,Param!$C$6,Param!$D$6,Param!$E$6)</f>
        <v>46019</v>
      </c>
      <c r="D1328" s="3">
        <f t="shared" si="493"/>
        <v>34.915781487101668</v>
      </c>
      <c r="E1328" s="3">
        <f>tarifest3grenz(A1328,$A$3,Param!$B$5,Param!$C$5,Param!$D$5,Param!$E$5,Param!$B$6,Param!$C$6,Param!$D$6,Param!$E$6)*100</f>
        <v>42</v>
      </c>
      <c r="F1328" s="13">
        <f>soli3(C1328,$A$3,Param!$J$4,Param!$J$5,Param!$J$6)</f>
        <v>2531.04</v>
      </c>
      <c r="G1328" s="3">
        <f>soli3grenz(C1328,$A$3,Param!$J$4,Param!$J$5,Param!$J$6)*100</f>
        <v>5.5</v>
      </c>
      <c r="H1328" s="13">
        <f t="shared" si="484"/>
        <v>48550.04</v>
      </c>
      <c r="I1328" s="3">
        <f t="shared" si="483"/>
        <v>36.836145675265556</v>
      </c>
      <c r="J1328" s="13">
        <f t="shared" si="485"/>
        <v>44.309999999999995</v>
      </c>
      <c r="K1328" s="13">
        <f>tarifest3(A1328,$A$3,Param!$B$10,Param!$C$10,Param!$D$10,Param!$E$10,Param!$B$11,Param!$C$11,Param!$D$11,Param!$E$11)</f>
        <v>50365</v>
      </c>
      <c r="L1328" s="3">
        <f t="shared" si="494"/>
        <v>38.213201820940817</v>
      </c>
      <c r="M1328" s="3">
        <f>tarifest3grenz(A1328,$A$3,Param!$B$10,Param!$C$10,Param!$D$10,Param!$E$10,Param!$B$11,Param!$C$11,Param!$D$11,Param!$E$11)*100</f>
        <v>42</v>
      </c>
      <c r="N1328" s="3">
        <f t="shared" si="495"/>
        <v>35965</v>
      </c>
      <c r="O1328" s="3">
        <f t="shared" si="496"/>
        <v>27.287556904400606</v>
      </c>
      <c r="P1328" s="13">
        <f t="shared" si="486"/>
        <v>92260</v>
      </c>
      <c r="Q1328" s="13">
        <f t="shared" si="497"/>
        <v>0</v>
      </c>
      <c r="R1328" s="13">
        <f>tarifest3(A1328-$K$3,$A$3,Param!$B$10,Param!$C$10,Param!$D$10,Param!$E$10,Param!$B$11,Param!$C$11,Param!$D$11,Param!$E$11)</f>
        <v>41725</v>
      </c>
      <c r="S1328" s="3">
        <f t="shared" si="498"/>
        <v>31.657814871016694</v>
      </c>
      <c r="T1328" s="3">
        <f>IF(A1328&lt;$K$3,$K$2,tarifest3grenz(A1328-$K$3,$A$3,Param!$B$10,Param!$C$10,Param!$D$10,Param!$E$10,Param!$B$11,Param!$C$11,Param!$D$11,Param!$E$11))*100</f>
        <v>42</v>
      </c>
      <c r="U1328" s="3">
        <f>MAX(K1328-tarifest3($K$3,$A$3,Param!$B$10,Param!$C$10,Param!$D$10,Param!$E$10,Param!$B$11,Param!$C$11,Param!$D$11,Param!$E$11),0)</f>
        <v>45135</v>
      </c>
      <c r="V1328" s="3">
        <f t="shared" si="499"/>
        <v>34.24506828528073</v>
      </c>
      <c r="W1328" s="3">
        <f t="shared" si="500"/>
        <v>42</v>
      </c>
      <c r="X1328" s="3">
        <f>soli3grenz(K1328,$A$3,Param!$J$9,Param!$J$10,Param!$J$11)*100</f>
        <v>5.5</v>
      </c>
      <c r="Y1328" s="13">
        <f t="shared" si="487"/>
        <v>45135</v>
      </c>
      <c r="Z1328" s="3">
        <f t="shared" si="501"/>
        <v>34.24506828528073</v>
      </c>
      <c r="AA1328" s="13">
        <f t="shared" si="488"/>
        <v>42</v>
      </c>
      <c r="AB1328" s="13">
        <f t="shared" si="489"/>
        <v>-3415.0400000000009</v>
      </c>
      <c r="AC1328" s="13">
        <f t="shared" si="490"/>
        <v>-2.5910773899848252</v>
      </c>
      <c r="AD1328" s="13">
        <f t="shared" si="491"/>
        <v>-2.3099999999999952</v>
      </c>
      <c r="AE1328" s="3">
        <f t="shared" si="492"/>
        <v>0</v>
      </c>
      <c r="AF1328" s="13">
        <f t="shared" si="481"/>
        <v>3415.0400000000009</v>
      </c>
      <c r="AG1328" s="13">
        <f t="shared" si="502"/>
        <v>2.5910773899848252</v>
      </c>
      <c r="AH1328" s="13">
        <f t="shared" si="482"/>
        <v>2.5910773899848252</v>
      </c>
    </row>
    <row r="1329" spans="1:34" x14ac:dyDescent="0.2">
      <c r="A1329" s="8">
        <f t="shared" si="503"/>
        <v>131900</v>
      </c>
      <c r="B1329" s="9">
        <f t="shared" si="504"/>
        <v>131.9</v>
      </c>
      <c r="C1329" s="13">
        <f>tarifest3(A1329,$A$3,Param!$B$5,Param!$C$5,Param!$D$5,Param!$E$5,Param!$B$6,Param!$C$6,Param!$D$6,Param!$E$6)</f>
        <v>46061</v>
      </c>
      <c r="D1329" s="3">
        <f t="shared" si="493"/>
        <v>34.921152388172857</v>
      </c>
      <c r="E1329" s="3">
        <f>tarifest3grenz(A1329,$A$3,Param!$B$5,Param!$C$5,Param!$D$5,Param!$E$5,Param!$B$6,Param!$C$6,Param!$D$6,Param!$E$6)*100</f>
        <v>42</v>
      </c>
      <c r="F1329" s="13">
        <f>soli3(C1329,$A$3,Param!$J$4,Param!$J$5,Param!$J$6)</f>
        <v>2533.35</v>
      </c>
      <c r="G1329" s="3">
        <f>soli3grenz(C1329,$A$3,Param!$J$4,Param!$J$5,Param!$J$6)*100</f>
        <v>5.5</v>
      </c>
      <c r="H1329" s="13">
        <f t="shared" si="484"/>
        <v>48594.35</v>
      </c>
      <c r="I1329" s="3">
        <f t="shared" si="483"/>
        <v>36.841811978771794</v>
      </c>
      <c r="J1329" s="13">
        <f t="shared" si="485"/>
        <v>44.309999999999995</v>
      </c>
      <c r="K1329" s="13">
        <f>tarifest3(A1329,$A$3,Param!$B$10,Param!$C$10,Param!$D$10,Param!$E$10,Param!$B$11,Param!$C$11,Param!$D$11,Param!$E$11)</f>
        <v>50407</v>
      </c>
      <c r="L1329" s="3">
        <f t="shared" si="494"/>
        <v>38.216072782410912</v>
      </c>
      <c r="M1329" s="3">
        <f>tarifest3grenz(A1329,$A$3,Param!$B$10,Param!$C$10,Param!$D$10,Param!$E$10,Param!$B$11,Param!$C$11,Param!$D$11,Param!$E$11)*100</f>
        <v>42</v>
      </c>
      <c r="N1329" s="3">
        <f t="shared" si="495"/>
        <v>36007</v>
      </c>
      <c r="O1329" s="3">
        <f t="shared" si="496"/>
        <v>27.298711144806671</v>
      </c>
      <c r="P1329" s="13">
        <f t="shared" si="486"/>
        <v>92330</v>
      </c>
      <c r="Q1329" s="13">
        <f t="shared" si="497"/>
        <v>0</v>
      </c>
      <c r="R1329" s="13">
        <f>tarifest3(A1329-$K$3,$A$3,Param!$B$10,Param!$C$10,Param!$D$10,Param!$E$10,Param!$B$11,Param!$C$11,Param!$D$11,Param!$E$11)</f>
        <v>41767</v>
      </c>
      <c r="S1329" s="3">
        <f t="shared" si="498"/>
        <v>31.66565579984837</v>
      </c>
      <c r="T1329" s="3">
        <f>IF(A1329&lt;$K$3,$K$2,tarifest3grenz(A1329-$K$3,$A$3,Param!$B$10,Param!$C$10,Param!$D$10,Param!$E$10,Param!$B$11,Param!$C$11,Param!$D$11,Param!$E$11))*100</f>
        <v>42</v>
      </c>
      <c r="U1329" s="3">
        <f>MAX(K1329-tarifest3($K$3,$A$3,Param!$B$10,Param!$C$10,Param!$D$10,Param!$E$10,Param!$B$11,Param!$C$11,Param!$D$11,Param!$E$11),0)</f>
        <v>45177</v>
      </c>
      <c r="V1329" s="3">
        <f t="shared" si="499"/>
        <v>34.250947687642153</v>
      </c>
      <c r="W1329" s="3">
        <f t="shared" si="500"/>
        <v>42</v>
      </c>
      <c r="X1329" s="3">
        <f>soli3grenz(K1329,$A$3,Param!$J$9,Param!$J$10,Param!$J$11)*100</f>
        <v>5.5</v>
      </c>
      <c r="Y1329" s="13">
        <f t="shared" si="487"/>
        <v>45177</v>
      </c>
      <c r="Z1329" s="3">
        <f t="shared" si="501"/>
        <v>34.250947687642153</v>
      </c>
      <c r="AA1329" s="13">
        <f t="shared" si="488"/>
        <v>42</v>
      </c>
      <c r="AB1329" s="13">
        <f t="shared" si="489"/>
        <v>-3417.3499999999985</v>
      </c>
      <c r="AC1329" s="13">
        <f t="shared" si="490"/>
        <v>-2.5908642911296411</v>
      </c>
      <c r="AD1329" s="13">
        <f t="shared" si="491"/>
        <v>-2.3099999999999952</v>
      </c>
      <c r="AE1329" s="3">
        <f t="shared" si="492"/>
        <v>0</v>
      </c>
      <c r="AF1329" s="13">
        <f t="shared" si="481"/>
        <v>3417.3499999999985</v>
      </c>
      <c r="AG1329" s="13">
        <f t="shared" si="502"/>
        <v>2.5908642911296411</v>
      </c>
      <c r="AH1329" s="13">
        <f t="shared" si="482"/>
        <v>2.5908642911296411</v>
      </c>
    </row>
    <row r="1330" spans="1:34" x14ac:dyDescent="0.2">
      <c r="A1330" s="8">
        <f t="shared" si="503"/>
        <v>132000</v>
      </c>
      <c r="B1330" s="9">
        <f t="shared" si="504"/>
        <v>132</v>
      </c>
      <c r="C1330" s="13">
        <f>tarifest3(A1330,$A$3,Param!$B$5,Param!$C$5,Param!$D$5,Param!$E$5,Param!$B$6,Param!$C$6,Param!$D$6,Param!$E$6)</f>
        <v>46103</v>
      </c>
      <c r="D1330" s="3">
        <f t="shared" si="493"/>
        <v>34.926515151515154</v>
      </c>
      <c r="E1330" s="3">
        <f>tarifest3grenz(A1330,$A$3,Param!$B$5,Param!$C$5,Param!$D$5,Param!$E$5,Param!$B$6,Param!$C$6,Param!$D$6,Param!$E$6)*100</f>
        <v>42</v>
      </c>
      <c r="F1330" s="13">
        <f>soli3(C1330,$A$3,Param!$J$4,Param!$J$5,Param!$J$6)</f>
        <v>2535.66</v>
      </c>
      <c r="G1330" s="3">
        <f>soli3grenz(C1330,$A$3,Param!$J$4,Param!$J$5,Param!$J$6)*100</f>
        <v>5.5</v>
      </c>
      <c r="H1330" s="13">
        <f t="shared" si="484"/>
        <v>48638.66</v>
      </c>
      <c r="I1330" s="3">
        <f t="shared" si="483"/>
        <v>36.847469696969696</v>
      </c>
      <c r="J1330" s="13">
        <f t="shared" si="485"/>
        <v>44.309999999999995</v>
      </c>
      <c r="K1330" s="13">
        <f>tarifest3(A1330,$A$3,Param!$B$10,Param!$C$10,Param!$D$10,Param!$E$10,Param!$B$11,Param!$C$11,Param!$D$11,Param!$E$11)</f>
        <v>50449</v>
      </c>
      <c r="L1330" s="3">
        <f t="shared" si="494"/>
        <v>38.218939393939394</v>
      </c>
      <c r="M1330" s="3">
        <f>tarifest3grenz(A1330,$A$3,Param!$B$10,Param!$C$10,Param!$D$10,Param!$E$10,Param!$B$11,Param!$C$11,Param!$D$11,Param!$E$11)*100</f>
        <v>42</v>
      </c>
      <c r="N1330" s="3">
        <f t="shared" si="495"/>
        <v>36049</v>
      </c>
      <c r="O1330" s="3">
        <f t="shared" si="496"/>
        <v>27.309848484848487</v>
      </c>
      <c r="P1330" s="13">
        <f t="shared" si="486"/>
        <v>92400</v>
      </c>
      <c r="Q1330" s="13">
        <f t="shared" si="497"/>
        <v>0</v>
      </c>
      <c r="R1330" s="13">
        <f>tarifest3(A1330-$K$3,$A$3,Param!$B$10,Param!$C$10,Param!$D$10,Param!$E$10,Param!$B$11,Param!$C$11,Param!$D$11,Param!$E$11)</f>
        <v>41809</v>
      </c>
      <c r="S1330" s="3">
        <f t="shared" si="498"/>
        <v>31.673484848484851</v>
      </c>
      <c r="T1330" s="3">
        <f>IF(A1330&lt;$K$3,$K$2,tarifest3grenz(A1330-$K$3,$A$3,Param!$B$10,Param!$C$10,Param!$D$10,Param!$E$10,Param!$B$11,Param!$C$11,Param!$D$11,Param!$E$11))*100</f>
        <v>42</v>
      </c>
      <c r="U1330" s="3">
        <f>MAX(K1330-tarifest3($K$3,$A$3,Param!$B$10,Param!$C$10,Param!$D$10,Param!$E$10,Param!$B$11,Param!$C$11,Param!$D$11,Param!$E$11),0)</f>
        <v>45219</v>
      </c>
      <c r="V1330" s="3">
        <f t="shared" si="499"/>
        <v>34.256818181818183</v>
      </c>
      <c r="W1330" s="3">
        <f t="shared" si="500"/>
        <v>42</v>
      </c>
      <c r="X1330" s="3">
        <f>soli3grenz(K1330,$A$3,Param!$J$9,Param!$J$10,Param!$J$11)*100</f>
        <v>5.5</v>
      </c>
      <c r="Y1330" s="13">
        <f t="shared" si="487"/>
        <v>45219</v>
      </c>
      <c r="Z1330" s="3">
        <f t="shared" si="501"/>
        <v>34.256818181818183</v>
      </c>
      <c r="AA1330" s="13">
        <f t="shared" si="488"/>
        <v>42</v>
      </c>
      <c r="AB1330" s="13">
        <f t="shared" si="489"/>
        <v>-3419.6600000000035</v>
      </c>
      <c r="AC1330" s="13">
        <f t="shared" si="490"/>
        <v>-2.5906515151515137</v>
      </c>
      <c r="AD1330" s="13">
        <f t="shared" si="491"/>
        <v>-2.3099999999999952</v>
      </c>
      <c r="AE1330" s="3">
        <f t="shared" si="492"/>
        <v>0</v>
      </c>
      <c r="AF1330" s="13">
        <f t="shared" si="481"/>
        <v>3419.6600000000035</v>
      </c>
      <c r="AG1330" s="13">
        <f t="shared" si="502"/>
        <v>2.5906515151515137</v>
      </c>
      <c r="AH1330" s="13">
        <f t="shared" si="482"/>
        <v>2.5906515151515137</v>
      </c>
    </row>
    <row r="1331" spans="1:34" x14ac:dyDescent="0.2">
      <c r="A1331" s="8">
        <f t="shared" si="503"/>
        <v>132100</v>
      </c>
      <c r="B1331" s="9">
        <f t="shared" si="504"/>
        <v>132.1</v>
      </c>
      <c r="C1331" s="13">
        <f>tarifest3(A1331,$A$3,Param!$B$5,Param!$C$5,Param!$D$5,Param!$E$5,Param!$B$6,Param!$C$6,Param!$D$6,Param!$E$6)</f>
        <v>46145</v>
      </c>
      <c r="D1331" s="3">
        <f t="shared" si="493"/>
        <v>34.931869795609387</v>
      </c>
      <c r="E1331" s="3">
        <f>tarifest3grenz(A1331,$A$3,Param!$B$5,Param!$C$5,Param!$D$5,Param!$E$5,Param!$B$6,Param!$C$6,Param!$D$6,Param!$E$6)*100</f>
        <v>42</v>
      </c>
      <c r="F1331" s="13">
        <f>soli3(C1331,$A$3,Param!$J$4,Param!$J$5,Param!$J$6)</f>
        <v>2537.9699999999998</v>
      </c>
      <c r="G1331" s="3">
        <f>soli3grenz(C1331,$A$3,Param!$J$4,Param!$J$5,Param!$J$6)*100</f>
        <v>5.5</v>
      </c>
      <c r="H1331" s="13">
        <f t="shared" si="484"/>
        <v>48682.97</v>
      </c>
      <c r="I1331" s="3">
        <f t="shared" si="483"/>
        <v>36.853118849356548</v>
      </c>
      <c r="J1331" s="13">
        <f t="shared" si="485"/>
        <v>44.309999999999995</v>
      </c>
      <c r="K1331" s="13">
        <f>tarifest3(A1331,$A$3,Param!$B$10,Param!$C$10,Param!$D$10,Param!$E$10,Param!$B$11,Param!$C$11,Param!$D$11,Param!$E$11)</f>
        <v>50491</v>
      </c>
      <c r="L1331" s="3">
        <f t="shared" si="494"/>
        <v>38.221801665404996</v>
      </c>
      <c r="M1331" s="3">
        <f>tarifest3grenz(A1331,$A$3,Param!$B$10,Param!$C$10,Param!$D$10,Param!$E$10,Param!$B$11,Param!$C$11,Param!$D$11,Param!$E$11)*100</f>
        <v>42</v>
      </c>
      <c r="N1331" s="3">
        <f t="shared" si="495"/>
        <v>36091</v>
      </c>
      <c r="O1331" s="3">
        <f t="shared" si="496"/>
        <v>27.320968962906889</v>
      </c>
      <c r="P1331" s="13">
        <f t="shared" si="486"/>
        <v>92470</v>
      </c>
      <c r="Q1331" s="13">
        <f t="shared" si="497"/>
        <v>0</v>
      </c>
      <c r="R1331" s="13">
        <f>tarifest3(A1331-$K$3,$A$3,Param!$B$10,Param!$C$10,Param!$D$10,Param!$E$10,Param!$B$11,Param!$C$11,Param!$D$11,Param!$E$11)</f>
        <v>41851</v>
      </c>
      <c r="S1331" s="3">
        <f t="shared" si="498"/>
        <v>31.681302043906136</v>
      </c>
      <c r="T1331" s="3">
        <f>IF(A1331&lt;$K$3,$K$2,tarifest3grenz(A1331-$K$3,$A$3,Param!$B$10,Param!$C$10,Param!$D$10,Param!$E$10,Param!$B$11,Param!$C$11,Param!$D$11,Param!$E$11))*100</f>
        <v>42</v>
      </c>
      <c r="U1331" s="3">
        <f>MAX(K1331-tarifest3($K$3,$A$3,Param!$B$10,Param!$C$10,Param!$D$10,Param!$E$10,Param!$B$11,Param!$C$11,Param!$D$11,Param!$E$11),0)</f>
        <v>45261</v>
      </c>
      <c r="V1331" s="3">
        <f t="shared" si="499"/>
        <v>34.262679788039364</v>
      </c>
      <c r="W1331" s="3">
        <f t="shared" si="500"/>
        <v>42</v>
      </c>
      <c r="X1331" s="3">
        <f>soli3grenz(K1331,$A$3,Param!$J$9,Param!$J$10,Param!$J$11)*100</f>
        <v>5.5</v>
      </c>
      <c r="Y1331" s="13">
        <f t="shared" si="487"/>
        <v>45261</v>
      </c>
      <c r="Z1331" s="3">
        <f t="shared" si="501"/>
        <v>34.262679788039364</v>
      </c>
      <c r="AA1331" s="13">
        <f t="shared" si="488"/>
        <v>42</v>
      </c>
      <c r="AB1331" s="13">
        <f t="shared" si="489"/>
        <v>-3421.9700000000012</v>
      </c>
      <c r="AC1331" s="13">
        <f t="shared" si="490"/>
        <v>-2.5904390613171842</v>
      </c>
      <c r="AD1331" s="13">
        <f t="shared" si="491"/>
        <v>-2.3099999999999952</v>
      </c>
      <c r="AE1331" s="3">
        <f t="shared" si="492"/>
        <v>0</v>
      </c>
      <c r="AF1331" s="13">
        <f t="shared" si="481"/>
        <v>3421.9700000000012</v>
      </c>
      <c r="AG1331" s="13">
        <f t="shared" si="502"/>
        <v>2.5904390613171842</v>
      </c>
      <c r="AH1331" s="13">
        <f t="shared" si="482"/>
        <v>2.5904390613171842</v>
      </c>
    </row>
    <row r="1332" spans="1:34" x14ac:dyDescent="0.2">
      <c r="A1332" s="8">
        <f t="shared" si="503"/>
        <v>132200</v>
      </c>
      <c r="B1332" s="9">
        <f t="shared" si="504"/>
        <v>132.19999999999999</v>
      </c>
      <c r="C1332" s="13">
        <f>tarifest3(A1332,$A$3,Param!$B$5,Param!$C$5,Param!$D$5,Param!$E$5,Param!$B$6,Param!$C$6,Param!$D$6,Param!$E$6)</f>
        <v>46187</v>
      </c>
      <c r="D1332" s="3">
        <f t="shared" si="493"/>
        <v>34.937216338880482</v>
      </c>
      <c r="E1332" s="3">
        <f>tarifest3grenz(A1332,$A$3,Param!$B$5,Param!$C$5,Param!$D$5,Param!$E$5,Param!$B$6,Param!$C$6,Param!$D$6,Param!$E$6)*100</f>
        <v>42</v>
      </c>
      <c r="F1332" s="13">
        <f>soli3(C1332,$A$3,Param!$J$4,Param!$J$5,Param!$J$6)</f>
        <v>2540.2800000000002</v>
      </c>
      <c r="G1332" s="3">
        <f>soli3grenz(C1332,$A$3,Param!$J$4,Param!$J$5,Param!$J$6)*100</f>
        <v>5.5</v>
      </c>
      <c r="H1332" s="13">
        <f t="shared" si="484"/>
        <v>48727.28</v>
      </c>
      <c r="I1332" s="3">
        <f t="shared" si="483"/>
        <v>36.858759455370645</v>
      </c>
      <c r="J1332" s="13">
        <f t="shared" si="485"/>
        <v>44.309999999999995</v>
      </c>
      <c r="K1332" s="13">
        <f>tarifest3(A1332,$A$3,Param!$B$10,Param!$C$10,Param!$D$10,Param!$E$10,Param!$B$11,Param!$C$11,Param!$D$11,Param!$E$11)</f>
        <v>50533</v>
      </c>
      <c r="L1332" s="3">
        <f t="shared" si="494"/>
        <v>38.22465960665658</v>
      </c>
      <c r="M1332" s="3">
        <f>tarifest3grenz(A1332,$A$3,Param!$B$10,Param!$C$10,Param!$D$10,Param!$E$10,Param!$B$11,Param!$C$11,Param!$D$11,Param!$E$11)*100</f>
        <v>42</v>
      </c>
      <c r="N1332" s="3">
        <f t="shared" si="495"/>
        <v>36133</v>
      </c>
      <c r="O1332" s="3">
        <f t="shared" si="496"/>
        <v>27.332072617246595</v>
      </c>
      <c r="P1332" s="13">
        <f t="shared" si="486"/>
        <v>92540</v>
      </c>
      <c r="Q1332" s="13">
        <f t="shared" si="497"/>
        <v>0</v>
      </c>
      <c r="R1332" s="13">
        <f>tarifest3(A1332-$K$3,$A$3,Param!$B$10,Param!$C$10,Param!$D$10,Param!$E$10,Param!$B$11,Param!$C$11,Param!$D$11,Param!$E$11)</f>
        <v>41893</v>
      </c>
      <c r="S1332" s="3">
        <f t="shared" si="498"/>
        <v>31.689107413010593</v>
      </c>
      <c r="T1332" s="3">
        <f>IF(A1332&lt;$K$3,$K$2,tarifest3grenz(A1332-$K$3,$A$3,Param!$B$10,Param!$C$10,Param!$D$10,Param!$E$10,Param!$B$11,Param!$C$11,Param!$D$11,Param!$E$11))*100</f>
        <v>42</v>
      </c>
      <c r="U1332" s="3">
        <f>MAX(K1332-tarifest3($K$3,$A$3,Param!$B$10,Param!$C$10,Param!$D$10,Param!$E$10,Param!$B$11,Param!$C$11,Param!$D$11,Param!$E$11),0)</f>
        <v>45303</v>
      </c>
      <c r="V1332" s="3">
        <f t="shared" si="499"/>
        <v>34.268532526475035</v>
      </c>
      <c r="W1332" s="3">
        <f t="shared" si="500"/>
        <v>42</v>
      </c>
      <c r="X1332" s="3">
        <f>soli3grenz(K1332,$A$3,Param!$J$9,Param!$J$10,Param!$J$11)*100</f>
        <v>5.5</v>
      </c>
      <c r="Y1332" s="13">
        <f t="shared" si="487"/>
        <v>45303</v>
      </c>
      <c r="Z1332" s="3">
        <f t="shared" si="501"/>
        <v>34.268532526475035</v>
      </c>
      <c r="AA1332" s="13">
        <f t="shared" si="488"/>
        <v>42</v>
      </c>
      <c r="AB1332" s="13">
        <f t="shared" si="489"/>
        <v>-3424.2799999999988</v>
      </c>
      <c r="AC1332" s="13">
        <f t="shared" si="490"/>
        <v>-2.5902269288956106</v>
      </c>
      <c r="AD1332" s="13">
        <f t="shared" si="491"/>
        <v>-2.3099999999999952</v>
      </c>
      <c r="AE1332" s="3">
        <f t="shared" si="492"/>
        <v>0</v>
      </c>
      <c r="AF1332" s="13">
        <f t="shared" ref="AF1332:AF1395" si="505">-AB1332</f>
        <v>3424.2799999999988</v>
      </c>
      <c r="AG1332" s="13">
        <f t="shared" si="502"/>
        <v>2.5902269288956106</v>
      </c>
      <c r="AH1332" s="13">
        <f t="shared" ref="AH1332:AH1395" si="506">-AC1332</f>
        <v>2.5902269288956106</v>
      </c>
    </row>
    <row r="1333" spans="1:34" x14ac:dyDescent="0.2">
      <c r="A1333" s="8">
        <f t="shared" si="503"/>
        <v>132300</v>
      </c>
      <c r="B1333" s="9">
        <f t="shared" si="504"/>
        <v>132.30000000000001</v>
      </c>
      <c r="C1333" s="13">
        <f>tarifest3(A1333,$A$3,Param!$B$5,Param!$C$5,Param!$D$5,Param!$E$5,Param!$B$6,Param!$C$6,Param!$D$6,Param!$E$6)</f>
        <v>46229</v>
      </c>
      <c r="D1333" s="3">
        <f t="shared" si="493"/>
        <v>34.942554799697653</v>
      </c>
      <c r="E1333" s="3">
        <f>tarifest3grenz(A1333,$A$3,Param!$B$5,Param!$C$5,Param!$D$5,Param!$E$5,Param!$B$6,Param!$C$6,Param!$D$6,Param!$E$6)*100</f>
        <v>42</v>
      </c>
      <c r="F1333" s="13">
        <f>soli3(C1333,$A$3,Param!$J$4,Param!$J$5,Param!$J$6)</f>
        <v>2542.59</v>
      </c>
      <c r="G1333" s="3">
        <f>soli3grenz(C1333,$A$3,Param!$J$4,Param!$J$5,Param!$J$6)*100</f>
        <v>5.5</v>
      </c>
      <c r="H1333" s="13">
        <f t="shared" si="484"/>
        <v>48771.59</v>
      </c>
      <c r="I1333" s="3">
        <f t="shared" si="483"/>
        <v>36.86439153439153</v>
      </c>
      <c r="J1333" s="13">
        <f t="shared" si="485"/>
        <v>44.309999999999995</v>
      </c>
      <c r="K1333" s="13">
        <f>tarifest3(A1333,$A$3,Param!$B$10,Param!$C$10,Param!$D$10,Param!$E$10,Param!$B$11,Param!$C$11,Param!$D$11,Param!$E$11)</f>
        <v>50575</v>
      </c>
      <c r="L1333" s="3">
        <f t="shared" si="494"/>
        <v>38.227513227513228</v>
      </c>
      <c r="M1333" s="3">
        <f>tarifest3grenz(A1333,$A$3,Param!$B$10,Param!$C$10,Param!$D$10,Param!$E$10,Param!$B$11,Param!$C$11,Param!$D$11,Param!$E$11)*100</f>
        <v>42</v>
      </c>
      <c r="N1333" s="3">
        <f t="shared" si="495"/>
        <v>36175</v>
      </c>
      <c r="O1333" s="3">
        <f t="shared" si="496"/>
        <v>27.343159486016628</v>
      </c>
      <c r="P1333" s="13">
        <f t="shared" si="486"/>
        <v>92610</v>
      </c>
      <c r="Q1333" s="13">
        <f t="shared" si="497"/>
        <v>0</v>
      </c>
      <c r="R1333" s="13">
        <f>tarifest3(A1333-$K$3,$A$3,Param!$B$10,Param!$C$10,Param!$D$10,Param!$E$10,Param!$B$11,Param!$C$11,Param!$D$11,Param!$E$11)</f>
        <v>41935</v>
      </c>
      <c r="S1333" s="3">
        <f t="shared" si="498"/>
        <v>31.696900982615269</v>
      </c>
      <c r="T1333" s="3">
        <f>IF(A1333&lt;$K$3,$K$2,tarifest3grenz(A1333-$K$3,$A$3,Param!$B$10,Param!$C$10,Param!$D$10,Param!$E$10,Param!$B$11,Param!$C$11,Param!$D$11,Param!$E$11))*100</f>
        <v>42</v>
      </c>
      <c r="U1333" s="3">
        <f>MAX(K1333-tarifest3($K$3,$A$3,Param!$B$10,Param!$C$10,Param!$D$10,Param!$E$10,Param!$B$11,Param!$C$11,Param!$D$11,Param!$E$11),0)</f>
        <v>45345</v>
      </c>
      <c r="V1333" s="3">
        <f t="shared" si="499"/>
        <v>34.274376417233562</v>
      </c>
      <c r="W1333" s="3">
        <f t="shared" si="500"/>
        <v>42</v>
      </c>
      <c r="X1333" s="3">
        <f>soli3grenz(K1333,$A$3,Param!$J$9,Param!$J$10,Param!$J$11)*100</f>
        <v>5.5</v>
      </c>
      <c r="Y1333" s="13">
        <f t="shared" si="487"/>
        <v>45345</v>
      </c>
      <c r="Z1333" s="3">
        <f t="shared" si="501"/>
        <v>34.274376417233562</v>
      </c>
      <c r="AA1333" s="13">
        <f t="shared" si="488"/>
        <v>42</v>
      </c>
      <c r="AB1333" s="13">
        <f t="shared" si="489"/>
        <v>-3426.5899999999965</v>
      </c>
      <c r="AC1333" s="13">
        <f t="shared" si="490"/>
        <v>-2.5900151171579679</v>
      </c>
      <c r="AD1333" s="13">
        <f t="shared" si="491"/>
        <v>-2.3099999999999952</v>
      </c>
      <c r="AE1333" s="3">
        <f t="shared" si="492"/>
        <v>0</v>
      </c>
      <c r="AF1333" s="13">
        <f t="shared" si="505"/>
        <v>3426.5899999999965</v>
      </c>
      <c r="AG1333" s="13">
        <f t="shared" si="502"/>
        <v>2.5900151171579679</v>
      </c>
      <c r="AH1333" s="13">
        <f t="shared" si="506"/>
        <v>2.5900151171579679</v>
      </c>
    </row>
    <row r="1334" spans="1:34" x14ac:dyDescent="0.2">
      <c r="A1334" s="8">
        <f t="shared" si="503"/>
        <v>132400</v>
      </c>
      <c r="B1334" s="9">
        <f t="shared" si="504"/>
        <v>132.4</v>
      </c>
      <c r="C1334" s="13">
        <f>tarifest3(A1334,$A$3,Param!$B$5,Param!$C$5,Param!$D$5,Param!$E$5,Param!$B$6,Param!$C$6,Param!$D$6,Param!$E$6)</f>
        <v>46271</v>
      </c>
      <c r="D1334" s="3">
        <f t="shared" si="493"/>
        <v>34.947885196374621</v>
      </c>
      <c r="E1334" s="3">
        <f>tarifest3grenz(A1334,$A$3,Param!$B$5,Param!$C$5,Param!$D$5,Param!$E$5,Param!$B$6,Param!$C$6,Param!$D$6,Param!$E$6)*100</f>
        <v>42</v>
      </c>
      <c r="F1334" s="13">
        <f>soli3(C1334,$A$3,Param!$J$4,Param!$J$5,Param!$J$6)</f>
        <v>2544.9</v>
      </c>
      <c r="G1334" s="3">
        <f>soli3grenz(C1334,$A$3,Param!$J$4,Param!$J$5,Param!$J$6)*100</f>
        <v>5.5</v>
      </c>
      <c r="H1334" s="13">
        <f t="shared" si="484"/>
        <v>48815.9</v>
      </c>
      <c r="I1334" s="3">
        <f t="shared" si="483"/>
        <v>36.870015105740187</v>
      </c>
      <c r="J1334" s="13">
        <f t="shared" si="485"/>
        <v>44.309999999999995</v>
      </c>
      <c r="K1334" s="13">
        <f>tarifest3(A1334,$A$3,Param!$B$10,Param!$C$10,Param!$D$10,Param!$E$10,Param!$B$11,Param!$C$11,Param!$D$11,Param!$E$11)</f>
        <v>50617</v>
      </c>
      <c r="L1334" s="3">
        <f t="shared" si="494"/>
        <v>38.23036253776435</v>
      </c>
      <c r="M1334" s="3">
        <f>tarifest3grenz(A1334,$A$3,Param!$B$10,Param!$C$10,Param!$D$10,Param!$E$10,Param!$B$11,Param!$C$11,Param!$D$11,Param!$E$11)*100</f>
        <v>42</v>
      </c>
      <c r="N1334" s="3">
        <f t="shared" si="495"/>
        <v>36217</v>
      </c>
      <c r="O1334" s="3">
        <f t="shared" si="496"/>
        <v>27.354229607250758</v>
      </c>
      <c r="P1334" s="13">
        <f t="shared" si="486"/>
        <v>92680</v>
      </c>
      <c r="Q1334" s="13">
        <f t="shared" si="497"/>
        <v>0</v>
      </c>
      <c r="R1334" s="13">
        <f>tarifest3(A1334-$K$3,$A$3,Param!$B$10,Param!$C$10,Param!$D$10,Param!$E$10,Param!$B$11,Param!$C$11,Param!$D$11,Param!$E$11)</f>
        <v>41977</v>
      </c>
      <c r="S1334" s="3">
        <f t="shared" si="498"/>
        <v>31.704682779456196</v>
      </c>
      <c r="T1334" s="3">
        <f>IF(A1334&lt;$K$3,$K$2,tarifest3grenz(A1334-$K$3,$A$3,Param!$B$10,Param!$C$10,Param!$D$10,Param!$E$10,Param!$B$11,Param!$C$11,Param!$D$11,Param!$E$11))*100</f>
        <v>42</v>
      </c>
      <c r="U1334" s="3">
        <f>MAX(K1334-tarifest3($K$3,$A$3,Param!$B$10,Param!$C$10,Param!$D$10,Param!$E$10,Param!$B$11,Param!$C$11,Param!$D$11,Param!$E$11),0)</f>
        <v>45387</v>
      </c>
      <c r="V1334" s="3">
        <f t="shared" si="499"/>
        <v>34.280211480362539</v>
      </c>
      <c r="W1334" s="3">
        <f t="shared" si="500"/>
        <v>42</v>
      </c>
      <c r="X1334" s="3">
        <f>soli3grenz(K1334,$A$3,Param!$J$9,Param!$J$10,Param!$J$11)*100</f>
        <v>5.5</v>
      </c>
      <c r="Y1334" s="13">
        <f t="shared" si="487"/>
        <v>45387</v>
      </c>
      <c r="Z1334" s="3">
        <f t="shared" si="501"/>
        <v>34.280211480362539</v>
      </c>
      <c r="AA1334" s="13">
        <f t="shared" si="488"/>
        <v>42</v>
      </c>
      <c r="AB1334" s="13">
        <f t="shared" si="489"/>
        <v>-3428.9000000000015</v>
      </c>
      <c r="AC1334" s="13">
        <f t="shared" si="490"/>
        <v>-2.5898036253776482</v>
      </c>
      <c r="AD1334" s="13">
        <f t="shared" si="491"/>
        <v>-2.3099999999999952</v>
      </c>
      <c r="AE1334" s="3">
        <f t="shared" si="492"/>
        <v>0</v>
      </c>
      <c r="AF1334" s="13">
        <f t="shared" si="505"/>
        <v>3428.9000000000015</v>
      </c>
      <c r="AG1334" s="13">
        <f t="shared" si="502"/>
        <v>2.5898036253776482</v>
      </c>
      <c r="AH1334" s="13">
        <f t="shared" si="506"/>
        <v>2.5898036253776482</v>
      </c>
    </row>
    <row r="1335" spans="1:34" x14ac:dyDescent="0.2">
      <c r="A1335" s="8">
        <f t="shared" si="503"/>
        <v>132500</v>
      </c>
      <c r="B1335" s="9">
        <f t="shared" si="504"/>
        <v>132.5</v>
      </c>
      <c r="C1335" s="13">
        <f>tarifest3(A1335,$A$3,Param!$B$5,Param!$C$5,Param!$D$5,Param!$E$5,Param!$B$6,Param!$C$6,Param!$D$6,Param!$E$6)</f>
        <v>46313</v>
      </c>
      <c r="D1335" s="3">
        <f t="shared" si="493"/>
        <v>34.953207547169811</v>
      </c>
      <c r="E1335" s="3">
        <f>tarifest3grenz(A1335,$A$3,Param!$B$5,Param!$C$5,Param!$D$5,Param!$E$5,Param!$B$6,Param!$C$6,Param!$D$6,Param!$E$6)*100</f>
        <v>42</v>
      </c>
      <c r="F1335" s="13">
        <f>soli3(C1335,$A$3,Param!$J$4,Param!$J$5,Param!$J$6)</f>
        <v>2547.21</v>
      </c>
      <c r="G1335" s="3">
        <f>soli3grenz(C1335,$A$3,Param!$J$4,Param!$J$5,Param!$J$6)*100</f>
        <v>5.5</v>
      </c>
      <c r="H1335" s="13">
        <f t="shared" si="484"/>
        <v>48860.21</v>
      </c>
      <c r="I1335" s="3">
        <f t="shared" si="483"/>
        <v>36.875630188679246</v>
      </c>
      <c r="J1335" s="13">
        <f t="shared" si="485"/>
        <v>44.309999999999995</v>
      </c>
      <c r="K1335" s="13">
        <f>tarifest3(A1335,$A$3,Param!$B$10,Param!$C$10,Param!$D$10,Param!$E$10,Param!$B$11,Param!$C$11,Param!$D$11,Param!$E$11)</f>
        <v>50659</v>
      </c>
      <c r="L1335" s="3">
        <f t="shared" si="494"/>
        <v>38.233207547169812</v>
      </c>
      <c r="M1335" s="3">
        <f>tarifest3grenz(A1335,$A$3,Param!$B$10,Param!$C$10,Param!$D$10,Param!$E$10,Param!$B$11,Param!$C$11,Param!$D$11,Param!$E$11)*100</f>
        <v>42</v>
      </c>
      <c r="N1335" s="3">
        <f t="shared" si="495"/>
        <v>36259</v>
      </c>
      <c r="O1335" s="3">
        <f t="shared" si="496"/>
        <v>27.365283018867924</v>
      </c>
      <c r="P1335" s="13">
        <f t="shared" si="486"/>
        <v>92750</v>
      </c>
      <c r="Q1335" s="13">
        <f t="shared" si="497"/>
        <v>0</v>
      </c>
      <c r="R1335" s="13">
        <f>tarifest3(A1335-$K$3,$A$3,Param!$B$10,Param!$C$10,Param!$D$10,Param!$E$10,Param!$B$11,Param!$C$11,Param!$D$11,Param!$E$11)</f>
        <v>42019</v>
      </c>
      <c r="S1335" s="3">
        <f t="shared" si="498"/>
        <v>31.712452830188681</v>
      </c>
      <c r="T1335" s="3">
        <f>IF(A1335&lt;$K$3,$K$2,tarifest3grenz(A1335-$K$3,$A$3,Param!$B$10,Param!$C$10,Param!$D$10,Param!$E$10,Param!$B$11,Param!$C$11,Param!$D$11,Param!$E$11))*100</f>
        <v>42</v>
      </c>
      <c r="U1335" s="3">
        <f>MAX(K1335-tarifest3($K$3,$A$3,Param!$B$10,Param!$C$10,Param!$D$10,Param!$E$10,Param!$B$11,Param!$C$11,Param!$D$11,Param!$E$11),0)</f>
        <v>45429</v>
      </c>
      <c r="V1335" s="3">
        <f t="shared" si="499"/>
        <v>34.286037735849057</v>
      </c>
      <c r="W1335" s="3">
        <f t="shared" si="500"/>
        <v>42</v>
      </c>
      <c r="X1335" s="3">
        <f>soli3grenz(K1335,$A$3,Param!$J$9,Param!$J$10,Param!$J$11)*100</f>
        <v>5.5</v>
      </c>
      <c r="Y1335" s="13">
        <f t="shared" si="487"/>
        <v>45429</v>
      </c>
      <c r="Z1335" s="3">
        <f t="shared" si="501"/>
        <v>34.286037735849057</v>
      </c>
      <c r="AA1335" s="13">
        <f t="shared" si="488"/>
        <v>42</v>
      </c>
      <c r="AB1335" s="13">
        <f t="shared" si="489"/>
        <v>-3431.2099999999991</v>
      </c>
      <c r="AC1335" s="13">
        <f t="shared" si="490"/>
        <v>-2.589592452830189</v>
      </c>
      <c r="AD1335" s="13">
        <f t="shared" si="491"/>
        <v>-2.3099999999999952</v>
      </c>
      <c r="AE1335" s="3">
        <f t="shared" si="492"/>
        <v>0</v>
      </c>
      <c r="AF1335" s="13">
        <f t="shared" si="505"/>
        <v>3431.2099999999991</v>
      </c>
      <c r="AG1335" s="13">
        <f t="shared" si="502"/>
        <v>2.589592452830189</v>
      </c>
      <c r="AH1335" s="13">
        <f t="shared" si="506"/>
        <v>2.589592452830189</v>
      </c>
    </row>
    <row r="1336" spans="1:34" x14ac:dyDescent="0.2">
      <c r="A1336" s="8">
        <f t="shared" si="503"/>
        <v>132600</v>
      </c>
      <c r="B1336" s="9">
        <f t="shared" si="504"/>
        <v>132.6</v>
      </c>
      <c r="C1336" s="13">
        <f>tarifest3(A1336,$A$3,Param!$B$5,Param!$C$5,Param!$D$5,Param!$E$5,Param!$B$6,Param!$C$6,Param!$D$6,Param!$E$6)</f>
        <v>46355</v>
      </c>
      <c r="D1336" s="3">
        <f t="shared" si="493"/>
        <v>34.958521870286575</v>
      </c>
      <c r="E1336" s="3">
        <f>tarifest3grenz(A1336,$A$3,Param!$B$5,Param!$C$5,Param!$D$5,Param!$E$5,Param!$B$6,Param!$C$6,Param!$D$6,Param!$E$6)*100</f>
        <v>42</v>
      </c>
      <c r="F1336" s="13">
        <f>soli3(C1336,$A$3,Param!$J$4,Param!$J$5,Param!$J$6)</f>
        <v>2549.52</v>
      </c>
      <c r="G1336" s="3">
        <f>soli3grenz(C1336,$A$3,Param!$J$4,Param!$J$5,Param!$J$6)*100</f>
        <v>5.5</v>
      </c>
      <c r="H1336" s="13">
        <f t="shared" si="484"/>
        <v>48904.52</v>
      </c>
      <c r="I1336" s="3">
        <f t="shared" si="483"/>
        <v>36.88123680241327</v>
      </c>
      <c r="J1336" s="13">
        <f t="shared" si="485"/>
        <v>44.309999999999995</v>
      </c>
      <c r="K1336" s="13">
        <f>tarifest3(A1336,$A$3,Param!$B$10,Param!$C$10,Param!$D$10,Param!$E$10,Param!$B$11,Param!$C$11,Param!$D$11,Param!$E$11)</f>
        <v>50701</v>
      </c>
      <c r="L1336" s="3">
        <f t="shared" si="494"/>
        <v>38.236048265460035</v>
      </c>
      <c r="M1336" s="3">
        <f>tarifest3grenz(A1336,$A$3,Param!$B$10,Param!$C$10,Param!$D$10,Param!$E$10,Param!$B$11,Param!$C$11,Param!$D$11,Param!$E$11)*100</f>
        <v>42</v>
      </c>
      <c r="N1336" s="3">
        <f t="shared" si="495"/>
        <v>36301</v>
      </c>
      <c r="O1336" s="3">
        <f t="shared" si="496"/>
        <v>27.3763197586727</v>
      </c>
      <c r="P1336" s="13">
        <f t="shared" si="486"/>
        <v>92820</v>
      </c>
      <c r="Q1336" s="13">
        <f t="shared" si="497"/>
        <v>0</v>
      </c>
      <c r="R1336" s="13">
        <f>tarifest3(A1336-$K$3,$A$3,Param!$B$10,Param!$C$10,Param!$D$10,Param!$E$10,Param!$B$11,Param!$C$11,Param!$D$11,Param!$E$11)</f>
        <v>42061</v>
      </c>
      <c r="S1336" s="3">
        <f t="shared" si="498"/>
        <v>31.720211161387635</v>
      </c>
      <c r="T1336" s="3">
        <f>IF(A1336&lt;$K$3,$K$2,tarifest3grenz(A1336-$K$3,$A$3,Param!$B$10,Param!$C$10,Param!$D$10,Param!$E$10,Param!$B$11,Param!$C$11,Param!$D$11,Param!$E$11))*100</f>
        <v>42</v>
      </c>
      <c r="U1336" s="3">
        <f>MAX(K1336-tarifest3($K$3,$A$3,Param!$B$10,Param!$C$10,Param!$D$10,Param!$E$10,Param!$B$11,Param!$C$11,Param!$D$11,Param!$E$11),0)</f>
        <v>45471</v>
      </c>
      <c r="V1336" s="3">
        <f t="shared" si="499"/>
        <v>34.29185520361991</v>
      </c>
      <c r="W1336" s="3">
        <f t="shared" si="500"/>
        <v>42</v>
      </c>
      <c r="X1336" s="3">
        <f>soli3grenz(K1336,$A$3,Param!$J$9,Param!$J$10,Param!$J$11)*100</f>
        <v>5.5</v>
      </c>
      <c r="Y1336" s="13">
        <f t="shared" si="487"/>
        <v>45471</v>
      </c>
      <c r="Z1336" s="3">
        <f t="shared" si="501"/>
        <v>34.29185520361991</v>
      </c>
      <c r="AA1336" s="13">
        <f t="shared" si="488"/>
        <v>42</v>
      </c>
      <c r="AB1336" s="13">
        <f t="shared" si="489"/>
        <v>-3433.5199999999968</v>
      </c>
      <c r="AC1336" s="13">
        <f t="shared" si="490"/>
        <v>-2.5893815987933593</v>
      </c>
      <c r="AD1336" s="13">
        <f t="shared" si="491"/>
        <v>-2.3099999999999952</v>
      </c>
      <c r="AE1336" s="3">
        <f t="shared" si="492"/>
        <v>0</v>
      </c>
      <c r="AF1336" s="13">
        <f t="shared" si="505"/>
        <v>3433.5199999999968</v>
      </c>
      <c r="AG1336" s="13">
        <f t="shared" si="502"/>
        <v>2.5893815987933593</v>
      </c>
      <c r="AH1336" s="13">
        <f t="shared" si="506"/>
        <v>2.5893815987933593</v>
      </c>
    </row>
    <row r="1337" spans="1:34" x14ac:dyDescent="0.2">
      <c r="A1337" s="8">
        <f t="shared" si="503"/>
        <v>132700</v>
      </c>
      <c r="B1337" s="9">
        <f t="shared" si="504"/>
        <v>132.69999999999999</v>
      </c>
      <c r="C1337" s="13">
        <f>tarifest3(A1337,$A$3,Param!$B$5,Param!$C$5,Param!$D$5,Param!$E$5,Param!$B$6,Param!$C$6,Param!$D$6,Param!$E$6)</f>
        <v>46397</v>
      </c>
      <c r="D1337" s="3">
        <f t="shared" si="493"/>
        <v>34.963828183873396</v>
      </c>
      <c r="E1337" s="3">
        <f>tarifest3grenz(A1337,$A$3,Param!$B$5,Param!$C$5,Param!$D$5,Param!$E$5,Param!$B$6,Param!$C$6,Param!$D$6,Param!$E$6)*100</f>
        <v>42</v>
      </c>
      <c r="F1337" s="13">
        <f>soli3(C1337,$A$3,Param!$J$4,Param!$J$5,Param!$J$6)</f>
        <v>2551.83</v>
      </c>
      <c r="G1337" s="3">
        <f>soli3grenz(C1337,$A$3,Param!$J$4,Param!$J$5,Param!$J$6)*100</f>
        <v>5.5</v>
      </c>
      <c r="H1337" s="13">
        <f t="shared" si="484"/>
        <v>48948.83</v>
      </c>
      <c r="I1337" s="3">
        <f t="shared" si="483"/>
        <v>36.886834966088919</v>
      </c>
      <c r="J1337" s="13">
        <f t="shared" si="485"/>
        <v>44.309999999999995</v>
      </c>
      <c r="K1337" s="13">
        <f>tarifest3(A1337,$A$3,Param!$B$10,Param!$C$10,Param!$D$10,Param!$E$10,Param!$B$11,Param!$C$11,Param!$D$11,Param!$E$11)</f>
        <v>50743</v>
      </c>
      <c r="L1337" s="3">
        <f t="shared" si="494"/>
        <v>38.238884702336094</v>
      </c>
      <c r="M1337" s="3">
        <f>tarifest3grenz(A1337,$A$3,Param!$B$10,Param!$C$10,Param!$D$10,Param!$E$10,Param!$B$11,Param!$C$11,Param!$D$11,Param!$E$11)*100</f>
        <v>42</v>
      </c>
      <c r="N1337" s="3">
        <f t="shared" si="495"/>
        <v>36343</v>
      </c>
      <c r="O1337" s="3">
        <f t="shared" si="496"/>
        <v>27.387339864355692</v>
      </c>
      <c r="P1337" s="13">
        <f t="shared" si="486"/>
        <v>92890</v>
      </c>
      <c r="Q1337" s="13">
        <f t="shared" si="497"/>
        <v>0</v>
      </c>
      <c r="R1337" s="13">
        <f>tarifest3(A1337-$K$3,$A$3,Param!$B$10,Param!$C$10,Param!$D$10,Param!$E$10,Param!$B$11,Param!$C$11,Param!$D$11,Param!$E$11)</f>
        <v>42103</v>
      </c>
      <c r="S1337" s="3">
        <f t="shared" si="498"/>
        <v>31.727957799547852</v>
      </c>
      <c r="T1337" s="3">
        <f>IF(A1337&lt;$K$3,$K$2,tarifest3grenz(A1337-$K$3,$A$3,Param!$B$10,Param!$C$10,Param!$D$10,Param!$E$10,Param!$B$11,Param!$C$11,Param!$D$11,Param!$E$11))*100</f>
        <v>42</v>
      </c>
      <c r="U1337" s="3">
        <f>MAX(K1337-tarifest3($K$3,$A$3,Param!$B$10,Param!$C$10,Param!$D$10,Param!$E$10,Param!$B$11,Param!$C$11,Param!$D$11,Param!$E$11),0)</f>
        <v>45513</v>
      </c>
      <c r="V1337" s="3">
        <f t="shared" si="499"/>
        <v>34.297663903541824</v>
      </c>
      <c r="W1337" s="3">
        <f t="shared" si="500"/>
        <v>42</v>
      </c>
      <c r="X1337" s="3">
        <f>soli3grenz(K1337,$A$3,Param!$J$9,Param!$J$10,Param!$J$11)*100</f>
        <v>5.5</v>
      </c>
      <c r="Y1337" s="13">
        <f t="shared" si="487"/>
        <v>45513</v>
      </c>
      <c r="Z1337" s="3">
        <f t="shared" si="501"/>
        <v>34.297663903541824</v>
      </c>
      <c r="AA1337" s="13">
        <f t="shared" si="488"/>
        <v>42</v>
      </c>
      <c r="AB1337" s="13">
        <f t="shared" si="489"/>
        <v>-3435.8300000000017</v>
      </c>
      <c r="AC1337" s="13">
        <f t="shared" si="490"/>
        <v>-2.5891710625470949</v>
      </c>
      <c r="AD1337" s="13">
        <f t="shared" si="491"/>
        <v>-2.3099999999999952</v>
      </c>
      <c r="AE1337" s="3">
        <f t="shared" si="492"/>
        <v>0</v>
      </c>
      <c r="AF1337" s="13">
        <f t="shared" si="505"/>
        <v>3435.8300000000017</v>
      </c>
      <c r="AG1337" s="13">
        <f t="shared" si="502"/>
        <v>2.5891710625470949</v>
      </c>
      <c r="AH1337" s="13">
        <f t="shared" si="506"/>
        <v>2.5891710625470949</v>
      </c>
    </row>
    <row r="1338" spans="1:34" x14ac:dyDescent="0.2">
      <c r="A1338" s="8">
        <f t="shared" si="503"/>
        <v>132800</v>
      </c>
      <c r="B1338" s="9">
        <f t="shared" si="504"/>
        <v>132.80000000000001</v>
      </c>
      <c r="C1338" s="13">
        <f>tarifest3(A1338,$A$3,Param!$B$5,Param!$C$5,Param!$D$5,Param!$E$5,Param!$B$6,Param!$C$6,Param!$D$6,Param!$E$6)</f>
        <v>46439</v>
      </c>
      <c r="D1338" s="3">
        <f t="shared" si="493"/>
        <v>34.969126506024097</v>
      </c>
      <c r="E1338" s="3">
        <f>tarifest3grenz(A1338,$A$3,Param!$B$5,Param!$C$5,Param!$D$5,Param!$E$5,Param!$B$6,Param!$C$6,Param!$D$6,Param!$E$6)*100</f>
        <v>42</v>
      </c>
      <c r="F1338" s="13">
        <f>soli3(C1338,$A$3,Param!$J$4,Param!$J$5,Param!$J$6)</f>
        <v>2554.14</v>
      </c>
      <c r="G1338" s="3">
        <f>soli3grenz(C1338,$A$3,Param!$J$4,Param!$J$5,Param!$J$6)*100</f>
        <v>5.5</v>
      </c>
      <c r="H1338" s="13">
        <f t="shared" si="484"/>
        <v>48993.14</v>
      </c>
      <c r="I1338" s="3">
        <f t="shared" si="483"/>
        <v>36.892424698795182</v>
      </c>
      <c r="J1338" s="13">
        <f t="shared" si="485"/>
        <v>44.309999999999995</v>
      </c>
      <c r="K1338" s="13">
        <f>tarifest3(A1338,$A$3,Param!$B$10,Param!$C$10,Param!$D$10,Param!$E$10,Param!$B$11,Param!$C$11,Param!$D$11,Param!$E$11)</f>
        <v>50785</v>
      </c>
      <c r="L1338" s="3">
        <f t="shared" si="494"/>
        <v>38.241716867469876</v>
      </c>
      <c r="M1338" s="3">
        <f>tarifest3grenz(A1338,$A$3,Param!$B$10,Param!$C$10,Param!$D$10,Param!$E$10,Param!$B$11,Param!$C$11,Param!$D$11,Param!$E$11)*100</f>
        <v>42</v>
      </c>
      <c r="N1338" s="3">
        <f t="shared" si="495"/>
        <v>36385</v>
      </c>
      <c r="O1338" s="3">
        <f t="shared" si="496"/>
        <v>27.398343373493976</v>
      </c>
      <c r="P1338" s="13">
        <f t="shared" si="486"/>
        <v>92960</v>
      </c>
      <c r="Q1338" s="13">
        <f t="shared" si="497"/>
        <v>0</v>
      </c>
      <c r="R1338" s="13">
        <f>tarifest3(A1338-$K$3,$A$3,Param!$B$10,Param!$C$10,Param!$D$10,Param!$E$10,Param!$B$11,Param!$C$11,Param!$D$11,Param!$E$11)</f>
        <v>42145</v>
      </c>
      <c r="S1338" s="3">
        <f t="shared" si="498"/>
        <v>31.735692771084338</v>
      </c>
      <c r="T1338" s="3">
        <f>IF(A1338&lt;$K$3,$K$2,tarifest3grenz(A1338-$K$3,$A$3,Param!$B$10,Param!$C$10,Param!$D$10,Param!$E$10,Param!$B$11,Param!$C$11,Param!$D$11,Param!$E$11))*100</f>
        <v>42</v>
      </c>
      <c r="U1338" s="3">
        <f>MAX(K1338-tarifest3($K$3,$A$3,Param!$B$10,Param!$C$10,Param!$D$10,Param!$E$10,Param!$B$11,Param!$C$11,Param!$D$11,Param!$E$11),0)</f>
        <v>45555</v>
      </c>
      <c r="V1338" s="3">
        <f t="shared" si="499"/>
        <v>34.303463855421683</v>
      </c>
      <c r="W1338" s="3">
        <f t="shared" si="500"/>
        <v>42</v>
      </c>
      <c r="X1338" s="3">
        <f>soli3grenz(K1338,$A$3,Param!$J$9,Param!$J$10,Param!$J$11)*100</f>
        <v>5.5</v>
      </c>
      <c r="Y1338" s="13">
        <f t="shared" si="487"/>
        <v>45555</v>
      </c>
      <c r="Z1338" s="3">
        <f t="shared" si="501"/>
        <v>34.303463855421683</v>
      </c>
      <c r="AA1338" s="13">
        <f t="shared" si="488"/>
        <v>42</v>
      </c>
      <c r="AB1338" s="13">
        <f t="shared" si="489"/>
        <v>-3438.1399999999994</v>
      </c>
      <c r="AC1338" s="13">
        <f t="shared" si="490"/>
        <v>-2.5889608433734992</v>
      </c>
      <c r="AD1338" s="13">
        <f t="shared" si="491"/>
        <v>-2.3099999999999952</v>
      </c>
      <c r="AE1338" s="3">
        <f t="shared" si="492"/>
        <v>0</v>
      </c>
      <c r="AF1338" s="13">
        <f t="shared" si="505"/>
        <v>3438.1399999999994</v>
      </c>
      <c r="AG1338" s="13">
        <f t="shared" si="502"/>
        <v>2.5889608433734992</v>
      </c>
      <c r="AH1338" s="13">
        <f t="shared" si="506"/>
        <v>2.5889608433734992</v>
      </c>
    </row>
    <row r="1339" spans="1:34" x14ac:dyDescent="0.2">
      <c r="A1339" s="8">
        <f t="shared" si="503"/>
        <v>132900</v>
      </c>
      <c r="B1339" s="9">
        <f t="shared" si="504"/>
        <v>132.9</v>
      </c>
      <c r="C1339" s="13">
        <f>tarifest3(A1339,$A$3,Param!$B$5,Param!$C$5,Param!$D$5,Param!$E$5,Param!$B$6,Param!$C$6,Param!$D$6,Param!$E$6)</f>
        <v>46481</v>
      </c>
      <c r="D1339" s="3">
        <f t="shared" si="493"/>
        <v>34.974416854778028</v>
      </c>
      <c r="E1339" s="3">
        <f>tarifest3grenz(A1339,$A$3,Param!$B$5,Param!$C$5,Param!$D$5,Param!$E$5,Param!$B$6,Param!$C$6,Param!$D$6,Param!$E$6)*100</f>
        <v>42</v>
      </c>
      <c r="F1339" s="13">
        <f>soli3(C1339,$A$3,Param!$J$4,Param!$J$5,Param!$J$6)</f>
        <v>2556.4499999999998</v>
      </c>
      <c r="G1339" s="3">
        <f>soli3grenz(C1339,$A$3,Param!$J$4,Param!$J$5,Param!$J$6)*100</f>
        <v>5.5</v>
      </c>
      <c r="H1339" s="13">
        <f t="shared" si="484"/>
        <v>49037.45</v>
      </c>
      <c r="I1339" s="3">
        <f t="shared" si="483"/>
        <v>36.898006019563582</v>
      </c>
      <c r="J1339" s="13">
        <f t="shared" si="485"/>
        <v>44.309999999999995</v>
      </c>
      <c r="K1339" s="13">
        <f>tarifest3(A1339,$A$3,Param!$B$10,Param!$C$10,Param!$D$10,Param!$E$10,Param!$B$11,Param!$C$11,Param!$D$11,Param!$E$11)</f>
        <v>50827</v>
      </c>
      <c r="L1339" s="3">
        <f t="shared" si="494"/>
        <v>38.244544770504142</v>
      </c>
      <c r="M1339" s="3">
        <f>tarifest3grenz(A1339,$A$3,Param!$B$10,Param!$C$10,Param!$D$10,Param!$E$10,Param!$B$11,Param!$C$11,Param!$D$11,Param!$E$11)*100</f>
        <v>42</v>
      </c>
      <c r="N1339" s="3">
        <f t="shared" si="495"/>
        <v>36427</v>
      </c>
      <c r="O1339" s="3">
        <f t="shared" si="496"/>
        <v>27.409330323551544</v>
      </c>
      <c r="P1339" s="13">
        <f t="shared" si="486"/>
        <v>93030</v>
      </c>
      <c r="Q1339" s="13">
        <f t="shared" si="497"/>
        <v>0</v>
      </c>
      <c r="R1339" s="13">
        <f>tarifest3(A1339-$K$3,$A$3,Param!$B$10,Param!$C$10,Param!$D$10,Param!$E$10,Param!$B$11,Param!$C$11,Param!$D$11,Param!$E$11)</f>
        <v>42187</v>
      </c>
      <c r="S1339" s="3">
        <f t="shared" si="498"/>
        <v>31.743416102332585</v>
      </c>
      <c r="T1339" s="3">
        <f>IF(A1339&lt;$K$3,$K$2,tarifest3grenz(A1339-$K$3,$A$3,Param!$B$10,Param!$C$10,Param!$D$10,Param!$E$10,Param!$B$11,Param!$C$11,Param!$D$11,Param!$E$11))*100</f>
        <v>42</v>
      </c>
      <c r="U1339" s="3">
        <f>MAX(K1339-tarifest3($K$3,$A$3,Param!$B$10,Param!$C$10,Param!$D$10,Param!$E$10,Param!$B$11,Param!$C$11,Param!$D$11,Param!$E$11),0)</f>
        <v>45597</v>
      </c>
      <c r="V1339" s="3">
        <f t="shared" si="499"/>
        <v>34.309255079006775</v>
      </c>
      <c r="W1339" s="3">
        <f t="shared" si="500"/>
        <v>42</v>
      </c>
      <c r="X1339" s="3">
        <f>soli3grenz(K1339,$A$3,Param!$J$9,Param!$J$10,Param!$J$11)*100</f>
        <v>5.5</v>
      </c>
      <c r="Y1339" s="13">
        <f t="shared" si="487"/>
        <v>45597</v>
      </c>
      <c r="Z1339" s="3">
        <f t="shared" si="501"/>
        <v>34.309255079006775</v>
      </c>
      <c r="AA1339" s="13">
        <f t="shared" si="488"/>
        <v>42</v>
      </c>
      <c r="AB1339" s="13">
        <f t="shared" si="489"/>
        <v>-3440.4499999999971</v>
      </c>
      <c r="AC1339" s="13">
        <f t="shared" si="490"/>
        <v>-2.5887509405568068</v>
      </c>
      <c r="AD1339" s="13">
        <f t="shared" si="491"/>
        <v>-2.3099999999999952</v>
      </c>
      <c r="AE1339" s="3">
        <f t="shared" si="492"/>
        <v>0</v>
      </c>
      <c r="AF1339" s="13">
        <f t="shared" si="505"/>
        <v>3440.4499999999971</v>
      </c>
      <c r="AG1339" s="13">
        <f t="shared" si="502"/>
        <v>2.5887509405568068</v>
      </c>
      <c r="AH1339" s="13">
        <f t="shared" si="506"/>
        <v>2.5887509405568068</v>
      </c>
    </row>
    <row r="1340" spans="1:34" x14ac:dyDescent="0.2">
      <c r="A1340" s="8">
        <f t="shared" si="503"/>
        <v>133000</v>
      </c>
      <c r="B1340" s="9">
        <f t="shared" si="504"/>
        <v>133</v>
      </c>
      <c r="C1340" s="13">
        <f>tarifest3(A1340,$A$3,Param!$B$5,Param!$C$5,Param!$D$5,Param!$E$5,Param!$B$6,Param!$C$6,Param!$D$6,Param!$E$6)</f>
        <v>46523</v>
      </c>
      <c r="D1340" s="3">
        <f t="shared" si="493"/>
        <v>34.979699248120298</v>
      </c>
      <c r="E1340" s="3">
        <f>tarifest3grenz(A1340,$A$3,Param!$B$5,Param!$C$5,Param!$D$5,Param!$E$5,Param!$B$6,Param!$C$6,Param!$D$6,Param!$E$6)*100</f>
        <v>42</v>
      </c>
      <c r="F1340" s="13">
        <f>soli3(C1340,$A$3,Param!$J$4,Param!$J$5,Param!$J$6)</f>
        <v>2558.7600000000002</v>
      </c>
      <c r="G1340" s="3">
        <f>soli3grenz(C1340,$A$3,Param!$J$4,Param!$J$5,Param!$J$6)*100</f>
        <v>5.5</v>
      </c>
      <c r="H1340" s="13">
        <f t="shared" si="484"/>
        <v>49081.760000000002</v>
      </c>
      <c r="I1340" s="3">
        <f t="shared" si="483"/>
        <v>36.903578947368423</v>
      </c>
      <c r="J1340" s="13">
        <f t="shared" si="485"/>
        <v>44.309999999999995</v>
      </c>
      <c r="K1340" s="13">
        <f>tarifest3(A1340,$A$3,Param!$B$10,Param!$C$10,Param!$D$10,Param!$E$10,Param!$B$11,Param!$C$11,Param!$D$11,Param!$E$11)</f>
        <v>50869</v>
      </c>
      <c r="L1340" s="3">
        <f t="shared" si="494"/>
        <v>38.247368421052627</v>
      </c>
      <c r="M1340" s="3">
        <f>tarifest3grenz(A1340,$A$3,Param!$B$10,Param!$C$10,Param!$D$10,Param!$E$10,Param!$B$11,Param!$C$11,Param!$D$11,Param!$E$11)*100</f>
        <v>42</v>
      </c>
      <c r="N1340" s="3">
        <f t="shared" si="495"/>
        <v>36469</v>
      </c>
      <c r="O1340" s="3">
        <f t="shared" si="496"/>
        <v>27.420300751879701</v>
      </c>
      <c r="P1340" s="13">
        <f t="shared" si="486"/>
        <v>93100</v>
      </c>
      <c r="Q1340" s="13">
        <f t="shared" si="497"/>
        <v>0</v>
      </c>
      <c r="R1340" s="13">
        <f>tarifest3(A1340-$K$3,$A$3,Param!$B$10,Param!$C$10,Param!$D$10,Param!$E$10,Param!$B$11,Param!$C$11,Param!$D$11,Param!$E$11)</f>
        <v>42229</v>
      </c>
      <c r="S1340" s="3">
        <f t="shared" si="498"/>
        <v>31.751127819548874</v>
      </c>
      <c r="T1340" s="3">
        <f>IF(A1340&lt;$K$3,$K$2,tarifest3grenz(A1340-$K$3,$A$3,Param!$B$10,Param!$C$10,Param!$D$10,Param!$E$10,Param!$B$11,Param!$C$11,Param!$D$11,Param!$E$11))*100</f>
        <v>42</v>
      </c>
      <c r="U1340" s="3">
        <f>MAX(K1340-tarifest3($K$3,$A$3,Param!$B$10,Param!$C$10,Param!$D$10,Param!$E$10,Param!$B$11,Param!$C$11,Param!$D$11,Param!$E$11),0)</f>
        <v>45639</v>
      </c>
      <c r="V1340" s="3">
        <f t="shared" si="499"/>
        <v>34.315037593984968</v>
      </c>
      <c r="W1340" s="3">
        <f t="shared" si="500"/>
        <v>42</v>
      </c>
      <c r="X1340" s="3">
        <f>soli3grenz(K1340,$A$3,Param!$J$9,Param!$J$10,Param!$J$11)*100</f>
        <v>5.5</v>
      </c>
      <c r="Y1340" s="13">
        <f t="shared" si="487"/>
        <v>45639</v>
      </c>
      <c r="Z1340" s="3">
        <f t="shared" si="501"/>
        <v>34.315037593984968</v>
      </c>
      <c r="AA1340" s="13">
        <f t="shared" si="488"/>
        <v>42</v>
      </c>
      <c r="AB1340" s="13">
        <f t="shared" si="489"/>
        <v>-3442.760000000002</v>
      </c>
      <c r="AC1340" s="13">
        <f t="shared" si="490"/>
        <v>-2.5885413533834551</v>
      </c>
      <c r="AD1340" s="13">
        <f t="shared" si="491"/>
        <v>-2.3099999999999952</v>
      </c>
      <c r="AE1340" s="3">
        <f t="shared" si="492"/>
        <v>0</v>
      </c>
      <c r="AF1340" s="13">
        <f t="shared" si="505"/>
        <v>3442.760000000002</v>
      </c>
      <c r="AG1340" s="13">
        <f t="shared" si="502"/>
        <v>2.5885413533834551</v>
      </c>
      <c r="AH1340" s="13">
        <f t="shared" si="506"/>
        <v>2.5885413533834551</v>
      </c>
    </row>
    <row r="1341" spans="1:34" x14ac:dyDescent="0.2">
      <c r="A1341" s="8">
        <f t="shared" si="503"/>
        <v>133100</v>
      </c>
      <c r="B1341" s="9">
        <f t="shared" si="504"/>
        <v>133.1</v>
      </c>
      <c r="C1341" s="13">
        <f>tarifest3(A1341,$A$3,Param!$B$5,Param!$C$5,Param!$D$5,Param!$E$5,Param!$B$6,Param!$C$6,Param!$D$6,Param!$E$6)</f>
        <v>46565</v>
      </c>
      <c r="D1341" s="3">
        <f t="shared" si="493"/>
        <v>34.984973703981971</v>
      </c>
      <c r="E1341" s="3">
        <f>tarifest3grenz(A1341,$A$3,Param!$B$5,Param!$C$5,Param!$D$5,Param!$E$5,Param!$B$6,Param!$C$6,Param!$D$6,Param!$E$6)*100</f>
        <v>42</v>
      </c>
      <c r="F1341" s="13">
        <f>soli3(C1341,$A$3,Param!$J$4,Param!$J$5,Param!$J$6)</f>
        <v>2561.0700000000002</v>
      </c>
      <c r="G1341" s="3">
        <f>soli3grenz(C1341,$A$3,Param!$J$4,Param!$J$5,Param!$J$6)*100</f>
        <v>5.5</v>
      </c>
      <c r="H1341" s="13">
        <f t="shared" si="484"/>
        <v>49126.07</v>
      </c>
      <c r="I1341" s="3">
        <f t="shared" ref="I1341:I1404" si="507">IF($A1341=0,0,H1341/$A1341*100)</f>
        <v>36.909143501126977</v>
      </c>
      <c r="J1341" s="13">
        <f t="shared" si="485"/>
        <v>44.309999999999995</v>
      </c>
      <c r="K1341" s="13">
        <f>tarifest3(A1341,$A$3,Param!$B$10,Param!$C$10,Param!$D$10,Param!$E$10,Param!$B$11,Param!$C$11,Param!$D$11,Param!$E$11)</f>
        <v>50911</v>
      </c>
      <c r="L1341" s="3">
        <f t="shared" si="494"/>
        <v>38.250187828700227</v>
      </c>
      <c r="M1341" s="3">
        <f>tarifest3grenz(A1341,$A$3,Param!$B$10,Param!$C$10,Param!$D$10,Param!$E$10,Param!$B$11,Param!$C$11,Param!$D$11,Param!$E$11)*100</f>
        <v>42</v>
      </c>
      <c r="N1341" s="3">
        <f t="shared" si="495"/>
        <v>36511</v>
      </c>
      <c r="O1341" s="3">
        <f t="shared" si="496"/>
        <v>27.431254695717506</v>
      </c>
      <c r="P1341" s="13">
        <f t="shared" si="486"/>
        <v>93170</v>
      </c>
      <c r="Q1341" s="13">
        <f t="shared" si="497"/>
        <v>0</v>
      </c>
      <c r="R1341" s="13">
        <f>tarifest3(A1341-$K$3,$A$3,Param!$B$10,Param!$C$10,Param!$D$10,Param!$E$10,Param!$B$11,Param!$C$11,Param!$D$11,Param!$E$11)</f>
        <v>42271</v>
      </c>
      <c r="S1341" s="3">
        <f t="shared" si="498"/>
        <v>31.758827948910596</v>
      </c>
      <c r="T1341" s="3">
        <f>IF(A1341&lt;$K$3,$K$2,tarifest3grenz(A1341-$K$3,$A$3,Param!$B$10,Param!$C$10,Param!$D$10,Param!$E$10,Param!$B$11,Param!$C$11,Param!$D$11,Param!$E$11))*100</f>
        <v>42</v>
      </c>
      <c r="U1341" s="3">
        <f>MAX(K1341-tarifest3($K$3,$A$3,Param!$B$10,Param!$C$10,Param!$D$10,Param!$E$10,Param!$B$11,Param!$C$11,Param!$D$11,Param!$E$11),0)</f>
        <v>45681</v>
      </c>
      <c r="V1341" s="3">
        <f t="shared" si="499"/>
        <v>34.320811419984977</v>
      </c>
      <c r="W1341" s="3">
        <f t="shared" si="500"/>
        <v>42</v>
      </c>
      <c r="X1341" s="3">
        <f>soli3grenz(K1341,$A$3,Param!$J$9,Param!$J$10,Param!$J$11)*100</f>
        <v>5.5</v>
      </c>
      <c r="Y1341" s="13">
        <f t="shared" si="487"/>
        <v>45681</v>
      </c>
      <c r="Z1341" s="3">
        <f t="shared" si="501"/>
        <v>34.320811419984977</v>
      </c>
      <c r="AA1341" s="13">
        <f t="shared" si="488"/>
        <v>42</v>
      </c>
      <c r="AB1341" s="13">
        <f t="shared" si="489"/>
        <v>-3445.0699999999997</v>
      </c>
      <c r="AC1341" s="13">
        <f t="shared" si="490"/>
        <v>-2.5883320811419992</v>
      </c>
      <c r="AD1341" s="13">
        <f t="shared" si="491"/>
        <v>-2.3099999999999952</v>
      </c>
      <c r="AE1341" s="3">
        <f t="shared" si="492"/>
        <v>0</v>
      </c>
      <c r="AF1341" s="13">
        <f t="shared" si="505"/>
        <v>3445.0699999999997</v>
      </c>
      <c r="AG1341" s="13">
        <f t="shared" si="502"/>
        <v>2.5883320811419992</v>
      </c>
      <c r="AH1341" s="13">
        <f t="shared" si="506"/>
        <v>2.5883320811419992</v>
      </c>
    </row>
    <row r="1342" spans="1:34" x14ac:dyDescent="0.2">
      <c r="A1342" s="8">
        <f t="shared" si="503"/>
        <v>133200</v>
      </c>
      <c r="B1342" s="9">
        <f t="shared" si="504"/>
        <v>133.19999999999999</v>
      </c>
      <c r="C1342" s="13">
        <f>tarifest3(A1342,$A$3,Param!$B$5,Param!$C$5,Param!$D$5,Param!$E$5,Param!$B$6,Param!$C$6,Param!$D$6,Param!$E$6)</f>
        <v>46607</v>
      </c>
      <c r="D1342" s="3">
        <f t="shared" si="493"/>
        <v>34.99024024024024</v>
      </c>
      <c r="E1342" s="3">
        <f>tarifest3grenz(A1342,$A$3,Param!$B$5,Param!$C$5,Param!$D$5,Param!$E$5,Param!$B$6,Param!$C$6,Param!$D$6,Param!$E$6)*100</f>
        <v>42</v>
      </c>
      <c r="F1342" s="13">
        <f>soli3(C1342,$A$3,Param!$J$4,Param!$J$5,Param!$J$6)</f>
        <v>2563.38</v>
      </c>
      <c r="G1342" s="3">
        <f>soli3grenz(C1342,$A$3,Param!$J$4,Param!$J$5,Param!$J$6)*100</f>
        <v>5.5</v>
      </c>
      <c r="H1342" s="13">
        <f t="shared" si="484"/>
        <v>49170.38</v>
      </c>
      <c r="I1342" s="3">
        <f t="shared" si="507"/>
        <v>36.914699699699696</v>
      </c>
      <c r="J1342" s="13">
        <f t="shared" si="485"/>
        <v>44.309999999999995</v>
      </c>
      <c r="K1342" s="13">
        <f>tarifest3(A1342,$A$3,Param!$B$10,Param!$C$10,Param!$D$10,Param!$E$10,Param!$B$11,Param!$C$11,Param!$D$11,Param!$E$11)</f>
        <v>50953</v>
      </c>
      <c r="L1342" s="3">
        <f t="shared" si="494"/>
        <v>38.253003003003002</v>
      </c>
      <c r="M1342" s="3">
        <f>tarifest3grenz(A1342,$A$3,Param!$B$10,Param!$C$10,Param!$D$10,Param!$E$10,Param!$B$11,Param!$C$11,Param!$D$11,Param!$E$11)*100</f>
        <v>42</v>
      </c>
      <c r="N1342" s="3">
        <f t="shared" si="495"/>
        <v>36553</v>
      </c>
      <c r="O1342" s="3">
        <f t="shared" si="496"/>
        <v>27.442192192192195</v>
      </c>
      <c r="P1342" s="13">
        <f t="shared" si="486"/>
        <v>93240</v>
      </c>
      <c r="Q1342" s="13">
        <f t="shared" si="497"/>
        <v>0</v>
      </c>
      <c r="R1342" s="13">
        <f>tarifest3(A1342-$K$3,$A$3,Param!$B$10,Param!$C$10,Param!$D$10,Param!$E$10,Param!$B$11,Param!$C$11,Param!$D$11,Param!$E$11)</f>
        <v>42313</v>
      </c>
      <c r="S1342" s="3">
        <f t="shared" si="498"/>
        <v>31.766516516516518</v>
      </c>
      <c r="T1342" s="3">
        <f>IF(A1342&lt;$K$3,$K$2,tarifest3grenz(A1342-$K$3,$A$3,Param!$B$10,Param!$C$10,Param!$D$10,Param!$E$10,Param!$B$11,Param!$C$11,Param!$D$11,Param!$E$11))*100</f>
        <v>42</v>
      </c>
      <c r="U1342" s="3">
        <f>MAX(K1342-tarifest3($K$3,$A$3,Param!$B$10,Param!$C$10,Param!$D$10,Param!$E$10,Param!$B$11,Param!$C$11,Param!$D$11,Param!$E$11),0)</f>
        <v>45723</v>
      </c>
      <c r="V1342" s="3">
        <f t="shared" si="499"/>
        <v>34.326576576576578</v>
      </c>
      <c r="W1342" s="3">
        <f t="shared" si="500"/>
        <v>42</v>
      </c>
      <c r="X1342" s="3">
        <f>soli3grenz(K1342,$A$3,Param!$J$9,Param!$J$10,Param!$J$11)*100</f>
        <v>5.5</v>
      </c>
      <c r="Y1342" s="13">
        <f t="shared" si="487"/>
        <v>45723</v>
      </c>
      <c r="Z1342" s="3">
        <f t="shared" si="501"/>
        <v>34.326576576576578</v>
      </c>
      <c r="AA1342" s="13">
        <f t="shared" si="488"/>
        <v>42</v>
      </c>
      <c r="AB1342" s="13">
        <f t="shared" si="489"/>
        <v>-3447.3799999999974</v>
      </c>
      <c r="AC1342" s="13">
        <f t="shared" si="490"/>
        <v>-2.5881231231231183</v>
      </c>
      <c r="AD1342" s="13">
        <f t="shared" si="491"/>
        <v>-2.3099999999999952</v>
      </c>
      <c r="AE1342" s="3">
        <f t="shared" si="492"/>
        <v>0</v>
      </c>
      <c r="AF1342" s="13">
        <f t="shared" si="505"/>
        <v>3447.3799999999974</v>
      </c>
      <c r="AG1342" s="13">
        <f t="shared" si="502"/>
        <v>2.5881231231231183</v>
      </c>
      <c r="AH1342" s="13">
        <f t="shared" si="506"/>
        <v>2.5881231231231183</v>
      </c>
    </row>
    <row r="1343" spans="1:34" x14ac:dyDescent="0.2">
      <c r="A1343" s="8">
        <f t="shared" si="503"/>
        <v>133300</v>
      </c>
      <c r="B1343" s="9">
        <f t="shared" si="504"/>
        <v>133.30000000000001</v>
      </c>
      <c r="C1343" s="13">
        <f>tarifest3(A1343,$A$3,Param!$B$5,Param!$C$5,Param!$D$5,Param!$E$5,Param!$B$6,Param!$C$6,Param!$D$6,Param!$E$6)</f>
        <v>46649</v>
      </c>
      <c r="D1343" s="3">
        <f t="shared" si="493"/>
        <v>34.995498874718677</v>
      </c>
      <c r="E1343" s="3">
        <f>tarifest3grenz(A1343,$A$3,Param!$B$5,Param!$C$5,Param!$D$5,Param!$E$5,Param!$B$6,Param!$C$6,Param!$D$6,Param!$E$6)*100</f>
        <v>42</v>
      </c>
      <c r="F1343" s="13">
        <f>soli3(C1343,$A$3,Param!$J$4,Param!$J$5,Param!$J$6)</f>
        <v>2565.69</v>
      </c>
      <c r="G1343" s="3">
        <f>soli3grenz(C1343,$A$3,Param!$J$4,Param!$J$5,Param!$J$6)*100</f>
        <v>5.5</v>
      </c>
      <c r="H1343" s="13">
        <f t="shared" si="484"/>
        <v>49214.69</v>
      </c>
      <c r="I1343" s="3">
        <f t="shared" si="507"/>
        <v>36.920247561890477</v>
      </c>
      <c r="J1343" s="13">
        <f t="shared" si="485"/>
        <v>44.309999999999995</v>
      </c>
      <c r="K1343" s="13">
        <f>tarifest3(A1343,$A$3,Param!$B$10,Param!$C$10,Param!$D$10,Param!$E$10,Param!$B$11,Param!$C$11,Param!$D$11,Param!$E$11)</f>
        <v>50995</v>
      </c>
      <c r="L1343" s="3">
        <f t="shared" si="494"/>
        <v>38.255813953488371</v>
      </c>
      <c r="M1343" s="3">
        <f>tarifest3grenz(A1343,$A$3,Param!$B$10,Param!$C$10,Param!$D$10,Param!$E$10,Param!$B$11,Param!$C$11,Param!$D$11,Param!$E$11)*100</f>
        <v>42</v>
      </c>
      <c r="N1343" s="3">
        <f t="shared" si="495"/>
        <v>36595</v>
      </c>
      <c r="O1343" s="3">
        <f t="shared" si="496"/>
        <v>27.453113278319581</v>
      </c>
      <c r="P1343" s="13">
        <f t="shared" si="486"/>
        <v>93310</v>
      </c>
      <c r="Q1343" s="13">
        <f t="shared" si="497"/>
        <v>0</v>
      </c>
      <c r="R1343" s="13">
        <f>tarifest3(A1343-$K$3,$A$3,Param!$B$10,Param!$C$10,Param!$D$10,Param!$E$10,Param!$B$11,Param!$C$11,Param!$D$11,Param!$E$11)</f>
        <v>42355</v>
      </c>
      <c r="S1343" s="3">
        <f t="shared" si="498"/>
        <v>31.774193548387096</v>
      </c>
      <c r="T1343" s="3">
        <f>IF(A1343&lt;$K$3,$K$2,tarifest3grenz(A1343-$K$3,$A$3,Param!$B$10,Param!$C$10,Param!$D$10,Param!$E$10,Param!$B$11,Param!$C$11,Param!$D$11,Param!$E$11))*100</f>
        <v>42</v>
      </c>
      <c r="U1343" s="3">
        <f>MAX(K1343-tarifest3($K$3,$A$3,Param!$B$10,Param!$C$10,Param!$D$10,Param!$E$10,Param!$B$11,Param!$C$11,Param!$D$11,Param!$E$11),0)</f>
        <v>45765</v>
      </c>
      <c r="V1343" s="3">
        <f t="shared" si="499"/>
        <v>34.332333083270818</v>
      </c>
      <c r="W1343" s="3">
        <f t="shared" si="500"/>
        <v>42</v>
      </c>
      <c r="X1343" s="3">
        <f>soli3grenz(K1343,$A$3,Param!$J$9,Param!$J$10,Param!$J$11)*100</f>
        <v>5.5</v>
      </c>
      <c r="Y1343" s="13">
        <f t="shared" si="487"/>
        <v>45765</v>
      </c>
      <c r="Z1343" s="3">
        <f t="shared" si="501"/>
        <v>34.332333083270818</v>
      </c>
      <c r="AA1343" s="13">
        <f t="shared" si="488"/>
        <v>42</v>
      </c>
      <c r="AB1343" s="13">
        <f t="shared" si="489"/>
        <v>-3449.6900000000023</v>
      </c>
      <c r="AC1343" s="13">
        <f t="shared" si="490"/>
        <v>-2.5879144786196591</v>
      </c>
      <c r="AD1343" s="13">
        <f t="shared" si="491"/>
        <v>-2.3099999999999952</v>
      </c>
      <c r="AE1343" s="3">
        <f t="shared" si="492"/>
        <v>0</v>
      </c>
      <c r="AF1343" s="13">
        <f t="shared" si="505"/>
        <v>3449.6900000000023</v>
      </c>
      <c r="AG1343" s="13">
        <f t="shared" si="502"/>
        <v>2.5879144786196591</v>
      </c>
      <c r="AH1343" s="13">
        <f t="shared" si="506"/>
        <v>2.5879144786196591</v>
      </c>
    </row>
    <row r="1344" spans="1:34" x14ac:dyDescent="0.2">
      <c r="A1344" s="8">
        <f t="shared" si="503"/>
        <v>133400</v>
      </c>
      <c r="B1344" s="9">
        <f t="shared" si="504"/>
        <v>133.4</v>
      </c>
      <c r="C1344" s="13">
        <f>tarifest3(A1344,$A$3,Param!$B$5,Param!$C$5,Param!$D$5,Param!$E$5,Param!$B$6,Param!$C$6,Param!$D$6,Param!$E$6)</f>
        <v>46691</v>
      </c>
      <c r="D1344" s="3">
        <f t="shared" si="493"/>
        <v>35.000749625187403</v>
      </c>
      <c r="E1344" s="3">
        <f>tarifest3grenz(A1344,$A$3,Param!$B$5,Param!$C$5,Param!$D$5,Param!$E$5,Param!$B$6,Param!$C$6,Param!$D$6,Param!$E$6)*100</f>
        <v>42</v>
      </c>
      <c r="F1344" s="13">
        <f>soli3(C1344,$A$3,Param!$J$4,Param!$J$5,Param!$J$6)</f>
        <v>2568</v>
      </c>
      <c r="G1344" s="3">
        <f>soli3grenz(C1344,$A$3,Param!$J$4,Param!$J$5,Param!$J$6)*100</f>
        <v>5.5</v>
      </c>
      <c r="H1344" s="13">
        <f t="shared" si="484"/>
        <v>49259</v>
      </c>
      <c r="I1344" s="3">
        <f t="shared" si="507"/>
        <v>36.925787106446776</v>
      </c>
      <c r="J1344" s="13">
        <f t="shared" si="485"/>
        <v>44.309999999999995</v>
      </c>
      <c r="K1344" s="13">
        <f>tarifest3(A1344,$A$3,Param!$B$10,Param!$C$10,Param!$D$10,Param!$E$10,Param!$B$11,Param!$C$11,Param!$D$11,Param!$E$11)</f>
        <v>51037</v>
      </c>
      <c r="L1344" s="3">
        <f t="shared" si="494"/>
        <v>38.258620689655167</v>
      </c>
      <c r="M1344" s="3">
        <f>tarifest3grenz(A1344,$A$3,Param!$B$10,Param!$C$10,Param!$D$10,Param!$E$10,Param!$B$11,Param!$C$11,Param!$D$11,Param!$E$11)*100</f>
        <v>42</v>
      </c>
      <c r="N1344" s="3">
        <f t="shared" si="495"/>
        <v>36637</v>
      </c>
      <c r="O1344" s="3">
        <f t="shared" si="496"/>
        <v>27.464017991004496</v>
      </c>
      <c r="P1344" s="13">
        <f t="shared" si="486"/>
        <v>93380</v>
      </c>
      <c r="Q1344" s="13">
        <f t="shared" si="497"/>
        <v>0</v>
      </c>
      <c r="R1344" s="13">
        <f>tarifest3(A1344-$K$3,$A$3,Param!$B$10,Param!$C$10,Param!$D$10,Param!$E$10,Param!$B$11,Param!$C$11,Param!$D$11,Param!$E$11)</f>
        <v>42397</v>
      </c>
      <c r="S1344" s="3">
        <f t="shared" si="498"/>
        <v>31.781859070464769</v>
      </c>
      <c r="T1344" s="3">
        <f>IF(A1344&lt;$K$3,$K$2,tarifest3grenz(A1344-$K$3,$A$3,Param!$B$10,Param!$C$10,Param!$D$10,Param!$E$10,Param!$B$11,Param!$C$11,Param!$D$11,Param!$E$11))*100</f>
        <v>42</v>
      </c>
      <c r="U1344" s="3">
        <f>MAX(K1344-tarifest3($K$3,$A$3,Param!$B$10,Param!$C$10,Param!$D$10,Param!$E$10,Param!$B$11,Param!$C$11,Param!$D$11,Param!$E$11),0)</f>
        <v>45807</v>
      </c>
      <c r="V1344" s="3">
        <f t="shared" si="499"/>
        <v>34.338080959520241</v>
      </c>
      <c r="W1344" s="3">
        <f t="shared" si="500"/>
        <v>42</v>
      </c>
      <c r="X1344" s="3">
        <f>soli3grenz(K1344,$A$3,Param!$J$9,Param!$J$10,Param!$J$11)*100</f>
        <v>5.5</v>
      </c>
      <c r="Y1344" s="13">
        <f t="shared" si="487"/>
        <v>45807</v>
      </c>
      <c r="Z1344" s="3">
        <f t="shared" si="501"/>
        <v>34.338080959520241</v>
      </c>
      <c r="AA1344" s="13">
        <f t="shared" si="488"/>
        <v>42</v>
      </c>
      <c r="AB1344" s="13">
        <f t="shared" si="489"/>
        <v>-3452</v>
      </c>
      <c r="AC1344" s="13">
        <f t="shared" si="490"/>
        <v>-2.5877061469265357</v>
      </c>
      <c r="AD1344" s="13">
        <f t="shared" si="491"/>
        <v>-2.3099999999999952</v>
      </c>
      <c r="AE1344" s="3">
        <f t="shared" si="492"/>
        <v>0</v>
      </c>
      <c r="AF1344" s="13">
        <f t="shared" si="505"/>
        <v>3452</v>
      </c>
      <c r="AG1344" s="13">
        <f t="shared" si="502"/>
        <v>2.5877061469265357</v>
      </c>
      <c r="AH1344" s="13">
        <f t="shared" si="506"/>
        <v>2.5877061469265357</v>
      </c>
    </row>
    <row r="1345" spans="1:34" x14ac:dyDescent="0.2">
      <c r="A1345" s="8">
        <f t="shared" si="503"/>
        <v>133500</v>
      </c>
      <c r="B1345" s="9">
        <f t="shared" si="504"/>
        <v>133.5</v>
      </c>
      <c r="C1345" s="13">
        <f>tarifest3(A1345,$A$3,Param!$B$5,Param!$C$5,Param!$D$5,Param!$E$5,Param!$B$6,Param!$C$6,Param!$D$6,Param!$E$6)</f>
        <v>46733</v>
      </c>
      <c r="D1345" s="3">
        <f t="shared" si="493"/>
        <v>35.005992509363296</v>
      </c>
      <c r="E1345" s="3">
        <f>tarifest3grenz(A1345,$A$3,Param!$B$5,Param!$C$5,Param!$D$5,Param!$E$5,Param!$B$6,Param!$C$6,Param!$D$6,Param!$E$6)*100</f>
        <v>42</v>
      </c>
      <c r="F1345" s="13">
        <f>soli3(C1345,$A$3,Param!$J$4,Param!$J$5,Param!$J$6)</f>
        <v>2570.31</v>
      </c>
      <c r="G1345" s="3">
        <f>soli3grenz(C1345,$A$3,Param!$J$4,Param!$J$5,Param!$J$6)*100</f>
        <v>5.5</v>
      </c>
      <c r="H1345" s="13">
        <f t="shared" si="484"/>
        <v>49303.31</v>
      </c>
      <c r="I1345" s="3">
        <f t="shared" si="507"/>
        <v>36.931318352059925</v>
      </c>
      <c r="J1345" s="13">
        <f t="shared" si="485"/>
        <v>44.309999999999995</v>
      </c>
      <c r="K1345" s="13">
        <f>tarifest3(A1345,$A$3,Param!$B$10,Param!$C$10,Param!$D$10,Param!$E$10,Param!$B$11,Param!$C$11,Param!$D$11,Param!$E$11)</f>
        <v>51079</v>
      </c>
      <c r="L1345" s="3">
        <f t="shared" si="494"/>
        <v>38.261423220973782</v>
      </c>
      <c r="M1345" s="3">
        <f>tarifest3grenz(A1345,$A$3,Param!$B$10,Param!$C$10,Param!$D$10,Param!$E$10,Param!$B$11,Param!$C$11,Param!$D$11,Param!$E$11)*100</f>
        <v>42</v>
      </c>
      <c r="N1345" s="3">
        <f t="shared" si="495"/>
        <v>36679</v>
      </c>
      <c r="O1345" s="3">
        <f t="shared" si="496"/>
        <v>27.474906367041196</v>
      </c>
      <c r="P1345" s="13">
        <f t="shared" si="486"/>
        <v>93450</v>
      </c>
      <c r="Q1345" s="13">
        <f t="shared" si="497"/>
        <v>0</v>
      </c>
      <c r="R1345" s="13">
        <f>tarifest3(A1345-$K$3,$A$3,Param!$B$10,Param!$C$10,Param!$D$10,Param!$E$10,Param!$B$11,Param!$C$11,Param!$D$11,Param!$E$11)</f>
        <v>42439</v>
      </c>
      <c r="S1345" s="3">
        <f t="shared" si="498"/>
        <v>31.78951310861423</v>
      </c>
      <c r="T1345" s="3">
        <f>IF(A1345&lt;$K$3,$K$2,tarifest3grenz(A1345-$K$3,$A$3,Param!$B$10,Param!$C$10,Param!$D$10,Param!$E$10,Param!$B$11,Param!$C$11,Param!$D$11,Param!$E$11))*100</f>
        <v>42</v>
      </c>
      <c r="U1345" s="3">
        <f>MAX(K1345-tarifest3($K$3,$A$3,Param!$B$10,Param!$C$10,Param!$D$10,Param!$E$10,Param!$B$11,Param!$C$11,Param!$D$11,Param!$E$11),0)</f>
        <v>45849</v>
      </c>
      <c r="V1345" s="3">
        <f t="shared" si="499"/>
        <v>34.343820224719103</v>
      </c>
      <c r="W1345" s="3">
        <f t="shared" si="500"/>
        <v>42</v>
      </c>
      <c r="X1345" s="3">
        <f>soli3grenz(K1345,$A$3,Param!$J$9,Param!$J$10,Param!$J$11)*100</f>
        <v>5.5</v>
      </c>
      <c r="Y1345" s="13">
        <f t="shared" si="487"/>
        <v>45849</v>
      </c>
      <c r="Z1345" s="3">
        <f t="shared" si="501"/>
        <v>34.343820224719103</v>
      </c>
      <c r="AA1345" s="13">
        <f t="shared" si="488"/>
        <v>42</v>
      </c>
      <c r="AB1345" s="13">
        <f t="shared" si="489"/>
        <v>-3454.3099999999977</v>
      </c>
      <c r="AC1345" s="13">
        <f t="shared" si="490"/>
        <v>-2.5874981273408224</v>
      </c>
      <c r="AD1345" s="13">
        <f t="shared" si="491"/>
        <v>-2.3099999999999952</v>
      </c>
      <c r="AE1345" s="3">
        <f t="shared" si="492"/>
        <v>0</v>
      </c>
      <c r="AF1345" s="13">
        <f t="shared" si="505"/>
        <v>3454.3099999999977</v>
      </c>
      <c r="AG1345" s="13">
        <f t="shared" si="502"/>
        <v>2.5874981273408224</v>
      </c>
      <c r="AH1345" s="13">
        <f t="shared" si="506"/>
        <v>2.5874981273408224</v>
      </c>
    </row>
    <row r="1346" spans="1:34" x14ac:dyDescent="0.2">
      <c r="A1346" s="8">
        <f t="shared" si="503"/>
        <v>133600</v>
      </c>
      <c r="B1346" s="9">
        <f t="shared" si="504"/>
        <v>133.6</v>
      </c>
      <c r="C1346" s="13">
        <f>tarifest3(A1346,$A$3,Param!$B$5,Param!$C$5,Param!$D$5,Param!$E$5,Param!$B$6,Param!$C$6,Param!$D$6,Param!$E$6)</f>
        <v>46775</v>
      </c>
      <c r="D1346" s="3">
        <f t="shared" si="493"/>
        <v>35.011227544910177</v>
      </c>
      <c r="E1346" s="3">
        <f>tarifest3grenz(A1346,$A$3,Param!$B$5,Param!$C$5,Param!$D$5,Param!$E$5,Param!$B$6,Param!$C$6,Param!$D$6,Param!$E$6)*100</f>
        <v>42</v>
      </c>
      <c r="F1346" s="13">
        <f>soli3(C1346,$A$3,Param!$J$4,Param!$J$5,Param!$J$6)</f>
        <v>2572.62</v>
      </c>
      <c r="G1346" s="3">
        <f>soli3grenz(C1346,$A$3,Param!$J$4,Param!$J$5,Param!$J$6)*100</f>
        <v>5.5</v>
      </c>
      <c r="H1346" s="13">
        <f t="shared" si="484"/>
        <v>49347.62</v>
      </c>
      <c r="I1346" s="3">
        <f t="shared" si="507"/>
        <v>36.936841317365271</v>
      </c>
      <c r="J1346" s="13">
        <f t="shared" si="485"/>
        <v>44.309999999999995</v>
      </c>
      <c r="K1346" s="13">
        <f>tarifest3(A1346,$A$3,Param!$B$10,Param!$C$10,Param!$D$10,Param!$E$10,Param!$B$11,Param!$C$11,Param!$D$11,Param!$E$11)</f>
        <v>51121</v>
      </c>
      <c r="L1346" s="3">
        <f t="shared" si="494"/>
        <v>38.264221556886227</v>
      </c>
      <c r="M1346" s="3">
        <f>tarifest3grenz(A1346,$A$3,Param!$B$10,Param!$C$10,Param!$D$10,Param!$E$10,Param!$B$11,Param!$C$11,Param!$D$11,Param!$E$11)*100</f>
        <v>42</v>
      </c>
      <c r="N1346" s="3">
        <f t="shared" si="495"/>
        <v>36721</v>
      </c>
      <c r="O1346" s="3">
        <f t="shared" si="496"/>
        <v>27.485778443113773</v>
      </c>
      <c r="P1346" s="13">
        <f t="shared" si="486"/>
        <v>93520</v>
      </c>
      <c r="Q1346" s="13">
        <f t="shared" si="497"/>
        <v>0</v>
      </c>
      <c r="R1346" s="13">
        <f>tarifest3(A1346-$K$3,$A$3,Param!$B$10,Param!$C$10,Param!$D$10,Param!$E$10,Param!$B$11,Param!$C$11,Param!$D$11,Param!$E$11)</f>
        <v>42481</v>
      </c>
      <c r="S1346" s="3">
        <f t="shared" si="498"/>
        <v>31.797155688622752</v>
      </c>
      <c r="T1346" s="3">
        <f>IF(A1346&lt;$K$3,$K$2,tarifest3grenz(A1346-$K$3,$A$3,Param!$B$10,Param!$C$10,Param!$D$10,Param!$E$10,Param!$B$11,Param!$C$11,Param!$D$11,Param!$E$11))*100</f>
        <v>42</v>
      </c>
      <c r="U1346" s="3">
        <f>MAX(K1346-tarifest3($K$3,$A$3,Param!$B$10,Param!$C$10,Param!$D$10,Param!$E$10,Param!$B$11,Param!$C$11,Param!$D$11,Param!$E$11),0)</f>
        <v>45891</v>
      </c>
      <c r="V1346" s="3">
        <f t="shared" si="499"/>
        <v>34.349550898203589</v>
      </c>
      <c r="W1346" s="3">
        <f t="shared" si="500"/>
        <v>42</v>
      </c>
      <c r="X1346" s="3">
        <f>soli3grenz(K1346,$A$3,Param!$J$9,Param!$J$10,Param!$J$11)*100</f>
        <v>5.5</v>
      </c>
      <c r="Y1346" s="13">
        <f t="shared" si="487"/>
        <v>45891</v>
      </c>
      <c r="Z1346" s="3">
        <f t="shared" si="501"/>
        <v>34.349550898203589</v>
      </c>
      <c r="AA1346" s="13">
        <f t="shared" si="488"/>
        <v>42</v>
      </c>
      <c r="AB1346" s="13">
        <f t="shared" si="489"/>
        <v>-3456.6200000000026</v>
      </c>
      <c r="AC1346" s="13">
        <f t="shared" si="490"/>
        <v>-2.5872904191616826</v>
      </c>
      <c r="AD1346" s="13">
        <f t="shared" si="491"/>
        <v>-2.3099999999999952</v>
      </c>
      <c r="AE1346" s="3">
        <f t="shared" si="492"/>
        <v>0</v>
      </c>
      <c r="AF1346" s="13">
        <f t="shared" si="505"/>
        <v>3456.6200000000026</v>
      </c>
      <c r="AG1346" s="13">
        <f t="shared" si="502"/>
        <v>2.5872904191616826</v>
      </c>
      <c r="AH1346" s="13">
        <f t="shared" si="506"/>
        <v>2.5872904191616826</v>
      </c>
    </row>
    <row r="1347" spans="1:34" x14ac:dyDescent="0.2">
      <c r="A1347" s="8">
        <f t="shared" si="503"/>
        <v>133700</v>
      </c>
      <c r="B1347" s="9">
        <f t="shared" si="504"/>
        <v>133.69999999999999</v>
      </c>
      <c r="C1347" s="13">
        <f>tarifest3(A1347,$A$3,Param!$B$5,Param!$C$5,Param!$D$5,Param!$E$5,Param!$B$6,Param!$C$6,Param!$D$6,Param!$E$6)</f>
        <v>46817</v>
      </c>
      <c r="D1347" s="3">
        <f t="shared" si="493"/>
        <v>35.016454749439042</v>
      </c>
      <c r="E1347" s="3">
        <f>tarifest3grenz(A1347,$A$3,Param!$B$5,Param!$C$5,Param!$D$5,Param!$E$5,Param!$B$6,Param!$C$6,Param!$D$6,Param!$E$6)*100</f>
        <v>42</v>
      </c>
      <c r="F1347" s="13">
        <f>soli3(C1347,$A$3,Param!$J$4,Param!$J$5,Param!$J$6)</f>
        <v>2574.9299999999998</v>
      </c>
      <c r="G1347" s="3">
        <f>soli3grenz(C1347,$A$3,Param!$J$4,Param!$J$5,Param!$J$6)*100</f>
        <v>5.5</v>
      </c>
      <c r="H1347" s="13">
        <f t="shared" si="484"/>
        <v>49391.93</v>
      </c>
      <c r="I1347" s="3">
        <f t="shared" si="507"/>
        <v>36.942356020942405</v>
      </c>
      <c r="J1347" s="13">
        <f t="shared" si="485"/>
        <v>44.309999999999995</v>
      </c>
      <c r="K1347" s="13">
        <f>tarifest3(A1347,$A$3,Param!$B$10,Param!$C$10,Param!$D$10,Param!$E$10,Param!$B$11,Param!$C$11,Param!$D$11,Param!$E$11)</f>
        <v>51163</v>
      </c>
      <c r="L1347" s="3">
        <f t="shared" si="494"/>
        <v>38.267015706806284</v>
      </c>
      <c r="M1347" s="3">
        <f>tarifest3grenz(A1347,$A$3,Param!$B$10,Param!$C$10,Param!$D$10,Param!$E$10,Param!$B$11,Param!$C$11,Param!$D$11,Param!$E$11)*100</f>
        <v>42</v>
      </c>
      <c r="N1347" s="3">
        <f t="shared" si="495"/>
        <v>36763</v>
      </c>
      <c r="O1347" s="3">
        <f t="shared" si="496"/>
        <v>27.496634255796558</v>
      </c>
      <c r="P1347" s="13">
        <f t="shared" si="486"/>
        <v>93590</v>
      </c>
      <c r="Q1347" s="13">
        <f t="shared" si="497"/>
        <v>0</v>
      </c>
      <c r="R1347" s="13">
        <f>tarifest3(A1347-$K$3,$A$3,Param!$B$10,Param!$C$10,Param!$D$10,Param!$E$10,Param!$B$11,Param!$C$11,Param!$D$11,Param!$E$11)</f>
        <v>42523</v>
      </c>
      <c r="S1347" s="3">
        <f t="shared" si="498"/>
        <v>31.804786836200449</v>
      </c>
      <c r="T1347" s="3">
        <f>IF(A1347&lt;$K$3,$K$2,tarifest3grenz(A1347-$K$3,$A$3,Param!$B$10,Param!$C$10,Param!$D$10,Param!$E$10,Param!$B$11,Param!$C$11,Param!$D$11,Param!$E$11))*100</f>
        <v>42</v>
      </c>
      <c r="U1347" s="3">
        <f>MAX(K1347-tarifest3($K$3,$A$3,Param!$B$10,Param!$C$10,Param!$D$10,Param!$E$10,Param!$B$11,Param!$C$11,Param!$D$11,Param!$E$11),0)</f>
        <v>45933</v>
      </c>
      <c r="V1347" s="3">
        <f t="shared" si="499"/>
        <v>34.355272999252058</v>
      </c>
      <c r="W1347" s="3">
        <f t="shared" si="500"/>
        <v>42</v>
      </c>
      <c r="X1347" s="3">
        <f>soli3grenz(K1347,$A$3,Param!$J$9,Param!$J$10,Param!$J$11)*100</f>
        <v>5.5</v>
      </c>
      <c r="Y1347" s="13">
        <f t="shared" si="487"/>
        <v>45933</v>
      </c>
      <c r="Z1347" s="3">
        <f t="shared" si="501"/>
        <v>34.355272999252058</v>
      </c>
      <c r="AA1347" s="13">
        <f t="shared" si="488"/>
        <v>42</v>
      </c>
      <c r="AB1347" s="13">
        <f t="shared" si="489"/>
        <v>-3458.9300000000003</v>
      </c>
      <c r="AC1347" s="13">
        <f t="shared" si="490"/>
        <v>-2.5870830216903471</v>
      </c>
      <c r="AD1347" s="13">
        <f t="shared" si="491"/>
        <v>-2.3099999999999952</v>
      </c>
      <c r="AE1347" s="3">
        <f t="shared" si="492"/>
        <v>0</v>
      </c>
      <c r="AF1347" s="13">
        <f t="shared" si="505"/>
        <v>3458.9300000000003</v>
      </c>
      <c r="AG1347" s="13">
        <f t="shared" si="502"/>
        <v>2.5870830216903471</v>
      </c>
      <c r="AH1347" s="13">
        <f t="shared" si="506"/>
        <v>2.5870830216903471</v>
      </c>
    </row>
    <row r="1348" spans="1:34" x14ac:dyDescent="0.2">
      <c r="A1348" s="8">
        <f t="shared" si="503"/>
        <v>133800</v>
      </c>
      <c r="B1348" s="9">
        <f t="shared" si="504"/>
        <v>133.80000000000001</v>
      </c>
      <c r="C1348" s="13">
        <f>tarifest3(A1348,$A$3,Param!$B$5,Param!$C$5,Param!$D$5,Param!$E$5,Param!$B$6,Param!$C$6,Param!$D$6,Param!$E$6)</f>
        <v>46859</v>
      </c>
      <c r="D1348" s="3">
        <f t="shared" si="493"/>
        <v>35.021674140508217</v>
      </c>
      <c r="E1348" s="3">
        <f>tarifest3grenz(A1348,$A$3,Param!$B$5,Param!$C$5,Param!$D$5,Param!$E$5,Param!$B$6,Param!$C$6,Param!$D$6,Param!$E$6)*100</f>
        <v>42</v>
      </c>
      <c r="F1348" s="13">
        <f>soli3(C1348,$A$3,Param!$J$4,Param!$J$5,Param!$J$6)</f>
        <v>2577.2399999999998</v>
      </c>
      <c r="G1348" s="3">
        <f>soli3grenz(C1348,$A$3,Param!$J$4,Param!$J$5,Param!$J$6)*100</f>
        <v>5.5</v>
      </c>
      <c r="H1348" s="13">
        <f t="shared" si="484"/>
        <v>49436.24</v>
      </c>
      <c r="I1348" s="3">
        <f t="shared" si="507"/>
        <v>36.947862481315397</v>
      </c>
      <c r="J1348" s="13">
        <f t="shared" si="485"/>
        <v>44.309999999999995</v>
      </c>
      <c r="K1348" s="13">
        <f>tarifest3(A1348,$A$3,Param!$B$10,Param!$C$10,Param!$D$10,Param!$E$10,Param!$B$11,Param!$C$11,Param!$D$11,Param!$E$11)</f>
        <v>51205</v>
      </c>
      <c r="L1348" s="3">
        <f t="shared" si="494"/>
        <v>38.269805680119582</v>
      </c>
      <c r="M1348" s="3">
        <f>tarifest3grenz(A1348,$A$3,Param!$B$10,Param!$C$10,Param!$D$10,Param!$E$10,Param!$B$11,Param!$C$11,Param!$D$11,Param!$E$11)*100</f>
        <v>42</v>
      </c>
      <c r="N1348" s="3">
        <f t="shared" si="495"/>
        <v>36805</v>
      </c>
      <c r="O1348" s="3">
        <f t="shared" si="496"/>
        <v>27.507473841554557</v>
      </c>
      <c r="P1348" s="13">
        <f t="shared" si="486"/>
        <v>93660</v>
      </c>
      <c r="Q1348" s="13">
        <f t="shared" si="497"/>
        <v>0</v>
      </c>
      <c r="R1348" s="13">
        <f>tarifest3(A1348-$K$3,$A$3,Param!$B$10,Param!$C$10,Param!$D$10,Param!$E$10,Param!$B$11,Param!$C$11,Param!$D$11,Param!$E$11)</f>
        <v>42565</v>
      </c>
      <c r="S1348" s="3">
        <f t="shared" si="498"/>
        <v>31.812406576980568</v>
      </c>
      <c r="T1348" s="3">
        <f>IF(A1348&lt;$K$3,$K$2,tarifest3grenz(A1348-$K$3,$A$3,Param!$B$10,Param!$C$10,Param!$D$10,Param!$E$10,Param!$B$11,Param!$C$11,Param!$D$11,Param!$E$11))*100</f>
        <v>42</v>
      </c>
      <c r="U1348" s="3">
        <f>MAX(K1348-tarifest3($K$3,$A$3,Param!$B$10,Param!$C$10,Param!$D$10,Param!$E$10,Param!$B$11,Param!$C$11,Param!$D$11,Param!$E$11),0)</f>
        <v>45975</v>
      </c>
      <c r="V1348" s="3">
        <f t="shared" si="499"/>
        <v>34.360986547085204</v>
      </c>
      <c r="W1348" s="3">
        <f t="shared" si="500"/>
        <v>42</v>
      </c>
      <c r="X1348" s="3">
        <f>soli3grenz(K1348,$A$3,Param!$J$9,Param!$J$10,Param!$J$11)*100</f>
        <v>5.5</v>
      </c>
      <c r="Y1348" s="13">
        <f t="shared" si="487"/>
        <v>45975</v>
      </c>
      <c r="Z1348" s="3">
        <f t="shared" si="501"/>
        <v>34.360986547085204</v>
      </c>
      <c r="AA1348" s="13">
        <f t="shared" si="488"/>
        <v>42</v>
      </c>
      <c r="AB1348" s="13">
        <f t="shared" si="489"/>
        <v>-3461.239999999998</v>
      </c>
      <c r="AC1348" s="13">
        <f t="shared" si="490"/>
        <v>-2.5868759342301928</v>
      </c>
      <c r="AD1348" s="13">
        <f t="shared" si="491"/>
        <v>-2.3099999999999952</v>
      </c>
      <c r="AE1348" s="3">
        <f t="shared" si="492"/>
        <v>0</v>
      </c>
      <c r="AF1348" s="13">
        <f t="shared" si="505"/>
        <v>3461.239999999998</v>
      </c>
      <c r="AG1348" s="13">
        <f t="shared" si="502"/>
        <v>2.5868759342301928</v>
      </c>
      <c r="AH1348" s="13">
        <f t="shared" si="506"/>
        <v>2.5868759342301928</v>
      </c>
    </row>
    <row r="1349" spans="1:34" x14ac:dyDescent="0.2">
      <c r="A1349" s="8">
        <f t="shared" si="503"/>
        <v>133900</v>
      </c>
      <c r="B1349" s="9">
        <f t="shared" si="504"/>
        <v>133.9</v>
      </c>
      <c r="C1349" s="13">
        <f>tarifest3(A1349,$A$3,Param!$B$5,Param!$C$5,Param!$D$5,Param!$E$5,Param!$B$6,Param!$C$6,Param!$D$6,Param!$E$6)</f>
        <v>46901</v>
      </c>
      <c r="D1349" s="3">
        <f t="shared" si="493"/>
        <v>35.026885735623594</v>
      </c>
      <c r="E1349" s="3">
        <f>tarifest3grenz(A1349,$A$3,Param!$B$5,Param!$C$5,Param!$D$5,Param!$E$5,Param!$B$6,Param!$C$6,Param!$D$6,Param!$E$6)*100</f>
        <v>42</v>
      </c>
      <c r="F1349" s="13">
        <f>soli3(C1349,$A$3,Param!$J$4,Param!$J$5,Param!$J$6)</f>
        <v>2579.5500000000002</v>
      </c>
      <c r="G1349" s="3">
        <f>soli3grenz(C1349,$A$3,Param!$J$4,Param!$J$5,Param!$J$6)*100</f>
        <v>5.5</v>
      </c>
      <c r="H1349" s="13">
        <f t="shared" si="484"/>
        <v>49480.55</v>
      </c>
      <c r="I1349" s="3">
        <f t="shared" si="507"/>
        <v>36.953360716952957</v>
      </c>
      <c r="J1349" s="13">
        <f t="shared" si="485"/>
        <v>44.309999999999995</v>
      </c>
      <c r="K1349" s="13">
        <f>tarifest3(A1349,$A$3,Param!$B$10,Param!$C$10,Param!$D$10,Param!$E$10,Param!$B$11,Param!$C$11,Param!$D$11,Param!$E$11)</f>
        <v>51247</v>
      </c>
      <c r="L1349" s="3">
        <f t="shared" si="494"/>
        <v>38.272591486183721</v>
      </c>
      <c r="M1349" s="3">
        <f>tarifest3grenz(A1349,$A$3,Param!$B$10,Param!$C$10,Param!$D$10,Param!$E$10,Param!$B$11,Param!$C$11,Param!$D$11,Param!$E$11)*100</f>
        <v>42</v>
      </c>
      <c r="N1349" s="3">
        <f t="shared" si="495"/>
        <v>36847</v>
      </c>
      <c r="O1349" s="3">
        <f t="shared" si="496"/>
        <v>27.518297236743837</v>
      </c>
      <c r="P1349" s="13">
        <f t="shared" si="486"/>
        <v>93730</v>
      </c>
      <c r="Q1349" s="13">
        <f t="shared" si="497"/>
        <v>0</v>
      </c>
      <c r="R1349" s="13">
        <f>tarifest3(A1349-$K$3,$A$3,Param!$B$10,Param!$C$10,Param!$D$10,Param!$E$10,Param!$B$11,Param!$C$11,Param!$D$11,Param!$E$11)</f>
        <v>42607</v>
      </c>
      <c r="S1349" s="3">
        <f t="shared" si="498"/>
        <v>31.82001493651979</v>
      </c>
      <c r="T1349" s="3">
        <f>IF(A1349&lt;$K$3,$K$2,tarifest3grenz(A1349-$K$3,$A$3,Param!$B$10,Param!$C$10,Param!$D$10,Param!$E$10,Param!$B$11,Param!$C$11,Param!$D$11,Param!$E$11))*100</f>
        <v>42</v>
      </c>
      <c r="U1349" s="3">
        <f>MAX(K1349-tarifest3($K$3,$A$3,Param!$B$10,Param!$C$10,Param!$D$10,Param!$E$10,Param!$B$11,Param!$C$11,Param!$D$11,Param!$E$11),0)</f>
        <v>46017</v>
      </c>
      <c r="V1349" s="3">
        <f t="shared" si="499"/>
        <v>34.366691560866322</v>
      </c>
      <c r="W1349" s="3">
        <f t="shared" si="500"/>
        <v>42</v>
      </c>
      <c r="X1349" s="3">
        <f>soli3grenz(K1349,$A$3,Param!$J$9,Param!$J$10,Param!$J$11)*100</f>
        <v>5.5</v>
      </c>
      <c r="Y1349" s="13">
        <f t="shared" si="487"/>
        <v>46017</v>
      </c>
      <c r="Z1349" s="3">
        <f t="shared" si="501"/>
        <v>34.366691560866322</v>
      </c>
      <c r="AA1349" s="13">
        <f t="shared" si="488"/>
        <v>42</v>
      </c>
      <c r="AB1349" s="13">
        <f t="shared" si="489"/>
        <v>-3463.5500000000029</v>
      </c>
      <c r="AC1349" s="13">
        <f t="shared" si="490"/>
        <v>-2.5866691560866357</v>
      </c>
      <c r="AD1349" s="13">
        <f t="shared" si="491"/>
        <v>-2.3099999999999952</v>
      </c>
      <c r="AE1349" s="3">
        <f t="shared" si="492"/>
        <v>0</v>
      </c>
      <c r="AF1349" s="13">
        <f t="shared" si="505"/>
        <v>3463.5500000000029</v>
      </c>
      <c r="AG1349" s="13">
        <f t="shared" si="502"/>
        <v>2.5866691560866357</v>
      </c>
      <c r="AH1349" s="13">
        <f t="shared" si="506"/>
        <v>2.5866691560866357</v>
      </c>
    </row>
    <row r="1350" spans="1:34" x14ac:dyDescent="0.2">
      <c r="A1350" s="8">
        <f t="shared" si="503"/>
        <v>134000</v>
      </c>
      <c r="B1350" s="9">
        <f t="shared" si="504"/>
        <v>134</v>
      </c>
      <c r="C1350" s="13">
        <f>tarifest3(A1350,$A$3,Param!$B$5,Param!$C$5,Param!$D$5,Param!$E$5,Param!$B$6,Param!$C$6,Param!$D$6,Param!$E$6)</f>
        <v>46943</v>
      </c>
      <c r="D1350" s="3">
        <f t="shared" si="493"/>
        <v>35.032089552238801</v>
      </c>
      <c r="E1350" s="3">
        <f>tarifest3grenz(A1350,$A$3,Param!$B$5,Param!$C$5,Param!$D$5,Param!$E$5,Param!$B$6,Param!$C$6,Param!$D$6,Param!$E$6)*100</f>
        <v>42</v>
      </c>
      <c r="F1350" s="13">
        <f>soli3(C1350,$A$3,Param!$J$4,Param!$J$5,Param!$J$6)</f>
        <v>2581.86</v>
      </c>
      <c r="G1350" s="3">
        <f>soli3grenz(C1350,$A$3,Param!$J$4,Param!$J$5,Param!$J$6)*100</f>
        <v>5.5</v>
      </c>
      <c r="H1350" s="13">
        <f t="shared" si="484"/>
        <v>49524.86</v>
      </c>
      <c r="I1350" s="3">
        <f t="shared" si="507"/>
        <v>36.958850746268659</v>
      </c>
      <c r="J1350" s="13">
        <f t="shared" si="485"/>
        <v>44.309999999999995</v>
      </c>
      <c r="K1350" s="13">
        <f>tarifest3(A1350,$A$3,Param!$B$10,Param!$C$10,Param!$D$10,Param!$E$10,Param!$B$11,Param!$C$11,Param!$D$11,Param!$E$11)</f>
        <v>51289</v>
      </c>
      <c r="L1350" s="3">
        <f t="shared" si="494"/>
        <v>38.275373134328362</v>
      </c>
      <c r="M1350" s="3">
        <f>tarifest3grenz(A1350,$A$3,Param!$B$10,Param!$C$10,Param!$D$10,Param!$E$10,Param!$B$11,Param!$C$11,Param!$D$11,Param!$E$11)*100</f>
        <v>42</v>
      </c>
      <c r="N1350" s="3">
        <f t="shared" si="495"/>
        <v>36889</v>
      </c>
      <c r="O1350" s="3">
        <f t="shared" si="496"/>
        <v>27.529104477611938</v>
      </c>
      <c r="P1350" s="13">
        <f t="shared" si="486"/>
        <v>93800</v>
      </c>
      <c r="Q1350" s="13">
        <f t="shared" si="497"/>
        <v>0</v>
      </c>
      <c r="R1350" s="13">
        <f>tarifest3(A1350-$K$3,$A$3,Param!$B$10,Param!$C$10,Param!$D$10,Param!$E$10,Param!$B$11,Param!$C$11,Param!$D$11,Param!$E$11)</f>
        <v>42649</v>
      </c>
      <c r="S1350" s="3">
        <f t="shared" si="498"/>
        <v>31.827611940298507</v>
      </c>
      <c r="T1350" s="3">
        <f>IF(A1350&lt;$K$3,$K$2,tarifest3grenz(A1350-$K$3,$A$3,Param!$B$10,Param!$C$10,Param!$D$10,Param!$E$10,Param!$B$11,Param!$C$11,Param!$D$11,Param!$E$11))*100</f>
        <v>42</v>
      </c>
      <c r="U1350" s="3">
        <f>MAX(K1350-tarifest3($K$3,$A$3,Param!$B$10,Param!$C$10,Param!$D$10,Param!$E$10,Param!$B$11,Param!$C$11,Param!$D$11,Param!$E$11),0)</f>
        <v>46059</v>
      </c>
      <c r="V1350" s="3">
        <f t="shared" si="499"/>
        <v>34.372388059701493</v>
      </c>
      <c r="W1350" s="3">
        <f t="shared" si="500"/>
        <v>42</v>
      </c>
      <c r="X1350" s="3">
        <f>soli3grenz(K1350,$A$3,Param!$J$9,Param!$J$10,Param!$J$11)*100</f>
        <v>5.5</v>
      </c>
      <c r="Y1350" s="13">
        <f t="shared" si="487"/>
        <v>46059</v>
      </c>
      <c r="Z1350" s="3">
        <f t="shared" si="501"/>
        <v>34.372388059701493</v>
      </c>
      <c r="AA1350" s="13">
        <f t="shared" si="488"/>
        <v>42</v>
      </c>
      <c r="AB1350" s="13">
        <f t="shared" si="489"/>
        <v>-3465.8600000000006</v>
      </c>
      <c r="AC1350" s="13">
        <f t="shared" si="490"/>
        <v>-2.5864626865671667</v>
      </c>
      <c r="AD1350" s="13">
        <f t="shared" si="491"/>
        <v>-2.3099999999999952</v>
      </c>
      <c r="AE1350" s="3">
        <f t="shared" si="492"/>
        <v>0</v>
      </c>
      <c r="AF1350" s="13">
        <f t="shared" si="505"/>
        <v>3465.8600000000006</v>
      </c>
      <c r="AG1350" s="13">
        <f t="shared" si="502"/>
        <v>2.5864626865671667</v>
      </c>
      <c r="AH1350" s="13">
        <f t="shared" si="506"/>
        <v>2.5864626865671667</v>
      </c>
    </row>
    <row r="1351" spans="1:34" x14ac:dyDescent="0.2">
      <c r="A1351" s="8">
        <f t="shared" si="503"/>
        <v>134100</v>
      </c>
      <c r="B1351" s="9">
        <f t="shared" si="504"/>
        <v>134.1</v>
      </c>
      <c r="C1351" s="13">
        <f>tarifest3(A1351,$A$3,Param!$B$5,Param!$C$5,Param!$D$5,Param!$E$5,Param!$B$6,Param!$C$6,Param!$D$6,Param!$E$6)</f>
        <v>46985</v>
      </c>
      <c r="D1351" s="3">
        <f t="shared" si="493"/>
        <v>35.037285607755408</v>
      </c>
      <c r="E1351" s="3">
        <f>tarifest3grenz(A1351,$A$3,Param!$B$5,Param!$C$5,Param!$D$5,Param!$E$5,Param!$B$6,Param!$C$6,Param!$D$6,Param!$E$6)*100</f>
        <v>42</v>
      </c>
      <c r="F1351" s="13">
        <f>soli3(C1351,$A$3,Param!$J$4,Param!$J$5,Param!$J$6)</f>
        <v>2584.17</v>
      </c>
      <c r="G1351" s="3">
        <f>soli3grenz(C1351,$A$3,Param!$J$4,Param!$J$5,Param!$J$6)*100</f>
        <v>5.5</v>
      </c>
      <c r="H1351" s="13">
        <f t="shared" si="484"/>
        <v>49569.17</v>
      </c>
      <c r="I1351" s="3">
        <f t="shared" si="507"/>
        <v>36.964332587621179</v>
      </c>
      <c r="J1351" s="13">
        <f t="shared" si="485"/>
        <v>44.309999999999995</v>
      </c>
      <c r="K1351" s="13">
        <f>tarifest3(A1351,$A$3,Param!$B$10,Param!$C$10,Param!$D$10,Param!$E$10,Param!$B$11,Param!$C$11,Param!$D$11,Param!$E$11)</f>
        <v>51331</v>
      </c>
      <c r="L1351" s="3">
        <f t="shared" si="494"/>
        <v>38.278150633855333</v>
      </c>
      <c r="M1351" s="3">
        <f>tarifest3grenz(A1351,$A$3,Param!$B$10,Param!$C$10,Param!$D$10,Param!$E$10,Param!$B$11,Param!$C$11,Param!$D$11,Param!$E$11)*100</f>
        <v>42</v>
      </c>
      <c r="N1351" s="3">
        <f t="shared" si="495"/>
        <v>36931</v>
      </c>
      <c r="O1351" s="3">
        <f t="shared" si="496"/>
        <v>27.539895600298287</v>
      </c>
      <c r="P1351" s="13">
        <f t="shared" si="486"/>
        <v>93870</v>
      </c>
      <c r="Q1351" s="13">
        <f t="shared" si="497"/>
        <v>0</v>
      </c>
      <c r="R1351" s="13">
        <f>tarifest3(A1351-$K$3,$A$3,Param!$B$10,Param!$C$10,Param!$D$10,Param!$E$10,Param!$B$11,Param!$C$11,Param!$D$11,Param!$E$11)</f>
        <v>42691</v>
      </c>
      <c r="S1351" s="3">
        <f t="shared" si="498"/>
        <v>31.835197613721107</v>
      </c>
      <c r="T1351" s="3">
        <f>IF(A1351&lt;$K$3,$K$2,tarifest3grenz(A1351-$K$3,$A$3,Param!$B$10,Param!$C$10,Param!$D$10,Param!$E$10,Param!$B$11,Param!$C$11,Param!$D$11,Param!$E$11))*100</f>
        <v>42</v>
      </c>
      <c r="U1351" s="3">
        <f>MAX(K1351-tarifest3($K$3,$A$3,Param!$B$10,Param!$C$10,Param!$D$10,Param!$E$10,Param!$B$11,Param!$C$11,Param!$D$11,Param!$E$11),0)</f>
        <v>46101</v>
      </c>
      <c r="V1351" s="3">
        <f t="shared" si="499"/>
        <v>34.378076062639821</v>
      </c>
      <c r="W1351" s="3">
        <f t="shared" si="500"/>
        <v>42</v>
      </c>
      <c r="X1351" s="3">
        <f>soli3grenz(K1351,$A$3,Param!$J$9,Param!$J$10,Param!$J$11)*100</f>
        <v>5.5</v>
      </c>
      <c r="Y1351" s="13">
        <f t="shared" si="487"/>
        <v>46101</v>
      </c>
      <c r="Z1351" s="3">
        <f t="shared" si="501"/>
        <v>34.378076062639821</v>
      </c>
      <c r="AA1351" s="13">
        <f t="shared" si="488"/>
        <v>42</v>
      </c>
      <c r="AB1351" s="13">
        <f t="shared" si="489"/>
        <v>-3468.1699999999983</v>
      </c>
      <c r="AC1351" s="13">
        <f t="shared" si="490"/>
        <v>-2.5862565249813585</v>
      </c>
      <c r="AD1351" s="13">
        <f t="shared" si="491"/>
        <v>-2.3099999999999952</v>
      </c>
      <c r="AE1351" s="3">
        <f t="shared" si="492"/>
        <v>0</v>
      </c>
      <c r="AF1351" s="13">
        <f t="shared" si="505"/>
        <v>3468.1699999999983</v>
      </c>
      <c r="AG1351" s="13">
        <f t="shared" si="502"/>
        <v>2.5862565249813585</v>
      </c>
      <c r="AH1351" s="13">
        <f t="shared" si="506"/>
        <v>2.5862565249813585</v>
      </c>
    </row>
    <row r="1352" spans="1:34" x14ac:dyDescent="0.2">
      <c r="A1352" s="8">
        <f t="shared" si="503"/>
        <v>134200</v>
      </c>
      <c r="B1352" s="9">
        <f t="shared" si="504"/>
        <v>134.19999999999999</v>
      </c>
      <c r="C1352" s="13">
        <f>tarifest3(A1352,$A$3,Param!$B$5,Param!$C$5,Param!$D$5,Param!$E$5,Param!$B$6,Param!$C$6,Param!$D$6,Param!$E$6)</f>
        <v>47027</v>
      </c>
      <c r="D1352" s="3">
        <f t="shared" si="493"/>
        <v>35.042473919523097</v>
      </c>
      <c r="E1352" s="3">
        <f>tarifest3grenz(A1352,$A$3,Param!$B$5,Param!$C$5,Param!$D$5,Param!$E$5,Param!$B$6,Param!$C$6,Param!$D$6,Param!$E$6)*100</f>
        <v>42</v>
      </c>
      <c r="F1352" s="13">
        <f>soli3(C1352,$A$3,Param!$J$4,Param!$J$5,Param!$J$6)</f>
        <v>2586.48</v>
      </c>
      <c r="G1352" s="3">
        <f>soli3grenz(C1352,$A$3,Param!$J$4,Param!$J$5,Param!$J$6)*100</f>
        <v>5.5</v>
      </c>
      <c r="H1352" s="13">
        <f t="shared" si="484"/>
        <v>49613.48</v>
      </c>
      <c r="I1352" s="3">
        <f t="shared" si="507"/>
        <v>36.96980625931446</v>
      </c>
      <c r="J1352" s="13">
        <f t="shared" si="485"/>
        <v>44.309999999999995</v>
      </c>
      <c r="K1352" s="13">
        <f>tarifest3(A1352,$A$3,Param!$B$10,Param!$C$10,Param!$D$10,Param!$E$10,Param!$B$11,Param!$C$11,Param!$D$11,Param!$E$11)</f>
        <v>51373</v>
      </c>
      <c r="L1352" s="3">
        <f t="shared" si="494"/>
        <v>38.280923994038744</v>
      </c>
      <c r="M1352" s="3">
        <f>tarifest3grenz(A1352,$A$3,Param!$B$10,Param!$C$10,Param!$D$10,Param!$E$10,Param!$B$11,Param!$C$11,Param!$D$11,Param!$E$11)*100</f>
        <v>42</v>
      </c>
      <c r="N1352" s="3">
        <f t="shared" si="495"/>
        <v>36973</v>
      </c>
      <c r="O1352" s="3">
        <f t="shared" si="496"/>
        <v>27.550670640834575</v>
      </c>
      <c r="P1352" s="13">
        <f t="shared" si="486"/>
        <v>93940</v>
      </c>
      <c r="Q1352" s="13">
        <f t="shared" si="497"/>
        <v>0</v>
      </c>
      <c r="R1352" s="13">
        <f>tarifest3(A1352-$K$3,$A$3,Param!$B$10,Param!$C$10,Param!$D$10,Param!$E$10,Param!$B$11,Param!$C$11,Param!$D$11,Param!$E$11)</f>
        <v>42733</v>
      </c>
      <c r="S1352" s="3">
        <f t="shared" si="498"/>
        <v>31.842771982116247</v>
      </c>
      <c r="T1352" s="3">
        <f>IF(A1352&lt;$K$3,$K$2,tarifest3grenz(A1352-$K$3,$A$3,Param!$B$10,Param!$C$10,Param!$D$10,Param!$E$10,Param!$B$11,Param!$C$11,Param!$D$11,Param!$E$11))*100</f>
        <v>42</v>
      </c>
      <c r="U1352" s="3">
        <f>MAX(K1352-tarifest3($K$3,$A$3,Param!$B$10,Param!$C$10,Param!$D$10,Param!$E$10,Param!$B$11,Param!$C$11,Param!$D$11,Param!$E$11),0)</f>
        <v>46143</v>
      </c>
      <c r="V1352" s="3">
        <f t="shared" si="499"/>
        <v>34.383755588673623</v>
      </c>
      <c r="W1352" s="3">
        <f t="shared" si="500"/>
        <v>42</v>
      </c>
      <c r="X1352" s="3">
        <f>soli3grenz(K1352,$A$3,Param!$J$9,Param!$J$10,Param!$J$11)*100</f>
        <v>5.5</v>
      </c>
      <c r="Y1352" s="13">
        <f t="shared" si="487"/>
        <v>46143</v>
      </c>
      <c r="Z1352" s="3">
        <f t="shared" si="501"/>
        <v>34.383755588673623</v>
      </c>
      <c r="AA1352" s="13">
        <f t="shared" si="488"/>
        <v>42</v>
      </c>
      <c r="AB1352" s="13">
        <f t="shared" si="489"/>
        <v>-3470.4800000000032</v>
      </c>
      <c r="AC1352" s="13">
        <f t="shared" si="490"/>
        <v>-2.5860506706408373</v>
      </c>
      <c r="AD1352" s="13">
        <f t="shared" si="491"/>
        <v>-2.3099999999999952</v>
      </c>
      <c r="AE1352" s="3">
        <f t="shared" si="492"/>
        <v>0</v>
      </c>
      <c r="AF1352" s="13">
        <f t="shared" si="505"/>
        <v>3470.4800000000032</v>
      </c>
      <c r="AG1352" s="13">
        <f t="shared" si="502"/>
        <v>2.5860506706408373</v>
      </c>
      <c r="AH1352" s="13">
        <f t="shared" si="506"/>
        <v>2.5860506706408373</v>
      </c>
    </row>
    <row r="1353" spans="1:34" x14ac:dyDescent="0.2">
      <c r="A1353" s="8">
        <f t="shared" si="503"/>
        <v>134300</v>
      </c>
      <c r="B1353" s="9">
        <f t="shared" si="504"/>
        <v>134.30000000000001</v>
      </c>
      <c r="C1353" s="13">
        <f>tarifest3(A1353,$A$3,Param!$B$5,Param!$C$5,Param!$D$5,Param!$E$5,Param!$B$6,Param!$C$6,Param!$D$6,Param!$E$6)</f>
        <v>47069</v>
      </c>
      <c r="D1353" s="3">
        <f t="shared" si="493"/>
        <v>35.047654504839912</v>
      </c>
      <c r="E1353" s="3">
        <f>tarifest3grenz(A1353,$A$3,Param!$B$5,Param!$C$5,Param!$D$5,Param!$E$5,Param!$B$6,Param!$C$6,Param!$D$6,Param!$E$6)*100</f>
        <v>42</v>
      </c>
      <c r="F1353" s="13">
        <f>soli3(C1353,$A$3,Param!$J$4,Param!$J$5,Param!$J$6)</f>
        <v>2588.79</v>
      </c>
      <c r="G1353" s="3">
        <f>soli3grenz(C1353,$A$3,Param!$J$4,Param!$J$5,Param!$J$6)*100</f>
        <v>5.5</v>
      </c>
      <c r="H1353" s="13">
        <f t="shared" si="484"/>
        <v>49657.79</v>
      </c>
      <c r="I1353" s="3">
        <f t="shared" si="507"/>
        <v>36.975271779597918</v>
      </c>
      <c r="J1353" s="13">
        <f t="shared" si="485"/>
        <v>44.309999999999995</v>
      </c>
      <c r="K1353" s="13">
        <f>tarifest3(A1353,$A$3,Param!$B$10,Param!$C$10,Param!$D$10,Param!$E$10,Param!$B$11,Param!$C$11,Param!$D$11,Param!$E$11)</f>
        <v>51415</v>
      </c>
      <c r="L1353" s="3">
        <f t="shared" si="494"/>
        <v>38.283693224125095</v>
      </c>
      <c r="M1353" s="3">
        <f>tarifest3grenz(A1353,$A$3,Param!$B$10,Param!$C$10,Param!$D$10,Param!$E$10,Param!$B$11,Param!$C$11,Param!$D$11,Param!$E$11)*100</f>
        <v>42</v>
      </c>
      <c r="N1353" s="3">
        <f t="shared" si="495"/>
        <v>37015</v>
      </c>
      <c r="O1353" s="3">
        <f t="shared" si="496"/>
        <v>27.561429635145196</v>
      </c>
      <c r="P1353" s="13">
        <f t="shared" si="486"/>
        <v>94010</v>
      </c>
      <c r="Q1353" s="13">
        <f t="shared" si="497"/>
        <v>0</v>
      </c>
      <c r="R1353" s="13">
        <f>tarifest3(A1353-$K$3,$A$3,Param!$B$10,Param!$C$10,Param!$D$10,Param!$E$10,Param!$B$11,Param!$C$11,Param!$D$11,Param!$E$11)</f>
        <v>42775</v>
      </c>
      <c r="S1353" s="3">
        <f t="shared" si="498"/>
        <v>31.850335070737156</v>
      </c>
      <c r="T1353" s="3">
        <f>IF(A1353&lt;$K$3,$K$2,tarifest3grenz(A1353-$K$3,$A$3,Param!$B$10,Param!$C$10,Param!$D$10,Param!$E$10,Param!$B$11,Param!$C$11,Param!$D$11,Param!$E$11))*100</f>
        <v>42</v>
      </c>
      <c r="U1353" s="3">
        <f>MAX(K1353-tarifest3($K$3,$A$3,Param!$B$10,Param!$C$10,Param!$D$10,Param!$E$10,Param!$B$11,Param!$C$11,Param!$D$11,Param!$E$11),0)</f>
        <v>46185</v>
      </c>
      <c r="V1353" s="3">
        <f t="shared" si="499"/>
        <v>34.38942665673865</v>
      </c>
      <c r="W1353" s="3">
        <f t="shared" si="500"/>
        <v>42</v>
      </c>
      <c r="X1353" s="3">
        <f>soli3grenz(K1353,$A$3,Param!$J$9,Param!$J$10,Param!$J$11)*100</f>
        <v>5.5</v>
      </c>
      <c r="Y1353" s="13">
        <f t="shared" si="487"/>
        <v>46185</v>
      </c>
      <c r="Z1353" s="3">
        <f t="shared" si="501"/>
        <v>34.38942665673865</v>
      </c>
      <c r="AA1353" s="13">
        <f t="shared" si="488"/>
        <v>42</v>
      </c>
      <c r="AB1353" s="13">
        <f t="shared" si="489"/>
        <v>-3472.7900000000009</v>
      </c>
      <c r="AC1353" s="13">
        <f t="shared" si="490"/>
        <v>-2.5858451228592685</v>
      </c>
      <c r="AD1353" s="13">
        <f t="shared" si="491"/>
        <v>-2.3099999999999952</v>
      </c>
      <c r="AE1353" s="3">
        <f t="shared" si="492"/>
        <v>0</v>
      </c>
      <c r="AF1353" s="13">
        <f t="shared" si="505"/>
        <v>3472.7900000000009</v>
      </c>
      <c r="AG1353" s="13">
        <f t="shared" si="502"/>
        <v>2.5858451228592685</v>
      </c>
      <c r="AH1353" s="13">
        <f t="shared" si="506"/>
        <v>2.5858451228592685</v>
      </c>
    </row>
    <row r="1354" spans="1:34" x14ac:dyDescent="0.2">
      <c r="A1354" s="8">
        <f t="shared" si="503"/>
        <v>134400</v>
      </c>
      <c r="B1354" s="9">
        <f t="shared" si="504"/>
        <v>134.4</v>
      </c>
      <c r="C1354" s="13">
        <f>tarifest3(A1354,$A$3,Param!$B$5,Param!$C$5,Param!$D$5,Param!$E$5,Param!$B$6,Param!$C$6,Param!$D$6,Param!$E$6)</f>
        <v>47111</v>
      </c>
      <c r="D1354" s="3">
        <f t="shared" si="493"/>
        <v>35.05282738095238</v>
      </c>
      <c r="E1354" s="3">
        <f>tarifest3grenz(A1354,$A$3,Param!$B$5,Param!$C$5,Param!$D$5,Param!$E$5,Param!$B$6,Param!$C$6,Param!$D$6,Param!$E$6)*100</f>
        <v>42</v>
      </c>
      <c r="F1354" s="13">
        <f>soli3(C1354,$A$3,Param!$J$4,Param!$J$5,Param!$J$6)</f>
        <v>2591.1</v>
      </c>
      <c r="G1354" s="3">
        <f>soli3grenz(C1354,$A$3,Param!$J$4,Param!$J$5,Param!$J$6)*100</f>
        <v>5.5</v>
      </c>
      <c r="H1354" s="13">
        <f t="shared" ref="H1354:H1417" si="508">+C1354+F1354</f>
        <v>49702.1</v>
      </c>
      <c r="I1354" s="3">
        <f t="shared" si="507"/>
        <v>36.980729166666663</v>
      </c>
      <c r="J1354" s="13">
        <f t="shared" ref="J1354:J1417" si="509">+E1354*(1+G1354/100)</f>
        <v>44.309999999999995</v>
      </c>
      <c r="K1354" s="13">
        <f>tarifest3(A1354,$A$3,Param!$B$10,Param!$C$10,Param!$D$10,Param!$E$10,Param!$B$11,Param!$C$11,Param!$D$11,Param!$E$11)</f>
        <v>51457</v>
      </c>
      <c r="L1354" s="3">
        <f t="shared" si="494"/>
        <v>38.286458333333336</v>
      </c>
      <c r="M1354" s="3">
        <f>tarifest3grenz(A1354,$A$3,Param!$B$10,Param!$C$10,Param!$D$10,Param!$E$10,Param!$B$11,Param!$C$11,Param!$D$11,Param!$E$11)*100</f>
        <v>42</v>
      </c>
      <c r="N1354" s="3">
        <f t="shared" si="495"/>
        <v>37057</v>
      </c>
      <c r="O1354" s="3">
        <f t="shared" si="496"/>
        <v>27.57217261904762</v>
      </c>
      <c r="P1354" s="13">
        <f t="shared" ref="P1354:P1417" si="510">+A1354*$K$2</f>
        <v>94080</v>
      </c>
      <c r="Q1354" s="13">
        <f t="shared" si="497"/>
        <v>0</v>
      </c>
      <c r="R1354" s="13">
        <f>tarifest3(A1354-$K$3,$A$3,Param!$B$10,Param!$C$10,Param!$D$10,Param!$E$10,Param!$B$11,Param!$C$11,Param!$D$11,Param!$E$11)</f>
        <v>42817</v>
      </c>
      <c r="S1354" s="3">
        <f t="shared" si="498"/>
        <v>31.857886904761905</v>
      </c>
      <c r="T1354" s="3">
        <f>IF(A1354&lt;$K$3,$K$2,tarifest3grenz(A1354-$K$3,$A$3,Param!$B$10,Param!$C$10,Param!$D$10,Param!$E$10,Param!$B$11,Param!$C$11,Param!$D$11,Param!$E$11))*100</f>
        <v>42</v>
      </c>
      <c r="U1354" s="3">
        <f>MAX(K1354-tarifest3($K$3,$A$3,Param!$B$10,Param!$C$10,Param!$D$10,Param!$E$10,Param!$B$11,Param!$C$11,Param!$D$11,Param!$E$11),0)</f>
        <v>46227</v>
      </c>
      <c r="V1354" s="3">
        <f t="shared" si="499"/>
        <v>34.395089285714285</v>
      </c>
      <c r="W1354" s="3">
        <f t="shared" si="500"/>
        <v>42</v>
      </c>
      <c r="X1354" s="3">
        <f>soli3grenz(K1354,$A$3,Param!$J$9,Param!$J$10,Param!$J$11)*100</f>
        <v>5.5</v>
      </c>
      <c r="Y1354" s="13">
        <f t="shared" ref="Y1354:Y1417" si="511">IF($Y$4=0,N1354,IF($Y$4=1,Q1354+R1354,IF($Y$4=2,Q1354+U1354)))</f>
        <v>46227</v>
      </c>
      <c r="Z1354" s="3">
        <f t="shared" si="501"/>
        <v>34.395089285714285</v>
      </c>
      <c r="AA1354" s="13">
        <f t="shared" ref="AA1354:AA1417" si="512">IF($Y$4=0,M1354,IF($Y$4=1,T1354,IF($Y$4=2,W1354)))</f>
        <v>42</v>
      </c>
      <c r="AB1354" s="13">
        <f t="shared" ref="AB1354:AB1417" si="513">+Y1354-H1354</f>
        <v>-3475.0999999999985</v>
      </c>
      <c r="AC1354" s="13">
        <f t="shared" ref="AC1354:AC1417" si="514">+Z1354-I1354</f>
        <v>-2.5856398809523782</v>
      </c>
      <c r="AD1354" s="13">
        <f t="shared" ref="AD1354:AD1417" si="515">+AA1354-J1354</f>
        <v>-2.3099999999999952</v>
      </c>
      <c r="AE1354" s="3">
        <f t="shared" ref="AE1354:AE1417" si="516">+M1354-E1354</f>
        <v>0</v>
      </c>
      <c r="AF1354" s="13">
        <f t="shared" si="505"/>
        <v>3475.0999999999985</v>
      </c>
      <c r="AG1354" s="13">
        <f t="shared" si="502"/>
        <v>2.5856398809523782</v>
      </c>
      <c r="AH1354" s="13">
        <f t="shared" si="506"/>
        <v>2.5856398809523782</v>
      </c>
    </row>
    <row r="1355" spans="1:34" x14ac:dyDescent="0.2">
      <c r="A1355" s="8">
        <f t="shared" si="503"/>
        <v>134500</v>
      </c>
      <c r="B1355" s="9">
        <f t="shared" si="504"/>
        <v>134.5</v>
      </c>
      <c r="C1355" s="13">
        <f>tarifest3(A1355,$A$3,Param!$B$5,Param!$C$5,Param!$D$5,Param!$E$5,Param!$B$6,Param!$C$6,Param!$D$6,Param!$E$6)</f>
        <v>47153</v>
      </c>
      <c r="D1355" s="3">
        <f t="shared" ref="D1355:D1418" si="517">IF($A1355=0,0,C1355/$A1355*100)</f>
        <v>35.057992565055763</v>
      </c>
      <c r="E1355" s="3">
        <f>tarifest3grenz(A1355,$A$3,Param!$B$5,Param!$C$5,Param!$D$5,Param!$E$5,Param!$B$6,Param!$C$6,Param!$D$6,Param!$E$6)*100</f>
        <v>42</v>
      </c>
      <c r="F1355" s="13">
        <f>soli3(C1355,$A$3,Param!$J$4,Param!$J$5,Param!$J$6)</f>
        <v>2593.41</v>
      </c>
      <c r="G1355" s="3">
        <f>soli3grenz(C1355,$A$3,Param!$J$4,Param!$J$5,Param!$J$6)*100</f>
        <v>5.5</v>
      </c>
      <c r="H1355" s="13">
        <f t="shared" si="508"/>
        <v>49746.41</v>
      </c>
      <c r="I1355" s="3">
        <f t="shared" si="507"/>
        <v>36.986178438661717</v>
      </c>
      <c r="J1355" s="13">
        <f t="shared" si="509"/>
        <v>44.309999999999995</v>
      </c>
      <c r="K1355" s="13">
        <f>tarifest3(A1355,$A$3,Param!$B$10,Param!$C$10,Param!$D$10,Param!$E$10,Param!$B$11,Param!$C$11,Param!$D$11,Param!$E$11)</f>
        <v>51499</v>
      </c>
      <c r="L1355" s="3">
        <f t="shared" ref="L1355:L1418" si="518">IF($A1355=0,0,K1355/$A1355*100)</f>
        <v>38.289219330855019</v>
      </c>
      <c r="M1355" s="3">
        <f>tarifest3grenz(A1355,$A$3,Param!$B$10,Param!$C$10,Param!$D$10,Param!$E$10,Param!$B$11,Param!$C$11,Param!$D$11,Param!$E$11)*100</f>
        <v>42</v>
      </c>
      <c r="N1355" s="3">
        <f t="shared" ref="N1355:N1418" si="519">+K1355-$K$1</f>
        <v>37099</v>
      </c>
      <c r="O1355" s="3">
        <f t="shared" ref="O1355:O1418" si="520">IF($A1355=0,0,N1355/$A1355*100)</f>
        <v>27.58289962825279</v>
      </c>
      <c r="P1355" s="13">
        <f t="shared" si="510"/>
        <v>94150</v>
      </c>
      <c r="Q1355" s="13">
        <f t="shared" ref="Q1355:Q1418" si="521">MIN(P1355-$K$1,0)</f>
        <v>0</v>
      </c>
      <c r="R1355" s="13">
        <f>tarifest3(A1355-$K$3,$A$3,Param!$B$10,Param!$C$10,Param!$D$10,Param!$E$10,Param!$B$11,Param!$C$11,Param!$D$11,Param!$E$11)</f>
        <v>42859</v>
      </c>
      <c r="S1355" s="3">
        <f t="shared" ref="S1355:S1418" si="522">IF($A1355=0,0,(Q1355+R1355)/$A1355*100)</f>
        <v>31.865427509293681</v>
      </c>
      <c r="T1355" s="3">
        <f>IF(A1355&lt;$K$3,$K$2,tarifest3grenz(A1355-$K$3,$A$3,Param!$B$10,Param!$C$10,Param!$D$10,Param!$E$10,Param!$B$11,Param!$C$11,Param!$D$11,Param!$E$11))*100</f>
        <v>42</v>
      </c>
      <c r="U1355" s="3">
        <f>MAX(K1355-tarifest3($K$3,$A$3,Param!$B$10,Param!$C$10,Param!$D$10,Param!$E$10,Param!$B$11,Param!$C$11,Param!$D$11,Param!$E$11),0)</f>
        <v>46269</v>
      </c>
      <c r="V1355" s="3">
        <f t="shared" ref="V1355:V1418" si="523">IF($A1355=0,0,(Q1355+U1355)/$A1355*100)</f>
        <v>34.400743494423793</v>
      </c>
      <c r="W1355" s="3">
        <f t="shared" ref="W1355:W1418" si="524">IF(A1355&lt;$K$3,$K$2*100,M1355)</f>
        <v>42</v>
      </c>
      <c r="X1355" s="3">
        <f>soli3grenz(K1355,$A$3,Param!$J$9,Param!$J$10,Param!$J$11)*100</f>
        <v>5.5</v>
      </c>
      <c r="Y1355" s="13">
        <f t="shared" si="511"/>
        <v>46269</v>
      </c>
      <c r="Z1355" s="3">
        <f t="shared" ref="Z1355:Z1418" si="525">IF($A1355=0,0,Y1355/$A1355*100)</f>
        <v>34.400743494423793</v>
      </c>
      <c r="AA1355" s="13">
        <f t="shared" si="512"/>
        <v>42</v>
      </c>
      <c r="AB1355" s="13">
        <f t="shared" si="513"/>
        <v>-3477.4100000000035</v>
      </c>
      <c r="AC1355" s="13">
        <f t="shared" si="514"/>
        <v>-2.5854349442379245</v>
      </c>
      <c r="AD1355" s="13">
        <f t="shared" si="515"/>
        <v>-2.3099999999999952</v>
      </c>
      <c r="AE1355" s="3">
        <f t="shared" si="516"/>
        <v>0</v>
      </c>
      <c r="AF1355" s="13">
        <f t="shared" si="505"/>
        <v>3477.4100000000035</v>
      </c>
      <c r="AG1355" s="13">
        <f t="shared" ref="AG1355:AG1418" si="526">-AC1355</f>
        <v>2.5854349442379245</v>
      </c>
      <c r="AH1355" s="13">
        <f t="shared" si="506"/>
        <v>2.5854349442379245</v>
      </c>
    </row>
    <row r="1356" spans="1:34" x14ac:dyDescent="0.2">
      <c r="A1356" s="8">
        <f t="shared" ref="A1356:A1419" si="527">+A1355+100</f>
        <v>134600</v>
      </c>
      <c r="B1356" s="9">
        <f t="shared" si="504"/>
        <v>134.6</v>
      </c>
      <c r="C1356" s="13">
        <f>tarifest3(A1356,$A$3,Param!$B$5,Param!$C$5,Param!$D$5,Param!$E$5,Param!$B$6,Param!$C$6,Param!$D$6,Param!$E$6)</f>
        <v>47195</v>
      </c>
      <c r="D1356" s="3">
        <f t="shared" si="517"/>
        <v>35.063150074294199</v>
      </c>
      <c r="E1356" s="3">
        <f>tarifest3grenz(A1356,$A$3,Param!$B$5,Param!$C$5,Param!$D$5,Param!$E$5,Param!$B$6,Param!$C$6,Param!$D$6,Param!$E$6)*100</f>
        <v>42</v>
      </c>
      <c r="F1356" s="13">
        <f>soli3(C1356,$A$3,Param!$J$4,Param!$J$5,Param!$J$6)</f>
        <v>2595.7199999999998</v>
      </c>
      <c r="G1356" s="3">
        <f>soli3grenz(C1356,$A$3,Param!$J$4,Param!$J$5,Param!$J$6)*100</f>
        <v>5.5</v>
      </c>
      <c r="H1356" s="13">
        <f t="shared" si="508"/>
        <v>49790.720000000001</v>
      </c>
      <c r="I1356" s="3">
        <f t="shared" si="507"/>
        <v>36.991619613670132</v>
      </c>
      <c r="J1356" s="13">
        <f t="shared" si="509"/>
        <v>44.309999999999995</v>
      </c>
      <c r="K1356" s="13">
        <f>tarifest3(A1356,$A$3,Param!$B$10,Param!$C$10,Param!$D$10,Param!$E$10,Param!$B$11,Param!$C$11,Param!$D$11,Param!$E$11)</f>
        <v>51541</v>
      </c>
      <c r="L1356" s="3">
        <f t="shared" si="518"/>
        <v>38.291976225854384</v>
      </c>
      <c r="M1356" s="3">
        <f>tarifest3grenz(A1356,$A$3,Param!$B$10,Param!$C$10,Param!$D$10,Param!$E$10,Param!$B$11,Param!$C$11,Param!$D$11,Param!$E$11)*100</f>
        <v>42</v>
      </c>
      <c r="N1356" s="3">
        <f t="shared" si="519"/>
        <v>37141</v>
      </c>
      <c r="O1356" s="3">
        <f t="shared" si="520"/>
        <v>27.593610698365527</v>
      </c>
      <c r="P1356" s="13">
        <f t="shared" si="510"/>
        <v>94220</v>
      </c>
      <c r="Q1356" s="13">
        <f t="shared" si="521"/>
        <v>0</v>
      </c>
      <c r="R1356" s="13">
        <f>tarifest3(A1356-$K$3,$A$3,Param!$B$10,Param!$C$10,Param!$D$10,Param!$E$10,Param!$B$11,Param!$C$11,Param!$D$11,Param!$E$11)</f>
        <v>42901</v>
      </c>
      <c r="S1356" s="3">
        <f t="shared" si="522"/>
        <v>31.872956909361072</v>
      </c>
      <c r="T1356" s="3">
        <f>IF(A1356&lt;$K$3,$K$2,tarifest3grenz(A1356-$K$3,$A$3,Param!$B$10,Param!$C$10,Param!$D$10,Param!$E$10,Param!$B$11,Param!$C$11,Param!$D$11,Param!$E$11))*100</f>
        <v>42</v>
      </c>
      <c r="U1356" s="3">
        <f>MAX(K1356-tarifest3($K$3,$A$3,Param!$B$10,Param!$C$10,Param!$D$10,Param!$E$10,Param!$B$11,Param!$C$11,Param!$D$11,Param!$E$11),0)</f>
        <v>46311</v>
      </c>
      <c r="V1356" s="3">
        <f t="shared" si="523"/>
        <v>34.406389301634469</v>
      </c>
      <c r="W1356" s="3">
        <f t="shared" si="524"/>
        <v>42</v>
      </c>
      <c r="X1356" s="3">
        <f>soli3grenz(K1356,$A$3,Param!$J$9,Param!$J$10,Param!$J$11)*100</f>
        <v>5.5</v>
      </c>
      <c r="Y1356" s="13">
        <f t="shared" si="511"/>
        <v>46311</v>
      </c>
      <c r="Z1356" s="3">
        <f t="shared" si="525"/>
        <v>34.406389301634469</v>
      </c>
      <c r="AA1356" s="13">
        <f t="shared" si="512"/>
        <v>42</v>
      </c>
      <c r="AB1356" s="13">
        <f t="shared" si="513"/>
        <v>-3479.7200000000012</v>
      </c>
      <c r="AC1356" s="13">
        <f t="shared" si="514"/>
        <v>-2.5852303120356623</v>
      </c>
      <c r="AD1356" s="13">
        <f t="shared" si="515"/>
        <v>-2.3099999999999952</v>
      </c>
      <c r="AE1356" s="3">
        <f t="shared" si="516"/>
        <v>0</v>
      </c>
      <c r="AF1356" s="13">
        <f t="shared" si="505"/>
        <v>3479.7200000000012</v>
      </c>
      <c r="AG1356" s="13">
        <f t="shared" si="526"/>
        <v>2.5852303120356623</v>
      </c>
      <c r="AH1356" s="13">
        <f t="shared" si="506"/>
        <v>2.5852303120356623</v>
      </c>
    </row>
    <row r="1357" spans="1:34" x14ac:dyDescent="0.2">
      <c r="A1357" s="8">
        <f t="shared" si="527"/>
        <v>134700</v>
      </c>
      <c r="B1357" s="9">
        <f t="shared" si="504"/>
        <v>134.69999999999999</v>
      </c>
      <c r="C1357" s="13">
        <f>tarifest3(A1357,$A$3,Param!$B$5,Param!$C$5,Param!$D$5,Param!$E$5,Param!$B$6,Param!$C$6,Param!$D$6,Param!$E$6)</f>
        <v>47237</v>
      </c>
      <c r="D1357" s="3">
        <f t="shared" si="517"/>
        <v>35.068299925760947</v>
      </c>
      <c r="E1357" s="3">
        <f>tarifest3grenz(A1357,$A$3,Param!$B$5,Param!$C$5,Param!$D$5,Param!$E$5,Param!$B$6,Param!$C$6,Param!$D$6,Param!$E$6)*100</f>
        <v>42</v>
      </c>
      <c r="F1357" s="13">
        <f>soli3(C1357,$A$3,Param!$J$4,Param!$J$5,Param!$J$6)</f>
        <v>2598.0300000000002</v>
      </c>
      <c r="G1357" s="3">
        <f>soli3grenz(C1357,$A$3,Param!$J$4,Param!$J$5,Param!$J$6)*100</f>
        <v>5.5</v>
      </c>
      <c r="H1357" s="13">
        <f t="shared" si="508"/>
        <v>49835.03</v>
      </c>
      <c r="I1357" s="3">
        <f t="shared" si="507"/>
        <v>36.997052709725317</v>
      </c>
      <c r="J1357" s="13">
        <f t="shared" si="509"/>
        <v>44.309999999999995</v>
      </c>
      <c r="K1357" s="13">
        <f>tarifest3(A1357,$A$3,Param!$B$10,Param!$C$10,Param!$D$10,Param!$E$10,Param!$B$11,Param!$C$11,Param!$D$11,Param!$E$11)</f>
        <v>51583</v>
      </c>
      <c r="L1357" s="3">
        <f t="shared" si="518"/>
        <v>38.294729027468449</v>
      </c>
      <c r="M1357" s="3">
        <f>tarifest3grenz(A1357,$A$3,Param!$B$10,Param!$C$10,Param!$D$10,Param!$E$10,Param!$B$11,Param!$C$11,Param!$D$11,Param!$E$11)*100</f>
        <v>42</v>
      </c>
      <c r="N1357" s="3">
        <f t="shared" si="519"/>
        <v>37183</v>
      </c>
      <c r="O1357" s="3">
        <f t="shared" si="520"/>
        <v>27.604305864884932</v>
      </c>
      <c r="P1357" s="13">
        <f t="shared" si="510"/>
        <v>94290</v>
      </c>
      <c r="Q1357" s="13">
        <f t="shared" si="521"/>
        <v>0</v>
      </c>
      <c r="R1357" s="13">
        <f>tarifest3(A1357-$K$3,$A$3,Param!$B$10,Param!$C$10,Param!$D$10,Param!$E$10,Param!$B$11,Param!$C$11,Param!$D$11,Param!$E$11)</f>
        <v>42943</v>
      </c>
      <c r="S1357" s="3">
        <f t="shared" si="522"/>
        <v>31.880475129918338</v>
      </c>
      <c r="T1357" s="3">
        <f>IF(A1357&lt;$K$3,$K$2,tarifest3grenz(A1357-$K$3,$A$3,Param!$B$10,Param!$C$10,Param!$D$10,Param!$E$10,Param!$B$11,Param!$C$11,Param!$D$11,Param!$E$11))*100</f>
        <v>42</v>
      </c>
      <c r="U1357" s="3">
        <f>MAX(K1357-tarifest3($K$3,$A$3,Param!$B$10,Param!$C$10,Param!$D$10,Param!$E$10,Param!$B$11,Param!$C$11,Param!$D$11,Param!$E$11),0)</f>
        <v>46353</v>
      </c>
      <c r="V1357" s="3">
        <f t="shared" si="523"/>
        <v>34.412026726057903</v>
      </c>
      <c r="W1357" s="3">
        <f t="shared" si="524"/>
        <v>42</v>
      </c>
      <c r="X1357" s="3">
        <f>soli3grenz(K1357,$A$3,Param!$J$9,Param!$J$10,Param!$J$11)*100</f>
        <v>5.5</v>
      </c>
      <c r="Y1357" s="13">
        <f t="shared" si="511"/>
        <v>46353</v>
      </c>
      <c r="Z1357" s="3">
        <f t="shared" si="525"/>
        <v>34.412026726057903</v>
      </c>
      <c r="AA1357" s="13">
        <f t="shared" si="512"/>
        <v>42</v>
      </c>
      <c r="AB1357" s="13">
        <f t="shared" si="513"/>
        <v>-3482.0299999999988</v>
      </c>
      <c r="AC1357" s="13">
        <f t="shared" si="514"/>
        <v>-2.5850259836674141</v>
      </c>
      <c r="AD1357" s="13">
        <f t="shared" si="515"/>
        <v>-2.3099999999999952</v>
      </c>
      <c r="AE1357" s="3">
        <f t="shared" si="516"/>
        <v>0</v>
      </c>
      <c r="AF1357" s="13">
        <f t="shared" si="505"/>
        <v>3482.0299999999988</v>
      </c>
      <c r="AG1357" s="13">
        <f t="shared" si="526"/>
        <v>2.5850259836674141</v>
      </c>
      <c r="AH1357" s="13">
        <f t="shared" si="506"/>
        <v>2.5850259836674141</v>
      </c>
    </row>
    <row r="1358" spans="1:34" x14ac:dyDescent="0.2">
      <c r="A1358" s="8">
        <f t="shared" si="527"/>
        <v>134800</v>
      </c>
      <c r="B1358" s="9">
        <f t="shared" si="504"/>
        <v>134.80000000000001</v>
      </c>
      <c r="C1358" s="13">
        <f>tarifest3(A1358,$A$3,Param!$B$5,Param!$C$5,Param!$D$5,Param!$E$5,Param!$B$6,Param!$C$6,Param!$D$6,Param!$E$6)</f>
        <v>47279</v>
      </c>
      <c r="D1358" s="3">
        <f t="shared" si="517"/>
        <v>35.073442136498514</v>
      </c>
      <c r="E1358" s="3">
        <f>tarifest3grenz(A1358,$A$3,Param!$B$5,Param!$C$5,Param!$D$5,Param!$E$5,Param!$B$6,Param!$C$6,Param!$D$6,Param!$E$6)*100</f>
        <v>42</v>
      </c>
      <c r="F1358" s="13">
        <f>soli3(C1358,$A$3,Param!$J$4,Param!$J$5,Param!$J$6)</f>
        <v>2600.34</v>
      </c>
      <c r="G1358" s="3">
        <f>soli3grenz(C1358,$A$3,Param!$J$4,Param!$J$5,Param!$J$6)*100</f>
        <v>5.5</v>
      </c>
      <c r="H1358" s="13">
        <f t="shared" si="508"/>
        <v>49879.34</v>
      </c>
      <c r="I1358" s="3">
        <f t="shared" si="507"/>
        <v>37.002477744807123</v>
      </c>
      <c r="J1358" s="13">
        <f t="shared" si="509"/>
        <v>44.309999999999995</v>
      </c>
      <c r="K1358" s="13">
        <f>tarifest3(A1358,$A$3,Param!$B$10,Param!$C$10,Param!$D$10,Param!$E$10,Param!$B$11,Param!$C$11,Param!$D$11,Param!$E$11)</f>
        <v>51625</v>
      </c>
      <c r="L1358" s="3">
        <f t="shared" si="518"/>
        <v>38.297477744807125</v>
      </c>
      <c r="M1358" s="3">
        <f>tarifest3grenz(A1358,$A$3,Param!$B$10,Param!$C$10,Param!$D$10,Param!$E$10,Param!$B$11,Param!$C$11,Param!$D$11,Param!$E$11)*100</f>
        <v>42</v>
      </c>
      <c r="N1358" s="3">
        <f t="shared" si="519"/>
        <v>37225</v>
      </c>
      <c r="O1358" s="3">
        <f t="shared" si="520"/>
        <v>27.614985163204746</v>
      </c>
      <c r="P1358" s="13">
        <f t="shared" si="510"/>
        <v>94360</v>
      </c>
      <c r="Q1358" s="13">
        <f t="shared" si="521"/>
        <v>0</v>
      </c>
      <c r="R1358" s="13">
        <f>tarifest3(A1358-$K$3,$A$3,Param!$B$10,Param!$C$10,Param!$D$10,Param!$E$10,Param!$B$11,Param!$C$11,Param!$D$11,Param!$E$11)</f>
        <v>42985</v>
      </c>
      <c r="S1358" s="3">
        <f t="shared" si="522"/>
        <v>31.887982195845698</v>
      </c>
      <c r="T1358" s="3">
        <f>IF(A1358&lt;$K$3,$K$2,tarifest3grenz(A1358-$K$3,$A$3,Param!$B$10,Param!$C$10,Param!$D$10,Param!$E$10,Param!$B$11,Param!$C$11,Param!$D$11,Param!$E$11))*100</f>
        <v>42</v>
      </c>
      <c r="U1358" s="3">
        <f>MAX(K1358-tarifest3($K$3,$A$3,Param!$B$10,Param!$C$10,Param!$D$10,Param!$E$10,Param!$B$11,Param!$C$11,Param!$D$11,Param!$E$11),0)</f>
        <v>46395</v>
      </c>
      <c r="V1358" s="3">
        <f t="shared" si="523"/>
        <v>34.417655786350146</v>
      </c>
      <c r="W1358" s="3">
        <f t="shared" si="524"/>
        <v>42</v>
      </c>
      <c r="X1358" s="3">
        <f>soli3grenz(K1358,$A$3,Param!$J$9,Param!$J$10,Param!$J$11)*100</f>
        <v>5.5</v>
      </c>
      <c r="Y1358" s="13">
        <f t="shared" si="511"/>
        <v>46395</v>
      </c>
      <c r="Z1358" s="3">
        <f t="shared" si="525"/>
        <v>34.417655786350146</v>
      </c>
      <c r="AA1358" s="13">
        <f t="shared" si="512"/>
        <v>42</v>
      </c>
      <c r="AB1358" s="13">
        <f t="shared" si="513"/>
        <v>-3484.3399999999965</v>
      </c>
      <c r="AC1358" s="13">
        <f t="shared" si="514"/>
        <v>-2.5848219584569776</v>
      </c>
      <c r="AD1358" s="13">
        <f t="shared" si="515"/>
        <v>-2.3099999999999952</v>
      </c>
      <c r="AE1358" s="3">
        <f t="shared" si="516"/>
        <v>0</v>
      </c>
      <c r="AF1358" s="13">
        <f t="shared" si="505"/>
        <v>3484.3399999999965</v>
      </c>
      <c r="AG1358" s="13">
        <f t="shared" si="526"/>
        <v>2.5848219584569776</v>
      </c>
      <c r="AH1358" s="13">
        <f t="shared" si="506"/>
        <v>2.5848219584569776</v>
      </c>
    </row>
    <row r="1359" spans="1:34" x14ac:dyDescent="0.2">
      <c r="A1359" s="8">
        <f t="shared" si="527"/>
        <v>134900</v>
      </c>
      <c r="B1359" s="9">
        <f t="shared" si="504"/>
        <v>134.9</v>
      </c>
      <c r="C1359" s="13">
        <f>tarifest3(A1359,$A$3,Param!$B$5,Param!$C$5,Param!$D$5,Param!$E$5,Param!$B$6,Param!$C$6,Param!$D$6,Param!$E$6)</f>
        <v>47321</v>
      </c>
      <c r="D1359" s="3">
        <f t="shared" si="517"/>
        <v>35.078576723498891</v>
      </c>
      <c r="E1359" s="3">
        <f>tarifest3grenz(A1359,$A$3,Param!$B$5,Param!$C$5,Param!$D$5,Param!$E$5,Param!$B$6,Param!$C$6,Param!$D$6,Param!$E$6)*100</f>
        <v>42</v>
      </c>
      <c r="F1359" s="13">
        <f>soli3(C1359,$A$3,Param!$J$4,Param!$J$5,Param!$J$6)</f>
        <v>2602.65</v>
      </c>
      <c r="G1359" s="3">
        <f>soli3grenz(C1359,$A$3,Param!$J$4,Param!$J$5,Param!$J$6)*100</f>
        <v>5.5</v>
      </c>
      <c r="H1359" s="13">
        <f t="shared" si="508"/>
        <v>49923.65</v>
      </c>
      <c r="I1359" s="3">
        <f t="shared" si="507"/>
        <v>37.007894736842104</v>
      </c>
      <c r="J1359" s="13">
        <f t="shared" si="509"/>
        <v>44.309999999999995</v>
      </c>
      <c r="K1359" s="13">
        <f>tarifest3(A1359,$A$3,Param!$B$10,Param!$C$10,Param!$D$10,Param!$E$10,Param!$B$11,Param!$C$11,Param!$D$11,Param!$E$11)</f>
        <v>51667</v>
      </c>
      <c r="L1359" s="3">
        <f t="shared" si="518"/>
        <v>38.300222386953294</v>
      </c>
      <c r="M1359" s="3">
        <f>tarifest3grenz(A1359,$A$3,Param!$B$10,Param!$C$10,Param!$D$10,Param!$E$10,Param!$B$11,Param!$C$11,Param!$D$11,Param!$E$11)*100</f>
        <v>42</v>
      </c>
      <c r="N1359" s="3">
        <f t="shared" si="519"/>
        <v>37267</v>
      </c>
      <c r="O1359" s="3">
        <f t="shared" si="520"/>
        <v>27.625648628613785</v>
      </c>
      <c r="P1359" s="13">
        <f t="shared" si="510"/>
        <v>94430</v>
      </c>
      <c r="Q1359" s="13">
        <f t="shared" si="521"/>
        <v>0</v>
      </c>
      <c r="R1359" s="13">
        <f>tarifest3(A1359-$K$3,$A$3,Param!$B$10,Param!$C$10,Param!$D$10,Param!$E$10,Param!$B$11,Param!$C$11,Param!$D$11,Param!$E$11)</f>
        <v>43027</v>
      </c>
      <c r="S1359" s="3">
        <f t="shared" si="522"/>
        <v>31.895478131949595</v>
      </c>
      <c r="T1359" s="3">
        <f>IF(A1359&lt;$K$3,$K$2,tarifest3grenz(A1359-$K$3,$A$3,Param!$B$10,Param!$C$10,Param!$D$10,Param!$E$10,Param!$B$11,Param!$C$11,Param!$D$11,Param!$E$11))*100</f>
        <v>42</v>
      </c>
      <c r="U1359" s="3">
        <f>MAX(K1359-tarifest3($K$3,$A$3,Param!$B$10,Param!$C$10,Param!$D$10,Param!$E$10,Param!$B$11,Param!$C$11,Param!$D$11,Param!$E$11),0)</f>
        <v>46437</v>
      </c>
      <c r="V1359" s="3">
        <f t="shared" si="523"/>
        <v>34.423276501111935</v>
      </c>
      <c r="W1359" s="3">
        <f t="shared" si="524"/>
        <v>42</v>
      </c>
      <c r="X1359" s="3">
        <f>soli3grenz(K1359,$A$3,Param!$J$9,Param!$J$10,Param!$J$11)*100</f>
        <v>5.5</v>
      </c>
      <c r="Y1359" s="13">
        <f t="shared" si="511"/>
        <v>46437</v>
      </c>
      <c r="Z1359" s="3">
        <f t="shared" si="525"/>
        <v>34.423276501111935</v>
      </c>
      <c r="AA1359" s="13">
        <f t="shared" si="512"/>
        <v>42</v>
      </c>
      <c r="AB1359" s="13">
        <f t="shared" si="513"/>
        <v>-3486.6500000000015</v>
      </c>
      <c r="AC1359" s="13">
        <f t="shared" si="514"/>
        <v>-2.5846182357301686</v>
      </c>
      <c r="AD1359" s="13">
        <f t="shared" si="515"/>
        <v>-2.3099999999999952</v>
      </c>
      <c r="AE1359" s="3">
        <f t="shared" si="516"/>
        <v>0</v>
      </c>
      <c r="AF1359" s="13">
        <f t="shared" si="505"/>
        <v>3486.6500000000015</v>
      </c>
      <c r="AG1359" s="13">
        <f t="shared" si="526"/>
        <v>2.5846182357301686</v>
      </c>
      <c r="AH1359" s="13">
        <f t="shared" si="506"/>
        <v>2.5846182357301686</v>
      </c>
    </row>
    <row r="1360" spans="1:34" x14ac:dyDescent="0.2">
      <c r="A1360" s="8">
        <f t="shared" si="527"/>
        <v>135000</v>
      </c>
      <c r="B1360" s="9">
        <f t="shared" si="504"/>
        <v>135</v>
      </c>
      <c r="C1360" s="13">
        <f>tarifest3(A1360,$A$3,Param!$B$5,Param!$C$5,Param!$D$5,Param!$E$5,Param!$B$6,Param!$C$6,Param!$D$6,Param!$E$6)</f>
        <v>47363</v>
      </c>
      <c r="D1360" s="3">
        <f t="shared" si="517"/>
        <v>35.083703703703705</v>
      </c>
      <c r="E1360" s="3">
        <f>tarifest3grenz(A1360,$A$3,Param!$B$5,Param!$C$5,Param!$D$5,Param!$E$5,Param!$B$6,Param!$C$6,Param!$D$6,Param!$E$6)*100</f>
        <v>42</v>
      </c>
      <c r="F1360" s="13">
        <f>soli3(C1360,$A$3,Param!$J$4,Param!$J$5,Param!$J$6)</f>
        <v>2604.96</v>
      </c>
      <c r="G1360" s="3">
        <f>soli3grenz(C1360,$A$3,Param!$J$4,Param!$J$5,Param!$J$6)*100</f>
        <v>5.5</v>
      </c>
      <c r="H1360" s="13">
        <f t="shared" si="508"/>
        <v>49967.96</v>
      </c>
      <c r="I1360" s="3">
        <f t="shared" si="507"/>
        <v>37.013303703703706</v>
      </c>
      <c r="J1360" s="13">
        <f t="shared" si="509"/>
        <v>44.309999999999995</v>
      </c>
      <c r="K1360" s="13">
        <f>tarifest3(A1360,$A$3,Param!$B$10,Param!$C$10,Param!$D$10,Param!$E$10,Param!$B$11,Param!$C$11,Param!$D$11,Param!$E$11)</f>
        <v>51709</v>
      </c>
      <c r="L1360" s="3">
        <f t="shared" si="518"/>
        <v>38.302962962962958</v>
      </c>
      <c r="M1360" s="3">
        <f>tarifest3grenz(A1360,$A$3,Param!$B$10,Param!$C$10,Param!$D$10,Param!$E$10,Param!$B$11,Param!$C$11,Param!$D$11,Param!$E$11)*100</f>
        <v>42</v>
      </c>
      <c r="N1360" s="3">
        <f t="shared" si="519"/>
        <v>37309</v>
      </c>
      <c r="O1360" s="3">
        <f t="shared" si="520"/>
        <v>27.636296296296297</v>
      </c>
      <c r="P1360" s="13">
        <f t="shared" si="510"/>
        <v>94500</v>
      </c>
      <c r="Q1360" s="13">
        <f t="shared" si="521"/>
        <v>0</v>
      </c>
      <c r="R1360" s="13">
        <f>tarifest3(A1360-$K$3,$A$3,Param!$B$10,Param!$C$10,Param!$D$10,Param!$E$10,Param!$B$11,Param!$C$11,Param!$D$11,Param!$E$11)</f>
        <v>43069</v>
      </c>
      <c r="S1360" s="3">
        <f t="shared" si="522"/>
        <v>31.90296296296296</v>
      </c>
      <c r="T1360" s="3">
        <f>IF(A1360&lt;$K$3,$K$2,tarifest3grenz(A1360-$K$3,$A$3,Param!$B$10,Param!$C$10,Param!$D$10,Param!$E$10,Param!$B$11,Param!$C$11,Param!$D$11,Param!$E$11))*100</f>
        <v>42</v>
      </c>
      <c r="U1360" s="3">
        <f>MAX(K1360-tarifest3($K$3,$A$3,Param!$B$10,Param!$C$10,Param!$D$10,Param!$E$10,Param!$B$11,Param!$C$11,Param!$D$11,Param!$E$11),0)</f>
        <v>46479</v>
      </c>
      <c r="V1360" s="3">
        <f t="shared" si="523"/>
        <v>34.428888888888885</v>
      </c>
      <c r="W1360" s="3">
        <f t="shared" si="524"/>
        <v>42</v>
      </c>
      <c r="X1360" s="3">
        <f>soli3grenz(K1360,$A$3,Param!$J$9,Param!$J$10,Param!$J$11)*100</f>
        <v>5.5</v>
      </c>
      <c r="Y1360" s="13">
        <f t="shared" si="511"/>
        <v>46479</v>
      </c>
      <c r="Z1360" s="3">
        <f t="shared" si="525"/>
        <v>34.428888888888885</v>
      </c>
      <c r="AA1360" s="13">
        <f t="shared" si="512"/>
        <v>42</v>
      </c>
      <c r="AB1360" s="13">
        <f t="shared" si="513"/>
        <v>-3488.9599999999991</v>
      </c>
      <c r="AC1360" s="13">
        <f t="shared" si="514"/>
        <v>-2.5844148148148207</v>
      </c>
      <c r="AD1360" s="13">
        <f t="shared" si="515"/>
        <v>-2.3099999999999952</v>
      </c>
      <c r="AE1360" s="3">
        <f t="shared" si="516"/>
        <v>0</v>
      </c>
      <c r="AF1360" s="13">
        <f t="shared" si="505"/>
        <v>3488.9599999999991</v>
      </c>
      <c r="AG1360" s="13">
        <f t="shared" si="526"/>
        <v>2.5844148148148207</v>
      </c>
      <c r="AH1360" s="13">
        <f t="shared" si="506"/>
        <v>2.5844148148148207</v>
      </c>
    </row>
    <row r="1361" spans="1:34" x14ac:dyDescent="0.2">
      <c r="A1361" s="8">
        <f t="shared" si="527"/>
        <v>135100</v>
      </c>
      <c r="B1361" s="9">
        <f t="shared" si="504"/>
        <v>135.1</v>
      </c>
      <c r="C1361" s="13">
        <f>tarifest3(A1361,$A$3,Param!$B$5,Param!$C$5,Param!$D$5,Param!$E$5,Param!$B$6,Param!$C$6,Param!$D$6,Param!$E$6)</f>
        <v>47405</v>
      </c>
      <c r="D1361" s="3">
        <f t="shared" si="517"/>
        <v>35.088823094004439</v>
      </c>
      <c r="E1361" s="3">
        <f>tarifest3grenz(A1361,$A$3,Param!$B$5,Param!$C$5,Param!$D$5,Param!$E$5,Param!$B$6,Param!$C$6,Param!$D$6,Param!$E$6)*100</f>
        <v>42</v>
      </c>
      <c r="F1361" s="13">
        <f>soli3(C1361,$A$3,Param!$J$4,Param!$J$5,Param!$J$6)</f>
        <v>2607.27</v>
      </c>
      <c r="G1361" s="3">
        <f>soli3grenz(C1361,$A$3,Param!$J$4,Param!$J$5,Param!$J$6)*100</f>
        <v>5.5</v>
      </c>
      <c r="H1361" s="13">
        <f t="shared" si="508"/>
        <v>50012.27</v>
      </c>
      <c r="I1361" s="3">
        <f t="shared" si="507"/>
        <v>37.018704663212432</v>
      </c>
      <c r="J1361" s="13">
        <f t="shared" si="509"/>
        <v>44.309999999999995</v>
      </c>
      <c r="K1361" s="13">
        <f>tarifest3(A1361,$A$3,Param!$B$10,Param!$C$10,Param!$D$10,Param!$E$10,Param!$B$11,Param!$C$11,Param!$D$11,Param!$E$11)</f>
        <v>51751</v>
      </c>
      <c r="L1361" s="3">
        <f t="shared" si="518"/>
        <v>38.305699481865283</v>
      </c>
      <c r="M1361" s="3">
        <f>tarifest3grenz(A1361,$A$3,Param!$B$10,Param!$C$10,Param!$D$10,Param!$E$10,Param!$B$11,Param!$C$11,Param!$D$11,Param!$E$11)*100</f>
        <v>42</v>
      </c>
      <c r="N1361" s="3">
        <f t="shared" si="519"/>
        <v>37351</v>
      </c>
      <c r="O1361" s="3">
        <f t="shared" si="520"/>
        <v>27.646928201332351</v>
      </c>
      <c r="P1361" s="13">
        <f t="shared" si="510"/>
        <v>94570</v>
      </c>
      <c r="Q1361" s="13">
        <f t="shared" si="521"/>
        <v>0</v>
      </c>
      <c r="R1361" s="13">
        <f>tarifest3(A1361-$K$3,$A$3,Param!$B$10,Param!$C$10,Param!$D$10,Param!$E$10,Param!$B$11,Param!$C$11,Param!$D$11,Param!$E$11)</f>
        <v>43111</v>
      </c>
      <c r="S1361" s="3">
        <f t="shared" si="522"/>
        <v>31.910436713545522</v>
      </c>
      <c r="T1361" s="3">
        <f>IF(A1361&lt;$K$3,$K$2,tarifest3grenz(A1361-$K$3,$A$3,Param!$B$10,Param!$C$10,Param!$D$10,Param!$E$10,Param!$B$11,Param!$C$11,Param!$D$11,Param!$E$11))*100</f>
        <v>42</v>
      </c>
      <c r="U1361" s="3">
        <f>MAX(K1361-tarifest3($K$3,$A$3,Param!$B$10,Param!$C$10,Param!$D$10,Param!$E$10,Param!$B$11,Param!$C$11,Param!$D$11,Param!$E$11),0)</f>
        <v>46521</v>
      </c>
      <c r="V1361" s="3">
        <f t="shared" si="523"/>
        <v>34.434492968171725</v>
      </c>
      <c r="W1361" s="3">
        <f t="shared" si="524"/>
        <v>42</v>
      </c>
      <c r="X1361" s="3">
        <f>soli3grenz(K1361,$A$3,Param!$J$9,Param!$J$10,Param!$J$11)*100</f>
        <v>5.5</v>
      </c>
      <c r="Y1361" s="13">
        <f t="shared" si="511"/>
        <v>46521</v>
      </c>
      <c r="Z1361" s="3">
        <f t="shared" si="525"/>
        <v>34.434492968171725</v>
      </c>
      <c r="AA1361" s="13">
        <f t="shared" si="512"/>
        <v>42</v>
      </c>
      <c r="AB1361" s="13">
        <f t="shared" si="513"/>
        <v>-3491.2699999999968</v>
      </c>
      <c r="AC1361" s="13">
        <f t="shared" si="514"/>
        <v>-2.5842116950407075</v>
      </c>
      <c r="AD1361" s="13">
        <f t="shared" si="515"/>
        <v>-2.3099999999999952</v>
      </c>
      <c r="AE1361" s="3">
        <f t="shared" si="516"/>
        <v>0</v>
      </c>
      <c r="AF1361" s="13">
        <f t="shared" si="505"/>
        <v>3491.2699999999968</v>
      </c>
      <c r="AG1361" s="13">
        <f t="shared" si="526"/>
        <v>2.5842116950407075</v>
      </c>
      <c r="AH1361" s="13">
        <f t="shared" si="506"/>
        <v>2.5842116950407075</v>
      </c>
    </row>
    <row r="1362" spans="1:34" x14ac:dyDescent="0.2">
      <c r="A1362" s="8">
        <f t="shared" si="527"/>
        <v>135200</v>
      </c>
      <c r="B1362" s="9">
        <f t="shared" si="504"/>
        <v>135.19999999999999</v>
      </c>
      <c r="C1362" s="13">
        <f>tarifest3(A1362,$A$3,Param!$B$5,Param!$C$5,Param!$D$5,Param!$E$5,Param!$B$6,Param!$C$6,Param!$D$6,Param!$E$6)</f>
        <v>47447</v>
      </c>
      <c r="D1362" s="3">
        <f t="shared" si="517"/>
        <v>35.093934911242606</v>
      </c>
      <c r="E1362" s="3">
        <f>tarifest3grenz(A1362,$A$3,Param!$B$5,Param!$C$5,Param!$D$5,Param!$E$5,Param!$B$6,Param!$C$6,Param!$D$6,Param!$E$6)*100</f>
        <v>42</v>
      </c>
      <c r="F1362" s="13">
        <f>soli3(C1362,$A$3,Param!$J$4,Param!$J$5,Param!$J$6)</f>
        <v>2609.58</v>
      </c>
      <c r="G1362" s="3">
        <f>soli3grenz(C1362,$A$3,Param!$J$4,Param!$J$5,Param!$J$6)*100</f>
        <v>5.5</v>
      </c>
      <c r="H1362" s="13">
        <f t="shared" si="508"/>
        <v>50056.58</v>
      </c>
      <c r="I1362" s="3">
        <f t="shared" si="507"/>
        <v>37.024097633136094</v>
      </c>
      <c r="J1362" s="13">
        <f t="shared" si="509"/>
        <v>44.309999999999995</v>
      </c>
      <c r="K1362" s="13">
        <f>tarifest3(A1362,$A$3,Param!$B$10,Param!$C$10,Param!$D$10,Param!$E$10,Param!$B$11,Param!$C$11,Param!$D$11,Param!$E$11)</f>
        <v>51793</v>
      </c>
      <c r="L1362" s="3">
        <f t="shared" si="518"/>
        <v>38.308431952662723</v>
      </c>
      <c r="M1362" s="3">
        <f>tarifest3grenz(A1362,$A$3,Param!$B$10,Param!$C$10,Param!$D$10,Param!$E$10,Param!$B$11,Param!$C$11,Param!$D$11,Param!$E$11)*100</f>
        <v>42</v>
      </c>
      <c r="N1362" s="3">
        <f t="shared" si="519"/>
        <v>37393</v>
      </c>
      <c r="O1362" s="3">
        <f t="shared" si="520"/>
        <v>27.657544378698223</v>
      </c>
      <c r="P1362" s="13">
        <f t="shared" si="510"/>
        <v>94640</v>
      </c>
      <c r="Q1362" s="13">
        <f t="shared" si="521"/>
        <v>0</v>
      </c>
      <c r="R1362" s="13">
        <f>tarifest3(A1362-$K$3,$A$3,Param!$B$10,Param!$C$10,Param!$D$10,Param!$E$10,Param!$B$11,Param!$C$11,Param!$D$11,Param!$E$11)</f>
        <v>43153</v>
      </c>
      <c r="S1362" s="3">
        <f t="shared" si="522"/>
        <v>31.917899408284022</v>
      </c>
      <c r="T1362" s="3">
        <f>IF(A1362&lt;$K$3,$K$2,tarifest3grenz(A1362-$K$3,$A$3,Param!$B$10,Param!$C$10,Param!$D$10,Param!$E$10,Param!$B$11,Param!$C$11,Param!$D$11,Param!$E$11))*100</f>
        <v>42</v>
      </c>
      <c r="U1362" s="3">
        <f>MAX(K1362-tarifest3($K$3,$A$3,Param!$B$10,Param!$C$10,Param!$D$10,Param!$E$10,Param!$B$11,Param!$C$11,Param!$D$11,Param!$E$11),0)</f>
        <v>46563</v>
      </c>
      <c r="V1362" s="3">
        <f t="shared" si="523"/>
        <v>34.440088757396445</v>
      </c>
      <c r="W1362" s="3">
        <f t="shared" si="524"/>
        <v>42</v>
      </c>
      <c r="X1362" s="3">
        <f>soli3grenz(K1362,$A$3,Param!$J$9,Param!$J$10,Param!$J$11)*100</f>
        <v>5.5</v>
      </c>
      <c r="Y1362" s="13">
        <f t="shared" si="511"/>
        <v>46563</v>
      </c>
      <c r="Z1362" s="3">
        <f t="shared" si="525"/>
        <v>34.440088757396445</v>
      </c>
      <c r="AA1362" s="13">
        <f t="shared" si="512"/>
        <v>42</v>
      </c>
      <c r="AB1362" s="13">
        <f t="shared" si="513"/>
        <v>-3493.5800000000017</v>
      </c>
      <c r="AC1362" s="13">
        <f t="shared" si="514"/>
        <v>-2.5840088757396487</v>
      </c>
      <c r="AD1362" s="13">
        <f t="shared" si="515"/>
        <v>-2.3099999999999952</v>
      </c>
      <c r="AE1362" s="3">
        <f t="shared" si="516"/>
        <v>0</v>
      </c>
      <c r="AF1362" s="13">
        <f t="shared" si="505"/>
        <v>3493.5800000000017</v>
      </c>
      <c r="AG1362" s="13">
        <f t="shared" si="526"/>
        <v>2.5840088757396487</v>
      </c>
      <c r="AH1362" s="13">
        <f t="shared" si="506"/>
        <v>2.5840088757396487</v>
      </c>
    </row>
    <row r="1363" spans="1:34" x14ac:dyDescent="0.2">
      <c r="A1363" s="8">
        <f t="shared" si="527"/>
        <v>135300</v>
      </c>
      <c r="B1363" s="9">
        <f t="shared" si="504"/>
        <v>135.30000000000001</v>
      </c>
      <c r="C1363" s="13">
        <f>tarifest3(A1363,$A$3,Param!$B$5,Param!$C$5,Param!$D$5,Param!$E$5,Param!$B$6,Param!$C$6,Param!$D$6,Param!$E$6)</f>
        <v>47489</v>
      </c>
      <c r="D1363" s="3">
        <f t="shared" si="517"/>
        <v>35.099039172209906</v>
      </c>
      <c r="E1363" s="3">
        <f>tarifest3grenz(A1363,$A$3,Param!$B$5,Param!$C$5,Param!$D$5,Param!$E$5,Param!$B$6,Param!$C$6,Param!$D$6,Param!$E$6)*100</f>
        <v>42</v>
      </c>
      <c r="F1363" s="13">
        <f>soli3(C1363,$A$3,Param!$J$4,Param!$J$5,Param!$J$6)</f>
        <v>2611.89</v>
      </c>
      <c r="G1363" s="3">
        <f>soli3grenz(C1363,$A$3,Param!$J$4,Param!$J$5,Param!$J$6)*100</f>
        <v>5.5</v>
      </c>
      <c r="H1363" s="13">
        <f t="shared" si="508"/>
        <v>50100.89</v>
      </c>
      <c r="I1363" s="3">
        <f t="shared" si="507"/>
        <v>37.02948263118995</v>
      </c>
      <c r="J1363" s="13">
        <f t="shared" si="509"/>
        <v>44.309999999999995</v>
      </c>
      <c r="K1363" s="13">
        <f>tarifest3(A1363,$A$3,Param!$B$10,Param!$C$10,Param!$D$10,Param!$E$10,Param!$B$11,Param!$C$11,Param!$D$11,Param!$E$11)</f>
        <v>51835</v>
      </c>
      <c r="L1363" s="3">
        <f t="shared" si="518"/>
        <v>38.311160384331117</v>
      </c>
      <c r="M1363" s="3">
        <f>tarifest3grenz(A1363,$A$3,Param!$B$10,Param!$C$10,Param!$D$10,Param!$E$10,Param!$B$11,Param!$C$11,Param!$D$11,Param!$E$11)*100</f>
        <v>42</v>
      </c>
      <c r="N1363" s="3">
        <f t="shared" si="519"/>
        <v>37435</v>
      </c>
      <c r="O1363" s="3">
        <f t="shared" si="520"/>
        <v>27.668144863266814</v>
      </c>
      <c r="P1363" s="13">
        <f t="shared" si="510"/>
        <v>94710</v>
      </c>
      <c r="Q1363" s="13">
        <f t="shared" si="521"/>
        <v>0</v>
      </c>
      <c r="R1363" s="13">
        <f>tarifest3(A1363-$K$3,$A$3,Param!$B$10,Param!$C$10,Param!$D$10,Param!$E$10,Param!$B$11,Param!$C$11,Param!$D$11,Param!$E$11)</f>
        <v>43195</v>
      </c>
      <c r="S1363" s="3">
        <f t="shared" si="522"/>
        <v>31.925351071692535</v>
      </c>
      <c r="T1363" s="3">
        <f>IF(A1363&lt;$K$3,$K$2,tarifest3grenz(A1363-$K$3,$A$3,Param!$B$10,Param!$C$10,Param!$D$10,Param!$E$10,Param!$B$11,Param!$C$11,Param!$D$11,Param!$E$11))*100</f>
        <v>42</v>
      </c>
      <c r="U1363" s="3">
        <f>MAX(K1363-tarifest3($K$3,$A$3,Param!$B$10,Param!$C$10,Param!$D$10,Param!$E$10,Param!$B$11,Param!$C$11,Param!$D$11,Param!$E$11),0)</f>
        <v>46605</v>
      </c>
      <c r="V1363" s="3">
        <f t="shared" si="523"/>
        <v>34.445676274944567</v>
      </c>
      <c r="W1363" s="3">
        <f t="shared" si="524"/>
        <v>42</v>
      </c>
      <c r="X1363" s="3">
        <f>soli3grenz(K1363,$A$3,Param!$J$9,Param!$J$10,Param!$J$11)*100</f>
        <v>5.5</v>
      </c>
      <c r="Y1363" s="13">
        <f t="shared" si="511"/>
        <v>46605</v>
      </c>
      <c r="Z1363" s="3">
        <f t="shared" si="525"/>
        <v>34.445676274944567</v>
      </c>
      <c r="AA1363" s="13">
        <f t="shared" si="512"/>
        <v>42</v>
      </c>
      <c r="AB1363" s="13">
        <f t="shared" si="513"/>
        <v>-3495.8899999999994</v>
      </c>
      <c r="AC1363" s="13">
        <f t="shared" si="514"/>
        <v>-2.5838063562453826</v>
      </c>
      <c r="AD1363" s="13">
        <f t="shared" si="515"/>
        <v>-2.3099999999999952</v>
      </c>
      <c r="AE1363" s="3">
        <f t="shared" si="516"/>
        <v>0</v>
      </c>
      <c r="AF1363" s="13">
        <f t="shared" si="505"/>
        <v>3495.8899999999994</v>
      </c>
      <c r="AG1363" s="13">
        <f t="shared" si="526"/>
        <v>2.5838063562453826</v>
      </c>
      <c r="AH1363" s="13">
        <f t="shared" si="506"/>
        <v>2.5838063562453826</v>
      </c>
    </row>
    <row r="1364" spans="1:34" x14ac:dyDescent="0.2">
      <c r="A1364" s="8">
        <f t="shared" si="527"/>
        <v>135400</v>
      </c>
      <c r="B1364" s="9">
        <f t="shared" si="504"/>
        <v>135.4</v>
      </c>
      <c r="C1364" s="13">
        <f>tarifest3(A1364,$A$3,Param!$B$5,Param!$C$5,Param!$D$5,Param!$E$5,Param!$B$6,Param!$C$6,Param!$D$6,Param!$E$6)</f>
        <v>47531</v>
      </c>
      <c r="D1364" s="3">
        <f t="shared" si="517"/>
        <v>35.104135893648447</v>
      </c>
      <c r="E1364" s="3">
        <f>tarifest3grenz(A1364,$A$3,Param!$B$5,Param!$C$5,Param!$D$5,Param!$E$5,Param!$B$6,Param!$C$6,Param!$D$6,Param!$E$6)*100</f>
        <v>42</v>
      </c>
      <c r="F1364" s="13">
        <f>soli3(C1364,$A$3,Param!$J$4,Param!$J$5,Param!$J$6)</f>
        <v>2614.1999999999998</v>
      </c>
      <c r="G1364" s="3">
        <f>soli3grenz(C1364,$A$3,Param!$J$4,Param!$J$5,Param!$J$6)*100</f>
        <v>5.5</v>
      </c>
      <c r="H1364" s="13">
        <f t="shared" si="508"/>
        <v>50145.2</v>
      </c>
      <c r="I1364" s="3">
        <f t="shared" si="507"/>
        <v>37.034859675036927</v>
      </c>
      <c r="J1364" s="13">
        <f t="shared" si="509"/>
        <v>44.309999999999995</v>
      </c>
      <c r="K1364" s="13">
        <f>tarifest3(A1364,$A$3,Param!$B$10,Param!$C$10,Param!$D$10,Param!$E$10,Param!$B$11,Param!$C$11,Param!$D$11,Param!$E$11)</f>
        <v>51877</v>
      </c>
      <c r="L1364" s="3">
        <f t="shared" si="518"/>
        <v>38.313884785819788</v>
      </c>
      <c r="M1364" s="3">
        <f>tarifest3grenz(A1364,$A$3,Param!$B$10,Param!$C$10,Param!$D$10,Param!$E$10,Param!$B$11,Param!$C$11,Param!$D$11,Param!$E$11)*100</f>
        <v>42</v>
      </c>
      <c r="N1364" s="3">
        <f t="shared" si="519"/>
        <v>37477</v>
      </c>
      <c r="O1364" s="3">
        <f t="shared" si="520"/>
        <v>27.678729689807973</v>
      </c>
      <c r="P1364" s="13">
        <f t="shared" si="510"/>
        <v>94780</v>
      </c>
      <c r="Q1364" s="13">
        <f t="shared" si="521"/>
        <v>0</v>
      </c>
      <c r="R1364" s="13">
        <f>tarifest3(A1364-$K$3,$A$3,Param!$B$10,Param!$C$10,Param!$D$10,Param!$E$10,Param!$B$11,Param!$C$11,Param!$D$11,Param!$E$11)</f>
        <v>43237</v>
      </c>
      <c r="S1364" s="3">
        <f t="shared" si="522"/>
        <v>31.932791728212699</v>
      </c>
      <c r="T1364" s="3">
        <f>IF(A1364&lt;$K$3,$K$2,tarifest3grenz(A1364-$K$3,$A$3,Param!$B$10,Param!$C$10,Param!$D$10,Param!$E$10,Param!$B$11,Param!$C$11,Param!$D$11,Param!$E$11))*100</f>
        <v>42</v>
      </c>
      <c r="U1364" s="3">
        <f>MAX(K1364-tarifest3($K$3,$A$3,Param!$B$10,Param!$C$10,Param!$D$10,Param!$E$10,Param!$B$11,Param!$C$11,Param!$D$11,Param!$E$11),0)</f>
        <v>46647</v>
      </c>
      <c r="V1364" s="3">
        <f t="shared" si="523"/>
        <v>34.451255539143276</v>
      </c>
      <c r="W1364" s="3">
        <f t="shared" si="524"/>
        <v>42</v>
      </c>
      <c r="X1364" s="3">
        <f>soli3grenz(K1364,$A$3,Param!$J$9,Param!$J$10,Param!$J$11)*100</f>
        <v>5.5</v>
      </c>
      <c r="Y1364" s="13">
        <f t="shared" si="511"/>
        <v>46647</v>
      </c>
      <c r="Z1364" s="3">
        <f t="shared" si="525"/>
        <v>34.451255539143276</v>
      </c>
      <c r="AA1364" s="13">
        <f t="shared" si="512"/>
        <v>42</v>
      </c>
      <c r="AB1364" s="13">
        <f t="shared" si="513"/>
        <v>-3498.1999999999971</v>
      </c>
      <c r="AC1364" s="13">
        <f t="shared" si="514"/>
        <v>-2.5836041358936512</v>
      </c>
      <c r="AD1364" s="13">
        <f t="shared" si="515"/>
        <v>-2.3099999999999952</v>
      </c>
      <c r="AE1364" s="3">
        <f t="shared" si="516"/>
        <v>0</v>
      </c>
      <c r="AF1364" s="13">
        <f t="shared" si="505"/>
        <v>3498.1999999999971</v>
      </c>
      <c r="AG1364" s="13">
        <f t="shared" si="526"/>
        <v>2.5836041358936512</v>
      </c>
      <c r="AH1364" s="13">
        <f t="shared" si="506"/>
        <v>2.5836041358936512</v>
      </c>
    </row>
    <row r="1365" spans="1:34" x14ac:dyDescent="0.2">
      <c r="A1365" s="8">
        <f t="shared" si="527"/>
        <v>135500</v>
      </c>
      <c r="B1365" s="9">
        <f t="shared" si="504"/>
        <v>135.5</v>
      </c>
      <c r="C1365" s="13">
        <f>tarifest3(A1365,$A$3,Param!$B$5,Param!$C$5,Param!$D$5,Param!$E$5,Param!$B$6,Param!$C$6,Param!$D$6,Param!$E$6)</f>
        <v>47573</v>
      </c>
      <c r="D1365" s="3">
        <f t="shared" si="517"/>
        <v>35.109225092250924</v>
      </c>
      <c r="E1365" s="3">
        <f>tarifest3grenz(A1365,$A$3,Param!$B$5,Param!$C$5,Param!$D$5,Param!$E$5,Param!$B$6,Param!$C$6,Param!$D$6,Param!$E$6)*100</f>
        <v>42</v>
      </c>
      <c r="F1365" s="13">
        <f>soli3(C1365,$A$3,Param!$J$4,Param!$J$5,Param!$J$6)</f>
        <v>2616.5100000000002</v>
      </c>
      <c r="G1365" s="3">
        <f>soli3grenz(C1365,$A$3,Param!$J$4,Param!$J$5,Param!$J$6)*100</f>
        <v>5.5</v>
      </c>
      <c r="H1365" s="13">
        <f t="shared" si="508"/>
        <v>50189.51</v>
      </c>
      <c r="I1365" s="3">
        <f t="shared" si="507"/>
        <v>37.040228782287826</v>
      </c>
      <c r="J1365" s="13">
        <f t="shared" si="509"/>
        <v>44.309999999999995</v>
      </c>
      <c r="K1365" s="13">
        <f>tarifest3(A1365,$A$3,Param!$B$10,Param!$C$10,Param!$D$10,Param!$E$10,Param!$B$11,Param!$C$11,Param!$D$11,Param!$E$11)</f>
        <v>51919</v>
      </c>
      <c r="L1365" s="3">
        <f t="shared" si="518"/>
        <v>38.316605166051659</v>
      </c>
      <c r="M1365" s="3">
        <f>tarifest3grenz(A1365,$A$3,Param!$B$10,Param!$C$10,Param!$D$10,Param!$E$10,Param!$B$11,Param!$C$11,Param!$D$11,Param!$E$11)*100</f>
        <v>42</v>
      </c>
      <c r="N1365" s="3">
        <f t="shared" si="519"/>
        <v>37519</v>
      </c>
      <c r="O1365" s="3">
        <f t="shared" si="520"/>
        <v>27.68929889298893</v>
      </c>
      <c r="P1365" s="13">
        <f t="shared" si="510"/>
        <v>94850</v>
      </c>
      <c r="Q1365" s="13">
        <f t="shared" si="521"/>
        <v>0</v>
      </c>
      <c r="R1365" s="13">
        <f>tarifest3(A1365-$K$3,$A$3,Param!$B$10,Param!$C$10,Param!$D$10,Param!$E$10,Param!$B$11,Param!$C$11,Param!$D$11,Param!$E$11)</f>
        <v>43279</v>
      </c>
      <c r="S1365" s="3">
        <f t="shared" si="522"/>
        <v>31.940221402214021</v>
      </c>
      <c r="T1365" s="3">
        <f>IF(A1365&lt;$K$3,$K$2,tarifest3grenz(A1365-$K$3,$A$3,Param!$B$10,Param!$C$10,Param!$D$10,Param!$E$10,Param!$B$11,Param!$C$11,Param!$D$11,Param!$E$11))*100</f>
        <v>42</v>
      </c>
      <c r="U1365" s="3">
        <f>MAX(K1365-tarifest3($K$3,$A$3,Param!$B$10,Param!$C$10,Param!$D$10,Param!$E$10,Param!$B$11,Param!$C$11,Param!$D$11,Param!$E$11),0)</f>
        <v>46689</v>
      </c>
      <c r="V1365" s="3">
        <f t="shared" si="523"/>
        <v>34.456826568265683</v>
      </c>
      <c r="W1365" s="3">
        <f t="shared" si="524"/>
        <v>42</v>
      </c>
      <c r="X1365" s="3">
        <f>soli3grenz(K1365,$A$3,Param!$J$9,Param!$J$10,Param!$J$11)*100</f>
        <v>5.5</v>
      </c>
      <c r="Y1365" s="13">
        <f t="shared" si="511"/>
        <v>46689</v>
      </c>
      <c r="Z1365" s="3">
        <f t="shared" si="525"/>
        <v>34.456826568265683</v>
      </c>
      <c r="AA1365" s="13">
        <f t="shared" si="512"/>
        <v>42</v>
      </c>
      <c r="AB1365" s="13">
        <f t="shared" si="513"/>
        <v>-3500.510000000002</v>
      </c>
      <c r="AC1365" s="13">
        <f t="shared" si="514"/>
        <v>-2.5834022140221435</v>
      </c>
      <c r="AD1365" s="13">
        <f t="shared" si="515"/>
        <v>-2.3099999999999952</v>
      </c>
      <c r="AE1365" s="3">
        <f t="shared" si="516"/>
        <v>0</v>
      </c>
      <c r="AF1365" s="13">
        <f t="shared" si="505"/>
        <v>3500.510000000002</v>
      </c>
      <c r="AG1365" s="13">
        <f t="shared" si="526"/>
        <v>2.5834022140221435</v>
      </c>
      <c r="AH1365" s="13">
        <f t="shared" si="506"/>
        <v>2.5834022140221435</v>
      </c>
    </row>
    <row r="1366" spans="1:34" x14ac:dyDescent="0.2">
      <c r="A1366" s="8">
        <f t="shared" si="527"/>
        <v>135600</v>
      </c>
      <c r="B1366" s="9">
        <f t="shared" si="504"/>
        <v>135.6</v>
      </c>
      <c r="C1366" s="13">
        <f>tarifest3(A1366,$A$3,Param!$B$5,Param!$C$5,Param!$D$5,Param!$E$5,Param!$B$6,Param!$C$6,Param!$D$6,Param!$E$6)</f>
        <v>47615</v>
      </c>
      <c r="D1366" s="3">
        <f t="shared" si="517"/>
        <v>35.114306784660762</v>
      </c>
      <c r="E1366" s="3">
        <f>tarifest3grenz(A1366,$A$3,Param!$B$5,Param!$C$5,Param!$D$5,Param!$E$5,Param!$B$6,Param!$C$6,Param!$D$6,Param!$E$6)*100</f>
        <v>42</v>
      </c>
      <c r="F1366" s="13">
        <f>soli3(C1366,$A$3,Param!$J$4,Param!$J$5,Param!$J$6)</f>
        <v>2618.8200000000002</v>
      </c>
      <c r="G1366" s="3">
        <f>soli3grenz(C1366,$A$3,Param!$J$4,Param!$J$5,Param!$J$6)*100</f>
        <v>5.5</v>
      </c>
      <c r="H1366" s="13">
        <f t="shared" si="508"/>
        <v>50233.82</v>
      </c>
      <c r="I1366" s="3">
        <f t="shared" si="507"/>
        <v>37.045589970501474</v>
      </c>
      <c r="J1366" s="13">
        <f t="shared" si="509"/>
        <v>44.309999999999995</v>
      </c>
      <c r="K1366" s="13">
        <f>tarifest3(A1366,$A$3,Param!$B$10,Param!$C$10,Param!$D$10,Param!$E$10,Param!$B$11,Param!$C$11,Param!$D$11,Param!$E$11)</f>
        <v>51961</v>
      </c>
      <c r="L1366" s="3">
        <f t="shared" si="518"/>
        <v>38.319321533923308</v>
      </c>
      <c r="M1366" s="3">
        <f>tarifest3grenz(A1366,$A$3,Param!$B$10,Param!$C$10,Param!$D$10,Param!$E$10,Param!$B$11,Param!$C$11,Param!$D$11,Param!$E$11)*100</f>
        <v>42</v>
      </c>
      <c r="N1366" s="3">
        <f t="shared" si="519"/>
        <v>37561</v>
      </c>
      <c r="O1366" s="3">
        <f t="shared" si="520"/>
        <v>27.699852507374633</v>
      </c>
      <c r="P1366" s="13">
        <f t="shared" si="510"/>
        <v>94920</v>
      </c>
      <c r="Q1366" s="13">
        <f t="shared" si="521"/>
        <v>0</v>
      </c>
      <c r="R1366" s="13">
        <f>tarifest3(A1366-$K$3,$A$3,Param!$B$10,Param!$C$10,Param!$D$10,Param!$E$10,Param!$B$11,Param!$C$11,Param!$D$11,Param!$E$11)</f>
        <v>43321</v>
      </c>
      <c r="S1366" s="3">
        <f t="shared" si="522"/>
        <v>31.947640117994101</v>
      </c>
      <c r="T1366" s="3">
        <f>IF(A1366&lt;$K$3,$K$2,tarifest3grenz(A1366-$K$3,$A$3,Param!$B$10,Param!$C$10,Param!$D$10,Param!$E$10,Param!$B$11,Param!$C$11,Param!$D$11,Param!$E$11))*100</f>
        <v>42</v>
      </c>
      <c r="U1366" s="3">
        <f>MAX(K1366-tarifest3($K$3,$A$3,Param!$B$10,Param!$C$10,Param!$D$10,Param!$E$10,Param!$B$11,Param!$C$11,Param!$D$11,Param!$E$11),0)</f>
        <v>46731</v>
      </c>
      <c r="V1366" s="3">
        <f t="shared" si="523"/>
        <v>34.462389380530972</v>
      </c>
      <c r="W1366" s="3">
        <f t="shared" si="524"/>
        <v>42</v>
      </c>
      <c r="X1366" s="3">
        <f>soli3grenz(K1366,$A$3,Param!$J$9,Param!$J$10,Param!$J$11)*100</f>
        <v>5.5</v>
      </c>
      <c r="Y1366" s="13">
        <f t="shared" si="511"/>
        <v>46731</v>
      </c>
      <c r="Z1366" s="3">
        <f t="shared" si="525"/>
        <v>34.462389380530972</v>
      </c>
      <c r="AA1366" s="13">
        <f t="shared" si="512"/>
        <v>42</v>
      </c>
      <c r="AB1366" s="13">
        <f t="shared" si="513"/>
        <v>-3502.8199999999997</v>
      </c>
      <c r="AC1366" s="13">
        <f t="shared" si="514"/>
        <v>-2.5832005899705024</v>
      </c>
      <c r="AD1366" s="13">
        <f t="shared" si="515"/>
        <v>-2.3099999999999952</v>
      </c>
      <c r="AE1366" s="3">
        <f t="shared" si="516"/>
        <v>0</v>
      </c>
      <c r="AF1366" s="13">
        <f t="shared" si="505"/>
        <v>3502.8199999999997</v>
      </c>
      <c r="AG1366" s="13">
        <f t="shared" si="526"/>
        <v>2.5832005899705024</v>
      </c>
      <c r="AH1366" s="13">
        <f t="shared" si="506"/>
        <v>2.5832005899705024</v>
      </c>
    </row>
    <row r="1367" spans="1:34" x14ac:dyDescent="0.2">
      <c r="A1367" s="8">
        <f t="shared" si="527"/>
        <v>135700</v>
      </c>
      <c r="B1367" s="9">
        <f t="shared" si="504"/>
        <v>135.69999999999999</v>
      </c>
      <c r="C1367" s="13">
        <f>tarifest3(A1367,$A$3,Param!$B$5,Param!$C$5,Param!$D$5,Param!$E$5,Param!$B$6,Param!$C$6,Param!$D$6,Param!$E$6)</f>
        <v>47657</v>
      </c>
      <c r="D1367" s="3">
        <f t="shared" si="517"/>
        <v>35.119380987472368</v>
      </c>
      <c r="E1367" s="3">
        <f>tarifest3grenz(A1367,$A$3,Param!$B$5,Param!$C$5,Param!$D$5,Param!$E$5,Param!$B$6,Param!$C$6,Param!$D$6,Param!$E$6)*100</f>
        <v>42</v>
      </c>
      <c r="F1367" s="13">
        <f>soli3(C1367,$A$3,Param!$J$4,Param!$J$5,Param!$J$6)</f>
        <v>2621.13</v>
      </c>
      <c r="G1367" s="3">
        <f>soli3grenz(C1367,$A$3,Param!$J$4,Param!$J$5,Param!$J$6)*100</f>
        <v>5.5</v>
      </c>
      <c r="H1367" s="13">
        <f t="shared" si="508"/>
        <v>50278.13</v>
      </c>
      <c r="I1367" s="3">
        <f t="shared" si="507"/>
        <v>37.050943257184969</v>
      </c>
      <c r="J1367" s="13">
        <f t="shared" si="509"/>
        <v>44.309999999999995</v>
      </c>
      <c r="K1367" s="13">
        <f>tarifest3(A1367,$A$3,Param!$B$10,Param!$C$10,Param!$D$10,Param!$E$10,Param!$B$11,Param!$C$11,Param!$D$11,Param!$E$11)</f>
        <v>52003</v>
      </c>
      <c r="L1367" s="3">
        <f t="shared" si="518"/>
        <v>38.322033898305087</v>
      </c>
      <c r="M1367" s="3">
        <f>tarifest3grenz(A1367,$A$3,Param!$B$10,Param!$C$10,Param!$D$10,Param!$E$10,Param!$B$11,Param!$C$11,Param!$D$11,Param!$E$11)*100</f>
        <v>42</v>
      </c>
      <c r="N1367" s="3">
        <f t="shared" si="519"/>
        <v>37603</v>
      </c>
      <c r="O1367" s="3">
        <f t="shared" si="520"/>
        <v>27.710390567428149</v>
      </c>
      <c r="P1367" s="13">
        <f t="shared" si="510"/>
        <v>94990</v>
      </c>
      <c r="Q1367" s="13">
        <f t="shared" si="521"/>
        <v>0</v>
      </c>
      <c r="R1367" s="13">
        <f>tarifest3(A1367-$K$3,$A$3,Param!$B$10,Param!$C$10,Param!$D$10,Param!$E$10,Param!$B$11,Param!$C$11,Param!$D$11,Param!$E$11)</f>
        <v>43363</v>
      </c>
      <c r="S1367" s="3">
        <f t="shared" si="522"/>
        <v>31.955047899778926</v>
      </c>
      <c r="T1367" s="3">
        <f>IF(A1367&lt;$K$3,$K$2,tarifest3grenz(A1367-$K$3,$A$3,Param!$B$10,Param!$C$10,Param!$D$10,Param!$E$10,Param!$B$11,Param!$C$11,Param!$D$11,Param!$E$11))*100</f>
        <v>42</v>
      </c>
      <c r="U1367" s="3">
        <f>MAX(K1367-tarifest3($K$3,$A$3,Param!$B$10,Param!$C$10,Param!$D$10,Param!$E$10,Param!$B$11,Param!$C$11,Param!$D$11,Param!$E$11),0)</f>
        <v>46773</v>
      </c>
      <c r="V1367" s="3">
        <f t="shared" si="523"/>
        <v>34.467943994104644</v>
      </c>
      <c r="W1367" s="3">
        <f t="shared" si="524"/>
        <v>42</v>
      </c>
      <c r="X1367" s="3">
        <f>soli3grenz(K1367,$A$3,Param!$J$9,Param!$J$10,Param!$J$11)*100</f>
        <v>5.5</v>
      </c>
      <c r="Y1367" s="13">
        <f t="shared" si="511"/>
        <v>46773</v>
      </c>
      <c r="Z1367" s="3">
        <f t="shared" si="525"/>
        <v>34.467943994104644</v>
      </c>
      <c r="AA1367" s="13">
        <f t="shared" si="512"/>
        <v>42</v>
      </c>
      <c r="AB1367" s="13">
        <f t="shared" si="513"/>
        <v>-3505.1299999999974</v>
      </c>
      <c r="AC1367" s="13">
        <f t="shared" si="514"/>
        <v>-2.5829992630803247</v>
      </c>
      <c r="AD1367" s="13">
        <f t="shared" si="515"/>
        <v>-2.3099999999999952</v>
      </c>
      <c r="AE1367" s="3">
        <f t="shared" si="516"/>
        <v>0</v>
      </c>
      <c r="AF1367" s="13">
        <f t="shared" si="505"/>
        <v>3505.1299999999974</v>
      </c>
      <c r="AG1367" s="13">
        <f t="shared" si="526"/>
        <v>2.5829992630803247</v>
      </c>
      <c r="AH1367" s="13">
        <f t="shared" si="506"/>
        <v>2.5829992630803247</v>
      </c>
    </row>
    <row r="1368" spans="1:34" x14ac:dyDescent="0.2">
      <c r="A1368" s="8">
        <f t="shared" si="527"/>
        <v>135800</v>
      </c>
      <c r="B1368" s="9">
        <f t="shared" si="504"/>
        <v>135.80000000000001</v>
      </c>
      <c r="C1368" s="13">
        <f>tarifest3(A1368,$A$3,Param!$B$5,Param!$C$5,Param!$D$5,Param!$E$5,Param!$B$6,Param!$C$6,Param!$D$6,Param!$E$6)</f>
        <v>47699</v>
      </c>
      <c r="D1368" s="3">
        <f t="shared" si="517"/>
        <v>35.12444771723122</v>
      </c>
      <c r="E1368" s="3">
        <f>tarifest3grenz(A1368,$A$3,Param!$B$5,Param!$C$5,Param!$D$5,Param!$E$5,Param!$B$6,Param!$C$6,Param!$D$6,Param!$E$6)*100</f>
        <v>42</v>
      </c>
      <c r="F1368" s="13">
        <f>soli3(C1368,$A$3,Param!$J$4,Param!$J$5,Param!$J$6)</f>
        <v>2623.44</v>
      </c>
      <c r="G1368" s="3">
        <f>soli3grenz(C1368,$A$3,Param!$J$4,Param!$J$5,Param!$J$6)*100</f>
        <v>5.5</v>
      </c>
      <c r="H1368" s="13">
        <f t="shared" si="508"/>
        <v>50322.44</v>
      </c>
      <c r="I1368" s="3">
        <f t="shared" si="507"/>
        <v>37.056288659793815</v>
      </c>
      <c r="J1368" s="13">
        <f t="shared" si="509"/>
        <v>44.309999999999995</v>
      </c>
      <c r="K1368" s="13">
        <f>tarifest3(A1368,$A$3,Param!$B$10,Param!$C$10,Param!$D$10,Param!$E$10,Param!$B$11,Param!$C$11,Param!$D$11,Param!$E$11)</f>
        <v>52045</v>
      </c>
      <c r="L1368" s="3">
        <f t="shared" si="518"/>
        <v>38.324742268041241</v>
      </c>
      <c r="M1368" s="3">
        <f>tarifest3grenz(A1368,$A$3,Param!$B$10,Param!$C$10,Param!$D$10,Param!$E$10,Param!$B$11,Param!$C$11,Param!$D$11,Param!$E$11)*100</f>
        <v>42</v>
      </c>
      <c r="N1368" s="3">
        <f t="shared" si="519"/>
        <v>37645</v>
      </c>
      <c r="O1368" s="3">
        <f t="shared" si="520"/>
        <v>27.720913107511048</v>
      </c>
      <c r="P1368" s="13">
        <f t="shared" si="510"/>
        <v>95060</v>
      </c>
      <c r="Q1368" s="13">
        <f t="shared" si="521"/>
        <v>0</v>
      </c>
      <c r="R1368" s="13">
        <f>tarifest3(A1368-$K$3,$A$3,Param!$B$10,Param!$C$10,Param!$D$10,Param!$E$10,Param!$B$11,Param!$C$11,Param!$D$11,Param!$E$11)</f>
        <v>43405</v>
      </c>
      <c r="S1368" s="3">
        <f t="shared" si="522"/>
        <v>31.962444771723121</v>
      </c>
      <c r="T1368" s="3">
        <f>IF(A1368&lt;$K$3,$K$2,tarifest3grenz(A1368-$K$3,$A$3,Param!$B$10,Param!$C$10,Param!$D$10,Param!$E$10,Param!$B$11,Param!$C$11,Param!$D$11,Param!$E$11))*100</f>
        <v>42</v>
      </c>
      <c r="U1368" s="3">
        <f>MAX(K1368-tarifest3($K$3,$A$3,Param!$B$10,Param!$C$10,Param!$D$10,Param!$E$10,Param!$B$11,Param!$C$11,Param!$D$11,Param!$E$11),0)</f>
        <v>46815</v>
      </c>
      <c r="V1368" s="3">
        <f t="shared" si="523"/>
        <v>34.473490427098675</v>
      </c>
      <c r="W1368" s="3">
        <f t="shared" si="524"/>
        <v>42</v>
      </c>
      <c r="X1368" s="3">
        <f>soli3grenz(K1368,$A$3,Param!$J$9,Param!$J$10,Param!$J$11)*100</f>
        <v>5.5</v>
      </c>
      <c r="Y1368" s="13">
        <f t="shared" si="511"/>
        <v>46815</v>
      </c>
      <c r="Z1368" s="3">
        <f t="shared" si="525"/>
        <v>34.473490427098675</v>
      </c>
      <c r="AA1368" s="13">
        <f t="shared" si="512"/>
        <v>42</v>
      </c>
      <c r="AB1368" s="13">
        <f t="shared" si="513"/>
        <v>-3507.4400000000023</v>
      </c>
      <c r="AC1368" s="13">
        <f t="shared" si="514"/>
        <v>-2.58279823269514</v>
      </c>
      <c r="AD1368" s="13">
        <f t="shared" si="515"/>
        <v>-2.3099999999999952</v>
      </c>
      <c r="AE1368" s="3">
        <f t="shared" si="516"/>
        <v>0</v>
      </c>
      <c r="AF1368" s="13">
        <f t="shared" si="505"/>
        <v>3507.4400000000023</v>
      </c>
      <c r="AG1368" s="13">
        <f t="shared" si="526"/>
        <v>2.58279823269514</v>
      </c>
      <c r="AH1368" s="13">
        <f t="shared" si="506"/>
        <v>2.58279823269514</v>
      </c>
    </row>
    <row r="1369" spans="1:34" x14ac:dyDescent="0.2">
      <c r="A1369" s="8">
        <f t="shared" si="527"/>
        <v>135900</v>
      </c>
      <c r="B1369" s="9">
        <f t="shared" si="504"/>
        <v>135.9</v>
      </c>
      <c r="C1369" s="13">
        <f>tarifest3(A1369,$A$3,Param!$B$5,Param!$C$5,Param!$D$5,Param!$E$5,Param!$B$6,Param!$C$6,Param!$D$6,Param!$E$6)</f>
        <v>47741</v>
      </c>
      <c r="D1369" s="3">
        <f t="shared" si="517"/>
        <v>35.129506990434145</v>
      </c>
      <c r="E1369" s="3">
        <f>tarifest3grenz(A1369,$A$3,Param!$B$5,Param!$C$5,Param!$D$5,Param!$E$5,Param!$B$6,Param!$C$6,Param!$D$6,Param!$E$6)*100</f>
        <v>42</v>
      </c>
      <c r="F1369" s="13">
        <f>soli3(C1369,$A$3,Param!$J$4,Param!$J$5,Param!$J$6)</f>
        <v>2625.75</v>
      </c>
      <c r="G1369" s="3">
        <f>soli3grenz(C1369,$A$3,Param!$J$4,Param!$J$5,Param!$J$6)*100</f>
        <v>5.5</v>
      </c>
      <c r="H1369" s="13">
        <f t="shared" si="508"/>
        <v>50366.75</v>
      </c>
      <c r="I1369" s="3">
        <f t="shared" si="507"/>
        <v>37.061626195732153</v>
      </c>
      <c r="J1369" s="13">
        <f t="shared" si="509"/>
        <v>44.309999999999995</v>
      </c>
      <c r="K1369" s="13">
        <f>tarifest3(A1369,$A$3,Param!$B$10,Param!$C$10,Param!$D$10,Param!$E$10,Param!$B$11,Param!$C$11,Param!$D$11,Param!$E$11)</f>
        <v>52087</v>
      </c>
      <c r="L1369" s="3">
        <f t="shared" si="518"/>
        <v>38.327446651949963</v>
      </c>
      <c r="M1369" s="3">
        <f>tarifest3grenz(A1369,$A$3,Param!$B$10,Param!$C$10,Param!$D$10,Param!$E$10,Param!$B$11,Param!$C$11,Param!$D$11,Param!$E$11)*100</f>
        <v>42</v>
      </c>
      <c r="N1369" s="3">
        <f t="shared" si="519"/>
        <v>37687</v>
      </c>
      <c r="O1369" s="3">
        <f t="shared" si="520"/>
        <v>27.73142016188374</v>
      </c>
      <c r="P1369" s="13">
        <f t="shared" si="510"/>
        <v>95130</v>
      </c>
      <c r="Q1369" s="13">
        <f t="shared" si="521"/>
        <v>0</v>
      </c>
      <c r="R1369" s="13">
        <f>tarifest3(A1369-$K$3,$A$3,Param!$B$10,Param!$C$10,Param!$D$10,Param!$E$10,Param!$B$11,Param!$C$11,Param!$D$11,Param!$E$11)</f>
        <v>43447</v>
      </c>
      <c r="S1369" s="3">
        <f t="shared" si="522"/>
        <v>31.969830757910227</v>
      </c>
      <c r="T1369" s="3">
        <f>IF(A1369&lt;$K$3,$K$2,tarifest3grenz(A1369-$K$3,$A$3,Param!$B$10,Param!$C$10,Param!$D$10,Param!$E$10,Param!$B$11,Param!$C$11,Param!$D$11,Param!$E$11))*100</f>
        <v>42</v>
      </c>
      <c r="U1369" s="3">
        <f>MAX(K1369-tarifest3($K$3,$A$3,Param!$B$10,Param!$C$10,Param!$D$10,Param!$E$10,Param!$B$11,Param!$C$11,Param!$D$11,Param!$E$11),0)</f>
        <v>46857</v>
      </c>
      <c r="V1369" s="3">
        <f t="shared" si="523"/>
        <v>34.479028697571742</v>
      </c>
      <c r="W1369" s="3">
        <f t="shared" si="524"/>
        <v>42</v>
      </c>
      <c r="X1369" s="3">
        <f>soli3grenz(K1369,$A$3,Param!$J$9,Param!$J$10,Param!$J$11)*100</f>
        <v>5.5</v>
      </c>
      <c r="Y1369" s="13">
        <f t="shared" si="511"/>
        <v>46857</v>
      </c>
      <c r="Z1369" s="3">
        <f t="shared" si="525"/>
        <v>34.479028697571742</v>
      </c>
      <c r="AA1369" s="13">
        <f t="shared" si="512"/>
        <v>42</v>
      </c>
      <c r="AB1369" s="13">
        <f t="shared" si="513"/>
        <v>-3509.75</v>
      </c>
      <c r="AC1369" s="13">
        <f t="shared" si="514"/>
        <v>-2.5825974981604105</v>
      </c>
      <c r="AD1369" s="13">
        <f t="shared" si="515"/>
        <v>-2.3099999999999952</v>
      </c>
      <c r="AE1369" s="3">
        <f t="shared" si="516"/>
        <v>0</v>
      </c>
      <c r="AF1369" s="13">
        <f t="shared" si="505"/>
        <v>3509.75</v>
      </c>
      <c r="AG1369" s="13">
        <f t="shared" si="526"/>
        <v>2.5825974981604105</v>
      </c>
      <c r="AH1369" s="13">
        <f t="shared" si="506"/>
        <v>2.5825974981604105</v>
      </c>
    </row>
    <row r="1370" spans="1:34" x14ac:dyDescent="0.2">
      <c r="A1370" s="8">
        <f t="shared" si="527"/>
        <v>136000</v>
      </c>
      <c r="B1370" s="9">
        <f t="shared" si="504"/>
        <v>136</v>
      </c>
      <c r="C1370" s="13">
        <f>tarifest3(A1370,$A$3,Param!$B$5,Param!$C$5,Param!$D$5,Param!$E$5,Param!$B$6,Param!$C$6,Param!$D$6,Param!$E$6)</f>
        <v>47783</v>
      </c>
      <c r="D1370" s="3">
        <f t="shared" si="517"/>
        <v>35.13455882352941</v>
      </c>
      <c r="E1370" s="3">
        <f>tarifest3grenz(A1370,$A$3,Param!$B$5,Param!$C$5,Param!$D$5,Param!$E$5,Param!$B$6,Param!$C$6,Param!$D$6,Param!$E$6)*100</f>
        <v>42</v>
      </c>
      <c r="F1370" s="13">
        <f>soli3(C1370,$A$3,Param!$J$4,Param!$J$5,Param!$J$6)</f>
        <v>2628.06</v>
      </c>
      <c r="G1370" s="3">
        <f>soli3grenz(C1370,$A$3,Param!$J$4,Param!$J$5,Param!$J$6)*100</f>
        <v>5.5</v>
      </c>
      <c r="H1370" s="13">
        <f t="shared" si="508"/>
        <v>50411.06</v>
      </c>
      <c r="I1370" s="3">
        <f t="shared" si="507"/>
        <v>37.066955882352943</v>
      </c>
      <c r="J1370" s="13">
        <f t="shared" si="509"/>
        <v>44.309999999999995</v>
      </c>
      <c r="K1370" s="13">
        <f>tarifest3(A1370,$A$3,Param!$B$10,Param!$C$10,Param!$D$10,Param!$E$10,Param!$B$11,Param!$C$11,Param!$D$11,Param!$E$11)</f>
        <v>52129</v>
      </c>
      <c r="L1370" s="3">
        <f t="shared" si="518"/>
        <v>38.330147058823528</v>
      </c>
      <c r="M1370" s="3">
        <f>tarifest3grenz(A1370,$A$3,Param!$B$10,Param!$C$10,Param!$D$10,Param!$E$10,Param!$B$11,Param!$C$11,Param!$D$11,Param!$E$11)*100</f>
        <v>42</v>
      </c>
      <c r="N1370" s="3">
        <f t="shared" si="519"/>
        <v>37729</v>
      </c>
      <c r="O1370" s="3">
        <f t="shared" si="520"/>
        <v>27.741911764705883</v>
      </c>
      <c r="P1370" s="13">
        <f t="shared" si="510"/>
        <v>95200</v>
      </c>
      <c r="Q1370" s="13">
        <f t="shared" si="521"/>
        <v>0</v>
      </c>
      <c r="R1370" s="13">
        <f>tarifest3(A1370-$K$3,$A$3,Param!$B$10,Param!$C$10,Param!$D$10,Param!$E$10,Param!$B$11,Param!$C$11,Param!$D$11,Param!$E$11)</f>
        <v>43489</v>
      </c>
      <c r="S1370" s="3">
        <f t="shared" si="522"/>
        <v>31.977205882352944</v>
      </c>
      <c r="T1370" s="3">
        <f>IF(A1370&lt;$K$3,$K$2,tarifest3grenz(A1370-$K$3,$A$3,Param!$B$10,Param!$C$10,Param!$D$10,Param!$E$10,Param!$B$11,Param!$C$11,Param!$D$11,Param!$E$11))*100</f>
        <v>42</v>
      </c>
      <c r="U1370" s="3">
        <f>MAX(K1370-tarifest3($K$3,$A$3,Param!$B$10,Param!$C$10,Param!$D$10,Param!$E$10,Param!$B$11,Param!$C$11,Param!$D$11,Param!$E$11),0)</f>
        <v>46899</v>
      </c>
      <c r="V1370" s="3">
        <f t="shared" si="523"/>
        <v>34.484558823529412</v>
      </c>
      <c r="W1370" s="3">
        <f t="shared" si="524"/>
        <v>42</v>
      </c>
      <c r="X1370" s="3">
        <f>soli3grenz(K1370,$A$3,Param!$J$9,Param!$J$10,Param!$J$11)*100</f>
        <v>5.5</v>
      </c>
      <c r="Y1370" s="13">
        <f t="shared" si="511"/>
        <v>46899</v>
      </c>
      <c r="Z1370" s="3">
        <f t="shared" si="525"/>
        <v>34.484558823529412</v>
      </c>
      <c r="AA1370" s="13">
        <f t="shared" si="512"/>
        <v>42</v>
      </c>
      <c r="AB1370" s="13">
        <f t="shared" si="513"/>
        <v>-3512.0599999999977</v>
      </c>
      <c r="AC1370" s="13">
        <f t="shared" si="514"/>
        <v>-2.5823970588235312</v>
      </c>
      <c r="AD1370" s="13">
        <f t="shared" si="515"/>
        <v>-2.3099999999999952</v>
      </c>
      <c r="AE1370" s="3">
        <f t="shared" si="516"/>
        <v>0</v>
      </c>
      <c r="AF1370" s="13">
        <f t="shared" si="505"/>
        <v>3512.0599999999977</v>
      </c>
      <c r="AG1370" s="13">
        <f t="shared" si="526"/>
        <v>2.5823970588235312</v>
      </c>
      <c r="AH1370" s="13">
        <f t="shared" si="506"/>
        <v>2.5823970588235312</v>
      </c>
    </row>
    <row r="1371" spans="1:34" x14ac:dyDescent="0.2">
      <c r="A1371" s="8">
        <f t="shared" si="527"/>
        <v>136100</v>
      </c>
      <c r="B1371" s="9">
        <f t="shared" si="504"/>
        <v>136.1</v>
      </c>
      <c r="C1371" s="13">
        <f>tarifest3(A1371,$A$3,Param!$B$5,Param!$C$5,Param!$D$5,Param!$E$5,Param!$B$6,Param!$C$6,Param!$D$6,Param!$E$6)</f>
        <v>47825</v>
      </c>
      <c r="D1371" s="3">
        <f t="shared" si="517"/>
        <v>35.139603232916969</v>
      </c>
      <c r="E1371" s="3">
        <f>tarifest3grenz(A1371,$A$3,Param!$B$5,Param!$C$5,Param!$D$5,Param!$E$5,Param!$B$6,Param!$C$6,Param!$D$6,Param!$E$6)*100</f>
        <v>42</v>
      </c>
      <c r="F1371" s="13">
        <f>soli3(C1371,$A$3,Param!$J$4,Param!$J$5,Param!$J$6)</f>
        <v>2630.37</v>
      </c>
      <c r="G1371" s="3">
        <f>soli3grenz(C1371,$A$3,Param!$J$4,Param!$J$5,Param!$J$6)*100</f>
        <v>5.5</v>
      </c>
      <c r="H1371" s="13">
        <f t="shared" si="508"/>
        <v>50455.37</v>
      </c>
      <c r="I1371" s="3">
        <f t="shared" si="507"/>
        <v>37.072277736958121</v>
      </c>
      <c r="J1371" s="13">
        <f t="shared" si="509"/>
        <v>44.309999999999995</v>
      </c>
      <c r="K1371" s="13">
        <f>tarifest3(A1371,$A$3,Param!$B$10,Param!$C$10,Param!$D$10,Param!$E$10,Param!$B$11,Param!$C$11,Param!$D$11,Param!$E$11)</f>
        <v>52171</v>
      </c>
      <c r="L1371" s="3">
        <f t="shared" si="518"/>
        <v>38.332843497428357</v>
      </c>
      <c r="M1371" s="3">
        <f>tarifest3grenz(A1371,$A$3,Param!$B$10,Param!$C$10,Param!$D$10,Param!$E$10,Param!$B$11,Param!$C$11,Param!$D$11,Param!$E$11)*100</f>
        <v>42</v>
      </c>
      <c r="N1371" s="3">
        <f t="shared" si="519"/>
        <v>37771</v>
      </c>
      <c r="O1371" s="3">
        <f t="shared" si="520"/>
        <v>27.752387950036738</v>
      </c>
      <c r="P1371" s="13">
        <f t="shared" si="510"/>
        <v>95270</v>
      </c>
      <c r="Q1371" s="13">
        <f t="shared" si="521"/>
        <v>0</v>
      </c>
      <c r="R1371" s="13">
        <f>tarifest3(A1371-$K$3,$A$3,Param!$B$10,Param!$C$10,Param!$D$10,Param!$E$10,Param!$B$11,Param!$C$11,Param!$D$11,Param!$E$11)</f>
        <v>43531</v>
      </c>
      <c r="S1371" s="3">
        <f t="shared" si="522"/>
        <v>31.984570168993386</v>
      </c>
      <c r="T1371" s="3">
        <f>IF(A1371&lt;$K$3,$K$2,tarifest3grenz(A1371-$K$3,$A$3,Param!$B$10,Param!$C$10,Param!$D$10,Param!$E$10,Param!$B$11,Param!$C$11,Param!$D$11,Param!$E$11))*100</f>
        <v>42</v>
      </c>
      <c r="U1371" s="3">
        <f>MAX(K1371-tarifest3($K$3,$A$3,Param!$B$10,Param!$C$10,Param!$D$10,Param!$E$10,Param!$B$11,Param!$C$11,Param!$D$11,Param!$E$11),0)</f>
        <v>46941</v>
      </c>
      <c r="V1371" s="3">
        <f t="shared" si="523"/>
        <v>34.49008082292432</v>
      </c>
      <c r="W1371" s="3">
        <f t="shared" si="524"/>
        <v>42</v>
      </c>
      <c r="X1371" s="3">
        <f>soli3grenz(K1371,$A$3,Param!$J$9,Param!$J$10,Param!$J$11)*100</f>
        <v>5.5</v>
      </c>
      <c r="Y1371" s="13">
        <f t="shared" si="511"/>
        <v>46941</v>
      </c>
      <c r="Z1371" s="3">
        <f t="shared" si="525"/>
        <v>34.49008082292432</v>
      </c>
      <c r="AA1371" s="13">
        <f t="shared" si="512"/>
        <v>42</v>
      </c>
      <c r="AB1371" s="13">
        <f t="shared" si="513"/>
        <v>-3514.3700000000026</v>
      </c>
      <c r="AC1371" s="13">
        <f t="shared" si="514"/>
        <v>-2.5821969140338012</v>
      </c>
      <c r="AD1371" s="13">
        <f t="shared" si="515"/>
        <v>-2.3099999999999952</v>
      </c>
      <c r="AE1371" s="3">
        <f t="shared" si="516"/>
        <v>0</v>
      </c>
      <c r="AF1371" s="13">
        <f t="shared" si="505"/>
        <v>3514.3700000000026</v>
      </c>
      <c r="AG1371" s="13">
        <f t="shared" si="526"/>
        <v>2.5821969140338012</v>
      </c>
      <c r="AH1371" s="13">
        <f t="shared" si="506"/>
        <v>2.5821969140338012</v>
      </c>
    </row>
    <row r="1372" spans="1:34" x14ac:dyDescent="0.2">
      <c r="A1372" s="8">
        <f t="shared" si="527"/>
        <v>136200</v>
      </c>
      <c r="B1372" s="9">
        <f t="shared" si="504"/>
        <v>136.19999999999999</v>
      </c>
      <c r="C1372" s="13">
        <f>tarifest3(A1372,$A$3,Param!$B$5,Param!$C$5,Param!$D$5,Param!$E$5,Param!$B$6,Param!$C$6,Param!$D$6,Param!$E$6)</f>
        <v>47867</v>
      </c>
      <c r="D1372" s="3">
        <f t="shared" si="517"/>
        <v>35.144640234948604</v>
      </c>
      <c r="E1372" s="3">
        <f>tarifest3grenz(A1372,$A$3,Param!$B$5,Param!$C$5,Param!$D$5,Param!$E$5,Param!$B$6,Param!$C$6,Param!$D$6,Param!$E$6)*100</f>
        <v>42</v>
      </c>
      <c r="F1372" s="13">
        <f>soli3(C1372,$A$3,Param!$J$4,Param!$J$5,Param!$J$6)</f>
        <v>2632.68</v>
      </c>
      <c r="G1372" s="3">
        <f>soli3grenz(C1372,$A$3,Param!$J$4,Param!$J$5,Param!$J$6)*100</f>
        <v>5.5</v>
      </c>
      <c r="H1372" s="13">
        <f t="shared" si="508"/>
        <v>50499.68</v>
      </c>
      <c r="I1372" s="3">
        <f t="shared" si="507"/>
        <v>37.077591776798826</v>
      </c>
      <c r="J1372" s="13">
        <f t="shared" si="509"/>
        <v>44.309999999999995</v>
      </c>
      <c r="K1372" s="13">
        <f>tarifest3(A1372,$A$3,Param!$B$10,Param!$C$10,Param!$D$10,Param!$E$10,Param!$B$11,Param!$C$11,Param!$D$11,Param!$E$11)</f>
        <v>52213</v>
      </c>
      <c r="L1372" s="3">
        <f t="shared" si="518"/>
        <v>38.335535976505142</v>
      </c>
      <c r="M1372" s="3">
        <f>tarifest3grenz(A1372,$A$3,Param!$B$10,Param!$C$10,Param!$D$10,Param!$E$10,Param!$B$11,Param!$C$11,Param!$D$11,Param!$E$11)*100</f>
        <v>42</v>
      </c>
      <c r="N1372" s="3">
        <f t="shared" si="519"/>
        <v>37813</v>
      </c>
      <c r="O1372" s="3">
        <f t="shared" si="520"/>
        <v>27.762848751835534</v>
      </c>
      <c r="P1372" s="13">
        <f t="shared" si="510"/>
        <v>95340</v>
      </c>
      <c r="Q1372" s="13">
        <f t="shared" si="521"/>
        <v>0</v>
      </c>
      <c r="R1372" s="13">
        <f>tarifest3(A1372-$K$3,$A$3,Param!$B$10,Param!$C$10,Param!$D$10,Param!$E$10,Param!$B$11,Param!$C$11,Param!$D$11,Param!$E$11)</f>
        <v>43573</v>
      </c>
      <c r="S1372" s="3">
        <f t="shared" si="522"/>
        <v>31.99192364170338</v>
      </c>
      <c r="T1372" s="3">
        <f>IF(A1372&lt;$K$3,$K$2,tarifest3grenz(A1372-$K$3,$A$3,Param!$B$10,Param!$C$10,Param!$D$10,Param!$E$10,Param!$B$11,Param!$C$11,Param!$D$11,Param!$E$11))*100</f>
        <v>42</v>
      </c>
      <c r="U1372" s="3">
        <f>MAX(K1372-tarifest3($K$3,$A$3,Param!$B$10,Param!$C$10,Param!$D$10,Param!$E$10,Param!$B$11,Param!$C$11,Param!$D$11,Param!$E$11),0)</f>
        <v>46983</v>
      </c>
      <c r="V1372" s="3">
        <f t="shared" si="523"/>
        <v>34.495594713656388</v>
      </c>
      <c r="W1372" s="3">
        <f t="shared" si="524"/>
        <v>42</v>
      </c>
      <c r="X1372" s="3">
        <f>soli3grenz(K1372,$A$3,Param!$J$9,Param!$J$10,Param!$J$11)*100</f>
        <v>5.5</v>
      </c>
      <c r="Y1372" s="13">
        <f t="shared" si="511"/>
        <v>46983</v>
      </c>
      <c r="Z1372" s="3">
        <f t="shared" si="525"/>
        <v>34.495594713656388</v>
      </c>
      <c r="AA1372" s="13">
        <f t="shared" si="512"/>
        <v>42</v>
      </c>
      <c r="AB1372" s="13">
        <f t="shared" si="513"/>
        <v>-3516.6800000000003</v>
      </c>
      <c r="AC1372" s="13">
        <f t="shared" si="514"/>
        <v>-2.5819970631424383</v>
      </c>
      <c r="AD1372" s="13">
        <f t="shared" si="515"/>
        <v>-2.3099999999999952</v>
      </c>
      <c r="AE1372" s="3">
        <f t="shared" si="516"/>
        <v>0</v>
      </c>
      <c r="AF1372" s="13">
        <f t="shared" si="505"/>
        <v>3516.6800000000003</v>
      </c>
      <c r="AG1372" s="13">
        <f t="shared" si="526"/>
        <v>2.5819970631424383</v>
      </c>
      <c r="AH1372" s="13">
        <f t="shared" si="506"/>
        <v>2.5819970631424383</v>
      </c>
    </row>
    <row r="1373" spans="1:34" x14ac:dyDescent="0.2">
      <c r="A1373" s="8">
        <f t="shared" si="527"/>
        <v>136300</v>
      </c>
      <c r="B1373" s="9">
        <f t="shared" si="504"/>
        <v>136.30000000000001</v>
      </c>
      <c r="C1373" s="13">
        <f>tarifest3(A1373,$A$3,Param!$B$5,Param!$C$5,Param!$D$5,Param!$E$5,Param!$B$6,Param!$C$6,Param!$D$6,Param!$E$6)</f>
        <v>47909</v>
      </c>
      <c r="D1373" s="3">
        <f t="shared" si="517"/>
        <v>35.149669845928102</v>
      </c>
      <c r="E1373" s="3">
        <f>tarifest3grenz(A1373,$A$3,Param!$B$5,Param!$C$5,Param!$D$5,Param!$E$5,Param!$B$6,Param!$C$6,Param!$D$6,Param!$E$6)*100</f>
        <v>42</v>
      </c>
      <c r="F1373" s="13">
        <f>soli3(C1373,$A$3,Param!$J$4,Param!$J$5,Param!$J$6)</f>
        <v>2634.99</v>
      </c>
      <c r="G1373" s="3">
        <f>soli3grenz(C1373,$A$3,Param!$J$4,Param!$J$5,Param!$J$6)*100</f>
        <v>5.5</v>
      </c>
      <c r="H1373" s="13">
        <f t="shared" si="508"/>
        <v>50543.99</v>
      </c>
      <c r="I1373" s="3">
        <f t="shared" si="507"/>
        <v>37.082898019075564</v>
      </c>
      <c r="J1373" s="13">
        <f t="shared" si="509"/>
        <v>44.309999999999995</v>
      </c>
      <c r="K1373" s="13">
        <f>tarifest3(A1373,$A$3,Param!$B$10,Param!$C$10,Param!$D$10,Param!$E$10,Param!$B$11,Param!$C$11,Param!$D$11,Param!$E$11)</f>
        <v>52255</v>
      </c>
      <c r="L1373" s="3">
        <f t="shared" si="518"/>
        <v>38.338224504768888</v>
      </c>
      <c r="M1373" s="3">
        <f>tarifest3grenz(A1373,$A$3,Param!$B$10,Param!$C$10,Param!$D$10,Param!$E$10,Param!$B$11,Param!$C$11,Param!$D$11,Param!$E$11)*100</f>
        <v>42</v>
      </c>
      <c r="N1373" s="3">
        <f t="shared" si="519"/>
        <v>37855</v>
      </c>
      <c r="O1373" s="3">
        <f t="shared" si="520"/>
        <v>27.77329420396185</v>
      </c>
      <c r="P1373" s="13">
        <f t="shared" si="510"/>
        <v>95410</v>
      </c>
      <c r="Q1373" s="13">
        <f t="shared" si="521"/>
        <v>0</v>
      </c>
      <c r="R1373" s="13">
        <f>tarifest3(A1373-$K$3,$A$3,Param!$B$10,Param!$C$10,Param!$D$10,Param!$E$10,Param!$B$11,Param!$C$11,Param!$D$11,Param!$E$11)</f>
        <v>43615</v>
      </c>
      <c r="S1373" s="3">
        <f t="shared" si="522"/>
        <v>31.999266324284665</v>
      </c>
      <c r="T1373" s="3">
        <f>IF(A1373&lt;$K$3,$K$2,tarifest3grenz(A1373-$K$3,$A$3,Param!$B$10,Param!$C$10,Param!$D$10,Param!$E$10,Param!$B$11,Param!$C$11,Param!$D$11,Param!$E$11))*100</f>
        <v>42</v>
      </c>
      <c r="U1373" s="3">
        <f>MAX(K1373-tarifest3($K$3,$A$3,Param!$B$10,Param!$C$10,Param!$D$10,Param!$E$10,Param!$B$11,Param!$C$11,Param!$D$11,Param!$E$11),0)</f>
        <v>47025</v>
      </c>
      <c r="V1373" s="3">
        <f t="shared" si="523"/>
        <v>34.501100513573</v>
      </c>
      <c r="W1373" s="3">
        <f t="shared" si="524"/>
        <v>42</v>
      </c>
      <c r="X1373" s="3">
        <f>soli3grenz(K1373,$A$3,Param!$J$9,Param!$J$10,Param!$J$11)*100</f>
        <v>5.5</v>
      </c>
      <c r="Y1373" s="13">
        <f t="shared" si="511"/>
        <v>47025</v>
      </c>
      <c r="Z1373" s="3">
        <f t="shared" si="525"/>
        <v>34.501100513573</v>
      </c>
      <c r="AA1373" s="13">
        <f t="shared" si="512"/>
        <v>42</v>
      </c>
      <c r="AB1373" s="13">
        <f t="shared" si="513"/>
        <v>-3518.989999999998</v>
      </c>
      <c r="AC1373" s="13">
        <f t="shared" si="514"/>
        <v>-2.5817975055025641</v>
      </c>
      <c r="AD1373" s="13">
        <f t="shared" si="515"/>
        <v>-2.3099999999999952</v>
      </c>
      <c r="AE1373" s="3">
        <f t="shared" si="516"/>
        <v>0</v>
      </c>
      <c r="AF1373" s="13">
        <f t="shared" si="505"/>
        <v>3518.989999999998</v>
      </c>
      <c r="AG1373" s="13">
        <f t="shared" si="526"/>
        <v>2.5817975055025641</v>
      </c>
      <c r="AH1373" s="13">
        <f t="shared" si="506"/>
        <v>2.5817975055025641</v>
      </c>
    </row>
    <row r="1374" spans="1:34" x14ac:dyDescent="0.2">
      <c r="A1374" s="8">
        <f t="shared" si="527"/>
        <v>136400</v>
      </c>
      <c r="B1374" s="9">
        <f t="shared" si="504"/>
        <v>136.4</v>
      </c>
      <c r="C1374" s="13">
        <f>tarifest3(A1374,$A$3,Param!$B$5,Param!$C$5,Param!$D$5,Param!$E$5,Param!$B$6,Param!$C$6,Param!$D$6,Param!$E$6)</f>
        <v>47951</v>
      </c>
      <c r="D1374" s="3">
        <f t="shared" si="517"/>
        <v>35.154692082111438</v>
      </c>
      <c r="E1374" s="3">
        <f>tarifest3grenz(A1374,$A$3,Param!$B$5,Param!$C$5,Param!$D$5,Param!$E$5,Param!$B$6,Param!$C$6,Param!$D$6,Param!$E$6)*100</f>
        <v>42</v>
      </c>
      <c r="F1374" s="13">
        <f>soli3(C1374,$A$3,Param!$J$4,Param!$J$5,Param!$J$6)</f>
        <v>2637.3</v>
      </c>
      <c r="G1374" s="3">
        <f>soli3grenz(C1374,$A$3,Param!$J$4,Param!$J$5,Param!$J$6)*100</f>
        <v>5.5</v>
      </c>
      <c r="H1374" s="13">
        <f t="shared" si="508"/>
        <v>50588.3</v>
      </c>
      <c r="I1374" s="3">
        <f t="shared" si="507"/>
        <v>37.088196480938421</v>
      </c>
      <c r="J1374" s="13">
        <f t="shared" si="509"/>
        <v>44.309999999999995</v>
      </c>
      <c r="K1374" s="13">
        <f>tarifest3(A1374,$A$3,Param!$B$10,Param!$C$10,Param!$D$10,Param!$E$10,Param!$B$11,Param!$C$11,Param!$D$11,Param!$E$11)</f>
        <v>52297</v>
      </c>
      <c r="L1374" s="3">
        <f t="shared" si="518"/>
        <v>38.340909090909093</v>
      </c>
      <c r="M1374" s="3">
        <f>tarifest3grenz(A1374,$A$3,Param!$B$10,Param!$C$10,Param!$D$10,Param!$E$10,Param!$B$11,Param!$C$11,Param!$D$11,Param!$E$11)*100</f>
        <v>42</v>
      </c>
      <c r="N1374" s="3">
        <f t="shared" si="519"/>
        <v>37897</v>
      </c>
      <c r="O1374" s="3">
        <f t="shared" si="520"/>
        <v>27.783724340175951</v>
      </c>
      <c r="P1374" s="13">
        <f t="shared" si="510"/>
        <v>95480</v>
      </c>
      <c r="Q1374" s="13">
        <f t="shared" si="521"/>
        <v>0</v>
      </c>
      <c r="R1374" s="13">
        <f>tarifest3(A1374-$K$3,$A$3,Param!$B$10,Param!$C$10,Param!$D$10,Param!$E$10,Param!$B$11,Param!$C$11,Param!$D$11,Param!$E$11)</f>
        <v>43657</v>
      </c>
      <c r="S1374" s="3">
        <f t="shared" si="522"/>
        <v>32.006598240469209</v>
      </c>
      <c r="T1374" s="3">
        <f>IF(A1374&lt;$K$3,$K$2,tarifest3grenz(A1374-$K$3,$A$3,Param!$B$10,Param!$C$10,Param!$D$10,Param!$E$10,Param!$B$11,Param!$C$11,Param!$D$11,Param!$E$11))*100</f>
        <v>42</v>
      </c>
      <c r="U1374" s="3">
        <f>MAX(K1374-tarifest3($K$3,$A$3,Param!$B$10,Param!$C$10,Param!$D$10,Param!$E$10,Param!$B$11,Param!$C$11,Param!$D$11,Param!$E$11),0)</f>
        <v>47067</v>
      </c>
      <c r="V1374" s="3">
        <f t="shared" si="523"/>
        <v>34.506598240469209</v>
      </c>
      <c r="W1374" s="3">
        <f t="shared" si="524"/>
        <v>42</v>
      </c>
      <c r="X1374" s="3">
        <f>soli3grenz(K1374,$A$3,Param!$J$9,Param!$J$10,Param!$J$11)*100</f>
        <v>5.5</v>
      </c>
      <c r="Y1374" s="13">
        <f t="shared" si="511"/>
        <v>47067</v>
      </c>
      <c r="Z1374" s="3">
        <f t="shared" si="525"/>
        <v>34.506598240469209</v>
      </c>
      <c r="AA1374" s="13">
        <f t="shared" si="512"/>
        <v>42</v>
      </c>
      <c r="AB1374" s="13">
        <f t="shared" si="513"/>
        <v>-3521.3000000000029</v>
      </c>
      <c r="AC1374" s="13">
        <f t="shared" si="514"/>
        <v>-2.5815982404692122</v>
      </c>
      <c r="AD1374" s="13">
        <f t="shared" si="515"/>
        <v>-2.3099999999999952</v>
      </c>
      <c r="AE1374" s="3">
        <f t="shared" si="516"/>
        <v>0</v>
      </c>
      <c r="AF1374" s="13">
        <f t="shared" si="505"/>
        <v>3521.3000000000029</v>
      </c>
      <c r="AG1374" s="13">
        <f t="shared" si="526"/>
        <v>2.5815982404692122</v>
      </c>
      <c r="AH1374" s="13">
        <f t="shared" si="506"/>
        <v>2.5815982404692122</v>
      </c>
    </row>
    <row r="1375" spans="1:34" x14ac:dyDescent="0.2">
      <c r="A1375" s="8">
        <f t="shared" si="527"/>
        <v>136500</v>
      </c>
      <c r="B1375" s="9">
        <f t="shared" si="504"/>
        <v>136.5</v>
      </c>
      <c r="C1375" s="13">
        <f>tarifest3(A1375,$A$3,Param!$B$5,Param!$C$5,Param!$D$5,Param!$E$5,Param!$B$6,Param!$C$6,Param!$D$6,Param!$E$6)</f>
        <v>47993</v>
      </c>
      <c r="D1375" s="3">
        <f t="shared" si="517"/>
        <v>35.159706959706959</v>
      </c>
      <c r="E1375" s="3">
        <f>tarifest3grenz(A1375,$A$3,Param!$B$5,Param!$C$5,Param!$D$5,Param!$E$5,Param!$B$6,Param!$C$6,Param!$D$6,Param!$E$6)*100</f>
        <v>42</v>
      </c>
      <c r="F1375" s="13">
        <f>soli3(C1375,$A$3,Param!$J$4,Param!$J$5,Param!$J$6)</f>
        <v>2639.61</v>
      </c>
      <c r="G1375" s="3">
        <f>soli3grenz(C1375,$A$3,Param!$J$4,Param!$J$5,Param!$J$6)*100</f>
        <v>5.5</v>
      </c>
      <c r="H1375" s="13">
        <f t="shared" si="508"/>
        <v>50632.61</v>
      </c>
      <c r="I1375" s="3">
        <f t="shared" si="507"/>
        <v>37.093487179487177</v>
      </c>
      <c r="J1375" s="13">
        <f t="shared" si="509"/>
        <v>44.309999999999995</v>
      </c>
      <c r="K1375" s="13">
        <f>tarifest3(A1375,$A$3,Param!$B$10,Param!$C$10,Param!$D$10,Param!$E$10,Param!$B$11,Param!$C$11,Param!$D$11,Param!$E$11)</f>
        <v>52339</v>
      </c>
      <c r="L1375" s="3">
        <f t="shared" si="518"/>
        <v>38.343589743589746</v>
      </c>
      <c r="M1375" s="3">
        <f>tarifest3grenz(A1375,$A$3,Param!$B$10,Param!$C$10,Param!$D$10,Param!$E$10,Param!$B$11,Param!$C$11,Param!$D$11,Param!$E$11)*100</f>
        <v>42</v>
      </c>
      <c r="N1375" s="3">
        <f t="shared" si="519"/>
        <v>37939</v>
      </c>
      <c r="O1375" s="3">
        <f t="shared" si="520"/>
        <v>27.794139194139195</v>
      </c>
      <c r="P1375" s="13">
        <f t="shared" si="510"/>
        <v>95550</v>
      </c>
      <c r="Q1375" s="13">
        <f t="shared" si="521"/>
        <v>0</v>
      </c>
      <c r="R1375" s="13">
        <f>tarifest3(A1375-$K$3,$A$3,Param!$B$10,Param!$C$10,Param!$D$10,Param!$E$10,Param!$B$11,Param!$C$11,Param!$D$11,Param!$E$11)</f>
        <v>43699</v>
      </c>
      <c r="S1375" s="3">
        <f t="shared" si="522"/>
        <v>32.01391941391941</v>
      </c>
      <c r="T1375" s="3">
        <f>IF(A1375&lt;$K$3,$K$2,tarifest3grenz(A1375-$K$3,$A$3,Param!$B$10,Param!$C$10,Param!$D$10,Param!$E$10,Param!$B$11,Param!$C$11,Param!$D$11,Param!$E$11))*100</f>
        <v>42</v>
      </c>
      <c r="U1375" s="3">
        <f>MAX(K1375-tarifest3($K$3,$A$3,Param!$B$10,Param!$C$10,Param!$D$10,Param!$E$10,Param!$B$11,Param!$C$11,Param!$D$11,Param!$E$11),0)</f>
        <v>47109</v>
      </c>
      <c r="V1375" s="3">
        <f t="shared" si="523"/>
        <v>34.512087912087914</v>
      </c>
      <c r="W1375" s="3">
        <f t="shared" si="524"/>
        <v>42</v>
      </c>
      <c r="X1375" s="3">
        <f>soli3grenz(K1375,$A$3,Param!$J$9,Param!$J$10,Param!$J$11)*100</f>
        <v>5.5</v>
      </c>
      <c r="Y1375" s="13">
        <f t="shared" si="511"/>
        <v>47109</v>
      </c>
      <c r="Z1375" s="3">
        <f t="shared" si="525"/>
        <v>34.512087912087914</v>
      </c>
      <c r="AA1375" s="13">
        <f t="shared" si="512"/>
        <v>42</v>
      </c>
      <c r="AB1375" s="13">
        <f t="shared" si="513"/>
        <v>-3523.6100000000006</v>
      </c>
      <c r="AC1375" s="13">
        <f t="shared" si="514"/>
        <v>-2.581399267399263</v>
      </c>
      <c r="AD1375" s="13">
        <f t="shared" si="515"/>
        <v>-2.3099999999999952</v>
      </c>
      <c r="AE1375" s="3">
        <f t="shared" si="516"/>
        <v>0</v>
      </c>
      <c r="AF1375" s="13">
        <f t="shared" si="505"/>
        <v>3523.6100000000006</v>
      </c>
      <c r="AG1375" s="13">
        <f t="shared" si="526"/>
        <v>2.581399267399263</v>
      </c>
      <c r="AH1375" s="13">
        <f t="shared" si="506"/>
        <v>2.581399267399263</v>
      </c>
    </row>
    <row r="1376" spans="1:34" x14ac:dyDescent="0.2">
      <c r="A1376" s="8">
        <f t="shared" si="527"/>
        <v>136600</v>
      </c>
      <c r="B1376" s="9">
        <f t="shared" si="504"/>
        <v>136.6</v>
      </c>
      <c r="C1376" s="13">
        <f>tarifest3(A1376,$A$3,Param!$B$5,Param!$C$5,Param!$D$5,Param!$E$5,Param!$B$6,Param!$C$6,Param!$D$6,Param!$E$6)</f>
        <v>48035</v>
      </c>
      <c r="D1376" s="3">
        <f t="shared" si="517"/>
        <v>35.164714494875547</v>
      </c>
      <c r="E1376" s="3">
        <f>tarifest3grenz(A1376,$A$3,Param!$B$5,Param!$C$5,Param!$D$5,Param!$E$5,Param!$B$6,Param!$C$6,Param!$D$6,Param!$E$6)*100</f>
        <v>42</v>
      </c>
      <c r="F1376" s="13">
        <f>soli3(C1376,$A$3,Param!$J$4,Param!$J$5,Param!$J$6)</f>
        <v>2641.92</v>
      </c>
      <c r="G1376" s="3">
        <f>soli3grenz(C1376,$A$3,Param!$J$4,Param!$J$5,Param!$J$6)*100</f>
        <v>5.5</v>
      </c>
      <c r="H1376" s="13">
        <f t="shared" si="508"/>
        <v>50676.92</v>
      </c>
      <c r="I1376" s="3">
        <f t="shared" si="507"/>
        <v>37.098770131771595</v>
      </c>
      <c r="J1376" s="13">
        <f t="shared" si="509"/>
        <v>44.309999999999995</v>
      </c>
      <c r="K1376" s="13">
        <f>tarifest3(A1376,$A$3,Param!$B$10,Param!$C$10,Param!$D$10,Param!$E$10,Param!$B$11,Param!$C$11,Param!$D$11,Param!$E$11)</f>
        <v>52381</v>
      </c>
      <c r="L1376" s="3">
        <f t="shared" si="518"/>
        <v>38.346266471449489</v>
      </c>
      <c r="M1376" s="3">
        <f>tarifest3grenz(A1376,$A$3,Param!$B$10,Param!$C$10,Param!$D$10,Param!$E$10,Param!$B$11,Param!$C$11,Param!$D$11,Param!$E$11)*100</f>
        <v>42</v>
      </c>
      <c r="N1376" s="3">
        <f t="shared" si="519"/>
        <v>37981</v>
      </c>
      <c r="O1376" s="3">
        <f t="shared" si="520"/>
        <v>27.804538799414345</v>
      </c>
      <c r="P1376" s="13">
        <f t="shared" si="510"/>
        <v>95620</v>
      </c>
      <c r="Q1376" s="13">
        <f t="shared" si="521"/>
        <v>0</v>
      </c>
      <c r="R1376" s="13">
        <f>tarifest3(A1376-$K$3,$A$3,Param!$B$10,Param!$C$10,Param!$D$10,Param!$E$10,Param!$B$11,Param!$C$11,Param!$D$11,Param!$E$11)</f>
        <v>43741</v>
      </c>
      <c r="S1376" s="3">
        <f t="shared" si="522"/>
        <v>32.021229868228403</v>
      </c>
      <c r="T1376" s="3">
        <f>IF(A1376&lt;$K$3,$K$2,tarifest3grenz(A1376-$K$3,$A$3,Param!$B$10,Param!$C$10,Param!$D$10,Param!$E$10,Param!$B$11,Param!$C$11,Param!$D$11,Param!$E$11))*100</f>
        <v>42</v>
      </c>
      <c r="U1376" s="3">
        <f>MAX(K1376-tarifest3($K$3,$A$3,Param!$B$10,Param!$C$10,Param!$D$10,Param!$E$10,Param!$B$11,Param!$C$11,Param!$D$11,Param!$E$11),0)</f>
        <v>47151</v>
      </c>
      <c r="V1376" s="3">
        <f t="shared" si="523"/>
        <v>34.517569546120058</v>
      </c>
      <c r="W1376" s="3">
        <f t="shared" si="524"/>
        <v>42</v>
      </c>
      <c r="X1376" s="3">
        <f>soli3grenz(K1376,$A$3,Param!$J$9,Param!$J$10,Param!$J$11)*100</f>
        <v>5.5</v>
      </c>
      <c r="Y1376" s="13">
        <f t="shared" si="511"/>
        <v>47151</v>
      </c>
      <c r="Z1376" s="3">
        <f t="shared" si="525"/>
        <v>34.517569546120058</v>
      </c>
      <c r="AA1376" s="13">
        <f t="shared" si="512"/>
        <v>42</v>
      </c>
      <c r="AB1376" s="13">
        <f t="shared" si="513"/>
        <v>-3525.9199999999983</v>
      </c>
      <c r="AC1376" s="13">
        <f t="shared" si="514"/>
        <v>-2.581200585651537</v>
      </c>
      <c r="AD1376" s="13">
        <f t="shared" si="515"/>
        <v>-2.3099999999999952</v>
      </c>
      <c r="AE1376" s="3">
        <f t="shared" si="516"/>
        <v>0</v>
      </c>
      <c r="AF1376" s="13">
        <f t="shared" si="505"/>
        <v>3525.9199999999983</v>
      </c>
      <c r="AG1376" s="13">
        <f t="shared" si="526"/>
        <v>2.581200585651537</v>
      </c>
      <c r="AH1376" s="13">
        <f t="shared" si="506"/>
        <v>2.581200585651537</v>
      </c>
    </row>
    <row r="1377" spans="1:34" x14ac:dyDescent="0.2">
      <c r="A1377" s="8">
        <f t="shared" si="527"/>
        <v>136700</v>
      </c>
      <c r="B1377" s="9">
        <f t="shared" si="504"/>
        <v>136.69999999999999</v>
      </c>
      <c r="C1377" s="13">
        <f>tarifest3(A1377,$A$3,Param!$B$5,Param!$C$5,Param!$D$5,Param!$E$5,Param!$B$6,Param!$C$6,Param!$D$6,Param!$E$6)</f>
        <v>48077</v>
      </c>
      <c r="D1377" s="3">
        <f t="shared" si="517"/>
        <v>35.169714703730797</v>
      </c>
      <c r="E1377" s="3">
        <f>tarifest3grenz(A1377,$A$3,Param!$B$5,Param!$C$5,Param!$D$5,Param!$E$5,Param!$B$6,Param!$C$6,Param!$D$6,Param!$E$6)*100</f>
        <v>42</v>
      </c>
      <c r="F1377" s="13">
        <f>soli3(C1377,$A$3,Param!$J$4,Param!$J$5,Param!$J$6)</f>
        <v>2644.23</v>
      </c>
      <c r="G1377" s="3">
        <f>soli3grenz(C1377,$A$3,Param!$J$4,Param!$J$5,Param!$J$6)*100</f>
        <v>5.5</v>
      </c>
      <c r="H1377" s="13">
        <f t="shared" si="508"/>
        <v>50721.23</v>
      </c>
      <c r="I1377" s="3">
        <f t="shared" si="507"/>
        <v>37.104045354791516</v>
      </c>
      <c r="J1377" s="13">
        <f t="shared" si="509"/>
        <v>44.309999999999995</v>
      </c>
      <c r="K1377" s="13">
        <f>tarifest3(A1377,$A$3,Param!$B$10,Param!$C$10,Param!$D$10,Param!$E$10,Param!$B$11,Param!$C$11,Param!$D$11,Param!$E$11)</f>
        <v>52423</v>
      </c>
      <c r="L1377" s="3">
        <f t="shared" si="518"/>
        <v>38.348939283101686</v>
      </c>
      <c r="M1377" s="3">
        <f>tarifest3grenz(A1377,$A$3,Param!$B$10,Param!$C$10,Param!$D$10,Param!$E$10,Param!$B$11,Param!$C$11,Param!$D$11,Param!$E$11)*100</f>
        <v>42</v>
      </c>
      <c r="N1377" s="3">
        <f t="shared" si="519"/>
        <v>38023</v>
      </c>
      <c r="O1377" s="3">
        <f t="shared" si="520"/>
        <v>27.814923189465983</v>
      </c>
      <c r="P1377" s="13">
        <f t="shared" si="510"/>
        <v>95690</v>
      </c>
      <c r="Q1377" s="13">
        <f t="shared" si="521"/>
        <v>0</v>
      </c>
      <c r="R1377" s="13">
        <f>tarifest3(A1377-$K$3,$A$3,Param!$B$10,Param!$C$10,Param!$D$10,Param!$E$10,Param!$B$11,Param!$C$11,Param!$D$11,Param!$E$11)</f>
        <v>43783</v>
      </c>
      <c r="S1377" s="3">
        <f t="shared" si="522"/>
        <v>32.028529626920268</v>
      </c>
      <c r="T1377" s="3">
        <f>IF(A1377&lt;$K$3,$K$2,tarifest3grenz(A1377-$K$3,$A$3,Param!$B$10,Param!$C$10,Param!$D$10,Param!$E$10,Param!$B$11,Param!$C$11,Param!$D$11,Param!$E$11))*100</f>
        <v>42</v>
      </c>
      <c r="U1377" s="3">
        <f>MAX(K1377-tarifest3($K$3,$A$3,Param!$B$10,Param!$C$10,Param!$D$10,Param!$E$10,Param!$B$11,Param!$C$11,Param!$D$11,Param!$E$11),0)</f>
        <v>47193</v>
      </c>
      <c r="V1377" s="3">
        <f t="shared" si="523"/>
        <v>34.523043160204828</v>
      </c>
      <c r="W1377" s="3">
        <f t="shared" si="524"/>
        <v>42</v>
      </c>
      <c r="X1377" s="3">
        <f>soli3grenz(K1377,$A$3,Param!$J$9,Param!$J$10,Param!$J$11)*100</f>
        <v>5.5</v>
      </c>
      <c r="Y1377" s="13">
        <f t="shared" si="511"/>
        <v>47193</v>
      </c>
      <c r="Z1377" s="3">
        <f t="shared" si="525"/>
        <v>34.523043160204828</v>
      </c>
      <c r="AA1377" s="13">
        <f t="shared" si="512"/>
        <v>42</v>
      </c>
      <c r="AB1377" s="13">
        <f t="shared" si="513"/>
        <v>-3528.2300000000032</v>
      </c>
      <c r="AC1377" s="13">
        <f t="shared" si="514"/>
        <v>-2.5810021945866879</v>
      </c>
      <c r="AD1377" s="13">
        <f t="shared" si="515"/>
        <v>-2.3099999999999952</v>
      </c>
      <c r="AE1377" s="3">
        <f t="shared" si="516"/>
        <v>0</v>
      </c>
      <c r="AF1377" s="13">
        <f t="shared" si="505"/>
        <v>3528.2300000000032</v>
      </c>
      <c r="AG1377" s="13">
        <f t="shared" si="526"/>
        <v>2.5810021945866879</v>
      </c>
      <c r="AH1377" s="13">
        <f t="shared" si="506"/>
        <v>2.5810021945866879</v>
      </c>
    </row>
    <row r="1378" spans="1:34" x14ac:dyDescent="0.2">
      <c r="A1378" s="8">
        <f t="shared" si="527"/>
        <v>136800</v>
      </c>
      <c r="B1378" s="9">
        <f t="shared" si="504"/>
        <v>136.80000000000001</v>
      </c>
      <c r="C1378" s="13">
        <f>tarifest3(A1378,$A$3,Param!$B$5,Param!$C$5,Param!$D$5,Param!$E$5,Param!$B$6,Param!$C$6,Param!$D$6,Param!$E$6)</f>
        <v>48119</v>
      </c>
      <c r="D1378" s="3">
        <f t="shared" si="517"/>
        <v>35.174707602339183</v>
      </c>
      <c r="E1378" s="3">
        <f>tarifest3grenz(A1378,$A$3,Param!$B$5,Param!$C$5,Param!$D$5,Param!$E$5,Param!$B$6,Param!$C$6,Param!$D$6,Param!$E$6)*100</f>
        <v>42</v>
      </c>
      <c r="F1378" s="13">
        <f>soli3(C1378,$A$3,Param!$J$4,Param!$J$5,Param!$J$6)</f>
        <v>2646.54</v>
      </c>
      <c r="G1378" s="3">
        <f>soli3grenz(C1378,$A$3,Param!$J$4,Param!$J$5,Param!$J$6)*100</f>
        <v>5.5</v>
      </c>
      <c r="H1378" s="13">
        <f t="shared" si="508"/>
        <v>50765.54</v>
      </c>
      <c r="I1378" s="3">
        <f t="shared" si="507"/>
        <v>37.109312865497081</v>
      </c>
      <c r="J1378" s="13">
        <f t="shared" si="509"/>
        <v>44.309999999999995</v>
      </c>
      <c r="K1378" s="13">
        <f>tarifest3(A1378,$A$3,Param!$B$10,Param!$C$10,Param!$D$10,Param!$E$10,Param!$B$11,Param!$C$11,Param!$D$11,Param!$E$11)</f>
        <v>52465</v>
      </c>
      <c r="L1378" s="3">
        <f t="shared" si="518"/>
        <v>38.351608187134502</v>
      </c>
      <c r="M1378" s="3">
        <f>tarifest3grenz(A1378,$A$3,Param!$B$10,Param!$C$10,Param!$D$10,Param!$E$10,Param!$B$11,Param!$C$11,Param!$D$11,Param!$E$11)*100</f>
        <v>42</v>
      </c>
      <c r="N1378" s="3">
        <f t="shared" si="519"/>
        <v>38065</v>
      </c>
      <c r="O1378" s="3">
        <f t="shared" si="520"/>
        <v>27.825292397660817</v>
      </c>
      <c r="P1378" s="13">
        <f t="shared" si="510"/>
        <v>95760</v>
      </c>
      <c r="Q1378" s="13">
        <f t="shared" si="521"/>
        <v>0</v>
      </c>
      <c r="R1378" s="13">
        <f>tarifest3(A1378-$K$3,$A$3,Param!$B$10,Param!$C$10,Param!$D$10,Param!$E$10,Param!$B$11,Param!$C$11,Param!$D$11,Param!$E$11)</f>
        <v>43825</v>
      </c>
      <c r="S1378" s="3">
        <f t="shared" si="522"/>
        <v>32.03581871345029</v>
      </c>
      <c r="T1378" s="3">
        <f>IF(A1378&lt;$K$3,$K$2,tarifest3grenz(A1378-$K$3,$A$3,Param!$B$10,Param!$C$10,Param!$D$10,Param!$E$10,Param!$B$11,Param!$C$11,Param!$D$11,Param!$E$11))*100</f>
        <v>42</v>
      </c>
      <c r="U1378" s="3">
        <f>MAX(K1378-tarifest3($K$3,$A$3,Param!$B$10,Param!$C$10,Param!$D$10,Param!$E$10,Param!$B$11,Param!$C$11,Param!$D$11,Param!$E$11),0)</f>
        <v>47235</v>
      </c>
      <c r="V1378" s="3">
        <f t="shared" si="523"/>
        <v>34.528508771929822</v>
      </c>
      <c r="W1378" s="3">
        <f t="shared" si="524"/>
        <v>42</v>
      </c>
      <c r="X1378" s="3">
        <f>soli3grenz(K1378,$A$3,Param!$J$9,Param!$J$10,Param!$J$11)*100</f>
        <v>5.5</v>
      </c>
      <c r="Y1378" s="13">
        <f t="shared" si="511"/>
        <v>47235</v>
      </c>
      <c r="Z1378" s="3">
        <f t="shared" si="525"/>
        <v>34.528508771929822</v>
      </c>
      <c r="AA1378" s="13">
        <f t="shared" si="512"/>
        <v>42</v>
      </c>
      <c r="AB1378" s="13">
        <f t="shared" si="513"/>
        <v>-3530.5400000000009</v>
      </c>
      <c r="AC1378" s="13">
        <f t="shared" si="514"/>
        <v>-2.5808040935672594</v>
      </c>
      <c r="AD1378" s="13">
        <f t="shared" si="515"/>
        <v>-2.3099999999999952</v>
      </c>
      <c r="AE1378" s="3">
        <f t="shared" si="516"/>
        <v>0</v>
      </c>
      <c r="AF1378" s="13">
        <f t="shared" si="505"/>
        <v>3530.5400000000009</v>
      </c>
      <c r="AG1378" s="13">
        <f t="shared" si="526"/>
        <v>2.5808040935672594</v>
      </c>
      <c r="AH1378" s="13">
        <f t="shared" si="506"/>
        <v>2.5808040935672594</v>
      </c>
    </row>
    <row r="1379" spans="1:34" x14ac:dyDescent="0.2">
      <c r="A1379" s="8">
        <f t="shared" si="527"/>
        <v>136900</v>
      </c>
      <c r="B1379" s="9">
        <f t="shared" si="504"/>
        <v>136.9</v>
      </c>
      <c r="C1379" s="13">
        <f>tarifest3(A1379,$A$3,Param!$B$5,Param!$C$5,Param!$D$5,Param!$E$5,Param!$B$6,Param!$C$6,Param!$D$6,Param!$E$6)</f>
        <v>48161</v>
      </c>
      <c r="D1379" s="3">
        <f t="shared" si="517"/>
        <v>35.179693206720238</v>
      </c>
      <c r="E1379" s="3">
        <f>tarifest3grenz(A1379,$A$3,Param!$B$5,Param!$C$5,Param!$D$5,Param!$E$5,Param!$B$6,Param!$C$6,Param!$D$6,Param!$E$6)*100</f>
        <v>42</v>
      </c>
      <c r="F1379" s="13">
        <f>soli3(C1379,$A$3,Param!$J$4,Param!$J$5,Param!$J$6)</f>
        <v>2648.85</v>
      </c>
      <c r="G1379" s="3">
        <f>soli3grenz(C1379,$A$3,Param!$J$4,Param!$J$5,Param!$J$6)*100</f>
        <v>5.5</v>
      </c>
      <c r="H1379" s="13">
        <f t="shared" si="508"/>
        <v>50809.85</v>
      </c>
      <c r="I1379" s="3">
        <f t="shared" si="507"/>
        <v>37.114572680788896</v>
      </c>
      <c r="J1379" s="13">
        <f t="shared" si="509"/>
        <v>44.309999999999995</v>
      </c>
      <c r="K1379" s="13">
        <f>tarifest3(A1379,$A$3,Param!$B$10,Param!$C$10,Param!$D$10,Param!$E$10,Param!$B$11,Param!$C$11,Param!$D$11,Param!$E$11)</f>
        <v>52507</v>
      </c>
      <c r="L1379" s="3">
        <f t="shared" si="518"/>
        <v>38.35427319211103</v>
      </c>
      <c r="M1379" s="3">
        <f>tarifest3grenz(A1379,$A$3,Param!$B$10,Param!$C$10,Param!$D$10,Param!$E$10,Param!$B$11,Param!$C$11,Param!$D$11,Param!$E$11)*100</f>
        <v>42</v>
      </c>
      <c r="N1379" s="3">
        <f t="shared" si="519"/>
        <v>38107</v>
      </c>
      <c r="O1379" s="3">
        <f t="shared" si="520"/>
        <v>27.835646457268076</v>
      </c>
      <c r="P1379" s="13">
        <f t="shared" si="510"/>
        <v>95830</v>
      </c>
      <c r="Q1379" s="13">
        <f t="shared" si="521"/>
        <v>0</v>
      </c>
      <c r="R1379" s="13">
        <f>tarifest3(A1379-$K$3,$A$3,Param!$B$10,Param!$C$10,Param!$D$10,Param!$E$10,Param!$B$11,Param!$C$11,Param!$D$11,Param!$E$11)</f>
        <v>43867</v>
      </c>
      <c r="S1379" s="3">
        <f t="shared" si="522"/>
        <v>32.043097151205259</v>
      </c>
      <c r="T1379" s="3">
        <f>IF(A1379&lt;$K$3,$K$2,tarifest3grenz(A1379-$K$3,$A$3,Param!$B$10,Param!$C$10,Param!$D$10,Param!$E$10,Param!$B$11,Param!$C$11,Param!$D$11,Param!$E$11))*100</f>
        <v>42</v>
      </c>
      <c r="U1379" s="3">
        <f>MAX(K1379-tarifest3($K$3,$A$3,Param!$B$10,Param!$C$10,Param!$D$10,Param!$E$10,Param!$B$11,Param!$C$11,Param!$D$11,Param!$E$11),0)</f>
        <v>47277</v>
      </c>
      <c r="V1379" s="3">
        <f t="shared" si="523"/>
        <v>34.533966398831261</v>
      </c>
      <c r="W1379" s="3">
        <f t="shared" si="524"/>
        <v>42</v>
      </c>
      <c r="X1379" s="3">
        <f>soli3grenz(K1379,$A$3,Param!$J$9,Param!$J$10,Param!$J$11)*100</f>
        <v>5.5</v>
      </c>
      <c r="Y1379" s="13">
        <f t="shared" si="511"/>
        <v>47277</v>
      </c>
      <c r="Z1379" s="3">
        <f t="shared" si="525"/>
        <v>34.533966398831261</v>
      </c>
      <c r="AA1379" s="13">
        <f t="shared" si="512"/>
        <v>42</v>
      </c>
      <c r="AB1379" s="13">
        <f t="shared" si="513"/>
        <v>-3532.8499999999985</v>
      </c>
      <c r="AC1379" s="13">
        <f t="shared" si="514"/>
        <v>-2.5806062819576354</v>
      </c>
      <c r="AD1379" s="13">
        <f t="shared" si="515"/>
        <v>-2.3099999999999952</v>
      </c>
      <c r="AE1379" s="3">
        <f t="shared" si="516"/>
        <v>0</v>
      </c>
      <c r="AF1379" s="13">
        <f t="shared" si="505"/>
        <v>3532.8499999999985</v>
      </c>
      <c r="AG1379" s="13">
        <f t="shared" si="526"/>
        <v>2.5806062819576354</v>
      </c>
      <c r="AH1379" s="13">
        <f t="shared" si="506"/>
        <v>2.5806062819576354</v>
      </c>
    </row>
    <row r="1380" spans="1:34" x14ac:dyDescent="0.2">
      <c r="A1380" s="8">
        <f t="shared" si="527"/>
        <v>137000</v>
      </c>
      <c r="B1380" s="9">
        <f t="shared" si="504"/>
        <v>137</v>
      </c>
      <c r="C1380" s="13">
        <f>tarifest3(A1380,$A$3,Param!$B$5,Param!$C$5,Param!$D$5,Param!$E$5,Param!$B$6,Param!$C$6,Param!$D$6,Param!$E$6)</f>
        <v>48203</v>
      </c>
      <c r="D1380" s="3">
        <f t="shared" si="517"/>
        <v>35.184671532846714</v>
      </c>
      <c r="E1380" s="3">
        <f>tarifest3grenz(A1380,$A$3,Param!$B$5,Param!$C$5,Param!$D$5,Param!$E$5,Param!$B$6,Param!$C$6,Param!$D$6,Param!$E$6)*100</f>
        <v>42</v>
      </c>
      <c r="F1380" s="13">
        <f>soli3(C1380,$A$3,Param!$J$4,Param!$J$5,Param!$J$6)</f>
        <v>2651.16</v>
      </c>
      <c r="G1380" s="3">
        <f>soli3grenz(C1380,$A$3,Param!$J$4,Param!$J$5,Param!$J$6)*100</f>
        <v>5.5</v>
      </c>
      <c r="H1380" s="13">
        <f t="shared" si="508"/>
        <v>50854.16</v>
      </c>
      <c r="I1380" s="3">
        <f t="shared" si="507"/>
        <v>37.11982481751825</v>
      </c>
      <c r="J1380" s="13">
        <f t="shared" si="509"/>
        <v>44.309999999999995</v>
      </c>
      <c r="K1380" s="13">
        <f>tarifest3(A1380,$A$3,Param!$B$10,Param!$C$10,Param!$D$10,Param!$E$10,Param!$B$11,Param!$C$11,Param!$D$11,Param!$E$11)</f>
        <v>52549</v>
      </c>
      <c r="L1380" s="3">
        <f t="shared" si="518"/>
        <v>38.356934306569343</v>
      </c>
      <c r="M1380" s="3">
        <f>tarifest3grenz(A1380,$A$3,Param!$B$10,Param!$C$10,Param!$D$10,Param!$E$10,Param!$B$11,Param!$C$11,Param!$D$11,Param!$E$11)*100</f>
        <v>42</v>
      </c>
      <c r="N1380" s="3">
        <f t="shared" si="519"/>
        <v>38149</v>
      </c>
      <c r="O1380" s="3">
        <f t="shared" si="520"/>
        <v>27.845985401459856</v>
      </c>
      <c r="P1380" s="13">
        <f t="shared" si="510"/>
        <v>95900</v>
      </c>
      <c r="Q1380" s="13">
        <f t="shared" si="521"/>
        <v>0</v>
      </c>
      <c r="R1380" s="13">
        <f>tarifest3(A1380-$K$3,$A$3,Param!$B$10,Param!$C$10,Param!$D$10,Param!$E$10,Param!$B$11,Param!$C$11,Param!$D$11,Param!$E$11)</f>
        <v>43909</v>
      </c>
      <c r="S1380" s="3">
        <f t="shared" si="522"/>
        <v>32.050364963503647</v>
      </c>
      <c r="T1380" s="3">
        <f>IF(A1380&lt;$K$3,$K$2,tarifest3grenz(A1380-$K$3,$A$3,Param!$B$10,Param!$C$10,Param!$D$10,Param!$E$10,Param!$B$11,Param!$C$11,Param!$D$11,Param!$E$11))*100</f>
        <v>42</v>
      </c>
      <c r="U1380" s="3">
        <f>MAX(K1380-tarifest3($K$3,$A$3,Param!$B$10,Param!$C$10,Param!$D$10,Param!$E$10,Param!$B$11,Param!$C$11,Param!$D$11,Param!$E$11),0)</f>
        <v>47319</v>
      </c>
      <c r="V1380" s="3">
        <f t="shared" si="523"/>
        <v>34.53941605839416</v>
      </c>
      <c r="W1380" s="3">
        <f t="shared" si="524"/>
        <v>42</v>
      </c>
      <c r="X1380" s="3">
        <f>soli3grenz(K1380,$A$3,Param!$J$9,Param!$J$10,Param!$J$11)*100</f>
        <v>5.5</v>
      </c>
      <c r="Y1380" s="13">
        <f t="shared" si="511"/>
        <v>47319</v>
      </c>
      <c r="Z1380" s="3">
        <f t="shared" si="525"/>
        <v>34.53941605839416</v>
      </c>
      <c r="AA1380" s="13">
        <f t="shared" si="512"/>
        <v>42</v>
      </c>
      <c r="AB1380" s="13">
        <f t="shared" si="513"/>
        <v>-3535.1600000000035</v>
      </c>
      <c r="AC1380" s="13">
        <f t="shared" si="514"/>
        <v>-2.5804087591240901</v>
      </c>
      <c r="AD1380" s="13">
        <f t="shared" si="515"/>
        <v>-2.3099999999999952</v>
      </c>
      <c r="AE1380" s="3">
        <f t="shared" si="516"/>
        <v>0</v>
      </c>
      <c r="AF1380" s="13">
        <f t="shared" si="505"/>
        <v>3535.1600000000035</v>
      </c>
      <c r="AG1380" s="13">
        <f t="shared" si="526"/>
        <v>2.5804087591240901</v>
      </c>
      <c r="AH1380" s="13">
        <f t="shared" si="506"/>
        <v>2.5804087591240901</v>
      </c>
    </row>
    <row r="1381" spans="1:34" x14ac:dyDescent="0.2">
      <c r="A1381" s="8">
        <f t="shared" si="527"/>
        <v>137100</v>
      </c>
      <c r="B1381" s="9">
        <f t="shared" si="504"/>
        <v>137.1</v>
      </c>
      <c r="C1381" s="13">
        <f>tarifest3(A1381,$A$3,Param!$B$5,Param!$C$5,Param!$D$5,Param!$E$5,Param!$B$6,Param!$C$6,Param!$D$6,Param!$E$6)</f>
        <v>48245</v>
      </c>
      <c r="D1381" s="3">
        <f t="shared" si="517"/>
        <v>35.189642596644781</v>
      </c>
      <c r="E1381" s="3">
        <f>tarifest3grenz(A1381,$A$3,Param!$B$5,Param!$C$5,Param!$D$5,Param!$E$5,Param!$B$6,Param!$C$6,Param!$D$6,Param!$E$6)*100</f>
        <v>42</v>
      </c>
      <c r="F1381" s="13">
        <f>soli3(C1381,$A$3,Param!$J$4,Param!$J$5,Param!$J$6)</f>
        <v>2653.47</v>
      </c>
      <c r="G1381" s="3">
        <f>soli3grenz(C1381,$A$3,Param!$J$4,Param!$J$5,Param!$J$6)*100</f>
        <v>5.5</v>
      </c>
      <c r="H1381" s="13">
        <f t="shared" si="508"/>
        <v>50898.47</v>
      </c>
      <c r="I1381" s="3">
        <f t="shared" si="507"/>
        <v>37.125069292487233</v>
      </c>
      <c r="J1381" s="13">
        <f t="shared" si="509"/>
        <v>44.309999999999995</v>
      </c>
      <c r="K1381" s="13">
        <f>tarifest3(A1381,$A$3,Param!$B$10,Param!$C$10,Param!$D$10,Param!$E$10,Param!$B$11,Param!$C$11,Param!$D$11,Param!$E$11)</f>
        <v>52591</v>
      </c>
      <c r="L1381" s="3">
        <f t="shared" si="518"/>
        <v>38.359591539022617</v>
      </c>
      <c r="M1381" s="3">
        <f>tarifest3grenz(A1381,$A$3,Param!$B$10,Param!$C$10,Param!$D$10,Param!$E$10,Param!$B$11,Param!$C$11,Param!$D$11,Param!$E$11)*100</f>
        <v>42</v>
      </c>
      <c r="N1381" s="3">
        <f t="shared" si="519"/>
        <v>38191</v>
      </c>
      <c r="O1381" s="3">
        <f t="shared" si="520"/>
        <v>27.856309263311452</v>
      </c>
      <c r="P1381" s="13">
        <f t="shared" si="510"/>
        <v>95970</v>
      </c>
      <c r="Q1381" s="13">
        <f t="shared" si="521"/>
        <v>0</v>
      </c>
      <c r="R1381" s="13">
        <f>tarifest3(A1381-$K$3,$A$3,Param!$B$10,Param!$C$10,Param!$D$10,Param!$E$10,Param!$B$11,Param!$C$11,Param!$D$11,Param!$E$11)</f>
        <v>43951</v>
      </c>
      <c r="S1381" s="3">
        <f t="shared" si="522"/>
        <v>32.057622173595917</v>
      </c>
      <c r="T1381" s="3">
        <f>IF(A1381&lt;$K$3,$K$2,tarifest3grenz(A1381-$K$3,$A$3,Param!$B$10,Param!$C$10,Param!$D$10,Param!$E$10,Param!$B$11,Param!$C$11,Param!$D$11,Param!$E$11))*100</f>
        <v>42</v>
      </c>
      <c r="U1381" s="3">
        <f>MAX(K1381-tarifest3($K$3,$A$3,Param!$B$10,Param!$C$10,Param!$D$10,Param!$E$10,Param!$B$11,Param!$C$11,Param!$D$11,Param!$E$11),0)</f>
        <v>47361</v>
      </c>
      <c r="V1381" s="3">
        <f t="shared" si="523"/>
        <v>34.544857768052516</v>
      </c>
      <c r="W1381" s="3">
        <f t="shared" si="524"/>
        <v>42</v>
      </c>
      <c r="X1381" s="3">
        <f>soli3grenz(K1381,$A$3,Param!$J$9,Param!$J$10,Param!$J$11)*100</f>
        <v>5.5</v>
      </c>
      <c r="Y1381" s="13">
        <f t="shared" si="511"/>
        <v>47361</v>
      </c>
      <c r="Z1381" s="3">
        <f t="shared" si="525"/>
        <v>34.544857768052516</v>
      </c>
      <c r="AA1381" s="13">
        <f t="shared" si="512"/>
        <v>42</v>
      </c>
      <c r="AB1381" s="13">
        <f t="shared" si="513"/>
        <v>-3537.4700000000012</v>
      </c>
      <c r="AC1381" s="13">
        <f t="shared" si="514"/>
        <v>-2.5802115244347164</v>
      </c>
      <c r="AD1381" s="13">
        <f t="shared" si="515"/>
        <v>-2.3099999999999952</v>
      </c>
      <c r="AE1381" s="3">
        <f t="shared" si="516"/>
        <v>0</v>
      </c>
      <c r="AF1381" s="13">
        <f t="shared" si="505"/>
        <v>3537.4700000000012</v>
      </c>
      <c r="AG1381" s="13">
        <f t="shared" si="526"/>
        <v>2.5802115244347164</v>
      </c>
      <c r="AH1381" s="13">
        <f t="shared" si="506"/>
        <v>2.5802115244347164</v>
      </c>
    </row>
    <row r="1382" spans="1:34" x14ac:dyDescent="0.2">
      <c r="A1382" s="8">
        <f t="shared" si="527"/>
        <v>137200</v>
      </c>
      <c r="B1382" s="9">
        <f t="shared" si="504"/>
        <v>137.19999999999999</v>
      </c>
      <c r="C1382" s="13">
        <f>tarifest3(A1382,$A$3,Param!$B$5,Param!$C$5,Param!$D$5,Param!$E$5,Param!$B$6,Param!$C$6,Param!$D$6,Param!$E$6)</f>
        <v>48287</v>
      </c>
      <c r="D1382" s="3">
        <f t="shared" si="517"/>
        <v>35.194606413994165</v>
      </c>
      <c r="E1382" s="3">
        <f>tarifest3grenz(A1382,$A$3,Param!$B$5,Param!$C$5,Param!$D$5,Param!$E$5,Param!$B$6,Param!$C$6,Param!$D$6,Param!$E$6)*100</f>
        <v>42</v>
      </c>
      <c r="F1382" s="13">
        <f>soli3(C1382,$A$3,Param!$J$4,Param!$J$5,Param!$J$6)</f>
        <v>2655.78</v>
      </c>
      <c r="G1382" s="3">
        <f>soli3grenz(C1382,$A$3,Param!$J$4,Param!$J$5,Param!$J$6)*100</f>
        <v>5.5</v>
      </c>
      <c r="H1382" s="13">
        <f t="shared" si="508"/>
        <v>50942.78</v>
      </c>
      <c r="I1382" s="3">
        <f t="shared" si="507"/>
        <v>37.130306122448978</v>
      </c>
      <c r="J1382" s="13">
        <f t="shared" si="509"/>
        <v>44.309999999999995</v>
      </c>
      <c r="K1382" s="13">
        <f>tarifest3(A1382,$A$3,Param!$B$10,Param!$C$10,Param!$D$10,Param!$E$10,Param!$B$11,Param!$C$11,Param!$D$11,Param!$E$11)</f>
        <v>52633</v>
      </c>
      <c r="L1382" s="3">
        <f t="shared" si="518"/>
        <v>38.362244897959187</v>
      </c>
      <c r="M1382" s="3">
        <f>tarifest3grenz(A1382,$A$3,Param!$B$10,Param!$C$10,Param!$D$10,Param!$E$10,Param!$B$11,Param!$C$11,Param!$D$11,Param!$E$11)*100</f>
        <v>42</v>
      </c>
      <c r="N1382" s="3">
        <f t="shared" si="519"/>
        <v>38233</v>
      </c>
      <c r="O1382" s="3">
        <f t="shared" si="520"/>
        <v>27.866618075801746</v>
      </c>
      <c r="P1382" s="13">
        <f t="shared" si="510"/>
        <v>96040</v>
      </c>
      <c r="Q1382" s="13">
        <f t="shared" si="521"/>
        <v>0</v>
      </c>
      <c r="R1382" s="13">
        <f>tarifest3(A1382-$K$3,$A$3,Param!$B$10,Param!$C$10,Param!$D$10,Param!$E$10,Param!$B$11,Param!$C$11,Param!$D$11,Param!$E$11)</f>
        <v>43993</v>
      </c>
      <c r="S1382" s="3">
        <f t="shared" si="522"/>
        <v>32.064868804664727</v>
      </c>
      <c r="T1382" s="3">
        <f>IF(A1382&lt;$K$3,$K$2,tarifest3grenz(A1382-$K$3,$A$3,Param!$B$10,Param!$C$10,Param!$D$10,Param!$E$10,Param!$B$11,Param!$C$11,Param!$D$11,Param!$E$11))*100</f>
        <v>42</v>
      </c>
      <c r="U1382" s="3">
        <f>MAX(K1382-tarifest3($K$3,$A$3,Param!$B$10,Param!$C$10,Param!$D$10,Param!$E$10,Param!$B$11,Param!$C$11,Param!$D$11,Param!$E$11),0)</f>
        <v>47403</v>
      </c>
      <c r="V1382" s="3">
        <f t="shared" si="523"/>
        <v>34.550291545189502</v>
      </c>
      <c r="W1382" s="3">
        <f t="shared" si="524"/>
        <v>42</v>
      </c>
      <c r="X1382" s="3">
        <f>soli3grenz(K1382,$A$3,Param!$J$9,Param!$J$10,Param!$J$11)*100</f>
        <v>5.5</v>
      </c>
      <c r="Y1382" s="13">
        <f t="shared" si="511"/>
        <v>47403</v>
      </c>
      <c r="Z1382" s="3">
        <f t="shared" si="525"/>
        <v>34.550291545189502</v>
      </c>
      <c r="AA1382" s="13">
        <f t="shared" si="512"/>
        <v>42</v>
      </c>
      <c r="AB1382" s="13">
        <f t="shared" si="513"/>
        <v>-3539.7799999999988</v>
      </c>
      <c r="AC1382" s="13">
        <f t="shared" si="514"/>
        <v>-2.580014577259476</v>
      </c>
      <c r="AD1382" s="13">
        <f t="shared" si="515"/>
        <v>-2.3099999999999952</v>
      </c>
      <c r="AE1382" s="3">
        <f t="shared" si="516"/>
        <v>0</v>
      </c>
      <c r="AF1382" s="13">
        <f t="shared" si="505"/>
        <v>3539.7799999999988</v>
      </c>
      <c r="AG1382" s="13">
        <f t="shared" si="526"/>
        <v>2.580014577259476</v>
      </c>
      <c r="AH1382" s="13">
        <f t="shared" si="506"/>
        <v>2.580014577259476</v>
      </c>
    </row>
    <row r="1383" spans="1:34" x14ac:dyDescent="0.2">
      <c r="A1383" s="8">
        <f t="shared" si="527"/>
        <v>137300</v>
      </c>
      <c r="B1383" s="9">
        <f t="shared" si="504"/>
        <v>137.30000000000001</v>
      </c>
      <c r="C1383" s="13">
        <f>tarifest3(A1383,$A$3,Param!$B$5,Param!$C$5,Param!$D$5,Param!$E$5,Param!$B$6,Param!$C$6,Param!$D$6,Param!$E$6)</f>
        <v>48329</v>
      </c>
      <c r="D1383" s="3">
        <f t="shared" si="517"/>
        <v>35.199563000728332</v>
      </c>
      <c r="E1383" s="3">
        <f>tarifest3grenz(A1383,$A$3,Param!$B$5,Param!$C$5,Param!$D$5,Param!$E$5,Param!$B$6,Param!$C$6,Param!$D$6,Param!$E$6)*100</f>
        <v>42</v>
      </c>
      <c r="F1383" s="13">
        <f>soli3(C1383,$A$3,Param!$J$4,Param!$J$5,Param!$J$6)</f>
        <v>2658.09</v>
      </c>
      <c r="G1383" s="3">
        <f>soli3grenz(C1383,$A$3,Param!$J$4,Param!$J$5,Param!$J$6)*100</f>
        <v>5.5</v>
      </c>
      <c r="H1383" s="13">
        <f t="shared" si="508"/>
        <v>50987.09</v>
      </c>
      <c r="I1383" s="3">
        <f t="shared" si="507"/>
        <v>37.135535324107785</v>
      </c>
      <c r="J1383" s="13">
        <f t="shared" si="509"/>
        <v>44.309999999999995</v>
      </c>
      <c r="K1383" s="13">
        <f>tarifest3(A1383,$A$3,Param!$B$10,Param!$C$10,Param!$D$10,Param!$E$10,Param!$B$11,Param!$C$11,Param!$D$11,Param!$E$11)</f>
        <v>52675</v>
      </c>
      <c r="L1383" s="3">
        <f t="shared" si="518"/>
        <v>38.364894391842682</v>
      </c>
      <c r="M1383" s="3">
        <f>tarifest3grenz(A1383,$A$3,Param!$B$10,Param!$C$10,Param!$D$10,Param!$E$10,Param!$B$11,Param!$C$11,Param!$D$11,Param!$E$11)*100</f>
        <v>42</v>
      </c>
      <c r="N1383" s="3">
        <f t="shared" si="519"/>
        <v>38275</v>
      </c>
      <c r="O1383" s="3">
        <f t="shared" si="520"/>
        <v>27.876911871813547</v>
      </c>
      <c r="P1383" s="13">
        <f t="shared" si="510"/>
        <v>96110</v>
      </c>
      <c r="Q1383" s="13">
        <f t="shared" si="521"/>
        <v>0</v>
      </c>
      <c r="R1383" s="13">
        <f>tarifest3(A1383-$K$3,$A$3,Param!$B$10,Param!$C$10,Param!$D$10,Param!$E$10,Param!$B$11,Param!$C$11,Param!$D$11,Param!$E$11)</f>
        <v>44035</v>
      </c>
      <c r="S1383" s="3">
        <f t="shared" si="522"/>
        <v>32.072104879825204</v>
      </c>
      <c r="T1383" s="3">
        <f>IF(A1383&lt;$K$3,$K$2,tarifest3grenz(A1383-$K$3,$A$3,Param!$B$10,Param!$C$10,Param!$D$10,Param!$E$10,Param!$B$11,Param!$C$11,Param!$D$11,Param!$E$11))*100</f>
        <v>42</v>
      </c>
      <c r="U1383" s="3">
        <f>MAX(K1383-tarifest3($K$3,$A$3,Param!$B$10,Param!$C$10,Param!$D$10,Param!$E$10,Param!$B$11,Param!$C$11,Param!$D$11,Param!$E$11),0)</f>
        <v>47445</v>
      </c>
      <c r="V1383" s="3">
        <f t="shared" si="523"/>
        <v>34.555717407137656</v>
      </c>
      <c r="W1383" s="3">
        <f t="shared" si="524"/>
        <v>42</v>
      </c>
      <c r="X1383" s="3">
        <f>soli3grenz(K1383,$A$3,Param!$J$9,Param!$J$10,Param!$J$11)*100</f>
        <v>5.5</v>
      </c>
      <c r="Y1383" s="13">
        <f t="shared" si="511"/>
        <v>47445</v>
      </c>
      <c r="Z1383" s="3">
        <f t="shared" si="525"/>
        <v>34.555717407137656</v>
      </c>
      <c r="AA1383" s="13">
        <f t="shared" si="512"/>
        <v>42</v>
      </c>
      <c r="AB1383" s="13">
        <f t="shared" si="513"/>
        <v>-3542.0899999999965</v>
      </c>
      <c r="AC1383" s="13">
        <f t="shared" si="514"/>
        <v>-2.5798179169701285</v>
      </c>
      <c r="AD1383" s="13">
        <f t="shared" si="515"/>
        <v>-2.3099999999999952</v>
      </c>
      <c r="AE1383" s="3">
        <f t="shared" si="516"/>
        <v>0</v>
      </c>
      <c r="AF1383" s="13">
        <f t="shared" si="505"/>
        <v>3542.0899999999965</v>
      </c>
      <c r="AG1383" s="13">
        <f t="shared" si="526"/>
        <v>2.5798179169701285</v>
      </c>
      <c r="AH1383" s="13">
        <f t="shared" si="506"/>
        <v>2.5798179169701285</v>
      </c>
    </row>
    <row r="1384" spans="1:34" x14ac:dyDescent="0.2">
      <c r="A1384" s="8">
        <f t="shared" si="527"/>
        <v>137400</v>
      </c>
      <c r="B1384" s="9">
        <f t="shared" si="504"/>
        <v>137.4</v>
      </c>
      <c r="C1384" s="13">
        <f>tarifest3(A1384,$A$3,Param!$B$5,Param!$C$5,Param!$D$5,Param!$E$5,Param!$B$6,Param!$C$6,Param!$D$6,Param!$E$6)</f>
        <v>48371</v>
      </c>
      <c r="D1384" s="3">
        <f t="shared" si="517"/>
        <v>35.204512372634646</v>
      </c>
      <c r="E1384" s="3">
        <f>tarifest3grenz(A1384,$A$3,Param!$B$5,Param!$C$5,Param!$D$5,Param!$E$5,Param!$B$6,Param!$C$6,Param!$D$6,Param!$E$6)*100</f>
        <v>42</v>
      </c>
      <c r="F1384" s="13">
        <f>soli3(C1384,$A$3,Param!$J$4,Param!$J$5,Param!$J$6)</f>
        <v>2660.4</v>
      </c>
      <c r="G1384" s="3">
        <f>soli3grenz(C1384,$A$3,Param!$J$4,Param!$J$5,Param!$J$6)*100</f>
        <v>5.5</v>
      </c>
      <c r="H1384" s="13">
        <f t="shared" si="508"/>
        <v>51031.4</v>
      </c>
      <c r="I1384" s="3">
        <f t="shared" si="507"/>
        <v>37.140756914119358</v>
      </c>
      <c r="J1384" s="13">
        <f t="shared" si="509"/>
        <v>44.309999999999995</v>
      </c>
      <c r="K1384" s="13">
        <f>tarifest3(A1384,$A$3,Param!$B$10,Param!$C$10,Param!$D$10,Param!$E$10,Param!$B$11,Param!$C$11,Param!$D$11,Param!$E$11)</f>
        <v>52717</v>
      </c>
      <c r="L1384" s="3">
        <f t="shared" si="518"/>
        <v>38.367540029112078</v>
      </c>
      <c r="M1384" s="3">
        <f>tarifest3grenz(A1384,$A$3,Param!$B$10,Param!$C$10,Param!$D$10,Param!$E$10,Param!$B$11,Param!$C$11,Param!$D$11,Param!$E$11)*100</f>
        <v>42</v>
      </c>
      <c r="N1384" s="3">
        <f t="shared" si="519"/>
        <v>38317</v>
      </c>
      <c r="O1384" s="3">
        <f t="shared" si="520"/>
        <v>27.887190684133916</v>
      </c>
      <c r="P1384" s="13">
        <f t="shared" si="510"/>
        <v>96180</v>
      </c>
      <c r="Q1384" s="13">
        <f t="shared" si="521"/>
        <v>0</v>
      </c>
      <c r="R1384" s="13">
        <f>tarifest3(A1384-$K$3,$A$3,Param!$B$10,Param!$C$10,Param!$D$10,Param!$E$10,Param!$B$11,Param!$C$11,Param!$D$11,Param!$E$11)</f>
        <v>44077</v>
      </c>
      <c r="S1384" s="3">
        <f t="shared" si="522"/>
        <v>32.079330422125182</v>
      </c>
      <c r="T1384" s="3">
        <f>IF(A1384&lt;$K$3,$K$2,tarifest3grenz(A1384-$K$3,$A$3,Param!$B$10,Param!$C$10,Param!$D$10,Param!$E$10,Param!$B$11,Param!$C$11,Param!$D$11,Param!$E$11))*100</f>
        <v>42</v>
      </c>
      <c r="U1384" s="3">
        <f>MAX(K1384-tarifest3($K$3,$A$3,Param!$B$10,Param!$C$10,Param!$D$10,Param!$E$10,Param!$B$11,Param!$C$11,Param!$D$11,Param!$E$11),0)</f>
        <v>47487</v>
      </c>
      <c r="V1384" s="3">
        <f t="shared" si="523"/>
        <v>34.561135371179041</v>
      </c>
      <c r="W1384" s="3">
        <f t="shared" si="524"/>
        <v>42</v>
      </c>
      <c r="X1384" s="3">
        <f>soli3grenz(K1384,$A$3,Param!$J$9,Param!$J$10,Param!$J$11)*100</f>
        <v>5.5</v>
      </c>
      <c r="Y1384" s="13">
        <f t="shared" si="511"/>
        <v>47487</v>
      </c>
      <c r="Z1384" s="3">
        <f t="shared" si="525"/>
        <v>34.561135371179041</v>
      </c>
      <c r="AA1384" s="13">
        <f t="shared" si="512"/>
        <v>42</v>
      </c>
      <c r="AB1384" s="13">
        <f t="shared" si="513"/>
        <v>-3544.4000000000015</v>
      </c>
      <c r="AC1384" s="13">
        <f t="shared" si="514"/>
        <v>-2.5796215429403162</v>
      </c>
      <c r="AD1384" s="13">
        <f t="shared" si="515"/>
        <v>-2.3099999999999952</v>
      </c>
      <c r="AE1384" s="3">
        <f t="shared" si="516"/>
        <v>0</v>
      </c>
      <c r="AF1384" s="13">
        <f t="shared" si="505"/>
        <v>3544.4000000000015</v>
      </c>
      <c r="AG1384" s="13">
        <f t="shared" si="526"/>
        <v>2.5796215429403162</v>
      </c>
      <c r="AH1384" s="13">
        <f t="shared" si="506"/>
        <v>2.5796215429403162</v>
      </c>
    </row>
    <row r="1385" spans="1:34" x14ac:dyDescent="0.2">
      <c r="A1385" s="8">
        <f t="shared" si="527"/>
        <v>137500</v>
      </c>
      <c r="B1385" s="9">
        <f t="shared" si="504"/>
        <v>137.5</v>
      </c>
      <c r="C1385" s="13">
        <f>tarifest3(A1385,$A$3,Param!$B$5,Param!$C$5,Param!$D$5,Param!$E$5,Param!$B$6,Param!$C$6,Param!$D$6,Param!$E$6)</f>
        <v>48413</v>
      </c>
      <c r="D1385" s="3">
        <f t="shared" si="517"/>
        <v>35.209454545454541</v>
      </c>
      <c r="E1385" s="3">
        <f>tarifest3grenz(A1385,$A$3,Param!$B$5,Param!$C$5,Param!$D$5,Param!$E$5,Param!$B$6,Param!$C$6,Param!$D$6,Param!$E$6)*100</f>
        <v>42</v>
      </c>
      <c r="F1385" s="13">
        <f>soli3(C1385,$A$3,Param!$J$4,Param!$J$5,Param!$J$6)</f>
        <v>2662.71</v>
      </c>
      <c r="G1385" s="3">
        <f>soli3grenz(C1385,$A$3,Param!$J$4,Param!$J$5,Param!$J$6)*100</f>
        <v>5.5</v>
      </c>
      <c r="H1385" s="13">
        <f t="shared" si="508"/>
        <v>51075.71</v>
      </c>
      <c r="I1385" s="3">
        <f t="shared" si="507"/>
        <v>37.145970909090906</v>
      </c>
      <c r="J1385" s="13">
        <f t="shared" si="509"/>
        <v>44.309999999999995</v>
      </c>
      <c r="K1385" s="13">
        <f>tarifest3(A1385,$A$3,Param!$B$10,Param!$C$10,Param!$D$10,Param!$E$10,Param!$B$11,Param!$C$11,Param!$D$11,Param!$E$11)</f>
        <v>52759</v>
      </c>
      <c r="L1385" s="3">
        <f t="shared" si="518"/>
        <v>38.37018181818182</v>
      </c>
      <c r="M1385" s="3">
        <f>tarifest3grenz(A1385,$A$3,Param!$B$10,Param!$C$10,Param!$D$10,Param!$E$10,Param!$B$11,Param!$C$11,Param!$D$11,Param!$E$11)*100</f>
        <v>42</v>
      </c>
      <c r="N1385" s="3">
        <f t="shared" si="519"/>
        <v>38359</v>
      </c>
      <c r="O1385" s="3">
        <f t="shared" si="520"/>
        <v>27.897454545454547</v>
      </c>
      <c r="P1385" s="13">
        <f t="shared" si="510"/>
        <v>96250</v>
      </c>
      <c r="Q1385" s="13">
        <f t="shared" si="521"/>
        <v>0</v>
      </c>
      <c r="R1385" s="13">
        <f>tarifest3(A1385-$K$3,$A$3,Param!$B$10,Param!$C$10,Param!$D$10,Param!$E$10,Param!$B$11,Param!$C$11,Param!$D$11,Param!$E$11)</f>
        <v>44119</v>
      </c>
      <c r="S1385" s="3">
        <f t="shared" si="522"/>
        <v>32.086545454545458</v>
      </c>
      <c r="T1385" s="3">
        <f>IF(A1385&lt;$K$3,$K$2,tarifest3grenz(A1385-$K$3,$A$3,Param!$B$10,Param!$C$10,Param!$D$10,Param!$E$10,Param!$B$11,Param!$C$11,Param!$D$11,Param!$E$11))*100</f>
        <v>42</v>
      </c>
      <c r="U1385" s="3">
        <f>MAX(K1385-tarifest3($K$3,$A$3,Param!$B$10,Param!$C$10,Param!$D$10,Param!$E$10,Param!$B$11,Param!$C$11,Param!$D$11,Param!$E$11),0)</f>
        <v>47529</v>
      </c>
      <c r="V1385" s="3">
        <f t="shared" si="523"/>
        <v>34.566545454545455</v>
      </c>
      <c r="W1385" s="3">
        <f t="shared" si="524"/>
        <v>42</v>
      </c>
      <c r="X1385" s="3">
        <f>soli3grenz(K1385,$A$3,Param!$J$9,Param!$J$10,Param!$J$11)*100</f>
        <v>5.5</v>
      </c>
      <c r="Y1385" s="13">
        <f t="shared" si="511"/>
        <v>47529</v>
      </c>
      <c r="Z1385" s="3">
        <f t="shared" si="525"/>
        <v>34.566545454545455</v>
      </c>
      <c r="AA1385" s="13">
        <f t="shared" si="512"/>
        <v>42</v>
      </c>
      <c r="AB1385" s="13">
        <f t="shared" si="513"/>
        <v>-3546.7099999999991</v>
      </c>
      <c r="AC1385" s="13">
        <f t="shared" si="514"/>
        <v>-2.5794254545454507</v>
      </c>
      <c r="AD1385" s="13">
        <f t="shared" si="515"/>
        <v>-2.3099999999999952</v>
      </c>
      <c r="AE1385" s="3">
        <f t="shared" si="516"/>
        <v>0</v>
      </c>
      <c r="AF1385" s="13">
        <f t="shared" si="505"/>
        <v>3546.7099999999991</v>
      </c>
      <c r="AG1385" s="13">
        <f t="shared" si="526"/>
        <v>2.5794254545454507</v>
      </c>
      <c r="AH1385" s="13">
        <f t="shared" si="506"/>
        <v>2.5794254545454507</v>
      </c>
    </row>
    <row r="1386" spans="1:34" x14ac:dyDescent="0.2">
      <c r="A1386" s="8">
        <f t="shared" si="527"/>
        <v>137600</v>
      </c>
      <c r="B1386" s="9">
        <f t="shared" si="504"/>
        <v>137.6</v>
      </c>
      <c r="C1386" s="13">
        <f>tarifest3(A1386,$A$3,Param!$B$5,Param!$C$5,Param!$D$5,Param!$E$5,Param!$B$6,Param!$C$6,Param!$D$6,Param!$E$6)</f>
        <v>48455</v>
      </c>
      <c r="D1386" s="3">
        <f t="shared" si="517"/>
        <v>35.214389534883722</v>
      </c>
      <c r="E1386" s="3">
        <f>tarifest3grenz(A1386,$A$3,Param!$B$5,Param!$C$5,Param!$D$5,Param!$E$5,Param!$B$6,Param!$C$6,Param!$D$6,Param!$E$6)*100</f>
        <v>42</v>
      </c>
      <c r="F1386" s="13">
        <f>soli3(C1386,$A$3,Param!$J$4,Param!$J$5,Param!$J$6)</f>
        <v>2665.02</v>
      </c>
      <c r="G1386" s="3">
        <f>soli3grenz(C1386,$A$3,Param!$J$4,Param!$J$5,Param!$J$6)*100</f>
        <v>5.5</v>
      </c>
      <c r="H1386" s="13">
        <f t="shared" si="508"/>
        <v>51120.02</v>
      </c>
      <c r="I1386" s="3">
        <f t="shared" si="507"/>
        <v>37.151177325581394</v>
      </c>
      <c r="J1386" s="13">
        <f t="shared" si="509"/>
        <v>44.309999999999995</v>
      </c>
      <c r="K1386" s="13">
        <f>tarifest3(A1386,$A$3,Param!$B$10,Param!$C$10,Param!$D$10,Param!$E$10,Param!$B$11,Param!$C$11,Param!$D$11,Param!$E$11)</f>
        <v>52801</v>
      </c>
      <c r="L1386" s="3">
        <f t="shared" si="518"/>
        <v>38.372819767441861</v>
      </c>
      <c r="M1386" s="3">
        <f>tarifest3grenz(A1386,$A$3,Param!$B$10,Param!$C$10,Param!$D$10,Param!$E$10,Param!$B$11,Param!$C$11,Param!$D$11,Param!$E$11)*100</f>
        <v>42</v>
      </c>
      <c r="N1386" s="3">
        <f t="shared" si="519"/>
        <v>38401</v>
      </c>
      <c r="O1386" s="3">
        <f t="shared" si="520"/>
        <v>27.907703488372093</v>
      </c>
      <c r="P1386" s="13">
        <f t="shared" si="510"/>
        <v>96320</v>
      </c>
      <c r="Q1386" s="13">
        <f t="shared" si="521"/>
        <v>0</v>
      </c>
      <c r="R1386" s="13">
        <f>tarifest3(A1386-$K$3,$A$3,Param!$B$10,Param!$C$10,Param!$D$10,Param!$E$10,Param!$B$11,Param!$C$11,Param!$D$11,Param!$E$11)</f>
        <v>44161</v>
      </c>
      <c r="S1386" s="3">
        <f t="shared" si="522"/>
        <v>32.09375</v>
      </c>
      <c r="T1386" s="3">
        <f>IF(A1386&lt;$K$3,$K$2,tarifest3grenz(A1386-$K$3,$A$3,Param!$B$10,Param!$C$10,Param!$D$10,Param!$E$10,Param!$B$11,Param!$C$11,Param!$D$11,Param!$E$11))*100</f>
        <v>42</v>
      </c>
      <c r="U1386" s="3">
        <f>MAX(K1386-tarifest3($K$3,$A$3,Param!$B$10,Param!$C$10,Param!$D$10,Param!$E$10,Param!$B$11,Param!$C$11,Param!$D$11,Param!$E$11),0)</f>
        <v>47571</v>
      </c>
      <c r="V1386" s="3">
        <f t="shared" si="523"/>
        <v>34.57194767441861</v>
      </c>
      <c r="W1386" s="3">
        <f t="shared" si="524"/>
        <v>42</v>
      </c>
      <c r="X1386" s="3">
        <f>soli3grenz(K1386,$A$3,Param!$J$9,Param!$J$10,Param!$J$11)*100</f>
        <v>5.5</v>
      </c>
      <c r="Y1386" s="13">
        <f t="shared" si="511"/>
        <v>47571</v>
      </c>
      <c r="Z1386" s="3">
        <f t="shared" si="525"/>
        <v>34.57194767441861</v>
      </c>
      <c r="AA1386" s="13">
        <f t="shared" si="512"/>
        <v>42</v>
      </c>
      <c r="AB1386" s="13">
        <f t="shared" si="513"/>
        <v>-3549.0199999999968</v>
      </c>
      <c r="AC1386" s="13">
        <f t="shared" si="514"/>
        <v>-2.5792296511627839</v>
      </c>
      <c r="AD1386" s="13">
        <f t="shared" si="515"/>
        <v>-2.3099999999999952</v>
      </c>
      <c r="AE1386" s="3">
        <f t="shared" si="516"/>
        <v>0</v>
      </c>
      <c r="AF1386" s="13">
        <f t="shared" si="505"/>
        <v>3549.0199999999968</v>
      </c>
      <c r="AG1386" s="13">
        <f t="shared" si="526"/>
        <v>2.5792296511627839</v>
      </c>
      <c r="AH1386" s="13">
        <f t="shared" si="506"/>
        <v>2.5792296511627839</v>
      </c>
    </row>
    <row r="1387" spans="1:34" x14ac:dyDescent="0.2">
      <c r="A1387" s="8">
        <f t="shared" si="527"/>
        <v>137700</v>
      </c>
      <c r="B1387" s="9">
        <f t="shared" si="504"/>
        <v>137.69999999999999</v>
      </c>
      <c r="C1387" s="13">
        <f>tarifest3(A1387,$A$3,Param!$B$5,Param!$C$5,Param!$D$5,Param!$E$5,Param!$B$6,Param!$C$6,Param!$D$6,Param!$E$6)</f>
        <v>48497</v>
      </c>
      <c r="D1387" s="3">
        <f t="shared" si="517"/>
        <v>35.219317356572262</v>
      </c>
      <c r="E1387" s="3">
        <f>tarifest3grenz(A1387,$A$3,Param!$B$5,Param!$C$5,Param!$D$5,Param!$E$5,Param!$B$6,Param!$C$6,Param!$D$6,Param!$E$6)*100</f>
        <v>42</v>
      </c>
      <c r="F1387" s="13">
        <f>soli3(C1387,$A$3,Param!$J$4,Param!$J$5,Param!$J$6)</f>
        <v>2667.33</v>
      </c>
      <c r="G1387" s="3">
        <f>soli3grenz(C1387,$A$3,Param!$J$4,Param!$J$5,Param!$J$6)*100</f>
        <v>5.5</v>
      </c>
      <c r="H1387" s="13">
        <f t="shared" si="508"/>
        <v>51164.33</v>
      </c>
      <c r="I1387" s="3">
        <f t="shared" si="507"/>
        <v>37.156376180101667</v>
      </c>
      <c r="J1387" s="13">
        <f t="shared" si="509"/>
        <v>44.309999999999995</v>
      </c>
      <c r="K1387" s="13">
        <f>tarifest3(A1387,$A$3,Param!$B$10,Param!$C$10,Param!$D$10,Param!$E$10,Param!$B$11,Param!$C$11,Param!$D$11,Param!$E$11)</f>
        <v>52843</v>
      </c>
      <c r="L1387" s="3">
        <f t="shared" si="518"/>
        <v>38.375453885257805</v>
      </c>
      <c r="M1387" s="3">
        <f>tarifest3grenz(A1387,$A$3,Param!$B$10,Param!$C$10,Param!$D$10,Param!$E$10,Param!$B$11,Param!$C$11,Param!$D$11,Param!$E$11)*100</f>
        <v>42</v>
      </c>
      <c r="N1387" s="3">
        <f t="shared" si="519"/>
        <v>38443</v>
      </c>
      <c r="O1387" s="3">
        <f t="shared" si="520"/>
        <v>27.917937545388526</v>
      </c>
      <c r="P1387" s="13">
        <f t="shared" si="510"/>
        <v>96390</v>
      </c>
      <c r="Q1387" s="13">
        <f t="shared" si="521"/>
        <v>0</v>
      </c>
      <c r="R1387" s="13">
        <f>tarifest3(A1387-$K$3,$A$3,Param!$B$10,Param!$C$10,Param!$D$10,Param!$E$10,Param!$B$11,Param!$C$11,Param!$D$11,Param!$E$11)</f>
        <v>44203</v>
      </c>
      <c r="S1387" s="3">
        <f t="shared" si="522"/>
        <v>32.100944081336237</v>
      </c>
      <c r="T1387" s="3">
        <f>IF(A1387&lt;$K$3,$K$2,tarifest3grenz(A1387-$K$3,$A$3,Param!$B$10,Param!$C$10,Param!$D$10,Param!$E$10,Param!$B$11,Param!$C$11,Param!$D$11,Param!$E$11))*100</f>
        <v>42</v>
      </c>
      <c r="U1387" s="3">
        <f>MAX(K1387-tarifest3($K$3,$A$3,Param!$B$10,Param!$C$10,Param!$D$10,Param!$E$10,Param!$B$11,Param!$C$11,Param!$D$11,Param!$E$11),0)</f>
        <v>47613</v>
      </c>
      <c r="V1387" s="3">
        <f t="shared" si="523"/>
        <v>34.57734204793028</v>
      </c>
      <c r="W1387" s="3">
        <f t="shared" si="524"/>
        <v>42</v>
      </c>
      <c r="X1387" s="3">
        <f>soli3grenz(K1387,$A$3,Param!$J$9,Param!$J$10,Param!$J$11)*100</f>
        <v>5.5</v>
      </c>
      <c r="Y1387" s="13">
        <f t="shared" si="511"/>
        <v>47613</v>
      </c>
      <c r="Z1387" s="3">
        <f t="shared" si="525"/>
        <v>34.57734204793028</v>
      </c>
      <c r="AA1387" s="13">
        <f t="shared" si="512"/>
        <v>42</v>
      </c>
      <c r="AB1387" s="13">
        <f t="shared" si="513"/>
        <v>-3551.3300000000017</v>
      </c>
      <c r="AC1387" s="13">
        <f t="shared" si="514"/>
        <v>-2.5790341321713868</v>
      </c>
      <c r="AD1387" s="13">
        <f t="shared" si="515"/>
        <v>-2.3099999999999952</v>
      </c>
      <c r="AE1387" s="3">
        <f t="shared" si="516"/>
        <v>0</v>
      </c>
      <c r="AF1387" s="13">
        <f t="shared" si="505"/>
        <v>3551.3300000000017</v>
      </c>
      <c r="AG1387" s="13">
        <f t="shared" si="526"/>
        <v>2.5790341321713868</v>
      </c>
      <c r="AH1387" s="13">
        <f t="shared" si="506"/>
        <v>2.5790341321713868</v>
      </c>
    </row>
    <row r="1388" spans="1:34" x14ac:dyDescent="0.2">
      <c r="A1388" s="8">
        <f t="shared" si="527"/>
        <v>137800</v>
      </c>
      <c r="B1388" s="9">
        <f t="shared" si="504"/>
        <v>137.80000000000001</v>
      </c>
      <c r="C1388" s="13">
        <f>tarifest3(A1388,$A$3,Param!$B$5,Param!$C$5,Param!$D$5,Param!$E$5,Param!$B$6,Param!$C$6,Param!$D$6,Param!$E$6)</f>
        <v>48539</v>
      </c>
      <c r="D1388" s="3">
        <f t="shared" si="517"/>
        <v>35.224238026124823</v>
      </c>
      <c r="E1388" s="3">
        <f>tarifest3grenz(A1388,$A$3,Param!$B$5,Param!$C$5,Param!$D$5,Param!$E$5,Param!$B$6,Param!$C$6,Param!$D$6,Param!$E$6)*100</f>
        <v>42</v>
      </c>
      <c r="F1388" s="13">
        <f>soli3(C1388,$A$3,Param!$J$4,Param!$J$5,Param!$J$6)</f>
        <v>2669.64</v>
      </c>
      <c r="G1388" s="3">
        <f>soli3grenz(C1388,$A$3,Param!$J$4,Param!$J$5,Param!$J$6)*100</f>
        <v>5.5</v>
      </c>
      <c r="H1388" s="13">
        <f t="shared" si="508"/>
        <v>51208.639999999999</v>
      </c>
      <c r="I1388" s="3">
        <f t="shared" si="507"/>
        <v>37.16156748911466</v>
      </c>
      <c r="J1388" s="13">
        <f t="shared" si="509"/>
        <v>44.309999999999995</v>
      </c>
      <c r="K1388" s="13">
        <f>tarifest3(A1388,$A$3,Param!$B$10,Param!$C$10,Param!$D$10,Param!$E$10,Param!$B$11,Param!$C$11,Param!$D$11,Param!$E$11)</f>
        <v>52885</v>
      </c>
      <c r="L1388" s="3">
        <f t="shared" si="518"/>
        <v>38.378084179970969</v>
      </c>
      <c r="M1388" s="3">
        <f>tarifest3grenz(A1388,$A$3,Param!$B$10,Param!$C$10,Param!$D$10,Param!$E$10,Param!$B$11,Param!$C$11,Param!$D$11,Param!$E$11)*100</f>
        <v>42</v>
      </c>
      <c r="N1388" s="3">
        <f t="shared" si="519"/>
        <v>38485</v>
      </c>
      <c r="O1388" s="3">
        <f t="shared" si="520"/>
        <v>27.928156748911466</v>
      </c>
      <c r="P1388" s="13">
        <f t="shared" si="510"/>
        <v>96460</v>
      </c>
      <c r="Q1388" s="13">
        <f t="shared" si="521"/>
        <v>0</v>
      </c>
      <c r="R1388" s="13">
        <f>tarifest3(A1388-$K$3,$A$3,Param!$B$10,Param!$C$10,Param!$D$10,Param!$E$10,Param!$B$11,Param!$C$11,Param!$D$11,Param!$E$11)</f>
        <v>44245</v>
      </c>
      <c r="S1388" s="3">
        <f t="shared" si="522"/>
        <v>32.108127721335265</v>
      </c>
      <c r="T1388" s="3">
        <f>IF(A1388&lt;$K$3,$K$2,tarifest3grenz(A1388-$K$3,$A$3,Param!$B$10,Param!$C$10,Param!$D$10,Param!$E$10,Param!$B$11,Param!$C$11,Param!$D$11,Param!$E$11))*100</f>
        <v>42</v>
      </c>
      <c r="U1388" s="3">
        <f>MAX(K1388-tarifest3($K$3,$A$3,Param!$B$10,Param!$C$10,Param!$D$10,Param!$E$10,Param!$B$11,Param!$C$11,Param!$D$11,Param!$E$11),0)</f>
        <v>47655</v>
      </c>
      <c r="V1388" s="3">
        <f t="shared" si="523"/>
        <v>34.582728592162553</v>
      </c>
      <c r="W1388" s="3">
        <f t="shared" si="524"/>
        <v>42</v>
      </c>
      <c r="X1388" s="3">
        <f>soli3grenz(K1388,$A$3,Param!$J$9,Param!$J$10,Param!$J$11)*100</f>
        <v>5.5</v>
      </c>
      <c r="Y1388" s="13">
        <f t="shared" si="511"/>
        <v>47655</v>
      </c>
      <c r="Z1388" s="3">
        <f t="shared" si="525"/>
        <v>34.582728592162553</v>
      </c>
      <c r="AA1388" s="13">
        <f t="shared" si="512"/>
        <v>42</v>
      </c>
      <c r="AB1388" s="13">
        <f t="shared" si="513"/>
        <v>-3553.6399999999994</v>
      </c>
      <c r="AC1388" s="13">
        <f t="shared" si="514"/>
        <v>-2.5788388969521066</v>
      </c>
      <c r="AD1388" s="13">
        <f t="shared" si="515"/>
        <v>-2.3099999999999952</v>
      </c>
      <c r="AE1388" s="3">
        <f t="shared" si="516"/>
        <v>0</v>
      </c>
      <c r="AF1388" s="13">
        <f t="shared" si="505"/>
        <v>3553.6399999999994</v>
      </c>
      <c r="AG1388" s="13">
        <f t="shared" si="526"/>
        <v>2.5788388969521066</v>
      </c>
      <c r="AH1388" s="13">
        <f t="shared" si="506"/>
        <v>2.5788388969521066</v>
      </c>
    </row>
    <row r="1389" spans="1:34" x14ac:dyDescent="0.2">
      <c r="A1389" s="8">
        <f t="shared" si="527"/>
        <v>137900</v>
      </c>
      <c r="B1389" s="9">
        <f t="shared" ref="B1389:B1452" si="528">+A1389/1000</f>
        <v>137.9</v>
      </c>
      <c r="C1389" s="13">
        <f>tarifest3(A1389,$A$3,Param!$B$5,Param!$C$5,Param!$D$5,Param!$E$5,Param!$B$6,Param!$C$6,Param!$D$6,Param!$E$6)</f>
        <v>48581</v>
      </c>
      <c r="D1389" s="3">
        <f t="shared" si="517"/>
        <v>35.229151559100799</v>
      </c>
      <c r="E1389" s="3">
        <f>tarifest3grenz(A1389,$A$3,Param!$B$5,Param!$C$5,Param!$D$5,Param!$E$5,Param!$B$6,Param!$C$6,Param!$D$6,Param!$E$6)*100</f>
        <v>42</v>
      </c>
      <c r="F1389" s="13">
        <f>soli3(C1389,$A$3,Param!$J$4,Param!$J$5,Param!$J$6)</f>
        <v>2671.95</v>
      </c>
      <c r="G1389" s="3">
        <f>soli3grenz(C1389,$A$3,Param!$J$4,Param!$J$5,Param!$J$6)*100</f>
        <v>5.5</v>
      </c>
      <c r="H1389" s="13">
        <f t="shared" si="508"/>
        <v>51252.95</v>
      </c>
      <c r="I1389" s="3">
        <f t="shared" si="507"/>
        <v>37.16675126903553</v>
      </c>
      <c r="J1389" s="13">
        <f t="shared" si="509"/>
        <v>44.309999999999995</v>
      </c>
      <c r="K1389" s="13">
        <f>tarifest3(A1389,$A$3,Param!$B$10,Param!$C$10,Param!$D$10,Param!$E$10,Param!$B$11,Param!$C$11,Param!$D$11,Param!$E$11)</f>
        <v>52927</v>
      </c>
      <c r="L1389" s="3">
        <f t="shared" si="518"/>
        <v>38.380710659898476</v>
      </c>
      <c r="M1389" s="3">
        <f>tarifest3grenz(A1389,$A$3,Param!$B$10,Param!$C$10,Param!$D$10,Param!$E$10,Param!$B$11,Param!$C$11,Param!$D$11,Param!$E$11)*100</f>
        <v>42</v>
      </c>
      <c r="N1389" s="3">
        <f t="shared" si="519"/>
        <v>38527</v>
      </c>
      <c r="O1389" s="3">
        <f t="shared" si="520"/>
        <v>27.938361131254531</v>
      </c>
      <c r="P1389" s="13">
        <f t="shared" si="510"/>
        <v>96530</v>
      </c>
      <c r="Q1389" s="13">
        <f t="shared" si="521"/>
        <v>0</v>
      </c>
      <c r="R1389" s="13">
        <f>tarifest3(A1389-$K$3,$A$3,Param!$B$10,Param!$C$10,Param!$D$10,Param!$E$10,Param!$B$11,Param!$C$11,Param!$D$11,Param!$E$11)</f>
        <v>44287</v>
      </c>
      <c r="S1389" s="3">
        <f t="shared" si="522"/>
        <v>32.115300942712111</v>
      </c>
      <c r="T1389" s="3">
        <f>IF(A1389&lt;$K$3,$K$2,tarifest3grenz(A1389-$K$3,$A$3,Param!$B$10,Param!$C$10,Param!$D$10,Param!$E$10,Param!$B$11,Param!$C$11,Param!$D$11,Param!$E$11))*100</f>
        <v>42</v>
      </c>
      <c r="U1389" s="3">
        <f>MAX(K1389-tarifest3($K$3,$A$3,Param!$B$10,Param!$C$10,Param!$D$10,Param!$E$10,Param!$B$11,Param!$C$11,Param!$D$11,Param!$E$11),0)</f>
        <v>47697</v>
      </c>
      <c r="V1389" s="3">
        <f t="shared" si="523"/>
        <v>34.588107324147934</v>
      </c>
      <c r="W1389" s="3">
        <f t="shared" si="524"/>
        <v>42</v>
      </c>
      <c r="X1389" s="3">
        <f>soli3grenz(K1389,$A$3,Param!$J$9,Param!$J$10,Param!$J$11)*100</f>
        <v>5.5</v>
      </c>
      <c r="Y1389" s="13">
        <f t="shared" si="511"/>
        <v>47697</v>
      </c>
      <c r="Z1389" s="3">
        <f t="shared" si="525"/>
        <v>34.588107324147934</v>
      </c>
      <c r="AA1389" s="13">
        <f t="shared" si="512"/>
        <v>42</v>
      </c>
      <c r="AB1389" s="13">
        <f t="shared" si="513"/>
        <v>-3555.9499999999971</v>
      </c>
      <c r="AC1389" s="13">
        <f t="shared" si="514"/>
        <v>-2.5786439448875953</v>
      </c>
      <c r="AD1389" s="13">
        <f t="shared" si="515"/>
        <v>-2.3099999999999952</v>
      </c>
      <c r="AE1389" s="3">
        <f t="shared" si="516"/>
        <v>0</v>
      </c>
      <c r="AF1389" s="13">
        <f t="shared" si="505"/>
        <v>3555.9499999999971</v>
      </c>
      <c r="AG1389" s="13">
        <f t="shared" si="526"/>
        <v>2.5786439448875953</v>
      </c>
      <c r="AH1389" s="13">
        <f t="shared" si="506"/>
        <v>2.5786439448875953</v>
      </c>
    </row>
    <row r="1390" spans="1:34" x14ac:dyDescent="0.2">
      <c r="A1390" s="8">
        <f t="shared" si="527"/>
        <v>138000</v>
      </c>
      <c r="B1390" s="9">
        <f t="shared" si="528"/>
        <v>138</v>
      </c>
      <c r="C1390" s="13">
        <f>tarifest3(A1390,$A$3,Param!$B$5,Param!$C$5,Param!$D$5,Param!$E$5,Param!$B$6,Param!$C$6,Param!$D$6,Param!$E$6)</f>
        <v>48623</v>
      </c>
      <c r="D1390" s="3">
        <f t="shared" si="517"/>
        <v>35.234057971014494</v>
      </c>
      <c r="E1390" s="3">
        <f>tarifest3grenz(A1390,$A$3,Param!$B$5,Param!$C$5,Param!$D$5,Param!$E$5,Param!$B$6,Param!$C$6,Param!$D$6,Param!$E$6)*100</f>
        <v>42</v>
      </c>
      <c r="F1390" s="13">
        <f>soli3(C1390,$A$3,Param!$J$4,Param!$J$5,Param!$J$6)</f>
        <v>2674.26</v>
      </c>
      <c r="G1390" s="3">
        <f>soli3grenz(C1390,$A$3,Param!$J$4,Param!$J$5,Param!$J$6)*100</f>
        <v>5.5</v>
      </c>
      <c r="H1390" s="13">
        <f t="shared" si="508"/>
        <v>51297.26</v>
      </c>
      <c r="I1390" s="3">
        <f t="shared" si="507"/>
        <v>37.171927536231884</v>
      </c>
      <c r="J1390" s="13">
        <f t="shared" si="509"/>
        <v>44.309999999999995</v>
      </c>
      <c r="K1390" s="13">
        <f>tarifest3(A1390,$A$3,Param!$B$10,Param!$C$10,Param!$D$10,Param!$E$10,Param!$B$11,Param!$C$11,Param!$D$11,Param!$E$11)</f>
        <v>52969</v>
      </c>
      <c r="L1390" s="3">
        <f t="shared" si="518"/>
        <v>38.383333333333333</v>
      </c>
      <c r="M1390" s="3">
        <f>tarifest3grenz(A1390,$A$3,Param!$B$10,Param!$C$10,Param!$D$10,Param!$E$10,Param!$B$11,Param!$C$11,Param!$D$11,Param!$E$11)*100</f>
        <v>42</v>
      </c>
      <c r="N1390" s="3">
        <f t="shared" si="519"/>
        <v>38569</v>
      </c>
      <c r="O1390" s="3">
        <f t="shared" si="520"/>
        <v>27.948550724637684</v>
      </c>
      <c r="P1390" s="13">
        <f t="shared" si="510"/>
        <v>96600</v>
      </c>
      <c r="Q1390" s="13">
        <f t="shared" si="521"/>
        <v>0</v>
      </c>
      <c r="R1390" s="13">
        <f>tarifest3(A1390-$K$3,$A$3,Param!$B$10,Param!$C$10,Param!$D$10,Param!$E$10,Param!$B$11,Param!$C$11,Param!$D$11,Param!$E$11)</f>
        <v>44329</v>
      </c>
      <c r="S1390" s="3">
        <f t="shared" si="522"/>
        <v>32.122463768115942</v>
      </c>
      <c r="T1390" s="3">
        <f>IF(A1390&lt;$K$3,$K$2,tarifest3grenz(A1390-$K$3,$A$3,Param!$B$10,Param!$C$10,Param!$D$10,Param!$E$10,Param!$B$11,Param!$C$11,Param!$D$11,Param!$E$11))*100</f>
        <v>42</v>
      </c>
      <c r="U1390" s="3">
        <f>MAX(K1390-tarifest3($K$3,$A$3,Param!$B$10,Param!$C$10,Param!$D$10,Param!$E$10,Param!$B$11,Param!$C$11,Param!$D$11,Param!$E$11),0)</f>
        <v>47739</v>
      </c>
      <c r="V1390" s="3">
        <f t="shared" si="523"/>
        <v>34.593478260869567</v>
      </c>
      <c r="W1390" s="3">
        <f t="shared" si="524"/>
        <v>42</v>
      </c>
      <c r="X1390" s="3">
        <f>soli3grenz(K1390,$A$3,Param!$J$9,Param!$J$10,Param!$J$11)*100</f>
        <v>5.5</v>
      </c>
      <c r="Y1390" s="13">
        <f t="shared" si="511"/>
        <v>47739</v>
      </c>
      <c r="Z1390" s="3">
        <f t="shared" si="525"/>
        <v>34.593478260869567</v>
      </c>
      <c r="AA1390" s="13">
        <f t="shared" si="512"/>
        <v>42</v>
      </c>
      <c r="AB1390" s="13">
        <f t="shared" si="513"/>
        <v>-3558.260000000002</v>
      </c>
      <c r="AC1390" s="13">
        <f t="shared" si="514"/>
        <v>-2.5784492753623169</v>
      </c>
      <c r="AD1390" s="13">
        <f t="shared" si="515"/>
        <v>-2.3099999999999952</v>
      </c>
      <c r="AE1390" s="3">
        <f t="shared" si="516"/>
        <v>0</v>
      </c>
      <c r="AF1390" s="13">
        <f t="shared" si="505"/>
        <v>3558.260000000002</v>
      </c>
      <c r="AG1390" s="13">
        <f t="shared" si="526"/>
        <v>2.5784492753623169</v>
      </c>
      <c r="AH1390" s="13">
        <f t="shared" si="506"/>
        <v>2.5784492753623169</v>
      </c>
    </row>
    <row r="1391" spans="1:34" x14ac:dyDescent="0.2">
      <c r="A1391" s="8">
        <f t="shared" si="527"/>
        <v>138100</v>
      </c>
      <c r="B1391" s="9">
        <f t="shared" si="528"/>
        <v>138.1</v>
      </c>
      <c r="C1391" s="13">
        <f>tarifest3(A1391,$A$3,Param!$B$5,Param!$C$5,Param!$D$5,Param!$E$5,Param!$B$6,Param!$C$6,Param!$D$6,Param!$E$6)</f>
        <v>48665</v>
      </c>
      <c r="D1391" s="3">
        <f t="shared" si="517"/>
        <v>35.238957277335267</v>
      </c>
      <c r="E1391" s="3">
        <f>tarifest3grenz(A1391,$A$3,Param!$B$5,Param!$C$5,Param!$D$5,Param!$E$5,Param!$B$6,Param!$C$6,Param!$D$6,Param!$E$6)*100</f>
        <v>42</v>
      </c>
      <c r="F1391" s="13">
        <f>soli3(C1391,$A$3,Param!$J$4,Param!$J$5,Param!$J$6)</f>
        <v>2676.57</v>
      </c>
      <c r="G1391" s="3">
        <f>soli3grenz(C1391,$A$3,Param!$J$4,Param!$J$5,Param!$J$6)*100</f>
        <v>5.5</v>
      </c>
      <c r="H1391" s="13">
        <f t="shared" si="508"/>
        <v>51341.57</v>
      </c>
      <c r="I1391" s="3">
        <f t="shared" si="507"/>
        <v>37.177096307023895</v>
      </c>
      <c r="J1391" s="13">
        <f t="shared" si="509"/>
        <v>44.309999999999995</v>
      </c>
      <c r="K1391" s="13">
        <f>tarifest3(A1391,$A$3,Param!$B$10,Param!$C$10,Param!$D$10,Param!$E$10,Param!$B$11,Param!$C$11,Param!$D$11,Param!$E$11)</f>
        <v>53011</v>
      </c>
      <c r="L1391" s="3">
        <f t="shared" si="518"/>
        <v>38.385952208544531</v>
      </c>
      <c r="M1391" s="3">
        <f>tarifest3grenz(A1391,$A$3,Param!$B$10,Param!$C$10,Param!$D$10,Param!$E$10,Param!$B$11,Param!$C$11,Param!$D$11,Param!$E$11)*100</f>
        <v>42</v>
      </c>
      <c r="N1391" s="3">
        <f t="shared" si="519"/>
        <v>38611</v>
      </c>
      <c r="O1391" s="3">
        <f t="shared" si="520"/>
        <v>27.958725561187549</v>
      </c>
      <c r="P1391" s="13">
        <f t="shared" si="510"/>
        <v>96670</v>
      </c>
      <c r="Q1391" s="13">
        <f t="shared" si="521"/>
        <v>0</v>
      </c>
      <c r="R1391" s="13">
        <f>tarifest3(A1391-$K$3,$A$3,Param!$B$10,Param!$C$10,Param!$D$10,Param!$E$10,Param!$B$11,Param!$C$11,Param!$D$11,Param!$E$11)</f>
        <v>44371</v>
      </c>
      <c r="S1391" s="3">
        <f t="shared" si="522"/>
        <v>32.129616220130345</v>
      </c>
      <c r="T1391" s="3">
        <f>IF(A1391&lt;$K$3,$K$2,tarifest3grenz(A1391-$K$3,$A$3,Param!$B$10,Param!$C$10,Param!$D$10,Param!$E$10,Param!$B$11,Param!$C$11,Param!$D$11,Param!$E$11))*100</f>
        <v>42</v>
      </c>
      <c r="U1391" s="3">
        <f>MAX(K1391-tarifest3($K$3,$A$3,Param!$B$10,Param!$C$10,Param!$D$10,Param!$E$10,Param!$B$11,Param!$C$11,Param!$D$11,Param!$E$11),0)</f>
        <v>47781</v>
      </c>
      <c r="V1391" s="3">
        <f t="shared" si="523"/>
        <v>34.598841419261404</v>
      </c>
      <c r="W1391" s="3">
        <f t="shared" si="524"/>
        <v>42</v>
      </c>
      <c r="X1391" s="3">
        <f>soli3grenz(K1391,$A$3,Param!$J$9,Param!$J$10,Param!$J$11)*100</f>
        <v>5.5</v>
      </c>
      <c r="Y1391" s="13">
        <f t="shared" si="511"/>
        <v>47781</v>
      </c>
      <c r="Z1391" s="3">
        <f t="shared" si="525"/>
        <v>34.598841419261404</v>
      </c>
      <c r="AA1391" s="13">
        <f t="shared" si="512"/>
        <v>42</v>
      </c>
      <c r="AB1391" s="13">
        <f t="shared" si="513"/>
        <v>-3560.5699999999997</v>
      </c>
      <c r="AC1391" s="13">
        <f t="shared" si="514"/>
        <v>-2.5782548877624905</v>
      </c>
      <c r="AD1391" s="13">
        <f t="shared" si="515"/>
        <v>-2.3099999999999952</v>
      </c>
      <c r="AE1391" s="3">
        <f t="shared" si="516"/>
        <v>0</v>
      </c>
      <c r="AF1391" s="13">
        <f t="shared" si="505"/>
        <v>3560.5699999999997</v>
      </c>
      <c r="AG1391" s="13">
        <f t="shared" si="526"/>
        <v>2.5782548877624905</v>
      </c>
      <c r="AH1391" s="13">
        <f t="shared" si="506"/>
        <v>2.5782548877624905</v>
      </c>
    </row>
    <row r="1392" spans="1:34" x14ac:dyDescent="0.2">
      <c r="A1392" s="8">
        <f t="shared" si="527"/>
        <v>138200</v>
      </c>
      <c r="B1392" s="9">
        <f t="shared" si="528"/>
        <v>138.19999999999999</v>
      </c>
      <c r="C1392" s="13">
        <f>tarifest3(A1392,$A$3,Param!$B$5,Param!$C$5,Param!$D$5,Param!$E$5,Param!$B$6,Param!$C$6,Param!$D$6,Param!$E$6)</f>
        <v>48707</v>
      </c>
      <c r="D1392" s="3">
        <f t="shared" si="517"/>
        <v>35.243849493487701</v>
      </c>
      <c r="E1392" s="3">
        <f>tarifest3grenz(A1392,$A$3,Param!$B$5,Param!$C$5,Param!$D$5,Param!$E$5,Param!$B$6,Param!$C$6,Param!$D$6,Param!$E$6)*100</f>
        <v>42</v>
      </c>
      <c r="F1392" s="13">
        <f>soli3(C1392,$A$3,Param!$J$4,Param!$J$5,Param!$J$6)</f>
        <v>2678.88</v>
      </c>
      <c r="G1392" s="3">
        <f>soli3grenz(C1392,$A$3,Param!$J$4,Param!$J$5,Param!$J$6)*100</f>
        <v>5.5</v>
      </c>
      <c r="H1392" s="13">
        <f t="shared" si="508"/>
        <v>51385.88</v>
      </c>
      <c r="I1392" s="3">
        <f t="shared" si="507"/>
        <v>37.182257597684512</v>
      </c>
      <c r="J1392" s="13">
        <f t="shared" si="509"/>
        <v>44.309999999999995</v>
      </c>
      <c r="K1392" s="13">
        <f>tarifest3(A1392,$A$3,Param!$B$10,Param!$C$10,Param!$D$10,Param!$E$10,Param!$B$11,Param!$C$11,Param!$D$11,Param!$E$11)</f>
        <v>53053</v>
      </c>
      <c r="L1392" s="3">
        <f t="shared" si="518"/>
        <v>38.388567293777136</v>
      </c>
      <c r="M1392" s="3">
        <f>tarifest3grenz(A1392,$A$3,Param!$B$10,Param!$C$10,Param!$D$10,Param!$E$10,Param!$B$11,Param!$C$11,Param!$D$11,Param!$E$11)*100</f>
        <v>42</v>
      </c>
      <c r="N1392" s="3">
        <f t="shared" si="519"/>
        <v>38653</v>
      </c>
      <c r="O1392" s="3">
        <f t="shared" si="520"/>
        <v>27.96888567293777</v>
      </c>
      <c r="P1392" s="13">
        <f t="shared" si="510"/>
        <v>96740</v>
      </c>
      <c r="Q1392" s="13">
        <f t="shared" si="521"/>
        <v>0</v>
      </c>
      <c r="R1392" s="13">
        <f>tarifest3(A1392-$K$3,$A$3,Param!$B$10,Param!$C$10,Param!$D$10,Param!$E$10,Param!$B$11,Param!$C$11,Param!$D$11,Param!$E$11)</f>
        <v>44413</v>
      </c>
      <c r="S1392" s="3">
        <f t="shared" si="522"/>
        <v>32.136758321273518</v>
      </c>
      <c r="T1392" s="3">
        <f>IF(A1392&lt;$K$3,$K$2,tarifest3grenz(A1392-$K$3,$A$3,Param!$B$10,Param!$C$10,Param!$D$10,Param!$E$10,Param!$B$11,Param!$C$11,Param!$D$11,Param!$E$11))*100</f>
        <v>42</v>
      </c>
      <c r="U1392" s="3">
        <f>MAX(K1392-tarifest3($K$3,$A$3,Param!$B$10,Param!$C$10,Param!$D$10,Param!$E$10,Param!$B$11,Param!$C$11,Param!$D$11,Param!$E$11),0)</f>
        <v>47823</v>
      </c>
      <c r="V1392" s="3">
        <f t="shared" si="523"/>
        <v>34.604196816208393</v>
      </c>
      <c r="W1392" s="3">
        <f t="shared" si="524"/>
        <v>42</v>
      </c>
      <c r="X1392" s="3">
        <f>soli3grenz(K1392,$A$3,Param!$J$9,Param!$J$10,Param!$J$11)*100</f>
        <v>5.5</v>
      </c>
      <c r="Y1392" s="13">
        <f t="shared" si="511"/>
        <v>47823</v>
      </c>
      <c r="Z1392" s="3">
        <f t="shared" si="525"/>
        <v>34.604196816208393</v>
      </c>
      <c r="AA1392" s="13">
        <f t="shared" si="512"/>
        <v>42</v>
      </c>
      <c r="AB1392" s="13">
        <f t="shared" si="513"/>
        <v>-3562.8799999999974</v>
      </c>
      <c r="AC1392" s="13">
        <f t="shared" si="514"/>
        <v>-2.5780607814761183</v>
      </c>
      <c r="AD1392" s="13">
        <f t="shared" si="515"/>
        <v>-2.3099999999999952</v>
      </c>
      <c r="AE1392" s="3">
        <f t="shared" si="516"/>
        <v>0</v>
      </c>
      <c r="AF1392" s="13">
        <f t="shared" si="505"/>
        <v>3562.8799999999974</v>
      </c>
      <c r="AG1392" s="13">
        <f t="shared" si="526"/>
        <v>2.5780607814761183</v>
      </c>
      <c r="AH1392" s="13">
        <f t="shared" si="506"/>
        <v>2.5780607814761183</v>
      </c>
    </row>
    <row r="1393" spans="1:34" x14ac:dyDescent="0.2">
      <c r="A1393" s="8">
        <f t="shared" si="527"/>
        <v>138300</v>
      </c>
      <c r="B1393" s="9">
        <f t="shared" si="528"/>
        <v>138.30000000000001</v>
      </c>
      <c r="C1393" s="13">
        <f>tarifest3(A1393,$A$3,Param!$B$5,Param!$C$5,Param!$D$5,Param!$E$5,Param!$B$6,Param!$C$6,Param!$D$6,Param!$E$6)</f>
        <v>48749</v>
      </c>
      <c r="D1393" s="3">
        <f t="shared" si="517"/>
        <v>35.248734634851772</v>
      </c>
      <c r="E1393" s="3">
        <f>tarifest3grenz(A1393,$A$3,Param!$B$5,Param!$C$5,Param!$D$5,Param!$E$5,Param!$B$6,Param!$C$6,Param!$D$6,Param!$E$6)*100</f>
        <v>42</v>
      </c>
      <c r="F1393" s="13">
        <f>soli3(C1393,$A$3,Param!$J$4,Param!$J$5,Param!$J$6)</f>
        <v>2681.19</v>
      </c>
      <c r="G1393" s="3">
        <f>soli3grenz(C1393,$A$3,Param!$J$4,Param!$J$5,Param!$J$6)*100</f>
        <v>5.5</v>
      </c>
      <c r="H1393" s="13">
        <f t="shared" si="508"/>
        <v>51430.19</v>
      </c>
      <c r="I1393" s="3">
        <f t="shared" si="507"/>
        <v>37.187411424439624</v>
      </c>
      <c r="J1393" s="13">
        <f t="shared" si="509"/>
        <v>44.309999999999995</v>
      </c>
      <c r="K1393" s="13">
        <f>tarifest3(A1393,$A$3,Param!$B$10,Param!$C$10,Param!$D$10,Param!$E$10,Param!$B$11,Param!$C$11,Param!$D$11,Param!$E$11)</f>
        <v>53095</v>
      </c>
      <c r="L1393" s="3">
        <f t="shared" si="518"/>
        <v>38.391178597252349</v>
      </c>
      <c r="M1393" s="3">
        <f>tarifest3grenz(A1393,$A$3,Param!$B$10,Param!$C$10,Param!$D$10,Param!$E$10,Param!$B$11,Param!$C$11,Param!$D$11,Param!$E$11)*100</f>
        <v>42</v>
      </c>
      <c r="N1393" s="3">
        <f t="shared" si="519"/>
        <v>38695</v>
      </c>
      <c r="O1393" s="3">
        <f t="shared" si="520"/>
        <v>27.979031091829356</v>
      </c>
      <c r="P1393" s="13">
        <f t="shared" si="510"/>
        <v>96810</v>
      </c>
      <c r="Q1393" s="13">
        <f t="shared" si="521"/>
        <v>0</v>
      </c>
      <c r="R1393" s="13">
        <f>tarifest3(A1393-$K$3,$A$3,Param!$B$10,Param!$C$10,Param!$D$10,Param!$E$10,Param!$B$11,Param!$C$11,Param!$D$11,Param!$E$11)</f>
        <v>44455</v>
      </c>
      <c r="S1393" s="3">
        <f t="shared" si="522"/>
        <v>32.143890093998557</v>
      </c>
      <c r="T1393" s="3">
        <f>IF(A1393&lt;$K$3,$K$2,tarifest3grenz(A1393-$K$3,$A$3,Param!$B$10,Param!$C$10,Param!$D$10,Param!$E$10,Param!$B$11,Param!$C$11,Param!$D$11,Param!$E$11))*100</f>
        <v>42</v>
      </c>
      <c r="U1393" s="3">
        <f>MAX(K1393-tarifest3($K$3,$A$3,Param!$B$10,Param!$C$10,Param!$D$10,Param!$E$10,Param!$B$11,Param!$C$11,Param!$D$11,Param!$E$11),0)</f>
        <v>47865</v>
      </c>
      <c r="V1393" s="3">
        <f t="shared" si="523"/>
        <v>34.609544468546638</v>
      </c>
      <c r="W1393" s="3">
        <f t="shared" si="524"/>
        <v>42</v>
      </c>
      <c r="X1393" s="3">
        <f>soli3grenz(K1393,$A$3,Param!$J$9,Param!$J$10,Param!$J$11)*100</f>
        <v>5.5</v>
      </c>
      <c r="Y1393" s="13">
        <f t="shared" si="511"/>
        <v>47865</v>
      </c>
      <c r="Z1393" s="3">
        <f t="shared" si="525"/>
        <v>34.609544468546638</v>
      </c>
      <c r="AA1393" s="13">
        <f t="shared" si="512"/>
        <v>42</v>
      </c>
      <c r="AB1393" s="13">
        <f t="shared" si="513"/>
        <v>-3565.1900000000023</v>
      </c>
      <c r="AC1393" s="13">
        <f t="shared" si="514"/>
        <v>-2.5778669558929863</v>
      </c>
      <c r="AD1393" s="13">
        <f t="shared" si="515"/>
        <v>-2.3099999999999952</v>
      </c>
      <c r="AE1393" s="3">
        <f t="shared" si="516"/>
        <v>0</v>
      </c>
      <c r="AF1393" s="13">
        <f t="shared" si="505"/>
        <v>3565.1900000000023</v>
      </c>
      <c r="AG1393" s="13">
        <f t="shared" si="526"/>
        <v>2.5778669558929863</v>
      </c>
      <c r="AH1393" s="13">
        <f t="shared" si="506"/>
        <v>2.5778669558929863</v>
      </c>
    </row>
    <row r="1394" spans="1:34" x14ac:dyDescent="0.2">
      <c r="A1394" s="8">
        <f t="shared" si="527"/>
        <v>138400</v>
      </c>
      <c r="B1394" s="9">
        <f t="shared" si="528"/>
        <v>138.4</v>
      </c>
      <c r="C1394" s="13">
        <f>tarifest3(A1394,$A$3,Param!$B$5,Param!$C$5,Param!$D$5,Param!$E$5,Param!$B$6,Param!$C$6,Param!$D$6,Param!$E$6)</f>
        <v>48791</v>
      </c>
      <c r="D1394" s="3">
        <f t="shared" si="517"/>
        <v>35.253612716763008</v>
      </c>
      <c r="E1394" s="3">
        <f>tarifest3grenz(A1394,$A$3,Param!$B$5,Param!$C$5,Param!$D$5,Param!$E$5,Param!$B$6,Param!$C$6,Param!$D$6,Param!$E$6)*100</f>
        <v>42</v>
      </c>
      <c r="F1394" s="13">
        <f>soli3(C1394,$A$3,Param!$J$4,Param!$J$5,Param!$J$6)</f>
        <v>2683.5</v>
      </c>
      <c r="G1394" s="3">
        <f>soli3grenz(C1394,$A$3,Param!$J$4,Param!$J$5,Param!$J$6)*100</f>
        <v>5.5</v>
      </c>
      <c r="H1394" s="13">
        <f t="shared" si="508"/>
        <v>51474.5</v>
      </c>
      <c r="I1394" s="3">
        <f t="shared" si="507"/>
        <v>37.192557803468205</v>
      </c>
      <c r="J1394" s="13">
        <f t="shared" si="509"/>
        <v>44.309999999999995</v>
      </c>
      <c r="K1394" s="13">
        <f>tarifest3(A1394,$A$3,Param!$B$10,Param!$C$10,Param!$D$10,Param!$E$10,Param!$B$11,Param!$C$11,Param!$D$11,Param!$E$11)</f>
        <v>53137</v>
      </c>
      <c r="L1394" s="3">
        <f t="shared" si="518"/>
        <v>38.39378612716763</v>
      </c>
      <c r="M1394" s="3">
        <f>tarifest3grenz(A1394,$A$3,Param!$B$10,Param!$C$10,Param!$D$10,Param!$E$10,Param!$B$11,Param!$C$11,Param!$D$11,Param!$E$11)*100</f>
        <v>42</v>
      </c>
      <c r="N1394" s="3">
        <f t="shared" si="519"/>
        <v>38737</v>
      </c>
      <c r="O1394" s="3">
        <f t="shared" si="520"/>
        <v>27.989161849710982</v>
      </c>
      <c r="P1394" s="13">
        <f t="shared" si="510"/>
        <v>96880</v>
      </c>
      <c r="Q1394" s="13">
        <f t="shared" si="521"/>
        <v>0</v>
      </c>
      <c r="R1394" s="13">
        <f>tarifest3(A1394-$K$3,$A$3,Param!$B$10,Param!$C$10,Param!$D$10,Param!$E$10,Param!$B$11,Param!$C$11,Param!$D$11,Param!$E$11)</f>
        <v>44497</v>
      </c>
      <c r="S1394" s="3">
        <f t="shared" si="522"/>
        <v>32.151011560693647</v>
      </c>
      <c r="T1394" s="3">
        <f>IF(A1394&lt;$K$3,$K$2,tarifest3grenz(A1394-$K$3,$A$3,Param!$B$10,Param!$C$10,Param!$D$10,Param!$E$10,Param!$B$11,Param!$C$11,Param!$D$11,Param!$E$11))*100</f>
        <v>42</v>
      </c>
      <c r="U1394" s="3">
        <f>MAX(K1394-tarifest3($K$3,$A$3,Param!$B$10,Param!$C$10,Param!$D$10,Param!$E$10,Param!$B$11,Param!$C$11,Param!$D$11,Param!$E$11),0)</f>
        <v>47907</v>
      </c>
      <c r="V1394" s="3">
        <f t="shared" si="523"/>
        <v>34.614884393063583</v>
      </c>
      <c r="W1394" s="3">
        <f t="shared" si="524"/>
        <v>42</v>
      </c>
      <c r="X1394" s="3">
        <f>soli3grenz(K1394,$A$3,Param!$J$9,Param!$J$10,Param!$J$11)*100</f>
        <v>5.5</v>
      </c>
      <c r="Y1394" s="13">
        <f t="shared" si="511"/>
        <v>47907</v>
      </c>
      <c r="Z1394" s="3">
        <f t="shared" si="525"/>
        <v>34.614884393063583</v>
      </c>
      <c r="AA1394" s="13">
        <f t="shared" si="512"/>
        <v>42</v>
      </c>
      <c r="AB1394" s="13">
        <f t="shared" si="513"/>
        <v>-3567.5</v>
      </c>
      <c r="AC1394" s="13">
        <f t="shared" si="514"/>
        <v>-2.5776734104046213</v>
      </c>
      <c r="AD1394" s="13">
        <f t="shared" si="515"/>
        <v>-2.3099999999999952</v>
      </c>
      <c r="AE1394" s="3">
        <f t="shared" si="516"/>
        <v>0</v>
      </c>
      <c r="AF1394" s="13">
        <f t="shared" si="505"/>
        <v>3567.5</v>
      </c>
      <c r="AG1394" s="13">
        <f t="shared" si="526"/>
        <v>2.5776734104046213</v>
      </c>
      <c r="AH1394" s="13">
        <f t="shared" si="506"/>
        <v>2.5776734104046213</v>
      </c>
    </row>
    <row r="1395" spans="1:34" x14ac:dyDescent="0.2">
      <c r="A1395" s="8">
        <f t="shared" si="527"/>
        <v>138500</v>
      </c>
      <c r="B1395" s="9">
        <f t="shared" si="528"/>
        <v>138.5</v>
      </c>
      <c r="C1395" s="13">
        <f>tarifest3(A1395,$A$3,Param!$B$5,Param!$C$5,Param!$D$5,Param!$E$5,Param!$B$6,Param!$C$6,Param!$D$6,Param!$E$6)</f>
        <v>48833</v>
      </c>
      <c r="D1395" s="3">
        <f t="shared" si="517"/>
        <v>35.258483754512639</v>
      </c>
      <c r="E1395" s="3">
        <f>tarifest3grenz(A1395,$A$3,Param!$B$5,Param!$C$5,Param!$D$5,Param!$E$5,Param!$B$6,Param!$C$6,Param!$D$6,Param!$E$6)*100</f>
        <v>42</v>
      </c>
      <c r="F1395" s="13">
        <f>soli3(C1395,$A$3,Param!$J$4,Param!$J$5,Param!$J$6)</f>
        <v>2685.81</v>
      </c>
      <c r="G1395" s="3">
        <f>soli3grenz(C1395,$A$3,Param!$J$4,Param!$J$5,Param!$J$6)*100</f>
        <v>5.5</v>
      </c>
      <c r="H1395" s="13">
        <f t="shared" si="508"/>
        <v>51518.81</v>
      </c>
      <c r="I1395" s="3">
        <f t="shared" si="507"/>
        <v>37.197696750902523</v>
      </c>
      <c r="J1395" s="13">
        <f t="shared" si="509"/>
        <v>44.309999999999995</v>
      </c>
      <c r="K1395" s="13">
        <f>tarifest3(A1395,$A$3,Param!$B$10,Param!$C$10,Param!$D$10,Param!$E$10,Param!$B$11,Param!$C$11,Param!$D$11,Param!$E$11)</f>
        <v>53179</v>
      </c>
      <c r="L1395" s="3">
        <f t="shared" si="518"/>
        <v>38.396389891696749</v>
      </c>
      <c r="M1395" s="3">
        <f>tarifest3grenz(A1395,$A$3,Param!$B$10,Param!$C$10,Param!$D$10,Param!$E$10,Param!$B$11,Param!$C$11,Param!$D$11,Param!$E$11)*100</f>
        <v>42</v>
      </c>
      <c r="N1395" s="3">
        <f t="shared" si="519"/>
        <v>38779</v>
      </c>
      <c r="O1395" s="3">
        <f t="shared" si="520"/>
        <v>27.99927797833935</v>
      </c>
      <c r="P1395" s="13">
        <f t="shared" si="510"/>
        <v>96950</v>
      </c>
      <c r="Q1395" s="13">
        <f t="shared" si="521"/>
        <v>0</v>
      </c>
      <c r="R1395" s="13">
        <f>tarifest3(A1395-$K$3,$A$3,Param!$B$10,Param!$C$10,Param!$D$10,Param!$E$10,Param!$B$11,Param!$C$11,Param!$D$11,Param!$E$11)</f>
        <v>44539</v>
      </c>
      <c r="S1395" s="3">
        <f t="shared" si="522"/>
        <v>32.158122743682313</v>
      </c>
      <c r="T1395" s="3">
        <f>IF(A1395&lt;$K$3,$K$2,tarifest3grenz(A1395-$K$3,$A$3,Param!$B$10,Param!$C$10,Param!$D$10,Param!$E$10,Param!$B$11,Param!$C$11,Param!$D$11,Param!$E$11))*100</f>
        <v>42</v>
      </c>
      <c r="U1395" s="3">
        <f>MAX(K1395-tarifest3($K$3,$A$3,Param!$B$10,Param!$C$10,Param!$D$10,Param!$E$10,Param!$B$11,Param!$C$11,Param!$D$11,Param!$E$11),0)</f>
        <v>47949</v>
      </c>
      <c r="V1395" s="3">
        <f t="shared" si="523"/>
        <v>34.620216606498197</v>
      </c>
      <c r="W1395" s="3">
        <f t="shared" si="524"/>
        <v>42</v>
      </c>
      <c r="X1395" s="3">
        <f>soli3grenz(K1395,$A$3,Param!$J$9,Param!$J$10,Param!$J$11)*100</f>
        <v>5.5</v>
      </c>
      <c r="Y1395" s="13">
        <f t="shared" si="511"/>
        <v>47949</v>
      </c>
      <c r="Z1395" s="3">
        <f t="shared" si="525"/>
        <v>34.620216606498197</v>
      </c>
      <c r="AA1395" s="13">
        <f t="shared" si="512"/>
        <v>42</v>
      </c>
      <c r="AB1395" s="13">
        <f t="shared" si="513"/>
        <v>-3569.8099999999977</v>
      </c>
      <c r="AC1395" s="13">
        <f t="shared" si="514"/>
        <v>-2.5774801444043263</v>
      </c>
      <c r="AD1395" s="13">
        <f t="shared" si="515"/>
        <v>-2.3099999999999952</v>
      </c>
      <c r="AE1395" s="3">
        <f t="shared" si="516"/>
        <v>0</v>
      </c>
      <c r="AF1395" s="13">
        <f t="shared" si="505"/>
        <v>3569.8099999999977</v>
      </c>
      <c r="AG1395" s="13">
        <f t="shared" si="526"/>
        <v>2.5774801444043263</v>
      </c>
      <c r="AH1395" s="13">
        <f t="shared" si="506"/>
        <v>2.5774801444043263</v>
      </c>
    </row>
    <row r="1396" spans="1:34" x14ac:dyDescent="0.2">
      <c r="A1396" s="8">
        <f t="shared" si="527"/>
        <v>138600</v>
      </c>
      <c r="B1396" s="9">
        <f t="shared" si="528"/>
        <v>138.6</v>
      </c>
      <c r="C1396" s="13">
        <f>tarifest3(A1396,$A$3,Param!$B$5,Param!$C$5,Param!$D$5,Param!$E$5,Param!$B$6,Param!$C$6,Param!$D$6,Param!$E$6)</f>
        <v>48875</v>
      </c>
      <c r="D1396" s="3">
        <f t="shared" si="517"/>
        <v>35.263347763347767</v>
      </c>
      <c r="E1396" s="3">
        <f>tarifest3grenz(A1396,$A$3,Param!$B$5,Param!$C$5,Param!$D$5,Param!$E$5,Param!$B$6,Param!$C$6,Param!$D$6,Param!$E$6)*100</f>
        <v>42</v>
      </c>
      <c r="F1396" s="13">
        <f>soli3(C1396,$A$3,Param!$J$4,Param!$J$5,Param!$J$6)</f>
        <v>2688.12</v>
      </c>
      <c r="G1396" s="3">
        <f>soli3grenz(C1396,$A$3,Param!$J$4,Param!$J$5,Param!$J$6)*100</f>
        <v>5.5</v>
      </c>
      <c r="H1396" s="13">
        <f t="shared" si="508"/>
        <v>51563.12</v>
      </c>
      <c r="I1396" s="3">
        <f t="shared" si="507"/>
        <v>37.202828282828285</v>
      </c>
      <c r="J1396" s="13">
        <f t="shared" si="509"/>
        <v>44.309999999999995</v>
      </c>
      <c r="K1396" s="13">
        <f>tarifest3(A1396,$A$3,Param!$B$10,Param!$C$10,Param!$D$10,Param!$E$10,Param!$B$11,Param!$C$11,Param!$D$11,Param!$E$11)</f>
        <v>53221</v>
      </c>
      <c r="L1396" s="3">
        <f t="shared" si="518"/>
        <v>38.398989898989896</v>
      </c>
      <c r="M1396" s="3">
        <f>tarifest3grenz(A1396,$A$3,Param!$B$10,Param!$C$10,Param!$D$10,Param!$E$10,Param!$B$11,Param!$C$11,Param!$D$11,Param!$E$11)*100</f>
        <v>42</v>
      </c>
      <c r="N1396" s="3">
        <f t="shared" si="519"/>
        <v>38821</v>
      </c>
      <c r="O1396" s="3">
        <f t="shared" si="520"/>
        <v>28.00937950937951</v>
      </c>
      <c r="P1396" s="13">
        <f t="shared" si="510"/>
        <v>97020</v>
      </c>
      <c r="Q1396" s="13">
        <f t="shared" si="521"/>
        <v>0</v>
      </c>
      <c r="R1396" s="13">
        <f>tarifest3(A1396-$K$3,$A$3,Param!$B$10,Param!$C$10,Param!$D$10,Param!$E$10,Param!$B$11,Param!$C$11,Param!$D$11,Param!$E$11)</f>
        <v>44581</v>
      </c>
      <c r="S1396" s="3">
        <f t="shared" si="522"/>
        <v>32.165223665223664</v>
      </c>
      <c r="T1396" s="3">
        <f>IF(A1396&lt;$K$3,$K$2,tarifest3grenz(A1396-$K$3,$A$3,Param!$B$10,Param!$C$10,Param!$D$10,Param!$E$10,Param!$B$11,Param!$C$11,Param!$D$11,Param!$E$11))*100</f>
        <v>42</v>
      </c>
      <c r="U1396" s="3">
        <f>MAX(K1396-tarifest3($K$3,$A$3,Param!$B$10,Param!$C$10,Param!$D$10,Param!$E$10,Param!$B$11,Param!$C$11,Param!$D$11,Param!$E$11),0)</f>
        <v>47991</v>
      </c>
      <c r="V1396" s="3">
        <f t="shared" si="523"/>
        <v>34.625541125541126</v>
      </c>
      <c r="W1396" s="3">
        <f t="shared" si="524"/>
        <v>42</v>
      </c>
      <c r="X1396" s="3">
        <f>soli3grenz(K1396,$A$3,Param!$J$9,Param!$J$10,Param!$J$11)*100</f>
        <v>5.5</v>
      </c>
      <c r="Y1396" s="13">
        <f t="shared" si="511"/>
        <v>47991</v>
      </c>
      <c r="Z1396" s="3">
        <f t="shared" si="525"/>
        <v>34.625541125541126</v>
      </c>
      <c r="AA1396" s="13">
        <f t="shared" si="512"/>
        <v>42</v>
      </c>
      <c r="AB1396" s="13">
        <f t="shared" si="513"/>
        <v>-3572.1200000000026</v>
      </c>
      <c r="AC1396" s="13">
        <f t="shared" si="514"/>
        <v>-2.5772871572871594</v>
      </c>
      <c r="AD1396" s="13">
        <f t="shared" si="515"/>
        <v>-2.3099999999999952</v>
      </c>
      <c r="AE1396" s="3">
        <f t="shared" si="516"/>
        <v>0</v>
      </c>
      <c r="AF1396" s="13">
        <f t="shared" ref="AF1396:AF1459" si="529">-AB1396</f>
        <v>3572.1200000000026</v>
      </c>
      <c r="AG1396" s="13">
        <f t="shared" si="526"/>
        <v>2.5772871572871594</v>
      </c>
      <c r="AH1396" s="13">
        <f t="shared" ref="AH1396:AH1459" si="530">-AC1396</f>
        <v>2.5772871572871594</v>
      </c>
    </row>
    <row r="1397" spans="1:34" x14ac:dyDescent="0.2">
      <c r="A1397" s="8">
        <f t="shared" si="527"/>
        <v>138700</v>
      </c>
      <c r="B1397" s="9">
        <f t="shared" si="528"/>
        <v>138.69999999999999</v>
      </c>
      <c r="C1397" s="13">
        <f>tarifest3(A1397,$A$3,Param!$B$5,Param!$C$5,Param!$D$5,Param!$E$5,Param!$B$6,Param!$C$6,Param!$D$6,Param!$E$6)</f>
        <v>48917</v>
      </c>
      <c r="D1397" s="3">
        <f t="shared" si="517"/>
        <v>35.268204758471519</v>
      </c>
      <c r="E1397" s="3">
        <f>tarifest3grenz(A1397,$A$3,Param!$B$5,Param!$C$5,Param!$D$5,Param!$E$5,Param!$B$6,Param!$C$6,Param!$D$6,Param!$E$6)*100</f>
        <v>42</v>
      </c>
      <c r="F1397" s="13">
        <f>soli3(C1397,$A$3,Param!$J$4,Param!$J$5,Param!$J$6)</f>
        <v>2690.43</v>
      </c>
      <c r="G1397" s="3">
        <f>soli3grenz(C1397,$A$3,Param!$J$4,Param!$J$5,Param!$J$6)*100</f>
        <v>5.5</v>
      </c>
      <c r="H1397" s="13">
        <f t="shared" si="508"/>
        <v>51607.43</v>
      </c>
      <c r="I1397" s="3">
        <f t="shared" si="507"/>
        <v>37.207952415284787</v>
      </c>
      <c r="J1397" s="13">
        <f t="shared" si="509"/>
        <v>44.309999999999995</v>
      </c>
      <c r="K1397" s="13">
        <f>tarifest3(A1397,$A$3,Param!$B$10,Param!$C$10,Param!$D$10,Param!$E$10,Param!$B$11,Param!$C$11,Param!$D$11,Param!$E$11)</f>
        <v>53263</v>
      </c>
      <c r="L1397" s="3">
        <f t="shared" si="518"/>
        <v>38.401586157173753</v>
      </c>
      <c r="M1397" s="3">
        <f>tarifest3grenz(A1397,$A$3,Param!$B$10,Param!$C$10,Param!$D$10,Param!$E$10,Param!$B$11,Param!$C$11,Param!$D$11,Param!$E$11)*100</f>
        <v>42</v>
      </c>
      <c r="N1397" s="3">
        <f t="shared" si="519"/>
        <v>38863</v>
      </c>
      <c r="O1397" s="3">
        <f t="shared" si="520"/>
        <v>28.019466474405192</v>
      </c>
      <c r="P1397" s="13">
        <f t="shared" si="510"/>
        <v>97090</v>
      </c>
      <c r="Q1397" s="13">
        <f t="shared" si="521"/>
        <v>0</v>
      </c>
      <c r="R1397" s="13">
        <f>tarifest3(A1397-$K$3,$A$3,Param!$B$10,Param!$C$10,Param!$D$10,Param!$E$10,Param!$B$11,Param!$C$11,Param!$D$11,Param!$E$11)</f>
        <v>44623</v>
      </c>
      <c r="S1397" s="3">
        <f t="shared" si="522"/>
        <v>32.172314347512618</v>
      </c>
      <c r="T1397" s="3">
        <f>IF(A1397&lt;$K$3,$K$2,tarifest3grenz(A1397-$K$3,$A$3,Param!$B$10,Param!$C$10,Param!$D$10,Param!$E$10,Param!$B$11,Param!$C$11,Param!$D$11,Param!$E$11))*100</f>
        <v>42</v>
      </c>
      <c r="U1397" s="3">
        <f>MAX(K1397-tarifest3($K$3,$A$3,Param!$B$10,Param!$C$10,Param!$D$10,Param!$E$10,Param!$B$11,Param!$C$11,Param!$D$11,Param!$E$11),0)</f>
        <v>48033</v>
      </c>
      <c r="V1397" s="3">
        <f t="shared" si="523"/>
        <v>34.630857966834895</v>
      </c>
      <c r="W1397" s="3">
        <f t="shared" si="524"/>
        <v>42</v>
      </c>
      <c r="X1397" s="3">
        <f>soli3grenz(K1397,$A$3,Param!$J$9,Param!$J$10,Param!$J$11)*100</f>
        <v>5.5</v>
      </c>
      <c r="Y1397" s="13">
        <f t="shared" si="511"/>
        <v>48033</v>
      </c>
      <c r="Z1397" s="3">
        <f t="shared" si="525"/>
        <v>34.630857966834895</v>
      </c>
      <c r="AA1397" s="13">
        <f t="shared" si="512"/>
        <v>42</v>
      </c>
      <c r="AB1397" s="13">
        <f t="shared" si="513"/>
        <v>-3574.4300000000003</v>
      </c>
      <c r="AC1397" s="13">
        <f t="shared" si="514"/>
        <v>-2.5770944484498912</v>
      </c>
      <c r="AD1397" s="13">
        <f t="shared" si="515"/>
        <v>-2.3099999999999952</v>
      </c>
      <c r="AE1397" s="3">
        <f t="shared" si="516"/>
        <v>0</v>
      </c>
      <c r="AF1397" s="13">
        <f t="shared" si="529"/>
        <v>3574.4300000000003</v>
      </c>
      <c r="AG1397" s="13">
        <f t="shared" si="526"/>
        <v>2.5770944484498912</v>
      </c>
      <c r="AH1397" s="13">
        <f t="shared" si="530"/>
        <v>2.5770944484498912</v>
      </c>
    </row>
    <row r="1398" spans="1:34" x14ac:dyDescent="0.2">
      <c r="A1398" s="8">
        <f t="shared" si="527"/>
        <v>138800</v>
      </c>
      <c r="B1398" s="9">
        <f t="shared" si="528"/>
        <v>138.80000000000001</v>
      </c>
      <c r="C1398" s="13">
        <f>tarifest3(A1398,$A$3,Param!$B$5,Param!$C$5,Param!$D$5,Param!$E$5,Param!$B$6,Param!$C$6,Param!$D$6,Param!$E$6)</f>
        <v>48959</v>
      </c>
      <c r="D1398" s="3">
        <f t="shared" si="517"/>
        <v>35.273054755043226</v>
      </c>
      <c r="E1398" s="3">
        <f>tarifest3grenz(A1398,$A$3,Param!$B$5,Param!$C$5,Param!$D$5,Param!$E$5,Param!$B$6,Param!$C$6,Param!$D$6,Param!$E$6)*100</f>
        <v>42</v>
      </c>
      <c r="F1398" s="13">
        <f>soli3(C1398,$A$3,Param!$J$4,Param!$J$5,Param!$J$6)</f>
        <v>2692.74</v>
      </c>
      <c r="G1398" s="3">
        <f>soli3grenz(C1398,$A$3,Param!$J$4,Param!$J$5,Param!$J$6)*100</f>
        <v>5.5</v>
      </c>
      <c r="H1398" s="13">
        <f t="shared" si="508"/>
        <v>51651.74</v>
      </c>
      <c r="I1398" s="3">
        <f t="shared" si="507"/>
        <v>37.213069164265129</v>
      </c>
      <c r="J1398" s="13">
        <f t="shared" si="509"/>
        <v>44.309999999999995</v>
      </c>
      <c r="K1398" s="13">
        <f>tarifest3(A1398,$A$3,Param!$B$10,Param!$C$10,Param!$D$10,Param!$E$10,Param!$B$11,Param!$C$11,Param!$D$11,Param!$E$11)</f>
        <v>53305</v>
      </c>
      <c r="L1398" s="3">
        <f t="shared" si="518"/>
        <v>38.404178674351584</v>
      </c>
      <c r="M1398" s="3">
        <f>tarifest3grenz(A1398,$A$3,Param!$B$10,Param!$C$10,Param!$D$10,Param!$E$10,Param!$B$11,Param!$C$11,Param!$D$11,Param!$E$11)*100</f>
        <v>42</v>
      </c>
      <c r="N1398" s="3">
        <f t="shared" si="519"/>
        <v>38905</v>
      </c>
      <c r="O1398" s="3">
        <f t="shared" si="520"/>
        <v>28.029538904899137</v>
      </c>
      <c r="P1398" s="13">
        <f t="shared" si="510"/>
        <v>97160</v>
      </c>
      <c r="Q1398" s="13">
        <f t="shared" si="521"/>
        <v>0</v>
      </c>
      <c r="R1398" s="13">
        <f>tarifest3(A1398-$K$3,$A$3,Param!$B$10,Param!$C$10,Param!$D$10,Param!$E$10,Param!$B$11,Param!$C$11,Param!$D$11,Param!$E$11)</f>
        <v>44665</v>
      </c>
      <c r="S1398" s="3">
        <f t="shared" si="522"/>
        <v>32.179394812680115</v>
      </c>
      <c r="T1398" s="3">
        <f>IF(A1398&lt;$K$3,$K$2,tarifest3grenz(A1398-$K$3,$A$3,Param!$B$10,Param!$C$10,Param!$D$10,Param!$E$10,Param!$B$11,Param!$C$11,Param!$D$11,Param!$E$11))*100</f>
        <v>42</v>
      </c>
      <c r="U1398" s="3">
        <f>MAX(K1398-tarifest3($K$3,$A$3,Param!$B$10,Param!$C$10,Param!$D$10,Param!$E$10,Param!$B$11,Param!$C$11,Param!$D$11,Param!$E$11),0)</f>
        <v>48075</v>
      </c>
      <c r="V1398" s="3">
        <f t="shared" si="523"/>
        <v>34.63616714697406</v>
      </c>
      <c r="W1398" s="3">
        <f t="shared" si="524"/>
        <v>42</v>
      </c>
      <c r="X1398" s="3">
        <f>soli3grenz(K1398,$A$3,Param!$J$9,Param!$J$10,Param!$J$11)*100</f>
        <v>5.5</v>
      </c>
      <c r="Y1398" s="13">
        <f t="shared" si="511"/>
        <v>48075</v>
      </c>
      <c r="Z1398" s="3">
        <f t="shared" si="525"/>
        <v>34.63616714697406</v>
      </c>
      <c r="AA1398" s="13">
        <f t="shared" si="512"/>
        <v>42</v>
      </c>
      <c r="AB1398" s="13">
        <f t="shared" si="513"/>
        <v>-3576.739999999998</v>
      </c>
      <c r="AC1398" s="13">
        <f t="shared" si="514"/>
        <v>-2.5769020172910686</v>
      </c>
      <c r="AD1398" s="13">
        <f t="shared" si="515"/>
        <v>-2.3099999999999952</v>
      </c>
      <c r="AE1398" s="3">
        <f t="shared" si="516"/>
        <v>0</v>
      </c>
      <c r="AF1398" s="13">
        <f t="shared" si="529"/>
        <v>3576.739999999998</v>
      </c>
      <c r="AG1398" s="13">
        <f t="shared" si="526"/>
        <v>2.5769020172910686</v>
      </c>
      <c r="AH1398" s="13">
        <f t="shared" si="530"/>
        <v>2.5769020172910686</v>
      </c>
    </row>
    <row r="1399" spans="1:34" x14ac:dyDescent="0.2">
      <c r="A1399" s="8">
        <f t="shared" si="527"/>
        <v>138900</v>
      </c>
      <c r="B1399" s="9">
        <f t="shared" si="528"/>
        <v>138.9</v>
      </c>
      <c r="C1399" s="13">
        <f>tarifest3(A1399,$A$3,Param!$B$5,Param!$C$5,Param!$D$5,Param!$E$5,Param!$B$6,Param!$C$6,Param!$D$6,Param!$E$6)</f>
        <v>49001</v>
      </c>
      <c r="D1399" s="3">
        <f t="shared" si="517"/>
        <v>35.277897768178548</v>
      </c>
      <c r="E1399" s="3">
        <f>tarifest3grenz(A1399,$A$3,Param!$B$5,Param!$C$5,Param!$D$5,Param!$E$5,Param!$B$6,Param!$C$6,Param!$D$6,Param!$E$6)*100</f>
        <v>42</v>
      </c>
      <c r="F1399" s="13">
        <f>soli3(C1399,$A$3,Param!$J$4,Param!$J$5,Param!$J$6)</f>
        <v>2695.05</v>
      </c>
      <c r="G1399" s="3">
        <f>soli3grenz(C1399,$A$3,Param!$J$4,Param!$J$5,Param!$J$6)*100</f>
        <v>5.5</v>
      </c>
      <c r="H1399" s="13">
        <f t="shared" si="508"/>
        <v>51696.05</v>
      </c>
      <c r="I1399" s="3">
        <f t="shared" si="507"/>
        <v>37.218178545716349</v>
      </c>
      <c r="J1399" s="13">
        <f t="shared" si="509"/>
        <v>44.309999999999995</v>
      </c>
      <c r="K1399" s="13">
        <f>tarifest3(A1399,$A$3,Param!$B$10,Param!$C$10,Param!$D$10,Param!$E$10,Param!$B$11,Param!$C$11,Param!$D$11,Param!$E$11)</f>
        <v>53347</v>
      </c>
      <c r="L1399" s="3">
        <f t="shared" si="518"/>
        <v>38.406767458603312</v>
      </c>
      <c r="M1399" s="3">
        <f>tarifest3grenz(A1399,$A$3,Param!$B$10,Param!$C$10,Param!$D$10,Param!$E$10,Param!$B$11,Param!$C$11,Param!$D$11,Param!$E$11)*100</f>
        <v>42</v>
      </c>
      <c r="N1399" s="3">
        <f t="shared" si="519"/>
        <v>38947</v>
      </c>
      <c r="O1399" s="3">
        <f t="shared" si="520"/>
        <v>28.039596832253423</v>
      </c>
      <c r="P1399" s="13">
        <f t="shared" si="510"/>
        <v>97230</v>
      </c>
      <c r="Q1399" s="13">
        <f t="shared" si="521"/>
        <v>0</v>
      </c>
      <c r="R1399" s="13">
        <f>tarifest3(A1399-$K$3,$A$3,Param!$B$10,Param!$C$10,Param!$D$10,Param!$E$10,Param!$B$11,Param!$C$11,Param!$D$11,Param!$E$11)</f>
        <v>44707</v>
      </c>
      <c r="S1399" s="3">
        <f t="shared" si="522"/>
        <v>32.186465082793376</v>
      </c>
      <c r="T1399" s="3">
        <f>IF(A1399&lt;$K$3,$K$2,tarifest3grenz(A1399-$K$3,$A$3,Param!$B$10,Param!$C$10,Param!$D$10,Param!$E$10,Param!$B$11,Param!$C$11,Param!$D$11,Param!$E$11))*100</f>
        <v>42</v>
      </c>
      <c r="U1399" s="3">
        <f>MAX(K1399-tarifest3($K$3,$A$3,Param!$B$10,Param!$C$10,Param!$D$10,Param!$E$10,Param!$B$11,Param!$C$11,Param!$D$11,Param!$E$11),0)</f>
        <v>48117</v>
      </c>
      <c r="V1399" s="3">
        <f t="shared" si="523"/>
        <v>34.641468682505398</v>
      </c>
      <c r="W1399" s="3">
        <f t="shared" si="524"/>
        <v>42</v>
      </c>
      <c r="X1399" s="3">
        <f>soli3grenz(K1399,$A$3,Param!$J$9,Param!$J$10,Param!$J$11)*100</f>
        <v>5.5</v>
      </c>
      <c r="Y1399" s="13">
        <f t="shared" si="511"/>
        <v>48117</v>
      </c>
      <c r="Z1399" s="3">
        <f t="shared" si="525"/>
        <v>34.641468682505398</v>
      </c>
      <c r="AA1399" s="13">
        <f t="shared" si="512"/>
        <v>42</v>
      </c>
      <c r="AB1399" s="13">
        <f t="shared" si="513"/>
        <v>-3579.0500000000029</v>
      </c>
      <c r="AC1399" s="13">
        <f t="shared" si="514"/>
        <v>-2.5767098632109509</v>
      </c>
      <c r="AD1399" s="13">
        <f t="shared" si="515"/>
        <v>-2.3099999999999952</v>
      </c>
      <c r="AE1399" s="3">
        <f t="shared" si="516"/>
        <v>0</v>
      </c>
      <c r="AF1399" s="13">
        <f t="shared" si="529"/>
        <v>3579.0500000000029</v>
      </c>
      <c r="AG1399" s="13">
        <f t="shared" si="526"/>
        <v>2.5767098632109509</v>
      </c>
      <c r="AH1399" s="13">
        <f t="shared" si="530"/>
        <v>2.5767098632109509</v>
      </c>
    </row>
    <row r="1400" spans="1:34" x14ac:dyDescent="0.2">
      <c r="A1400" s="8">
        <f t="shared" si="527"/>
        <v>139000</v>
      </c>
      <c r="B1400" s="9">
        <f t="shared" si="528"/>
        <v>139</v>
      </c>
      <c r="C1400" s="13">
        <f>tarifest3(A1400,$A$3,Param!$B$5,Param!$C$5,Param!$D$5,Param!$E$5,Param!$B$6,Param!$C$6,Param!$D$6,Param!$E$6)</f>
        <v>49043</v>
      </c>
      <c r="D1400" s="3">
        <f t="shared" si="517"/>
        <v>35.282733812949644</v>
      </c>
      <c r="E1400" s="3">
        <f>tarifest3grenz(A1400,$A$3,Param!$B$5,Param!$C$5,Param!$D$5,Param!$E$5,Param!$B$6,Param!$C$6,Param!$D$6,Param!$E$6)*100</f>
        <v>42</v>
      </c>
      <c r="F1400" s="13">
        <f>soli3(C1400,$A$3,Param!$J$4,Param!$J$5,Param!$J$6)</f>
        <v>2697.36</v>
      </c>
      <c r="G1400" s="3">
        <f>soli3grenz(C1400,$A$3,Param!$J$4,Param!$J$5,Param!$J$6)*100</f>
        <v>5.5</v>
      </c>
      <c r="H1400" s="13">
        <f t="shared" si="508"/>
        <v>51740.36</v>
      </c>
      <c r="I1400" s="3">
        <f t="shared" si="507"/>
        <v>37.223280575539569</v>
      </c>
      <c r="J1400" s="13">
        <f t="shared" si="509"/>
        <v>44.309999999999995</v>
      </c>
      <c r="K1400" s="13">
        <f>tarifest3(A1400,$A$3,Param!$B$10,Param!$C$10,Param!$D$10,Param!$E$10,Param!$B$11,Param!$C$11,Param!$D$11,Param!$E$11)</f>
        <v>53389</v>
      </c>
      <c r="L1400" s="3">
        <f t="shared" si="518"/>
        <v>38.40935251798561</v>
      </c>
      <c r="M1400" s="3">
        <f>tarifest3grenz(A1400,$A$3,Param!$B$10,Param!$C$10,Param!$D$10,Param!$E$10,Param!$B$11,Param!$C$11,Param!$D$11,Param!$E$11)*100</f>
        <v>42</v>
      </c>
      <c r="N1400" s="3">
        <f t="shared" si="519"/>
        <v>38989</v>
      </c>
      <c r="O1400" s="3">
        <f t="shared" si="520"/>
        <v>28.049640287769783</v>
      </c>
      <c r="P1400" s="13">
        <f t="shared" si="510"/>
        <v>97300</v>
      </c>
      <c r="Q1400" s="13">
        <f t="shared" si="521"/>
        <v>0</v>
      </c>
      <c r="R1400" s="13">
        <f>tarifest3(A1400-$K$3,$A$3,Param!$B$10,Param!$C$10,Param!$D$10,Param!$E$10,Param!$B$11,Param!$C$11,Param!$D$11,Param!$E$11)</f>
        <v>44749</v>
      </c>
      <c r="S1400" s="3">
        <f t="shared" si="522"/>
        <v>32.193525179856117</v>
      </c>
      <c r="T1400" s="3">
        <f>IF(A1400&lt;$K$3,$K$2,tarifest3grenz(A1400-$K$3,$A$3,Param!$B$10,Param!$C$10,Param!$D$10,Param!$E$10,Param!$B$11,Param!$C$11,Param!$D$11,Param!$E$11))*100</f>
        <v>42</v>
      </c>
      <c r="U1400" s="3">
        <f>MAX(K1400-tarifest3($K$3,$A$3,Param!$B$10,Param!$C$10,Param!$D$10,Param!$E$10,Param!$B$11,Param!$C$11,Param!$D$11,Param!$E$11),0)</f>
        <v>48159</v>
      </c>
      <c r="V1400" s="3">
        <f t="shared" si="523"/>
        <v>34.646762589928059</v>
      </c>
      <c r="W1400" s="3">
        <f t="shared" si="524"/>
        <v>42</v>
      </c>
      <c r="X1400" s="3">
        <f>soli3grenz(K1400,$A$3,Param!$J$9,Param!$J$10,Param!$J$11)*100</f>
        <v>5.5</v>
      </c>
      <c r="Y1400" s="13">
        <f t="shared" si="511"/>
        <v>48159</v>
      </c>
      <c r="Z1400" s="3">
        <f t="shared" si="525"/>
        <v>34.646762589928059</v>
      </c>
      <c r="AA1400" s="13">
        <f t="shared" si="512"/>
        <v>42</v>
      </c>
      <c r="AB1400" s="13">
        <f t="shared" si="513"/>
        <v>-3581.3600000000006</v>
      </c>
      <c r="AC1400" s="13">
        <f t="shared" si="514"/>
        <v>-2.5765179856115097</v>
      </c>
      <c r="AD1400" s="13">
        <f t="shared" si="515"/>
        <v>-2.3099999999999952</v>
      </c>
      <c r="AE1400" s="3">
        <f t="shared" si="516"/>
        <v>0</v>
      </c>
      <c r="AF1400" s="13">
        <f t="shared" si="529"/>
        <v>3581.3600000000006</v>
      </c>
      <c r="AG1400" s="13">
        <f t="shared" si="526"/>
        <v>2.5765179856115097</v>
      </c>
      <c r="AH1400" s="13">
        <f t="shared" si="530"/>
        <v>2.5765179856115097</v>
      </c>
    </row>
    <row r="1401" spans="1:34" x14ac:dyDescent="0.2">
      <c r="A1401" s="8">
        <f t="shared" si="527"/>
        <v>139100</v>
      </c>
      <c r="B1401" s="9">
        <f t="shared" si="528"/>
        <v>139.1</v>
      </c>
      <c r="C1401" s="13">
        <f>tarifest3(A1401,$A$3,Param!$B$5,Param!$C$5,Param!$D$5,Param!$E$5,Param!$B$6,Param!$C$6,Param!$D$6,Param!$E$6)</f>
        <v>49085</v>
      </c>
      <c r="D1401" s="3">
        <f t="shared" si="517"/>
        <v>35.287562904385332</v>
      </c>
      <c r="E1401" s="3">
        <f>tarifest3grenz(A1401,$A$3,Param!$B$5,Param!$C$5,Param!$D$5,Param!$E$5,Param!$B$6,Param!$C$6,Param!$D$6,Param!$E$6)*100</f>
        <v>42</v>
      </c>
      <c r="F1401" s="13">
        <f>soli3(C1401,$A$3,Param!$J$4,Param!$J$5,Param!$J$6)</f>
        <v>2699.67</v>
      </c>
      <c r="G1401" s="3">
        <f>soli3grenz(C1401,$A$3,Param!$J$4,Param!$J$5,Param!$J$6)*100</f>
        <v>5.5</v>
      </c>
      <c r="H1401" s="13">
        <f t="shared" si="508"/>
        <v>51784.67</v>
      </c>
      <c r="I1401" s="3">
        <f t="shared" si="507"/>
        <v>37.228375269590217</v>
      </c>
      <c r="J1401" s="13">
        <f t="shared" si="509"/>
        <v>44.309999999999995</v>
      </c>
      <c r="K1401" s="13">
        <f>tarifest3(A1401,$A$3,Param!$B$10,Param!$C$10,Param!$D$10,Param!$E$10,Param!$B$11,Param!$C$11,Param!$D$11,Param!$E$11)</f>
        <v>53431</v>
      </c>
      <c r="L1401" s="3">
        <f t="shared" si="518"/>
        <v>38.411933860531995</v>
      </c>
      <c r="M1401" s="3">
        <f>tarifest3grenz(A1401,$A$3,Param!$B$10,Param!$C$10,Param!$D$10,Param!$E$10,Param!$B$11,Param!$C$11,Param!$D$11,Param!$E$11)*100</f>
        <v>42</v>
      </c>
      <c r="N1401" s="3">
        <f t="shared" si="519"/>
        <v>39031</v>
      </c>
      <c r="O1401" s="3">
        <f t="shared" si="520"/>
        <v>28.059669302659955</v>
      </c>
      <c r="P1401" s="13">
        <f t="shared" si="510"/>
        <v>97370</v>
      </c>
      <c r="Q1401" s="13">
        <f t="shared" si="521"/>
        <v>0</v>
      </c>
      <c r="R1401" s="13">
        <f>tarifest3(A1401-$K$3,$A$3,Param!$B$10,Param!$C$10,Param!$D$10,Param!$E$10,Param!$B$11,Param!$C$11,Param!$D$11,Param!$E$11)</f>
        <v>44791</v>
      </c>
      <c r="S1401" s="3">
        <f t="shared" si="522"/>
        <v>32.200575125808776</v>
      </c>
      <c r="T1401" s="3">
        <f>IF(A1401&lt;$K$3,$K$2,tarifest3grenz(A1401-$K$3,$A$3,Param!$B$10,Param!$C$10,Param!$D$10,Param!$E$10,Param!$B$11,Param!$C$11,Param!$D$11,Param!$E$11))*100</f>
        <v>42</v>
      </c>
      <c r="U1401" s="3">
        <f>MAX(K1401-tarifest3($K$3,$A$3,Param!$B$10,Param!$C$10,Param!$D$10,Param!$E$10,Param!$B$11,Param!$C$11,Param!$D$11,Param!$E$11),0)</f>
        <v>48201</v>
      </c>
      <c r="V1401" s="3">
        <f t="shared" si="523"/>
        <v>34.652048885693745</v>
      </c>
      <c r="W1401" s="3">
        <f t="shared" si="524"/>
        <v>42</v>
      </c>
      <c r="X1401" s="3">
        <f>soli3grenz(K1401,$A$3,Param!$J$9,Param!$J$10,Param!$J$11)*100</f>
        <v>5.5</v>
      </c>
      <c r="Y1401" s="13">
        <f t="shared" si="511"/>
        <v>48201</v>
      </c>
      <c r="Z1401" s="3">
        <f t="shared" si="525"/>
        <v>34.652048885693745</v>
      </c>
      <c r="AA1401" s="13">
        <f t="shared" si="512"/>
        <v>42</v>
      </c>
      <c r="AB1401" s="13">
        <f t="shared" si="513"/>
        <v>-3583.6699999999983</v>
      </c>
      <c r="AC1401" s="13">
        <f t="shared" si="514"/>
        <v>-2.5763263838964718</v>
      </c>
      <c r="AD1401" s="13">
        <f t="shared" si="515"/>
        <v>-2.3099999999999952</v>
      </c>
      <c r="AE1401" s="3">
        <f t="shared" si="516"/>
        <v>0</v>
      </c>
      <c r="AF1401" s="13">
        <f t="shared" si="529"/>
        <v>3583.6699999999983</v>
      </c>
      <c r="AG1401" s="13">
        <f t="shared" si="526"/>
        <v>2.5763263838964718</v>
      </c>
      <c r="AH1401" s="13">
        <f t="shared" si="530"/>
        <v>2.5763263838964718</v>
      </c>
    </row>
    <row r="1402" spans="1:34" x14ac:dyDescent="0.2">
      <c r="A1402" s="8">
        <f t="shared" si="527"/>
        <v>139200</v>
      </c>
      <c r="B1402" s="9">
        <f t="shared" si="528"/>
        <v>139.19999999999999</v>
      </c>
      <c r="C1402" s="13">
        <f>tarifest3(A1402,$A$3,Param!$B$5,Param!$C$5,Param!$D$5,Param!$E$5,Param!$B$6,Param!$C$6,Param!$D$6,Param!$E$6)</f>
        <v>49127</v>
      </c>
      <c r="D1402" s="3">
        <f t="shared" si="517"/>
        <v>35.292385057471265</v>
      </c>
      <c r="E1402" s="3">
        <f>tarifest3grenz(A1402,$A$3,Param!$B$5,Param!$C$5,Param!$D$5,Param!$E$5,Param!$B$6,Param!$C$6,Param!$D$6,Param!$E$6)*100</f>
        <v>42</v>
      </c>
      <c r="F1402" s="13">
        <f>soli3(C1402,$A$3,Param!$J$4,Param!$J$5,Param!$J$6)</f>
        <v>2701.98</v>
      </c>
      <c r="G1402" s="3">
        <f>soli3grenz(C1402,$A$3,Param!$J$4,Param!$J$5,Param!$J$6)*100</f>
        <v>5.5</v>
      </c>
      <c r="H1402" s="13">
        <f t="shared" si="508"/>
        <v>51828.98</v>
      </c>
      <c r="I1402" s="3">
        <f t="shared" si="507"/>
        <v>37.233462643678159</v>
      </c>
      <c r="J1402" s="13">
        <f t="shared" si="509"/>
        <v>44.309999999999995</v>
      </c>
      <c r="K1402" s="13">
        <f>tarifest3(A1402,$A$3,Param!$B$10,Param!$C$10,Param!$D$10,Param!$E$10,Param!$B$11,Param!$C$11,Param!$D$11,Param!$E$11)</f>
        <v>53473</v>
      </c>
      <c r="L1402" s="3">
        <f t="shared" si="518"/>
        <v>38.414511494252871</v>
      </c>
      <c r="M1402" s="3">
        <f>tarifest3grenz(A1402,$A$3,Param!$B$10,Param!$C$10,Param!$D$10,Param!$E$10,Param!$B$11,Param!$C$11,Param!$D$11,Param!$E$11)*100</f>
        <v>42</v>
      </c>
      <c r="N1402" s="3">
        <f t="shared" si="519"/>
        <v>39073</v>
      </c>
      <c r="O1402" s="3">
        <f t="shared" si="520"/>
        <v>28.069683908045977</v>
      </c>
      <c r="P1402" s="13">
        <f t="shared" si="510"/>
        <v>97440</v>
      </c>
      <c r="Q1402" s="13">
        <f t="shared" si="521"/>
        <v>0</v>
      </c>
      <c r="R1402" s="13">
        <f>tarifest3(A1402-$K$3,$A$3,Param!$B$10,Param!$C$10,Param!$D$10,Param!$E$10,Param!$B$11,Param!$C$11,Param!$D$11,Param!$E$11)</f>
        <v>44833</v>
      </c>
      <c r="S1402" s="3">
        <f t="shared" si="522"/>
        <v>32.207614942528735</v>
      </c>
      <c r="T1402" s="3">
        <f>IF(A1402&lt;$K$3,$K$2,tarifest3grenz(A1402-$K$3,$A$3,Param!$B$10,Param!$C$10,Param!$D$10,Param!$E$10,Param!$B$11,Param!$C$11,Param!$D$11,Param!$E$11))*100</f>
        <v>42</v>
      </c>
      <c r="U1402" s="3">
        <f>MAX(K1402-tarifest3($K$3,$A$3,Param!$B$10,Param!$C$10,Param!$D$10,Param!$E$10,Param!$B$11,Param!$C$11,Param!$D$11,Param!$E$11),0)</f>
        <v>48243</v>
      </c>
      <c r="V1402" s="3">
        <f t="shared" si="523"/>
        <v>34.657327586206897</v>
      </c>
      <c r="W1402" s="3">
        <f t="shared" si="524"/>
        <v>42</v>
      </c>
      <c r="X1402" s="3">
        <f>soli3grenz(K1402,$A$3,Param!$J$9,Param!$J$10,Param!$J$11)*100</f>
        <v>5.5</v>
      </c>
      <c r="Y1402" s="13">
        <f t="shared" si="511"/>
        <v>48243</v>
      </c>
      <c r="Z1402" s="3">
        <f t="shared" si="525"/>
        <v>34.657327586206897</v>
      </c>
      <c r="AA1402" s="13">
        <f t="shared" si="512"/>
        <v>42</v>
      </c>
      <c r="AB1402" s="13">
        <f t="shared" si="513"/>
        <v>-3585.9800000000032</v>
      </c>
      <c r="AC1402" s="13">
        <f t="shared" si="514"/>
        <v>-2.5761350574712623</v>
      </c>
      <c r="AD1402" s="13">
        <f t="shared" si="515"/>
        <v>-2.3099999999999952</v>
      </c>
      <c r="AE1402" s="3">
        <f t="shared" si="516"/>
        <v>0</v>
      </c>
      <c r="AF1402" s="13">
        <f t="shared" si="529"/>
        <v>3585.9800000000032</v>
      </c>
      <c r="AG1402" s="13">
        <f t="shared" si="526"/>
        <v>2.5761350574712623</v>
      </c>
      <c r="AH1402" s="13">
        <f t="shared" si="530"/>
        <v>2.5761350574712623</v>
      </c>
    </row>
    <row r="1403" spans="1:34" x14ac:dyDescent="0.2">
      <c r="A1403" s="8">
        <f t="shared" si="527"/>
        <v>139300</v>
      </c>
      <c r="B1403" s="9">
        <f t="shared" si="528"/>
        <v>139.30000000000001</v>
      </c>
      <c r="C1403" s="13">
        <f>tarifest3(A1403,$A$3,Param!$B$5,Param!$C$5,Param!$D$5,Param!$E$5,Param!$B$6,Param!$C$6,Param!$D$6,Param!$E$6)</f>
        <v>49169</v>
      </c>
      <c r="D1403" s="3">
        <f t="shared" si="517"/>
        <v>35.297200287150041</v>
      </c>
      <c r="E1403" s="3">
        <f>tarifest3grenz(A1403,$A$3,Param!$B$5,Param!$C$5,Param!$D$5,Param!$E$5,Param!$B$6,Param!$C$6,Param!$D$6,Param!$E$6)*100</f>
        <v>42</v>
      </c>
      <c r="F1403" s="13">
        <f>soli3(C1403,$A$3,Param!$J$4,Param!$J$5,Param!$J$6)</f>
        <v>2704.29</v>
      </c>
      <c r="G1403" s="3">
        <f>soli3grenz(C1403,$A$3,Param!$J$4,Param!$J$5,Param!$J$6)*100</f>
        <v>5.5</v>
      </c>
      <c r="H1403" s="13">
        <f t="shared" si="508"/>
        <v>51873.29</v>
      </c>
      <c r="I1403" s="3">
        <f t="shared" si="507"/>
        <v>37.238542713567838</v>
      </c>
      <c r="J1403" s="13">
        <f t="shared" si="509"/>
        <v>44.309999999999995</v>
      </c>
      <c r="K1403" s="13">
        <f>tarifest3(A1403,$A$3,Param!$B$10,Param!$C$10,Param!$D$10,Param!$E$10,Param!$B$11,Param!$C$11,Param!$D$11,Param!$E$11)</f>
        <v>53515</v>
      </c>
      <c r="L1403" s="3">
        <f t="shared" si="518"/>
        <v>38.417085427135675</v>
      </c>
      <c r="M1403" s="3">
        <f>tarifest3grenz(A1403,$A$3,Param!$B$10,Param!$C$10,Param!$D$10,Param!$E$10,Param!$B$11,Param!$C$11,Param!$D$11,Param!$E$11)*100</f>
        <v>42</v>
      </c>
      <c r="N1403" s="3">
        <f t="shared" si="519"/>
        <v>39115</v>
      </c>
      <c r="O1403" s="3">
        <f t="shared" si="520"/>
        <v>28.079684134960516</v>
      </c>
      <c r="P1403" s="13">
        <f t="shared" si="510"/>
        <v>97510</v>
      </c>
      <c r="Q1403" s="13">
        <f t="shared" si="521"/>
        <v>0</v>
      </c>
      <c r="R1403" s="13">
        <f>tarifest3(A1403-$K$3,$A$3,Param!$B$10,Param!$C$10,Param!$D$10,Param!$E$10,Param!$B$11,Param!$C$11,Param!$D$11,Param!$E$11)</f>
        <v>44875</v>
      </c>
      <c r="S1403" s="3">
        <f t="shared" si="522"/>
        <v>32.214644651830582</v>
      </c>
      <c r="T1403" s="3">
        <f>IF(A1403&lt;$K$3,$K$2,tarifest3grenz(A1403-$K$3,$A$3,Param!$B$10,Param!$C$10,Param!$D$10,Param!$E$10,Param!$B$11,Param!$C$11,Param!$D$11,Param!$E$11))*100</f>
        <v>42</v>
      </c>
      <c r="U1403" s="3">
        <f>MAX(K1403-tarifest3($K$3,$A$3,Param!$B$10,Param!$C$10,Param!$D$10,Param!$E$10,Param!$B$11,Param!$C$11,Param!$D$11,Param!$E$11),0)</f>
        <v>48285</v>
      </c>
      <c r="V1403" s="3">
        <f t="shared" si="523"/>
        <v>34.662598707824834</v>
      </c>
      <c r="W1403" s="3">
        <f t="shared" si="524"/>
        <v>42</v>
      </c>
      <c r="X1403" s="3">
        <f>soli3grenz(K1403,$A$3,Param!$J$9,Param!$J$10,Param!$J$11)*100</f>
        <v>5.5</v>
      </c>
      <c r="Y1403" s="13">
        <f t="shared" si="511"/>
        <v>48285</v>
      </c>
      <c r="Z1403" s="3">
        <f t="shared" si="525"/>
        <v>34.662598707824834</v>
      </c>
      <c r="AA1403" s="13">
        <f t="shared" si="512"/>
        <v>42</v>
      </c>
      <c r="AB1403" s="13">
        <f t="shared" si="513"/>
        <v>-3588.2900000000009</v>
      </c>
      <c r="AC1403" s="13">
        <f t="shared" si="514"/>
        <v>-2.5759440057430041</v>
      </c>
      <c r="AD1403" s="13">
        <f t="shared" si="515"/>
        <v>-2.3099999999999952</v>
      </c>
      <c r="AE1403" s="3">
        <f t="shared" si="516"/>
        <v>0</v>
      </c>
      <c r="AF1403" s="13">
        <f t="shared" si="529"/>
        <v>3588.2900000000009</v>
      </c>
      <c r="AG1403" s="13">
        <f t="shared" si="526"/>
        <v>2.5759440057430041</v>
      </c>
      <c r="AH1403" s="13">
        <f t="shared" si="530"/>
        <v>2.5759440057430041</v>
      </c>
    </row>
    <row r="1404" spans="1:34" x14ac:dyDescent="0.2">
      <c r="A1404" s="8">
        <f t="shared" si="527"/>
        <v>139400</v>
      </c>
      <c r="B1404" s="9">
        <f t="shared" si="528"/>
        <v>139.4</v>
      </c>
      <c r="C1404" s="13">
        <f>tarifest3(A1404,$A$3,Param!$B$5,Param!$C$5,Param!$D$5,Param!$E$5,Param!$B$6,Param!$C$6,Param!$D$6,Param!$E$6)</f>
        <v>49211</v>
      </c>
      <c r="D1404" s="3">
        <f t="shared" si="517"/>
        <v>35.30200860832138</v>
      </c>
      <c r="E1404" s="3">
        <f>tarifest3grenz(A1404,$A$3,Param!$B$5,Param!$C$5,Param!$D$5,Param!$E$5,Param!$B$6,Param!$C$6,Param!$D$6,Param!$E$6)*100</f>
        <v>42</v>
      </c>
      <c r="F1404" s="13">
        <f>soli3(C1404,$A$3,Param!$J$4,Param!$J$5,Param!$J$6)</f>
        <v>2706.6</v>
      </c>
      <c r="G1404" s="3">
        <f>soli3grenz(C1404,$A$3,Param!$J$4,Param!$J$5,Param!$J$6)*100</f>
        <v>5.5</v>
      </c>
      <c r="H1404" s="13">
        <f t="shared" si="508"/>
        <v>51917.599999999999</v>
      </c>
      <c r="I1404" s="3">
        <f t="shared" si="507"/>
        <v>37.243615494978478</v>
      </c>
      <c r="J1404" s="13">
        <f t="shared" si="509"/>
        <v>44.309999999999995</v>
      </c>
      <c r="K1404" s="13">
        <f>tarifest3(A1404,$A$3,Param!$B$10,Param!$C$10,Param!$D$10,Param!$E$10,Param!$B$11,Param!$C$11,Param!$D$11,Param!$E$11)</f>
        <v>53557</v>
      </c>
      <c r="L1404" s="3">
        <f t="shared" si="518"/>
        <v>38.419655667144909</v>
      </c>
      <c r="M1404" s="3">
        <f>tarifest3grenz(A1404,$A$3,Param!$B$10,Param!$C$10,Param!$D$10,Param!$E$10,Param!$B$11,Param!$C$11,Param!$D$11,Param!$E$11)*100</f>
        <v>42</v>
      </c>
      <c r="N1404" s="3">
        <f t="shared" si="519"/>
        <v>39157</v>
      </c>
      <c r="O1404" s="3">
        <f t="shared" si="520"/>
        <v>28.089670014347202</v>
      </c>
      <c r="P1404" s="13">
        <f t="shared" si="510"/>
        <v>97580</v>
      </c>
      <c r="Q1404" s="13">
        <f t="shared" si="521"/>
        <v>0</v>
      </c>
      <c r="R1404" s="13">
        <f>tarifest3(A1404-$K$3,$A$3,Param!$B$10,Param!$C$10,Param!$D$10,Param!$E$10,Param!$B$11,Param!$C$11,Param!$D$11,Param!$E$11)</f>
        <v>44917</v>
      </c>
      <c r="S1404" s="3">
        <f t="shared" si="522"/>
        <v>32.221664275466281</v>
      </c>
      <c r="T1404" s="3">
        <f>IF(A1404&lt;$K$3,$K$2,tarifest3grenz(A1404-$K$3,$A$3,Param!$B$10,Param!$C$10,Param!$D$10,Param!$E$10,Param!$B$11,Param!$C$11,Param!$D$11,Param!$E$11))*100</f>
        <v>42</v>
      </c>
      <c r="U1404" s="3">
        <f>MAX(K1404-tarifest3($K$3,$A$3,Param!$B$10,Param!$C$10,Param!$D$10,Param!$E$10,Param!$B$11,Param!$C$11,Param!$D$11,Param!$E$11),0)</f>
        <v>48327</v>
      </c>
      <c r="V1404" s="3">
        <f t="shared" si="523"/>
        <v>34.667862266857966</v>
      </c>
      <c r="W1404" s="3">
        <f t="shared" si="524"/>
        <v>42</v>
      </c>
      <c r="X1404" s="3">
        <f>soli3grenz(K1404,$A$3,Param!$J$9,Param!$J$10,Param!$J$11)*100</f>
        <v>5.5</v>
      </c>
      <c r="Y1404" s="13">
        <f t="shared" si="511"/>
        <v>48327</v>
      </c>
      <c r="Z1404" s="3">
        <f t="shared" si="525"/>
        <v>34.667862266857966</v>
      </c>
      <c r="AA1404" s="13">
        <f t="shared" si="512"/>
        <v>42</v>
      </c>
      <c r="AB1404" s="13">
        <f t="shared" si="513"/>
        <v>-3590.5999999999985</v>
      </c>
      <c r="AC1404" s="13">
        <f t="shared" si="514"/>
        <v>-2.5757532281205116</v>
      </c>
      <c r="AD1404" s="13">
        <f t="shared" si="515"/>
        <v>-2.3099999999999952</v>
      </c>
      <c r="AE1404" s="3">
        <f t="shared" si="516"/>
        <v>0</v>
      </c>
      <c r="AF1404" s="13">
        <f t="shared" si="529"/>
        <v>3590.5999999999985</v>
      </c>
      <c r="AG1404" s="13">
        <f t="shared" si="526"/>
        <v>2.5757532281205116</v>
      </c>
      <c r="AH1404" s="13">
        <f t="shared" si="530"/>
        <v>2.5757532281205116</v>
      </c>
    </row>
    <row r="1405" spans="1:34" x14ac:dyDescent="0.2">
      <c r="A1405" s="8">
        <f t="shared" si="527"/>
        <v>139500</v>
      </c>
      <c r="B1405" s="9">
        <f t="shared" si="528"/>
        <v>139.5</v>
      </c>
      <c r="C1405" s="13">
        <f>tarifest3(A1405,$A$3,Param!$B$5,Param!$C$5,Param!$D$5,Param!$E$5,Param!$B$6,Param!$C$6,Param!$D$6,Param!$E$6)</f>
        <v>49253</v>
      </c>
      <c r="D1405" s="3">
        <f t="shared" si="517"/>
        <v>35.306810035842297</v>
      </c>
      <c r="E1405" s="3">
        <f>tarifest3grenz(A1405,$A$3,Param!$B$5,Param!$C$5,Param!$D$5,Param!$E$5,Param!$B$6,Param!$C$6,Param!$D$6,Param!$E$6)*100</f>
        <v>42</v>
      </c>
      <c r="F1405" s="13">
        <f>soli3(C1405,$A$3,Param!$J$4,Param!$J$5,Param!$J$6)</f>
        <v>2708.91</v>
      </c>
      <c r="G1405" s="3">
        <f>soli3grenz(C1405,$A$3,Param!$J$4,Param!$J$5,Param!$J$6)*100</f>
        <v>5.5</v>
      </c>
      <c r="H1405" s="13">
        <f t="shared" si="508"/>
        <v>51961.91</v>
      </c>
      <c r="I1405" s="3">
        <f t="shared" ref="I1405:I1468" si="531">IF($A1405=0,0,H1405/$A1405*100)</f>
        <v>37.248681003584231</v>
      </c>
      <c r="J1405" s="13">
        <f t="shared" si="509"/>
        <v>44.309999999999995</v>
      </c>
      <c r="K1405" s="13">
        <f>tarifest3(A1405,$A$3,Param!$B$10,Param!$C$10,Param!$D$10,Param!$E$10,Param!$B$11,Param!$C$11,Param!$D$11,Param!$E$11)</f>
        <v>53599</v>
      </c>
      <c r="L1405" s="3">
        <f t="shared" si="518"/>
        <v>38.422222222222224</v>
      </c>
      <c r="M1405" s="3">
        <f>tarifest3grenz(A1405,$A$3,Param!$B$10,Param!$C$10,Param!$D$10,Param!$E$10,Param!$B$11,Param!$C$11,Param!$D$11,Param!$E$11)*100</f>
        <v>42</v>
      </c>
      <c r="N1405" s="3">
        <f t="shared" si="519"/>
        <v>39199</v>
      </c>
      <c r="O1405" s="3">
        <f t="shared" si="520"/>
        <v>28.099641577060929</v>
      </c>
      <c r="P1405" s="13">
        <f t="shared" si="510"/>
        <v>97650</v>
      </c>
      <c r="Q1405" s="13">
        <f t="shared" si="521"/>
        <v>0</v>
      </c>
      <c r="R1405" s="13">
        <f>tarifest3(A1405-$K$3,$A$3,Param!$B$10,Param!$C$10,Param!$D$10,Param!$E$10,Param!$B$11,Param!$C$11,Param!$D$11,Param!$E$11)</f>
        <v>44959</v>
      </c>
      <c r="S1405" s="3">
        <f t="shared" si="522"/>
        <v>32.228673835125448</v>
      </c>
      <c r="T1405" s="3">
        <f>IF(A1405&lt;$K$3,$K$2,tarifest3grenz(A1405-$K$3,$A$3,Param!$B$10,Param!$C$10,Param!$D$10,Param!$E$10,Param!$B$11,Param!$C$11,Param!$D$11,Param!$E$11))*100</f>
        <v>42</v>
      </c>
      <c r="U1405" s="3">
        <f>MAX(K1405-tarifest3($K$3,$A$3,Param!$B$10,Param!$C$10,Param!$D$10,Param!$E$10,Param!$B$11,Param!$C$11,Param!$D$11,Param!$E$11),0)</f>
        <v>48369</v>
      </c>
      <c r="V1405" s="3">
        <f t="shared" si="523"/>
        <v>34.673118279569891</v>
      </c>
      <c r="W1405" s="3">
        <f t="shared" si="524"/>
        <v>42</v>
      </c>
      <c r="X1405" s="3">
        <f>soli3grenz(K1405,$A$3,Param!$J$9,Param!$J$10,Param!$J$11)*100</f>
        <v>5.5</v>
      </c>
      <c r="Y1405" s="13">
        <f t="shared" si="511"/>
        <v>48369</v>
      </c>
      <c r="Z1405" s="3">
        <f t="shared" si="525"/>
        <v>34.673118279569891</v>
      </c>
      <c r="AA1405" s="13">
        <f t="shared" si="512"/>
        <v>42</v>
      </c>
      <c r="AB1405" s="13">
        <f t="shared" si="513"/>
        <v>-3592.9100000000035</v>
      </c>
      <c r="AC1405" s="13">
        <f t="shared" si="514"/>
        <v>-2.5755627240143397</v>
      </c>
      <c r="AD1405" s="13">
        <f t="shared" si="515"/>
        <v>-2.3099999999999952</v>
      </c>
      <c r="AE1405" s="3">
        <f t="shared" si="516"/>
        <v>0</v>
      </c>
      <c r="AF1405" s="13">
        <f t="shared" si="529"/>
        <v>3592.9100000000035</v>
      </c>
      <c r="AG1405" s="13">
        <f t="shared" si="526"/>
        <v>2.5755627240143397</v>
      </c>
      <c r="AH1405" s="13">
        <f t="shared" si="530"/>
        <v>2.5755627240143397</v>
      </c>
    </row>
    <row r="1406" spans="1:34" x14ac:dyDescent="0.2">
      <c r="A1406" s="8">
        <f t="shared" si="527"/>
        <v>139600</v>
      </c>
      <c r="B1406" s="9">
        <f t="shared" si="528"/>
        <v>139.6</v>
      </c>
      <c r="C1406" s="13">
        <f>tarifest3(A1406,$A$3,Param!$B$5,Param!$C$5,Param!$D$5,Param!$E$5,Param!$B$6,Param!$C$6,Param!$D$6,Param!$E$6)</f>
        <v>49295</v>
      </c>
      <c r="D1406" s="3">
        <f t="shared" si="517"/>
        <v>35.311604584527224</v>
      </c>
      <c r="E1406" s="3">
        <f>tarifest3grenz(A1406,$A$3,Param!$B$5,Param!$C$5,Param!$D$5,Param!$E$5,Param!$B$6,Param!$C$6,Param!$D$6,Param!$E$6)*100</f>
        <v>42</v>
      </c>
      <c r="F1406" s="13">
        <f>soli3(C1406,$A$3,Param!$J$4,Param!$J$5,Param!$J$6)</f>
        <v>2711.22</v>
      </c>
      <c r="G1406" s="3">
        <f>soli3grenz(C1406,$A$3,Param!$J$4,Param!$J$5,Param!$J$6)*100</f>
        <v>5.5</v>
      </c>
      <c r="H1406" s="13">
        <f t="shared" si="508"/>
        <v>52006.22</v>
      </c>
      <c r="I1406" s="3">
        <f t="shared" si="531"/>
        <v>37.253739255014331</v>
      </c>
      <c r="J1406" s="13">
        <f t="shared" si="509"/>
        <v>44.309999999999995</v>
      </c>
      <c r="K1406" s="13">
        <f>tarifest3(A1406,$A$3,Param!$B$10,Param!$C$10,Param!$D$10,Param!$E$10,Param!$B$11,Param!$C$11,Param!$D$11,Param!$E$11)</f>
        <v>53641</v>
      </c>
      <c r="L1406" s="3">
        <f t="shared" si="518"/>
        <v>38.424785100286535</v>
      </c>
      <c r="M1406" s="3">
        <f>tarifest3grenz(A1406,$A$3,Param!$B$10,Param!$C$10,Param!$D$10,Param!$E$10,Param!$B$11,Param!$C$11,Param!$D$11,Param!$E$11)*100</f>
        <v>42</v>
      </c>
      <c r="N1406" s="3">
        <f t="shared" si="519"/>
        <v>39241</v>
      </c>
      <c r="O1406" s="3">
        <f t="shared" si="520"/>
        <v>28.109598853868196</v>
      </c>
      <c r="P1406" s="13">
        <f t="shared" si="510"/>
        <v>97720</v>
      </c>
      <c r="Q1406" s="13">
        <f t="shared" si="521"/>
        <v>0</v>
      </c>
      <c r="R1406" s="13">
        <f>tarifest3(A1406-$K$3,$A$3,Param!$B$10,Param!$C$10,Param!$D$10,Param!$E$10,Param!$B$11,Param!$C$11,Param!$D$11,Param!$E$11)</f>
        <v>45001</v>
      </c>
      <c r="S1406" s="3">
        <f t="shared" si="522"/>
        <v>32.235673352435526</v>
      </c>
      <c r="T1406" s="3">
        <f>IF(A1406&lt;$K$3,$K$2,tarifest3grenz(A1406-$K$3,$A$3,Param!$B$10,Param!$C$10,Param!$D$10,Param!$E$10,Param!$B$11,Param!$C$11,Param!$D$11,Param!$E$11))*100</f>
        <v>42</v>
      </c>
      <c r="U1406" s="3">
        <f>MAX(K1406-tarifest3($K$3,$A$3,Param!$B$10,Param!$C$10,Param!$D$10,Param!$E$10,Param!$B$11,Param!$C$11,Param!$D$11,Param!$E$11),0)</f>
        <v>48411</v>
      </c>
      <c r="V1406" s="3">
        <f t="shared" si="523"/>
        <v>34.678366762177646</v>
      </c>
      <c r="W1406" s="3">
        <f t="shared" si="524"/>
        <v>42</v>
      </c>
      <c r="X1406" s="3">
        <f>soli3grenz(K1406,$A$3,Param!$J$9,Param!$J$10,Param!$J$11)*100</f>
        <v>5.5</v>
      </c>
      <c r="Y1406" s="13">
        <f t="shared" si="511"/>
        <v>48411</v>
      </c>
      <c r="Z1406" s="3">
        <f t="shared" si="525"/>
        <v>34.678366762177646</v>
      </c>
      <c r="AA1406" s="13">
        <f t="shared" si="512"/>
        <v>42</v>
      </c>
      <c r="AB1406" s="13">
        <f t="shared" si="513"/>
        <v>-3595.2200000000012</v>
      </c>
      <c r="AC1406" s="13">
        <f t="shared" si="514"/>
        <v>-2.575372492836685</v>
      </c>
      <c r="AD1406" s="13">
        <f t="shared" si="515"/>
        <v>-2.3099999999999952</v>
      </c>
      <c r="AE1406" s="3">
        <f t="shared" si="516"/>
        <v>0</v>
      </c>
      <c r="AF1406" s="13">
        <f t="shared" si="529"/>
        <v>3595.2200000000012</v>
      </c>
      <c r="AG1406" s="13">
        <f t="shared" si="526"/>
        <v>2.575372492836685</v>
      </c>
      <c r="AH1406" s="13">
        <f t="shared" si="530"/>
        <v>2.575372492836685</v>
      </c>
    </row>
    <row r="1407" spans="1:34" x14ac:dyDescent="0.2">
      <c r="A1407" s="8">
        <f t="shared" si="527"/>
        <v>139700</v>
      </c>
      <c r="B1407" s="9">
        <f t="shared" si="528"/>
        <v>139.69999999999999</v>
      </c>
      <c r="C1407" s="13">
        <f>tarifest3(A1407,$A$3,Param!$B$5,Param!$C$5,Param!$D$5,Param!$E$5,Param!$B$6,Param!$C$6,Param!$D$6,Param!$E$6)</f>
        <v>49337</v>
      </c>
      <c r="D1407" s="3">
        <f t="shared" si="517"/>
        <v>35.316392269148174</v>
      </c>
      <c r="E1407" s="3">
        <f>tarifest3grenz(A1407,$A$3,Param!$B$5,Param!$C$5,Param!$D$5,Param!$E$5,Param!$B$6,Param!$C$6,Param!$D$6,Param!$E$6)*100</f>
        <v>42</v>
      </c>
      <c r="F1407" s="13">
        <f>soli3(C1407,$A$3,Param!$J$4,Param!$J$5,Param!$J$6)</f>
        <v>2713.53</v>
      </c>
      <c r="G1407" s="3">
        <f>soli3grenz(C1407,$A$3,Param!$J$4,Param!$J$5,Param!$J$6)*100</f>
        <v>5.5</v>
      </c>
      <c r="H1407" s="13">
        <f t="shared" si="508"/>
        <v>52050.53</v>
      </c>
      <c r="I1407" s="3">
        <f t="shared" si="531"/>
        <v>37.258790264853261</v>
      </c>
      <c r="J1407" s="13">
        <f t="shared" si="509"/>
        <v>44.309999999999995</v>
      </c>
      <c r="K1407" s="13">
        <f>tarifest3(A1407,$A$3,Param!$B$10,Param!$C$10,Param!$D$10,Param!$E$10,Param!$B$11,Param!$C$11,Param!$D$11,Param!$E$11)</f>
        <v>53683</v>
      </c>
      <c r="L1407" s="3">
        <f t="shared" si="518"/>
        <v>38.427344309234073</v>
      </c>
      <c r="M1407" s="3">
        <f>tarifest3grenz(A1407,$A$3,Param!$B$10,Param!$C$10,Param!$D$10,Param!$E$10,Param!$B$11,Param!$C$11,Param!$D$11,Param!$E$11)*100</f>
        <v>42</v>
      </c>
      <c r="N1407" s="3">
        <f t="shared" si="519"/>
        <v>39283</v>
      </c>
      <c r="O1407" s="3">
        <f t="shared" si="520"/>
        <v>28.119541875447386</v>
      </c>
      <c r="P1407" s="13">
        <f t="shared" si="510"/>
        <v>97790</v>
      </c>
      <c r="Q1407" s="13">
        <f t="shared" si="521"/>
        <v>0</v>
      </c>
      <c r="R1407" s="13">
        <f>tarifest3(A1407-$K$3,$A$3,Param!$B$10,Param!$C$10,Param!$D$10,Param!$E$10,Param!$B$11,Param!$C$11,Param!$D$11,Param!$E$11)</f>
        <v>45043</v>
      </c>
      <c r="S1407" s="3">
        <f t="shared" si="522"/>
        <v>32.242662848962063</v>
      </c>
      <c r="T1407" s="3">
        <f>IF(A1407&lt;$K$3,$K$2,tarifest3grenz(A1407-$K$3,$A$3,Param!$B$10,Param!$C$10,Param!$D$10,Param!$E$10,Param!$B$11,Param!$C$11,Param!$D$11,Param!$E$11))*100</f>
        <v>42</v>
      </c>
      <c r="U1407" s="3">
        <f>MAX(K1407-tarifest3($K$3,$A$3,Param!$B$10,Param!$C$10,Param!$D$10,Param!$E$10,Param!$B$11,Param!$C$11,Param!$D$11,Param!$E$11),0)</f>
        <v>48453</v>
      </c>
      <c r="V1407" s="3">
        <f t="shared" si="523"/>
        <v>34.683607730851826</v>
      </c>
      <c r="W1407" s="3">
        <f t="shared" si="524"/>
        <v>42</v>
      </c>
      <c r="X1407" s="3">
        <f>soli3grenz(K1407,$A$3,Param!$J$9,Param!$J$10,Param!$J$11)*100</f>
        <v>5.5</v>
      </c>
      <c r="Y1407" s="13">
        <f t="shared" si="511"/>
        <v>48453</v>
      </c>
      <c r="Z1407" s="3">
        <f t="shared" si="525"/>
        <v>34.683607730851826</v>
      </c>
      <c r="AA1407" s="13">
        <f t="shared" si="512"/>
        <v>42</v>
      </c>
      <c r="AB1407" s="13">
        <f t="shared" si="513"/>
        <v>-3597.5299999999988</v>
      </c>
      <c r="AC1407" s="13">
        <f t="shared" si="514"/>
        <v>-2.5751825340014349</v>
      </c>
      <c r="AD1407" s="13">
        <f t="shared" si="515"/>
        <v>-2.3099999999999952</v>
      </c>
      <c r="AE1407" s="3">
        <f t="shared" si="516"/>
        <v>0</v>
      </c>
      <c r="AF1407" s="13">
        <f t="shared" si="529"/>
        <v>3597.5299999999988</v>
      </c>
      <c r="AG1407" s="13">
        <f t="shared" si="526"/>
        <v>2.5751825340014349</v>
      </c>
      <c r="AH1407" s="13">
        <f t="shared" si="530"/>
        <v>2.5751825340014349</v>
      </c>
    </row>
    <row r="1408" spans="1:34" x14ac:dyDescent="0.2">
      <c r="A1408" s="8">
        <f t="shared" si="527"/>
        <v>139800</v>
      </c>
      <c r="B1408" s="9">
        <f t="shared" si="528"/>
        <v>139.80000000000001</v>
      </c>
      <c r="C1408" s="13">
        <f>tarifest3(A1408,$A$3,Param!$B$5,Param!$C$5,Param!$D$5,Param!$E$5,Param!$B$6,Param!$C$6,Param!$D$6,Param!$E$6)</f>
        <v>49379</v>
      </c>
      <c r="D1408" s="3">
        <f t="shared" si="517"/>
        <v>35.321173104434905</v>
      </c>
      <c r="E1408" s="3">
        <f>tarifest3grenz(A1408,$A$3,Param!$B$5,Param!$C$5,Param!$D$5,Param!$E$5,Param!$B$6,Param!$C$6,Param!$D$6,Param!$E$6)*100</f>
        <v>42</v>
      </c>
      <c r="F1408" s="13">
        <f>soli3(C1408,$A$3,Param!$J$4,Param!$J$5,Param!$J$6)</f>
        <v>2715.84</v>
      </c>
      <c r="G1408" s="3">
        <f>soli3grenz(C1408,$A$3,Param!$J$4,Param!$J$5,Param!$J$6)*100</f>
        <v>5.5</v>
      </c>
      <c r="H1408" s="13">
        <f t="shared" si="508"/>
        <v>52094.84</v>
      </c>
      <c r="I1408" s="3">
        <f t="shared" si="531"/>
        <v>37.263834048640916</v>
      </c>
      <c r="J1408" s="13">
        <f t="shared" si="509"/>
        <v>44.309999999999995</v>
      </c>
      <c r="K1408" s="13">
        <f>tarifest3(A1408,$A$3,Param!$B$10,Param!$C$10,Param!$D$10,Param!$E$10,Param!$B$11,Param!$C$11,Param!$D$11,Param!$E$11)</f>
        <v>53725</v>
      </c>
      <c r="L1408" s="3">
        <f t="shared" si="518"/>
        <v>38.429899856938484</v>
      </c>
      <c r="M1408" s="3">
        <f>tarifest3grenz(A1408,$A$3,Param!$B$10,Param!$C$10,Param!$D$10,Param!$E$10,Param!$B$11,Param!$C$11,Param!$D$11,Param!$E$11)*100</f>
        <v>42</v>
      </c>
      <c r="N1408" s="3">
        <f t="shared" si="519"/>
        <v>39325</v>
      </c>
      <c r="O1408" s="3">
        <f t="shared" si="520"/>
        <v>28.129470672389129</v>
      </c>
      <c r="P1408" s="13">
        <f t="shared" si="510"/>
        <v>97860</v>
      </c>
      <c r="Q1408" s="13">
        <f t="shared" si="521"/>
        <v>0</v>
      </c>
      <c r="R1408" s="13">
        <f>tarifest3(A1408-$K$3,$A$3,Param!$B$10,Param!$C$10,Param!$D$10,Param!$E$10,Param!$B$11,Param!$C$11,Param!$D$11,Param!$E$11)</f>
        <v>45085</v>
      </c>
      <c r="S1408" s="3">
        <f t="shared" si="522"/>
        <v>32.249642346208866</v>
      </c>
      <c r="T1408" s="3">
        <f>IF(A1408&lt;$K$3,$K$2,tarifest3grenz(A1408-$K$3,$A$3,Param!$B$10,Param!$C$10,Param!$D$10,Param!$E$10,Param!$B$11,Param!$C$11,Param!$D$11,Param!$E$11))*100</f>
        <v>42</v>
      </c>
      <c r="U1408" s="3">
        <f>MAX(K1408-tarifest3($K$3,$A$3,Param!$B$10,Param!$C$10,Param!$D$10,Param!$E$10,Param!$B$11,Param!$C$11,Param!$D$11,Param!$E$11),0)</f>
        <v>48495</v>
      </c>
      <c r="V1408" s="3">
        <f t="shared" si="523"/>
        <v>34.688841201716734</v>
      </c>
      <c r="W1408" s="3">
        <f t="shared" si="524"/>
        <v>42</v>
      </c>
      <c r="X1408" s="3">
        <f>soli3grenz(K1408,$A$3,Param!$J$9,Param!$J$10,Param!$J$11)*100</f>
        <v>5.5</v>
      </c>
      <c r="Y1408" s="13">
        <f t="shared" si="511"/>
        <v>48495</v>
      </c>
      <c r="Z1408" s="3">
        <f t="shared" si="525"/>
        <v>34.688841201716734</v>
      </c>
      <c r="AA1408" s="13">
        <f t="shared" si="512"/>
        <v>42</v>
      </c>
      <c r="AB1408" s="13">
        <f t="shared" si="513"/>
        <v>-3599.8399999999965</v>
      </c>
      <c r="AC1408" s="13">
        <f t="shared" si="514"/>
        <v>-2.5749928469241823</v>
      </c>
      <c r="AD1408" s="13">
        <f t="shared" si="515"/>
        <v>-2.3099999999999952</v>
      </c>
      <c r="AE1408" s="3">
        <f t="shared" si="516"/>
        <v>0</v>
      </c>
      <c r="AF1408" s="13">
        <f t="shared" si="529"/>
        <v>3599.8399999999965</v>
      </c>
      <c r="AG1408" s="13">
        <f t="shared" si="526"/>
        <v>2.5749928469241823</v>
      </c>
      <c r="AH1408" s="13">
        <f t="shared" si="530"/>
        <v>2.5749928469241823</v>
      </c>
    </row>
    <row r="1409" spans="1:34" x14ac:dyDescent="0.2">
      <c r="A1409" s="8">
        <f t="shared" si="527"/>
        <v>139900</v>
      </c>
      <c r="B1409" s="9">
        <f t="shared" si="528"/>
        <v>139.9</v>
      </c>
      <c r="C1409" s="13">
        <f>tarifest3(A1409,$A$3,Param!$B$5,Param!$C$5,Param!$D$5,Param!$E$5,Param!$B$6,Param!$C$6,Param!$D$6,Param!$E$6)</f>
        <v>49421</v>
      </c>
      <c r="D1409" s="3">
        <f t="shared" si="517"/>
        <v>35.325947105075059</v>
      </c>
      <c r="E1409" s="3">
        <f>tarifest3grenz(A1409,$A$3,Param!$B$5,Param!$C$5,Param!$D$5,Param!$E$5,Param!$B$6,Param!$C$6,Param!$D$6,Param!$E$6)*100</f>
        <v>42</v>
      </c>
      <c r="F1409" s="13">
        <f>soli3(C1409,$A$3,Param!$J$4,Param!$J$5,Param!$J$6)</f>
        <v>2718.15</v>
      </c>
      <c r="G1409" s="3">
        <f>soli3grenz(C1409,$A$3,Param!$J$4,Param!$J$5,Param!$J$6)*100</f>
        <v>5.5</v>
      </c>
      <c r="H1409" s="13">
        <f t="shared" si="508"/>
        <v>52139.15</v>
      </c>
      <c r="I1409" s="3">
        <f t="shared" si="531"/>
        <v>37.268870621872772</v>
      </c>
      <c r="J1409" s="13">
        <f t="shared" si="509"/>
        <v>44.309999999999995</v>
      </c>
      <c r="K1409" s="13">
        <f>tarifest3(A1409,$A$3,Param!$B$10,Param!$C$10,Param!$D$10,Param!$E$10,Param!$B$11,Param!$C$11,Param!$D$11,Param!$E$11)</f>
        <v>53767</v>
      </c>
      <c r="L1409" s="3">
        <f t="shared" si="518"/>
        <v>38.432451751250895</v>
      </c>
      <c r="M1409" s="3">
        <f>tarifest3grenz(A1409,$A$3,Param!$B$10,Param!$C$10,Param!$D$10,Param!$E$10,Param!$B$11,Param!$C$11,Param!$D$11,Param!$E$11)*100</f>
        <v>42</v>
      </c>
      <c r="N1409" s="3">
        <f t="shared" si="519"/>
        <v>39367</v>
      </c>
      <c r="O1409" s="3">
        <f t="shared" si="520"/>
        <v>28.13938527519657</v>
      </c>
      <c r="P1409" s="13">
        <f t="shared" si="510"/>
        <v>97930</v>
      </c>
      <c r="Q1409" s="13">
        <f t="shared" si="521"/>
        <v>0</v>
      </c>
      <c r="R1409" s="13">
        <f>tarifest3(A1409-$K$3,$A$3,Param!$B$10,Param!$C$10,Param!$D$10,Param!$E$10,Param!$B$11,Param!$C$11,Param!$D$11,Param!$E$11)</f>
        <v>45127</v>
      </c>
      <c r="S1409" s="3">
        <f t="shared" si="522"/>
        <v>32.256611865618304</v>
      </c>
      <c r="T1409" s="3">
        <f>IF(A1409&lt;$K$3,$K$2,tarifest3grenz(A1409-$K$3,$A$3,Param!$B$10,Param!$C$10,Param!$D$10,Param!$E$10,Param!$B$11,Param!$C$11,Param!$D$11,Param!$E$11))*100</f>
        <v>42</v>
      </c>
      <c r="U1409" s="3">
        <f>MAX(K1409-tarifest3($K$3,$A$3,Param!$B$10,Param!$C$10,Param!$D$10,Param!$E$10,Param!$B$11,Param!$C$11,Param!$D$11,Param!$E$11),0)</f>
        <v>48537</v>
      </c>
      <c r="V1409" s="3">
        <f t="shared" si="523"/>
        <v>34.69406719085061</v>
      </c>
      <c r="W1409" s="3">
        <f t="shared" si="524"/>
        <v>42</v>
      </c>
      <c r="X1409" s="3">
        <f>soli3grenz(K1409,$A$3,Param!$J$9,Param!$J$10,Param!$J$11)*100</f>
        <v>5.5</v>
      </c>
      <c r="Y1409" s="13">
        <f t="shared" si="511"/>
        <v>48537</v>
      </c>
      <c r="Z1409" s="3">
        <f t="shared" si="525"/>
        <v>34.69406719085061</v>
      </c>
      <c r="AA1409" s="13">
        <f t="shared" si="512"/>
        <v>42</v>
      </c>
      <c r="AB1409" s="13">
        <f t="shared" si="513"/>
        <v>-3602.1500000000015</v>
      </c>
      <c r="AC1409" s="13">
        <f t="shared" si="514"/>
        <v>-2.5748034310221612</v>
      </c>
      <c r="AD1409" s="13">
        <f t="shared" si="515"/>
        <v>-2.3099999999999952</v>
      </c>
      <c r="AE1409" s="3">
        <f t="shared" si="516"/>
        <v>0</v>
      </c>
      <c r="AF1409" s="13">
        <f t="shared" si="529"/>
        <v>3602.1500000000015</v>
      </c>
      <c r="AG1409" s="13">
        <f t="shared" si="526"/>
        <v>2.5748034310221612</v>
      </c>
      <c r="AH1409" s="13">
        <f t="shared" si="530"/>
        <v>2.5748034310221612</v>
      </c>
    </row>
    <row r="1410" spans="1:34" x14ac:dyDescent="0.2">
      <c r="A1410" s="8">
        <f t="shared" si="527"/>
        <v>140000</v>
      </c>
      <c r="B1410" s="9">
        <f t="shared" si="528"/>
        <v>140</v>
      </c>
      <c r="C1410" s="13">
        <f>tarifest3(A1410,$A$3,Param!$B$5,Param!$C$5,Param!$D$5,Param!$E$5,Param!$B$6,Param!$C$6,Param!$D$6,Param!$E$6)</f>
        <v>49463</v>
      </c>
      <c r="D1410" s="3">
        <f t="shared" si="517"/>
        <v>35.330714285714286</v>
      </c>
      <c r="E1410" s="3">
        <f>tarifest3grenz(A1410,$A$3,Param!$B$5,Param!$C$5,Param!$D$5,Param!$E$5,Param!$B$6,Param!$C$6,Param!$D$6,Param!$E$6)*100</f>
        <v>42</v>
      </c>
      <c r="F1410" s="13">
        <f>soli3(C1410,$A$3,Param!$J$4,Param!$J$5,Param!$J$6)</f>
        <v>2720.46</v>
      </c>
      <c r="G1410" s="3">
        <f>soli3grenz(C1410,$A$3,Param!$J$4,Param!$J$5,Param!$J$6)*100</f>
        <v>5.5</v>
      </c>
      <c r="H1410" s="13">
        <f t="shared" si="508"/>
        <v>52183.46</v>
      </c>
      <c r="I1410" s="3">
        <f t="shared" si="531"/>
        <v>37.273899999999998</v>
      </c>
      <c r="J1410" s="13">
        <f t="shared" si="509"/>
        <v>44.309999999999995</v>
      </c>
      <c r="K1410" s="13">
        <f>tarifest3(A1410,$A$3,Param!$B$10,Param!$C$10,Param!$D$10,Param!$E$10,Param!$B$11,Param!$C$11,Param!$D$11,Param!$E$11)</f>
        <v>53809</v>
      </c>
      <c r="L1410" s="3">
        <f t="shared" si="518"/>
        <v>38.435000000000002</v>
      </c>
      <c r="M1410" s="3">
        <f>tarifest3grenz(A1410,$A$3,Param!$B$10,Param!$C$10,Param!$D$10,Param!$E$10,Param!$B$11,Param!$C$11,Param!$D$11,Param!$E$11)*100</f>
        <v>42</v>
      </c>
      <c r="N1410" s="3">
        <f t="shared" si="519"/>
        <v>39409</v>
      </c>
      <c r="O1410" s="3">
        <f t="shared" si="520"/>
        <v>28.149285714285714</v>
      </c>
      <c r="P1410" s="13">
        <f t="shared" si="510"/>
        <v>98000</v>
      </c>
      <c r="Q1410" s="13">
        <f t="shared" si="521"/>
        <v>0</v>
      </c>
      <c r="R1410" s="13">
        <f>tarifest3(A1410-$K$3,$A$3,Param!$B$10,Param!$C$10,Param!$D$10,Param!$E$10,Param!$B$11,Param!$C$11,Param!$D$11,Param!$E$11)</f>
        <v>45169</v>
      </c>
      <c r="S1410" s="3">
        <f t="shared" si="522"/>
        <v>32.263571428571431</v>
      </c>
      <c r="T1410" s="3">
        <f>IF(A1410&lt;$K$3,$K$2,tarifest3grenz(A1410-$K$3,$A$3,Param!$B$10,Param!$C$10,Param!$D$10,Param!$E$10,Param!$B$11,Param!$C$11,Param!$D$11,Param!$E$11))*100</f>
        <v>42</v>
      </c>
      <c r="U1410" s="3">
        <f>MAX(K1410-tarifest3($K$3,$A$3,Param!$B$10,Param!$C$10,Param!$D$10,Param!$E$10,Param!$B$11,Param!$C$11,Param!$D$11,Param!$E$11),0)</f>
        <v>48579</v>
      </c>
      <c r="V1410" s="3">
        <f t="shared" si="523"/>
        <v>34.699285714285715</v>
      </c>
      <c r="W1410" s="3">
        <f t="shared" si="524"/>
        <v>42</v>
      </c>
      <c r="X1410" s="3">
        <f>soli3grenz(K1410,$A$3,Param!$J$9,Param!$J$10,Param!$J$11)*100</f>
        <v>5.5</v>
      </c>
      <c r="Y1410" s="13">
        <f t="shared" si="511"/>
        <v>48579</v>
      </c>
      <c r="Z1410" s="3">
        <f t="shared" si="525"/>
        <v>34.699285714285715</v>
      </c>
      <c r="AA1410" s="13">
        <f t="shared" si="512"/>
        <v>42</v>
      </c>
      <c r="AB1410" s="13">
        <f t="shared" si="513"/>
        <v>-3604.4599999999991</v>
      </c>
      <c r="AC1410" s="13">
        <f t="shared" si="514"/>
        <v>-2.5746142857142829</v>
      </c>
      <c r="AD1410" s="13">
        <f t="shared" si="515"/>
        <v>-2.3099999999999952</v>
      </c>
      <c r="AE1410" s="3">
        <f t="shared" si="516"/>
        <v>0</v>
      </c>
      <c r="AF1410" s="13">
        <f t="shared" si="529"/>
        <v>3604.4599999999991</v>
      </c>
      <c r="AG1410" s="13">
        <f t="shared" si="526"/>
        <v>2.5746142857142829</v>
      </c>
      <c r="AH1410" s="13">
        <f t="shared" si="530"/>
        <v>2.5746142857142829</v>
      </c>
    </row>
    <row r="1411" spans="1:34" x14ac:dyDescent="0.2">
      <c r="A1411" s="8">
        <f t="shared" si="527"/>
        <v>140100</v>
      </c>
      <c r="B1411" s="9">
        <f t="shared" si="528"/>
        <v>140.1</v>
      </c>
      <c r="C1411" s="13">
        <f>tarifest3(A1411,$A$3,Param!$B$5,Param!$C$5,Param!$D$5,Param!$E$5,Param!$B$6,Param!$C$6,Param!$D$6,Param!$E$6)</f>
        <v>49505</v>
      </c>
      <c r="D1411" s="3">
        <f t="shared" si="517"/>
        <v>35.335474660956464</v>
      </c>
      <c r="E1411" s="3">
        <f>tarifest3grenz(A1411,$A$3,Param!$B$5,Param!$C$5,Param!$D$5,Param!$E$5,Param!$B$6,Param!$C$6,Param!$D$6,Param!$E$6)*100</f>
        <v>42</v>
      </c>
      <c r="F1411" s="13">
        <f>soli3(C1411,$A$3,Param!$J$4,Param!$J$5,Param!$J$6)</f>
        <v>2722.77</v>
      </c>
      <c r="G1411" s="3">
        <f>soli3grenz(C1411,$A$3,Param!$J$4,Param!$J$5,Param!$J$6)*100</f>
        <v>5.5</v>
      </c>
      <c r="H1411" s="13">
        <f t="shared" si="508"/>
        <v>52227.77</v>
      </c>
      <c r="I1411" s="3">
        <f t="shared" si="531"/>
        <v>37.27892219842969</v>
      </c>
      <c r="J1411" s="13">
        <f t="shared" si="509"/>
        <v>44.309999999999995</v>
      </c>
      <c r="K1411" s="13">
        <f>tarifest3(A1411,$A$3,Param!$B$10,Param!$C$10,Param!$D$10,Param!$E$10,Param!$B$11,Param!$C$11,Param!$D$11,Param!$E$11)</f>
        <v>53851</v>
      </c>
      <c r="L1411" s="3">
        <f t="shared" si="518"/>
        <v>38.437544610992148</v>
      </c>
      <c r="M1411" s="3">
        <f>tarifest3grenz(A1411,$A$3,Param!$B$10,Param!$C$10,Param!$D$10,Param!$E$10,Param!$B$11,Param!$C$11,Param!$D$11,Param!$E$11)*100</f>
        <v>42</v>
      </c>
      <c r="N1411" s="3">
        <f t="shared" si="519"/>
        <v>39451</v>
      </c>
      <c r="O1411" s="3">
        <f t="shared" si="520"/>
        <v>28.159172019985725</v>
      </c>
      <c r="P1411" s="13">
        <f t="shared" si="510"/>
        <v>98070</v>
      </c>
      <c r="Q1411" s="13">
        <f t="shared" si="521"/>
        <v>0</v>
      </c>
      <c r="R1411" s="13">
        <f>tarifest3(A1411-$K$3,$A$3,Param!$B$10,Param!$C$10,Param!$D$10,Param!$E$10,Param!$B$11,Param!$C$11,Param!$D$11,Param!$E$11)</f>
        <v>45211</v>
      </c>
      <c r="S1411" s="3">
        <f t="shared" si="522"/>
        <v>32.270521056388297</v>
      </c>
      <c r="T1411" s="3">
        <f>IF(A1411&lt;$K$3,$K$2,tarifest3grenz(A1411-$K$3,$A$3,Param!$B$10,Param!$C$10,Param!$D$10,Param!$E$10,Param!$B$11,Param!$C$11,Param!$D$11,Param!$E$11))*100</f>
        <v>42</v>
      </c>
      <c r="U1411" s="3">
        <f>MAX(K1411-tarifest3($K$3,$A$3,Param!$B$10,Param!$C$10,Param!$D$10,Param!$E$10,Param!$B$11,Param!$C$11,Param!$D$11,Param!$E$11),0)</f>
        <v>48621</v>
      </c>
      <c r="V1411" s="3">
        <f t="shared" si="523"/>
        <v>34.704496788008562</v>
      </c>
      <c r="W1411" s="3">
        <f t="shared" si="524"/>
        <v>42</v>
      </c>
      <c r="X1411" s="3">
        <f>soli3grenz(K1411,$A$3,Param!$J$9,Param!$J$10,Param!$J$11)*100</f>
        <v>5.5</v>
      </c>
      <c r="Y1411" s="13">
        <f t="shared" si="511"/>
        <v>48621</v>
      </c>
      <c r="Z1411" s="3">
        <f t="shared" si="525"/>
        <v>34.704496788008562</v>
      </c>
      <c r="AA1411" s="13">
        <f t="shared" si="512"/>
        <v>42</v>
      </c>
      <c r="AB1411" s="13">
        <f t="shared" si="513"/>
        <v>-3606.7699999999968</v>
      </c>
      <c r="AC1411" s="13">
        <f t="shared" si="514"/>
        <v>-2.5744254104211279</v>
      </c>
      <c r="AD1411" s="13">
        <f t="shared" si="515"/>
        <v>-2.3099999999999952</v>
      </c>
      <c r="AE1411" s="3">
        <f t="shared" si="516"/>
        <v>0</v>
      </c>
      <c r="AF1411" s="13">
        <f t="shared" si="529"/>
        <v>3606.7699999999968</v>
      </c>
      <c r="AG1411" s="13">
        <f t="shared" si="526"/>
        <v>2.5744254104211279</v>
      </c>
      <c r="AH1411" s="13">
        <f t="shared" si="530"/>
        <v>2.5744254104211279</v>
      </c>
    </row>
    <row r="1412" spans="1:34" x14ac:dyDescent="0.2">
      <c r="A1412" s="8">
        <f t="shared" si="527"/>
        <v>140200</v>
      </c>
      <c r="B1412" s="9">
        <f t="shared" si="528"/>
        <v>140.19999999999999</v>
      </c>
      <c r="C1412" s="13">
        <f>tarifest3(A1412,$A$3,Param!$B$5,Param!$C$5,Param!$D$5,Param!$E$5,Param!$B$6,Param!$C$6,Param!$D$6,Param!$E$6)</f>
        <v>49547</v>
      </c>
      <c r="D1412" s="3">
        <f t="shared" si="517"/>
        <v>35.340228245363761</v>
      </c>
      <c r="E1412" s="3">
        <f>tarifest3grenz(A1412,$A$3,Param!$B$5,Param!$C$5,Param!$D$5,Param!$E$5,Param!$B$6,Param!$C$6,Param!$D$6,Param!$E$6)*100</f>
        <v>42</v>
      </c>
      <c r="F1412" s="13">
        <f>soli3(C1412,$A$3,Param!$J$4,Param!$J$5,Param!$J$6)</f>
        <v>2725.08</v>
      </c>
      <c r="G1412" s="3">
        <f>soli3grenz(C1412,$A$3,Param!$J$4,Param!$J$5,Param!$J$6)*100</f>
        <v>5.5</v>
      </c>
      <c r="H1412" s="13">
        <f t="shared" si="508"/>
        <v>52272.08</v>
      </c>
      <c r="I1412" s="3">
        <f t="shared" si="531"/>
        <v>37.283937232524963</v>
      </c>
      <c r="J1412" s="13">
        <f t="shared" si="509"/>
        <v>44.309999999999995</v>
      </c>
      <c r="K1412" s="13">
        <f>tarifest3(A1412,$A$3,Param!$B$10,Param!$C$10,Param!$D$10,Param!$E$10,Param!$B$11,Param!$C$11,Param!$D$11,Param!$E$11)</f>
        <v>53893</v>
      </c>
      <c r="L1412" s="3">
        <f t="shared" si="518"/>
        <v>38.440085592011414</v>
      </c>
      <c r="M1412" s="3">
        <f>tarifest3grenz(A1412,$A$3,Param!$B$10,Param!$C$10,Param!$D$10,Param!$E$10,Param!$B$11,Param!$C$11,Param!$D$11,Param!$E$11)*100</f>
        <v>42</v>
      </c>
      <c r="N1412" s="3">
        <f t="shared" si="519"/>
        <v>39493</v>
      </c>
      <c r="O1412" s="3">
        <f t="shared" si="520"/>
        <v>28.169044222539231</v>
      </c>
      <c r="P1412" s="13">
        <f t="shared" si="510"/>
        <v>98140</v>
      </c>
      <c r="Q1412" s="13">
        <f t="shared" si="521"/>
        <v>0</v>
      </c>
      <c r="R1412" s="13">
        <f>tarifest3(A1412-$K$3,$A$3,Param!$B$10,Param!$C$10,Param!$D$10,Param!$E$10,Param!$B$11,Param!$C$11,Param!$D$11,Param!$E$11)</f>
        <v>45253</v>
      </c>
      <c r="S1412" s="3">
        <f t="shared" si="522"/>
        <v>32.277460770328105</v>
      </c>
      <c r="T1412" s="3">
        <f>IF(A1412&lt;$K$3,$K$2,tarifest3grenz(A1412-$K$3,$A$3,Param!$B$10,Param!$C$10,Param!$D$10,Param!$E$10,Param!$B$11,Param!$C$11,Param!$D$11,Param!$E$11))*100</f>
        <v>42</v>
      </c>
      <c r="U1412" s="3">
        <f>MAX(K1412-tarifest3($K$3,$A$3,Param!$B$10,Param!$C$10,Param!$D$10,Param!$E$10,Param!$B$11,Param!$C$11,Param!$D$11,Param!$E$11),0)</f>
        <v>48663</v>
      </c>
      <c r="V1412" s="3">
        <f t="shared" si="523"/>
        <v>34.709700427960058</v>
      </c>
      <c r="W1412" s="3">
        <f t="shared" si="524"/>
        <v>42</v>
      </c>
      <c r="X1412" s="3">
        <f>soli3grenz(K1412,$A$3,Param!$J$9,Param!$J$10,Param!$J$11)*100</f>
        <v>5.5</v>
      </c>
      <c r="Y1412" s="13">
        <f t="shared" si="511"/>
        <v>48663</v>
      </c>
      <c r="Z1412" s="3">
        <f t="shared" si="525"/>
        <v>34.709700427960058</v>
      </c>
      <c r="AA1412" s="13">
        <f t="shared" si="512"/>
        <v>42</v>
      </c>
      <c r="AB1412" s="13">
        <f t="shared" si="513"/>
        <v>-3609.0800000000017</v>
      </c>
      <c r="AC1412" s="13">
        <f t="shared" si="514"/>
        <v>-2.5742368045649044</v>
      </c>
      <c r="AD1412" s="13">
        <f t="shared" si="515"/>
        <v>-2.3099999999999952</v>
      </c>
      <c r="AE1412" s="3">
        <f t="shared" si="516"/>
        <v>0</v>
      </c>
      <c r="AF1412" s="13">
        <f t="shared" si="529"/>
        <v>3609.0800000000017</v>
      </c>
      <c r="AG1412" s="13">
        <f t="shared" si="526"/>
        <v>2.5742368045649044</v>
      </c>
      <c r="AH1412" s="13">
        <f t="shared" si="530"/>
        <v>2.5742368045649044</v>
      </c>
    </row>
    <row r="1413" spans="1:34" x14ac:dyDescent="0.2">
      <c r="A1413" s="8">
        <f t="shared" si="527"/>
        <v>140300</v>
      </c>
      <c r="B1413" s="9">
        <f t="shared" si="528"/>
        <v>140.30000000000001</v>
      </c>
      <c r="C1413" s="13">
        <f>tarifest3(A1413,$A$3,Param!$B$5,Param!$C$5,Param!$D$5,Param!$E$5,Param!$B$6,Param!$C$6,Param!$D$6,Param!$E$6)</f>
        <v>49589</v>
      </c>
      <c r="D1413" s="3">
        <f t="shared" si="517"/>
        <v>35.344975053456878</v>
      </c>
      <c r="E1413" s="3">
        <f>tarifest3grenz(A1413,$A$3,Param!$B$5,Param!$C$5,Param!$D$5,Param!$E$5,Param!$B$6,Param!$C$6,Param!$D$6,Param!$E$6)*100</f>
        <v>42</v>
      </c>
      <c r="F1413" s="13">
        <f>soli3(C1413,$A$3,Param!$J$4,Param!$J$5,Param!$J$6)</f>
        <v>2727.39</v>
      </c>
      <c r="G1413" s="3">
        <f>soli3grenz(C1413,$A$3,Param!$J$4,Param!$J$5,Param!$J$6)*100</f>
        <v>5.5</v>
      </c>
      <c r="H1413" s="13">
        <f t="shared" si="508"/>
        <v>52316.39</v>
      </c>
      <c r="I1413" s="3">
        <f t="shared" si="531"/>
        <v>37.288945117605131</v>
      </c>
      <c r="J1413" s="13">
        <f t="shared" si="509"/>
        <v>44.309999999999995</v>
      </c>
      <c r="K1413" s="13">
        <f>tarifest3(A1413,$A$3,Param!$B$10,Param!$C$10,Param!$D$10,Param!$E$10,Param!$B$11,Param!$C$11,Param!$D$11,Param!$E$11)</f>
        <v>53935</v>
      </c>
      <c r="L1413" s="3">
        <f t="shared" si="518"/>
        <v>38.442622950819668</v>
      </c>
      <c r="M1413" s="3">
        <f>tarifest3grenz(A1413,$A$3,Param!$B$10,Param!$C$10,Param!$D$10,Param!$E$10,Param!$B$11,Param!$C$11,Param!$D$11,Param!$E$11)*100</f>
        <v>42</v>
      </c>
      <c r="N1413" s="3">
        <f t="shared" si="519"/>
        <v>39535</v>
      </c>
      <c r="O1413" s="3">
        <f t="shared" si="520"/>
        <v>28.178902352102636</v>
      </c>
      <c r="P1413" s="13">
        <f t="shared" si="510"/>
        <v>98210</v>
      </c>
      <c r="Q1413" s="13">
        <f t="shared" si="521"/>
        <v>0</v>
      </c>
      <c r="R1413" s="13">
        <f>tarifest3(A1413-$K$3,$A$3,Param!$B$10,Param!$C$10,Param!$D$10,Param!$E$10,Param!$B$11,Param!$C$11,Param!$D$11,Param!$E$11)</f>
        <v>45295</v>
      </c>
      <c r="S1413" s="3">
        <f t="shared" si="522"/>
        <v>32.28439059158945</v>
      </c>
      <c r="T1413" s="3">
        <f>IF(A1413&lt;$K$3,$K$2,tarifest3grenz(A1413-$K$3,$A$3,Param!$B$10,Param!$C$10,Param!$D$10,Param!$E$10,Param!$B$11,Param!$C$11,Param!$D$11,Param!$E$11))*100</f>
        <v>42</v>
      </c>
      <c r="U1413" s="3">
        <f>MAX(K1413-tarifest3($K$3,$A$3,Param!$B$10,Param!$C$10,Param!$D$10,Param!$E$10,Param!$B$11,Param!$C$11,Param!$D$11,Param!$E$11),0)</f>
        <v>48705</v>
      </c>
      <c r="V1413" s="3">
        <f t="shared" si="523"/>
        <v>34.714896650035634</v>
      </c>
      <c r="W1413" s="3">
        <f t="shared" si="524"/>
        <v>42</v>
      </c>
      <c r="X1413" s="3">
        <f>soli3grenz(K1413,$A$3,Param!$J$9,Param!$J$10,Param!$J$11)*100</f>
        <v>5.5</v>
      </c>
      <c r="Y1413" s="13">
        <f t="shared" si="511"/>
        <v>48705</v>
      </c>
      <c r="Z1413" s="3">
        <f t="shared" si="525"/>
        <v>34.714896650035634</v>
      </c>
      <c r="AA1413" s="13">
        <f t="shared" si="512"/>
        <v>42</v>
      </c>
      <c r="AB1413" s="13">
        <f t="shared" si="513"/>
        <v>-3611.3899999999994</v>
      </c>
      <c r="AC1413" s="13">
        <f t="shared" si="514"/>
        <v>-2.5740484675694972</v>
      </c>
      <c r="AD1413" s="13">
        <f t="shared" si="515"/>
        <v>-2.3099999999999952</v>
      </c>
      <c r="AE1413" s="3">
        <f t="shared" si="516"/>
        <v>0</v>
      </c>
      <c r="AF1413" s="13">
        <f t="shared" si="529"/>
        <v>3611.3899999999994</v>
      </c>
      <c r="AG1413" s="13">
        <f t="shared" si="526"/>
        <v>2.5740484675694972</v>
      </c>
      <c r="AH1413" s="13">
        <f t="shared" si="530"/>
        <v>2.5740484675694972</v>
      </c>
    </row>
    <row r="1414" spans="1:34" x14ac:dyDescent="0.2">
      <c r="A1414" s="8">
        <f t="shared" si="527"/>
        <v>140400</v>
      </c>
      <c r="B1414" s="9">
        <f t="shared" si="528"/>
        <v>140.4</v>
      </c>
      <c r="C1414" s="13">
        <f>tarifest3(A1414,$A$3,Param!$B$5,Param!$C$5,Param!$D$5,Param!$E$5,Param!$B$6,Param!$C$6,Param!$D$6,Param!$E$6)</f>
        <v>49631</v>
      </c>
      <c r="D1414" s="3">
        <f t="shared" si="517"/>
        <v>35.349715099715098</v>
      </c>
      <c r="E1414" s="3">
        <f>tarifest3grenz(A1414,$A$3,Param!$B$5,Param!$C$5,Param!$D$5,Param!$E$5,Param!$B$6,Param!$C$6,Param!$D$6,Param!$E$6)*100</f>
        <v>42</v>
      </c>
      <c r="F1414" s="13">
        <f>soli3(C1414,$A$3,Param!$J$4,Param!$J$5,Param!$J$6)</f>
        <v>2729.7</v>
      </c>
      <c r="G1414" s="3">
        <f>soli3grenz(C1414,$A$3,Param!$J$4,Param!$J$5,Param!$J$6)*100</f>
        <v>5.5</v>
      </c>
      <c r="H1414" s="13">
        <f t="shared" si="508"/>
        <v>52360.7</v>
      </c>
      <c r="I1414" s="3">
        <f t="shared" si="531"/>
        <v>37.293945868945869</v>
      </c>
      <c r="J1414" s="13">
        <f t="shared" si="509"/>
        <v>44.309999999999995</v>
      </c>
      <c r="K1414" s="13">
        <f>tarifest3(A1414,$A$3,Param!$B$10,Param!$C$10,Param!$D$10,Param!$E$10,Param!$B$11,Param!$C$11,Param!$D$11,Param!$E$11)</f>
        <v>53977</v>
      </c>
      <c r="L1414" s="3">
        <f t="shared" si="518"/>
        <v>38.445156695156697</v>
      </c>
      <c r="M1414" s="3">
        <f>tarifest3grenz(A1414,$A$3,Param!$B$10,Param!$C$10,Param!$D$10,Param!$E$10,Param!$B$11,Param!$C$11,Param!$D$11,Param!$E$11)*100</f>
        <v>42</v>
      </c>
      <c r="N1414" s="3">
        <f t="shared" si="519"/>
        <v>39577</v>
      </c>
      <c r="O1414" s="3">
        <f t="shared" si="520"/>
        <v>28.188746438746438</v>
      </c>
      <c r="P1414" s="13">
        <f t="shared" si="510"/>
        <v>98280</v>
      </c>
      <c r="Q1414" s="13">
        <f t="shared" si="521"/>
        <v>0</v>
      </c>
      <c r="R1414" s="13">
        <f>tarifest3(A1414-$K$3,$A$3,Param!$B$10,Param!$C$10,Param!$D$10,Param!$E$10,Param!$B$11,Param!$C$11,Param!$D$11,Param!$E$11)</f>
        <v>45337</v>
      </c>
      <c r="S1414" s="3">
        <f t="shared" si="522"/>
        <v>32.291310541310544</v>
      </c>
      <c r="T1414" s="3">
        <f>IF(A1414&lt;$K$3,$K$2,tarifest3grenz(A1414-$K$3,$A$3,Param!$B$10,Param!$C$10,Param!$D$10,Param!$E$10,Param!$B$11,Param!$C$11,Param!$D$11,Param!$E$11))*100</f>
        <v>42</v>
      </c>
      <c r="U1414" s="3">
        <f>MAX(K1414-tarifest3($K$3,$A$3,Param!$B$10,Param!$C$10,Param!$D$10,Param!$E$10,Param!$B$11,Param!$C$11,Param!$D$11,Param!$E$11),0)</f>
        <v>48747</v>
      </c>
      <c r="V1414" s="3">
        <f t="shared" si="523"/>
        <v>34.720085470085472</v>
      </c>
      <c r="W1414" s="3">
        <f t="shared" si="524"/>
        <v>42</v>
      </c>
      <c r="X1414" s="3">
        <f>soli3grenz(K1414,$A$3,Param!$J$9,Param!$J$10,Param!$J$11)*100</f>
        <v>5.5</v>
      </c>
      <c r="Y1414" s="13">
        <f t="shared" si="511"/>
        <v>48747</v>
      </c>
      <c r="Z1414" s="3">
        <f t="shared" si="525"/>
        <v>34.720085470085472</v>
      </c>
      <c r="AA1414" s="13">
        <f t="shared" si="512"/>
        <v>42</v>
      </c>
      <c r="AB1414" s="13">
        <f t="shared" si="513"/>
        <v>-3613.6999999999971</v>
      </c>
      <c r="AC1414" s="13">
        <f t="shared" si="514"/>
        <v>-2.573860398860397</v>
      </c>
      <c r="AD1414" s="13">
        <f t="shared" si="515"/>
        <v>-2.3099999999999952</v>
      </c>
      <c r="AE1414" s="3">
        <f t="shared" si="516"/>
        <v>0</v>
      </c>
      <c r="AF1414" s="13">
        <f t="shared" si="529"/>
        <v>3613.6999999999971</v>
      </c>
      <c r="AG1414" s="13">
        <f t="shared" si="526"/>
        <v>2.573860398860397</v>
      </c>
      <c r="AH1414" s="13">
        <f t="shared" si="530"/>
        <v>2.573860398860397</v>
      </c>
    </row>
    <row r="1415" spans="1:34" x14ac:dyDescent="0.2">
      <c r="A1415" s="8">
        <f t="shared" si="527"/>
        <v>140500</v>
      </c>
      <c r="B1415" s="9">
        <f t="shared" si="528"/>
        <v>140.5</v>
      </c>
      <c r="C1415" s="13">
        <f>tarifest3(A1415,$A$3,Param!$B$5,Param!$C$5,Param!$D$5,Param!$E$5,Param!$B$6,Param!$C$6,Param!$D$6,Param!$E$6)</f>
        <v>49673</v>
      </c>
      <c r="D1415" s="3">
        <f t="shared" si="517"/>
        <v>35.354448398576508</v>
      </c>
      <c r="E1415" s="3">
        <f>tarifest3grenz(A1415,$A$3,Param!$B$5,Param!$C$5,Param!$D$5,Param!$E$5,Param!$B$6,Param!$C$6,Param!$D$6,Param!$E$6)*100</f>
        <v>42</v>
      </c>
      <c r="F1415" s="13">
        <f>soli3(C1415,$A$3,Param!$J$4,Param!$J$5,Param!$J$6)</f>
        <v>2732.01</v>
      </c>
      <c r="G1415" s="3">
        <f>soli3grenz(C1415,$A$3,Param!$J$4,Param!$J$5,Param!$J$6)*100</f>
        <v>5.5</v>
      </c>
      <c r="H1415" s="13">
        <f t="shared" si="508"/>
        <v>52405.01</v>
      </c>
      <c r="I1415" s="3">
        <f t="shared" si="531"/>
        <v>37.298939501779358</v>
      </c>
      <c r="J1415" s="13">
        <f t="shared" si="509"/>
        <v>44.309999999999995</v>
      </c>
      <c r="K1415" s="13">
        <f>tarifest3(A1415,$A$3,Param!$B$10,Param!$C$10,Param!$D$10,Param!$E$10,Param!$B$11,Param!$C$11,Param!$D$11,Param!$E$11)</f>
        <v>54019</v>
      </c>
      <c r="L1415" s="3">
        <f t="shared" si="518"/>
        <v>38.44768683274021</v>
      </c>
      <c r="M1415" s="3">
        <f>tarifest3grenz(A1415,$A$3,Param!$B$10,Param!$C$10,Param!$D$10,Param!$E$10,Param!$B$11,Param!$C$11,Param!$D$11,Param!$E$11)*100</f>
        <v>42</v>
      </c>
      <c r="N1415" s="3">
        <f t="shared" si="519"/>
        <v>39619</v>
      </c>
      <c r="O1415" s="3">
        <f t="shared" si="520"/>
        <v>28.198576512455514</v>
      </c>
      <c r="P1415" s="13">
        <f t="shared" si="510"/>
        <v>98350</v>
      </c>
      <c r="Q1415" s="13">
        <f t="shared" si="521"/>
        <v>0</v>
      </c>
      <c r="R1415" s="13">
        <f>tarifest3(A1415-$K$3,$A$3,Param!$B$10,Param!$C$10,Param!$D$10,Param!$E$10,Param!$B$11,Param!$C$11,Param!$D$11,Param!$E$11)</f>
        <v>45379</v>
      </c>
      <c r="S1415" s="3">
        <f t="shared" si="522"/>
        <v>32.298220640569397</v>
      </c>
      <c r="T1415" s="3">
        <f>IF(A1415&lt;$K$3,$K$2,tarifest3grenz(A1415-$K$3,$A$3,Param!$B$10,Param!$C$10,Param!$D$10,Param!$E$10,Param!$B$11,Param!$C$11,Param!$D$11,Param!$E$11))*100</f>
        <v>42</v>
      </c>
      <c r="U1415" s="3">
        <f>MAX(K1415-tarifest3($K$3,$A$3,Param!$B$10,Param!$C$10,Param!$D$10,Param!$E$10,Param!$B$11,Param!$C$11,Param!$D$11,Param!$E$11),0)</f>
        <v>48789</v>
      </c>
      <c r="V1415" s="3">
        <f t="shared" si="523"/>
        <v>34.725266903914594</v>
      </c>
      <c r="W1415" s="3">
        <f t="shared" si="524"/>
        <v>42</v>
      </c>
      <c r="X1415" s="3">
        <f>soli3grenz(K1415,$A$3,Param!$J$9,Param!$J$10,Param!$J$11)*100</f>
        <v>5.5</v>
      </c>
      <c r="Y1415" s="13">
        <f t="shared" si="511"/>
        <v>48789</v>
      </c>
      <c r="Z1415" s="3">
        <f t="shared" si="525"/>
        <v>34.725266903914594</v>
      </c>
      <c r="AA1415" s="13">
        <f t="shared" si="512"/>
        <v>42</v>
      </c>
      <c r="AB1415" s="13">
        <f t="shared" si="513"/>
        <v>-3616.010000000002</v>
      </c>
      <c r="AC1415" s="13">
        <f t="shared" si="514"/>
        <v>-2.5736725978647641</v>
      </c>
      <c r="AD1415" s="13">
        <f t="shared" si="515"/>
        <v>-2.3099999999999952</v>
      </c>
      <c r="AE1415" s="3">
        <f t="shared" si="516"/>
        <v>0</v>
      </c>
      <c r="AF1415" s="13">
        <f t="shared" si="529"/>
        <v>3616.010000000002</v>
      </c>
      <c r="AG1415" s="13">
        <f t="shared" si="526"/>
        <v>2.5736725978647641</v>
      </c>
      <c r="AH1415" s="13">
        <f t="shared" si="530"/>
        <v>2.5736725978647641</v>
      </c>
    </row>
    <row r="1416" spans="1:34" x14ac:dyDescent="0.2">
      <c r="A1416" s="8">
        <f t="shared" si="527"/>
        <v>140600</v>
      </c>
      <c r="B1416" s="9">
        <f t="shared" si="528"/>
        <v>140.6</v>
      </c>
      <c r="C1416" s="13">
        <f>tarifest3(A1416,$A$3,Param!$B$5,Param!$C$5,Param!$D$5,Param!$E$5,Param!$B$6,Param!$C$6,Param!$D$6,Param!$E$6)</f>
        <v>49715</v>
      </c>
      <c r="D1416" s="3">
        <f t="shared" si="517"/>
        <v>35.359174964438125</v>
      </c>
      <c r="E1416" s="3">
        <f>tarifest3grenz(A1416,$A$3,Param!$B$5,Param!$C$5,Param!$D$5,Param!$E$5,Param!$B$6,Param!$C$6,Param!$D$6,Param!$E$6)*100</f>
        <v>42</v>
      </c>
      <c r="F1416" s="13">
        <f>soli3(C1416,$A$3,Param!$J$4,Param!$J$5,Param!$J$6)</f>
        <v>2734.32</v>
      </c>
      <c r="G1416" s="3">
        <f>soli3grenz(C1416,$A$3,Param!$J$4,Param!$J$5,Param!$J$6)*100</f>
        <v>5.5</v>
      </c>
      <c r="H1416" s="13">
        <f t="shared" si="508"/>
        <v>52449.32</v>
      </c>
      <c r="I1416" s="3">
        <f t="shared" si="531"/>
        <v>37.303926031294452</v>
      </c>
      <c r="J1416" s="13">
        <f t="shared" si="509"/>
        <v>44.309999999999995</v>
      </c>
      <c r="K1416" s="13">
        <f>tarifest3(A1416,$A$3,Param!$B$10,Param!$C$10,Param!$D$10,Param!$E$10,Param!$B$11,Param!$C$11,Param!$D$11,Param!$E$11)</f>
        <v>54061</v>
      </c>
      <c r="L1416" s="3">
        <f t="shared" si="518"/>
        <v>38.450213371266003</v>
      </c>
      <c r="M1416" s="3">
        <f>tarifest3grenz(A1416,$A$3,Param!$B$10,Param!$C$10,Param!$D$10,Param!$E$10,Param!$B$11,Param!$C$11,Param!$D$11,Param!$E$11)*100</f>
        <v>42</v>
      </c>
      <c r="N1416" s="3">
        <f t="shared" si="519"/>
        <v>39661</v>
      </c>
      <c r="O1416" s="3">
        <f t="shared" si="520"/>
        <v>28.208392603129447</v>
      </c>
      <c r="P1416" s="13">
        <f t="shared" si="510"/>
        <v>98420</v>
      </c>
      <c r="Q1416" s="13">
        <f t="shared" si="521"/>
        <v>0</v>
      </c>
      <c r="R1416" s="13">
        <f>tarifest3(A1416-$K$3,$A$3,Param!$B$10,Param!$C$10,Param!$D$10,Param!$E$10,Param!$B$11,Param!$C$11,Param!$D$11,Param!$E$11)</f>
        <v>45421</v>
      </c>
      <c r="S1416" s="3">
        <f t="shared" si="522"/>
        <v>32.305120910384069</v>
      </c>
      <c r="T1416" s="3">
        <f>IF(A1416&lt;$K$3,$K$2,tarifest3grenz(A1416-$K$3,$A$3,Param!$B$10,Param!$C$10,Param!$D$10,Param!$E$10,Param!$B$11,Param!$C$11,Param!$D$11,Param!$E$11))*100</f>
        <v>42</v>
      </c>
      <c r="U1416" s="3">
        <f>MAX(K1416-tarifest3($K$3,$A$3,Param!$B$10,Param!$C$10,Param!$D$10,Param!$E$10,Param!$B$11,Param!$C$11,Param!$D$11,Param!$E$11),0)</f>
        <v>48831</v>
      </c>
      <c r="V1416" s="3">
        <f t="shared" si="523"/>
        <v>34.730440967283073</v>
      </c>
      <c r="W1416" s="3">
        <f t="shared" si="524"/>
        <v>42</v>
      </c>
      <c r="X1416" s="3">
        <f>soli3grenz(K1416,$A$3,Param!$J$9,Param!$J$10,Param!$J$11)*100</f>
        <v>5.5</v>
      </c>
      <c r="Y1416" s="13">
        <f t="shared" si="511"/>
        <v>48831</v>
      </c>
      <c r="Z1416" s="3">
        <f t="shared" si="525"/>
        <v>34.730440967283073</v>
      </c>
      <c r="AA1416" s="13">
        <f t="shared" si="512"/>
        <v>42</v>
      </c>
      <c r="AB1416" s="13">
        <f t="shared" si="513"/>
        <v>-3618.3199999999997</v>
      </c>
      <c r="AC1416" s="13">
        <f t="shared" si="514"/>
        <v>-2.5734850640113791</v>
      </c>
      <c r="AD1416" s="13">
        <f t="shared" si="515"/>
        <v>-2.3099999999999952</v>
      </c>
      <c r="AE1416" s="3">
        <f t="shared" si="516"/>
        <v>0</v>
      </c>
      <c r="AF1416" s="13">
        <f t="shared" si="529"/>
        <v>3618.3199999999997</v>
      </c>
      <c r="AG1416" s="13">
        <f t="shared" si="526"/>
        <v>2.5734850640113791</v>
      </c>
      <c r="AH1416" s="13">
        <f t="shared" si="530"/>
        <v>2.5734850640113791</v>
      </c>
    </row>
    <row r="1417" spans="1:34" x14ac:dyDescent="0.2">
      <c r="A1417" s="8">
        <f t="shared" si="527"/>
        <v>140700</v>
      </c>
      <c r="B1417" s="9">
        <f t="shared" si="528"/>
        <v>140.69999999999999</v>
      </c>
      <c r="C1417" s="13">
        <f>tarifest3(A1417,$A$3,Param!$B$5,Param!$C$5,Param!$D$5,Param!$E$5,Param!$B$6,Param!$C$6,Param!$D$6,Param!$E$6)</f>
        <v>49757</v>
      </c>
      <c r="D1417" s="3">
        <f t="shared" si="517"/>
        <v>35.363894811656003</v>
      </c>
      <c r="E1417" s="3">
        <f>tarifest3grenz(A1417,$A$3,Param!$B$5,Param!$C$5,Param!$D$5,Param!$E$5,Param!$B$6,Param!$C$6,Param!$D$6,Param!$E$6)*100</f>
        <v>42</v>
      </c>
      <c r="F1417" s="13">
        <f>soli3(C1417,$A$3,Param!$J$4,Param!$J$5,Param!$J$6)</f>
        <v>2736.63</v>
      </c>
      <c r="G1417" s="3">
        <f>soli3grenz(C1417,$A$3,Param!$J$4,Param!$J$5,Param!$J$6)*100</f>
        <v>5.5</v>
      </c>
      <c r="H1417" s="13">
        <f t="shared" si="508"/>
        <v>52493.63</v>
      </c>
      <c r="I1417" s="3">
        <f t="shared" si="531"/>
        <v>37.308905472636816</v>
      </c>
      <c r="J1417" s="13">
        <f t="shared" si="509"/>
        <v>44.309999999999995</v>
      </c>
      <c r="K1417" s="13">
        <f>tarifest3(A1417,$A$3,Param!$B$10,Param!$C$10,Param!$D$10,Param!$E$10,Param!$B$11,Param!$C$11,Param!$D$11,Param!$E$11)</f>
        <v>54103</v>
      </c>
      <c r="L1417" s="3">
        <f t="shared" si="518"/>
        <v>38.452736318407958</v>
      </c>
      <c r="M1417" s="3">
        <f>tarifest3grenz(A1417,$A$3,Param!$B$10,Param!$C$10,Param!$D$10,Param!$E$10,Param!$B$11,Param!$C$11,Param!$D$11,Param!$E$11)*100</f>
        <v>42</v>
      </c>
      <c r="N1417" s="3">
        <f t="shared" si="519"/>
        <v>39703</v>
      </c>
      <c r="O1417" s="3">
        <f t="shared" si="520"/>
        <v>28.218194740582803</v>
      </c>
      <c r="P1417" s="13">
        <f t="shared" si="510"/>
        <v>98490</v>
      </c>
      <c r="Q1417" s="13">
        <f t="shared" si="521"/>
        <v>0</v>
      </c>
      <c r="R1417" s="13">
        <f>tarifest3(A1417-$K$3,$A$3,Param!$B$10,Param!$C$10,Param!$D$10,Param!$E$10,Param!$B$11,Param!$C$11,Param!$D$11,Param!$E$11)</f>
        <v>45463</v>
      </c>
      <c r="S1417" s="3">
        <f t="shared" si="522"/>
        <v>32.312011371712863</v>
      </c>
      <c r="T1417" s="3">
        <f>IF(A1417&lt;$K$3,$K$2,tarifest3grenz(A1417-$K$3,$A$3,Param!$B$10,Param!$C$10,Param!$D$10,Param!$E$10,Param!$B$11,Param!$C$11,Param!$D$11,Param!$E$11))*100</f>
        <v>42</v>
      </c>
      <c r="U1417" s="3">
        <f>MAX(K1417-tarifest3($K$3,$A$3,Param!$B$10,Param!$C$10,Param!$D$10,Param!$E$10,Param!$B$11,Param!$C$11,Param!$D$11,Param!$E$11),0)</f>
        <v>48873</v>
      </c>
      <c r="V1417" s="3">
        <f t="shared" si="523"/>
        <v>34.735607675906181</v>
      </c>
      <c r="W1417" s="3">
        <f t="shared" si="524"/>
        <v>42</v>
      </c>
      <c r="X1417" s="3">
        <f>soli3grenz(K1417,$A$3,Param!$J$9,Param!$J$10,Param!$J$11)*100</f>
        <v>5.5</v>
      </c>
      <c r="Y1417" s="13">
        <f t="shared" si="511"/>
        <v>48873</v>
      </c>
      <c r="Z1417" s="3">
        <f t="shared" si="525"/>
        <v>34.735607675906181</v>
      </c>
      <c r="AA1417" s="13">
        <f t="shared" si="512"/>
        <v>42</v>
      </c>
      <c r="AB1417" s="13">
        <f t="shared" si="513"/>
        <v>-3620.6299999999974</v>
      </c>
      <c r="AC1417" s="13">
        <f t="shared" si="514"/>
        <v>-2.5732977967306354</v>
      </c>
      <c r="AD1417" s="13">
        <f t="shared" si="515"/>
        <v>-2.3099999999999952</v>
      </c>
      <c r="AE1417" s="3">
        <f t="shared" si="516"/>
        <v>0</v>
      </c>
      <c r="AF1417" s="13">
        <f t="shared" si="529"/>
        <v>3620.6299999999974</v>
      </c>
      <c r="AG1417" s="13">
        <f t="shared" si="526"/>
        <v>2.5732977967306354</v>
      </c>
      <c r="AH1417" s="13">
        <f t="shared" si="530"/>
        <v>2.5732977967306354</v>
      </c>
    </row>
    <row r="1418" spans="1:34" x14ac:dyDescent="0.2">
      <c r="A1418" s="8">
        <f t="shared" si="527"/>
        <v>140800</v>
      </c>
      <c r="B1418" s="9">
        <f t="shared" si="528"/>
        <v>140.80000000000001</v>
      </c>
      <c r="C1418" s="13">
        <f>tarifest3(A1418,$A$3,Param!$B$5,Param!$C$5,Param!$D$5,Param!$E$5,Param!$B$6,Param!$C$6,Param!$D$6,Param!$E$6)</f>
        <v>49799</v>
      </c>
      <c r="D1418" s="3">
        <f t="shared" si="517"/>
        <v>35.368607954545453</v>
      </c>
      <c r="E1418" s="3">
        <f>tarifest3grenz(A1418,$A$3,Param!$B$5,Param!$C$5,Param!$D$5,Param!$E$5,Param!$B$6,Param!$C$6,Param!$D$6,Param!$E$6)*100</f>
        <v>42</v>
      </c>
      <c r="F1418" s="13">
        <f>soli3(C1418,$A$3,Param!$J$4,Param!$J$5,Param!$J$6)</f>
        <v>2738.94</v>
      </c>
      <c r="G1418" s="3">
        <f>soli3grenz(C1418,$A$3,Param!$J$4,Param!$J$5,Param!$J$6)*100</f>
        <v>5.5</v>
      </c>
      <c r="H1418" s="13">
        <f t="shared" ref="H1418:H1481" si="532">+C1418+F1418</f>
        <v>52537.94</v>
      </c>
      <c r="I1418" s="3">
        <f t="shared" si="531"/>
        <v>37.313877840909093</v>
      </c>
      <c r="J1418" s="13">
        <f t="shared" ref="J1418:J1481" si="533">+E1418*(1+G1418/100)</f>
        <v>44.309999999999995</v>
      </c>
      <c r="K1418" s="13">
        <f>tarifest3(A1418,$A$3,Param!$B$10,Param!$C$10,Param!$D$10,Param!$E$10,Param!$B$11,Param!$C$11,Param!$D$11,Param!$E$11)</f>
        <v>54145</v>
      </c>
      <c r="L1418" s="3">
        <f t="shared" si="518"/>
        <v>38.455255681818187</v>
      </c>
      <c r="M1418" s="3">
        <f>tarifest3grenz(A1418,$A$3,Param!$B$10,Param!$C$10,Param!$D$10,Param!$E$10,Param!$B$11,Param!$C$11,Param!$D$11,Param!$E$11)*100</f>
        <v>42</v>
      </c>
      <c r="N1418" s="3">
        <f t="shared" si="519"/>
        <v>39745</v>
      </c>
      <c r="O1418" s="3">
        <f t="shared" si="520"/>
        <v>28.227982954545457</v>
      </c>
      <c r="P1418" s="13">
        <f t="shared" ref="P1418:P1481" si="534">+A1418*$K$2</f>
        <v>98560</v>
      </c>
      <c r="Q1418" s="13">
        <f t="shared" si="521"/>
        <v>0</v>
      </c>
      <c r="R1418" s="13">
        <f>tarifest3(A1418-$K$3,$A$3,Param!$B$10,Param!$C$10,Param!$D$10,Param!$E$10,Param!$B$11,Param!$C$11,Param!$D$11,Param!$E$11)</f>
        <v>45505</v>
      </c>
      <c r="S1418" s="3">
        <f t="shared" si="522"/>
        <v>32.318892045454547</v>
      </c>
      <c r="T1418" s="3">
        <f>IF(A1418&lt;$K$3,$K$2,tarifest3grenz(A1418-$K$3,$A$3,Param!$B$10,Param!$C$10,Param!$D$10,Param!$E$10,Param!$B$11,Param!$C$11,Param!$D$11,Param!$E$11))*100</f>
        <v>42</v>
      </c>
      <c r="U1418" s="3">
        <f>MAX(K1418-tarifest3($K$3,$A$3,Param!$B$10,Param!$C$10,Param!$D$10,Param!$E$10,Param!$B$11,Param!$C$11,Param!$D$11,Param!$E$11),0)</f>
        <v>48915</v>
      </c>
      <c r="V1418" s="3">
        <f t="shared" si="523"/>
        <v>34.740767045454547</v>
      </c>
      <c r="W1418" s="3">
        <f t="shared" si="524"/>
        <v>42</v>
      </c>
      <c r="X1418" s="3">
        <f>soli3grenz(K1418,$A$3,Param!$J$9,Param!$J$10,Param!$J$11)*100</f>
        <v>5.5</v>
      </c>
      <c r="Y1418" s="13">
        <f t="shared" ref="Y1418:Y1481" si="535">IF($Y$4=0,N1418,IF($Y$4=1,Q1418+R1418,IF($Y$4=2,Q1418+U1418)))</f>
        <v>48915</v>
      </c>
      <c r="Z1418" s="3">
        <f t="shared" si="525"/>
        <v>34.740767045454547</v>
      </c>
      <c r="AA1418" s="13">
        <f t="shared" ref="AA1418:AA1481" si="536">IF($Y$4=0,M1418,IF($Y$4=1,T1418,IF($Y$4=2,W1418)))</f>
        <v>42</v>
      </c>
      <c r="AB1418" s="13">
        <f t="shared" ref="AB1418:AB1481" si="537">+Y1418-H1418</f>
        <v>-3622.9400000000023</v>
      </c>
      <c r="AC1418" s="13">
        <f t="shared" ref="AC1418:AC1481" si="538">+Z1418-I1418</f>
        <v>-2.5731107954545465</v>
      </c>
      <c r="AD1418" s="13">
        <f t="shared" ref="AD1418:AD1481" si="539">+AA1418-J1418</f>
        <v>-2.3099999999999952</v>
      </c>
      <c r="AE1418" s="3">
        <f t="shared" ref="AE1418:AE1481" si="540">+M1418-E1418</f>
        <v>0</v>
      </c>
      <c r="AF1418" s="13">
        <f t="shared" si="529"/>
        <v>3622.9400000000023</v>
      </c>
      <c r="AG1418" s="13">
        <f t="shared" si="526"/>
        <v>2.5731107954545465</v>
      </c>
      <c r="AH1418" s="13">
        <f t="shared" si="530"/>
        <v>2.5731107954545465</v>
      </c>
    </row>
    <row r="1419" spans="1:34" x14ac:dyDescent="0.2">
      <c r="A1419" s="8">
        <f t="shared" si="527"/>
        <v>140900</v>
      </c>
      <c r="B1419" s="9">
        <f t="shared" si="528"/>
        <v>140.9</v>
      </c>
      <c r="C1419" s="13">
        <f>tarifest3(A1419,$A$3,Param!$B$5,Param!$C$5,Param!$D$5,Param!$E$5,Param!$B$6,Param!$C$6,Param!$D$6,Param!$E$6)</f>
        <v>49841</v>
      </c>
      <c r="D1419" s="3">
        <f t="shared" ref="D1419:D1482" si="541">IF($A1419=0,0,C1419/$A1419*100)</f>
        <v>35.373314407381123</v>
      </c>
      <c r="E1419" s="3">
        <f>tarifest3grenz(A1419,$A$3,Param!$B$5,Param!$C$5,Param!$D$5,Param!$E$5,Param!$B$6,Param!$C$6,Param!$D$6,Param!$E$6)*100</f>
        <v>42</v>
      </c>
      <c r="F1419" s="13">
        <f>soli3(C1419,$A$3,Param!$J$4,Param!$J$5,Param!$J$6)</f>
        <v>2741.25</v>
      </c>
      <c r="G1419" s="3">
        <f>soli3grenz(C1419,$A$3,Param!$J$4,Param!$J$5,Param!$J$6)*100</f>
        <v>5.5</v>
      </c>
      <c r="H1419" s="13">
        <f t="shared" si="532"/>
        <v>52582.25</v>
      </c>
      <c r="I1419" s="3">
        <f t="shared" si="531"/>
        <v>37.318843151171045</v>
      </c>
      <c r="J1419" s="13">
        <f t="shared" si="533"/>
        <v>44.309999999999995</v>
      </c>
      <c r="K1419" s="13">
        <f>tarifest3(A1419,$A$3,Param!$B$10,Param!$C$10,Param!$D$10,Param!$E$10,Param!$B$11,Param!$C$11,Param!$D$11,Param!$E$11)</f>
        <v>54187</v>
      </c>
      <c r="L1419" s="3">
        <f t="shared" ref="L1419:L1482" si="542">IF($A1419=0,0,K1419/$A1419*100)</f>
        <v>38.457771469127039</v>
      </c>
      <c r="M1419" s="3">
        <f>tarifest3grenz(A1419,$A$3,Param!$B$10,Param!$C$10,Param!$D$10,Param!$E$10,Param!$B$11,Param!$C$11,Param!$D$11,Param!$E$11)*100</f>
        <v>42</v>
      </c>
      <c r="N1419" s="3">
        <f t="shared" ref="N1419:N1482" si="543">+K1419-$K$1</f>
        <v>39787</v>
      </c>
      <c r="O1419" s="3">
        <f t="shared" ref="O1419:O1482" si="544">IF($A1419=0,0,N1419/$A1419*100)</f>
        <v>28.237757274662883</v>
      </c>
      <c r="P1419" s="13">
        <f t="shared" si="534"/>
        <v>98630</v>
      </c>
      <c r="Q1419" s="13">
        <f t="shared" ref="Q1419:Q1482" si="545">MIN(P1419-$K$1,0)</f>
        <v>0</v>
      </c>
      <c r="R1419" s="13">
        <f>tarifest3(A1419-$K$3,$A$3,Param!$B$10,Param!$C$10,Param!$D$10,Param!$E$10,Param!$B$11,Param!$C$11,Param!$D$11,Param!$E$11)</f>
        <v>45547</v>
      </c>
      <c r="S1419" s="3">
        <f t="shared" ref="S1419:S1482" si="546">IF($A1419=0,0,(Q1419+R1419)/$A1419*100)</f>
        <v>32.325762952448542</v>
      </c>
      <c r="T1419" s="3">
        <f>IF(A1419&lt;$K$3,$K$2,tarifest3grenz(A1419-$K$3,$A$3,Param!$B$10,Param!$C$10,Param!$D$10,Param!$E$10,Param!$B$11,Param!$C$11,Param!$D$11,Param!$E$11))*100</f>
        <v>42</v>
      </c>
      <c r="U1419" s="3">
        <f>MAX(K1419-tarifest3($K$3,$A$3,Param!$B$10,Param!$C$10,Param!$D$10,Param!$E$10,Param!$B$11,Param!$C$11,Param!$D$11,Param!$E$11),0)</f>
        <v>48957</v>
      </c>
      <c r="V1419" s="3">
        <f t="shared" ref="V1419:V1482" si="547">IF($A1419=0,0,(Q1419+U1419)/$A1419*100)</f>
        <v>34.745919091554292</v>
      </c>
      <c r="W1419" s="3">
        <f t="shared" ref="W1419:W1482" si="548">IF(A1419&lt;$K$3,$K$2*100,M1419)</f>
        <v>42</v>
      </c>
      <c r="X1419" s="3">
        <f>soli3grenz(K1419,$A$3,Param!$J$9,Param!$J$10,Param!$J$11)*100</f>
        <v>5.5</v>
      </c>
      <c r="Y1419" s="13">
        <f t="shared" si="535"/>
        <v>48957</v>
      </c>
      <c r="Z1419" s="3">
        <f t="shared" ref="Z1419:Z1482" si="549">IF($A1419=0,0,Y1419/$A1419*100)</f>
        <v>34.745919091554292</v>
      </c>
      <c r="AA1419" s="13">
        <f t="shared" si="536"/>
        <v>42</v>
      </c>
      <c r="AB1419" s="13">
        <f t="shared" si="537"/>
        <v>-3625.25</v>
      </c>
      <c r="AC1419" s="13">
        <f t="shared" si="538"/>
        <v>-2.5729240596167529</v>
      </c>
      <c r="AD1419" s="13">
        <f t="shared" si="539"/>
        <v>-2.3099999999999952</v>
      </c>
      <c r="AE1419" s="3">
        <f t="shared" si="540"/>
        <v>0</v>
      </c>
      <c r="AF1419" s="13">
        <f t="shared" si="529"/>
        <v>3625.25</v>
      </c>
      <c r="AG1419" s="13">
        <f t="shared" ref="AG1419:AG1482" si="550">-AC1419</f>
        <v>2.5729240596167529</v>
      </c>
      <c r="AH1419" s="13">
        <f t="shared" si="530"/>
        <v>2.5729240596167529</v>
      </c>
    </row>
    <row r="1420" spans="1:34" x14ac:dyDescent="0.2">
      <c r="A1420" s="8">
        <f t="shared" ref="A1420:A1483" si="551">+A1419+100</f>
        <v>141000</v>
      </c>
      <c r="B1420" s="9">
        <f t="shared" si="528"/>
        <v>141</v>
      </c>
      <c r="C1420" s="13">
        <f>tarifest3(A1420,$A$3,Param!$B$5,Param!$C$5,Param!$D$5,Param!$E$5,Param!$B$6,Param!$C$6,Param!$D$6,Param!$E$6)</f>
        <v>49883</v>
      </c>
      <c r="D1420" s="3">
        <f t="shared" si="541"/>
        <v>35.378014184397159</v>
      </c>
      <c r="E1420" s="3">
        <f>tarifest3grenz(A1420,$A$3,Param!$B$5,Param!$C$5,Param!$D$5,Param!$E$5,Param!$B$6,Param!$C$6,Param!$D$6,Param!$E$6)*100</f>
        <v>42</v>
      </c>
      <c r="F1420" s="13">
        <f>soli3(C1420,$A$3,Param!$J$4,Param!$J$5,Param!$J$6)</f>
        <v>2743.56</v>
      </c>
      <c r="G1420" s="3">
        <f>soli3grenz(C1420,$A$3,Param!$J$4,Param!$J$5,Param!$J$6)*100</f>
        <v>5.5</v>
      </c>
      <c r="H1420" s="13">
        <f t="shared" si="532"/>
        <v>52626.559999999998</v>
      </c>
      <c r="I1420" s="3">
        <f t="shared" si="531"/>
        <v>37.323801418439714</v>
      </c>
      <c r="J1420" s="13">
        <f t="shared" si="533"/>
        <v>44.309999999999995</v>
      </c>
      <c r="K1420" s="13">
        <f>tarifest3(A1420,$A$3,Param!$B$10,Param!$C$10,Param!$D$10,Param!$E$10,Param!$B$11,Param!$C$11,Param!$D$11,Param!$E$11)</f>
        <v>54229</v>
      </c>
      <c r="L1420" s="3">
        <f t="shared" si="542"/>
        <v>38.460283687943267</v>
      </c>
      <c r="M1420" s="3">
        <f>tarifest3grenz(A1420,$A$3,Param!$B$10,Param!$C$10,Param!$D$10,Param!$E$10,Param!$B$11,Param!$C$11,Param!$D$11,Param!$E$11)*100</f>
        <v>42</v>
      </c>
      <c r="N1420" s="3">
        <f t="shared" si="543"/>
        <v>39829</v>
      </c>
      <c r="O1420" s="3">
        <f t="shared" si="544"/>
        <v>28.247517730496451</v>
      </c>
      <c r="P1420" s="13">
        <f t="shared" si="534"/>
        <v>98700</v>
      </c>
      <c r="Q1420" s="13">
        <f t="shared" si="545"/>
        <v>0</v>
      </c>
      <c r="R1420" s="13">
        <f>tarifest3(A1420-$K$3,$A$3,Param!$B$10,Param!$C$10,Param!$D$10,Param!$E$10,Param!$B$11,Param!$C$11,Param!$D$11,Param!$E$11)</f>
        <v>45589</v>
      </c>
      <c r="S1420" s="3">
        <f t="shared" si="546"/>
        <v>32.332624113475177</v>
      </c>
      <c r="T1420" s="3">
        <f>IF(A1420&lt;$K$3,$K$2,tarifest3grenz(A1420-$K$3,$A$3,Param!$B$10,Param!$C$10,Param!$D$10,Param!$E$10,Param!$B$11,Param!$C$11,Param!$D$11,Param!$E$11))*100</f>
        <v>42</v>
      </c>
      <c r="U1420" s="3">
        <f>MAX(K1420-tarifest3($K$3,$A$3,Param!$B$10,Param!$C$10,Param!$D$10,Param!$E$10,Param!$B$11,Param!$C$11,Param!$D$11,Param!$E$11),0)</f>
        <v>48999</v>
      </c>
      <c r="V1420" s="3">
        <f t="shared" si="547"/>
        <v>34.751063829787235</v>
      </c>
      <c r="W1420" s="3">
        <f t="shared" si="548"/>
        <v>42</v>
      </c>
      <c r="X1420" s="3">
        <f>soli3grenz(K1420,$A$3,Param!$J$9,Param!$J$10,Param!$J$11)*100</f>
        <v>5.5</v>
      </c>
      <c r="Y1420" s="13">
        <f t="shared" si="535"/>
        <v>48999</v>
      </c>
      <c r="Z1420" s="3">
        <f t="shared" si="549"/>
        <v>34.751063829787235</v>
      </c>
      <c r="AA1420" s="13">
        <f t="shared" si="536"/>
        <v>42</v>
      </c>
      <c r="AB1420" s="13">
        <f t="shared" si="537"/>
        <v>-3627.5599999999977</v>
      </c>
      <c r="AC1420" s="13">
        <f t="shared" si="538"/>
        <v>-2.5727375886524797</v>
      </c>
      <c r="AD1420" s="13">
        <f t="shared" si="539"/>
        <v>-2.3099999999999952</v>
      </c>
      <c r="AE1420" s="3">
        <f t="shared" si="540"/>
        <v>0</v>
      </c>
      <c r="AF1420" s="13">
        <f t="shared" si="529"/>
        <v>3627.5599999999977</v>
      </c>
      <c r="AG1420" s="13">
        <f t="shared" si="550"/>
        <v>2.5727375886524797</v>
      </c>
      <c r="AH1420" s="13">
        <f t="shared" si="530"/>
        <v>2.5727375886524797</v>
      </c>
    </row>
    <row r="1421" spans="1:34" x14ac:dyDescent="0.2">
      <c r="A1421" s="8">
        <f t="shared" si="551"/>
        <v>141100</v>
      </c>
      <c r="B1421" s="9">
        <f t="shared" si="528"/>
        <v>141.1</v>
      </c>
      <c r="C1421" s="13">
        <f>tarifest3(A1421,$A$3,Param!$B$5,Param!$C$5,Param!$D$5,Param!$E$5,Param!$B$6,Param!$C$6,Param!$D$6,Param!$E$6)</f>
        <v>49925</v>
      </c>
      <c r="D1421" s="3">
        <f t="shared" si="541"/>
        <v>35.382707299787384</v>
      </c>
      <c r="E1421" s="3">
        <f>tarifest3grenz(A1421,$A$3,Param!$B$5,Param!$C$5,Param!$D$5,Param!$E$5,Param!$B$6,Param!$C$6,Param!$D$6,Param!$E$6)*100</f>
        <v>42</v>
      </c>
      <c r="F1421" s="13">
        <f>soli3(C1421,$A$3,Param!$J$4,Param!$J$5,Param!$J$6)</f>
        <v>2745.87</v>
      </c>
      <c r="G1421" s="3">
        <f>soli3grenz(C1421,$A$3,Param!$J$4,Param!$J$5,Param!$J$6)*100</f>
        <v>5.5</v>
      </c>
      <c r="H1421" s="13">
        <f t="shared" si="532"/>
        <v>52670.87</v>
      </c>
      <c r="I1421" s="3">
        <f t="shared" si="531"/>
        <v>37.328752657689584</v>
      </c>
      <c r="J1421" s="13">
        <f t="shared" si="533"/>
        <v>44.309999999999995</v>
      </c>
      <c r="K1421" s="13">
        <f>tarifest3(A1421,$A$3,Param!$B$10,Param!$C$10,Param!$D$10,Param!$E$10,Param!$B$11,Param!$C$11,Param!$D$11,Param!$E$11)</f>
        <v>54271</v>
      </c>
      <c r="L1421" s="3">
        <f t="shared" si="542"/>
        <v>38.462792345854005</v>
      </c>
      <c r="M1421" s="3">
        <f>tarifest3grenz(A1421,$A$3,Param!$B$10,Param!$C$10,Param!$D$10,Param!$E$10,Param!$B$11,Param!$C$11,Param!$D$11,Param!$E$11)*100</f>
        <v>42</v>
      </c>
      <c r="N1421" s="3">
        <f t="shared" si="543"/>
        <v>39871</v>
      </c>
      <c r="O1421" s="3">
        <f t="shared" si="544"/>
        <v>28.257264351523741</v>
      </c>
      <c r="P1421" s="13">
        <f t="shared" si="534"/>
        <v>98770</v>
      </c>
      <c r="Q1421" s="13">
        <f t="shared" si="545"/>
        <v>0</v>
      </c>
      <c r="R1421" s="13">
        <f>tarifest3(A1421-$K$3,$A$3,Param!$B$10,Param!$C$10,Param!$D$10,Param!$E$10,Param!$B$11,Param!$C$11,Param!$D$11,Param!$E$11)</f>
        <v>45631</v>
      </c>
      <c r="S1421" s="3">
        <f t="shared" si="546"/>
        <v>32.339475549255845</v>
      </c>
      <c r="T1421" s="3">
        <f>IF(A1421&lt;$K$3,$K$2,tarifest3grenz(A1421-$K$3,$A$3,Param!$B$10,Param!$C$10,Param!$D$10,Param!$E$10,Param!$B$11,Param!$C$11,Param!$D$11,Param!$E$11))*100</f>
        <v>42</v>
      </c>
      <c r="U1421" s="3">
        <f>MAX(K1421-tarifest3($K$3,$A$3,Param!$B$10,Param!$C$10,Param!$D$10,Param!$E$10,Param!$B$11,Param!$C$11,Param!$D$11,Param!$E$11),0)</f>
        <v>49041</v>
      </c>
      <c r="V1421" s="3">
        <f t="shared" si="547"/>
        <v>34.756201275690998</v>
      </c>
      <c r="W1421" s="3">
        <f t="shared" si="548"/>
        <v>42</v>
      </c>
      <c r="X1421" s="3">
        <f>soli3grenz(K1421,$A$3,Param!$J$9,Param!$J$10,Param!$J$11)*100</f>
        <v>5.5</v>
      </c>
      <c r="Y1421" s="13">
        <f t="shared" si="535"/>
        <v>49041</v>
      </c>
      <c r="Z1421" s="3">
        <f t="shared" si="549"/>
        <v>34.756201275690998</v>
      </c>
      <c r="AA1421" s="13">
        <f t="shared" si="536"/>
        <v>42</v>
      </c>
      <c r="AB1421" s="13">
        <f t="shared" si="537"/>
        <v>-3629.8700000000026</v>
      </c>
      <c r="AC1421" s="13">
        <f t="shared" si="538"/>
        <v>-2.5725513819985864</v>
      </c>
      <c r="AD1421" s="13">
        <f t="shared" si="539"/>
        <v>-2.3099999999999952</v>
      </c>
      <c r="AE1421" s="3">
        <f t="shared" si="540"/>
        <v>0</v>
      </c>
      <c r="AF1421" s="13">
        <f t="shared" si="529"/>
        <v>3629.8700000000026</v>
      </c>
      <c r="AG1421" s="13">
        <f t="shared" si="550"/>
        <v>2.5725513819985864</v>
      </c>
      <c r="AH1421" s="13">
        <f t="shared" si="530"/>
        <v>2.5725513819985864</v>
      </c>
    </row>
    <row r="1422" spans="1:34" x14ac:dyDescent="0.2">
      <c r="A1422" s="8">
        <f t="shared" si="551"/>
        <v>141200</v>
      </c>
      <c r="B1422" s="9">
        <f t="shared" si="528"/>
        <v>141.19999999999999</v>
      </c>
      <c r="C1422" s="13">
        <f>tarifest3(A1422,$A$3,Param!$B$5,Param!$C$5,Param!$D$5,Param!$E$5,Param!$B$6,Param!$C$6,Param!$D$6,Param!$E$6)</f>
        <v>49967</v>
      </c>
      <c r="D1422" s="3">
        <f t="shared" si="541"/>
        <v>35.387393767705383</v>
      </c>
      <c r="E1422" s="3">
        <f>tarifest3grenz(A1422,$A$3,Param!$B$5,Param!$C$5,Param!$D$5,Param!$E$5,Param!$B$6,Param!$C$6,Param!$D$6,Param!$E$6)*100</f>
        <v>42</v>
      </c>
      <c r="F1422" s="13">
        <f>soli3(C1422,$A$3,Param!$J$4,Param!$J$5,Param!$J$6)</f>
        <v>2748.18</v>
      </c>
      <c r="G1422" s="3">
        <f>soli3grenz(C1422,$A$3,Param!$J$4,Param!$J$5,Param!$J$6)*100</f>
        <v>5.5</v>
      </c>
      <c r="H1422" s="13">
        <f t="shared" si="532"/>
        <v>52715.18</v>
      </c>
      <c r="I1422" s="3">
        <f t="shared" si="531"/>
        <v>37.333696883852689</v>
      </c>
      <c r="J1422" s="13">
        <f t="shared" si="533"/>
        <v>44.309999999999995</v>
      </c>
      <c r="K1422" s="13">
        <f>tarifest3(A1422,$A$3,Param!$B$10,Param!$C$10,Param!$D$10,Param!$E$10,Param!$B$11,Param!$C$11,Param!$D$11,Param!$E$11)</f>
        <v>54313</v>
      </c>
      <c r="L1422" s="3">
        <f t="shared" si="542"/>
        <v>38.465297450424927</v>
      </c>
      <c r="M1422" s="3">
        <f>tarifest3grenz(A1422,$A$3,Param!$B$10,Param!$C$10,Param!$D$10,Param!$E$10,Param!$B$11,Param!$C$11,Param!$D$11,Param!$E$11)*100</f>
        <v>42</v>
      </c>
      <c r="N1422" s="3">
        <f t="shared" si="543"/>
        <v>39913</v>
      </c>
      <c r="O1422" s="3">
        <f t="shared" si="544"/>
        <v>28.266997167138808</v>
      </c>
      <c r="P1422" s="13">
        <f t="shared" si="534"/>
        <v>98840</v>
      </c>
      <c r="Q1422" s="13">
        <f t="shared" si="545"/>
        <v>0</v>
      </c>
      <c r="R1422" s="13">
        <f>tarifest3(A1422-$K$3,$A$3,Param!$B$10,Param!$C$10,Param!$D$10,Param!$E$10,Param!$B$11,Param!$C$11,Param!$D$11,Param!$E$11)</f>
        <v>45673</v>
      </c>
      <c r="S1422" s="3">
        <f t="shared" si="546"/>
        <v>32.346317280453256</v>
      </c>
      <c r="T1422" s="3">
        <f>IF(A1422&lt;$K$3,$K$2,tarifest3grenz(A1422-$K$3,$A$3,Param!$B$10,Param!$C$10,Param!$D$10,Param!$E$10,Param!$B$11,Param!$C$11,Param!$D$11,Param!$E$11))*100</f>
        <v>42</v>
      </c>
      <c r="U1422" s="3">
        <f>MAX(K1422-tarifest3($K$3,$A$3,Param!$B$10,Param!$C$10,Param!$D$10,Param!$E$10,Param!$B$11,Param!$C$11,Param!$D$11,Param!$E$11),0)</f>
        <v>49083</v>
      </c>
      <c r="V1422" s="3">
        <f t="shared" si="547"/>
        <v>34.761331444759207</v>
      </c>
      <c r="W1422" s="3">
        <f t="shared" si="548"/>
        <v>42</v>
      </c>
      <c r="X1422" s="3">
        <f>soli3grenz(K1422,$A$3,Param!$J$9,Param!$J$10,Param!$J$11)*100</f>
        <v>5.5</v>
      </c>
      <c r="Y1422" s="13">
        <f t="shared" si="535"/>
        <v>49083</v>
      </c>
      <c r="Z1422" s="3">
        <f t="shared" si="549"/>
        <v>34.761331444759207</v>
      </c>
      <c r="AA1422" s="13">
        <f t="shared" si="536"/>
        <v>42</v>
      </c>
      <c r="AB1422" s="13">
        <f t="shared" si="537"/>
        <v>-3632.1800000000003</v>
      </c>
      <c r="AC1422" s="13">
        <f t="shared" si="538"/>
        <v>-2.5723654390934811</v>
      </c>
      <c r="AD1422" s="13">
        <f t="shared" si="539"/>
        <v>-2.3099999999999952</v>
      </c>
      <c r="AE1422" s="3">
        <f t="shared" si="540"/>
        <v>0</v>
      </c>
      <c r="AF1422" s="13">
        <f t="shared" si="529"/>
        <v>3632.1800000000003</v>
      </c>
      <c r="AG1422" s="13">
        <f t="shared" si="550"/>
        <v>2.5723654390934811</v>
      </c>
      <c r="AH1422" s="13">
        <f t="shared" si="530"/>
        <v>2.5723654390934811</v>
      </c>
    </row>
    <row r="1423" spans="1:34" x14ac:dyDescent="0.2">
      <c r="A1423" s="8">
        <f t="shared" si="551"/>
        <v>141300</v>
      </c>
      <c r="B1423" s="9">
        <f t="shared" si="528"/>
        <v>141.30000000000001</v>
      </c>
      <c r="C1423" s="13">
        <f>tarifest3(A1423,$A$3,Param!$B$5,Param!$C$5,Param!$D$5,Param!$E$5,Param!$B$6,Param!$C$6,Param!$D$6,Param!$E$6)</f>
        <v>50009</v>
      </c>
      <c r="D1423" s="3">
        <f t="shared" si="541"/>
        <v>35.392073602264688</v>
      </c>
      <c r="E1423" s="3">
        <f>tarifest3grenz(A1423,$A$3,Param!$B$5,Param!$C$5,Param!$D$5,Param!$E$5,Param!$B$6,Param!$C$6,Param!$D$6,Param!$E$6)*100</f>
        <v>42</v>
      </c>
      <c r="F1423" s="13">
        <f>soli3(C1423,$A$3,Param!$J$4,Param!$J$5,Param!$J$6)</f>
        <v>2750.49</v>
      </c>
      <c r="G1423" s="3">
        <f>soli3grenz(C1423,$A$3,Param!$J$4,Param!$J$5,Param!$J$6)*100</f>
        <v>5.5</v>
      </c>
      <c r="H1423" s="13">
        <f t="shared" si="532"/>
        <v>52759.49</v>
      </c>
      <c r="I1423" s="3">
        <f t="shared" si="531"/>
        <v>37.338634111818827</v>
      </c>
      <c r="J1423" s="13">
        <f t="shared" si="533"/>
        <v>44.309999999999995</v>
      </c>
      <c r="K1423" s="13">
        <f>tarifest3(A1423,$A$3,Param!$B$10,Param!$C$10,Param!$D$10,Param!$E$10,Param!$B$11,Param!$C$11,Param!$D$11,Param!$E$11)</f>
        <v>54355</v>
      </c>
      <c r="L1423" s="3">
        <f t="shared" si="542"/>
        <v>38.467799009200284</v>
      </c>
      <c r="M1423" s="3">
        <f>tarifest3grenz(A1423,$A$3,Param!$B$10,Param!$C$10,Param!$D$10,Param!$E$10,Param!$B$11,Param!$C$11,Param!$D$11,Param!$E$11)*100</f>
        <v>42</v>
      </c>
      <c r="N1423" s="3">
        <f t="shared" si="543"/>
        <v>39955</v>
      </c>
      <c r="O1423" s="3">
        <f t="shared" si="544"/>
        <v>28.276716206652512</v>
      </c>
      <c r="P1423" s="13">
        <f t="shared" si="534"/>
        <v>98910</v>
      </c>
      <c r="Q1423" s="13">
        <f t="shared" si="545"/>
        <v>0</v>
      </c>
      <c r="R1423" s="13">
        <f>tarifest3(A1423-$K$3,$A$3,Param!$B$10,Param!$C$10,Param!$D$10,Param!$E$10,Param!$B$11,Param!$C$11,Param!$D$11,Param!$E$11)</f>
        <v>45715</v>
      </c>
      <c r="S1423" s="3">
        <f t="shared" si="546"/>
        <v>32.353149327671623</v>
      </c>
      <c r="T1423" s="3">
        <f>IF(A1423&lt;$K$3,$K$2,tarifest3grenz(A1423-$K$3,$A$3,Param!$B$10,Param!$C$10,Param!$D$10,Param!$E$10,Param!$B$11,Param!$C$11,Param!$D$11,Param!$E$11))*100</f>
        <v>42</v>
      </c>
      <c r="U1423" s="3">
        <f>MAX(K1423-tarifest3($K$3,$A$3,Param!$B$10,Param!$C$10,Param!$D$10,Param!$E$10,Param!$B$11,Param!$C$11,Param!$D$11,Param!$E$11),0)</f>
        <v>49125</v>
      </c>
      <c r="V1423" s="3">
        <f t="shared" si="547"/>
        <v>34.766454352441613</v>
      </c>
      <c r="W1423" s="3">
        <f t="shared" si="548"/>
        <v>42</v>
      </c>
      <c r="X1423" s="3">
        <f>soli3grenz(K1423,$A$3,Param!$J$9,Param!$J$10,Param!$J$11)*100</f>
        <v>5.5</v>
      </c>
      <c r="Y1423" s="13">
        <f t="shared" si="535"/>
        <v>49125</v>
      </c>
      <c r="Z1423" s="3">
        <f t="shared" si="549"/>
        <v>34.766454352441613</v>
      </c>
      <c r="AA1423" s="13">
        <f t="shared" si="536"/>
        <v>42</v>
      </c>
      <c r="AB1423" s="13">
        <f t="shared" si="537"/>
        <v>-3634.489999999998</v>
      </c>
      <c r="AC1423" s="13">
        <f t="shared" si="538"/>
        <v>-2.5721797593772138</v>
      </c>
      <c r="AD1423" s="13">
        <f t="shared" si="539"/>
        <v>-2.3099999999999952</v>
      </c>
      <c r="AE1423" s="3">
        <f t="shared" si="540"/>
        <v>0</v>
      </c>
      <c r="AF1423" s="13">
        <f t="shared" si="529"/>
        <v>3634.489999999998</v>
      </c>
      <c r="AG1423" s="13">
        <f t="shared" si="550"/>
        <v>2.5721797593772138</v>
      </c>
      <c r="AH1423" s="13">
        <f t="shared" si="530"/>
        <v>2.5721797593772138</v>
      </c>
    </row>
    <row r="1424" spans="1:34" x14ac:dyDescent="0.2">
      <c r="A1424" s="8">
        <f t="shared" si="551"/>
        <v>141400</v>
      </c>
      <c r="B1424" s="9">
        <f t="shared" si="528"/>
        <v>141.4</v>
      </c>
      <c r="C1424" s="13">
        <f>tarifest3(A1424,$A$3,Param!$B$5,Param!$C$5,Param!$D$5,Param!$E$5,Param!$B$6,Param!$C$6,Param!$D$6,Param!$E$6)</f>
        <v>50051</v>
      </c>
      <c r="D1424" s="3">
        <f t="shared" si="541"/>
        <v>35.396746817538897</v>
      </c>
      <c r="E1424" s="3">
        <f>tarifest3grenz(A1424,$A$3,Param!$B$5,Param!$C$5,Param!$D$5,Param!$E$5,Param!$B$6,Param!$C$6,Param!$D$6,Param!$E$6)*100</f>
        <v>42</v>
      </c>
      <c r="F1424" s="13">
        <f>soli3(C1424,$A$3,Param!$J$4,Param!$J$5,Param!$J$6)</f>
        <v>2752.8</v>
      </c>
      <c r="G1424" s="3">
        <f>soli3grenz(C1424,$A$3,Param!$J$4,Param!$J$5,Param!$J$6)*100</f>
        <v>5.5</v>
      </c>
      <c r="H1424" s="13">
        <f t="shared" si="532"/>
        <v>52803.8</v>
      </c>
      <c r="I1424" s="3">
        <f t="shared" si="531"/>
        <v>37.343564356435643</v>
      </c>
      <c r="J1424" s="13">
        <f t="shared" si="533"/>
        <v>44.309999999999995</v>
      </c>
      <c r="K1424" s="13">
        <f>tarifest3(A1424,$A$3,Param!$B$10,Param!$C$10,Param!$D$10,Param!$E$10,Param!$B$11,Param!$C$11,Param!$D$11,Param!$E$11)</f>
        <v>54397</v>
      </c>
      <c r="L1424" s="3">
        <f t="shared" si="542"/>
        <v>38.470297029702969</v>
      </c>
      <c r="M1424" s="3">
        <f>tarifest3grenz(A1424,$A$3,Param!$B$10,Param!$C$10,Param!$D$10,Param!$E$10,Param!$B$11,Param!$C$11,Param!$D$11,Param!$E$11)*100</f>
        <v>42</v>
      </c>
      <c r="N1424" s="3">
        <f t="shared" si="543"/>
        <v>39997</v>
      </c>
      <c r="O1424" s="3">
        <f t="shared" si="544"/>
        <v>28.286421499292786</v>
      </c>
      <c r="P1424" s="13">
        <f t="shared" si="534"/>
        <v>98980</v>
      </c>
      <c r="Q1424" s="13">
        <f t="shared" si="545"/>
        <v>0</v>
      </c>
      <c r="R1424" s="13">
        <f>tarifest3(A1424-$K$3,$A$3,Param!$B$10,Param!$C$10,Param!$D$10,Param!$E$10,Param!$B$11,Param!$C$11,Param!$D$11,Param!$E$11)</f>
        <v>45757</v>
      </c>
      <c r="S1424" s="3">
        <f t="shared" si="546"/>
        <v>32.359971711456858</v>
      </c>
      <c r="T1424" s="3">
        <f>IF(A1424&lt;$K$3,$K$2,tarifest3grenz(A1424-$K$3,$A$3,Param!$B$10,Param!$C$10,Param!$D$10,Param!$E$10,Param!$B$11,Param!$C$11,Param!$D$11,Param!$E$11))*100</f>
        <v>42</v>
      </c>
      <c r="U1424" s="3">
        <f>MAX(K1424-tarifest3($K$3,$A$3,Param!$B$10,Param!$C$10,Param!$D$10,Param!$E$10,Param!$B$11,Param!$C$11,Param!$D$11,Param!$E$11),0)</f>
        <v>49167</v>
      </c>
      <c r="V1424" s="3">
        <f t="shared" si="547"/>
        <v>34.771570014144274</v>
      </c>
      <c r="W1424" s="3">
        <f t="shared" si="548"/>
        <v>42</v>
      </c>
      <c r="X1424" s="3">
        <f>soli3grenz(K1424,$A$3,Param!$J$9,Param!$J$10,Param!$J$11)*100</f>
        <v>5.5</v>
      </c>
      <c r="Y1424" s="13">
        <f t="shared" si="535"/>
        <v>49167</v>
      </c>
      <c r="Z1424" s="3">
        <f t="shared" si="549"/>
        <v>34.771570014144274</v>
      </c>
      <c r="AA1424" s="13">
        <f t="shared" si="536"/>
        <v>42</v>
      </c>
      <c r="AB1424" s="13">
        <f t="shared" si="537"/>
        <v>-3636.8000000000029</v>
      </c>
      <c r="AC1424" s="13">
        <f t="shared" si="538"/>
        <v>-2.5719943422913687</v>
      </c>
      <c r="AD1424" s="13">
        <f t="shared" si="539"/>
        <v>-2.3099999999999952</v>
      </c>
      <c r="AE1424" s="3">
        <f t="shared" si="540"/>
        <v>0</v>
      </c>
      <c r="AF1424" s="13">
        <f t="shared" si="529"/>
        <v>3636.8000000000029</v>
      </c>
      <c r="AG1424" s="13">
        <f t="shared" si="550"/>
        <v>2.5719943422913687</v>
      </c>
      <c r="AH1424" s="13">
        <f t="shared" si="530"/>
        <v>2.5719943422913687</v>
      </c>
    </row>
    <row r="1425" spans="1:34" x14ac:dyDescent="0.2">
      <c r="A1425" s="8">
        <f t="shared" si="551"/>
        <v>141500</v>
      </c>
      <c r="B1425" s="9">
        <f t="shared" si="528"/>
        <v>141.5</v>
      </c>
      <c r="C1425" s="13">
        <f>tarifest3(A1425,$A$3,Param!$B$5,Param!$C$5,Param!$D$5,Param!$E$5,Param!$B$6,Param!$C$6,Param!$D$6,Param!$E$6)</f>
        <v>50093</v>
      </c>
      <c r="D1425" s="3">
        <f t="shared" si="541"/>
        <v>35.401413427561842</v>
      </c>
      <c r="E1425" s="3">
        <f>tarifest3grenz(A1425,$A$3,Param!$B$5,Param!$C$5,Param!$D$5,Param!$E$5,Param!$B$6,Param!$C$6,Param!$D$6,Param!$E$6)*100</f>
        <v>42</v>
      </c>
      <c r="F1425" s="13">
        <f>soli3(C1425,$A$3,Param!$J$4,Param!$J$5,Param!$J$6)</f>
        <v>2755.11</v>
      </c>
      <c r="G1425" s="3">
        <f>soli3grenz(C1425,$A$3,Param!$J$4,Param!$J$5,Param!$J$6)*100</f>
        <v>5.5</v>
      </c>
      <c r="H1425" s="13">
        <f t="shared" si="532"/>
        <v>52848.11</v>
      </c>
      <c r="I1425" s="3">
        <f t="shared" si="531"/>
        <v>37.348487632508835</v>
      </c>
      <c r="J1425" s="13">
        <f t="shared" si="533"/>
        <v>44.309999999999995</v>
      </c>
      <c r="K1425" s="13">
        <f>tarifest3(A1425,$A$3,Param!$B$10,Param!$C$10,Param!$D$10,Param!$E$10,Param!$B$11,Param!$C$11,Param!$D$11,Param!$E$11)</f>
        <v>54439</v>
      </c>
      <c r="L1425" s="3">
        <f t="shared" si="542"/>
        <v>38.472791519434629</v>
      </c>
      <c r="M1425" s="3">
        <f>tarifest3grenz(A1425,$A$3,Param!$B$10,Param!$C$10,Param!$D$10,Param!$E$10,Param!$B$11,Param!$C$11,Param!$D$11,Param!$E$11)*100</f>
        <v>42</v>
      </c>
      <c r="N1425" s="3">
        <f t="shared" si="543"/>
        <v>40039</v>
      </c>
      <c r="O1425" s="3">
        <f t="shared" si="544"/>
        <v>28.29611307420495</v>
      </c>
      <c r="P1425" s="13">
        <f t="shared" si="534"/>
        <v>99050</v>
      </c>
      <c r="Q1425" s="13">
        <f t="shared" si="545"/>
        <v>0</v>
      </c>
      <c r="R1425" s="13">
        <f>tarifest3(A1425-$K$3,$A$3,Param!$B$10,Param!$C$10,Param!$D$10,Param!$E$10,Param!$B$11,Param!$C$11,Param!$D$11,Param!$E$11)</f>
        <v>45799</v>
      </c>
      <c r="S1425" s="3">
        <f t="shared" si="546"/>
        <v>32.36678445229682</v>
      </c>
      <c r="T1425" s="3">
        <f>IF(A1425&lt;$K$3,$K$2,tarifest3grenz(A1425-$K$3,$A$3,Param!$B$10,Param!$C$10,Param!$D$10,Param!$E$10,Param!$B$11,Param!$C$11,Param!$D$11,Param!$E$11))*100</f>
        <v>42</v>
      </c>
      <c r="U1425" s="3">
        <f>MAX(K1425-tarifest3($K$3,$A$3,Param!$B$10,Param!$C$10,Param!$D$10,Param!$E$10,Param!$B$11,Param!$C$11,Param!$D$11,Param!$E$11),0)</f>
        <v>49209</v>
      </c>
      <c r="V1425" s="3">
        <f t="shared" si="547"/>
        <v>34.776678445229678</v>
      </c>
      <c r="W1425" s="3">
        <f t="shared" si="548"/>
        <v>42</v>
      </c>
      <c r="X1425" s="3">
        <f>soli3grenz(K1425,$A$3,Param!$J$9,Param!$J$10,Param!$J$11)*100</f>
        <v>5.5</v>
      </c>
      <c r="Y1425" s="13">
        <f t="shared" si="535"/>
        <v>49209</v>
      </c>
      <c r="Z1425" s="3">
        <f t="shared" si="549"/>
        <v>34.776678445229678</v>
      </c>
      <c r="AA1425" s="13">
        <f t="shared" si="536"/>
        <v>42</v>
      </c>
      <c r="AB1425" s="13">
        <f t="shared" si="537"/>
        <v>-3639.1100000000006</v>
      </c>
      <c r="AC1425" s="13">
        <f t="shared" si="538"/>
        <v>-2.5718091872791575</v>
      </c>
      <c r="AD1425" s="13">
        <f t="shared" si="539"/>
        <v>-2.3099999999999952</v>
      </c>
      <c r="AE1425" s="3">
        <f t="shared" si="540"/>
        <v>0</v>
      </c>
      <c r="AF1425" s="13">
        <f t="shared" si="529"/>
        <v>3639.1100000000006</v>
      </c>
      <c r="AG1425" s="13">
        <f t="shared" si="550"/>
        <v>2.5718091872791575</v>
      </c>
      <c r="AH1425" s="13">
        <f t="shared" si="530"/>
        <v>2.5718091872791575</v>
      </c>
    </row>
    <row r="1426" spans="1:34" x14ac:dyDescent="0.2">
      <c r="A1426" s="8">
        <f t="shared" si="551"/>
        <v>141600</v>
      </c>
      <c r="B1426" s="9">
        <f t="shared" si="528"/>
        <v>141.6</v>
      </c>
      <c r="C1426" s="13">
        <f>tarifest3(A1426,$A$3,Param!$B$5,Param!$C$5,Param!$D$5,Param!$E$5,Param!$B$6,Param!$C$6,Param!$D$6,Param!$E$6)</f>
        <v>50135</v>
      </c>
      <c r="D1426" s="3">
        <f t="shared" si="541"/>
        <v>35.406073446327682</v>
      </c>
      <c r="E1426" s="3">
        <f>tarifest3grenz(A1426,$A$3,Param!$B$5,Param!$C$5,Param!$D$5,Param!$E$5,Param!$B$6,Param!$C$6,Param!$D$6,Param!$E$6)*100</f>
        <v>42</v>
      </c>
      <c r="F1426" s="13">
        <f>soli3(C1426,$A$3,Param!$J$4,Param!$J$5,Param!$J$6)</f>
        <v>2757.42</v>
      </c>
      <c r="G1426" s="3">
        <f>soli3grenz(C1426,$A$3,Param!$J$4,Param!$J$5,Param!$J$6)*100</f>
        <v>5.5</v>
      </c>
      <c r="H1426" s="13">
        <f t="shared" si="532"/>
        <v>52892.42</v>
      </c>
      <c r="I1426" s="3">
        <f t="shared" si="531"/>
        <v>37.353403954802261</v>
      </c>
      <c r="J1426" s="13">
        <f t="shared" si="533"/>
        <v>44.309999999999995</v>
      </c>
      <c r="K1426" s="13">
        <f>tarifest3(A1426,$A$3,Param!$B$10,Param!$C$10,Param!$D$10,Param!$E$10,Param!$B$11,Param!$C$11,Param!$D$11,Param!$E$11)</f>
        <v>54481</v>
      </c>
      <c r="L1426" s="3">
        <f t="shared" si="542"/>
        <v>38.475282485875709</v>
      </c>
      <c r="M1426" s="3">
        <f>tarifest3grenz(A1426,$A$3,Param!$B$10,Param!$C$10,Param!$D$10,Param!$E$10,Param!$B$11,Param!$C$11,Param!$D$11,Param!$E$11)*100</f>
        <v>42</v>
      </c>
      <c r="N1426" s="3">
        <f t="shared" si="543"/>
        <v>40081</v>
      </c>
      <c r="O1426" s="3">
        <f t="shared" si="544"/>
        <v>28.305790960451976</v>
      </c>
      <c r="P1426" s="13">
        <f t="shared" si="534"/>
        <v>99120</v>
      </c>
      <c r="Q1426" s="13">
        <f t="shared" si="545"/>
        <v>0</v>
      </c>
      <c r="R1426" s="13">
        <f>tarifest3(A1426-$K$3,$A$3,Param!$B$10,Param!$C$10,Param!$D$10,Param!$E$10,Param!$B$11,Param!$C$11,Param!$D$11,Param!$E$11)</f>
        <v>45841</v>
      </c>
      <c r="S1426" s="3">
        <f t="shared" si="546"/>
        <v>32.373587570621467</v>
      </c>
      <c r="T1426" s="3">
        <f>IF(A1426&lt;$K$3,$K$2,tarifest3grenz(A1426-$K$3,$A$3,Param!$B$10,Param!$C$10,Param!$D$10,Param!$E$10,Param!$B$11,Param!$C$11,Param!$D$11,Param!$E$11))*100</f>
        <v>42</v>
      </c>
      <c r="U1426" s="3">
        <f>MAX(K1426-tarifest3($K$3,$A$3,Param!$B$10,Param!$C$10,Param!$D$10,Param!$E$10,Param!$B$11,Param!$C$11,Param!$D$11,Param!$E$11),0)</f>
        <v>49251</v>
      </c>
      <c r="V1426" s="3">
        <f t="shared" si="547"/>
        <v>34.781779661016948</v>
      </c>
      <c r="W1426" s="3">
        <f t="shared" si="548"/>
        <v>42</v>
      </c>
      <c r="X1426" s="3">
        <f>soli3grenz(K1426,$A$3,Param!$J$9,Param!$J$10,Param!$J$11)*100</f>
        <v>5.5</v>
      </c>
      <c r="Y1426" s="13">
        <f t="shared" si="535"/>
        <v>49251</v>
      </c>
      <c r="Z1426" s="3">
        <f t="shared" si="549"/>
        <v>34.781779661016948</v>
      </c>
      <c r="AA1426" s="13">
        <f t="shared" si="536"/>
        <v>42</v>
      </c>
      <c r="AB1426" s="13">
        <f t="shared" si="537"/>
        <v>-3641.4199999999983</v>
      </c>
      <c r="AC1426" s="13">
        <f t="shared" si="538"/>
        <v>-2.5716242937853124</v>
      </c>
      <c r="AD1426" s="13">
        <f t="shared" si="539"/>
        <v>-2.3099999999999952</v>
      </c>
      <c r="AE1426" s="3">
        <f t="shared" si="540"/>
        <v>0</v>
      </c>
      <c r="AF1426" s="13">
        <f t="shared" si="529"/>
        <v>3641.4199999999983</v>
      </c>
      <c r="AG1426" s="13">
        <f t="shared" si="550"/>
        <v>2.5716242937853124</v>
      </c>
      <c r="AH1426" s="13">
        <f t="shared" si="530"/>
        <v>2.5716242937853124</v>
      </c>
    </row>
    <row r="1427" spans="1:34" x14ac:dyDescent="0.2">
      <c r="A1427" s="8">
        <f t="shared" si="551"/>
        <v>141700</v>
      </c>
      <c r="B1427" s="9">
        <f t="shared" si="528"/>
        <v>141.69999999999999</v>
      </c>
      <c r="C1427" s="13">
        <f>tarifest3(A1427,$A$3,Param!$B$5,Param!$C$5,Param!$D$5,Param!$E$5,Param!$B$6,Param!$C$6,Param!$D$6,Param!$E$6)</f>
        <v>50177</v>
      </c>
      <c r="D1427" s="3">
        <f t="shared" si="541"/>
        <v>35.410726887791107</v>
      </c>
      <c r="E1427" s="3">
        <f>tarifest3grenz(A1427,$A$3,Param!$B$5,Param!$C$5,Param!$D$5,Param!$E$5,Param!$B$6,Param!$C$6,Param!$D$6,Param!$E$6)*100</f>
        <v>42</v>
      </c>
      <c r="F1427" s="13">
        <f>soli3(C1427,$A$3,Param!$J$4,Param!$J$5,Param!$J$6)</f>
        <v>2759.73</v>
      </c>
      <c r="G1427" s="3">
        <f>soli3grenz(C1427,$A$3,Param!$J$4,Param!$J$5,Param!$J$6)*100</f>
        <v>5.5</v>
      </c>
      <c r="H1427" s="13">
        <f t="shared" si="532"/>
        <v>52936.73</v>
      </c>
      <c r="I1427" s="3">
        <f t="shared" si="531"/>
        <v>37.358313338038116</v>
      </c>
      <c r="J1427" s="13">
        <f t="shared" si="533"/>
        <v>44.309999999999995</v>
      </c>
      <c r="K1427" s="13">
        <f>tarifest3(A1427,$A$3,Param!$B$10,Param!$C$10,Param!$D$10,Param!$E$10,Param!$B$11,Param!$C$11,Param!$D$11,Param!$E$11)</f>
        <v>54523</v>
      </c>
      <c r="L1427" s="3">
        <f t="shared" si="542"/>
        <v>38.477769936485537</v>
      </c>
      <c r="M1427" s="3">
        <f>tarifest3grenz(A1427,$A$3,Param!$B$10,Param!$C$10,Param!$D$10,Param!$E$10,Param!$B$11,Param!$C$11,Param!$D$11,Param!$E$11)*100</f>
        <v>42</v>
      </c>
      <c r="N1427" s="3">
        <f t="shared" si="543"/>
        <v>40123</v>
      </c>
      <c r="O1427" s="3">
        <f t="shared" si="544"/>
        <v>28.31545518701482</v>
      </c>
      <c r="P1427" s="13">
        <f t="shared" si="534"/>
        <v>99190</v>
      </c>
      <c r="Q1427" s="13">
        <f t="shared" si="545"/>
        <v>0</v>
      </c>
      <c r="R1427" s="13">
        <f>tarifest3(A1427-$K$3,$A$3,Param!$B$10,Param!$C$10,Param!$D$10,Param!$E$10,Param!$B$11,Param!$C$11,Param!$D$11,Param!$E$11)</f>
        <v>45883</v>
      </c>
      <c r="S1427" s="3">
        <f t="shared" si="546"/>
        <v>32.380381086803105</v>
      </c>
      <c r="T1427" s="3">
        <f>IF(A1427&lt;$K$3,$K$2,tarifest3grenz(A1427-$K$3,$A$3,Param!$B$10,Param!$C$10,Param!$D$10,Param!$E$10,Param!$B$11,Param!$C$11,Param!$D$11,Param!$E$11))*100</f>
        <v>42</v>
      </c>
      <c r="U1427" s="3">
        <f>MAX(K1427-tarifest3($K$3,$A$3,Param!$B$10,Param!$C$10,Param!$D$10,Param!$E$10,Param!$B$11,Param!$C$11,Param!$D$11,Param!$E$11),0)</f>
        <v>49293</v>
      </c>
      <c r="V1427" s="3">
        <f t="shared" si="547"/>
        <v>34.78687367678193</v>
      </c>
      <c r="W1427" s="3">
        <f t="shared" si="548"/>
        <v>42</v>
      </c>
      <c r="X1427" s="3">
        <f>soli3grenz(K1427,$A$3,Param!$J$9,Param!$J$10,Param!$J$11)*100</f>
        <v>5.5</v>
      </c>
      <c r="Y1427" s="13">
        <f t="shared" si="535"/>
        <v>49293</v>
      </c>
      <c r="Z1427" s="3">
        <f t="shared" si="549"/>
        <v>34.78687367678193</v>
      </c>
      <c r="AA1427" s="13">
        <f t="shared" si="536"/>
        <v>42</v>
      </c>
      <c r="AB1427" s="13">
        <f t="shared" si="537"/>
        <v>-3643.7300000000032</v>
      </c>
      <c r="AC1427" s="13">
        <f t="shared" si="538"/>
        <v>-2.5714396612561856</v>
      </c>
      <c r="AD1427" s="13">
        <f t="shared" si="539"/>
        <v>-2.3099999999999952</v>
      </c>
      <c r="AE1427" s="3">
        <f t="shared" si="540"/>
        <v>0</v>
      </c>
      <c r="AF1427" s="13">
        <f t="shared" si="529"/>
        <v>3643.7300000000032</v>
      </c>
      <c r="AG1427" s="13">
        <f t="shared" si="550"/>
        <v>2.5714396612561856</v>
      </c>
      <c r="AH1427" s="13">
        <f t="shared" si="530"/>
        <v>2.5714396612561856</v>
      </c>
    </row>
    <row r="1428" spans="1:34" x14ac:dyDescent="0.2">
      <c r="A1428" s="8">
        <f t="shared" si="551"/>
        <v>141800</v>
      </c>
      <c r="B1428" s="9">
        <f t="shared" si="528"/>
        <v>141.80000000000001</v>
      </c>
      <c r="C1428" s="13">
        <f>tarifest3(A1428,$A$3,Param!$B$5,Param!$C$5,Param!$D$5,Param!$E$5,Param!$B$6,Param!$C$6,Param!$D$6,Param!$E$6)</f>
        <v>50219</v>
      </c>
      <c r="D1428" s="3">
        <f t="shared" si="541"/>
        <v>35.415373765867422</v>
      </c>
      <c r="E1428" s="3">
        <f>tarifest3grenz(A1428,$A$3,Param!$B$5,Param!$C$5,Param!$D$5,Param!$E$5,Param!$B$6,Param!$C$6,Param!$D$6,Param!$E$6)*100</f>
        <v>42</v>
      </c>
      <c r="F1428" s="13">
        <f>soli3(C1428,$A$3,Param!$J$4,Param!$J$5,Param!$J$6)</f>
        <v>2762.04</v>
      </c>
      <c r="G1428" s="3">
        <f>soli3grenz(C1428,$A$3,Param!$J$4,Param!$J$5,Param!$J$6)*100</f>
        <v>5.5</v>
      </c>
      <c r="H1428" s="13">
        <f t="shared" si="532"/>
        <v>52981.04</v>
      </c>
      <c r="I1428" s="3">
        <f t="shared" si="531"/>
        <v>37.363215796897038</v>
      </c>
      <c r="J1428" s="13">
        <f t="shared" si="533"/>
        <v>44.309999999999995</v>
      </c>
      <c r="K1428" s="13">
        <f>tarifest3(A1428,$A$3,Param!$B$10,Param!$C$10,Param!$D$10,Param!$E$10,Param!$B$11,Param!$C$11,Param!$D$11,Param!$E$11)</f>
        <v>54565</v>
      </c>
      <c r="L1428" s="3">
        <f t="shared" si="542"/>
        <v>38.480253878702399</v>
      </c>
      <c r="M1428" s="3">
        <f>tarifest3grenz(A1428,$A$3,Param!$B$10,Param!$C$10,Param!$D$10,Param!$E$10,Param!$B$11,Param!$C$11,Param!$D$11,Param!$E$11)*100</f>
        <v>42</v>
      </c>
      <c r="N1428" s="3">
        <f t="shared" si="543"/>
        <v>40165</v>
      </c>
      <c r="O1428" s="3">
        <f t="shared" si="544"/>
        <v>28.325105782792665</v>
      </c>
      <c r="P1428" s="13">
        <f t="shared" si="534"/>
        <v>99260</v>
      </c>
      <c r="Q1428" s="13">
        <f t="shared" si="545"/>
        <v>0</v>
      </c>
      <c r="R1428" s="13">
        <f>tarifest3(A1428-$K$3,$A$3,Param!$B$10,Param!$C$10,Param!$D$10,Param!$E$10,Param!$B$11,Param!$C$11,Param!$D$11,Param!$E$11)</f>
        <v>45925</v>
      </c>
      <c r="S1428" s="3">
        <f t="shared" si="546"/>
        <v>32.387165021156562</v>
      </c>
      <c r="T1428" s="3">
        <f>IF(A1428&lt;$K$3,$K$2,tarifest3grenz(A1428-$K$3,$A$3,Param!$B$10,Param!$C$10,Param!$D$10,Param!$E$10,Param!$B$11,Param!$C$11,Param!$D$11,Param!$E$11))*100</f>
        <v>42</v>
      </c>
      <c r="U1428" s="3">
        <f>MAX(K1428-tarifest3($K$3,$A$3,Param!$B$10,Param!$C$10,Param!$D$10,Param!$E$10,Param!$B$11,Param!$C$11,Param!$D$11,Param!$E$11),0)</f>
        <v>49335</v>
      </c>
      <c r="V1428" s="3">
        <f t="shared" si="547"/>
        <v>34.791960507757402</v>
      </c>
      <c r="W1428" s="3">
        <f t="shared" si="548"/>
        <v>42</v>
      </c>
      <c r="X1428" s="3">
        <f>soli3grenz(K1428,$A$3,Param!$J$9,Param!$J$10,Param!$J$11)*100</f>
        <v>5.5</v>
      </c>
      <c r="Y1428" s="13">
        <f t="shared" si="535"/>
        <v>49335</v>
      </c>
      <c r="Z1428" s="3">
        <f t="shared" si="549"/>
        <v>34.791960507757402</v>
      </c>
      <c r="AA1428" s="13">
        <f t="shared" si="536"/>
        <v>42</v>
      </c>
      <c r="AB1428" s="13">
        <f t="shared" si="537"/>
        <v>-3646.0400000000009</v>
      </c>
      <c r="AC1428" s="13">
        <f t="shared" si="538"/>
        <v>-2.5712552891396356</v>
      </c>
      <c r="AD1428" s="13">
        <f t="shared" si="539"/>
        <v>-2.3099999999999952</v>
      </c>
      <c r="AE1428" s="3">
        <f t="shared" si="540"/>
        <v>0</v>
      </c>
      <c r="AF1428" s="13">
        <f t="shared" si="529"/>
        <v>3646.0400000000009</v>
      </c>
      <c r="AG1428" s="13">
        <f t="shared" si="550"/>
        <v>2.5712552891396356</v>
      </c>
      <c r="AH1428" s="13">
        <f t="shared" si="530"/>
        <v>2.5712552891396356</v>
      </c>
    </row>
    <row r="1429" spans="1:34" x14ac:dyDescent="0.2">
      <c r="A1429" s="8">
        <f t="shared" si="551"/>
        <v>141900</v>
      </c>
      <c r="B1429" s="9">
        <f t="shared" si="528"/>
        <v>141.9</v>
      </c>
      <c r="C1429" s="13">
        <f>tarifest3(A1429,$A$3,Param!$B$5,Param!$C$5,Param!$D$5,Param!$E$5,Param!$B$6,Param!$C$6,Param!$D$6,Param!$E$6)</f>
        <v>50261</v>
      </c>
      <c r="D1429" s="3">
        <f t="shared" si="541"/>
        <v>35.420014094432702</v>
      </c>
      <c r="E1429" s="3">
        <f>tarifest3grenz(A1429,$A$3,Param!$B$5,Param!$C$5,Param!$D$5,Param!$E$5,Param!$B$6,Param!$C$6,Param!$D$6,Param!$E$6)*100</f>
        <v>42</v>
      </c>
      <c r="F1429" s="13">
        <f>soli3(C1429,$A$3,Param!$J$4,Param!$J$5,Param!$J$6)</f>
        <v>2764.35</v>
      </c>
      <c r="G1429" s="3">
        <f>soli3grenz(C1429,$A$3,Param!$J$4,Param!$J$5,Param!$J$6)*100</f>
        <v>5.5</v>
      </c>
      <c r="H1429" s="13">
        <f t="shared" si="532"/>
        <v>53025.35</v>
      </c>
      <c r="I1429" s="3">
        <f t="shared" si="531"/>
        <v>37.368111346018324</v>
      </c>
      <c r="J1429" s="13">
        <f t="shared" si="533"/>
        <v>44.309999999999995</v>
      </c>
      <c r="K1429" s="13">
        <f>tarifest3(A1429,$A$3,Param!$B$10,Param!$C$10,Param!$D$10,Param!$E$10,Param!$B$11,Param!$C$11,Param!$D$11,Param!$E$11)</f>
        <v>54607</v>
      </c>
      <c r="L1429" s="3">
        <f t="shared" si="542"/>
        <v>38.482734319943624</v>
      </c>
      <c r="M1429" s="3">
        <f>tarifest3grenz(A1429,$A$3,Param!$B$10,Param!$C$10,Param!$D$10,Param!$E$10,Param!$B$11,Param!$C$11,Param!$D$11,Param!$E$11)*100</f>
        <v>42</v>
      </c>
      <c r="N1429" s="3">
        <f t="shared" si="543"/>
        <v>40207</v>
      </c>
      <c r="O1429" s="3">
        <f t="shared" si="544"/>
        <v>28.334742776603246</v>
      </c>
      <c r="P1429" s="13">
        <f t="shared" si="534"/>
        <v>99330</v>
      </c>
      <c r="Q1429" s="13">
        <f t="shared" si="545"/>
        <v>0</v>
      </c>
      <c r="R1429" s="13">
        <f>tarifest3(A1429-$K$3,$A$3,Param!$B$10,Param!$C$10,Param!$D$10,Param!$E$10,Param!$B$11,Param!$C$11,Param!$D$11,Param!$E$11)</f>
        <v>45967</v>
      </c>
      <c r="S1429" s="3">
        <f t="shared" si="546"/>
        <v>32.393939393939391</v>
      </c>
      <c r="T1429" s="3">
        <f>IF(A1429&lt;$K$3,$K$2,tarifest3grenz(A1429-$K$3,$A$3,Param!$B$10,Param!$C$10,Param!$D$10,Param!$E$10,Param!$B$11,Param!$C$11,Param!$D$11,Param!$E$11))*100</f>
        <v>42</v>
      </c>
      <c r="U1429" s="3">
        <f>MAX(K1429-tarifest3($K$3,$A$3,Param!$B$10,Param!$C$10,Param!$D$10,Param!$E$10,Param!$B$11,Param!$C$11,Param!$D$11,Param!$E$11),0)</f>
        <v>49377</v>
      </c>
      <c r="V1429" s="3">
        <f t="shared" si="547"/>
        <v>34.79704016913319</v>
      </c>
      <c r="W1429" s="3">
        <f t="shared" si="548"/>
        <v>42</v>
      </c>
      <c r="X1429" s="3">
        <f>soli3grenz(K1429,$A$3,Param!$J$9,Param!$J$10,Param!$J$11)*100</f>
        <v>5.5</v>
      </c>
      <c r="Y1429" s="13">
        <f t="shared" si="535"/>
        <v>49377</v>
      </c>
      <c r="Z1429" s="3">
        <f t="shared" si="549"/>
        <v>34.79704016913319</v>
      </c>
      <c r="AA1429" s="13">
        <f t="shared" si="536"/>
        <v>42</v>
      </c>
      <c r="AB1429" s="13">
        <f t="shared" si="537"/>
        <v>-3648.3499999999985</v>
      </c>
      <c r="AC1429" s="13">
        <f t="shared" si="538"/>
        <v>-2.571071176885134</v>
      </c>
      <c r="AD1429" s="13">
        <f t="shared" si="539"/>
        <v>-2.3099999999999952</v>
      </c>
      <c r="AE1429" s="3">
        <f t="shared" si="540"/>
        <v>0</v>
      </c>
      <c r="AF1429" s="13">
        <f t="shared" si="529"/>
        <v>3648.3499999999985</v>
      </c>
      <c r="AG1429" s="13">
        <f t="shared" si="550"/>
        <v>2.571071176885134</v>
      </c>
      <c r="AH1429" s="13">
        <f t="shared" si="530"/>
        <v>2.571071176885134</v>
      </c>
    </row>
    <row r="1430" spans="1:34" x14ac:dyDescent="0.2">
      <c r="A1430" s="8">
        <f t="shared" si="551"/>
        <v>142000</v>
      </c>
      <c r="B1430" s="9">
        <f t="shared" si="528"/>
        <v>142</v>
      </c>
      <c r="C1430" s="13">
        <f>tarifest3(A1430,$A$3,Param!$B$5,Param!$C$5,Param!$D$5,Param!$E$5,Param!$B$6,Param!$C$6,Param!$D$6,Param!$E$6)</f>
        <v>50303</v>
      </c>
      <c r="D1430" s="3">
        <f t="shared" si="541"/>
        <v>35.424647887323943</v>
      </c>
      <c r="E1430" s="3">
        <f>tarifest3grenz(A1430,$A$3,Param!$B$5,Param!$C$5,Param!$D$5,Param!$E$5,Param!$B$6,Param!$C$6,Param!$D$6,Param!$E$6)*100</f>
        <v>42</v>
      </c>
      <c r="F1430" s="13">
        <f>soli3(C1430,$A$3,Param!$J$4,Param!$J$5,Param!$J$6)</f>
        <v>2766.66</v>
      </c>
      <c r="G1430" s="3">
        <f>soli3grenz(C1430,$A$3,Param!$J$4,Param!$J$5,Param!$J$6)*100</f>
        <v>5.5</v>
      </c>
      <c r="H1430" s="13">
        <f t="shared" si="532"/>
        <v>53069.66</v>
      </c>
      <c r="I1430" s="3">
        <f t="shared" si="531"/>
        <v>37.372999999999998</v>
      </c>
      <c r="J1430" s="13">
        <f t="shared" si="533"/>
        <v>44.309999999999995</v>
      </c>
      <c r="K1430" s="13">
        <f>tarifest3(A1430,$A$3,Param!$B$10,Param!$C$10,Param!$D$10,Param!$E$10,Param!$B$11,Param!$C$11,Param!$D$11,Param!$E$11)</f>
        <v>54649</v>
      </c>
      <c r="L1430" s="3">
        <f t="shared" si="542"/>
        <v>38.485211267605635</v>
      </c>
      <c r="M1430" s="3">
        <f>tarifest3grenz(A1430,$A$3,Param!$B$10,Param!$C$10,Param!$D$10,Param!$E$10,Param!$B$11,Param!$C$11,Param!$D$11,Param!$E$11)*100</f>
        <v>42</v>
      </c>
      <c r="N1430" s="3">
        <f t="shared" si="543"/>
        <v>40249</v>
      </c>
      <c r="O1430" s="3">
        <f t="shared" si="544"/>
        <v>28.344366197183096</v>
      </c>
      <c r="P1430" s="13">
        <f t="shared" si="534"/>
        <v>99400</v>
      </c>
      <c r="Q1430" s="13">
        <f t="shared" si="545"/>
        <v>0</v>
      </c>
      <c r="R1430" s="13">
        <f>tarifest3(A1430-$K$3,$A$3,Param!$B$10,Param!$C$10,Param!$D$10,Param!$E$10,Param!$B$11,Param!$C$11,Param!$D$11,Param!$E$11)</f>
        <v>46009</v>
      </c>
      <c r="S1430" s="3">
        <f t="shared" si="546"/>
        <v>32.400704225352115</v>
      </c>
      <c r="T1430" s="3">
        <f>IF(A1430&lt;$K$3,$K$2,tarifest3grenz(A1430-$K$3,$A$3,Param!$B$10,Param!$C$10,Param!$D$10,Param!$E$10,Param!$B$11,Param!$C$11,Param!$D$11,Param!$E$11))*100</f>
        <v>42</v>
      </c>
      <c r="U1430" s="3">
        <f>MAX(K1430-tarifest3($K$3,$A$3,Param!$B$10,Param!$C$10,Param!$D$10,Param!$E$10,Param!$B$11,Param!$C$11,Param!$D$11,Param!$E$11),0)</f>
        <v>49419</v>
      </c>
      <c r="V1430" s="3">
        <f t="shared" si="547"/>
        <v>34.802112676056339</v>
      </c>
      <c r="W1430" s="3">
        <f t="shared" si="548"/>
        <v>42</v>
      </c>
      <c r="X1430" s="3">
        <f>soli3grenz(K1430,$A$3,Param!$J$9,Param!$J$10,Param!$J$11)*100</f>
        <v>5.5</v>
      </c>
      <c r="Y1430" s="13">
        <f t="shared" si="535"/>
        <v>49419</v>
      </c>
      <c r="Z1430" s="3">
        <f t="shared" si="549"/>
        <v>34.802112676056339</v>
      </c>
      <c r="AA1430" s="13">
        <f t="shared" si="536"/>
        <v>42</v>
      </c>
      <c r="AB1430" s="13">
        <f t="shared" si="537"/>
        <v>-3650.6600000000035</v>
      </c>
      <c r="AC1430" s="13">
        <f t="shared" si="538"/>
        <v>-2.5708873239436585</v>
      </c>
      <c r="AD1430" s="13">
        <f t="shared" si="539"/>
        <v>-2.3099999999999952</v>
      </c>
      <c r="AE1430" s="3">
        <f t="shared" si="540"/>
        <v>0</v>
      </c>
      <c r="AF1430" s="13">
        <f t="shared" si="529"/>
        <v>3650.6600000000035</v>
      </c>
      <c r="AG1430" s="13">
        <f t="shared" si="550"/>
        <v>2.5708873239436585</v>
      </c>
      <c r="AH1430" s="13">
        <f t="shared" si="530"/>
        <v>2.5708873239436585</v>
      </c>
    </row>
    <row r="1431" spans="1:34" x14ac:dyDescent="0.2">
      <c r="A1431" s="8">
        <f t="shared" si="551"/>
        <v>142100</v>
      </c>
      <c r="B1431" s="9">
        <f t="shared" si="528"/>
        <v>142.1</v>
      </c>
      <c r="C1431" s="13">
        <f>tarifest3(A1431,$A$3,Param!$B$5,Param!$C$5,Param!$D$5,Param!$E$5,Param!$B$6,Param!$C$6,Param!$D$6,Param!$E$6)</f>
        <v>50345</v>
      </c>
      <c r="D1431" s="3">
        <f t="shared" si="541"/>
        <v>35.429275158339195</v>
      </c>
      <c r="E1431" s="3">
        <f>tarifest3grenz(A1431,$A$3,Param!$B$5,Param!$C$5,Param!$D$5,Param!$E$5,Param!$B$6,Param!$C$6,Param!$D$6,Param!$E$6)*100</f>
        <v>42</v>
      </c>
      <c r="F1431" s="13">
        <f>soli3(C1431,$A$3,Param!$J$4,Param!$J$5,Param!$J$6)</f>
        <v>2768.97</v>
      </c>
      <c r="G1431" s="3">
        <f>soli3grenz(C1431,$A$3,Param!$J$4,Param!$J$5,Param!$J$6)*100</f>
        <v>5.5</v>
      </c>
      <c r="H1431" s="13">
        <f t="shared" si="532"/>
        <v>53113.97</v>
      </c>
      <c r="I1431" s="3">
        <f t="shared" si="531"/>
        <v>37.377881773399011</v>
      </c>
      <c r="J1431" s="13">
        <f t="shared" si="533"/>
        <v>44.309999999999995</v>
      </c>
      <c r="K1431" s="13">
        <f>tarifest3(A1431,$A$3,Param!$B$10,Param!$C$10,Param!$D$10,Param!$E$10,Param!$B$11,Param!$C$11,Param!$D$11,Param!$E$11)</f>
        <v>54691</v>
      </c>
      <c r="L1431" s="3">
        <f t="shared" si="542"/>
        <v>38.487684729064036</v>
      </c>
      <c r="M1431" s="3">
        <f>tarifest3grenz(A1431,$A$3,Param!$B$10,Param!$C$10,Param!$D$10,Param!$E$10,Param!$B$11,Param!$C$11,Param!$D$11,Param!$E$11)*100</f>
        <v>42</v>
      </c>
      <c r="N1431" s="3">
        <f t="shared" si="543"/>
        <v>40291</v>
      </c>
      <c r="O1431" s="3">
        <f t="shared" si="544"/>
        <v>28.353976073187898</v>
      </c>
      <c r="P1431" s="13">
        <f t="shared" si="534"/>
        <v>99470</v>
      </c>
      <c r="Q1431" s="13">
        <f t="shared" si="545"/>
        <v>0</v>
      </c>
      <c r="R1431" s="13">
        <f>tarifest3(A1431-$K$3,$A$3,Param!$B$10,Param!$C$10,Param!$D$10,Param!$E$10,Param!$B$11,Param!$C$11,Param!$D$11,Param!$E$11)</f>
        <v>46051</v>
      </c>
      <c r="S1431" s="3">
        <f t="shared" si="546"/>
        <v>32.407459535538351</v>
      </c>
      <c r="T1431" s="3">
        <f>IF(A1431&lt;$K$3,$K$2,tarifest3grenz(A1431-$K$3,$A$3,Param!$B$10,Param!$C$10,Param!$D$10,Param!$E$10,Param!$B$11,Param!$C$11,Param!$D$11,Param!$E$11))*100</f>
        <v>42</v>
      </c>
      <c r="U1431" s="3">
        <f>MAX(K1431-tarifest3($K$3,$A$3,Param!$B$10,Param!$C$10,Param!$D$10,Param!$E$10,Param!$B$11,Param!$C$11,Param!$D$11,Param!$E$11),0)</f>
        <v>49461</v>
      </c>
      <c r="V1431" s="3">
        <f t="shared" si="547"/>
        <v>34.807178043631247</v>
      </c>
      <c r="W1431" s="3">
        <f t="shared" si="548"/>
        <v>42</v>
      </c>
      <c r="X1431" s="3">
        <f>soli3grenz(K1431,$A$3,Param!$J$9,Param!$J$10,Param!$J$11)*100</f>
        <v>5.5</v>
      </c>
      <c r="Y1431" s="13">
        <f t="shared" si="535"/>
        <v>49461</v>
      </c>
      <c r="Z1431" s="3">
        <f t="shared" si="549"/>
        <v>34.807178043631247</v>
      </c>
      <c r="AA1431" s="13">
        <f t="shared" si="536"/>
        <v>42</v>
      </c>
      <c r="AB1431" s="13">
        <f t="shared" si="537"/>
        <v>-3652.9700000000012</v>
      </c>
      <c r="AC1431" s="13">
        <f t="shared" si="538"/>
        <v>-2.5707037297677644</v>
      </c>
      <c r="AD1431" s="13">
        <f t="shared" si="539"/>
        <v>-2.3099999999999952</v>
      </c>
      <c r="AE1431" s="3">
        <f t="shared" si="540"/>
        <v>0</v>
      </c>
      <c r="AF1431" s="13">
        <f t="shared" si="529"/>
        <v>3652.9700000000012</v>
      </c>
      <c r="AG1431" s="13">
        <f t="shared" si="550"/>
        <v>2.5707037297677644</v>
      </c>
      <c r="AH1431" s="13">
        <f t="shared" si="530"/>
        <v>2.5707037297677644</v>
      </c>
    </row>
    <row r="1432" spans="1:34" x14ac:dyDescent="0.2">
      <c r="A1432" s="8">
        <f t="shared" si="551"/>
        <v>142200</v>
      </c>
      <c r="B1432" s="9">
        <f t="shared" si="528"/>
        <v>142.19999999999999</v>
      </c>
      <c r="C1432" s="13">
        <f>tarifest3(A1432,$A$3,Param!$B$5,Param!$C$5,Param!$D$5,Param!$E$5,Param!$B$6,Param!$C$6,Param!$D$6,Param!$E$6)</f>
        <v>50387</v>
      </c>
      <c r="D1432" s="3">
        <f t="shared" si="541"/>
        <v>35.433895921237699</v>
      </c>
      <c r="E1432" s="3">
        <f>tarifest3grenz(A1432,$A$3,Param!$B$5,Param!$C$5,Param!$D$5,Param!$E$5,Param!$B$6,Param!$C$6,Param!$D$6,Param!$E$6)*100</f>
        <v>42</v>
      </c>
      <c r="F1432" s="13">
        <f>soli3(C1432,$A$3,Param!$J$4,Param!$J$5,Param!$J$6)</f>
        <v>2771.28</v>
      </c>
      <c r="G1432" s="3">
        <f>soli3grenz(C1432,$A$3,Param!$J$4,Param!$J$5,Param!$J$6)*100</f>
        <v>5.5</v>
      </c>
      <c r="H1432" s="13">
        <f t="shared" si="532"/>
        <v>53158.28</v>
      </c>
      <c r="I1432" s="3">
        <f t="shared" si="531"/>
        <v>37.382756680731369</v>
      </c>
      <c r="J1432" s="13">
        <f t="shared" si="533"/>
        <v>44.309999999999995</v>
      </c>
      <c r="K1432" s="13">
        <f>tarifest3(A1432,$A$3,Param!$B$10,Param!$C$10,Param!$D$10,Param!$E$10,Param!$B$11,Param!$C$11,Param!$D$11,Param!$E$11)</f>
        <v>54733</v>
      </c>
      <c r="L1432" s="3">
        <f t="shared" si="542"/>
        <v>38.490154711673696</v>
      </c>
      <c r="M1432" s="3">
        <f>tarifest3grenz(A1432,$A$3,Param!$B$10,Param!$C$10,Param!$D$10,Param!$E$10,Param!$B$11,Param!$C$11,Param!$D$11,Param!$E$11)*100</f>
        <v>42</v>
      </c>
      <c r="N1432" s="3">
        <f t="shared" si="543"/>
        <v>40333</v>
      </c>
      <c r="O1432" s="3">
        <f t="shared" si="544"/>
        <v>28.363572433192687</v>
      </c>
      <c r="P1432" s="13">
        <f t="shared" si="534"/>
        <v>99540</v>
      </c>
      <c r="Q1432" s="13">
        <f t="shared" si="545"/>
        <v>0</v>
      </c>
      <c r="R1432" s="13">
        <f>tarifest3(A1432-$K$3,$A$3,Param!$B$10,Param!$C$10,Param!$D$10,Param!$E$10,Param!$B$11,Param!$C$11,Param!$D$11,Param!$E$11)</f>
        <v>46093</v>
      </c>
      <c r="S1432" s="3">
        <f t="shared" si="546"/>
        <v>32.414205344585092</v>
      </c>
      <c r="T1432" s="3">
        <f>IF(A1432&lt;$K$3,$K$2,tarifest3grenz(A1432-$K$3,$A$3,Param!$B$10,Param!$C$10,Param!$D$10,Param!$E$10,Param!$B$11,Param!$C$11,Param!$D$11,Param!$E$11))*100</f>
        <v>42</v>
      </c>
      <c r="U1432" s="3">
        <f>MAX(K1432-tarifest3($K$3,$A$3,Param!$B$10,Param!$C$10,Param!$D$10,Param!$E$10,Param!$B$11,Param!$C$11,Param!$D$11,Param!$E$11),0)</f>
        <v>49503</v>
      </c>
      <c r="V1432" s="3">
        <f t="shared" si="547"/>
        <v>34.812236286919827</v>
      </c>
      <c r="W1432" s="3">
        <f t="shared" si="548"/>
        <v>42</v>
      </c>
      <c r="X1432" s="3">
        <f>soli3grenz(K1432,$A$3,Param!$J$9,Param!$J$10,Param!$J$11)*100</f>
        <v>5.5</v>
      </c>
      <c r="Y1432" s="13">
        <f t="shared" si="535"/>
        <v>49503</v>
      </c>
      <c r="Z1432" s="3">
        <f t="shared" si="549"/>
        <v>34.812236286919827</v>
      </c>
      <c r="AA1432" s="13">
        <f t="shared" si="536"/>
        <v>42</v>
      </c>
      <c r="AB1432" s="13">
        <f t="shared" si="537"/>
        <v>-3655.2799999999988</v>
      </c>
      <c r="AC1432" s="13">
        <f t="shared" si="538"/>
        <v>-2.5705203938115417</v>
      </c>
      <c r="AD1432" s="13">
        <f t="shared" si="539"/>
        <v>-2.3099999999999952</v>
      </c>
      <c r="AE1432" s="3">
        <f t="shared" si="540"/>
        <v>0</v>
      </c>
      <c r="AF1432" s="13">
        <f t="shared" si="529"/>
        <v>3655.2799999999988</v>
      </c>
      <c r="AG1432" s="13">
        <f t="shared" si="550"/>
        <v>2.5705203938115417</v>
      </c>
      <c r="AH1432" s="13">
        <f t="shared" si="530"/>
        <v>2.5705203938115417</v>
      </c>
    </row>
    <row r="1433" spans="1:34" x14ac:dyDescent="0.2">
      <c r="A1433" s="8">
        <f t="shared" si="551"/>
        <v>142300</v>
      </c>
      <c r="B1433" s="9">
        <f t="shared" si="528"/>
        <v>142.30000000000001</v>
      </c>
      <c r="C1433" s="13">
        <f>tarifest3(A1433,$A$3,Param!$B$5,Param!$C$5,Param!$D$5,Param!$E$5,Param!$B$6,Param!$C$6,Param!$D$6,Param!$E$6)</f>
        <v>50429</v>
      </c>
      <c r="D1433" s="3">
        <f t="shared" si="541"/>
        <v>35.438510189739986</v>
      </c>
      <c r="E1433" s="3">
        <f>tarifest3grenz(A1433,$A$3,Param!$B$5,Param!$C$5,Param!$D$5,Param!$E$5,Param!$B$6,Param!$C$6,Param!$D$6,Param!$E$6)*100</f>
        <v>42</v>
      </c>
      <c r="F1433" s="13">
        <f>soli3(C1433,$A$3,Param!$J$4,Param!$J$5,Param!$J$6)</f>
        <v>2773.59</v>
      </c>
      <c r="G1433" s="3">
        <f>soli3grenz(C1433,$A$3,Param!$J$4,Param!$J$5,Param!$J$6)*100</f>
        <v>5.5</v>
      </c>
      <c r="H1433" s="13">
        <f t="shared" si="532"/>
        <v>53202.59</v>
      </c>
      <c r="I1433" s="3">
        <f t="shared" si="531"/>
        <v>37.38762473647224</v>
      </c>
      <c r="J1433" s="13">
        <f t="shared" si="533"/>
        <v>44.309999999999995</v>
      </c>
      <c r="K1433" s="13">
        <f>tarifest3(A1433,$A$3,Param!$B$10,Param!$C$10,Param!$D$10,Param!$E$10,Param!$B$11,Param!$C$11,Param!$D$11,Param!$E$11)</f>
        <v>54775</v>
      </c>
      <c r="L1433" s="3">
        <f t="shared" si="542"/>
        <v>38.492621222768797</v>
      </c>
      <c r="M1433" s="3">
        <f>tarifest3grenz(A1433,$A$3,Param!$B$10,Param!$C$10,Param!$D$10,Param!$E$10,Param!$B$11,Param!$C$11,Param!$D$11,Param!$E$11)*100</f>
        <v>42</v>
      </c>
      <c r="N1433" s="3">
        <f t="shared" si="543"/>
        <v>40375</v>
      </c>
      <c r="O1433" s="3">
        <f t="shared" si="544"/>
        <v>28.373155305692201</v>
      </c>
      <c r="P1433" s="13">
        <f t="shared" si="534"/>
        <v>99610</v>
      </c>
      <c r="Q1433" s="13">
        <f t="shared" si="545"/>
        <v>0</v>
      </c>
      <c r="R1433" s="13">
        <f>tarifest3(A1433-$K$3,$A$3,Param!$B$10,Param!$C$10,Param!$D$10,Param!$E$10,Param!$B$11,Param!$C$11,Param!$D$11,Param!$E$11)</f>
        <v>46135</v>
      </c>
      <c r="S1433" s="3">
        <f t="shared" si="546"/>
        <v>32.420941672522844</v>
      </c>
      <c r="T1433" s="3">
        <f>IF(A1433&lt;$K$3,$K$2,tarifest3grenz(A1433-$K$3,$A$3,Param!$B$10,Param!$C$10,Param!$D$10,Param!$E$10,Param!$B$11,Param!$C$11,Param!$D$11,Param!$E$11))*100</f>
        <v>42</v>
      </c>
      <c r="U1433" s="3">
        <f>MAX(K1433-tarifest3($K$3,$A$3,Param!$B$10,Param!$C$10,Param!$D$10,Param!$E$10,Param!$B$11,Param!$C$11,Param!$D$11,Param!$E$11),0)</f>
        <v>49545</v>
      </c>
      <c r="V1433" s="3">
        <f t="shared" si="547"/>
        <v>34.817287420941675</v>
      </c>
      <c r="W1433" s="3">
        <f t="shared" si="548"/>
        <v>42</v>
      </c>
      <c r="X1433" s="3">
        <f>soli3grenz(K1433,$A$3,Param!$J$9,Param!$J$10,Param!$J$11)*100</f>
        <v>5.5</v>
      </c>
      <c r="Y1433" s="13">
        <f t="shared" si="535"/>
        <v>49545</v>
      </c>
      <c r="Z1433" s="3">
        <f t="shared" si="549"/>
        <v>34.817287420941675</v>
      </c>
      <c r="AA1433" s="13">
        <f t="shared" si="536"/>
        <v>42</v>
      </c>
      <c r="AB1433" s="13">
        <f t="shared" si="537"/>
        <v>-3657.5899999999965</v>
      </c>
      <c r="AC1433" s="13">
        <f t="shared" si="538"/>
        <v>-2.5703373155305655</v>
      </c>
      <c r="AD1433" s="13">
        <f t="shared" si="539"/>
        <v>-2.3099999999999952</v>
      </c>
      <c r="AE1433" s="3">
        <f t="shared" si="540"/>
        <v>0</v>
      </c>
      <c r="AF1433" s="13">
        <f t="shared" si="529"/>
        <v>3657.5899999999965</v>
      </c>
      <c r="AG1433" s="13">
        <f t="shared" si="550"/>
        <v>2.5703373155305655</v>
      </c>
      <c r="AH1433" s="13">
        <f t="shared" si="530"/>
        <v>2.5703373155305655</v>
      </c>
    </row>
    <row r="1434" spans="1:34" x14ac:dyDescent="0.2">
      <c r="A1434" s="8">
        <f t="shared" si="551"/>
        <v>142400</v>
      </c>
      <c r="B1434" s="9">
        <f t="shared" si="528"/>
        <v>142.4</v>
      </c>
      <c r="C1434" s="13">
        <f>tarifest3(A1434,$A$3,Param!$B$5,Param!$C$5,Param!$D$5,Param!$E$5,Param!$B$6,Param!$C$6,Param!$D$6,Param!$E$6)</f>
        <v>50471</v>
      </c>
      <c r="D1434" s="3">
        <f t="shared" si="541"/>
        <v>35.44311797752809</v>
      </c>
      <c r="E1434" s="3">
        <f>tarifest3grenz(A1434,$A$3,Param!$B$5,Param!$C$5,Param!$D$5,Param!$E$5,Param!$B$6,Param!$C$6,Param!$D$6,Param!$E$6)*100</f>
        <v>42</v>
      </c>
      <c r="F1434" s="13">
        <f>soli3(C1434,$A$3,Param!$J$4,Param!$J$5,Param!$J$6)</f>
        <v>2775.9</v>
      </c>
      <c r="G1434" s="3">
        <f>soli3grenz(C1434,$A$3,Param!$J$4,Param!$J$5,Param!$J$6)*100</f>
        <v>5.5</v>
      </c>
      <c r="H1434" s="13">
        <f t="shared" si="532"/>
        <v>53246.9</v>
      </c>
      <c r="I1434" s="3">
        <f t="shared" si="531"/>
        <v>37.392485955056181</v>
      </c>
      <c r="J1434" s="13">
        <f t="shared" si="533"/>
        <v>44.309999999999995</v>
      </c>
      <c r="K1434" s="13">
        <f>tarifest3(A1434,$A$3,Param!$B$10,Param!$C$10,Param!$D$10,Param!$E$10,Param!$B$11,Param!$C$11,Param!$D$11,Param!$E$11)</f>
        <v>54817</v>
      </c>
      <c r="L1434" s="3">
        <f t="shared" si="542"/>
        <v>38.495084269662918</v>
      </c>
      <c r="M1434" s="3">
        <f>tarifest3grenz(A1434,$A$3,Param!$B$10,Param!$C$10,Param!$D$10,Param!$E$10,Param!$B$11,Param!$C$11,Param!$D$11,Param!$E$11)*100</f>
        <v>42</v>
      </c>
      <c r="N1434" s="3">
        <f t="shared" si="543"/>
        <v>40417</v>
      </c>
      <c r="O1434" s="3">
        <f t="shared" si="544"/>
        <v>28.38272471910112</v>
      </c>
      <c r="P1434" s="13">
        <f t="shared" si="534"/>
        <v>99680</v>
      </c>
      <c r="Q1434" s="13">
        <f t="shared" si="545"/>
        <v>0</v>
      </c>
      <c r="R1434" s="13">
        <f>tarifest3(A1434-$K$3,$A$3,Param!$B$10,Param!$C$10,Param!$D$10,Param!$E$10,Param!$B$11,Param!$C$11,Param!$D$11,Param!$E$11)</f>
        <v>46177</v>
      </c>
      <c r="S1434" s="3">
        <f t="shared" si="546"/>
        <v>32.427668539325843</v>
      </c>
      <c r="T1434" s="3">
        <f>IF(A1434&lt;$K$3,$K$2,tarifest3grenz(A1434-$K$3,$A$3,Param!$B$10,Param!$C$10,Param!$D$10,Param!$E$10,Param!$B$11,Param!$C$11,Param!$D$11,Param!$E$11))*100</f>
        <v>42</v>
      </c>
      <c r="U1434" s="3">
        <f>MAX(K1434-tarifest3($K$3,$A$3,Param!$B$10,Param!$C$10,Param!$D$10,Param!$E$10,Param!$B$11,Param!$C$11,Param!$D$11,Param!$E$11),0)</f>
        <v>49587</v>
      </c>
      <c r="V1434" s="3">
        <f t="shared" si="547"/>
        <v>34.822331460674157</v>
      </c>
      <c r="W1434" s="3">
        <f t="shared" si="548"/>
        <v>42</v>
      </c>
      <c r="X1434" s="3">
        <f>soli3grenz(K1434,$A$3,Param!$J$9,Param!$J$10,Param!$J$11)*100</f>
        <v>5.5</v>
      </c>
      <c r="Y1434" s="13">
        <f t="shared" si="535"/>
        <v>49587</v>
      </c>
      <c r="Z1434" s="3">
        <f t="shared" si="549"/>
        <v>34.822331460674157</v>
      </c>
      <c r="AA1434" s="13">
        <f t="shared" si="536"/>
        <v>42</v>
      </c>
      <c r="AB1434" s="13">
        <f t="shared" si="537"/>
        <v>-3659.9000000000015</v>
      </c>
      <c r="AC1434" s="13">
        <f t="shared" si="538"/>
        <v>-2.5701544943820238</v>
      </c>
      <c r="AD1434" s="13">
        <f t="shared" si="539"/>
        <v>-2.3099999999999952</v>
      </c>
      <c r="AE1434" s="3">
        <f t="shared" si="540"/>
        <v>0</v>
      </c>
      <c r="AF1434" s="13">
        <f t="shared" si="529"/>
        <v>3659.9000000000015</v>
      </c>
      <c r="AG1434" s="13">
        <f t="shared" si="550"/>
        <v>2.5701544943820238</v>
      </c>
      <c r="AH1434" s="13">
        <f t="shared" si="530"/>
        <v>2.5701544943820238</v>
      </c>
    </row>
    <row r="1435" spans="1:34" x14ac:dyDescent="0.2">
      <c r="A1435" s="8">
        <f t="shared" si="551"/>
        <v>142500</v>
      </c>
      <c r="B1435" s="9">
        <f t="shared" si="528"/>
        <v>142.5</v>
      </c>
      <c r="C1435" s="13">
        <f>tarifest3(A1435,$A$3,Param!$B$5,Param!$C$5,Param!$D$5,Param!$E$5,Param!$B$6,Param!$C$6,Param!$D$6,Param!$E$6)</f>
        <v>50513</v>
      </c>
      <c r="D1435" s="3">
        <f t="shared" si="541"/>
        <v>35.447719298245609</v>
      </c>
      <c r="E1435" s="3">
        <f>tarifest3grenz(A1435,$A$3,Param!$B$5,Param!$C$5,Param!$D$5,Param!$E$5,Param!$B$6,Param!$C$6,Param!$D$6,Param!$E$6)*100</f>
        <v>42</v>
      </c>
      <c r="F1435" s="13">
        <f>soli3(C1435,$A$3,Param!$J$4,Param!$J$5,Param!$J$6)</f>
        <v>2778.21</v>
      </c>
      <c r="G1435" s="3">
        <f>soli3grenz(C1435,$A$3,Param!$J$4,Param!$J$5,Param!$J$6)*100</f>
        <v>5.5</v>
      </c>
      <c r="H1435" s="13">
        <f t="shared" si="532"/>
        <v>53291.21</v>
      </c>
      <c r="I1435" s="3">
        <f t="shared" si="531"/>
        <v>37.397340350877194</v>
      </c>
      <c r="J1435" s="13">
        <f t="shared" si="533"/>
        <v>44.309999999999995</v>
      </c>
      <c r="K1435" s="13">
        <f>tarifest3(A1435,$A$3,Param!$B$10,Param!$C$10,Param!$D$10,Param!$E$10,Param!$B$11,Param!$C$11,Param!$D$11,Param!$E$11)</f>
        <v>54859</v>
      </c>
      <c r="L1435" s="3">
        <f t="shared" si="542"/>
        <v>38.497543859649127</v>
      </c>
      <c r="M1435" s="3">
        <f>tarifest3grenz(A1435,$A$3,Param!$B$10,Param!$C$10,Param!$D$10,Param!$E$10,Param!$B$11,Param!$C$11,Param!$D$11,Param!$E$11)*100</f>
        <v>42</v>
      </c>
      <c r="N1435" s="3">
        <f t="shared" si="543"/>
        <v>40459</v>
      </c>
      <c r="O1435" s="3">
        <f t="shared" si="544"/>
        <v>28.392280701754384</v>
      </c>
      <c r="P1435" s="13">
        <f t="shared" si="534"/>
        <v>99750</v>
      </c>
      <c r="Q1435" s="13">
        <f t="shared" si="545"/>
        <v>0</v>
      </c>
      <c r="R1435" s="13">
        <f>tarifest3(A1435-$K$3,$A$3,Param!$B$10,Param!$C$10,Param!$D$10,Param!$E$10,Param!$B$11,Param!$C$11,Param!$D$11,Param!$E$11)</f>
        <v>46219</v>
      </c>
      <c r="S1435" s="3">
        <f t="shared" si="546"/>
        <v>32.434385964912281</v>
      </c>
      <c r="T1435" s="3">
        <f>IF(A1435&lt;$K$3,$K$2,tarifest3grenz(A1435-$K$3,$A$3,Param!$B$10,Param!$C$10,Param!$D$10,Param!$E$10,Param!$B$11,Param!$C$11,Param!$D$11,Param!$E$11))*100</f>
        <v>42</v>
      </c>
      <c r="U1435" s="3">
        <f>MAX(K1435-tarifest3($K$3,$A$3,Param!$B$10,Param!$C$10,Param!$D$10,Param!$E$10,Param!$B$11,Param!$C$11,Param!$D$11,Param!$E$11),0)</f>
        <v>49629</v>
      </c>
      <c r="V1435" s="3">
        <f t="shared" si="547"/>
        <v>34.827368421052626</v>
      </c>
      <c r="W1435" s="3">
        <f t="shared" si="548"/>
        <v>42</v>
      </c>
      <c r="X1435" s="3">
        <f>soli3grenz(K1435,$A$3,Param!$J$9,Param!$J$10,Param!$J$11)*100</f>
        <v>5.5</v>
      </c>
      <c r="Y1435" s="13">
        <f t="shared" si="535"/>
        <v>49629</v>
      </c>
      <c r="Z1435" s="3">
        <f t="shared" si="549"/>
        <v>34.827368421052626</v>
      </c>
      <c r="AA1435" s="13">
        <f t="shared" si="536"/>
        <v>42</v>
      </c>
      <c r="AB1435" s="13">
        <f t="shared" si="537"/>
        <v>-3662.2099999999991</v>
      </c>
      <c r="AC1435" s="13">
        <f t="shared" si="538"/>
        <v>-2.5699719298245682</v>
      </c>
      <c r="AD1435" s="13">
        <f t="shared" si="539"/>
        <v>-2.3099999999999952</v>
      </c>
      <c r="AE1435" s="3">
        <f t="shared" si="540"/>
        <v>0</v>
      </c>
      <c r="AF1435" s="13">
        <f t="shared" si="529"/>
        <v>3662.2099999999991</v>
      </c>
      <c r="AG1435" s="13">
        <f t="shared" si="550"/>
        <v>2.5699719298245682</v>
      </c>
      <c r="AH1435" s="13">
        <f t="shared" si="530"/>
        <v>2.5699719298245682</v>
      </c>
    </row>
    <row r="1436" spans="1:34" x14ac:dyDescent="0.2">
      <c r="A1436" s="8">
        <f t="shared" si="551"/>
        <v>142600</v>
      </c>
      <c r="B1436" s="9">
        <f t="shared" si="528"/>
        <v>142.6</v>
      </c>
      <c r="C1436" s="13">
        <f>tarifest3(A1436,$A$3,Param!$B$5,Param!$C$5,Param!$D$5,Param!$E$5,Param!$B$6,Param!$C$6,Param!$D$6,Param!$E$6)</f>
        <v>50555</v>
      </c>
      <c r="D1436" s="3">
        <f t="shared" si="541"/>
        <v>35.452314165497896</v>
      </c>
      <c r="E1436" s="3">
        <f>tarifest3grenz(A1436,$A$3,Param!$B$5,Param!$C$5,Param!$D$5,Param!$E$5,Param!$B$6,Param!$C$6,Param!$D$6,Param!$E$6)*100</f>
        <v>42</v>
      </c>
      <c r="F1436" s="13">
        <f>soli3(C1436,$A$3,Param!$J$4,Param!$J$5,Param!$J$6)</f>
        <v>2780.52</v>
      </c>
      <c r="G1436" s="3">
        <f>soli3grenz(C1436,$A$3,Param!$J$4,Param!$J$5,Param!$J$6)*100</f>
        <v>5.5</v>
      </c>
      <c r="H1436" s="13">
        <f t="shared" si="532"/>
        <v>53335.519999999997</v>
      </c>
      <c r="I1436" s="3">
        <f t="shared" si="531"/>
        <v>37.402187938288918</v>
      </c>
      <c r="J1436" s="13">
        <f t="shared" si="533"/>
        <v>44.309999999999995</v>
      </c>
      <c r="K1436" s="13">
        <f>tarifest3(A1436,$A$3,Param!$B$10,Param!$C$10,Param!$D$10,Param!$E$10,Param!$B$11,Param!$C$11,Param!$D$11,Param!$E$11)</f>
        <v>54901</v>
      </c>
      <c r="L1436" s="3">
        <f t="shared" si="542"/>
        <v>38.5</v>
      </c>
      <c r="M1436" s="3">
        <f>tarifest3grenz(A1436,$A$3,Param!$B$10,Param!$C$10,Param!$D$10,Param!$E$10,Param!$B$11,Param!$C$11,Param!$D$11,Param!$E$11)*100</f>
        <v>42</v>
      </c>
      <c r="N1436" s="3">
        <f t="shared" si="543"/>
        <v>40501</v>
      </c>
      <c r="O1436" s="3">
        <f t="shared" si="544"/>
        <v>28.401823281907433</v>
      </c>
      <c r="P1436" s="13">
        <f t="shared" si="534"/>
        <v>99820</v>
      </c>
      <c r="Q1436" s="13">
        <f t="shared" si="545"/>
        <v>0</v>
      </c>
      <c r="R1436" s="13">
        <f>tarifest3(A1436-$K$3,$A$3,Param!$B$10,Param!$C$10,Param!$D$10,Param!$E$10,Param!$B$11,Param!$C$11,Param!$D$11,Param!$E$11)</f>
        <v>46261</v>
      </c>
      <c r="S1436" s="3">
        <f t="shared" si="546"/>
        <v>32.441093969144461</v>
      </c>
      <c r="T1436" s="3">
        <f>IF(A1436&lt;$K$3,$K$2,tarifest3grenz(A1436-$K$3,$A$3,Param!$B$10,Param!$C$10,Param!$D$10,Param!$E$10,Param!$B$11,Param!$C$11,Param!$D$11,Param!$E$11))*100</f>
        <v>42</v>
      </c>
      <c r="U1436" s="3">
        <f>MAX(K1436-tarifest3($K$3,$A$3,Param!$B$10,Param!$C$10,Param!$D$10,Param!$E$10,Param!$B$11,Param!$C$11,Param!$D$11,Param!$E$11),0)</f>
        <v>49671</v>
      </c>
      <c r="V1436" s="3">
        <f t="shared" si="547"/>
        <v>34.832398316970547</v>
      </c>
      <c r="W1436" s="3">
        <f t="shared" si="548"/>
        <v>42</v>
      </c>
      <c r="X1436" s="3">
        <f>soli3grenz(K1436,$A$3,Param!$J$9,Param!$J$10,Param!$J$11)*100</f>
        <v>5.5</v>
      </c>
      <c r="Y1436" s="13">
        <f t="shared" si="535"/>
        <v>49671</v>
      </c>
      <c r="Z1436" s="3">
        <f t="shared" si="549"/>
        <v>34.832398316970547</v>
      </c>
      <c r="AA1436" s="13">
        <f t="shared" si="536"/>
        <v>42</v>
      </c>
      <c r="AB1436" s="13">
        <f t="shared" si="537"/>
        <v>-3664.5199999999968</v>
      </c>
      <c r="AC1436" s="13">
        <f t="shared" si="538"/>
        <v>-2.5697896213183711</v>
      </c>
      <c r="AD1436" s="13">
        <f t="shared" si="539"/>
        <v>-2.3099999999999952</v>
      </c>
      <c r="AE1436" s="3">
        <f t="shared" si="540"/>
        <v>0</v>
      </c>
      <c r="AF1436" s="13">
        <f t="shared" si="529"/>
        <v>3664.5199999999968</v>
      </c>
      <c r="AG1436" s="13">
        <f t="shared" si="550"/>
        <v>2.5697896213183711</v>
      </c>
      <c r="AH1436" s="13">
        <f t="shared" si="530"/>
        <v>2.5697896213183711</v>
      </c>
    </row>
    <row r="1437" spans="1:34" x14ac:dyDescent="0.2">
      <c r="A1437" s="8">
        <f t="shared" si="551"/>
        <v>142700</v>
      </c>
      <c r="B1437" s="9">
        <f t="shared" si="528"/>
        <v>142.69999999999999</v>
      </c>
      <c r="C1437" s="13">
        <f>tarifest3(A1437,$A$3,Param!$B$5,Param!$C$5,Param!$D$5,Param!$E$5,Param!$B$6,Param!$C$6,Param!$D$6,Param!$E$6)</f>
        <v>50597</v>
      </c>
      <c r="D1437" s="3">
        <f t="shared" si="541"/>
        <v>35.456902592852138</v>
      </c>
      <c r="E1437" s="3">
        <f>tarifest3grenz(A1437,$A$3,Param!$B$5,Param!$C$5,Param!$D$5,Param!$E$5,Param!$B$6,Param!$C$6,Param!$D$6,Param!$E$6)*100</f>
        <v>42</v>
      </c>
      <c r="F1437" s="13">
        <f>soli3(C1437,$A$3,Param!$J$4,Param!$J$5,Param!$J$6)</f>
        <v>2782.83</v>
      </c>
      <c r="G1437" s="3">
        <f>soli3grenz(C1437,$A$3,Param!$J$4,Param!$J$5,Param!$J$6)*100</f>
        <v>5.5</v>
      </c>
      <c r="H1437" s="13">
        <f t="shared" si="532"/>
        <v>53379.83</v>
      </c>
      <c r="I1437" s="3">
        <f t="shared" si="531"/>
        <v>37.407028731604768</v>
      </c>
      <c r="J1437" s="13">
        <f t="shared" si="533"/>
        <v>44.309999999999995</v>
      </c>
      <c r="K1437" s="13">
        <f>tarifest3(A1437,$A$3,Param!$B$10,Param!$C$10,Param!$D$10,Param!$E$10,Param!$B$11,Param!$C$11,Param!$D$11,Param!$E$11)</f>
        <v>54943</v>
      </c>
      <c r="L1437" s="3">
        <f t="shared" si="542"/>
        <v>38.502452697967762</v>
      </c>
      <c r="M1437" s="3">
        <f>tarifest3grenz(A1437,$A$3,Param!$B$10,Param!$C$10,Param!$D$10,Param!$E$10,Param!$B$11,Param!$C$11,Param!$D$11,Param!$E$11)*100</f>
        <v>42</v>
      </c>
      <c r="N1437" s="3">
        <f t="shared" si="543"/>
        <v>40543</v>
      </c>
      <c r="O1437" s="3">
        <f t="shared" si="544"/>
        <v>28.411352487736508</v>
      </c>
      <c r="P1437" s="13">
        <f t="shared" si="534"/>
        <v>99890</v>
      </c>
      <c r="Q1437" s="13">
        <f t="shared" si="545"/>
        <v>0</v>
      </c>
      <c r="R1437" s="13">
        <f>tarifest3(A1437-$K$3,$A$3,Param!$B$10,Param!$C$10,Param!$D$10,Param!$E$10,Param!$B$11,Param!$C$11,Param!$D$11,Param!$E$11)</f>
        <v>46303</v>
      </c>
      <c r="S1437" s="3">
        <f t="shared" si="546"/>
        <v>32.447792571829012</v>
      </c>
      <c r="T1437" s="3">
        <f>IF(A1437&lt;$K$3,$K$2,tarifest3grenz(A1437-$K$3,$A$3,Param!$B$10,Param!$C$10,Param!$D$10,Param!$E$10,Param!$B$11,Param!$C$11,Param!$D$11,Param!$E$11))*100</f>
        <v>42</v>
      </c>
      <c r="U1437" s="3">
        <f>MAX(K1437-tarifest3($K$3,$A$3,Param!$B$10,Param!$C$10,Param!$D$10,Param!$E$10,Param!$B$11,Param!$C$11,Param!$D$11,Param!$E$11),0)</f>
        <v>49713</v>
      </c>
      <c r="V1437" s="3">
        <f t="shared" si="547"/>
        <v>34.837421163279608</v>
      </c>
      <c r="W1437" s="3">
        <f t="shared" si="548"/>
        <v>42</v>
      </c>
      <c r="X1437" s="3">
        <f>soli3grenz(K1437,$A$3,Param!$J$9,Param!$J$10,Param!$J$11)*100</f>
        <v>5.5</v>
      </c>
      <c r="Y1437" s="13">
        <f t="shared" si="535"/>
        <v>49713</v>
      </c>
      <c r="Z1437" s="3">
        <f t="shared" si="549"/>
        <v>34.837421163279608</v>
      </c>
      <c r="AA1437" s="13">
        <f t="shared" si="536"/>
        <v>42</v>
      </c>
      <c r="AB1437" s="13">
        <f t="shared" si="537"/>
        <v>-3666.8300000000017</v>
      </c>
      <c r="AC1437" s="13">
        <f t="shared" si="538"/>
        <v>-2.5696075683251607</v>
      </c>
      <c r="AD1437" s="13">
        <f t="shared" si="539"/>
        <v>-2.3099999999999952</v>
      </c>
      <c r="AE1437" s="3">
        <f t="shared" si="540"/>
        <v>0</v>
      </c>
      <c r="AF1437" s="13">
        <f t="shared" si="529"/>
        <v>3666.8300000000017</v>
      </c>
      <c r="AG1437" s="13">
        <f t="shared" si="550"/>
        <v>2.5696075683251607</v>
      </c>
      <c r="AH1437" s="13">
        <f t="shared" si="530"/>
        <v>2.5696075683251607</v>
      </c>
    </row>
    <row r="1438" spans="1:34" x14ac:dyDescent="0.2">
      <c r="A1438" s="8">
        <f t="shared" si="551"/>
        <v>142800</v>
      </c>
      <c r="B1438" s="9">
        <f t="shared" si="528"/>
        <v>142.80000000000001</v>
      </c>
      <c r="C1438" s="13">
        <f>tarifest3(A1438,$A$3,Param!$B$5,Param!$C$5,Param!$D$5,Param!$E$5,Param!$B$6,Param!$C$6,Param!$D$6,Param!$E$6)</f>
        <v>50639</v>
      </c>
      <c r="D1438" s="3">
        <f t="shared" si="541"/>
        <v>35.461484593837532</v>
      </c>
      <c r="E1438" s="3">
        <f>tarifest3grenz(A1438,$A$3,Param!$B$5,Param!$C$5,Param!$D$5,Param!$E$5,Param!$B$6,Param!$C$6,Param!$D$6,Param!$E$6)*100</f>
        <v>42</v>
      </c>
      <c r="F1438" s="13">
        <f>soli3(C1438,$A$3,Param!$J$4,Param!$J$5,Param!$J$6)</f>
        <v>2785.14</v>
      </c>
      <c r="G1438" s="3">
        <f>soli3grenz(C1438,$A$3,Param!$J$4,Param!$J$5,Param!$J$6)*100</f>
        <v>5.5</v>
      </c>
      <c r="H1438" s="13">
        <f t="shared" si="532"/>
        <v>53424.14</v>
      </c>
      <c r="I1438" s="3">
        <f t="shared" si="531"/>
        <v>37.411862745098041</v>
      </c>
      <c r="J1438" s="13">
        <f t="shared" si="533"/>
        <v>44.309999999999995</v>
      </c>
      <c r="K1438" s="13">
        <f>tarifest3(A1438,$A$3,Param!$B$10,Param!$C$10,Param!$D$10,Param!$E$10,Param!$B$11,Param!$C$11,Param!$D$11,Param!$E$11)</f>
        <v>54985</v>
      </c>
      <c r="L1438" s="3">
        <f t="shared" si="542"/>
        <v>38.504901960784316</v>
      </c>
      <c r="M1438" s="3">
        <f>tarifest3grenz(A1438,$A$3,Param!$B$10,Param!$C$10,Param!$D$10,Param!$E$10,Param!$B$11,Param!$C$11,Param!$D$11,Param!$E$11)*100</f>
        <v>42</v>
      </c>
      <c r="N1438" s="3">
        <f t="shared" si="543"/>
        <v>40585</v>
      </c>
      <c r="O1438" s="3">
        <f t="shared" si="544"/>
        <v>28.420868347338935</v>
      </c>
      <c r="P1438" s="13">
        <f t="shared" si="534"/>
        <v>99960</v>
      </c>
      <c r="Q1438" s="13">
        <f t="shared" si="545"/>
        <v>0</v>
      </c>
      <c r="R1438" s="13">
        <f>tarifest3(A1438-$K$3,$A$3,Param!$B$10,Param!$C$10,Param!$D$10,Param!$E$10,Param!$B$11,Param!$C$11,Param!$D$11,Param!$E$11)</f>
        <v>46345</v>
      </c>
      <c r="S1438" s="3">
        <f t="shared" si="546"/>
        <v>32.45448179271709</v>
      </c>
      <c r="T1438" s="3">
        <f>IF(A1438&lt;$K$3,$K$2,tarifest3grenz(A1438-$K$3,$A$3,Param!$B$10,Param!$C$10,Param!$D$10,Param!$E$10,Param!$B$11,Param!$C$11,Param!$D$11,Param!$E$11))*100</f>
        <v>42</v>
      </c>
      <c r="U1438" s="3">
        <f>MAX(K1438-tarifest3($K$3,$A$3,Param!$B$10,Param!$C$10,Param!$D$10,Param!$E$10,Param!$B$11,Param!$C$11,Param!$D$11,Param!$E$11),0)</f>
        <v>49755</v>
      </c>
      <c r="V1438" s="3">
        <f t="shared" si="547"/>
        <v>34.842436974789912</v>
      </c>
      <c r="W1438" s="3">
        <f t="shared" si="548"/>
        <v>42</v>
      </c>
      <c r="X1438" s="3">
        <f>soli3grenz(K1438,$A$3,Param!$J$9,Param!$J$10,Param!$J$11)*100</f>
        <v>5.5</v>
      </c>
      <c r="Y1438" s="13">
        <f t="shared" si="535"/>
        <v>49755</v>
      </c>
      <c r="Z1438" s="3">
        <f t="shared" si="549"/>
        <v>34.842436974789912</v>
      </c>
      <c r="AA1438" s="13">
        <f t="shared" si="536"/>
        <v>42</v>
      </c>
      <c r="AB1438" s="13">
        <f t="shared" si="537"/>
        <v>-3669.1399999999994</v>
      </c>
      <c r="AC1438" s="13">
        <f t="shared" si="538"/>
        <v>-2.5694257703081291</v>
      </c>
      <c r="AD1438" s="13">
        <f t="shared" si="539"/>
        <v>-2.3099999999999952</v>
      </c>
      <c r="AE1438" s="3">
        <f t="shared" si="540"/>
        <v>0</v>
      </c>
      <c r="AF1438" s="13">
        <f t="shared" si="529"/>
        <v>3669.1399999999994</v>
      </c>
      <c r="AG1438" s="13">
        <f t="shared" si="550"/>
        <v>2.5694257703081291</v>
      </c>
      <c r="AH1438" s="13">
        <f t="shared" si="530"/>
        <v>2.5694257703081291</v>
      </c>
    </row>
    <row r="1439" spans="1:34" x14ac:dyDescent="0.2">
      <c r="A1439" s="8">
        <f t="shared" si="551"/>
        <v>142900</v>
      </c>
      <c r="B1439" s="9">
        <f t="shared" si="528"/>
        <v>142.9</v>
      </c>
      <c r="C1439" s="13">
        <f>tarifest3(A1439,$A$3,Param!$B$5,Param!$C$5,Param!$D$5,Param!$E$5,Param!$B$6,Param!$C$6,Param!$D$6,Param!$E$6)</f>
        <v>50681</v>
      </c>
      <c r="D1439" s="3">
        <f t="shared" si="541"/>
        <v>35.466060181945416</v>
      </c>
      <c r="E1439" s="3">
        <f>tarifest3grenz(A1439,$A$3,Param!$B$5,Param!$C$5,Param!$D$5,Param!$E$5,Param!$B$6,Param!$C$6,Param!$D$6,Param!$E$6)*100</f>
        <v>42</v>
      </c>
      <c r="F1439" s="13">
        <f>soli3(C1439,$A$3,Param!$J$4,Param!$J$5,Param!$J$6)</f>
        <v>2787.45</v>
      </c>
      <c r="G1439" s="3">
        <f>soli3grenz(C1439,$A$3,Param!$J$4,Param!$J$5,Param!$J$6)*100</f>
        <v>5.5</v>
      </c>
      <c r="H1439" s="13">
        <f t="shared" si="532"/>
        <v>53468.45</v>
      </c>
      <c r="I1439" s="3">
        <f t="shared" si="531"/>
        <v>37.416689993002095</v>
      </c>
      <c r="J1439" s="13">
        <f t="shared" si="533"/>
        <v>44.309999999999995</v>
      </c>
      <c r="K1439" s="13">
        <f>tarifest3(A1439,$A$3,Param!$B$10,Param!$C$10,Param!$D$10,Param!$E$10,Param!$B$11,Param!$C$11,Param!$D$11,Param!$E$11)</f>
        <v>55027</v>
      </c>
      <c r="L1439" s="3">
        <f t="shared" si="542"/>
        <v>38.507347795661303</v>
      </c>
      <c r="M1439" s="3">
        <f>tarifest3grenz(A1439,$A$3,Param!$B$10,Param!$C$10,Param!$D$10,Param!$E$10,Param!$B$11,Param!$C$11,Param!$D$11,Param!$E$11)*100</f>
        <v>42</v>
      </c>
      <c r="N1439" s="3">
        <f t="shared" si="543"/>
        <v>40627</v>
      </c>
      <c r="O1439" s="3">
        <f t="shared" si="544"/>
        <v>28.430370888733382</v>
      </c>
      <c r="P1439" s="13">
        <f t="shared" si="534"/>
        <v>100030</v>
      </c>
      <c r="Q1439" s="13">
        <f t="shared" si="545"/>
        <v>0</v>
      </c>
      <c r="R1439" s="13">
        <f>tarifest3(A1439-$K$3,$A$3,Param!$B$10,Param!$C$10,Param!$D$10,Param!$E$10,Param!$B$11,Param!$C$11,Param!$D$11,Param!$E$11)</f>
        <v>46387</v>
      </c>
      <c r="S1439" s="3">
        <f t="shared" si="546"/>
        <v>32.461161651504547</v>
      </c>
      <c r="T1439" s="3">
        <f>IF(A1439&lt;$K$3,$K$2,tarifest3grenz(A1439-$K$3,$A$3,Param!$B$10,Param!$C$10,Param!$D$10,Param!$E$10,Param!$B$11,Param!$C$11,Param!$D$11,Param!$E$11))*100</f>
        <v>42</v>
      </c>
      <c r="U1439" s="3">
        <f>MAX(K1439-tarifest3($K$3,$A$3,Param!$B$10,Param!$C$10,Param!$D$10,Param!$E$10,Param!$B$11,Param!$C$11,Param!$D$11,Param!$E$11),0)</f>
        <v>49797</v>
      </c>
      <c r="V1439" s="3">
        <f t="shared" si="547"/>
        <v>34.84744576627012</v>
      </c>
      <c r="W1439" s="3">
        <f t="shared" si="548"/>
        <v>42</v>
      </c>
      <c r="X1439" s="3">
        <f>soli3grenz(K1439,$A$3,Param!$J$9,Param!$J$10,Param!$J$11)*100</f>
        <v>5.5</v>
      </c>
      <c r="Y1439" s="13">
        <f t="shared" si="535"/>
        <v>49797</v>
      </c>
      <c r="Z1439" s="3">
        <f t="shared" si="549"/>
        <v>34.84744576627012</v>
      </c>
      <c r="AA1439" s="13">
        <f t="shared" si="536"/>
        <v>42</v>
      </c>
      <c r="AB1439" s="13">
        <f t="shared" si="537"/>
        <v>-3671.4499999999971</v>
      </c>
      <c r="AC1439" s="13">
        <f t="shared" si="538"/>
        <v>-2.5692442267319748</v>
      </c>
      <c r="AD1439" s="13">
        <f t="shared" si="539"/>
        <v>-2.3099999999999952</v>
      </c>
      <c r="AE1439" s="3">
        <f t="shared" si="540"/>
        <v>0</v>
      </c>
      <c r="AF1439" s="13">
        <f t="shared" si="529"/>
        <v>3671.4499999999971</v>
      </c>
      <c r="AG1439" s="13">
        <f t="shared" si="550"/>
        <v>2.5692442267319748</v>
      </c>
      <c r="AH1439" s="13">
        <f t="shared" si="530"/>
        <v>2.5692442267319748</v>
      </c>
    </row>
    <row r="1440" spans="1:34" x14ac:dyDescent="0.2">
      <c r="A1440" s="8">
        <f t="shared" si="551"/>
        <v>143000</v>
      </c>
      <c r="B1440" s="9">
        <f t="shared" si="528"/>
        <v>143</v>
      </c>
      <c r="C1440" s="13">
        <f>tarifest3(A1440,$A$3,Param!$B$5,Param!$C$5,Param!$D$5,Param!$E$5,Param!$B$6,Param!$C$6,Param!$D$6,Param!$E$6)</f>
        <v>50723</v>
      </c>
      <c r="D1440" s="3">
        <f t="shared" si="541"/>
        <v>35.470629370629368</v>
      </c>
      <c r="E1440" s="3">
        <f>tarifest3grenz(A1440,$A$3,Param!$B$5,Param!$C$5,Param!$D$5,Param!$E$5,Param!$B$6,Param!$C$6,Param!$D$6,Param!$E$6)*100</f>
        <v>42</v>
      </c>
      <c r="F1440" s="13">
        <f>soli3(C1440,$A$3,Param!$J$4,Param!$J$5,Param!$J$6)</f>
        <v>2789.76</v>
      </c>
      <c r="G1440" s="3">
        <f>soli3grenz(C1440,$A$3,Param!$J$4,Param!$J$5,Param!$J$6)*100</f>
        <v>5.5</v>
      </c>
      <c r="H1440" s="13">
        <f t="shared" si="532"/>
        <v>53512.76</v>
      </c>
      <c r="I1440" s="3">
        <f t="shared" si="531"/>
        <v>37.421510489510489</v>
      </c>
      <c r="J1440" s="13">
        <f t="shared" si="533"/>
        <v>44.309999999999995</v>
      </c>
      <c r="K1440" s="13">
        <f>tarifest3(A1440,$A$3,Param!$B$10,Param!$C$10,Param!$D$10,Param!$E$10,Param!$B$11,Param!$C$11,Param!$D$11,Param!$E$11)</f>
        <v>55069</v>
      </c>
      <c r="L1440" s="3">
        <f t="shared" si="542"/>
        <v>38.509790209790211</v>
      </c>
      <c r="M1440" s="3">
        <f>tarifest3grenz(A1440,$A$3,Param!$B$10,Param!$C$10,Param!$D$10,Param!$E$10,Param!$B$11,Param!$C$11,Param!$D$11,Param!$E$11)*100</f>
        <v>42</v>
      </c>
      <c r="N1440" s="3">
        <f t="shared" si="543"/>
        <v>40669</v>
      </c>
      <c r="O1440" s="3">
        <f t="shared" si="544"/>
        <v>28.439860139860141</v>
      </c>
      <c r="P1440" s="13">
        <f t="shared" si="534"/>
        <v>100100</v>
      </c>
      <c r="Q1440" s="13">
        <f t="shared" si="545"/>
        <v>0</v>
      </c>
      <c r="R1440" s="13">
        <f>tarifest3(A1440-$K$3,$A$3,Param!$B$10,Param!$C$10,Param!$D$10,Param!$E$10,Param!$B$11,Param!$C$11,Param!$D$11,Param!$E$11)</f>
        <v>46429</v>
      </c>
      <c r="S1440" s="3">
        <f t="shared" si="546"/>
        <v>32.467832167832164</v>
      </c>
      <c r="T1440" s="3">
        <f>IF(A1440&lt;$K$3,$K$2,tarifest3grenz(A1440-$K$3,$A$3,Param!$B$10,Param!$C$10,Param!$D$10,Param!$E$10,Param!$B$11,Param!$C$11,Param!$D$11,Param!$E$11))*100</f>
        <v>42</v>
      </c>
      <c r="U1440" s="3">
        <f>MAX(K1440-tarifest3($K$3,$A$3,Param!$B$10,Param!$C$10,Param!$D$10,Param!$E$10,Param!$B$11,Param!$C$11,Param!$D$11,Param!$E$11),0)</f>
        <v>49839</v>
      </c>
      <c r="V1440" s="3">
        <f t="shared" si="547"/>
        <v>34.852447552447551</v>
      </c>
      <c r="W1440" s="3">
        <f t="shared" si="548"/>
        <v>42</v>
      </c>
      <c r="X1440" s="3">
        <f>soli3grenz(K1440,$A$3,Param!$J$9,Param!$J$10,Param!$J$11)*100</f>
        <v>5.5</v>
      </c>
      <c r="Y1440" s="13">
        <f t="shared" si="535"/>
        <v>49839</v>
      </c>
      <c r="Z1440" s="3">
        <f t="shared" si="549"/>
        <v>34.852447552447551</v>
      </c>
      <c r="AA1440" s="13">
        <f t="shared" si="536"/>
        <v>42</v>
      </c>
      <c r="AB1440" s="13">
        <f t="shared" si="537"/>
        <v>-3673.760000000002</v>
      </c>
      <c r="AC1440" s="13">
        <f t="shared" si="538"/>
        <v>-2.5690629370629381</v>
      </c>
      <c r="AD1440" s="13">
        <f t="shared" si="539"/>
        <v>-2.3099999999999952</v>
      </c>
      <c r="AE1440" s="3">
        <f t="shared" si="540"/>
        <v>0</v>
      </c>
      <c r="AF1440" s="13">
        <f t="shared" si="529"/>
        <v>3673.760000000002</v>
      </c>
      <c r="AG1440" s="13">
        <f t="shared" si="550"/>
        <v>2.5690629370629381</v>
      </c>
      <c r="AH1440" s="13">
        <f t="shared" si="530"/>
        <v>2.5690629370629381</v>
      </c>
    </row>
    <row r="1441" spans="1:34" x14ac:dyDescent="0.2">
      <c r="A1441" s="8">
        <f t="shared" si="551"/>
        <v>143100</v>
      </c>
      <c r="B1441" s="9">
        <f t="shared" si="528"/>
        <v>143.1</v>
      </c>
      <c r="C1441" s="13">
        <f>tarifest3(A1441,$A$3,Param!$B$5,Param!$C$5,Param!$D$5,Param!$E$5,Param!$B$6,Param!$C$6,Param!$D$6,Param!$E$6)</f>
        <v>50765</v>
      </c>
      <c r="D1441" s="3">
        <f t="shared" si="541"/>
        <v>35.475192173305381</v>
      </c>
      <c r="E1441" s="3">
        <f>tarifest3grenz(A1441,$A$3,Param!$B$5,Param!$C$5,Param!$D$5,Param!$E$5,Param!$B$6,Param!$C$6,Param!$D$6,Param!$E$6)*100</f>
        <v>42</v>
      </c>
      <c r="F1441" s="13">
        <f>soli3(C1441,$A$3,Param!$J$4,Param!$J$5,Param!$J$6)</f>
        <v>2792.07</v>
      </c>
      <c r="G1441" s="3">
        <f>soli3grenz(C1441,$A$3,Param!$J$4,Param!$J$5,Param!$J$6)*100</f>
        <v>5.5</v>
      </c>
      <c r="H1441" s="13">
        <f t="shared" si="532"/>
        <v>53557.07</v>
      </c>
      <c r="I1441" s="3">
        <f t="shared" si="531"/>
        <v>37.426324248777078</v>
      </c>
      <c r="J1441" s="13">
        <f t="shared" si="533"/>
        <v>44.309999999999995</v>
      </c>
      <c r="K1441" s="13">
        <f>tarifest3(A1441,$A$3,Param!$B$10,Param!$C$10,Param!$D$10,Param!$E$10,Param!$B$11,Param!$C$11,Param!$D$11,Param!$E$11)</f>
        <v>55111</v>
      </c>
      <c r="L1441" s="3">
        <f t="shared" si="542"/>
        <v>38.512229210342419</v>
      </c>
      <c r="M1441" s="3">
        <f>tarifest3grenz(A1441,$A$3,Param!$B$10,Param!$C$10,Param!$D$10,Param!$E$10,Param!$B$11,Param!$C$11,Param!$D$11,Param!$E$11)*100</f>
        <v>42</v>
      </c>
      <c r="N1441" s="3">
        <f t="shared" si="543"/>
        <v>40711</v>
      </c>
      <c r="O1441" s="3">
        <f t="shared" si="544"/>
        <v>28.449336128581411</v>
      </c>
      <c r="P1441" s="13">
        <f t="shared" si="534"/>
        <v>100170</v>
      </c>
      <c r="Q1441" s="13">
        <f t="shared" si="545"/>
        <v>0</v>
      </c>
      <c r="R1441" s="13">
        <f>tarifest3(A1441-$K$3,$A$3,Param!$B$10,Param!$C$10,Param!$D$10,Param!$E$10,Param!$B$11,Param!$C$11,Param!$D$11,Param!$E$11)</f>
        <v>46471</v>
      </c>
      <c r="S1441" s="3">
        <f t="shared" si="546"/>
        <v>32.474493361285816</v>
      </c>
      <c r="T1441" s="3">
        <f>IF(A1441&lt;$K$3,$K$2,tarifest3grenz(A1441-$K$3,$A$3,Param!$B$10,Param!$C$10,Param!$D$10,Param!$E$10,Param!$B$11,Param!$C$11,Param!$D$11,Param!$E$11))*100</f>
        <v>42</v>
      </c>
      <c r="U1441" s="3">
        <f>MAX(K1441-tarifest3($K$3,$A$3,Param!$B$10,Param!$C$10,Param!$D$10,Param!$E$10,Param!$B$11,Param!$C$11,Param!$D$11,Param!$E$11),0)</f>
        <v>49881</v>
      </c>
      <c r="V1441" s="3">
        <f t="shared" si="547"/>
        <v>34.857442348008391</v>
      </c>
      <c r="W1441" s="3">
        <f t="shared" si="548"/>
        <v>42</v>
      </c>
      <c r="X1441" s="3">
        <f>soli3grenz(K1441,$A$3,Param!$J$9,Param!$J$10,Param!$J$11)*100</f>
        <v>5.5</v>
      </c>
      <c r="Y1441" s="13">
        <f t="shared" si="535"/>
        <v>49881</v>
      </c>
      <c r="Z1441" s="3">
        <f t="shared" si="549"/>
        <v>34.857442348008391</v>
      </c>
      <c r="AA1441" s="13">
        <f t="shared" si="536"/>
        <v>42</v>
      </c>
      <c r="AB1441" s="13">
        <f t="shared" si="537"/>
        <v>-3676.0699999999997</v>
      </c>
      <c r="AC1441" s="13">
        <f t="shared" si="538"/>
        <v>-2.5688819007686874</v>
      </c>
      <c r="AD1441" s="13">
        <f t="shared" si="539"/>
        <v>-2.3099999999999952</v>
      </c>
      <c r="AE1441" s="3">
        <f t="shared" si="540"/>
        <v>0</v>
      </c>
      <c r="AF1441" s="13">
        <f t="shared" si="529"/>
        <v>3676.0699999999997</v>
      </c>
      <c r="AG1441" s="13">
        <f t="shared" si="550"/>
        <v>2.5688819007686874</v>
      </c>
      <c r="AH1441" s="13">
        <f t="shared" si="530"/>
        <v>2.5688819007686874</v>
      </c>
    </row>
    <row r="1442" spans="1:34" x14ac:dyDescent="0.2">
      <c r="A1442" s="8">
        <f t="shared" si="551"/>
        <v>143200</v>
      </c>
      <c r="B1442" s="9">
        <f t="shared" si="528"/>
        <v>143.19999999999999</v>
      </c>
      <c r="C1442" s="13">
        <f>tarifest3(A1442,$A$3,Param!$B$5,Param!$C$5,Param!$D$5,Param!$E$5,Param!$B$6,Param!$C$6,Param!$D$6,Param!$E$6)</f>
        <v>50807</v>
      </c>
      <c r="D1442" s="3">
        <f t="shared" si="541"/>
        <v>35.479748603351958</v>
      </c>
      <c r="E1442" s="3">
        <f>tarifest3grenz(A1442,$A$3,Param!$B$5,Param!$C$5,Param!$D$5,Param!$E$5,Param!$B$6,Param!$C$6,Param!$D$6,Param!$E$6)*100</f>
        <v>42</v>
      </c>
      <c r="F1442" s="13">
        <f>soli3(C1442,$A$3,Param!$J$4,Param!$J$5,Param!$J$6)</f>
        <v>2794.38</v>
      </c>
      <c r="G1442" s="3">
        <f>soli3grenz(C1442,$A$3,Param!$J$4,Param!$J$5,Param!$J$6)*100</f>
        <v>5.5</v>
      </c>
      <c r="H1442" s="13">
        <f t="shared" si="532"/>
        <v>53601.38</v>
      </c>
      <c r="I1442" s="3">
        <f t="shared" si="531"/>
        <v>37.431131284916198</v>
      </c>
      <c r="J1442" s="13">
        <f t="shared" si="533"/>
        <v>44.309999999999995</v>
      </c>
      <c r="K1442" s="13">
        <f>tarifest3(A1442,$A$3,Param!$B$10,Param!$C$10,Param!$D$10,Param!$E$10,Param!$B$11,Param!$C$11,Param!$D$11,Param!$E$11)</f>
        <v>55153</v>
      </c>
      <c r="L1442" s="3">
        <f t="shared" si="542"/>
        <v>38.51466480446927</v>
      </c>
      <c r="M1442" s="3">
        <f>tarifest3grenz(A1442,$A$3,Param!$B$10,Param!$C$10,Param!$D$10,Param!$E$10,Param!$B$11,Param!$C$11,Param!$D$11,Param!$E$11)*100</f>
        <v>42</v>
      </c>
      <c r="N1442" s="3">
        <f t="shared" si="543"/>
        <v>40753</v>
      </c>
      <c r="O1442" s="3">
        <f t="shared" si="544"/>
        <v>28.458798882681563</v>
      </c>
      <c r="P1442" s="13">
        <f t="shared" si="534"/>
        <v>100240</v>
      </c>
      <c r="Q1442" s="13">
        <f t="shared" si="545"/>
        <v>0</v>
      </c>
      <c r="R1442" s="13">
        <f>tarifest3(A1442-$K$3,$A$3,Param!$B$10,Param!$C$10,Param!$D$10,Param!$E$10,Param!$B$11,Param!$C$11,Param!$D$11,Param!$E$11)</f>
        <v>46513</v>
      </c>
      <c r="S1442" s="3">
        <f t="shared" si="546"/>
        <v>32.481145251396647</v>
      </c>
      <c r="T1442" s="3">
        <f>IF(A1442&lt;$K$3,$K$2,tarifest3grenz(A1442-$K$3,$A$3,Param!$B$10,Param!$C$10,Param!$D$10,Param!$E$10,Param!$B$11,Param!$C$11,Param!$D$11,Param!$E$11))*100</f>
        <v>42</v>
      </c>
      <c r="U1442" s="3">
        <f>MAX(K1442-tarifest3($K$3,$A$3,Param!$B$10,Param!$C$10,Param!$D$10,Param!$E$10,Param!$B$11,Param!$C$11,Param!$D$11,Param!$E$11),0)</f>
        <v>49923</v>
      </c>
      <c r="V1442" s="3">
        <f t="shared" si="547"/>
        <v>34.862430167597765</v>
      </c>
      <c r="W1442" s="3">
        <f t="shared" si="548"/>
        <v>42</v>
      </c>
      <c r="X1442" s="3">
        <f>soli3grenz(K1442,$A$3,Param!$J$9,Param!$J$10,Param!$J$11)*100</f>
        <v>5.5</v>
      </c>
      <c r="Y1442" s="13">
        <f t="shared" si="535"/>
        <v>49923</v>
      </c>
      <c r="Z1442" s="3">
        <f t="shared" si="549"/>
        <v>34.862430167597765</v>
      </c>
      <c r="AA1442" s="13">
        <f t="shared" si="536"/>
        <v>42</v>
      </c>
      <c r="AB1442" s="13">
        <f t="shared" si="537"/>
        <v>-3678.3799999999974</v>
      </c>
      <c r="AC1442" s="13">
        <f t="shared" si="538"/>
        <v>-2.5687011173184331</v>
      </c>
      <c r="AD1442" s="13">
        <f t="shared" si="539"/>
        <v>-2.3099999999999952</v>
      </c>
      <c r="AE1442" s="3">
        <f t="shared" si="540"/>
        <v>0</v>
      </c>
      <c r="AF1442" s="13">
        <f t="shared" si="529"/>
        <v>3678.3799999999974</v>
      </c>
      <c r="AG1442" s="13">
        <f t="shared" si="550"/>
        <v>2.5687011173184331</v>
      </c>
      <c r="AH1442" s="13">
        <f t="shared" si="530"/>
        <v>2.5687011173184331</v>
      </c>
    </row>
    <row r="1443" spans="1:34" x14ac:dyDescent="0.2">
      <c r="A1443" s="8">
        <f t="shared" si="551"/>
        <v>143300</v>
      </c>
      <c r="B1443" s="9">
        <f t="shared" si="528"/>
        <v>143.30000000000001</v>
      </c>
      <c r="C1443" s="13">
        <f>tarifest3(A1443,$A$3,Param!$B$5,Param!$C$5,Param!$D$5,Param!$E$5,Param!$B$6,Param!$C$6,Param!$D$6,Param!$E$6)</f>
        <v>50849</v>
      </c>
      <c r="D1443" s="3">
        <f t="shared" si="541"/>
        <v>35.484298674110256</v>
      </c>
      <c r="E1443" s="3">
        <f>tarifest3grenz(A1443,$A$3,Param!$B$5,Param!$C$5,Param!$D$5,Param!$E$5,Param!$B$6,Param!$C$6,Param!$D$6,Param!$E$6)*100</f>
        <v>42</v>
      </c>
      <c r="F1443" s="13">
        <f>soli3(C1443,$A$3,Param!$J$4,Param!$J$5,Param!$J$6)</f>
        <v>2796.69</v>
      </c>
      <c r="G1443" s="3">
        <f>soli3grenz(C1443,$A$3,Param!$J$4,Param!$J$5,Param!$J$6)*100</f>
        <v>5.5</v>
      </c>
      <c r="H1443" s="13">
        <f t="shared" si="532"/>
        <v>53645.69</v>
      </c>
      <c r="I1443" s="3">
        <f t="shared" si="531"/>
        <v>37.43593161200279</v>
      </c>
      <c r="J1443" s="13">
        <f t="shared" si="533"/>
        <v>44.309999999999995</v>
      </c>
      <c r="K1443" s="13">
        <f>tarifest3(A1443,$A$3,Param!$B$10,Param!$C$10,Param!$D$10,Param!$E$10,Param!$B$11,Param!$C$11,Param!$D$11,Param!$E$11)</f>
        <v>55195</v>
      </c>
      <c r="L1443" s="3">
        <f t="shared" si="542"/>
        <v>38.517096999302161</v>
      </c>
      <c r="M1443" s="3">
        <f>tarifest3grenz(A1443,$A$3,Param!$B$10,Param!$C$10,Param!$D$10,Param!$E$10,Param!$B$11,Param!$C$11,Param!$D$11,Param!$E$11)*100</f>
        <v>42</v>
      </c>
      <c r="N1443" s="3">
        <f t="shared" si="543"/>
        <v>40795</v>
      </c>
      <c r="O1443" s="3">
        <f t="shared" si="544"/>
        <v>28.468248429867408</v>
      </c>
      <c r="P1443" s="13">
        <f t="shared" si="534"/>
        <v>100310</v>
      </c>
      <c r="Q1443" s="13">
        <f t="shared" si="545"/>
        <v>0</v>
      </c>
      <c r="R1443" s="13">
        <f>tarifest3(A1443-$K$3,$A$3,Param!$B$10,Param!$C$10,Param!$D$10,Param!$E$10,Param!$B$11,Param!$C$11,Param!$D$11,Param!$E$11)</f>
        <v>46555</v>
      </c>
      <c r="S1443" s="3">
        <f t="shared" si="546"/>
        <v>32.487787857641308</v>
      </c>
      <c r="T1443" s="3">
        <f>IF(A1443&lt;$K$3,$K$2,tarifest3grenz(A1443-$K$3,$A$3,Param!$B$10,Param!$C$10,Param!$D$10,Param!$E$10,Param!$B$11,Param!$C$11,Param!$D$11,Param!$E$11))*100</f>
        <v>42</v>
      </c>
      <c r="U1443" s="3">
        <f>MAX(K1443-tarifest3($K$3,$A$3,Param!$B$10,Param!$C$10,Param!$D$10,Param!$E$10,Param!$B$11,Param!$C$11,Param!$D$11,Param!$E$11),0)</f>
        <v>49965</v>
      </c>
      <c r="V1443" s="3">
        <f t="shared" si="547"/>
        <v>34.867411025819955</v>
      </c>
      <c r="W1443" s="3">
        <f t="shared" si="548"/>
        <v>42</v>
      </c>
      <c r="X1443" s="3">
        <f>soli3grenz(K1443,$A$3,Param!$J$9,Param!$J$10,Param!$J$11)*100</f>
        <v>5.5</v>
      </c>
      <c r="Y1443" s="13">
        <f t="shared" si="535"/>
        <v>49965</v>
      </c>
      <c r="Z1443" s="3">
        <f t="shared" si="549"/>
        <v>34.867411025819955</v>
      </c>
      <c r="AA1443" s="13">
        <f t="shared" si="536"/>
        <v>42</v>
      </c>
      <c r="AB1443" s="13">
        <f t="shared" si="537"/>
        <v>-3680.6900000000023</v>
      </c>
      <c r="AC1443" s="13">
        <f t="shared" si="538"/>
        <v>-2.5685205861828351</v>
      </c>
      <c r="AD1443" s="13">
        <f t="shared" si="539"/>
        <v>-2.3099999999999952</v>
      </c>
      <c r="AE1443" s="3">
        <f t="shared" si="540"/>
        <v>0</v>
      </c>
      <c r="AF1443" s="13">
        <f t="shared" si="529"/>
        <v>3680.6900000000023</v>
      </c>
      <c r="AG1443" s="13">
        <f t="shared" si="550"/>
        <v>2.5685205861828351</v>
      </c>
      <c r="AH1443" s="13">
        <f t="shared" si="530"/>
        <v>2.5685205861828351</v>
      </c>
    </row>
    <row r="1444" spans="1:34" x14ac:dyDescent="0.2">
      <c r="A1444" s="8">
        <f t="shared" si="551"/>
        <v>143400</v>
      </c>
      <c r="B1444" s="9">
        <f t="shared" si="528"/>
        <v>143.4</v>
      </c>
      <c r="C1444" s="13">
        <f>tarifest3(A1444,$A$3,Param!$B$5,Param!$C$5,Param!$D$5,Param!$E$5,Param!$B$6,Param!$C$6,Param!$D$6,Param!$E$6)</f>
        <v>50891</v>
      </c>
      <c r="D1444" s="3">
        <f t="shared" si="541"/>
        <v>35.488842398884238</v>
      </c>
      <c r="E1444" s="3">
        <f>tarifest3grenz(A1444,$A$3,Param!$B$5,Param!$C$5,Param!$D$5,Param!$E$5,Param!$B$6,Param!$C$6,Param!$D$6,Param!$E$6)*100</f>
        <v>42</v>
      </c>
      <c r="F1444" s="13">
        <f>soli3(C1444,$A$3,Param!$J$4,Param!$J$5,Param!$J$6)</f>
        <v>2799</v>
      </c>
      <c r="G1444" s="3">
        <f>soli3grenz(C1444,$A$3,Param!$J$4,Param!$J$5,Param!$J$6)*100</f>
        <v>5.5</v>
      </c>
      <c r="H1444" s="13">
        <f t="shared" si="532"/>
        <v>53690</v>
      </c>
      <c r="I1444" s="3">
        <f t="shared" si="531"/>
        <v>37.440725244072524</v>
      </c>
      <c r="J1444" s="13">
        <f t="shared" si="533"/>
        <v>44.309999999999995</v>
      </c>
      <c r="K1444" s="13">
        <f>tarifest3(A1444,$A$3,Param!$B$10,Param!$C$10,Param!$D$10,Param!$E$10,Param!$B$11,Param!$C$11,Param!$D$11,Param!$E$11)</f>
        <v>55237</v>
      </c>
      <c r="L1444" s="3">
        <f t="shared" si="542"/>
        <v>38.519525801952582</v>
      </c>
      <c r="M1444" s="3">
        <f>tarifest3grenz(A1444,$A$3,Param!$B$10,Param!$C$10,Param!$D$10,Param!$E$10,Param!$B$11,Param!$C$11,Param!$D$11,Param!$E$11)*100</f>
        <v>42</v>
      </c>
      <c r="N1444" s="3">
        <f t="shared" si="543"/>
        <v>40837</v>
      </c>
      <c r="O1444" s="3">
        <f t="shared" si="544"/>
        <v>28.477684797768482</v>
      </c>
      <c r="P1444" s="13">
        <f t="shared" si="534"/>
        <v>100380</v>
      </c>
      <c r="Q1444" s="13">
        <f t="shared" si="545"/>
        <v>0</v>
      </c>
      <c r="R1444" s="13">
        <f>tarifest3(A1444-$K$3,$A$3,Param!$B$10,Param!$C$10,Param!$D$10,Param!$E$10,Param!$B$11,Param!$C$11,Param!$D$11,Param!$E$11)</f>
        <v>46597</v>
      </c>
      <c r="S1444" s="3">
        <f t="shared" si="546"/>
        <v>32.494421199442122</v>
      </c>
      <c r="T1444" s="3">
        <f>IF(A1444&lt;$K$3,$K$2,tarifest3grenz(A1444-$K$3,$A$3,Param!$B$10,Param!$C$10,Param!$D$10,Param!$E$10,Param!$B$11,Param!$C$11,Param!$D$11,Param!$E$11))*100</f>
        <v>42</v>
      </c>
      <c r="U1444" s="3">
        <f>MAX(K1444-tarifest3($K$3,$A$3,Param!$B$10,Param!$C$10,Param!$D$10,Param!$E$10,Param!$B$11,Param!$C$11,Param!$D$11,Param!$E$11),0)</f>
        <v>50007</v>
      </c>
      <c r="V1444" s="3">
        <f t="shared" si="547"/>
        <v>34.872384937238493</v>
      </c>
      <c r="W1444" s="3">
        <f t="shared" si="548"/>
        <v>42</v>
      </c>
      <c r="X1444" s="3">
        <f>soli3grenz(K1444,$A$3,Param!$J$9,Param!$J$10,Param!$J$11)*100</f>
        <v>5.5</v>
      </c>
      <c r="Y1444" s="13">
        <f t="shared" si="535"/>
        <v>50007</v>
      </c>
      <c r="Z1444" s="3">
        <f t="shared" si="549"/>
        <v>34.872384937238493</v>
      </c>
      <c r="AA1444" s="13">
        <f t="shared" si="536"/>
        <v>42</v>
      </c>
      <c r="AB1444" s="13">
        <f t="shared" si="537"/>
        <v>-3683</v>
      </c>
      <c r="AC1444" s="13">
        <f t="shared" si="538"/>
        <v>-2.5683403068340311</v>
      </c>
      <c r="AD1444" s="13">
        <f t="shared" si="539"/>
        <v>-2.3099999999999952</v>
      </c>
      <c r="AE1444" s="3">
        <f t="shared" si="540"/>
        <v>0</v>
      </c>
      <c r="AF1444" s="13">
        <f t="shared" si="529"/>
        <v>3683</v>
      </c>
      <c r="AG1444" s="13">
        <f t="shared" si="550"/>
        <v>2.5683403068340311</v>
      </c>
      <c r="AH1444" s="13">
        <f t="shared" si="530"/>
        <v>2.5683403068340311</v>
      </c>
    </row>
    <row r="1445" spans="1:34" x14ac:dyDescent="0.2">
      <c r="A1445" s="8">
        <f t="shared" si="551"/>
        <v>143500</v>
      </c>
      <c r="B1445" s="9">
        <f t="shared" si="528"/>
        <v>143.5</v>
      </c>
      <c r="C1445" s="13">
        <f>tarifest3(A1445,$A$3,Param!$B$5,Param!$C$5,Param!$D$5,Param!$E$5,Param!$B$6,Param!$C$6,Param!$D$6,Param!$E$6)</f>
        <v>50933</v>
      </c>
      <c r="D1445" s="3">
        <f t="shared" si="541"/>
        <v>35.493379790940764</v>
      </c>
      <c r="E1445" s="3">
        <f>tarifest3grenz(A1445,$A$3,Param!$B$5,Param!$C$5,Param!$D$5,Param!$E$5,Param!$B$6,Param!$C$6,Param!$D$6,Param!$E$6)*100</f>
        <v>42</v>
      </c>
      <c r="F1445" s="13">
        <f>soli3(C1445,$A$3,Param!$J$4,Param!$J$5,Param!$J$6)</f>
        <v>2801.31</v>
      </c>
      <c r="G1445" s="3">
        <f>soli3grenz(C1445,$A$3,Param!$J$4,Param!$J$5,Param!$J$6)*100</f>
        <v>5.5</v>
      </c>
      <c r="H1445" s="13">
        <f t="shared" si="532"/>
        <v>53734.31</v>
      </c>
      <c r="I1445" s="3">
        <f t="shared" si="531"/>
        <v>37.44551219512195</v>
      </c>
      <c r="J1445" s="13">
        <f t="shared" si="533"/>
        <v>44.309999999999995</v>
      </c>
      <c r="K1445" s="13">
        <f>tarifest3(A1445,$A$3,Param!$B$10,Param!$C$10,Param!$D$10,Param!$E$10,Param!$B$11,Param!$C$11,Param!$D$11,Param!$E$11)</f>
        <v>55279</v>
      </c>
      <c r="L1445" s="3">
        <f t="shared" si="542"/>
        <v>38.521951219512196</v>
      </c>
      <c r="M1445" s="3">
        <f>tarifest3grenz(A1445,$A$3,Param!$B$10,Param!$C$10,Param!$D$10,Param!$E$10,Param!$B$11,Param!$C$11,Param!$D$11,Param!$E$11)*100</f>
        <v>42</v>
      </c>
      <c r="N1445" s="3">
        <f t="shared" si="543"/>
        <v>40879</v>
      </c>
      <c r="O1445" s="3">
        <f t="shared" si="544"/>
        <v>28.487108013937284</v>
      </c>
      <c r="P1445" s="13">
        <f t="shared" si="534"/>
        <v>100450</v>
      </c>
      <c r="Q1445" s="13">
        <f t="shared" si="545"/>
        <v>0</v>
      </c>
      <c r="R1445" s="13">
        <f>tarifest3(A1445-$K$3,$A$3,Param!$B$10,Param!$C$10,Param!$D$10,Param!$E$10,Param!$B$11,Param!$C$11,Param!$D$11,Param!$E$11)</f>
        <v>46639</v>
      </c>
      <c r="S1445" s="3">
        <f t="shared" si="546"/>
        <v>32.501045296167248</v>
      </c>
      <c r="T1445" s="3">
        <f>IF(A1445&lt;$K$3,$K$2,tarifest3grenz(A1445-$K$3,$A$3,Param!$B$10,Param!$C$10,Param!$D$10,Param!$E$10,Param!$B$11,Param!$C$11,Param!$D$11,Param!$E$11))*100</f>
        <v>42</v>
      </c>
      <c r="U1445" s="3">
        <f>MAX(K1445-tarifest3($K$3,$A$3,Param!$B$10,Param!$C$10,Param!$D$10,Param!$E$10,Param!$B$11,Param!$C$11,Param!$D$11,Param!$E$11),0)</f>
        <v>50049</v>
      </c>
      <c r="V1445" s="3">
        <f t="shared" si="547"/>
        <v>34.877351916376313</v>
      </c>
      <c r="W1445" s="3">
        <f t="shared" si="548"/>
        <v>42</v>
      </c>
      <c r="X1445" s="3">
        <f>soli3grenz(K1445,$A$3,Param!$J$9,Param!$J$10,Param!$J$11)*100</f>
        <v>5.5</v>
      </c>
      <c r="Y1445" s="13">
        <f t="shared" si="535"/>
        <v>50049</v>
      </c>
      <c r="Z1445" s="3">
        <f t="shared" si="549"/>
        <v>34.877351916376313</v>
      </c>
      <c r="AA1445" s="13">
        <f t="shared" si="536"/>
        <v>42</v>
      </c>
      <c r="AB1445" s="13">
        <f t="shared" si="537"/>
        <v>-3685.3099999999977</v>
      </c>
      <c r="AC1445" s="13">
        <f t="shared" si="538"/>
        <v>-2.568160278745637</v>
      </c>
      <c r="AD1445" s="13">
        <f t="shared" si="539"/>
        <v>-2.3099999999999952</v>
      </c>
      <c r="AE1445" s="3">
        <f t="shared" si="540"/>
        <v>0</v>
      </c>
      <c r="AF1445" s="13">
        <f t="shared" si="529"/>
        <v>3685.3099999999977</v>
      </c>
      <c r="AG1445" s="13">
        <f t="shared" si="550"/>
        <v>2.568160278745637</v>
      </c>
      <c r="AH1445" s="13">
        <f t="shared" si="530"/>
        <v>2.568160278745637</v>
      </c>
    </row>
    <row r="1446" spans="1:34" x14ac:dyDescent="0.2">
      <c r="A1446" s="8">
        <f t="shared" si="551"/>
        <v>143600</v>
      </c>
      <c r="B1446" s="9">
        <f t="shared" si="528"/>
        <v>143.6</v>
      </c>
      <c r="C1446" s="13">
        <f>tarifest3(A1446,$A$3,Param!$B$5,Param!$C$5,Param!$D$5,Param!$E$5,Param!$B$6,Param!$C$6,Param!$D$6,Param!$E$6)</f>
        <v>50975</v>
      </c>
      <c r="D1446" s="3">
        <f t="shared" si="541"/>
        <v>35.497910863509752</v>
      </c>
      <c r="E1446" s="3">
        <f>tarifest3grenz(A1446,$A$3,Param!$B$5,Param!$C$5,Param!$D$5,Param!$E$5,Param!$B$6,Param!$C$6,Param!$D$6,Param!$E$6)*100</f>
        <v>42</v>
      </c>
      <c r="F1446" s="13">
        <f>soli3(C1446,$A$3,Param!$J$4,Param!$J$5,Param!$J$6)</f>
        <v>2803.62</v>
      </c>
      <c r="G1446" s="3">
        <f>soli3grenz(C1446,$A$3,Param!$J$4,Param!$J$5,Param!$J$6)*100</f>
        <v>5.5</v>
      </c>
      <c r="H1446" s="13">
        <f t="shared" si="532"/>
        <v>53778.62</v>
      </c>
      <c r="I1446" s="3">
        <f t="shared" si="531"/>
        <v>37.45029247910864</v>
      </c>
      <c r="J1446" s="13">
        <f t="shared" si="533"/>
        <v>44.309999999999995</v>
      </c>
      <c r="K1446" s="13">
        <f>tarifest3(A1446,$A$3,Param!$B$10,Param!$C$10,Param!$D$10,Param!$E$10,Param!$B$11,Param!$C$11,Param!$D$11,Param!$E$11)</f>
        <v>55321</v>
      </c>
      <c r="L1446" s="3">
        <f t="shared" si="542"/>
        <v>38.524373259052922</v>
      </c>
      <c r="M1446" s="3">
        <f>tarifest3grenz(A1446,$A$3,Param!$B$10,Param!$C$10,Param!$D$10,Param!$E$10,Param!$B$11,Param!$C$11,Param!$D$11,Param!$E$11)*100</f>
        <v>42</v>
      </c>
      <c r="N1446" s="3">
        <f t="shared" si="543"/>
        <v>40921</v>
      </c>
      <c r="O1446" s="3">
        <f t="shared" si="544"/>
        <v>28.496518105849582</v>
      </c>
      <c r="P1446" s="13">
        <f t="shared" si="534"/>
        <v>100520</v>
      </c>
      <c r="Q1446" s="13">
        <f t="shared" si="545"/>
        <v>0</v>
      </c>
      <c r="R1446" s="13">
        <f>tarifest3(A1446-$K$3,$A$3,Param!$B$10,Param!$C$10,Param!$D$10,Param!$E$10,Param!$B$11,Param!$C$11,Param!$D$11,Param!$E$11)</f>
        <v>46681</v>
      </c>
      <c r="S1446" s="3">
        <f t="shared" si="546"/>
        <v>32.507660167130922</v>
      </c>
      <c r="T1446" s="3">
        <f>IF(A1446&lt;$K$3,$K$2,tarifest3grenz(A1446-$K$3,$A$3,Param!$B$10,Param!$C$10,Param!$D$10,Param!$E$10,Param!$B$11,Param!$C$11,Param!$D$11,Param!$E$11))*100</f>
        <v>42</v>
      </c>
      <c r="U1446" s="3">
        <f>MAX(K1446-tarifest3($K$3,$A$3,Param!$B$10,Param!$C$10,Param!$D$10,Param!$E$10,Param!$B$11,Param!$C$11,Param!$D$11,Param!$E$11),0)</f>
        <v>50091</v>
      </c>
      <c r="V1446" s="3">
        <f t="shared" si="547"/>
        <v>34.882311977715879</v>
      </c>
      <c r="W1446" s="3">
        <f t="shared" si="548"/>
        <v>42</v>
      </c>
      <c r="X1446" s="3">
        <f>soli3grenz(K1446,$A$3,Param!$J$9,Param!$J$10,Param!$J$11)*100</f>
        <v>5.5</v>
      </c>
      <c r="Y1446" s="13">
        <f t="shared" si="535"/>
        <v>50091</v>
      </c>
      <c r="Z1446" s="3">
        <f t="shared" si="549"/>
        <v>34.882311977715879</v>
      </c>
      <c r="AA1446" s="13">
        <f t="shared" si="536"/>
        <v>42</v>
      </c>
      <c r="AB1446" s="13">
        <f t="shared" si="537"/>
        <v>-3687.6200000000026</v>
      </c>
      <c r="AC1446" s="13">
        <f t="shared" si="538"/>
        <v>-2.5679805013927606</v>
      </c>
      <c r="AD1446" s="13">
        <f t="shared" si="539"/>
        <v>-2.3099999999999952</v>
      </c>
      <c r="AE1446" s="3">
        <f t="shared" si="540"/>
        <v>0</v>
      </c>
      <c r="AF1446" s="13">
        <f t="shared" si="529"/>
        <v>3687.6200000000026</v>
      </c>
      <c r="AG1446" s="13">
        <f t="shared" si="550"/>
        <v>2.5679805013927606</v>
      </c>
      <c r="AH1446" s="13">
        <f t="shared" si="530"/>
        <v>2.5679805013927606</v>
      </c>
    </row>
    <row r="1447" spans="1:34" x14ac:dyDescent="0.2">
      <c r="A1447" s="8">
        <f t="shared" si="551"/>
        <v>143700</v>
      </c>
      <c r="B1447" s="9">
        <f t="shared" si="528"/>
        <v>143.69999999999999</v>
      </c>
      <c r="C1447" s="13">
        <f>tarifest3(A1447,$A$3,Param!$B$5,Param!$C$5,Param!$D$5,Param!$E$5,Param!$B$6,Param!$C$6,Param!$D$6,Param!$E$6)</f>
        <v>51017</v>
      </c>
      <c r="D1447" s="3">
        <f t="shared" si="541"/>
        <v>35.502435629784273</v>
      </c>
      <c r="E1447" s="3">
        <f>tarifest3grenz(A1447,$A$3,Param!$B$5,Param!$C$5,Param!$D$5,Param!$E$5,Param!$B$6,Param!$C$6,Param!$D$6,Param!$E$6)*100</f>
        <v>42</v>
      </c>
      <c r="F1447" s="13">
        <f>soli3(C1447,$A$3,Param!$J$4,Param!$J$5,Param!$J$6)</f>
        <v>2805.93</v>
      </c>
      <c r="G1447" s="3">
        <f>soli3grenz(C1447,$A$3,Param!$J$4,Param!$J$5,Param!$J$6)*100</f>
        <v>5.5</v>
      </c>
      <c r="H1447" s="13">
        <f t="shared" si="532"/>
        <v>53822.93</v>
      </c>
      <c r="I1447" s="3">
        <f t="shared" si="531"/>
        <v>37.455066109951282</v>
      </c>
      <c r="J1447" s="13">
        <f t="shared" si="533"/>
        <v>44.309999999999995</v>
      </c>
      <c r="K1447" s="13">
        <f>tarifest3(A1447,$A$3,Param!$B$10,Param!$C$10,Param!$D$10,Param!$E$10,Param!$B$11,Param!$C$11,Param!$D$11,Param!$E$11)</f>
        <v>55363</v>
      </c>
      <c r="L1447" s="3">
        <f t="shared" si="542"/>
        <v>38.526791927627002</v>
      </c>
      <c r="M1447" s="3">
        <f>tarifest3grenz(A1447,$A$3,Param!$B$10,Param!$C$10,Param!$D$10,Param!$E$10,Param!$B$11,Param!$C$11,Param!$D$11,Param!$E$11)*100</f>
        <v>42</v>
      </c>
      <c r="N1447" s="3">
        <f t="shared" si="543"/>
        <v>40963</v>
      </c>
      <c r="O1447" s="3">
        <f t="shared" si="544"/>
        <v>28.505915100904662</v>
      </c>
      <c r="P1447" s="13">
        <f t="shared" si="534"/>
        <v>100590</v>
      </c>
      <c r="Q1447" s="13">
        <f t="shared" si="545"/>
        <v>0</v>
      </c>
      <c r="R1447" s="13">
        <f>tarifest3(A1447-$K$3,$A$3,Param!$B$10,Param!$C$10,Param!$D$10,Param!$E$10,Param!$B$11,Param!$C$11,Param!$D$11,Param!$E$11)</f>
        <v>46723</v>
      </c>
      <c r="S1447" s="3">
        <f t="shared" si="546"/>
        <v>32.514265831593598</v>
      </c>
      <c r="T1447" s="3">
        <f>IF(A1447&lt;$K$3,$K$2,tarifest3grenz(A1447-$K$3,$A$3,Param!$B$10,Param!$C$10,Param!$D$10,Param!$E$10,Param!$B$11,Param!$C$11,Param!$D$11,Param!$E$11))*100</f>
        <v>42</v>
      </c>
      <c r="U1447" s="3">
        <f>MAX(K1447-tarifest3($K$3,$A$3,Param!$B$10,Param!$C$10,Param!$D$10,Param!$E$10,Param!$B$11,Param!$C$11,Param!$D$11,Param!$E$11),0)</f>
        <v>50133</v>
      </c>
      <c r="V1447" s="3">
        <f t="shared" si="547"/>
        <v>34.887265135699373</v>
      </c>
      <c r="W1447" s="3">
        <f t="shared" si="548"/>
        <v>42</v>
      </c>
      <c r="X1447" s="3">
        <f>soli3grenz(K1447,$A$3,Param!$J$9,Param!$J$10,Param!$J$11)*100</f>
        <v>5.5</v>
      </c>
      <c r="Y1447" s="13">
        <f t="shared" si="535"/>
        <v>50133</v>
      </c>
      <c r="Z1447" s="3">
        <f t="shared" si="549"/>
        <v>34.887265135699373</v>
      </c>
      <c r="AA1447" s="13">
        <f t="shared" si="536"/>
        <v>42</v>
      </c>
      <c r="AB1447" s="13">
        <f t="shared" si="537"/>
        <v>-3689.9300000000003</v>
      </c>
      <c r="AC1447" s="13">
        <f t="shared" si="538"/>
        <v>-2.5678009742519095</v>
      </c>
      <c r="AD1447" s="13">
        <f t="shared" si="539"/>
        <v>-2.3099999999999952</v>
      </c>
      <c r="AE1447" s="3">
        <f t="shared" si="540"/>
        <v>0</v>
      </c>
      <c r="AF1447" s="13">
        <f t="shared" si="529"/>
        <v>3689.9300000000003</v>
      </c>
      <c r="AG1447" s="13">
        <f t="shared" si="550"/>
        <v>2.5678009742519095</v>
      </c>
      <c r="AH1447" s="13">
        <f t="shared" si="530"/>
        <v>2.5678009742519095</v>
      </c>
    </row>
    <row r="1448" spans="1:34" x14ac:dyDescent="0.2">
      <c r="A1448" s="8">
        <f t="shared" si="551"/>
        <v>143800</v>
      </c>
      <c r="B1448" s="9">
        <f t="shared" si="528"/>
        <v>143.80000000000001</v>
      </c>
      <c r="C1448" s="13">
        <f>tarifest3(A1448,$A$3,Param!$B$5,Param!$C$5,Param!$D$5,Param!$E$5,Param!$B$6,Param!$C$6,Param!$D$6,Param!$E$6)</f>
        <v>51059</v>
      </c>
      <c r="D1448" s="3">
        <f t="shared" si="541"/>
        <v>35.506954102920723</v>
      </c>
      <c r="E1448" s="3">
        <f>tarifest3grenz(A1448,$A$3,Param!$B$5,Param!$C$5,Param!$D$5,Param!$E$5,Param!$B$6,Param!$C$6,Param!$D$6,Param!$E$6)*100</f>
        <v>42</v>
      </c>
      <c r="F1448" s="13">
        <f>soli3(C1448,$A$3,Param!$J$4,Param!$J$5,Param!$J$6)</f>
        <v>2808.24</v>
      </c>
      <c r="G1448" s="3">
        <f>soli3grenz(C1448,$A$3,Param!$J$4,Param!$J$5,Param!$J$6)*100</f>
        <v>5.5</v>
      </c>
      <c r="H1448" s="13">
        <f t="shared" si="532"/>
        <v>53867.24</v>
      </c>
      <c r="I1448" s="3">
        <f t="shared" si="531"/>
        <v>37.459833101529902</v>
      </c>
      <c r="J1448" s="13">
        <f t="shared" si="533"/>
        <v>44.309999999999995</v>
      </c>
      <c r="K1448" s="13">
        <f>tarifest3(A1448,$A$3,Param!$B$10,Param!$C$10,Param!$D$10,Param!$E$10,Param!$B$11,Param!$C$11,Param!$D$11,Param!$E$11)</f>
        <v>55405</v>
      </c>
      <c r="L1448" s="3">
        <f t="shared" si="542"/>
        <v>38.529207232267041</v>
      </c>
      <c r="M1448" s="3">
        <f>tarifest3grenz(A1448,$A$3,Param!$B$10,Param!$C$10,Param!$D$10,Param!$E$10,Param!$B$11,Param!$C$11,Param!$D$11,Param!$E$11)*100</f>
        <v>42</v>
      </c>
      <c r="N1448" s="3">
        <f t="shared" si="543"/>
        <v>41005</v>
      </c>
      <c r="O1448" s="3">
        <f t="shared" si="544"/>
        <v>28.515299026425588</v>
      </c>
      <c r="P1448" s="13">
        <f t="shared" si="534"/>
        <v>100660</v>
      </c>
      <c r="Q1448" s="13">
        <f t="shared" si="545"/>
        <v>0</v>
      </c>
      <c r="R1448" s="13">
        <f>tarifest3(A1448-$K$3,$A$3,Param!$B$10,Param!$C$10,Param!$D$10,Param!$E$10,Param!$B$11,Param!$C$11,Param!$D$11,Param!$E$11)</f>
        <v>46765</v>
      </c>
      <c r="S1448" s="3">
        <f t="shared" si="546"/>
        <v>32.520862308762169</v>
      </c>
      <c r="T1448" s="3">
        <f>IF(A1448&lt;$K$3,$K$2,tarifest3grenz(A1448-$K$3,$A$3,Param!$B$10,Param!$C$10,Param!$D$10,Param!$E$10,Param!$B$11,Param!$C$11,Param!$D$11,Param!$E$11))*100</f>
        <v>42</v>
      </c>
      <c r="U1448" s="3">
        <f>MAX(K1448-tarifest3($K$3,$A$3,Param!$B$10,Param!$C$10,Param!$D$10,Param!$E$10,Param!$B$11,Param!$C$11,Param!$D$11,Param!$E$11),0)</f>
        <v>50175</v>
      </c>
      <c r="V1448" s="3">
        <f t="shared" si="547"/>
        <v>34.892211404728791</v>
      </c>
      <c r="W1448" s="3">
        <f t="shared" si="548"/>
        <v>42</v>
      </c>
      <c r="X1448" s="3">
        <f>soli3grenz(K1448,$A$3,Param!$J$9,Param!$J$10,Param!$J$11)*100</f>
        <v>5.5</v>
      </c>
      <c r="Y1448" s="13">
        <f t="shared" si="535"/>
        <v>50175</v>
      </c>
      <c r="Z1448" s="3">
        <f t="shared" si="549"/>
        <v>34.892211404728791</v>
      </c>
      <c r="AA1448" s="13">
        <f t="shared" si="536"/>
        <v>42</v>
      </c>
      <c r="AB1448" s="13">
        <f t="shared" si="537"/>
        <v>-3692.239999999998</v>
      </c>
      <c r="AC1448" s="13">
        <f t="shared" si="538"/>
        <v>-2.5676216968011119</v>
      </c>
      <c r="AD1448" s="13">
        <f t="shared" si="539"/>
        <v>-2.3099999999999952</v>
      </c>
      <c r="AE1448" s="3">
        <f t="shared" si="540"/>
        <v>0</v>
      </c>
      <c r="AF1448" s="13">
        <f t="shared" si="529"/>
        <v>3692.239999999998</v>
      </c>
      <c r="AG1448" s="13">
        <f t="shared" si="550"/>
        <v>2.5676216968011119</v>
      </c>
      <c r="AH1448" s="13">
        <f t="shared" si="530"/>
        <v>2.5676216968011119</v>
      </c>
    </row>
    <row r="1449" spans="1:34" x14ac:dyDescent="0.2">
      <c r="A1449" s="8">
        <f t="shared" si="551"/>
        <v>143900</v>
      </c>
      <c r="B1449" s="9">
        <f t="shared" si="528"/>
        <v>143.9</v>
      </c>
      <c r="C1449" s="13">
        <f>tarifest3(A1449,$A$3,Param!$B$5,Param!$C$5,Param!$D$5,Param!$E$5,Param!$B$6,Param!$C$6,Param!$D$6,Param!$E$6)</f>
        <v>51101</v>
      </c>
      <c r="D1449" s="3">
        <f t="shared" si="541"/>
        <v>35.511466296038918</v>
      </c>
      <c r="E1449" s="3">
        <f>tarifest3grenz(A1449,$A$3,Param!$B$5,Param!$C$5,Param!$D$5,Param!$E$5,Param!$B$6,Param!$C$6,Param!$D$6,Param!$E$6)*100</f>
        <v>42</v>
      </c>
      <c r="F1449" s="13">
        <f>soli3(C1449,$A$3,Param!$J$4,Param!$J$5,Param!$J$6)</f>
        <v>2810.55</v>
      </c>
      <c r="G1449" s="3">
        <f>soli3grenz(C1449,$A$3,Param!$J$4,Param!$J$5,Param!$J$6)*100</f>
        <v>5.5</v>
      </c>
      <c r="H1449" s="13">
        <f t="shared" si="532"/>
        <v>53911.55</v>
      </c>
      <c r="I1449" s="3">
        <f t="shared" si="531"/>
        <v>37.464593467685894</v>
      </c>
      <c r="J1449" s="13">
        <f t="shared" si="533"/>
        <v>44.309999999999995</v>
      </c>
      <c r="K1449" s="13">
        <f>tarifest3(A1449,$A$3,Param!$B$10,Param!$C$10,Param!$D$10,Param!$E$10,Param!$B$11,Param!$C$11,Param!$D$11,Param!$E$11)</f>
        <v>55447</v>
      </c>
      <c r="L1449" s="3">
        <f t="shared" si="542"/>
        <v>38.531619179986102</v>
      </c>
      <c r="M1449" s="3">
        <f>tarifest3grenz(A1449,$A$3,Param!$B$10,Param!$C$10,Param!$D$10,Param!$E$10,Param!$B$11,Param!$C$11,Param!$D$11,Param!$E$11)*100</f>
        <v>42</v>
      </c>
      <c r="N1449" s="3">
        <f t="shared" si="543"/>
        <v>41047</v>
      </c>
      <c r="O1449" s="3">
        <f t="shared" si="544"/>
        <v>28.524669909659483</v>
      </c>
      <c r="P1449" s="13">
        <f t="shared" si="534"/>
        <v>100730</v>
      </c>
      <c r="Q1449" s="13">
        <f t="shared" si="545"/>
        <v>0</v>
      </c>
      <c r="R1449" s="13">
        <f>tarifest3(A1449-$K$3,$A$3,Param!$B$10,Param!$C$10,Param!$D$10,Param!$E$10,Param!$B$11,Param!$C$11,Param!$D$11,Param!$E$11)</f>
        <v>46807</v>
      </c>
      <c r="S1449" s="3">
        <f t="shared" si="546"/>
        <v>32.527449617790133</v>
      </c>
      <c r="T1449" s="3">
        <f>IF(A1449&lt;$K$3,$K$2,tarifest3grenz(A1449-$K$3,$A$3,Param!$B$10,Param!$C$10,Param!$D$10,Param!$E$10,Param!$B$11,Param!$C$11,Param!$D$11,Param!$E$11))*100</f>
        <v>42</v>
      </c>
      <c r="U1449" s="3">
        <f>MAX(K1449-tarifest3($K$3,$A$3,Param!$B$10,Param!$C$10,Param!$D$10,Param!$E$10,Param!$B$11,Param!$C$11,Param!$D$11,Param!$E$11),0)</f>
        <v>50217</v>
      </c>
      <c r="V1449" s="3">
        <f t="shared" si="547"/>
        <v>34.897150799166084</v>
      </c>
      <c r="W1449" s="3">
        <f t="shared" si="548"/>
        <v>42</v>
      </c>
      <c r="X1449" s="3">
        <f>soli3grenz(K1449,$A$3,Param!$J$9,Param!$J$10,Param!$J$11)*100</f>
        <v>5.5</v>
      </c>
      <c r="Y1449" s="13">
        <f t="shared" si="535"/>
        <v>50217</v>
      </c>
      <c r="Z1449" s="3">
        <f t="shared" si="549"/>
        <v>34.897150799166084</v>
      </c>
      <c r="AA1449" s="13">
        <f t="shared" si="536"/>
        <v>42</v>
      </c>
      <c r="AB1449" s="13">
        <f t="shared" si="537"/>
        <v>-3694.5500000000029</v>
      </c>
      <c r="AC1449" s="13">
        <f t="shared" si="538"/>
        <v>-2.56744266851981</v>
      </c>
      <c r="AD1449" s="13">
        <f t="shared" si="539"/>
        <v>-2.3099999999999952</v>
      </c>
      <c r="AE1449" s="3">
        <f t="shared" si="540"/>
        <v>0</v>
      </c>
      <c r="AF1449" s="13">
        <f t="shared" si="529"/>
        <v>3694.5500000000029</v>
      </c>
      <c r="AG1449" s="13">
        <f t="shared" si="550"/>
        <v>2.56744266851981</v>
      </c>
      <c r="AH1449" s="13">
        <f t="shared" si="530"/>
        <v>2.56744266851981</v>
      </c>
    </row>
    <row r="1450" spans="1:34" x14ac:dyDescent="0.2">
      <c r="A1450" s="8">
        <f t="shared" si="551"/>
        <v>144000</v>
      </c>
      <c r="B1450" s="9">
        <f t="shared" si="528"/>
        <v>144</v>
      </c>
      <c r="C1450" s="13">
        <f>tarifest3(A1450,$A$3,Param!$B$5,Param!$C$5,Param!$D$5,Param!$E$5,Param!$B$6,Param!$C$6,Param!$D$6,Param!$E$6)</f>
        <v>51143</v>
      </c>
      <c r="D1450" s="3">
        <f t="shared" si="541"/>
        <v>35.515972222222217</v>
      </c>
      <c r="E1450" s="3">
        <f>tarifest3grenz(A1450,$A$3,Param!$B$5,Param!$C$5,Param!$D$5,Param!$E$5,Param!$B$6,Param!$C$6,Param!$D$6,Param!$E$6)*100</f>
        <v>42</v>
      </c>
      <c r="F1450" s="13">
        <f>soli3(C1450,$A$3,Param!$J$4,Param!$J$5,Param!$J$6)</f>
        <v>2812.86</v>
      </c>
      <c r="G1450" s="3">
        <f>soli3grenz(C1450,$A$3,Param!$J$4,Param!$J$5,Param!$J$6)*100</f>
        <v>5.5</v>
      </c>
      <c r="H1450" s="13">
        <f t="shared" si="532"/>
        <v>53955.86</v>
      </c>
      <c r="I1450" s="3">
        <f t="shared" si="531"/>
        <v>37.469347222222218</v>
      </c>
      <c r="J1450" s="13">
        <f t="shared" si="533"/>
        <v>44.309999999999995</v>
      </c>
      <c r="K1450" s="13">
        <f>tarifest3(A1450,$A$3,Param!$B$10,Param!$C$10,Param!$D$10,Param!$E$10,Param!$B$11,Param!$C$11,Param!$D$11,Param!$E$11)</f>
        <v>55489</v>
      </c>
      <c r="L1450" s="3">
        <f t="shared" si="542"/>
        <v>38.53402777777778</v>
      </c>
      <c r="M1450" s="3">
        <f>tarifest3grenz(A1450,$A$3,Param!$B$10,Param!$C$10,Param!$D$10,Param!$E$10,Param!$B$11,Param!$C$11,Param!$D$11,Param!$E$11)*100</f>
        <v>42</v>
      </c>
      <c r="N1450" s="3">
        <f t="shared" si="543"/>
        <v>41089</v>
      </c>
      <c r="O1450" s="3">
        <f t="shared" si="544"/>
        <v>28.534027777777776</v>
      </c>
      <c r="P1450" s="13">
        <f t="shared" si="534"/>
        <v>100800</v>
      </c>
      <c r="Q1450" s="13">
        <f t="shared" si="545"/>
        <v>0</v>
      </c>
      <c r="R1450" s="13">
        <f>tarifest3(A1450-$K$3,$A$3,Param!$B$10,Param!$C$10,Param!$D$10,Param!$E$10,Param!$B$11,Param!$C$11,Param!$D$11,Param!$E$11)</f>
        <v>46849</v>
      </c>
      <c r="S1450" s="3">
        <f t="shared" si="546"/>
        <v>32.53402777777778</v>
      </c>
      <c r="T1450" s="3">
        <f>IF(A1450&lt;$K$3,$K$2,tarifest3grenz(A1450-$K$3,$A$3,Param!$B$10,Param!$C$10,Param!$D$10,Param!$E$10,Param!$B$11,Param!$C$11,Param!$D$11,Param!$E$11))*100</f>
        <v>42</v>
      </c>
      <c r="U1450" s="3">
        <f>MAX(K1450-tarifest3($K$3,$A$3,Param!$B$10,Param!$C$10,Param!$D$10,Param!$E$10,Param!$B$11,Param!$C$11,Param!$D$11,Param!$E$11),0)</f>
        <v>50259</v>
      </c>
      <c r="V1450" s="3">
        <f t="shared" si="547"/>
        <v>34.902083333333337</v>
      </c>
      <c r="W1450" s="3">
        <f t="shared" si="548"/>
        <v>42</v>
      </c>
      <c r="X1450" s="3">
        <f>soli3grenz(K1450,$A$3,Param!$J$9,Param!$J$10,Param!$J$11)*100</f>
        <v>5.5</v>
      </c>
      <c r="Y1450" s="13">
        <f t="shared" si="535"/>
        <v>50259</v>
      </c>
      <c r="Z1450" s="3">
        <f t="shared" si="549"/>
        <v>34.902083333333337</v>
      </c>
      <c r="AA1450" s="13">
        <f t="shared" si="536"/>
        <v>42</v>
      </c>
      <c r="AB1450" s="13">
        <f t="shared" si="537"/>
        <v>-3696.8600000000006</v>
      </c>
      <c r="AC1450" s="13">
        <f t="shared" si="538"/>
        <v>-2.5672638888888812</v>
      </c>
      <c r="AD1450" s="13">
        <f t="shared" si="539"/>
        <v>-2.3099999999999952</v>
      </c>
      <c r="AE1450" s="3">
        <f t="shared" si="540"/>
        <v>0</v>
      </c>
      <c r="AF1450" s="13">
        <f t="shared" si="529"/>
        <v>3696.8600000000006</v>
      </c>
      <c r="AG1450" s="13">
        <f t="shared" si="550"/>
        <v>2.5672638888888812</v>
      </c>
      <c r="AH1450" s="13">
        <f t="shared" si="530"/>
        <v>2.5672638888888812</v>
      </c>
    </row>
    <row r="1451" spans="1:34" x14ac:dyDescent="0.2">
      <c r="A1451" s="8">
        <f t="shared" si="551"/>
        <v>144100</v>
      </c>
      <c r="B1451" s="9">
        <f t="shared" si="528"/>
        <v>144.1</v>
      </c>
      <c r="C1451" s="13">
        <f>tarifest3(A1451,$A$3,Param!$B$5,Param!$C$5,Param!$D$5,Param!$E$5,Param!$B$6,Param!$C$6,Param!$D$6,Param!$E$6)</f>
        <v>51185</v>
      </c>
      <c r="D1451" s="3">
        <f t="shared" si="541"/>
        <v>35.520471894517698</v>
      </c>
      <c r="E1451" s="3">
        <f>tarifest3grenz(A1451,$A$3,Param!$B$5,Param!$C$5,Param!$D$5,Param!$E$5,Param!$B$6,Param!$C$6,Param!$D$6,Param!$E$6)*100</f>
        <v>42</v>
      </c>
      <c r="F1451" s="13">
        <f>soli3(C1451,$A$3,Param!$J$4,Param!$J$5,Param!$J$6)</f>
        <v>2815.17</v>
      </c>
      <c r="G1451" s="3">
        <f>soli3grenz(C1451,$A$3,Param!$J$4,Param!$J$5,Param!$J$6)*100</f>
        <v>5.5</v>
      </c>
      <c r="H1451" s="13">
        <f t="shared" si="532"/>
        <v>54000.17</v>
      </c>
      <c r="I1451" s="3">
        <f t="shared" si="531"/>
        <v>37.474094378903537</v>
      </c>
      <c r="J1451" s="13">
        <f t="shared" si="533"/>
        <v>44.309999999999995</v>
      </c>
      <c r="K1451" s="13">
        <f>tarifest3(A1451,$A$3,Param!$B$10,Param!$C$10,Param!$D$10,Param!$E$10,Param!$B$11,Param!$C$11,Param!$D$11,Param!$E$11)</f>
        <v>55531</v>
      </c>
      <c r="L1451" s="3">
        <f t="shared" si="542"/>
        <v>38.536433032616237</v>
      </c>
      <c r="M1451" s="3">
        <f>tarifest3grenz(A1451,$A$3,Param!$B$10,Param!$C$10,Param!$D$10,Param!$E$10,Param!$B$11,Param!$C$11,Param!$D$11,Param!$E$11)*100</f>
        <v>42</v>
      </c>
      <c r="N1451" s="3">
        <f t="shared" si="543"/>
        <v>41131</v>
      </c>
      <c r="O1451" s="3">
        <f t="shared" si="544"/>
        <v>28.543372657876475</v>
      </c>
      <c r="P1451" s="13">
        <f t="shared" si="534"/>
        <v>100870</v>
      </c>
      <c r="Q1451" s="13">
        <f t="shared" si="545"/>
        <v>0</v>
      </c>
      <c r="R1451" s="13">
        <f>tarifest3(A1451-$K$3,$A$3,Param!$B$10,Param!$C$10,Param!$D$10,Param!$E$10,Param!$B$11,Param!$C$11,Param!$D$11,Param!$E$11)</f>
        <v>46891</v>
      </c>
      <c r="S1451" s="3">
        <f t="shared" si="546"/>
        <v>32.540596807772381</v>
      </c>
      <c r="T1451" s="3">
        <f>IF(A1451&lt;$K$3,$K$2,tarifest3grenz(A1451-$K$3,$A$3,Param!$B$10,Param!$C$10,Param!$D$10,Param!$E$10,Param!$B$11,Param!$C$11,Param!$D$11,Param!$E$11))*100</f>
        <v>42</v>
      </c>
      <c r="U1451" s="3">
        <f>MAX(K1451-tarifest3($K$3,$A$3,Param!$B$10,Param!$C$10,Param!$D$10,Param!$E$10,Param!$B$11,Param!$C$11,Param!$D$11,Param!$E$11),0)</f>
        <v>50301</v>
      </c>
      <c r="V1451" s="3">
        <f t="shared" si="547"/>
        <v>34.907009021512835</v>
      </c>
      <c r="W1451" s="3">
        <f t="shared" si="548"/>
        <v>42</v>
      </c>
      <c r="X1451" s="3">
        <f>soli3grenz(K1451,$A$3,Param!$J$9,Param!$J$10,Param!$J$11)*100</f>
        <v>5.5</v>
      </c>
      <c r="Y1451" s="13">
        <f t="shared" si="535"/>
        <v>50301</v>
      </c>
      <c r="Z1451" s="3">
        <f t="shared" si="549"/>
        <v>34.907009021512835</v>
      </c>
      <c r="AA1451" s="13">
        <f t="shared" si="536"/>
        <v>42</v>
      </c>
      <c r="AB1451" s="13">
        <f t="shared" si="537"/>
        <v>-3699.1699999999983</v>
      </c>
      <c r="AC1451" s="13">
        <f t="shared" si="538"/>
        <v>-2.5670853573907024</v>
      </c>
      <c r="AD1451" s="13">
        <f t="shared" si="539"/>
        <v>-2.3099999999999952</v>
      </c>
      <c r="AE1451" s="3">
        <f t="shared" si="540"/>
        <v>0</v>
      </c>
      <c r="AF1451" s="13">
        <f t="shared" si="529"/>
        <v>3699.1699999999983</v>
      </c>
      <c r="AG1451" s="13">
        <f t="shared" si="550"/>
        <v>2.5670853573907024</v>
      </c>
      <c r="AH1451" s="13">
        <f t="shared" si="530"/>
        <v>2.5670853573907024</v>
      </c>
    </row>
    <row r="1452" spans="1:34" x14ac:dyDescent="0.2">
      <c r="A1452" s="8">
        <f t="shared" si="551"/>
        <v>144200</v>
      </c>
      <c r="B1452" s="9">
        <f t="shared" si="528"/>
        <v>144.19999999999999</v>
      </c>
      <c r="C1452" s="13">
        <f>tarifest3(A1452,$A$3,Param!$B$5,Param!$C$5,Param!$D$5,Param!$E$5,Param!$B$6,Param!$C$6,Param!$D$6,Param!$E$6)</f>
        <v>51227</v>
      </c>
      <c r="D1452" s="3">
        <f t="shared" si="541"/>
        <v>35.524965325936201</v>
      </c>
      <c r="E1452" s="3">
        <f>tarifest3grenz(A1452,$A$3,Param!$B$5,Param!$C$5,Param!$D$5,Param!$E$5,Param!$B$6,Param!$C$6,Param!$D$6,Param!$E$6)*100</f>
        <v>42</v>
      </c>
      <c r="F1452" s="13">
        <f>soli3(C1452,$A$3,Param!$J$4,Param!$J$5,Param!$J$6)</f>
        <v>2817.48</v>
      </c>
      <c r="G1452" s="3">
        <f>soli3grenz(C1452,$A$3,Param!$J$4,Param!$J$5,Param!$J$6)*100</f>
        <v>5.5</v>
      </c>
      <c r="H1452" s="13">
        <f t="shared" si="532"/>
        <v>54044.480000000003</v>
      </c>
      <c r="I1452" s="3">
        <f t="shared" si="531"/>
        <v>37.478834951456314</v>
      </c>
      <c r="J1452" s="13">
        <f t="shared" si="533"/>
        <v>44.309999999999995</v>
      </c>
      <c r="K1452" s="13">
        <f>tarifest3(A1452,$A$3,Param!$B$10,Param!$C$10,Param!$D$10,Param!$E$10,Param!$B$11,Param!$C$11,Param!$D$11,Param!$E$11)</f>
        <v>55573</v>
      </c>
      <c r="L1452" s="3">
        <f t="shared" si="542"/>
        <v>38.538834951456316</v>
      </c>
      <c r="M1452" s="3">
        <f>tarifest3grenz(A1452,$A$3,Param!$B$10,Param!$C$10,Param!$D$10,Param!$E$10,Param!$B$11,Param!$C$11,Param!$D$11,Param!$E$11)*100</f>
        <v>42</v>
      </c>
      <c r="N1452" s="3">
        <f t="shared" si="543"/>
        <v>41173</v>
      </c>
      <c r="O1452" s="3">
        <f t="shared" si="544"/>
        <v>28.552704576976424</v>
      </c>
      <c r="P1452" s="13">
        <f t="shared" si="534"/>
        <v>100940</v>
      </c>
      <c r="Q1452" s="13">
        <f t="shared" si="545"/>
        <v>0</v>
      </c>
      <c r="R1452" s="13">
        <f>tarifest3(A1452-$K$3,$A$3,Param!$B$10,Param!$C$10,Param!$D$10,Param!$E$10,Param!$B$11,Param!$C$11,Param!$D$11,Param!$E$11)</f>
        <v>46933</v>
      </c>
      <c r="S1452" s="3">
        <f t="shared" si="546"/>
        <v>32.547156726768378</v>
      </c>
      <c r="T1452" s="3">
        <f>IF(A1452&lt;$K$3,$K$2,tarifest3grenz(A1452-$K$3,$A$3,Param!$B$10,Param!$C$10,Param!$D$10,Param!$E$10,Param!$B$11,Param!$C$11,Param!$D$11,Param!$E$11))*100</f>
        <v>42</v>
      </c>
      <c r="U1452" s="3">
        <f>MAX(K1452-tarifest3($K$3,$A$3,Param!$B$10,Param!$C$10,Param!$D$10,Param!$E$10,Param!$B$11,Param!$C$11,Param!$D$11,Param!$E$11),0)</f>
        <v>50343</v>
      </c>
      <c r="V1452" s="3">
        <f t="shared" si="547"/>
        <v>34.911927877947299</v>
      </c>
      <c r="W1452" s="3">
        <f t="shared" si="548"/>
        <v>42</v>
      </c>
      <c r="X1452" s="3">
        <f>soli3grenz(K1452,$A$3,Param!$J$9,Param!$J$10,Param!$J$11)*100</f>
        <v>5.5</v>
      </c>
      <c r="Y1452" s="13">
        <f t="shared" si="535"/>
        <v>50343</v>
      </c>
      <c r="Z1452" s="3">
        <f t="shared" si="549"/>
        <v>34.911927877947299</v>
      </c>
      <c r="AA1452" s="13">
        <f t="shared" si="536"/>
        <v>42</v>
      </c>
      <c r="AB1452" s="13">
        <f t="shared" si="537"/>
        <v>-3701.4800000000032</v>
      </c>
      <c r="AC1452" s="13">
        <f t="shared" si="538"/>
        <v>-2.5669070735090145</v>
      </c>
      <c r="AD1452" s="13">
        <f t="shared" si="539"/>
        <v>-2.3099999999999952</v>
      </c>
      <c r="AE1452" s="3">
        <f t="shared" si="540"/>
        <v>0</v>
      </c>
      <c r="AF1452" s="13">
        <f t="shared" si="529"/>
        <v>3701.4800000000032</v>
      </c>
      <c r="AG1452" s="13">
        <f t="shared" si="550"/>
        <v>2.5669070735090145</v>
      </c>
      <c r="AH1452" s="13">
        <f t="shared" si="530"/>
        <v>2.5669070735090145</v>
      </c>
    </row>
    <row r="1453" spans="1:34" x14ac:dyDescent="0.2">
      <c r="A1453" s="8">
        <f t="shared" si="551"/>
        <v>144300</v>
      </c>
      <c r="B1453" s="9">
        <f t="shared" ref="B1453:B1516" si="552">+A1453/1000</f>
        <v>144.30000000000001</v>
      </c>
      <c r="C1453" s="13">
        <f>tarifest3(A1453,$A$3,Param!$B$5,Param!$C$5,Param!$D$5,Param!$E$5,Param!$B$6,Param!$C$6,Param!$D$6,Param!$E$6)</f>
        <v>51269</v>
      </c>
      <c r="D1453" s="3">
        <f t="shared" si="541"/>
        <v>35.529452529452534</v>
      </c>
      <c r="E1453" s="3">
        <f>tarifest3grenz(A1453,$A$3,Param!$B$5,Param!$C$5,Param!$D$5,Param!$E$5,Param!$B$6,Param!$C$6,Param!$D$6,Param!$E$6)*100</f>
        <v>42</v>
      </c>
      <c r="F1453" s="13">
        <f>soli3(C1453,$A$3,Param!$J$4,Param!$J$5,Param!$J$6)</f>
        <v>2819.79</v>
      </c>
      <c r="G1453" s="3">
        <f>soli3grenz(C1453,$A$3,Param!$J$4,Param!$J$5,Param!$J$6)*100</f>
        <v>5.5</v>
      </c>
      <c r="H1453" s="13">
        <f t="shared" si="532"/>
        <v>54088.79</v>
      </c>
      <c r="I1453" s="3">
        <f t="shared" si="531"/>
        <v>37.483568953568955</v>
      </c>
      <c r="J1453" s="13">
        <f t="shared" si="533"/>
        <v>44.309999999999995</v>
      </c>
      <c r="K1453" s="13">
        <f>tarifest3(A1453,$A$3,Param!$B$10,Param!$C$10,Param!$D$10,Param!$E$10,Param!$B$11,Param!$C$11,Param!$D$11,Param!$E$11)</f>
        <v>55615</v>
      </c>
      <c r="L1453" s="3">
        <f t="shared" si="542"/>
        <v>38.541233541233545</v>
      </c>
      <c r="M1453" s="3">
        <f>tarifest3grenz(A1453,$A$3,Param!$B$10,Param!$C$10,Param!$D$10,Param!$E$10,Param!$B$11,Param!$C$11,Param!$D$11,Param!$E$11)*100</f>
        <v>42</v>
      </c>
      <c r="N1453" s="3">
        <f t="shared" si="543"/>
        <v>41215</v>
      </c>
      <c r="O1453" s="3">
        <f t="shared" si="544"/>
        <v>28.562023562023565</v>
      </c>
      <c r="P1453" s="13">
        <f t="shared" si="534"/>
        <v>101010</v>
      </c>
      <c r="Q1453" s="13">
        <f t="shared" si="545"/>
        <v>0</v>
      </c>
      <c r="R1453" s="13">
        <f>tarifest3(A1453-$K$3,$A$3,Param!$B$10,Param!$C$10,Param!$D$10,Param!$E$10,Param!$B$11,Param!$C$11,Param!$D$11,Param!$E$11)</f>
        <v>46975</v>
      </c>
      <c r="S1453" s="3">
        <f t="shared" si="546"/>
        <v>32.553707553707554</v>
      </c>
      <c r="T1453" s="3">
        <f>IF(A1453&lt;$K$3,$K$2,tarifest3grenz(A1453-$K$3,$A$3,Param!$B$10,Param!$C$10,Param!$D$10,Param!$E$10,Param!$B$11,Param!$C$11,Param!$D$11,Param!$E$11))*100</f>
        <v>42</v>
      </c>
      <c r="U1453" s="3">
        <f>MAX(K1453-tarifest3($K$3,$A$3,Param!$B$10,Param!$C$10,Param!$D$10,Param!$E$10,Param!$B$11,Param!$C$11,Param!$D$11,Param!$E$11),0)</f>
        <v>50385</v>
      </c>
      <c r="V1453" s="3">
        <f t="shared" si="547"/>
        <v>34.916839916839912</v>
      </c>
      <c r="W1453" s="3">
        <f t="shared" si="548"/>
        <v>42</v>
      </c>
      <c r="X1453" s="3">
        <f>soli3grenz(K1453,$A$3,Param!$J$9,Param!$J$10,Param!$J$11)*100</f>
        <v>5.5</v>
      </c>
      <c r="Y1453" s="13">
        <f t="shared" si="535"/>
        <v>50385</v>
      </c>
      <c r="Z1453" s="3">
        <f t="shared" si="549"/>
        <v>34.916839916839912</v>
      </c>
      <c r="AA1453" s="13">
        <f t="shared" si="536"/>
        <v>42</v>
      </c>
      <c r="AB1453" s="13">
        <f t="shared" si="537"/>
        <v>-3703.7900000000009</v>
      </c>
      <c r="AC1453" s="13">
        <f t="shared" si="538"/>
        <v>-2.5667290367290434</v>
      </c>
      <c r="AD1453" s="13">
        <f t="shared" si="539"/>
        <v>-2.3099999999999952</v>
      </c>
      <c r="AE1453" s="3">
        <f t="shared" si="540"/>
        <v>0</v>
      </c>
      <c r="AF1453" s="13">
        <f t="shared" si="529"/>
        <v>3703.7900000000009</v>
      </c>
      <c r="AG1453" s="13">
        <f t="shared" si="550"/>
        <v>2.5667290367290434</v>
      </c>
      <c r="AH1453" s="13">
        <f t="shared" si="530"/>
        <v>2.5667290367290434</v>
      </c>
    </row>
    <row r="1454" spans="1:34" x14ac:dyDescent="0.2">
      <c r="A1454" s="8">
        <f t="shared" si="551"/>
        <v>144400</v>
      </c>
      <c r="B1454" s="9">
        <f t="shared" si="552"/>
        <v>144.4</v>
      </c>
      <c r="C1454" s="13">
        <f>tarifest3(A1454,$A$3,Param!$B$5,Param!$C$5,Param!$D$5,Param!$E$5,Param!$B$6,Param!$C$6,Param!$D$6,Param!$E$6)</f>
        <v>51311</v>
      </c>
      <c r="D1454" s="3">
        <f t="shared" si="541"/>
        <v>35.53393351800554</v>
      </c>
      <c r="E1454" s="3">
        <f>tarifest3grenz(A1454,$A$3,Param!$B$5,Param!$C$5,Param!$D$5,Param!$E$5,Param!$B$6,Param!$C$6,Param!$D$6,Param!$E$6)*100</f>
        <v>42</v>
      </c>
      <c r="F1454" s="13">
        <f>soli3(C1454,$A$3,Param!$J$4,Param!$J$5,Param!$J$6)</f>
        <v>2822.1</v>
      </c>
      <c r="G1454" s="3">
        <f>soli3grenz(C1454,$A$3,Param!$J$4,Param!$J$5,Param!$J$6)*100</f>
        <v>5.5</v>
      </c>
      <c r="H1454" s="13">
        <f t="shared" si="532"/>
        <v>54133.1</v>
      </c>
      <c r="I1454" s="3">
        <f t="shared" si="531"/>
        <v>37.488296398891968</v>
      </c>
      <c r="J1454" s="13">
        <f t="shared" si="533"/>
        <v>44.309999999999995</v>
      </c>
      <c r="K1454" s="13">
        <f>tarifest3(A1454,$A$3,Param!$B$10,Param!$C$10,Param!$D$10,Param!$E$10,Param!$B$11,Param!$C$11,Param!$D$11,Param!$E$11)</f>
        <v>55657</v>
      </c>
      <c r="L1454" s="3">
        <f t="shared" si="542"/>
        <v>38.54362880886427</v>
      </c>
      <c r="M1454" s="3">
        <f>tarifest3grenz(A1454,$A$3,Param!$B$10,Param!$C$10,Param!$D$10,Param!$E$10,Param!$B$11,Param!$C$11,Param!$D$11,Param!$E$11)*100</f>
        <v>42</v>
      </c>
      <c r="N1454" s="3">
        <f t="shared" si="543"/>
        <v>41257</v>
      </c>
      <c r="O1454" s="3">
        <f t="shared" si="544"/>
        <v>28.5713296398892</v>
      </c>
      <c r="P1454" s="13">
        <f t="shared" si="534"/>
        <v>101080</v>
      </c>
      <c r="Q1454" s="13">
        <f t="shared" si="545"/>
        <v>0</v>
      </c>
      <c r="R1454" s="13">
        <f>tarifest3(A1454-$K$3,$A$3,Param!$B$10,Param!$C$10,Param!$D$10,Param!$E$10,Param!$B$11,Param!$C$11,Param!$D$11,Param!$E$11)</f>
        <v>47017</v>
      </c>
      <c r="S1454" s="3">
        <f t="shared" si="546"/>
        <v>32.560249307479225</v>
      </c>
      <c r="T1454" s="3">
        <f>IF(A1454&lt;$K$3,$K$2,tarifest3grenz(A1454-$K$3,$A$3,Param!$B$10,Param!$C$10,Param!$D$10,Param!$E$10,Param!$B$11,Param!$C$11,Param!$D$11,Param!$E$11))*100</f>
        <v>42</v>
      </c>
      <c r="U1454" s="3">
        <f>MAX(K1454-tarifest3($K$3,$A$3,Param!$B$10,Param!$C$10,Param!$D$10,Param!$E$10,Param!$B$11,Param!$C$11,Param!$D$11,Param!$E$11),0)</f>
        <v>50427</v>
      </c>
      <c r="V1454" s="3">
        <f t="shared" si="547"/>
        <v>34.921745152354575</v>
      </c>
      <c r="W1454" s="3">
        <f t="shared" si="548"/>
        <v>42</v>
      </c>
      <c r="X1454" s="3">
        <f>soli3grenz(K1454,$A$3,Param!$J$9,Param!$J$10,Param!$J$11)*100</f>
        <v>5.5</v>
      </c>
      <c r="Y1454" s="13">
        <f t="shared" si="535"/>
        <v>50427</v>
      </c>
      <c r="Z1454" s="3">
        <f t="shared" si="549"/>
        <v>34.921745152354575</v>
      </c>
      <c r="AA1454" s="13">
        <f t="shared" si="536"/>
        <v>42</v>
      </c>
      <c r="AB1454" s="13">
        <f t="shared" si="537"/>
        <v>-3706.0999999999985</v>
      </c>
      <c r="AC1454" s="13">
        <f t="shared" si="538"/>
        <v>-2.5665512465373936</v>
      </c>
      <c r="AD1454" s="13">
        <f t="shared" si="539"/>
        <v>-2.3099999999999952</v>
      </c>
      <c r="AE1454" s="3">
        <f t="shared" si="540"/>
        <v>0</v>
      </c>
      <c r="AF1454" s="13">
        <f t="shared" si="529"/>
        <v>3706.0999999999985</v>
      </c>
      <c r="AG1454" s="13">
        <f t="shared" si="550"/>
        <v>2.5665512465373936</v>
      </c>
      <c r="AH1454" s="13">
        <f t="shared" si="530"/>
        <v>2.5665512465373936</v>
      </c>
    </row>
    <row r="1455" spans="1:34" x14ac:dyDescent="0.2">
      <c r="A1455" s="8">
        <f t="shared" si="551"/>
        <v>144500</v>
      </c>
      <c r="B1455" s="9">
        <f t="shared" si="552"/>
        <v>144.5</v>
      </c>
      <c r="C1455" s="13">
        <f>tarifest3(A1455,$A$3,Param!$B$5,Param!$C$5,Param!$D$5,Param!$E$5,Param!$B$6,Param!$C$6,Param!$D$6,Param!$E$6)</f>
        <v>51353</v>
      </c>
      <c r="D1455" s="3">
        <f t="shared" si="541"/>
        <v>35.538408304498269</v>
      </c>
      <c r="E1455" s="3">
        <f>tarifest3grenz(A1455,$A$3,Param!$B$5,Param!$C$5,Param!$D$5,Param!$E$5,Param!$B$6,Param!$C$6,Param!$D$6,Param!$E$6)*100</f>
        <v>42</v>
      </c>
      <c r="F1455" s="13">
        <f>soli3(C1455,$A$3,Param!$J$4,Param!$J$5,Param!$J$6)</f>
        <v>2824.41</v>
      </c>
      <c r="G1455" s="3">
        <f>soli3grenz(C1455,$A$3,Param!$J$4,Param!$J$5,Param!$J$6)*100</f>
        <v>5.5</v>
      </c>
      <c r="H1455" s="13">
        <f t="shared" si="532"/>
        <v>54177.41</v>
      </c>
      <c r="I1455" s="3">
        <f t="shared" si="531"/>
        <v>37.493017301038066</v>
      </c>
      <c r="J1455" s="13">
        <f t="shared" si="533"/>
        <v>44.309999999999995</v>
      </c>
      <c r="K1455" s="13">
        <f>tarifest3(A1455,$A$3,Param!$B$10,Param!$C$10,Param!$D$10,Param!$E$10,Param!$B$11,Param!$C$11,Param!$D$11,Param!$E$11)</f>
        <v>55699</v>
      </c>
      <c r="L1455" s="3">
        <f t="shared" si="542"/>
        <v>38.546020761245678</v>
      </c>
      <c r="M1455" s="3">
        <f>tarifest3grenz(A1455,$A$3,Param!$B$10,Param!$C$10,Param!$D$10,Param!$E$10,Param!$B$11,Param!$C$11,Param!$D$11,Param!$E$11)*100</f>
        <v>42</v>
      </c>
      <c r="N1455" s="3">
        <f t="shared" si="543"/>
        <v>41299</v>
      </c>
      <c r="O1455" s="3">
        <f t="shared" si="544"/>
        <v>28.580622837370239</v>
      </c>
      <c r="P1455" s="13">
        <f t="shared" si="534"/>
        <v>101150</v>
      </c>
      <c r="Q1455" s="13">
        <f t="shared" si="545"/>
        <v>0</v>
      </c>
      <c r="R1455" s="13">
        <f>tarifest3(A1455-$K$3,$A$3,Param!$B$10,Param!$C$10,Param!$D$10,Param!$E$10,Param!$B$11,Param!$C$11,Param!$D$11,Param!$E$11)</f>
        <v>47059</v>
      </c>
      <c r="S1455" s="3">
        <f t="shared" si="546"/>
        <v>32.566782006920413</v>
      </c>
      <c r="T1455" s="3">
        <f>IF(A1455&lt;$K$3,$K$2,tarifest3grenz(A1455-$K$3,$A$3,Param!$B$10,Param!$C$10,Param!$D$10,Param!$E$10,Param!$B$11,Param!$C$11,Param!$D$11,Param!$E$11))*100</f>
        <v>42</v>
      </c>
      <c r="U1455" s="3">
        <f>MAX(K1455-tarifest3($K$3,$A$3,Param!$B$10,Param!$C$10,Param!$D$10,Param!$E$10,Param!$B$11,Param!$C$11,Param!$D$11,Param!$E$11),0)</f>
        <v>50469</v>
      </c>
      <c r="V1455" s="3">
        <f t="shared" si="547"/>
        <v>34.926643598615918</v>
      </c>
      <c r="W1455" s="3">
        <f t="shared" si="548"/>
        <v>42</v>
      </c>
      <c r="X1455" s="3">
        <f>soli3grenz(K1455,$A$3,Param!$J$9,Param!$J$10,Param!$J$11)*100</f>
        <v>5.5</v>
      </c>
      <c r="Y1455" s="13">
        <f t="shared" si="535"/>
        <v>50469</v>
      </c>
      <c r="Z1455" s="3">
        <f t="shared" si="549"/>
        <v>34.926643598615918</v>
      </c>
      <c r="AA1455" s="13">
        <f t="shared" si="536"/>
        <v>42</v>
      </c>
      <c r="AB1455" s="13">
        <f t="shared" si="537"/>
        <v>-3708.4100000000035</v>
      </c>
      <c r="AC1455" s="13">
        <f t="shared" si="538"/>
        <v>-2.5663737024221476</v>
      </c>
      <c r="AD1455" s="13">
        <f t="shared" si="539"/>
        <v>-2.3099999999999952</v>
      </c>
      <c r="AE1455" s="3">
        <f t="shared" si="540"/>
        <v>0</v>
      </c>
      <c r="AF1455" s="13">
        <f t="shared" si="529"/>
        <v>3708.4100000000035</v>
      </c>
      <c r="AG1455" s="13">
        <f t="shared" si="550"/>
        <v>2.5663737024221476</v>
      </c>
      <c r="AH1455" s="13">
        <f t="shared" si="530"/>
        <v>2.5663737024221476</v>
      </c>
    </row>
    <row r="1456" spans="1:34" x14ac:dyDescent="0.2">
      <c r="A1456" s="8">
        <f t="shared" si="551"/>
        <v>144600</v>
      </c>
      <c r="B1456" s="9">
        <f t="shared" si="552"/>
        <v>144.6</v>
      </c>
      <c r="C1456" s="13">
        <f>tarifest3(A1456,$A$3,Param!$B$5,Param!$C$5,Param!$D$5,Param!$E$5,Param!$B$6,Param!$C$6,Param!$D$6,Param!$E$6)</f>
        <v>51395</v>
      </c>
      <c r="D1456" s="3">
        <f t="shared" si="541"/>
        <v>35.542876901798067</v>
      </c>
      <c r="E1456" s="3">
        <f>tarifest3grenz(A1456,$A$3,Param!$B$5,Param!$C$5,Param!$D$5,Param!$E$5,Param!$B$6,Param!$C$6,Param!$D$6,Param!$E$6)*100</f>
        <v>42</v>
      </c>
      <c r="F1456" s="13">
        <f>soli3(C1456,$A$3,Param!$J$4,Param!$J$5,Param!$J$6)</f>
        <v>2826.72</v>
      </c>
      <c r="G1456" s="3">
        <f>soli3grenz(C1456,$A$3,Param!$J$4,Param!$J$5,Param!$J$6)*100</f>
        <v>5.5</v>
      </c>
      <c r="H1456" s="13">
        <f t="shared" si="532"/>
        <v>54221.72</v>
      </c>
      <c r="I1456" s="3">
        <f t="shared" si="531"/>
        <v>37.497731673582294</v>
      </c>
      <c r="J1456" s="13">
        <f t="shared" si="533"/>
        <v>44.309999999999995</v>
      </c>
      <c r="K1456" s="13">
        <f>tarifest3(A1456,$A$3,Param!$B$10,Param!$C$10,Param!$D$10,Param!$E$10,Param!$B$11,Param!$C$11,Param!$D$11,Param!$E$11)</f>
        <v>55741</v>
      </c>
      <c r="L1456" s="3">
        <f t="shared" si="542"/>
        <v>38.548409405255882</v>
      </c>
      <c r="M1456" s="3">
        <f>tarifest3grenz(A1456,$A$3,Param!$B$10,Param!$C$10,Param!$D$10,Param!$E$10,Param!$B$11,Param!$C$11,Param!$D$11,Param!$E$11)*100</f>
        <v>42</v>
      </c>
      <c r="N1456" s="3">
        <f t="shared" si="543"/>
        <v>41341</v>
      </c>
      <c r="O1456" s="3">
        <f t="shared" si="544"/>
        <v>28.589903181189484</v>
      </c>
      <c r="P1456" s="13">
        <f t="shared" si="534"/>
        <v>101220</v>
      </c>
      <c r="Q1456" s="13">
        <f t="shared" si="545"/>
        <v>0</v>
      </c>
      <c r="R1456" s="13">
        <f>tarifest3(A1456-$K$3,$A$3,Param!$B$10,Param!$C$10,Param!$D$10,Param!$E$10,Param!$B$11,Param!$C$11,Param!$D$11,Param!$E$11)</f>
        <v>47101</v>
      </c>
      <c r="S1456" s="3">
        <f t="shared" si="546"/>
        <v>32.57330567081604</v>
      </c>
      <c r="T1456" s="3">
        <f>IF(A1456&lt;$K$3,$K$2,tarifest3grenz(A1456-$K$3,$A$3,Param!$B$10,Param!$C$10,Param!$D$10,Param!$E$10,Param!$B$11,Param!$C$11,Param!$D$11,Param!$E$11))*100</f>
        <v>42</v>
      </c>
      <c r="U1456" s="3">
        <f>MAX(K1456-tarifest3($K$3,$A$3,Param!$B$10,Param!$C$10,Param!$D$10,Param!$E$10,Param!$B$11,Param!$C$11,Param!$D$11,Param!$E$11),0)</f>
        <v>50511</v>
      </c>
      <c r="V1456" s="3">
        <f t="shared" si="547"/>
        <v>34.931535269709549</v>
      </c>
      <c r="W1456" s="3">
        <f t="shared" si="548"/>
        <v>42</v>
      </c>
      <c r="X1456" s="3">
        <f>soli3grenz(K1456,$A$3,Param!$J$9,Param!$J$10,Param!$J$11)*100</f>
        <v>5.5</v>
      </c>
      <c r="Y1456" s="13">
        <f t="shared" si="535"/>
        <v>50511</v>
      </c>
      <c r="Z1456" s="3">
        <f t="shared" si="549"/>
        <v>34.931535269709549</v>
      </c>
      <c r="AA1456" s="13">
        <f t="shared" si="536"/>
        <v>42</v>
      </c>
      <c r="AB1456" s="13">
        <f t="shared" si="537"/>
        <v>-3710.7200000000012</v>
      </c>
      <c r="AC1456" s="13">
        <f t="shared" si="538"/>
        <v>-2.5661964038727447</v>
      </c>
      <c r="AD1456" s="13">
        <f t="shared" si="539"/>
        <v>-2.3099999999999952</v>
      </c>
      <c r="AE1456" s="3">
        <f t="shared" si="540"/>
        <v>0</v>
      </c>
      <c r="AF1456" s="13">
        <f t="shared" si="529"/>
        <v>3710.7200000000012</v>
      </c>
      <c r="AG1456" s="13">
        <f t="shared" si="550"/>
        <v>2.5661964038727447</v>
      </c>
      <c r="AH1456" s="13">
        <f t="shared" si="530"/>
        <v>2.5661964038727447</v>
      </c>
    </row>
    <row r="1457" spans="1:34" x14ac:dyDescent="0.2">
      <c r="A1457" s="8">
        <f t="shared" si="551"/>
        <v>144700</v>
      </c>
      <c r="B1457" s="9">
        <f t="shared" si="552"/>
        <v>144.69999999999999</v>
      </c>
      <c r="C1457" s="13">
        <f>tarifest3(A1457,$A$3,Param!$B$5,Param!$C$5,Param!$D$5,Param!$E$5,Param!$B$6,Param!$C$6,Param!$D$6,Param!$E$6)</f>
        <v>51437</v>
      </c>
      <c r="D1457" s="3">
        <f t="shared" si="541"/>
        <v>35.547339322736697</v>
      </c>
      <c r="E1457" s="3">
        <f>tarifest3grenz(A1457,$A$3,Param!$B$5,Param!$C$5,Param!$D$5,Param!$E$5,Param!$B$6,Param!$C$6,Param!$D$6,Param!$E$6)*100</f>
        <v>42</v>
      </c>
      <c r="F1457" s="13">
        <f>soli3(C1457,$A$3,Param!$J$4,Param!$J$5,Param!$J$6)</f>
        <v>2829.03</v>
      </c>
      <c r="G1457" s="3">
        <f>soli3grenz(C1457,$A$3,Param!$J$4,Param!$J$5,Param!$J$6)*100</f>
        <v>5.5</v>
      </c>
      <c r="H1457" s="13">
        <f t="shared" si="532"/>
        <v>54266.03</v>
      </c>
      <c r="I1457" s="3">
        <f t="shared" si="531"/>
        <v>37.502439530062198</v>
      </c>
      <c r="J1457" s="13">
        <f t="shared" si="533"/>
        <v>44.309999999999995</v>
      </c>
      <c r="K1457" s="13">
        <f>tarifest3(A1457,$A$3,Param!$B$10,Param!$C$10,Param!$D$10,Param!$E$10,Param!$B$11,Param!$C$11,Param!$D$11,Param!$E$11)</f>
        <v>55783</v>
      </c>
      <c r="L1457" s="3">
        <f t="shared" si="542"/>
        <v>38.550794747753976</v>
      </c>
      <c r="M1457" s="3">
        <f>tarifest3grenz(A1457,$A$3,Param!$B$10,Param!$C$10,Param!$D$10,Param!$E$10,Param!$B$11,Param!$C$11,Param!$D$11,Param!$E$11)*100</f>
        <v>42</v>
      </c>
      <c r="N1457" s="3">
        <f t="shared" si="543"/>
        <v>41383</v>
      </c>
      <c r="O1457" s="3">
        <f t="shared" si="544"/>
        <v>28.599170697995852</v>
      </c>
      <c r="P1457" s="13">
        <f t="shared" si="534"/>
        <v>101290</v>
      </c>
      <c r="Q1457" s="13">
        <f t="shared" si="545"/>
        <v>0</v>
      </c>
      <c r="R1457" s="13">
        <f>tarifest3(A1457-$K$3,$A$3,Param!$B$10,Param!$C$10,Param!$D$10,Param!$E$10,Param!$B$11,Param!$C$11,Param!$D$11,Param!$E$11)</f>
        <v>47143</v>
      </c>
      <c r="S1457" s="3">
        <f t="shared" si="546"/>
        <v>32.579820317899099</v>
      </c>
      <c r="T1457" s="3">
        <f>IF(A1457&lt;$K$3,$K$2,tarifest3grenz(A1457-$K$3,$A$3,Param!$B$10,Param!$C$10,Param!$D$10,Param!$E$10,Param!$B$11,Param!$C$11,Param!$D$11,Param!$E$11))*100</f>
        <v>42</v>
      </c>
      <c r="U1457" s="3">
        <f>MAX(K1457-tarifest3($K$3,$A$3,Param!$B$10,Param!$C$10,Param!$D$10,Param!$E$10,Param!$B$11,Param!$C$11,Param!$D$11,Param!$E$11),0)</f>
        <v>50553</v>
      </c>
      <c r="V1457" s="3">
        <f t="shared" si="547"/>
        <v>34.936420179682095</v>
      </c>
      <c r="W1457" s="3">
        <f t="shared" si="548"/>
        <v>42</v>
      </c>
      <c r="X1457" s="3">
        <f>soli3grenz(K1457,$A$3,Param!$J$9,Param!$J$10,Param!$J$11)*100</f>
        <v>5.5</v>
      </c>
      <c r="Y1457" s="13">
        <f t="shared" si="535"/>
        <v>50553</v>
      </c>
      <c r="Z1457" s="3">
        <f t="shared" si="549"/>
        <v>34.936420179682095</v>
      </c>
      <c r="AA1457" s="13">
        <f t="shared" si="536"/>
        <v>42</v>
      </c>
      <c r="AB1457" s="13">
        <f t="shared" si="537"/>
        <v>-3713.0299999999988</v>
      </c>
      <c r="AC1457" s="13">
        <f t="shared" si="538"/>
        <v>-2.5660193503801025</v>
      </c>
      <c r="AD1457" s="13">
        <f t="shared" si="539"/>
        <v>-2.3099999999999952</v>
      </c>
      <c r="AE1457" s="3">
        <f t="shared" si="540"/>
        <v>0</v>
      </c>
      <c r="AF1457" s="13">
        <f t="shared" si="529"/>
        <v>3713.0299999999988</v>
      </c>
      <c r="AG1457" s="13">
        <f t="shared" si="550"/>
        <v>2.5660193503801025</v>
      </c>
      <c r="AH1457" s="13">
        <f t="shared" si="530"/>
        <v>2.5660193503801025</v>
      </c>
    </row>
    <row r="1458" spans="1:34" x14ac:dyDescent="0.2">
      <c r="A1458" s="8">
        <f t="shared" si="551"/>
        <v>144800</v>
      </c>
      <c r="B1458" s="9">
        <f t="shared" si="552"/>
        <v>144.80000000000001</v>
      </c>
      <c r="C1458" s="13">
        <f>tarifest3(A1458,$A$3,Param!$B$5,Param!$C$5,Param!$D$5,Param!$E$5,Param!$B$6,Param!$C$6,Param!$D$6,Param!$E$6)</f>
        <v>51479</v>
      </c>
      <c r="D1458" s="3">
        <f t="shared" si="541"/>
        <v>35.551795580110493</v>
      </c>
      <c r="E1458" s="3">
        <f>tarifest3grenz(A1458,$A$3,Param!$B$5,Param!$C$5,Param!$D$5,Param!$E$5,Param!$B$6,Param!$C$6,Param!$D$6,Param!$E$6)*100</f>
        <v>42</v>
      </c>
      <c r="F1458" s="13">
        <f>soli3(C1458,$A$3,Param!$J$4,Param!$J$5,Param!$J$6)</f>
        <v>2831.34</v>
      </c>
      <c r="G1458" s="3">
        <f>soli3grenz(C1458,$A$3,Param!$J$4,Param!$J$5,Param!$J$6)*100</f>
        <v>5.5</v>
      </c>
      <c r="H1458" s="13">
        <f t="shared" si="532"/>
        <v>54310.34</v>
      </c>
      <c r="I1458" s="3">
        <f t="shared" si="531"/>
        <v>37.507140883977897</v>
      </c>
      <c r="J1458" s="13">
        <f t="shared" si="533"/>
        <v>44.309999999999995</v>
      </c>
      <c r="K1458" s="13">
        <f>tarifest3(A1458,$A$3,Param!$B$10,Param!$C$10,Param!$D$10,Param!$E$10,Param!$B$11,Param!$C$11,Param!$D$11,Param!$E$11)</f>
        <v>55825</v>
      </c>
      <c r="L1458" s="3">
        <f t="shared" si="542"/>
        <v>38.553176795580114</v>
      </c>
      <c r="M1458" s="3">
        <f>tarifest3grenz(A1458,$A$3,Param!$B$10,Param!$C$10,Param!$D$10,Param!$E$10,Param!$B$11,Param!$C$11,Param!$D$11,Param!$E$11)*100</f>
        <v>42</v>
      </c>
      <c r="N1458" s="3">
        <f t="shared" si="543"/>
        <v>41425</v>
      </c>
      <c r="O1458" s="3">
        <f t="shared" si="544"/>
        <v>28.608425414364643</v>
      </c>
      <c r="P1458" s="13">
        <f t="shared" si="534"/>
        <v>101360</v>
      </c>
      <c r="Q1458" s="13">
        <f t="shared" si="545"/>
        <v>0</v>
      </c>
      <c r="R1458" s="13">
        <f>tarifest3(A1458-$K$3,$A$3,Param!$B$10,Param!$C$10,Param!$D$10,Param!$E$10,Param!$B$11,Param!$C$11,Param!$D$11,Param!$E$11)</f>
        <v>47185</v>
      </c>
      <c r="S1458" s="3">
        <f t="shared" si="546"/>
        <v>32.586325966850829</v>
      </c>
      <c r="T1458" s="3">
        <f>IF(A1458&lt;$K$3,$K$2,tarifest3grenz(A1458-$K$3,$A$3,Param!$B$10,Param!$C$10,Param!$D$10,Param!$E$10,Param!$B$11,Param!$C$11,Param!$D$11,Param!$E$11))*100</f>
        <v>42</v>
      </c>
      <c r="U1458" s="3">
        <f>MAX(K1458-tarifest3($K$3,$A$3,Param!$B$10,Param!$C$10,Param!$D$10,Param!$E$10,Param!$B$11,Param!$C$11,Param!$D$11,Param!$E$11),0)</f>
        <v>50595</v>
      </c>
      <c r="V1458" s="3">
        <f t="shared" si="547"/>
        <v>34.941298342541437</v>
      </c>
      <c r="W1458" s="3">
        <f t="shared" si="548"/>
        <v>42</v>
      </c>
      <c r="X1458" s="3">
        <f>soli3grenz(K1458,$A$3,Param!$J$9,Param!$J$10,Param!$J$11)*100</f>
        <v>5.5</v>
      </c>
      <c r="Y1458" s="13">
        <f t="shared" si="535"/>
        <v>50595</v>
      </c>
      <c r="Z1458" s="3">
        <f t="shared" si="549"/>
        <v>34.941298342541437</v>
      </c>
      <c r="AA1458" s="13">
        <f t="shared" si="536"/>
        <v>42</v>
      </c>
      <c r="AB1458" s="13">
        <f t="shared" si="537"/>
        <v>-3715.3399999999965</v>
      </c>
      <c r="AC1458" s="13">
        <f t="shared" si="538"/>
        <v>-2.5658425414364601</v>
      </c>
      <c r="AD1458" s="13">
        <f t="shared" si="539"/>
        <v>-2.3099999999999952</v>
      </c>
      <c r="AE1458" s="3">
        <f t="shared" si="540"/>
        <v>0</v>
      </c>
      <c r="AF1458" s="13">
        <f t="shared" si="529"/>
        <v>3715.3399999999965</v>
      </c>
      <c r="AG1458" s="13">
        <f t="shared" si="550"/>
        <v>2.5658425414364601</v>
      </c>
      <c r="AH1458" s="13">
        <f t="shared" si="530"/>
        <v>2.5658425414364601</v>
      </c>
    </row>
    <row r="1459" spans="1:34" x14ac:dyDescent="0.2">
      <c r="A1459" s="8">
        <f t="shared" si="551"/>
        <v>144900</v>
      </c>
      <c r="B1459" s="9">
        <f t="shared" si="552"/>
        <v>144.9</v>
      </c>
      <c r="C1459" s="13">
        <f>tarifest3(A1459,$A$3,Param!$B$5,Param!$C$5,Param!$D$5,Param!$E$5,Param!$B$6,Param!$C$6,Param!$D$6,Param!$E$6)</f>
        <v>51521</v>
      </c>
      <c r="D1459" s="3">
        <f t="shared" si="541"/>
        <v>35.556245686680469</v>
      </c>
      <c r="E1459" s="3">
        <f>tarifest3grenz(A1459,$A$3,Param!$B$5,Param!$C$5,Param!$D$5,Param!$E$5,Param!$B$6,Param!$C$6,Param!$D$6,Param!$E$6)*100</f>
        <v>42</v>
      </c>
      <c r="F1459" s="13">
        <f>soli3(C1459,$A$3,Param!$J$4,Param!$J$5,Param!$J$6)</f>
        <v>2833.65</v>
      </c>
      <c r="G1459" s="3">
        <f>soli3grenz(C1459,$A$3,Param!$J$4,Param!$J$5,Param!$J$6)*100</f>
        <v>5.5</v>
      </c>
      <c r="H1459" s="13">
        <f t="shared" si="532"/>
        <v>54354.65</v>
      </c>
      <c r="I1459" s="3">
        <f t="shared" si="531"/>
        <v>37.511835748792272</v>
      </c>
      <c r="J1459" s="13">
        <f t="shared" si="533"/>
        <v>44.309999999999995</v>
      </c>
      <c r="K1459" s="13">
        <f>tarifest3(A1459,$A$3,Param!$B$10,Param!$C$10,Param!$D$10,Param!$E$10,Param!$B$11,Param!$C$11,Param!$D$11,Param!$E$11)</f>
        <v>55867</v>
      </c>
      <c r="L1459" s="3">
        <f t="shared" si="542"/>
        <v>38.555555555555557</v>
      </c>
      <c r="M1459" s="3">
        <f>tarifest3grenz(A1459,$A$3,Param!$B$10,Param!$C$10,Param!$D$10,Param!$E$10,Param!$B$11,Param!$C$11,Param!$D$11,Param!$E$11)*100</f>
        <v>42</v>
      </c>
      <c r="N1459" s="3">
        <f t="shared" si="543"/>
        <v>41467</v>
      </c>
      <c r="O1459" s="3">
        <f t="shared" si="544"/>
        <v>28.617667356797792</v>
      </c>
      <c r="P1459" s="13">
        <f t="shared" si="534"/>
        <v>101430</v>
      </c>
      <c r="Q1459" s="13">
        <f t="shared" si="545"/>
        <v>0</v>
      </c>
      <c r="R1459" s="13">
        <f>tarifest3(A1459-$K$3,$A$3,Param!$B$10,Param!$C$10,Param!$D$10,Param!$E$10,Param!$B$11,Param!$C$11,Param!$D$11,Param!$E$11)</f>
        <v>47227</v>
      </c>
      <c r="S1459" s="3">
        <f t="shared" si="546"/>
        <v>32.592822636300902</v>
      </c>
      <c r="T1459" s="3">
        <f>IF(A1459&lt;$K$3,$K$2,tarifest3grenz(A1459-$K$3,$A$3,Param!$B$10,Param!$C$10,Param!$D$10,Param!$E$10,Param!$B$11,Param!$C$11,Param!$D$11,Param!$E$11))*100</f>
        <v>42</v>
      </c>
      <c r="U1459" s="3">
        <f>MAX(K1459-tarifest3($K$3,$A$3,Param!$B$10,Param!$C$10,Param!$D$10,Param!$E$10,Param!$B$11,Param!$C$11,Param!$D$11,Param!$E$11),0)</f>
        <v>50637</v>
      </c>
      <c r="V1459" s="3">
        <f t="shared" si="547"/>
        <v>34.946169772256731</v>
      </c>
      <c r="W1459" s="3">
        <f t="shared" si="548"/>
        <v>42</v>
      </c>
      <c r="X1459" s="3">
        <f>soli3grenz(K1459,$A$3,Param!$J$9,Param!$J$10,Param!$J$11)*100</f>
        <v>5.5</v>
      </c>
      <c r="Y1459" s="13">
        <f t="shared" si="535"/>
        <v>50637</v>
      </c>
      <c r="Z1459" s="3">
        <f t="shared" si="549"/>
        <v>34.946169772256731</v>
      </c>
      <c r="AA1459" s="13">
        <f t="shared" si="536"/>
        <v>42</v>
      </c>
      <c r="AB1459" s="13">
        <f t="shared" si="537"/>
        <v>-3717.6500000000015</v>
      </c>
      <c r="AC1459" s="13">
        <f t="shared" si="538"/>
        <v>-2.5656659765355414</v>
      </c>
      <c r="AD1459" s="13">
        <f t="shared" si="539"/>
        <v>-2.3099999999999952</v>
      </c>
      <c r="AE1459" s="3">
        <f t="shared" si="540"/>
        <v>0</v>
      </c>
      <c r="AF1459" s="13">
        <f t="shared" si="529"/>
        <v>3717.6500000000015</v>
      </c>
      <c r="AG1459" s="13">
        <f t="shared" si="550"/>
        <v>2.5656659765355414</v>
      </c>
      <c r="AH1459" s="13">
        <f t="shared" si="530"/>
        <v>2.5656659765355414</v>
      </c>
    </row>
    <row r="1460" spans="1:34" x14ac:dyDescent="0.2">
      <c r="A1460" s="8">
        <f t="shared" si="551"/>
        <v>145000</v>
      </c>
      <c r="B1460" s="9">
        <f t="shared" si="552"/>
        <v>145</v>
      </c>
      <c r="C1460" s="13">
        <f>tarifest3(A1460,$A$3,Param!$B$5,Param!$C$5,Param!$D$5,Param!$E$5,Param!$B$6,Param!$C$6,Param!$D$6,Param!$E$6)</f>
        <v>51563</v>
      </c>
      <c r="D1460" s="3">
        <f t="shared" si="541"/>
        <v>35.560689655172411</v>
      </c>
      <c r="E1460" s="3">
        <f>tarifest3grenz(A1460,$A$3,Param!$B$5,Param!$C$5,Param!$D$5,Param!$E$5,Param!$B$6,Param!$C$6,Param!$D$6,Param!$E$6)*100</f>
        <v>42</v>
      </c>
      <c r="F1460" s="13">
        <f>soli3(C1460,$A$3,Param!$J$4,Param!$J$5,Param!$J$6)</f>
        <v>2835.96</v>
      </c>
      <c r="G1460" s="3">
        <f>soli3grenz(C1460,$A$3,Param!$J$4,Param!$J$5,Param!$J$6)*100</f>
        <v>5.5</v>
      </c>
      <c r="H1460" s="13">
        <f t="shared" si="532"/>
        <v>54398.96</v>
      </c>
      <c r="I1460" s="3">
        <f t="shared" si="531"/>
        <v>37.516524137931036</v>
      </c>
      <c r="J1460" s="13">
        <f t="shared" si="533"/>
        <v>44.309999999999995</v>
      </c>
      <c r="K1460" s="13">
        <f>tarifest3(A1460,$A$3,Param!$B$10,Param!$C$10,Param!$D$10,Param!$E$10,Param!$B$11,Param!$C$11,Param!$D$11,Param!$E$11)</f>
        <v>55909</v>
      </c>
      <c r="L1460" s="3">
        <f t="shared" si="542"/>
        <v>38.557931034482756</v>
      </c>
      <c r="M1460" s="3">
        <f>tarifest3grenz(A1460,$A$3,Param!$B$10,Param!$C$10,Param!$D$10,Param!$E$10,Param!$B$11,Param!$C$11,Param!$D$11,Param!$E$11)*100</f>
        <v>42</v>
      </c>
      <c r="N1460" s="3">
        <f t="shared" si="543"/>
        <v>41509</v>
      </c>
      <c r="O1460" s="3">
        <f t="shared" si="544"/>
        <v>28.62689655172414</v>
      </c>
      <c r="P1460" s="13">
        <f t="shared" si="534"/>
        <v>101500</v>
      </c>
      <c r="Q1460" s="13">
        <f t="shared" si="545"/>
        <v>0</v>
      </c>
      <c r="R1460" s="13">
        <f>tarifest3(A1460-$K$3,$A$3,Param!$B$10,Param!$C$10,Param!$D$10,Param!$E$10,Param!$B$11,Param!$C$11,Param!$D$11,Param!$E$11)</f>
        <v>47269</v>
      </c>
      <c r="S1460" s="3">
        <f t="shared" si="546"/>
        <v>32.599310344827586</v>
      </c>
      <c r="T1460" s="3">
        <f>IF(A1460&lt;$K$3,$K$2,tarifest3grenz(A1460-$K$3,$A$3,Param!$B$10,Param!$C$10,Param!$D$10,Param!$E$10,Param!$B$11,Param!$C$11,Param!$D$11,Param!$E$11))*100</f>
        <v>42</v>
      </c>
      <c r="U1460" s="3">
        <f>MAX(K1460-tarifest3($K$3,$A$3,Param!$B$10,Param!$C$10,Param!$D$10,Param!$E$10,Param!$B$11,Param!$C$11,Param!$D$11,Param!$E$11),0)</f>
        <v>50679</v>
      </c>
      <c r="V1460" s="3">
        <f t="shared" si="547"/>
        <v>34.951034482758622</v>
      </c>
      <c r="W1460" s="3">
        <f t="shared" si="548"/>
        <v>42</v>
      </c>
      <c r="X1460" s="3">
        <f>soli3grenz(K1460,$A$3,Param!$J$9,Param!$J$10,Param!$J$11)*100</f>
        <v>5.5</v>
      </c>
      <c r="Y1460" s="13">
        <f t="shared" si="535"/>
        <v>50679</v>
      </c>
      <c r="Z1460" s="3">
        <f t="shared" si="549"/>
        <v>34.951034482758622</v>
      </c>
      <c r="AA1460" s="13">
        <f t="shared" si="536"/>
        <v>42</v>
      </c>
      <c r="AB1460" s="13">
        <f t="shared" si="537"/>
        <v>-3719.9599999999991</v>
      </c>
      <c r="AC1460" s="13">
        <f t="shared" si="538"/>
        <v>-2.5654896551724136</v>
      </c>
      <c r="AD1460" s="13">
        <f t="shared" si="539"/>
        <v>-2.3099999999999952</v>
      </c>
      <c r="AE1460" s="3">
        <f t="shared" si="540"/>
        <v>0</v>
      </c>
      <c r="AF1460" s="13">
        <f t="shared" ref="AF1460:AF1523" si="553">-AB1460</f>
        <v>3719.9599999999991</v>
      </c>
      <c r="AG1460" s="13">
        <f t="shared" si="550"/>
        <v>2.5654896551724136</v>
      </c>
      <c r="AH1460" s="13">
        <f t="shared" ref="AH1460:AH1523" si="554">-AC1460</f>
        <v>2.5654896551724136</v>
      </c>
    </row>
    <row r="1461" spans="1:34" x14ac:dyDescent="0.2">
      <c r="A1461" s="8">
        <f t="shared" si="551"/>
        <v>145100</v>
      </c>
      <c r="B1461" s="9">
        <f t="shared" si="552"/>
        <v>145.1</v>
      </c>
      <c r="C1461" s="13">
        <f>tarifest3(A1461,$A$3,Param!$B$5,Param!$C$5,Param!$D$5,Param!$E$5,Param!$B$6,Param!$C$6,Param!$D$6,Param!$E$6)</f>
        <v>51605</v>
      </c>
      <c r="D1461" s="3">
        <f t="shared" si="541"/>
        <v>35.56512749827705</v>
      </c>
      <c r="E1461" s="3">
        <f>tarifest3grenz(A1461,$A$3,Param!$B$5,Param!$C$5,Param!$D$5,Param!$E$5,Param!$B$6,Param!$C$6,Param!$D$6,Param!$E$6)*100</f>
        <v>42</v>
      </c>
      <c r="F1461" s="13">
        <f>soli3(C1461,$A$3,Param!$J$4,Param!$J$5,Param!$J$6)</f>
        <v>2838.27</v>
      </c>
      <c r="G1461" s="3">
        <f>soli3grenz(C1461,$A$3,Param!$J$4,Param!$J$5,Param!$J$6)*100</f>
        <v>5.5</v>
      </c>
      <c r="H1461" s="13">
        <f t="shared" si="532"/>
        <v>54443.27</v>
      </c>
      <c r="I1461" s="3">
        <f t="shared" si="531"/>
        <v>37.521206064782909</v>
      </c>
      <c r="J1461" s="13">
        <f t="shared" si="533"/>
        <v>44.309999999999995</v>
      </c>
      <c r="K1461" s="13">
        <f>tarifest3(A1461,$A$3,Param!$B$10,Param!$C$10,Param!$D$10,Param!$E$10,Param!$B$11,Param!$C$11,Param!$D$11,Param!$E$11)</f>
        <v>55951</v>
      </c>
      <c r="L1461" s="3">
        <f t="shared" si="542"/>
        <v>38.560303239145419</v>
      </c>
      <c r="M1461" s="3">
        <f>tarifest3grenz(A1461,$A$3,Param!$B$10,Param!$C$10,Param!$D$10,Param!$E$10,Param!$B$11,Param!$C$11,Param!$D$11,Param!$E$11)*100</f>
        <v>42</v>
      </c>
      <c r="N1461" s="3">
        <f t="shared" si="543"/>
        <v>41551</v>
      </c>
      <c r="O1461" s="3">
        <f t="shared" si="544"/>
        <v>28.636113025499654</v>
      </c>
      <c r="P1461" s="13">
        <f t="shared" si="534"/>
        <v>101570</v>
      </c>
      <c r="Q1461" s="13">
        <f t="shared" si="545"/>
        <v>0</v>
      </c>
      <c r="R1461" s="13">
        <f>tarifest3(A1461-$K$3,$A$3,Param!$B$10,Param!$C$10,Param!$D$10,Param!$E$10,Param!$B$11,Param!$C$11,Param!$D$11,Param!$E$11)</f>
        <v>47311</v>
      </c>
      <c r="S1461" s="3">
        <f t="shared" si="546"/>
        <v>32.605789110957964</v>
      </c>
      <c r="T1461" s="3">
        <f>IF(A1461&lt;$K$3,$K$2,tarifest3grenz(A1461-$K$3,$A$3,Param!$B$10,Param!$C$10,Param!$D$10,Param!$E$10,Param!$B$11,Param!$C$11,Param!$D$11,Param!$E$11))*100</f>
        <v>42</v>
      </c>
      <c r="U1461" s="3">
        <f>MAX(K1461-tarifest3($K$3,$A$3,Param!$B$10,Param!$C$10,Param!$D$10,Param!$E$10,Param!$B$11,Param!$C$11,Param!$D$11,Param!$E$11),0)</f>
        <v>50721</v>
      </c>
      <c r="V1461" s="3">
        <f t="shared" si="547"/>
        <v>34.955892487939352</v>
      </c>
      <c r="W1461" s="3">
        <f t="shared" si="548"/>
        <v>42</v>
      </c>
      <c r="X1461" s="3">
        <f>soli3grenz(K1461,$A$3,Param!$J$9,Param!$J$10,Param!$J$11)*100</f>
        <v>5.5</v>
      </c>
      <c r="Y1461" s="13">
        <f t="shared" si="535"/>
        <v>50721</v>
      </c>
      <c r="Z1461" s="3">
        <f t="shared" si="549"/>
        <v>34.955892487939352</v>
      </c>
      <c r="AA1461" s="13">
        <f t="shared" si="536"/>
        <v>42</v>
      </c>
      <c r="AB1461" s="13">
        <f t="shared" si="537"/>
        <v>-3722.2699999999968</v>
      </c>
      <c r="AC1461" s="13">
        <f t="shared" si="538"/>
        <v>-2.5653135768435575</v>
      </c>
      <c r="AD1461" s="13">
        <f t="shared" si="539"/>
        <v>-2.3099999999999952</v>
      </c>
      <c r="AE1461" s="3">
        <f t="shared" si="540"/>
        <v>0</v>
      </c>
      <c r="AF1461" s="13">
        <f t="shared" si="553"/>
        <v>3722.2699999999968</v>
      </c>
      <c r="AG1461" s="13">
        <f t="shared" si="550"/>
        <v>2.5653135768435575</v>
      </c>
      <c r="AH1461" s="13">
        <f t="shared" si="554"/>
        <v>2.5653135768435575</v>
      </c>
    </row>
    <row r="1462" spans="1:34" x14ac:dyDescent="0.2">
      <c r="A1462" s="8">
        <f t="shared" si="551"/>
        <v>145200</v>
      </c>
      <c r="B1462" s="9">
        <f t="shared" si="552"/>
        <v>145.19999999999999</v>
      </c>
      <c r="C1462" s="13">
        <f>tarifest3(A1462,$A$3,Param!$B$5,Param!$C$5,Param!$D$5,Param!$E$5,Param!$B$6,Param!$C$6,Param!$D$6,Param!$E$6)</f>
        <v>51647</v>
      </c>
      <c r="D1462" s="3">
        <f t="shared" si="541"/>
        <v>35.569559228650135</v>
      </c>
      <c r="E1462" s="3">
        <f>tarifest3grenz(A1462,$A$3,Param!$B$5,Param!$C$5,Param!$D$5,Param!$E$5,Param!$B$6,Param!$C$6,Param!$D$6,Param!$E$6)*100</f>
        <v>42</v>
      </c>
      <c r="F1462" s="13">
        <f>soli3(C1462,$A$3,Param!$J$4,Param!$J$5,Param!$J$6)</f>
        <v>2840.58</v>
      </c>
      <c r="G1462" s="3">
        <f>soli3grenz(C1462,$A$3,Param!$J$4,Param!$J$5,Param!$J$6)*100</f>
        <v>5.5</v>
      </c>
      <c r="H1462" s="13">
        <f t="shared" si="532"/>
        <v>54487.58</v>
      </c>
      <c r="I1462" s="3">
        <f t="shared" si="531"/>
        <v>37.525881542699722</v>
      </c>
      <c r="J1462" s="13">
        <f t="shared" si="533"/>
        <v>44.309999999999995</v>
      </c>
      <c r="K1462" s="13">
        <f>tarifest3(A1462,$A$3,Param!$B$10,Param!$C$10,Param!$D$10,Param!$E$10,Param!$B$11,Param!$C$11,Param!$D$11,Param!$E$11)</f>
        <v>55993</v>
      </c>
      <c r="L1462" s="3">
        <f t="shared" si="542"/>
        <v>38.562672176308538</v>
      </c>
      <c r="M1462" s="3">
        <f>tarifest3grenz(A1462,$A$3,Param!$B$10,Param!$C$10,Param!$D$10,Param!$E$10,Param!$B$11,Param!$C$11,Param!$D$11,Param!$E$11)*100</f>
        <v>42</v>
      </c>
      <c r="N1462" s="3">
        <f t="shared" si="543"/>
        <v>41593</v>
      </c>
      <c r="O1462" s="3">
        <f t="shared" si="544"/>
        <v>28.64531680440771</v>
      </c>
      <c r="P1462" s="13">
        <f t="shared" si="534"/>
        <v>101640</v>
      </c>
      <c r="Q1462" s="13">
        <f t="shared" si="545"/>
        <v>0</v>
      </c>
      <c r="R1462" s="13">
        <f>tarifest3(A1462-$K$3,$A$3,Param!$B$10,Param!$C$10,Param!$D$10,Param!$E$10,Param!$B$11,Param!$C$11,Param!$D$11,Param!$E$11)</f>
        <v>47353</v>
      </c>
      <c r="S1462" s="3">
        <f t="shared" si="546"/>
        <v>32.612258953168045</v>
      </c>
      <c r="T1462" s="3">
        <f>IF(A1462&lt;$K$3,$K$2,tarifest3grenz(A1462-$K$3,$A$3,Param!$B$10,Param!$C$10,Param!$D$10,Param!$E$10,Param!$B$11,Param!$C$11,Param!$D$11,Param!$E$11))*100</f>
        <v>42</v>
      </c>
      <c r="U1462" s="3">
        <f>MAX(K1462-tarifest3($K$3,$A$3,Param!$B$10,Param!$C$10,Param!$D$10,Param!$E$10,Param!$B$11,Param!$C$11,Param!$D$11,Param!$E$11),0)</f>
        <v>50763</v>
      </c>
      <c r="V1462" s="3">
        <f t="shared" si="547"/>
        <v>34.960743801652896</v>
      </c>
      <c r="W1462" s="3">
        <f t="shared" si="548"/>
        <v>42</v>
      </c>
      <c r="X1462" s="3">
        <f>soli3grenz(K1462,$A$3,Param!$J$9,Param!$J$10,Param!$J$11)*100</f>
        <v>5.5</v>
      </c>
      <c r="Y1462" s="13">
        <f t="shared" si="535"/>
        <v>50763</v>
      </c>
      <c r="Z1462" s="3">
        <f t="shared" si="549"/>
        <v>34.960743801652896</v>
      </c>
      <c r="AA1462" s="13">
        <f t="shared" si="536"/>
        <v>42</v>
      </c>
      <c r="AB1462" s="13">
        <f t="shared" si="537"/>
        <v>-3724.5800000000017</v>
      </c>
      <c r="AC1462" s="13">
        <f t="shared" si="538"/>
        <v>-2.5651377410468257</v>
      </c>
      <c r="AD1462" s="13">
        <f t="shared" si="539"/>
        <v>-2.3099999999999952</v>
      </c>
      <c r="AE1462" s="3">
        <f t="shared" si="540"/>
        <v>0</v>
      </c>
      <c r="AF1462" s="13">
        <f t="shared" si="553"/>
        <v>3724.5800000000017</v>
      </c>
      <c r="AG1462" s="13">
        <f t="shared" si="550"/>
        <v>2.5651377410468257</v>
      </c>
      <c r="AH1462" s="13">
        <f t="shared" si="554"/>
        <v>2.5651377410468257</v>
      </c>
    </row>
    <row r="1463" spans="1:34" x14ac:dyDescent="0.2">
      <c r="A1463" s="8">
        <f t="shared" si="551"/>
        <v>145300</v>
      </c>
      <c r="B1463" s="9">
        <f t="shared" si="552"/>
        <v>145.30000000000001</v>
      </c>
      <c r="C1463" s="13">
        <f>tarifest3(A1463,$A$3,Param!$B$5,Param!$C$5,Param!$D$5,Param!$E$5,Param!$B$6,Param!$C$6,Param!$D$6,Param!$E$6)</f>
        <v>51689</v>
      </c>
      <c r="D1463" s="3">
        <f t="shared" si="541"/>
        <v>35.573984858912596</v>
      </c>
      <c r="E1463" s="3">
        <f>tarifest3grenz(A1463,$A$3,Param!$B$5,Param!$C$5,Param!$D$5,Param!$E$5,Param!$B$6,Param!$C$6,Param!$D$6,Param!$E$6)*100</f>
        <v>42</v>
      </c>
      <c r="F1463" s="13">
        <f>soli3(C1463,$A$3,Param!$J$4,Param!$J$5,Param!$J$6)</f>
        <v>2842.89</v>
      </c>
      <c r="G1463" s="3">
        <f>soli3grenz(C1463,$A$3,Param!$J$4,Param!$J$5,Param!$J$6)*100</f>
        <v>5.5</v>
      </c>
      <c r="H1463" s="13">
        <f t="shared" si="532"/>
        <v>54531.89</v>
      </c>
      <c r="I1463" s="3">
        <f t="shared" si="531"/>
        <v>37.530550584996561</v>
      </c>
      <c r="J1463" s="13">
        <f t="shared" si="533"/>
        <v>44.309999999999995</v>
      </c>
      <c r="K1463" s="13">
        <f>tarifest3(A1463,$A$3,Param!$B$10,Param!$C$10,Param!$D$10,Param!$E$10,Param!$B$11,Param!$C$11,Param!$D$11,Param!$E$11)</f>
        <v>56035</v>
      </c>
      <c r="L1463" s="3">
        <f t="shared" si="542"/>
        <v>38.565037852718511</v>
      </c>
      <c r="M1463" s="3">
        <f>tarifest3grenz(A1463,$A$3,Param!$B$10,Param!$C$10,Param!$D$10,Param!$E$10,Param!$B$11,Param!$C$11,Param!$D$11,Param!$E$11)*100</f>
        <v>42</v>
      </c>
      <c r="N1463" s="3">
        <f t="shared" si="543"/>
        <v>41635</v>
      </c>
      <c r="O1463" s="3">
        <f t="shared" si="544"/>
        <v>28.654507914659327</v>
      </c>
      <c r="P1463" s="13">
        <f t="shared" si="534"/>
        <v>101710</v>
      </c>
      <c r="Q1463" s="13">
        <f t="shared" si="545"/>
        <v>0</v>
      </c>
      <c r="R1463" s="13">
        <f>tarifest3(A1463-$K$3,$A$3,Param!$B$10,Param!$C$10,Param!$D$10,Param!$E$10,Param!$B$11,Param!$C$11,Param!$D$11,Param!$E$11)</f>
        <v>47395</v>
      </c>
      <c r="S1463" s="3">
        <f t="shared" si="546"/>
        <v>32.618719889883003</v>
      </c>
      <c r="T1463" s="3">
        <f>IF(A1463&lt;$K$3,$K$2,tarifest3grenz(A1463-$K$3,$A$3,Param!$B$10,Param!$C$10,Param!$D$10,Param!$E$10,Param!$B$11,Param!$C$11,Param!$D$11,Param!$E$11))*100</f>
        <v>42</v>
      </c>
      <c r="U1463" s="3">
        <f>MAX(K1463-tarifest3($K$3,$A$3,Param!$B$10,Param!$C$10,Param!$D$10,Param!$E$10,Param!$B$11,Param!$C$11,Param!$D$11,Param!$E$11),0)</f>
        <v>50805</v>
      </c>
      <c r="V1463" s="3">
        <f t="shared" si="547"/>
        <v>34.96558843771507</v>
      </c>
      <c r="W1463" s="3">
        <f t="shared" si="548"/>
        <v>42</v>
      </c>
      <c r="X1463" s="3">
        <f>soli3grenz(K1463,$A$3,Param!$J$9,Param!$J$10,Param!$J$11)*100</f>
        <v>5.5</v>
      </c>
      <c r="Y1463" s="13">
        <f t="shared" si="535"/>
        <v>50805</v>
      </c>
      <c r="Z1463" s="3">
        <f t="shared" si="549"/>
        <v>34.96558843771507</v>
      </c>
      <c r="AA1463" s="13">
        <f t="shared" si="536"/>
        <v>42</v>
      </c>
      <c r="AB1463" s="13">
        <f t="shared" si="537"/>
        <v>-3726.8899999999994</v>
      </c>
      <c r="AC1463" s="13">
        <f t="shared" si="538"/>
        <v>-2.5649621472814914</v>
      </c>
      <c r="AD1463" s="13">
        <f t="shared" si="539"/>
        <v>-2.3099999999999952</v>
      </c>
      <c r="AE1463" s="3">
        <f t="shared" si="540"/>
        <v>0</v>
      </c>
      <c r="AF1463" s="13">
        <f t="shared" si="553"/>
        <v>3726.8899999999994</v>
      </c>
      <c r="AG1463" s="13">
        <f t="shared" si="550"/>
        <v>2.5649621472814914</v>
      </c>
      <c r="AH1463" s="13">
        <f t="shared" si="554"/>
        <v>2.5649621472814914</v>
      </c>
    </row>
    <row r="1464" spans="1:34" x14ac:dyDescent="0.2">
      <c r="A1464" s="8">
        <f t="shared" si="551"/>
        <v>145400</v>
      </c>
      <c r="B1464" s="9">
        <f t="shared" si="552"/>
        <v>145.4</v>
      </c>
      <c r="C1464" s="13">
        <f>tarifest3(A1464,$A$3,Param!$B$5,Param!$C$5,Param!$D$5,Param!$E$5,Param!$B$6,Param!$C$6,Param!$D$6,Param!$E$6)</f>
        <v>51731</v>
      </c>
      <c r="D1464" s="3">
        <f t="shared" si="541"/>
        <v>35.578404401650623</v>
      </c>
      <c r="E1464" s="3">
        <f>tarifest3grenz(A1464,$A$3,Param!$B$5,Param!$C$5,Param!$D$5,Param!$E$5,Param!$B$6,Param!$C$6,Param!$D$6,Param!$E$6)*100</f>
        <v>42</v>
      </c>
      <c r="F1464" s="13">
        <f>soli3(C1464,$A$3,Param!$J$4,Param!$J$5,Param!$J$6)</f>
        <v>2845.2</v>
      </c>
      <c r="G1464" s="3">
        <f>soli3grenz(C1464,$A$3,Param!$J$4,Param!$J$5,Param!$J$6)*100</f>
        <v>5.5</v>
      </c>
      <c r="H1464" s="13">
        <f t="shared" si="532"/>
        <v>54576.2</v>
      </c>
      <c r="I1464" s="3">
        <f t="shared" si="531"/>
        <v>37.535213204951859</v>
      </c>
      <c r="J1464" s="13">
        <f t="shared" si="533"/>
        <v>44.309999999999995</v>
      </c>
      <c r="K1464" s="13">
        <f>tarifest3(A1464,$A$3,Param!$B$10,Param!$C$10,Param!$D$10,Param!$E$10,Param!$B$11,Param!$C$11,Param!$D$11,Param!$E$11)</f>
        <v>56077</v>
      </c>
      <c r="L1464" s="3">
        <f t="shared" si="542"/>
        <v>38.567400275103161</v>
      </c>
      <c r="M1464" s="3">
        <f>tarifest3grenz(A1464,$A$3,Param!$B$10,Param!$C$10,Param!$D$10,Param!$E$10,Param!$B$11,Param!$C$11,Param!$D$11,Param!$E$11)*100</f>
        <v>42</v>
      </c>
      <c r="N1464" s="3">
        <f t="shared" si="543"/>
        <v>41677</v>
      </c>
      <c r="O1464" s="3">
        <f t="shared" si="544"/>
        <v>28.663686382393401</v>
      </c>
      <c r="P1464" s="13">
        <f t="shared" si="534"/>
        <v>101780</v>
      </c>
      <c r="Q1464" s="13">
        <f t="shared" si="545"/>
        <v>0</v>
      </c>
      <c r="R1464" s="13">
        <f>tarifest3(A1464-$K$3,$A$3,Param!$B$10,Param!$C$10,Param!$D$10,Param!$E$10,Param!$B$11,Param!$C$11,Param!$D$11,Param!$E$11)</f>
        <v>47437</v>
      </c>
      <c r="S1464" s="3">
        <f t="shared" si="546"/>
        <v>32.625171939477305</v>
      </c>
      <c r="T1464" s="3">
        <f>IF(A1464&lt;$K$3,$K$2,tarifest3grenz(A1464-$K$3,$A$3,Param!$B$10,Param!$C$10,Param!$D$10,Param!$E$10,Param!$B$11,Param!$C$11,Param!$D$11,Param!$E$11))*100</f>
        <v>42</v>
      </c>
      <c r="U1464" s="3">
        <f>MAX(K1464-tarifest3($K$3,$A$3,Param!$B$10,Param!$C$10,Param!$D$10,Param!$E$10,Param!$B$11,Param!$C$11,Param!$D$11,Param!$E$11),0)</f>
        <v>50847</v>
      </c>
      <c r="V1464" s="3">
        <f t="shared" si="547"/>
        <v>34.970426409903716</v>
      </c>
      <c r="W1464" s="3">
        <f t="shared" si="548"/>
        <v>42</v>
      </c>
      <c r="X1464" s="3">
        <f>soli3grenz(K1464,$A$3,Param!$J$9,Param!$J$10,Param!$J$11)*100</f>
        <v>5.5</v>
      </c>
      <c r="Y1464" s="13">
        <f t="shared" si="535"/>
        <v>50847</v>
      </c>
      <c r="Z1464" s="3">
        <f t="shared" si="549"/>
        <v>34.970426409903716</v>
      </c>
      <c r="AA1464" s="13">
        <f t="shared" si="536"/>
        <v>42</v>
      </c>
      <c r="AB1464" s="13">
        <f t="shared" si="537"/>
        <v>-3729.1999999999971</v>
      </c>
      <c r="AC1464" s="13">
        <f t="shared" si="538"/>
        <v>-2.5647867950481427</v>
      </c>
      <c r="AD1464" s="13">
        <f t="shared" si="539"/>
        <v>-2.3099999999999952</v>
      </c>
      <c r="AE1464" s="3">
        <f t="shared" si="540"/>
        <v>0</v>
      </c>
      <c r="AF1464" s="13">
        <f t="shared" si="553"/>
        <v>3729.1999999999971</v>
      </c>
      <c r="AG1464" s="13">
        <f t="shared" si="550"/>
        <v>2.5647867950481427</v>
      </c>
      <c r="AH1464" s="13">
        <f t="shared" si="554"/>
        <v>2.5647867950481427</v>
      </c>
    </row>
    <row r="1465" spans="1:34" x14ac:dyDescent="0.2">
      <c r="A1465" s="8">
        <f t="shared" si="551"/>
        <v>145500</v>
      </c>
      <c r="B1465" s="9">
        <f t="shared" si="552"/>
        <v>145.5</v>
      </c>
      <c r="C1465" s="13">
        <f>tarifest3(A1465,$A$3,Param!$B$5,Param!$C$5,Param!$D$5,Param!$E$5,Param!$B$6,Param!$C$6,Param!$D$6,Param!$E$6)</f>
        <v>51773</v>
      </c>
      <c r="D1465" s="3">
        <f t="shared" si="541"/>
        <v>35.582817869415805</v>
      </c>
      <c r="E1465" s="3">
        <f>tarifest3grenz(A1465,$A$3,Param!$B$5,Param!$C$5,Param!$D$5,Param!$E$5,Param!$B$6,Param!$C$6,Param!$D$6,Param!$E$6)*100</f>
        <v>42</v>
      </c>
      <c r="F1465" s="13">
        <f>soli3(C1465,$A$3,Param!$J$4,Param!$J$5,Param!$J$6)</f>
        <v>2847.51</v>
      </c>
      <c r="G1465" s="3">
        <f>soli3grenz(C1465,$A$3,Param!$J$4,Param!$J$5,Param!$J$6)*100</f>
        <v>5.5</v>
      </c>
      <c r="H1465" s="13">
        <f t="shared" si="532"/>
        <v>54620.51</v>
      </c>
      <c r="I1465" s="3">
        <f t="shared" si="531"/>
        <v>37.539869415807566</v>
      </c>
      <c r="J1465" s="13">
        <f t="shared" si="533"/>
        <v>44.309999999999995</v>
      </c>
      <c r="K1465" s="13">
        <f>tarifest3(A1465,$A$3,Param!$B$10,Param!$C$10,Param!$D$10,Param!$E$10,Param!$B$11,Param!$C$11,Param!$D$11,Param!$E$11)</f>
        <v>56119</v>
      </c>
      <c r="L1465" s="3">
        <f t="shared" si="542"/>
        <v>38.569759450171823</v>
      </c>
      <c r="M1465" s="3">
        <f>tarifest3grenz(A1465,$A$3,Param!$B$10,Param!$C$10,Param!$D$10,Param!$E$10,Param!$B$11,Param!$C$11,Param!$D$11,Param!$E$11)*100</f>
        <v>42</v>
      </c>
      <c r="N1465" s="3">
        <f t="shared" si="543"/>
        <v>41719</v>
      </c>
      <c r="O1465" s="3">
        <f t="shared" si="544"/>
        <v>28.672852233676977</v>
      </c>
      <c r="P1465" s="13">
        <f t="shared" si="534"/>
        <v>101850</v>
      </c>
      <c r="Q1465" s="13">
        <f t="shared" si="545"/>
        <v>0</v>
      </c>
      <c r="R1465" s="13">
        <f>tarifest3(A1465-$K$3,$A$3,Param!$B$10,Param!$C$10,Param!$D$10,Param!$E$10,Param!$B$11,Param!$C$11,Param!$D$11,Param!$E$11)</f>
        <v>47479</v>
      </c>
      <c r="S1465" s="3">
        <f t="shared" si="546"/>
        <v>32.631615120274915</v>
      </c>
      <c r="T1465" s="3">
        <f>IF(A1465&lt;$K$3,$K$2,tarifest3grenz(A1465-$K$3,$A$3,Param!$B$10,Param!$C$10,Param!$D$10,Param!$E$10,Param!$B$11,Param!$C$11,Param!$D$11,Param!$E$11))*100</f>
        <v>42</v>
      </c>
      <c r="U1465" s="3">
        <f>MAX(K1465-tarifest3($K$3,$A$3,Param!$B$10,Param!$C$10,Param!$D$10,Param!$E$10,Param!$B$11,Param!$C$11,Param!$D$11,Param!$E$11),0)</f>
        <v>50889</v>
      </c>
      <c r="V1465" s="3">
        <f t="shared" si="547"/>
        <v>34.975257731958763</v>
      </c>
      <c r="W1465" s="3">
        <f t="shared" si="548"/>
        <v>42</v>
      </c>
      <c r="X1465" s="3">
        <f>soli3grenz(K1465,$A$3,Param!$J$9,Param!$J$10,Param!$J$11)*100</f>
        <v>5.5</v>
      </c>
      <c r="Y1465" s="13">
        <f t="shared" si="535"/>
        <v>50889</v>
      </c>
      <c r="Z1465" s="3">
        <f t="shared" si="549"/>
        <v>34.975257731958763</v>
      </c>
      <c r="AA1465" s="13">
        <f t="shared" si="536"/>
        <v>42</v>
      </c>
      <c r="AB1465" s="13">
        <f t="shared" si="537"/>
        <v>-3731.510000000002</v>
      </c>
      <c r="AC1465" s="13">
        <f t="shared" si="538"/>
        <v>-2.5646116838488027</v>
      </c>
      <c r="AD1465" s="13">
        <f t="shared" si="539"/>
        <v>-2.3099999999999952</v>
      </c>
      <c r="AE1465" s="3">
        <f t="shared" si="540"/>
        <v>0</v>
      </c>
      <c r="AF1465" s="13">
        <f t="shared" si="553"/>
        <v>3731.510000000002</v>
      </c>
      <c r="AG1465" s="13">
        <f t="shared" si="550"/>
        <v>2.5646116838488027</v>
      </c>
      <c r="AH1465" s="13">
        <f t="shared" si="554"/>
        <v>2.5646116838488027</v>
      </c>
    </row>
    <row r="1466" spans="1:34" x14ac:dyDescent="0.2">
      <c r="A1466" s="8">
        <f t="shared" si="551"/>
        <v>145600</v>
      </c>
      <c r="B1466" s="9">
        <f t="shared" si="552"/>
        <v>145.6</v>
      </c>
      <c r="C1466" s="13">
        <f>tarifest3(A1466,$A$3,Param!$B$5,Param!$C$5,Param!$D$5,Param!$E$5,Param!$B$6,Param!$C$6,Param!$D$6,Param!$E$6)</f>
        <v>51815</v>
      </c>
      <c r="D1466" s="3">
        <f t="shared" si="541"/>
        <v>35.587225274725277</v>
      </c>
      <c r="E1466" s="3">
        <f>tarifest3grenz(A1466,$A$3,Param!$B$5,Param!$C$5,Param!$D$5,Param!$E$5,Param!$B$6,Param!$C$6,Param!$D$6,Param!$E$6)*100</f>
        <v>42</v>
      </c>
      <c r="F1466" s="13">
        <f>soli3(C1466,$A$3,Param!$J$4,Param!$J$5,Param!$J$6)</f>
        <v>2849.82</v>
      </c>
      <c r="G1466" s="3">
        <f>soli3grenz(C1466,$A$3,Param!$J$4,Param!$J$5,Param!$J$6)*100</f>
        <v>5.5</v>
      </c>
      <c r="H1466" s="13">
        <f t="shared" si="532"/>
        <v>54664.82</v>
      </c>
      <c r="I1466" s="3">
        <f t="shared" si="531"/>
        <v>37.544519230769232</v>
      </c>
      <c r="J1466" s="13">
        <f t="shared" si="533"/>
        <v>44.309999999999995</v>
      </c>
      <c r="K1466" s="13">
        <f>tarifest3(A1466,$A$3,Param!$B$10,Param!$C$10,Param!$D$10,Param!$E$10,Param!$B$11,Param!$C$11,Param!$D$11,Param!$E$11)</f>
        <v>56161</v>
      </c>
      <c r="L1466" s="3">
        <f t="shared" si="542"/>
        <v>38.572115384615387</v>
      </c>
      <c r="M1466" s="3">
        <f>tarifest3grenz(A1466,$A$3,Param!$B$10,Param!$C$10,Param!$D$10,Param!$E$10,Param!$B$11,Param!$C$11,Param!$D$11,Param!$E$11)*100</f>
        <v>42</v>
      </c>
      <c r="N1466" s="3">
        <f t="shared" si="543"/>
        <v>41761</v>
      </c>
      <c r="O1466" s="3">
        <f t="shared" si="544"/>
        <v>28.682005494505496</v>
      </c>
      <c r="P1466" s="13">
        <f t="shared" si="534"/>
        <v>101920</v>
      </c>
      <c r="Q1466" s="13">
        <f t="shared" si="545"/>
        <v>0</v>
      </c>
      <c r="R1466" s="13">
        <f>tarifest3(A1466-$K$3,$A$3,Param!$B$10,Param!$C$10,Param!$D$10,Param!$E$10,Param!$B$11,Param!$C$11,Param!$D$11,Param!$E$11)</f>
        <v>47521</v>
      </c>
      <c r="S1466" s="3">
        <f t="shared" si="546"/>
        <v>32.638049450549453</v>
      </c>
      <c r="T1466" s="3">
        <f>IF(A1466&lt;$K$3,$K$2,tarifest3grenz(A1466-$K$3,$A$3,Param!$B$10,Param!$C$10,Param!$D$10,Param!$E$10,Param!$B$11,Param!$C$11,Param!$D$11,Param!$E$11))*100</f>
        <v>42</v>
      </c>
      <c r="U1466" s="3">
        <f>MAX(K1466-tarifest3($K$3,$A$3,Param!$B$10,Param!$C$10,Param!$D$10,Param!$E$10,Param!$B$11,Param!$C$11,Param!$D$11,Param!$E$11),0)</f>
        <v>50931</v>
      </c>
      <c r="V1466" s="3">
        <f t="shared" si="547"/>
        <v>34.980082417582423</v>
      </c>
      <c r="W1466" s="3">
        <f t="shared" si="548"/>
        <v>42</v>
      </c>
      <c r="X1466" s="3">
        <f>soli3grenz(K1466,$A$3,Param!$J$9,Param!$J$10,Param!$J$11)*100</f>
        <v>5.5</v>
      </c>
      <c r="Y1466" s="13">
        <f t="shared" si="535"/>
        <v>50931</v>
      </c>
      <c r="Z1466" s="3">
        <f t="shared" si="549"/>
        <v>34.980082417582423</v>
      </c>
      <c r="AA1466" s="13">
        <f t="shared" si="536"/>
        <v>42</v>
      </c>
      <c r="AB1466" s="13">
        <f t="shared" si="537"/>
        <v>-3733.8199999999997</v>
      </c>
      <c r="AC1466" s="13">
        <f t="shared" si="538"/>
        <v>-2.5644368131868092</v>
      </c>
      <c r="AD1466" s="13">
        <f t="shared" si="539"/>
        <v>-2.3099999999999952</v>
      </c>
      <c r="AE1466" s="3">
        <f t="shared" si="540"/>
        <v>0</v>
      </c>
      <c r="AF1466" s="13">
        <f t="shared" si="553"/>
        <v>3733.8199999999997</v>
      </c>
      <c r="AG1466" s="13">
        <f t="shared" si="550"/>
        <v>2.5644368131868092</v>
      </c>
      <c r="AH1466" s="13">
        <f t="shared" si="554"/>
        <v>2.5644368131868092</v>
      </c>
    </row>
    <row r="1467" spans="1:34" x14ac:dyDescent="0.2">
      <c r="A1467" s="8">
        <f t="shared" si="551"/>
        <v>145700</v>
      </c>
      <c r="B1467" s="9">
        <f t="shared" si="552"/>
        <v>145.69999999999999</v>
      </c>
      <c r="C1467" s="13">
        <f>tarifest3(A1467,$A$3,Param!$B$5,Param!$C$5,Param!$D$5,Param!$E$5,Param!$B$6,Param!$C$6,Param!$D$6,Param!$E$6)</f>
        <v>51857</v>
      </c>
      <c r="D1467" s="3">
        <f t="shared" si="541"/>
        <v>35.591626630061775</v>
      </c>
      <c r="E1467" s="3">
        <f>tarifest3grenz(A1467,$A$3,Param!$B$5,Param!$C$5,Param!$D$5,Param!$E$5,Param!$B$6,Param!$C$6,Param!$D$6,Param!$E$6)*100</f>
        <v>42</v>
      </c>
      <c r="F1467" s="13">
        <f>soli3(C1467,$A$3,Param!$J$4,Param!$J$5,Param!$J$6)</f>
        <v>2852.13</v>
      </c>
      <c r="G1467" s="3">
        <f>soli3grenz(C1467,$A$3,Param!$J$4,Param!$J$5,Param!$J$6)*100</f>
        <v>5.5</v>
      </c>
      <c r="H1467" s="13">
        <f t="shared" si="532"/>
        <v>54709.13</v>
      </c>
      <c r="I1467" s="3">
        <f t="shared" si="531"/>
        <v>37.549162663006172</v>
      </c>
      <c r="J1467" s="13">
        <f t="shared" si="533"/>
        <v>44.309999999999995</v>
      </c>
      <c r="K1467" s="13">
        <f>tarifest3(A1467,$A$3,Param!$B$10,Param!$C$10,Param!$D$10,Param!$E$10,Param!$B$11,Param!$C$11,Param!$D$11,Param!$E$11)</f>
        <v>56203</v>
      </c>
      <c r="L1467" s="3">
        <f t="shared" si="542"/>
        <v>38.574468085106382</v>
      </c>
      <c r="M1467" s="3">
        <f>tarifest3grenz(A1467,$A$3,Param!$B$10,Param!$C$10,Param!$D$10,Param!$E$10,Param!$B$11,Param!$C$11,Param!$D$11,Param!$E$11)*100</f>
        <v>42</v>
      </c>
      <c r="N1467" s="3">
        <f t="shared" si="543"/>
        <v>41803</v>
      </c>
      <c r="O1467" s="3">
        <f t="shared" si="544"/>
        <v>28.691146190803018</v>
      </c>
      <c r="P1467" s="13">
        <f t="shared" si="534"/>
        <v>101990</v>
      </c>
      <c r="Q1467" s="13">
        <f t="shared" si="545"/>
        <v>0</v>
      </c>
      <c r="R1467" s="13">
        <f>tarifest3(A1467-$K$3,$A$3,Param!$B$10,Param!$C$10,Param!$D$10,Param!$E$10,Param!$B$11,Param!$C$11,Param!$D$11,Param!$E$11)</f>
        <v>47563</v>
      </c>
      <c r="S1467" s="3">
        <f t="shared" si="546"/>
        <v>32.644474948524369</v>
      </c>
      <c r="T1467" s="3">
        <f>IF(A1467&lt;$K$3,$K$2,tarifest3grenz(A1467-$K$3,$A$3,Param!$B$10,Param!$C$10,Param!$D$10,Param!$E$10,Param!$B$11,Param!$C$11,Param!$D$11,Param!$E$11))*100</f>
        <v>42</v>
      </c>
      <c r="U1467" s="3">
        <f>MAX(K1467-tarifest3($K$3,$A$3,Param!$B$10,Param!$C$10,Param!$D$10,Param!$E$10,Param!$B$11,Param!$C$11,Param!$D$11,Param!$E$11),0)</f>
        <v>50973</v>
      </c>
      <c r="V1467" s="3">
        <f t="shared" si="547"/>
        <v>34.984900480439258</v>
      </c>
      <c r="W1467" s="3">
        <f t="shared" si="548"/>
        <v>42</v>
      </c>
      <c r="X1467" s="3">
        <f>soli3grenz(K1467,$A$3,Param!$J$9,Param!$J$10,Param!$J$11)*100</f>
        <v>5.5</v>
      </c>
      <c r="Y1467" s="13">
        <f t="shared" si="535"/>
        <v>50973</v>
      </c>
      <c r="Z1467" s="3">
        <f t="shared" si="549"/>
        <v>34.984900480439258</v>
      </c>
      <c r="AA1467" s="13">
        <f t="shared" si="536"/>
        <v>42</v>
      </c>
      <c r="AB1467" s="13">
        <f t="shared" si="537"/>
        <v>-3736.1299999999974</v>
      </c>
      <c r="AC1467" s="13">
        <f t="shared" si="538"/>
        <v>-2.5642621825669139</v>
      </c>
      <c r="AD1467" s="13">
        <f t="shared" si="539"/>
        <v>-2.3099999999999952</v>
      </c>
      <c r="AE1467" s="3">
        <f t="shared" si="540"/>
        <v>0</v>
      </c>
      <c r="AF1467" s="13">
        <f t="shared" si="553"/>
        <v>3736.1299999999974</v>
      </c>
      <c r="AG1467" s="13">
        <f t="shared" si="550"/>
        <v>2.5642621825669139</v>
      </c>
      <c r="AH1467" s="13">
        <f t="shared" si="554"/>
        <v>2.5642621825669139</v>
      </c>
    </row>
    <row r="1468" spans="1:34" x14ac:dyDescent="0.2">
      <c r="A1468" s="8">
        <f t="shared" si="551"/>
        <v>145800</v>
      </c>
      <c r="B1468" s="9">
        <f t="shared" si="552"/>
        <v>145.80000000000001</v>
      </c>
      <c r="C1468" s="13">
        <f>tarifest3(A1468,$A$3,Param!$B$5,Param!$C$5,Param!$D$5,Param!$E$5,Param!$B$6,Param!$C$6,Param!$D$6,Param!$E$6)</f>
        <v>51899</v>
      </c>
      <c r="D1468" s="3">
        <f t="shared" si="541"/>
        <v>35.596021947873801</v>
      </c>
      <c r="E1468" s="3">
        <f>tarifest3grenz(A1468,$A$3,Param!$B$5,Param!$C$5,Param!$D$5,Param!$E$5,Param!$B$6,Param!$C$6,Param!$D$6,Param!$E$6)*100</f>
        <v>42</v>
      </c>
      <c r="F1468" s="13">
        <f>soli3(C1468,$A$3,Param!$J$4,Param!$J$5,Param!$J$6)</f>
        <v>2854.44</v>
      </c>
      <c r="G1468" s="3">
        <f>soli3grenz(C1468,$A$3,Param!$J$4,Param!$J$5,Param!$J$6)*100</f>
        <v>5.5</v>
      </c>
      <c r="H1468" s="13">
        <f t="shared" si="532"/>
        <v>54753.440000000002</v>
      </c>
      <c r="I1468" s="3">
        <f t="shared" si="531"/>
        <v>37.553799725651579</v>
      </c>
      <c r="J1468" s="13">
        <f t="shared" si="533"/>
        <v>44.309999999999995</v>
      </c>
      <c r="K1468" s="13">
        <f>tarifest3(A1468,$A$3,Param!$B$10,Param!$C$10,Param!$D$10,Param!$E$10,Param!$B$11,Param!$C$11,Param!$D$11,Param!$E$11)</f>
        <v>56245</v>
      </c>
      <c r="L1468" s="3">
        <f t="shared" si="542"/>
        <v>38.576817558299041</v>
      </c>
      <c r="M1468" s="3">
        <f>tarifest3grenz(A1468,$A$3,Param!$B$10,Param!$C$10,Param!$D$10,Param!$E$10,Param!$B$11,Param!$C$11,Param!$D$11,Param!$E$11)*100</f>
        <v>42</v>
      </c>
      <c r="N1468" s="3">
        <f t="shared" si="543"/>
        <v>41845</v>
      </c>
      <c r="O1468" s="3">
        <f t="shared" si="544"/>
        <v>28.700274348422493</v>
      </c>
      <c r="P1468" s="13">
        <f t="shared" si="534"/>
        <v>102060</v>
      </c>
      <c r="Q1468" s="13">
        <f t="shared" si="545"/>
        <v>0</v>
      </c>
      <c r="R1468" s="13">
        <f>tarifest3(A1468-$K$3,$A$3,Param!$B$10,Param!$C$10,Param!$D$10,Param!$E$10,Param!$B$11,Param!$C$11,Param!$D$11,Param!$E$11)</f>
        <v>47605</v>
      </c>
      <c r="S1468" s="3">
        <f t="shared" si="546"/>
        <v>32.650891632373117</v>
      </c>
      <c r="T1468" s="3">
        <f>IF(A1468&lt;$K$3,$K$2,tarifest3grenz(A1468-$K$3,$A$3,Param!$B$10,Param!$C$10,Param!$D$10,Param!$E$10,Param!$B$11,Param!$C$11,Param!$D$11,Param!$E$11))*100</f>
        <v>42</v>
      </c>
      <c r="U1468" s="3">
        <f>MAX(K1468-tarifest3($K$3,$A$3,Param!$B$10,Param!$C$10,Param!$D$10,Param!$E$10,Param!$B$11,Param!$C$11,Param!$D$11,Param!$E$11),0)</f>
        <v>51015</v>
      </c>
      <c r="V1468" s="3">
        <f t="shared" si="547"/>
        <v>34.989711934156382</v>
      </c>
      <c r="W1468" s="3">
        <f t="shared" si="548"/>
        <v>42</v>
      </c>
      <c r="X1468" s="3">
        <f>soli3grenz(K1468,$A$3,Param!$J$9,Param!$J$10,Param!$J$11)*100</f>
        <v>5.5</v>
      </c>
      <c r="Y1468" s="13">
        <f t="shared" si="535"/>
        <v>51015</v>
      </c>
      <c r="Z1468" s="3">
        <f t="shared" si="549"/>
        <v>34.989711934156382</v>
      </c>
      <c r="AA1468" s="13">
        <f t="shared" si="536"/>
        <v>42</v>
      </c>
      <c r="AB1468" s="13">
        <f t="shared" si="537"/>
        <v>-3738.4400000000023</v>
      </c>
      <c r="AC1468" s="13">
        <f t="shared" si="538"/>
        <v>-2.5640877914951972</v>
      </c>
      <c r="AD1468" s="13">
        <f t="shared" si="539"/>
        <v>-2.3099999999999952</v>
      </c>
      <c r="AE1468" s="3">
        <f t="shared" si="540"/>
        <v>0</v>
      </c>
      <c r="AF1468" s="13">
        <f t="shared" si="553"/>
        <v>3738.4400000000023</v>
      </c>
      <c r="AG1468" s="13">
        <f t="shared" si="550"/>
        <v>2.5640877914951972</v>
      </c>
      <c r="AH1468" s="13">
        <f t="shared" si="554"/>
        <v>2.5640877914951972</v>
      </c>
    </row>
    <row r="1469" spans="1:34" x14ac:dyDescent="0.2">
      <c r="A1469" s="8">
        <f t="shared" si="551"/>
        <v>145900</v>
      </c>
      <c r="B1469" s="9">
        <f t="shared" si="552"/>
        <v>145.9</v>
      </c>
      <c r="C1469" s="13">
        <f>tarifest3(A1469,$A$3,Param!$B$5,Param!$C$5,Param!$D$5,Param!$E$5,Param!$B$6,Param!$C$6,Param!$D$6,Param!$E$6)</f>
        <v>51941</v>
      </c>
      <c r="D1469" s="3">
        <f t="shared" si="541"/>
        <v>35.600411240575738</v>
      </c>
      <c r="E1469" s="3">
        <f>tarifest3grenz(A1469,$A$3,Param!$B$5,Param!$C$5,Param!$D$5,Param!$E$5,Param!$B$6,Param!$C$6,Param!$D$6,Param!$E$6)*100</f>
        <v>42</v>
      </c>
      <c r="F1469" s="13">
        <f>soli3(C1469,$A$3,Param!$J$4,Param!$J$5,Param!$J$6)</f>
        <v>2856.75</v>
      </c>
      <c r="G1469" s="3">
        <f>soli3grenz(C1469,$A$3,Param!$J$4,Param!$J$5,Param!$J$6)*100</f>
        <v>5.5</v>
      </c>
      <c r="H1469" s="13">
        <f t="shared" si="532"/>
        <v>54797.75</v>
      </c>
      <c r="I1469" s="3">
        <f t="shared" ref="I1469:I1532" si="555">IF($A1469=0,0,H1469/$A1469*100)</f>
        <v>37.558430431802606</v>
      </c>
      <c r="J1469" s="13">
        <f t="shared" si="533"/>
        <v>44.309999999999995</v>
      </c>
      <c r="K1469" s="13">
        <f>tarifest3(A1469,$A$3,Param!$B$10,Param!$C$10,Param!$D$10,Param!$E$10,Param!$B$11,Param!$C$11,Param!$D$11,Param!$E$11)</f>
        <v>56287</v>
      </c>
      <c r="L1469" s="3">
        <f t="shared" si="542"/>
        <v>38.579163810829336</v>
      </c>
      <c r="M1469" s="3">
        <f>tarifest3grenz(A1469,$A$3,Param!$B$10,Param!$C$10,Param!$D$10,Param!$E$10,Param!$B$11,Param!$C$11,Param!$D$11,Param!$E$11)*100</f>
        <v>42</v>
      </c>
      <c r="N1469" s="3">
        <f t="shared" si="543"/>
        <v>41887</v>
      </c>
      <c r="O1469" s="3">
        <f t="shared" si="544"/>
        <v>28.70938999314599</v>
      </c>
      <c r="P1469" s="13">
        <f t="shared" si="534"/>
        <v>102130</v>
      </c>
      <c r="Q1469" s="13">
        <f t="shared" si="545"/>
        <v>0</v>
      </c>
      <c r="R1469" s="13">
        <f>tarifest3(A1469-$K$3,$A$3,Param!$B$10,Param!$C$10,Param!$D$10,Param!$E$10,Param!$B$11,Param!$C$11,Param!$D$11,Param!$E$11)</f>
        <v>47647</v>
      </c>
      <c r="S1469" s="3">
        <f t="shared" si="546"/>
        <v>32.657299520219333</v>
      </c>
      <c r="T1469" s="3">
        <f>IF(A1469&lt;$K$3,$K$2,tarifest3grenz(A1469-$K$3,$A$3,Param!$B$10,Param!$C$10,Param!$D$10,Param!$E$10,Param!$B$11,Param!$C$11,Param!$D$11,Param!$E$11))*100</f>
        <v>42</v>
      </c>
      <c r="U1469" s="3">
        <f>MAX(K1469-tarifest3($K$3,$A$3,Param!$B$10,Param!$C$10,Param!$D$10,Param!$E$10,Param!$B$11,Param!$C$11,Param!$D$11,Param!$E$11),0)</f>
        <v>51057</v>
      </c>
      <c r="V1469" s="3">
        <f t="shared" si="547"/>
        <v>34.994516792323509</v>
      </c>
      <c r="W1469" s="3">
        <f t="shared" si="548"/>
        <v>42</v>
      </c>
      <c r="X1469" s="3">
        <f>soli3grenz(K1469,$A$3,Param!$J$9,Param!$J$10,Param!$J$11)*100</f>
        <v>5.5</v>
      </c>
      <c r="Y1469" s="13">
        <f t="shared" si="535"/>
        <v>51057</v>
      </c>
      <c r="Z1469" s="3">
        <f t="shared" si="549"/>
        <v>34.994516792323509</v>
      </c>
      <c r="AA1469" s="13">
        <f t="shared" si="536"/>
        <v>42</v>
      </c>
      <c r="AB1469" s="13">
        <f t="shared" si="537"/>
        <v>-3740.75</v>
      </c>
      <c r="AC1469" s="13">
        <f t="shared" si="538"/>
        <v>-2.5639136394790967</v>
      </c>
      <c r="AD1469" s="13">
        <f t="shared" si="539"/>
        <v>-2.3099999999999952</v>
      </c>
      <c r="AE1469" s="3">
        <f t="shared" si="540"/>
        <v>0</v>
      </c>
      <c r="AF1469" s="13">
        <f t="shared" si="553"/>
        <v>3740.75</v>
      </c>
      <c r="AG1469" s="13">
        <f t="shared" si="550"/>
        <v>2.5639136394790967</v>
      </c>
      <c r="AH1469" s="13">
        <f t="shared" si="554"/>
        <v>2.5639136394790967</v>
      </c>
    </row>
    <row r="1470" spans="1:34" x14ac:dyDescent="0.2">
      <c r="A1470" s="8">
        <f t="shared" si="551"/>
        <v>146000</v>
      </c>
      <c r="B1470" s="9">
        <f t="shared" si="552"/>
        <v>146</v>
      </c>
      <c r="C1470" s="13">
        <f>tarifest3(A1470,$A$3,Param!$B$5,Param!$C$5,Param!$D$5,Param!$E$5,Param!$B$6,Param!$C$6,Param!$D$6,Param!$E$6)</f>
        <v>51983</v>
      </c>
      <c r="D1470" s="3">
        <f t="shared" si="541"/>
        <v>35.604794520547941</v>
      </c>
      <c r="E1470" s="3">
        <f>tarifest3grenz(A1470,$A$3,Param!$B$5,Param!$C$5,Param!$D$5,Param!$E$5,Param!$B$6,Param!$C$6,Param!$D$6,Param!$E$6)*100</f>
        <v>42</v>
      </c>
      <c r="F1470" s="13">
        <f>soli3(C1470,$A$3,Param!$J$4,Param!$J$5,Param!$J$6)</f>
        <v>2859.06</v>
      </c>
      <c r="G1470" s="3">
        <f>soli3grenz(C1470,$A$3,Param!$J$4,Param!$J$5,Param!$J$6)*100</f>
        <v>5.5</v>
      </c>
      <c r="H1470" s="13">
        <f t="shared" si="532"/>
        <v>54842.06</v>
      </c>
      <c r="I1470" s="3">
        <f t="shared" si="555"/>
        <v>37.563054794520546</v>
      </c>
      <c r="J1470" s="13">
        <f t="shared" si="533"/>
        <v>44.309999999999995</v>
      </c>
      <c r="K1470" s="13">
        <f>tarifest3(A1470,$A$3,Param!$B$10,Param!$C$10,Param!$D$10,Param!$E$10,Param!$B$11,Param!$C$11,Param!$D$11,Param!$E$11)</f>
        <v>56329</v>
      </c>
      <c r="L1470" s="3">
        <f t="shared" si="542"/>
        <v>38.581506849315069</v>
      </c>
      <c r="M1470" s="3">
        <f>tarifest3grenz(A1470,$A$3,Param!$B$10,Param!$C$10,Param!$D$10,Param!$E$10,Param!$B$11,Param!$C$11,Param!$D$11,Param!$E$11)*100</f>
        <v>42</v>
      </c>
      <c r="N1470" s="3">
        <f t="shared" si="543"/>
        <v>41929</v>
      </c>
      <c r="O1470" s="3">
        <f t="shared" si="544"/>
        <v>28.718493150684932</v>
      </c>
      <c r="P1470" s="13">
        <f t="shared" si="534"/>
        <v>102200</v>
      </c>
      <c r="Q1470" s="13">
        <f t="shared" si="545"/>
        <v>0</v>
      </c>
      <c r="R1470" s="13">
        <f>tarifest3(A1470-$K$3,$A$3,Param!$B$10,Param!$C$10,Param!$D$10,Param!$E$10,Param!$B$11,Param!$C$11,Param!$D$11,Param!$E$11)</f>
        <v>47689</v>
      </c>
      <c r="S1470" s="3">
        <f t="shared" si="546"/>
        <v>32.663698630136984</v>
      </c>
      <c r="T1470" s="3">
        <f>IF(A1470&lt;$K$3,$K$2,tarifest3grenz(A1470-$K$3,$A$3,Param!$B$10,Param!$C$10,Param!$D$10,Param!$E$10,Param!$B$11,Param!$C$11,Param!$D$11,Param!$E$11))*100</f>
        <v>42</v>
      </c>
      <c r="U1470" s="3">
        <f>MAX(K1470-tarifest3($K$3,$A$3,Param!$B$10,Param!$C$10,Param!$D$10,Param!$E$10,Param!$B$11,Param!$C$11,Param!$D$11,Param!$E$11),0)</f>
        <v>51099</v>
      </c>
      <c r="V1470" s="3">
        <f t="shared" si="547"/>
        <v>34.999315068493154</v>
      </c>
      <c r="W1470" s="3">
        <f t="shared" si="548"/>
        <v>42</v>
      </c>
      <c r="X1470" s="3">
        <f>soli3grenz(K1470,$A$3,Param!$J$9,Param!$J$10,Param!$J$11)*100</f>
        <v>5.5</v>
      </c>
      <c r="Y1470" s="13">
        <f t="shared" si="535"/>
        <v>51099</v>
      </c>
      <c r="Z1470" s="3">
        <f t="shared" si="549"/>
        <v>34.999315068493154</v>
      </c>
      <c r="AA1470" s="13">
        <f t="shared" si="536"/>
        <v>42</v>
      </c>
      <c r="AB1470" s="13">
        <f t="shared" si="537"/>
        <v>-3743.0599999999977</v>
      </c>
      <c r="AC1470" s="13">
        <f t="shared" si="538"/>
        <v>-2.5637397260273929</v>
      </c>
      <c r="AD1470" s="13">
        <f t="shared" si="539"/>
        <v>-2.3099999999999952</v>
      </c>
      <c r="AE1470" s="3">
        <f t="shared" si="540"/>
        <v>0</v>
      </c>
      <c r="AF1470" s="13">
        <f t="shared" si="553"/>
        <v>3743.0599999999977</v>
      </c>
      <c r="AG1470" s="13">
        <f t="shared" si="550"/>
        <v>2.5637397260273929</v>
      </c>
      <c r="AH1470" s="13">
        <f t="shared" si="554"/>
        <v>2.5637397260273929</v>
      </c>
    </row>
    <row r="1471" spans="1:34" x14ac:dyDescent="0.2">
      <c r="A1471" s="8">
        <f t="shared" si="551"/>
        <v>146100</v>
      </c>
      <c r="B1471" s="9">
        <f t="shared" si="552"/>
        <v>146.1</v>
      </c>
      <c r="C1471" s="13">
        <f>tarifest3(A1471,$A$3,Param!$B$5,Param!$C$5,Param!$D$5,Param!$E$5,Param!$B$6,Param!$C$6,Param!$D$6,Param!$E$6)</f>
        <v>52025</v>
      </c>
      <c r="D1471" s="3">
        <f t="shared" si="541"/>
        <v>35.609171800136892</v>
      </c>
      <c r="E1471" s="3">
        <f>tarifest3grenz(A1471,$A$3,Param!$B$5,Param!$C$5,Param!$D$5,Param!$E$5,Param!$B$6,Param!$C$6,Param!$D$6,Param!$E$6)*100</f>
        <v>42</v>
      </c>
      <c r="F1471" s="13">
        <f>soli3(C1471,$A$3,Param!$J$4,Param!$J$5,Param!$J$6)</f>
        <v>2861.37</v>
      </c>
      <c r="G1471" s="3">
        <f>soli3grenz(C1471,$A$3,Param!$J$4,Param!$J$5,Param!$J$6)*100</f>
        <v>5.5</v>
      </c>
      <c r="H1471" s="13">
        <f t="shared" si="532"/>
        <v>54886.37</v>
      </c>
      <c r="I1471" s="3">
        <f t="shared" si="555"/>
        <v>37.567672826830936</v>
      </c>
      <c r="J1471" s="13">
        <f t="shared" si="533"/>
        <v>44.309999999999995</v>
      </c>
      <c r="K1471" s="13">
        <f>tarifest3(A1471,$A$3,Param!$B$10,Param!$C$10,Param!$D$10,Param!$E$10,Param!$B$11,Param!$C$11,Param!$D$11,Param!$E$11)</f>
        <v>56371</v>
      </c>
      <c r="L1471" s="3">
        <f t="shared" si="542"/>
        <v>38.583846680355919</v>
      </c>
      <c r="M1471" s="3">
        <f>tarifest3grenz(A1471,$A$3,Param!$B$10,Param!$C$10,Param!$D$10,Param!$E$10,Param!$B$11,Param!$C$11,Param!$D$11,Param!$E$11)*100</f>
        <v>42</v>
      </c>
      <c r="N1471" s="3">
        <f t="shared" si="543"/>
        <v>41971</v>
      </c>
      <c r="O1471" s="3">
        <f t="shared" si="544"/>
        <v>28.727583846680353</v>
      </c>
      <c r="P1471" s="13">
        <f t="shared" si="534"/>
        <v>102270</v>
      </c>
      <c r="Q1471" s="13">
        <f t="shared" si="545"/>
        <v>0</v>
      </c>
      <c r="R1471" s="13">
        <f>tarifest3(A1471-$K$3,$A$3,Param!$B$10,Param!$C$10,Param!$D$10,Param!$E$10,Param!$B$11,Param!$C$11,Param!$D$11,Param!$E$11)</f>
        <v>47731</v>
      </c>
      <c r="S1471" s="3">
        <f t="shared" si="546"/>
        <v>32.670088980150581</v>
      </c>
      <c r="T1471" s="3">
        <f>IF(A1471&lt;$K$3,$K$2,tarifest3grenz(A1471-$K$3,$A$3,Param!$B$10,Param!$C$10,Param!$D$10,Param!$E$10,Param!$B$11,Param!$C$11,Param!$D$11,Param!$E$11))*100</f>
        <v>42</v>
      </c>
      <c r="U1471" s="3">
        <f>MAX(K1471-tarifest3($K$3,$A$3,Param!$B$10,Param!$C$10,Param!$D$10,Param!$E$10,Param!$B$11,Param!$C$11,Param!$D$11,Param!$E$11),0)</f>
        <v>51141</v>
      </c>
      <c r="V1471" s="3">
        <f t="shared" si="547"/>
        <v>35.004106776180699</v>
      </c>
      <c r="W1471" s="3">
        <f t="shared" si="548"/>
        <v>42</v>
      </c>
      <c r="X1471" s="3">
        <f>soli3grenz(K1471,$A$3,Param!$J$9,Param!$J$10,Param!$J$11)*100</f>
        <v>5.5</v>
      </c>
      <c r="Y1471" s="13">
        <f t="shared" si="535"/>
        <v>51141</v>
      </c>
      <c r="Z1471" s="3">
        <f t="shared" si="549"/>
        <v>35.004106776180699</v>
      </c>
      <c r="AA1471" s="13">
        <f t="shared" si="536"/>
        <v>42</v>
      </c>
      <c r="AB1471" s="13">
        <f t="shared" si="537"/>
        <v>-3745.3700000000026</v>
      </c>
      <c r="AC1471" s="13">
        <f t="shared" si="538"/>
        <v>-2.5635660506502376</v>
      </c>
      <c r="AD1471" s="13">
        <f t="shared" si="539"/>
        <v>-2.3099999999999952</v>
      </c>
      <c r="AE1471" s="3">
        <f t="shared" si="540"/>
        <v>0</v>
      </c>
      <c r="AF1471" s="13">
        <f t="shared" si="553"/>
        <v>3745.3700000000026</v>
      </c>
      <c r="AG1471" s="13">
        <f t="shared" si="550"/>
        <v>2.5635660506502376</v>
      </c>
      <c r="AH1471" s="13">
        <f t="shared" si="554"/>
        <v>2.5635660506502376</v>
      </c>
    </row>
    <row r="1472" spans="1:34" x14ac:dyDescent="0.2">
      <c r="A1472" s="8">
        <f t="shared" si="551"/>
        <v>146200</v>
      </c>
      <c r="B1472" s="9">
        <f t="shared" si="552"/>
        <v>146.19999999999999</v>
      </c>
      <c r="C1472" s="13">
        <f>tarifest3(A1472,$A$3,Param!$B$5,Param!$C$5,Param!$D$5,Param!$E$5,Param!$B$6,Param!$C$6,Param!$D$6,Param!$E$6)</f>
        <v>52067</v>
      </c>
      <c r="D1472" s="3">
        <f t="shared" si="541"/>
        <v>35.613543091655266</v>
      </c>
      <c r="E1472" s="3">
        <f>tarifest3grenz(A1472,$A$3,Param!$B$5,Param!$C$5,Param!$D$5,Param!$E$5,Param!$B$6,Param!$C$6,Param!$D$6,Param!$E$6)*100</f>
        <v>42</v>
      </c>
      <c r="F1472" s="13">
        <f>soli3(C1472,$A$3,Param!$J$4,Param!$J$5,Param!$J$6)</f>
        <v>2863.68</v>
      </c>
      <c r="G1472" s="3">
        <f>soli3grenz(C1472,$A$3,Param!$J$4,Param!$J$5,Param!$J$6)*100</f>
        <v>5.5</v>
      </c>
      <c r="H1472" s="13">
        <f t="shared" si="532"/>
        <v>54930.68</v>
      </c>
      <c r="I1472" s="3">
        <f t="shared" si="555"/>
        <v>37.572284541723668</v>
      </c>
      <c r="J1472" s="13">
        <f t="shared" si="533"/>
        <v>44.309999999999995</v>
      </c>
      <c r="K1472" s="13">
        <f>tarifest3(A1472,$A$3,Param!$B$10,Param!$C$10,Param!$D$10,Param!$E$10,Param!$B$11,Param!$C$11,Param!$D$11,Param!$E$11)</f>
        <v>56413</v>
      </c>
      <c r="L1472" s="3">
        <f t="shared" si="542"/>
        <v>38.586183310533514</v>
      </c>
      <c r="M1472" s="3">
        <f>tarifest3grenz(A1472,$A$3,Param!$B$10,Param!$C$10,Param!$D$10,Param!$E$10,Param!$B$11,Param!$C$11,Param!$D$11,Param!$E$11)*100</f>
        <v>42</v>
      </c>
      <c r="N1472" s="3">
        <f t="shared" si="543"/>
        <v>42013</v>
      </c>
      <c r="O1472" s="3">
        <f t="shared" si="544"/>
        <v>28.736662106703147</v>
      </c>
      <c r="P1472" s="13">
        <f t="shared" si="534"/>
        <v>102340</v>
      </c>
      <c r="Q1472" s="13">
        <f t="shared" si="545"/>
        <v>0</v>
      </c>
      <c r="R1472" s="13">
        <f>tarifest3(A1472-$K$3,$A$3,Param!$B$10,Param!$C$10,Param!$D$10,Param!$E$10,Param!$B$11,Param!$C$11,Param!$D$11,Param!$E$11)</f>
        <v>47773</v>
      </c>
      <c r="S1472" s="3">
        <f t="shared" si="546"/>
        <v>32.676470588235297</v>
      </c>
      <c r="T1472" s="3">
        <f>IF(A1472&lt;$K$3,$K$2,tarifest3grenz(A1472-$K$3,$A$3,Param!$B$10,Param!$C$10,Param!$D$10,Param!$E$10,Param!$B$11,Param!$C$11,Param!$D$11,Param!$E$11))*100</f>
        <v>42</v>
      </c>
      <c r="U1472" s="3">
        <f>MAX(K1472-tarifest3($K$3,$A$3,Param!$B$10,Param!$C$10,Param!$D$10,Param!$E$10,Param!$B$11,Param!$C$11,Param!$D$11,Param!$E$11),0)</f>
        <v>51183</v>
      </c>
      <c r="V1472" s="3">
        <f t="shared" si="547"/>
        <v>35.008891928864571</v>
      </c>
      <c r="W1472" s="3">
        <f t="shared" si="548"/>
        <v>42</v>
      </c>
      <c r="X1472" s="3">
        <f>soli3grenz(K1472,$A$3,Param!$J$9,Param!$J$10,Param!$J$11)*100</f>
        <v>5.5</v>
      </c>
      <c r="Y1472" s="13">
        <f t="shared" si="535"/>
        <v>51183</v>
      </c>
      <c r="Z1472" s="3">
        <f t="shared" si="549"/>
        <v>35.008891928864571</v>
      </c>
      <c r="AA1472" s="13">
        <f t="shared" si="536"/>
        <v>42</v>
      </c>
      <c r="AB1472" s="13">
        <f t="shared" si="537"/>
        <v>-3747.6800000000003</v>
      </c>
      <c r="AC1472" s="13">
        <f t="shared" si="538"/>
        <v>-2.5633926128590971</v>
      </c>
      <c r="AD1472" s="13">
        <f t="shared" si="539"/>
        <v>-2.3099999999999952</v>
      </c>
      <c r="AE1472" s="3">
        <f t="shared" si="540"/>
        <v>0</v>
      </c>
      <c r="AF1472" s="13">
        <f t="shared" si="553"/>
        <v>3747.6800000000003</v>
      </c>
      <c r="AG1472" s="13">
        <f t="shared" si="550"/>
        <v>2.5633926128590971</v>
      </c>
      <c r="AH1472" s="13">
        <f t="shared" si="554"/>
        <v>2.5633926128590971</v>
      </c>
    </row>
    <row r="1473" spans="1:34" x14ac:dyDescent="0.2">
      <c r="A1473" s="8">
        <f t="shared" si="551"/>
        <v>146300</v>
      </c>
      <c r="B1473" s="9">
        <f t="shared" si="552"/>
        <v>146.30000000000001</v>
      </c>
      <c r="C1473" s="13">
        <f>tarifest3(A1473,$A$3,Param!$B$5,Param!$C$5,Param!$D$5,Param!$E$5,Param!$B$6,Param!$C$6,Param!$D$6,Param!$E$6)</f>
        <v>52109</v>
      </c>
      <c r="D1473" s="3">
        <f t="shared" si="541"/>
        <v>35.617908407382096</v>
      </c>
      <c r="E1473" s="3">
        <f>tarifest3grenz(A1473,$A$3,Param!$B$5,Param!$C$5,Param!$D$5,Param!$E$5,Param!$B$6,Param!$C$6,Param!$D$6,Param!$E$6)*100</f>
        <v>42</v>
      </c>
      <c r="F1473" s="13">
        <f>soli3(C1473,$A$3,Param!$J$4,Param!$J$5,Param!$J$6)</f>
        <v>2865.99</v>
      </c>
      <c r="G1473" s="3">
        <f>soli3grenz(C1473,$A$3,Param!$J$4,Param!$J$5,Param!$J$6)*100</f>
        <v>5.5</v>
      </c>
      <c r="H1473" s="13">
        <f t="shared" si="532"/>
        <v>54974.99</v>
      </c>
      <c r="I1473" s="3">
        <f t="shared" si="555"/>
        <v>37.57688995215311</v>
      </c>
      <c r="J1473" s="13">
        <f t="shared" si="533"/>
        <v>44.309999999999995</v>
      </c>
      <c r="K1473" s="13">
        <f>tarifest3(A1473,$A$3,Param!$B$10,Param!$C$10,Param!$D$10,Param!$E$10,Param!$B$11,Param!$C$11,Param!$D$11,Param!$E$11)</f>
        <v>56455</v>
      </c>
      <c r="L1473" s="3">
        <f t="shared" si="542"/>
        <v>38.588516746411486</v>
      </c>
      <c r="M1473" s="3">
        <f>tarifest3grenz(A1473,$A$3,Param!$B$10,Param!$C$10,Param!$D$10,Param!$E$10,Param!$B$11,Param!$C$11,Param!$D$11,Param!$E$11)*100</f>
        <v>42</v>
      </c>
      <c r="N1473" s="3">
        <f t="shared" si="543"/>
        <v>42055</v>
      </c>
      <c r="O1473" s="3">
        <f t="shared" si="544"/>
        <v>28.745727956254274</v>
      </c>
      <c r="P1473" s="13">
        <f t="shared" si="534"/>
        <v>102410</v>
      </c>
      <c r="Q1473" s="13">
        <f t="shared" si="545"/>
        <v>0</v>
      </c>
      <c r="R1473" s="13">
        <f>tarifest3(A1473-$K$3,$A$3,Param!$B$10,Param!$C$10,Param!$D$10,Param!$E$10,Param!$B$11,Param!$C$11,Param!$D$11,Param!$E$11)</f>
        <v>47815</v>
      </c>
      <c r="S1473" s="3">
        <f t="shared" si="546"/>
        <v>32.68284347231716</v>
      </c>
      <c r="T1473" s="3">
        <f>IF(A1473&lt;$K$3,$K$2,tarifest3grenz(A1473-$K$3,$A$3,Param!$B$10,Param!$C$10,Param!$D$10,Param!$E$10,Param!$B$11,Param!$C$11,Param!$D$11,Param!$E$11))*100</f>
        <v>42</v>
      </c>
      <c r="U1473" s="3">
        <f>MAX(K1473-tarifest3($K$3,$A$3,Param!$B$10,Param!$C$10,Param!$D$10,Param!$E$10,Param!$B$11,Param!$C$11,Param!$D$11,Param!$E$11),0)</f>
        <v>51225</v>
      </c>
      <c r="V1473" s="3">
        <f t="shared" si="547"/>
        <v>35.013670539986329</v>
      </c>
      <c r="W1473" s="3">
        <f t="shared" si="548"/>
        <v>42</v>
      </c>
      <c r="X1473" s="3">
        <f>soli3grenz(K1473,$A$3,Param!$J$9,Param!$J$10,Param!$J$11)*100</f>
        <v>5.5</v>
      </c>
      <c r="Y1473" s="13">
        <f t="shared" si="535"/>
        <v>51225</v>
      </c>
      <c r="Z1473" s="3">
        <f t="shared" si="549"/>
        <v>35.013670539986329</v>
      </c>
      <c r="AA1473" s="13">
        <f t="shared" si="536"/>
        <v>42</v>
      </c>
      <c r="AB1473" s="13">
        <f t="shared" si="537"/>
        <v>-3749.989999999998</v>
      </c>
      <c r="AC1473" s="13">
        <f t="shared" si="538"/>
        <v>-2.5632194121667808</v>
      </c>
      <c r="AD1473" s="13">
        <f t="shared" si="539"/>
        <v>-2.3099999999999952</v>
      </c>
      <c r="AE1473" s="3">
        <f t="shared" si="540"/>
        <v>0</v>
      </c>
      <c r="AF1473" s="13">
        <f t="shared" si="553"/>
        <v>3749.989999999998</v>
      </c>
      <c r="AG1473" s="13">
        <f t="shared" si="550"/>
        <v>2.5632194121667808</v>
      </c>
      <c r="AH1473" s="13">
        <f t="shared" si="554"/>
        <v>2.5632194121667808</v>
      </c>
    </row>
    <row r="1474" spans="1:34" x14ac:dyDescent="0.2">
      <c r="A1474" s="8">
        <f t="shared" si="551"/>
        <v>146400</v>
      </c>
      <c r="B1474" s="9">
        <f t="shared" si="552"/>
        <v>146.4</v>
      </c>
      <c r="C1474" s="13">
        <f>tarifest3(A1474,$A$3,Param!$B$5,Param!$C$5,Param!$D$5,Param!$E$5,Param!$B$6,Param!$C$6,Param!$D$6,Param!$E$6)</f>
        <v>52151</v>
      </c>
      <c r="D1474" s="3">
        <f t="shared" si="541"/>
        <v>35.622267759562845</v>
      </c>
      <c r="E1474" s="3">
        <f>tarifest3grenz(A1474,$A$3,Param!$B$5,Param!$C$5,Param!$D$5,Param!$E$5,Param!$B$6,Param!$C$6,Param!$D$6,Param!$E$6)*100</f>
        <v>42</v>
      </c>
      <c r="F1474" s="13">
        <f>soli3(C1474,$A$3,Param!$J$4,Param!$J$5,Param!$J$6)</f>
        <v>2868.3</v>
      </c>
      <c r="G1474" s="3">
        <f>soli3grenz(C1474,$A$3,Param!$J$4,Param!$J$5,Param!$J$6)*100</f>
        <v>5.5</v>
      </c>
      <c r="H1474" s="13">
        <f t="shared" si="532"/>
        <v>55019.3</v>
      </c>
      <c r="I1474" s="3">
        <f t="shared" si="555"/>
        <v>37.581489071038256</v>
      </c>
      <c r="J1474" s="13">
        <f t="shared" si="533"/>
        <v>44.309999999999995</v>
      </c>
      <c r="K1474" s="13">
        <f>tarifest3(A1474,$A$3,Param!$B$10,Param!$C$10,Param!$D$10,Param!$E$10,Param!$B$11,Param!$C$11,Param!$D$11,Param!$E$11)</f>
        <v>56497</v>
      </c>
      <c r="L1474" s="3">
        <f t="shared" si="542"/>
        <v>38.590846994535525</v>
      </c>
      <c r="M1474" s="3">
        <f>tarifest3grenz(A1474,$A$3,Param!$B$10,Param!$C$10,Param!$D$10,Param!$E$10,Param!$B$11,Param!$C$11,Param!$D$11,Param!$E$11)*100</f>
        <v>42</v>
      </c>
      <c r="N1474" s="3">
        <f t="shared" si="543"/>
        <v>42097</v>
      </c>
      <c r="O1474" s="3">
        <f t="shared" si="544"/>
        <v>28.754781420765031</v>
      </c>
      <c r="P1474" s="13">
        <f t="shared" si="534"/>
        <v>102480</v>
      </c>
      <c r="Q1474" s="13">
        <f t="shared" si="545"/>
        <v>0</v>
      </c>
      <c r="R1474" s="13">
        <f>tarifest3(A1474-$K$3,$A$3,Param!$B$10,Param!$C$10,Param!$D$10,Param!$E$10,Param!$B$11,Param!$C$11,Param!$D$11,Param!$E$11)</f>
        <v>47857</v>
      </c>
      <c r="S1474" s="3">
        <f t="shared" si="546"/>
        <v>32.689207650273225</v>
      </c>
      <c r="T1474" s="3">
        <f>IF(A1474&lt;$K$3,$K$2,tarifest3grenz(A1474-$K$3,$A$3,Param!$B$10,Param!$C$10,Param!$D$10,Param!$E$10,Param!$B$11,Param!$C$11,Param!$D$11,Param!$E$11))*100</f>
        <v>42</v>
      </c>
      <c r="U1474" s="3">
        <f>MAX(K1474-tarifest3($K$3,$A$3,Param!$B$10,Param!$C$10,Param!$D$10,Param!$E$10,Param!$B$11,Param!$C$11,Param!$D$11,Param!$E$11),0)</f>
        <v>51267</v>
      </c>
      <c r="V1474" s="3">
        <f t="shared" si="547"/>
        <v>35.018442622950815</v>
      </c>
      <c r="W1474" s="3">
        <f t="shared" si="548"/>
        <v>42</v>
      </c>
      <c r="X1474" s="3">
        <f>soli3grenz(K1474,$A$3,Param!$J$9,Param!$J$10,Param!$J$11)*100</f>
        <v>5.5</v>
      </c>
      <c r="Y1474" s="13">
        <f t="shared" si="535"/>
        <v>51267</v>
      </c>
      <c r="Z1474" s="3">
        <f t="shared" si="549"/>
        <v>35.018442622950815</v>
      </c>
      <c r="AA1474" s="13">
        <f t="shared" si="536"/>
        <v>42</v>
      </c>
      <c r="AB1474" s="13">
        <f t="shared" si="537"/>
        <v>-3752.3000000000029</v>
      </c>
      <c r="AC1474" s="13">
        <f t="shared" si="538"/>
        <v>-2.5630464480874409</v>
      </c>
      <c r="AD1474" s="13">
        <f t="shared" si="539"/>
        <v>-2.3099999999999952</v>
      </c>
      <c r="AE1474" s="3">
        <f t="shared" si="540"/>
        <v>0</v>
      </c>
      <c r="AF1474" s="13">
        <f t="shared" si="553"/>
        <v>3752.3000000000029</v>
      </c>
      <c r="AG1474" s="13">
        <f t="shared" si="550"/>
        <v>2.5630464480874409</v>
      </c>
      <c r="AH1474" s="13">
        <f t="shared" si="554"/>
        <v>2.5630464480874409</v>
      </c>
    </row>
    <row r="1475" spans="1:34" x14ac:dyDescent="0.2">
      <c r="A1475" s="8">
        <f t="shared" si="551"/>
        <v>146500</v>
      </c>
      <c r="B1475" s="9">
        <f t="shared" si="552"/>
        <v>146.5</v>
      </c>
      <c r="C1475" s="13">
        <f>tarifest3(A1475,$A$3,Param!$B$5,Param!$C$5,Param!$D$5,Param!$E$5,Param!$B$6,Param!$C$6,Param!$D$6,Param!$E$6)</f>
        <v>52193</v>
      </c>
      <c r="D1475" s="3">
        <f t="shared" si="541"/>
        <v>35.626621160409556</v>
      </c>
      <c r="E1475" s="3">
        <f>tarifest3grenz(A1475,$A$3,Param!$B$5,Param!$C$5,Param!$D$5,Param!$E$5,Param!$B$6,Param!$C$6,Param!$D$6,Param!$E$6)*100</f>
        <v>42</v>
      </c>
      <c r="F1475" s="13">
        <f>soli3(C1475,$A$3,Param!$J$4,Param!$J$5,Param!$J$6)</f>
        <v>2870.61</v>
      </c>
      <c r="G1475" s="3">
        <f>soli3grenz(C1475,$A$3,Param!$J$4,Param!$J$5,Param!$J$6)*100</f>
        <v>5.5</v>
      </c>
      <c r="H1475" s="13">
        <f t="shared" si="532"/>
        <v>55063.61</v>
      </c>
      <c r="I1475" s="3">
        <f t="shared" si="555"/>
        <v>37.586081911262795</v>
      </c>
      <c r="J1475" s="13">
        <f t="shared" si="533"/>
        <v>44.309999999999995</v>
      </c>
      <c r="K1475" s="13">
        <f>tarifest3(A1475,$A$3,Param!$B$10,Param!$C$10,Param!$D$10,Param!$E$10,Param!$B$11,Param!$C$11,Param!$D$11,Param!$E$11)</f>
        <v>56539</v>
      </c>
      <c r="L1475" s="3">
        <f t="shared" si="542"/>
        <v>38.593174061433452</v>
      </c>
      <c r="M1475" s="3">
        <f>tarifest3grenz(A1475,$A$3,Param!$B$10,Param!$C$10,Param!$D$10,Param!$E$10,Param!$B$11,Param!$C$11,Param!$D$11,Param!$E$11)*100</f>
        <v>42</v>
      </c>
      <c r="N1475" s="3">
        <f t="shared" si="543"/>
        <v>42139</v>
      </c>
      <c r="O1475" s="3">
        <f t="shared" si="544"/>
        <v>28.76382252559727</v>
      </c>
      <c r="P1475" s="13">
        <f t="shared" si="534"/>
        <v>102550</v>
      </c>
      <c r="Q1475" s="13">
        <f t="shared" si="545"/>
        <v>0</v>
      </c>
      <c r="R1475" s="13">
        <f>tarifest3(A1475-$K$3,$A$3,Param!$B$10,Param!$C$10,Param!$D$10,Param!$E$10,Param!$B$11,Param!$C$11,Param!$D$11,Param!$E$11)</f>
        <v>47899</v>
      </c>
      <c r="S1475" s="3">
        <f t="shared" si="546"/>
        <v>32.695563139931735</v>
      </c>
      <c r="T1475" s="3">
        <f>IF(A1475&lt;$K$3,$K$2,tarifest3grenz(A1475-$K$3,$A$3,Param!$B$10,Param!$C$10,Param!$D$10,Param!$E$10,Param!$B$11,Param!$C$11,Param!$D$11,Param!$E$11))*100</f>
        <v>42</v>
      </c>
      <c r="U1475" s="3">
        <f>MAX(K1475-tarifest3($K$3,$A$3,Param!$B$10,Param!$C$10,Param!$D$10,Param!$E$10,Param!$B$11,Param!$C$11,Param!$D$11,Param!$E$11),0)</f>
        <v>51309</v>
      </c>
      <c r="V1475" s="3">
        <f t="shared" si="547"/>
        <v>35.02320819112628</v>
      </c>
      <c r="W1475" s="3">
        <f t="shared" si="548"/>
        <v>42</v>
      </c>
      <c r="X1475" s="3">
        <f>soli3grenz(K1475,$A$3,Param!$J$9,Param!$J$10,Param!$J$11)*100</f>
        <v>5.5</v>
      </c>
      <c r="Y1475" s="13">
        <f t="shared" si="535"/>
        <v>51309</v>
      </c>
      <c r="Z1475" s="3">
        <f t="shared" si="549"/>
        <v>35.02320819112628</v>
      </c>
      <c r="AA1475" s="13">
        <f t="shared" si="536"/>
        <v>42</v>
      </c>
      <c r="AB1475" s="13">
        <f t="shared" si="537"/>
        <v>-3754.6100000000006</v>
      </c>
      <c r="AC1475" s="13">
        <f t="shared" si="538"/>
        <v>-2.5628737201365155</v>
      </c>
      <c r="AD1475" s="13">
        <f t="shared" si="539"/>
        <v>-2.3099999999999952</v>
      </c>
      <c r="AE1475" s="3">
        <f t="shared" si="540"/>
        <v>0</v>
      </c>
      <c r="AF1475" s="13">
        <f t="shared" si="553"/>
        <v>3754.6100000000006</v>
      </c>
      <c r="AG1475" s="13">
        <f t="shared" si="550"/>
        <v>2.5628737201365155</v>
      </c>
      <c r="AH1475" s="13">
        <f t="shared" si="554"/>
        <v>2.5628737201365155</v>
      </c>
    </row>
    <row r="1476" spans="1:34" x14ac:dyDescent="0.2">
      <c r="A1476" s="8">
        <f t="shared" si="551"/>
        <v>146600</v>
      </c>
      <c r="B1476" s="9">
        <f t="shared" si="552"/>
        <v>146.6</v>
      </c>
      <c r="C1476" s="13">
        <f>tarifest3(A1476,$A$3,Param!$B$5,Param!$C$5,Param!$D$5,Param!$E$5,Param!$B$6,Param!$C$6,Param!$D$6,Param!$E$6)</f>
        <v>52235</v>
      </c>
      <c r="D1476" s="3">
        <f t="shared" si="541"/>
        <v>35.630968622100958</v>
      </c>
      <c r="E1476" s="3">
        <f>tarifest3grenz(A1476,$A$3,Param!$B$5,Param!$C$5,Param!$D$5,Param!$E$5,Param!$B$6,Param!$C$6,Param!$D$6,Param!$E$6)*100</f>
        <v>42</v>
      </c>
      <c r="F1476" s="13">
        <f>soli3(C1476,$A$3,Param!$J$4,Param!$J$5,Param!$J$6)</f>
        <v>2872.92</v>
      </c>
      <c r="G1476" s="3">
        <f>soli3grenz(C1476,$A$3,Param!$J$4,Param!$J$5,Param!$J$6)*100</f>
        <v>5.5</v>
      </c>
      <c r="H1476" s="13">
        <f t="shared" si="532"/>
        <v>55107.92</v>
      </c>
      <c r="I1476" s="3">
        <f t="shared" si="555"/>
        <v>37.590668485675302</v>
      </c>
      <c r="J1476" s="13">
        <f t="shared" si="533"/>
        <v>44.309999999999995</v>
      </c>
      <c r="K1476" s="13">
        <f>tarifest3(A1476,$A$3,Param!$B$10,Param!$C$10,Param!$D$10,Param!$E$10,Param!$B$11,Param!$C$11,Param!$D$11,Param!$E$11)</f>
        <v>56581</v>
      </c>
      <c r="L1476" s="3">
        <f t="shared" si="542"/>
        <v>38.595497953615279</v>
      </c>
      <c r="M1476" s="3">
        <f>tarifest3grenz(A1476,$A$3,Param!$B$10,Param!$C$10,Param!$D$10,Param!$E$10,Param!$B$11,Param!$C$11,Param!$D$11,Param!$E$11)*100</f>
        <v>42</v>
      </c>
      <c r="N1476" s="3">
        <f t="shared" si="543"/>
        <v>42181</v>
      </c>
      <c r="O1476" s="3">
        <f t="shared" si="544"/>
        <v>28.772851296043655</v>
      </c>
      <c r="P1476" s="13">
        <f t="shared" si="534"/>
        <v>102620</v>
      </c>
      <c r="Q1476" s="13">
        <f t="shared" si="545"/>
        <v>0</v>
      </c>
      <c r="R1476" s="13">
        <f>tarifest3(A1476-$K$3,$A$3,Param!$B$10,Param!$C$10,Param!$D$10,Param!$E$10,Param!$B$11,Param!$C$11,Param!$D$11,Param!$E$11)</f>
        <v>47941</v>
      </c>
      <c r="S1476" s="3">
        <f t="shared" si="546"/>
        <v>32.701909959072303</v>
      </c>
      <c r="T1476" s="3">
        <f>IF(A1476&lt;$K$3,$K$2,tarifest3grenz(A1476-$K$3,$A$3,Param!$B$10,Param!$C$10,Param!$D$10,Param!$E$10,Param!$B$11,Param!$C$11,Param!$D$11,Param!$E$11))*100</f>
        <v>42</v>
      </c>
      <c r="U1476" s="3">
        <f>MAX(K1476-tarifest3($K$3,$A$3,Param!$B$10,Param!$C$10,Param!$D$10,Param!$E$10,Param!$B$11,Param!$C$11,Param!$D$11,Param!$E$11),0)</f>
        <v>51351</v>
      </c>
      <c r="V1476" s="3">
        <f t="shared" si="547"/>
        <v>35.027967257844473</v>
      </c>
      <c r="W1476" s="3">
        <f t="shared" si="548"/>
        <v>42</v>
      </c>
      <c r="X1476" s="3">
        <f>soli3grenz(K1476,$A$3,Param!$J$9,Param!$J$10,Param!$J$11)*100</f>
        <v>5.5</v>
      </c>
      <c r="Y1476" s="13">
        <f t="shared" si="535"/>
        <v>51351</v>
      </c>
      <c r="Z1476" s="3">
        <f t="shared" si="549"/>
        <v>35.027967257844473</v>
      </c>
      <c r="AA1476" s="13">
        <f t="shared" si="536"/>
        <v>42</v>
      </c>
      <c r="AB1476" s="13">
        <f t="shared" si="537"/>
        <v>-3756.9199999999983</v>
      </c>
      <c r="AC1476" s="13">
        <f t="shared" si="538"/>
        <v>-2.5627012278308285</v>
      </c>
      <c r="AD1476" s="13">
        <f t="shared" si="539"/>
        <v>-2.3099999999999952</v>
      </c>
      <c r="AE1476" s="3">
        <f t="shared" si="540"/>
        <v>0</v>
      </c>
      <c r="AF1476" s="13">
        <f t="shared" si="553"/>
        <v>3756.9199999999983</v>
      </c>
      <c r="AG1476" s="13">
        <f t="shared" si="550"/>
        <v>2.5627012278308285</v>
      </c>
      <c r="AH1476" s="13">
        <f t="shared" si="554"/>
        <v>2.5627012278308285</v>
      </c>
    </row>
    <row r="1477" spans="1:34" x14ac:dyDescent="0.2">
      <c r="A1477" s="8">
        <f t="shared" si="551"/>
        <v>146700</v>
      </c>
      <c r="B1477" s="9">
        <f t="shared" si="552"/>
        <v>146.69999999999999</v>
      </c>
      <c r="C1477" s="13">
        <f>tarifest3(A1477,$A$3,Param!$B$5,Param!$C$5,Param!$D$5,Param!$E$5,Param!$B$6,Param!$C$6,Param!$D$6,Param!$E$6)</f>
        <v>52277</v>
      </c>
      <c r="D1477" s="3">
        <f t="shared" si="541"/>
        <v>35.635310156782552</v>
      </c>
      <c r="E1477" s="3">
        <f>tarifest3grenz(A1477,$A$3,Param!$B$5,Param!$C$5,Param!$D$5,Param!$E$5,Param!$B$6,Param!$C$6,Param!$D$6,Param!$E$6)*100</f>
        <v>42</v>
      </c>
      <c r="F1477" s="13">
        <f>soli3(C1477,$A$3,Param!$J$4,Param!$J$5,Param!$J$6)</f>
        <v>2875.23</v>
      </c>
      <c r="G1477" s="3">
        <f>soli3grenz(C1477,$A$3,Param!$J$4,Param!$J$5,Param!$J$6)*100</f>
        <v>5.5</v>
      </c>
      <c r="H1477" s="13">
        <f t="shared" si="532"/>
        <v>55152.23</v>
      </c>
      <c r="I1477" s="3">
        <f t="shared" si="555"/>
        <v>37.595248807089298</v>
      </c>
      <c r="J1477" s="13">
        <f t="shared" si="533"/>
        <v>44.309999999999995</v>
      </c>
      <c r="K1477" s="13">
        <f>tarifest3(A1477,$A$3,Param!$B$10,Param!$C$10,Param!$D$10,Param!$E$10,Param!$B$11,Param!$C$11,Param!$D$11,Param!$E$11)</f>
        <v>56623</v>
      </c>
      <c r="L1477" s="3">
        <f t="shared" si="542"/>
        <v>38.597818677573279</v>
      </c>
      <c r="M1477" s="3">
        <f>tarifest3grenz(A1477,$A$3,Param!$B$10,Param!$C$10,Param!$D$10,Param!$E$10,Param!$B$11,Param!$C$11,Param!$D$11,Param!$E$11)*100</f>
        <v>42</v>
      </c>
      <c r="N1477" s="3">
        <f t="shared" si="543"/>
        <v>42223</v>
      </c>
      <c r="O1477" s="3">
        <f t="shared" si="544"/>
        <v>28.781867757327877</v>
      </c>
      <c r="P1477" s="13">
        <f t="shared" si="534"/>
        <v>102690</v>
      </c>
      <c r="Q1477" s="13">
        <f t="shared" si="545"/>
        <v>0</v>
      </c>
      <c r="R1477" s="13">
        <f>tarifest3(A1477-$K$3,$A$3,Param!$B$10,Param!$C$10,Param!$D$10,Param!$E$10,Param!$B$11,Param!$C$11,Param!$D$11,Param!$E$11)</f>
        <v>47983</v>
      </c>
      <c r="S1477" s="3">
        <f t="shared" si="546"/>
        <v>32.708248125426039</v>
      </c>
      <c r="T1477" s="3">
        <f>IF(A1477&lt;$K$3,$K$2,tarifest3grenz(A1477-$K$3,$A$3,Param!$B$10,Param!$C$10,Param!$D$10,Param!$E$10,Param!$B$11,Param!$C$11,Param!$D$11,Param!$E$11))*100</f>
        <v>42</v>
      </c>
      <c r="U1477" s="3">
        <f>MAX(K1477-tarifest3($K$3,$A$3,Param!$B$10,Param!$C$10,Param!$D$10,Param!$E$10,Param!$B$11,Param!$C$11,Param!$D$11,Param!$E$11),0)</f>
        <v>51393</v>
      </c>
      <c r="V1477" s="3">
        <f t="shared" si="547"/>
        <v>35.032719836400815</v>
      </c>
      <c r="W1477" s="3">
        <f t="shared" si="548"/>
        <v>42</v>
      </c>
      <c r="X1477" s="3">
        <f>soli3grenz(K1477,$A$3,Param!$J$9,Param!$J$10,Param!$J$11)*100</f>
        <v>5.5</v>
      </c>
      <c r="Y1477" s="13">
        <f t="shared" si="535"/>
        <v>51393</v>
      </c>
      <c r="Z1477" s="3">
        <f t="shared" si="549"/>
        <v>35.032719836400815</v>
      </c>
      <c r="AA1477" s="13">
        <f t="shared" si="536"/>
        <v>42</v>
      </c>
      <c r="AB1477" s="13">
        <f t="shared" si="537"/>
        <v>-3759.2300000000032</v>
      </c>
      <c r="AC1477" s="13">
        <f t="shared" si="538"/>
        <v>-2.5625289706884828</v>
      </c>
      <c r="AD1477" s="13">
        <f t="shared" si="539"/>
        <v>-2.3099999999999952</v>
      </c>
      <c r="AE1477" s="3">
        <f t="shared" si="540"/>
        <v>0</v>
      </c>
      <c r="AF1477" s="13">
        <f t="shared" si="553"/>
        <v>3759.2300000000032</v>
      </c>
      <c r="AG1477" s="13">
        <f t="shared" si="550"/>
        <v>2.5625289706884828</v>
      </c>
      <c r="AH1477" s="13">
        <f t="shared" si="554"/>
        <v>2.5625289706884828</v>
      </c>
    </row>
    <row r="1478" spans="1:34" x14ac:dyDescent="0.2">
      <c r="A1478" s="8">
        <f t="shared" si="551"/>
        <v>146800</v>
      </c>
      <c r="B1478" s="9">
        <f t="shared" si="552"/>
        <v>146.80000000000001</v>
      </c>
      <c r="C1478" s="13">
        <f>tarifest3(A1478,$A$3,Param!$B$5,Param!$C$5,Param!$D$5,Param!$E$5,Param!$B$6,Param!$C$6,Param!$D$6,Param!$E$6)</f>
        <v>52319</v>
      </c>
      <c r="D1478" s="3">
        <f t="shared" si="541"/>
        <v>35.639645776566759</v>
      </c>
      <c r="E1478" s="3">
        <f>tarifest3grenz(A1478,$A$3,Param!$B$5,Param!$C$5,Param!$D$5,Param!$E$5,Param!$B$6,Param!$C$6,Param!$D$6,Param!$E$6)*100</f>
        <v>42</v>
      </c>
      <c r="F1478" s="13">
        <f>soli3(C1478,$A$3,Param!$J$4,Param!$J$5,Param!$J$6)</f>
        <v>2877.54</v>
      </c>
      <c r="G1478" s="3">
        <f>soli3grenz(C1478,$A$3,Param!$J$4,Param!$J$5,Param!$J$6)*100</f>
        <v>5.5</v>
      </c>
      <c r="H1478" s="13">
        <f t="shared" si="532"/>
        <v>55196.54</v>
      </c>
      <c r="I1478" s="3">
        <f t="shared" si="555"/>
        <v>37.599822888283377</v>
      </c>
      <c r="J1478" s="13">
        <f t="shared" si="533"/>
        <v>44.309999999999995</v>
      </c>
      <c r="K1478" s="13">
        <f>tarifest3(A1478,$A$3,Param!$B$10,Param!$C$10,Param!$D$10,Param!$E$10,Param!$B$11,Param!$C$11,Param!$D$11,Param!$E$11)</f>
        <v>56665</v>
      </c>
      <c r="L1478" s="3">
        <f t="shared" si="542"/>
        <v>38.600136239782017</v>
      </c>
      <c r="M1478" s="3">
        <f>tarifest3grenz(A1478,$A$3,Param!$B$10,Param!$C$10,Param!$D$10,Param!$E$10,Param!$B$11,Param!$C$11,Param!$D$11,Param!$E$11)*100</f>
        <v>42</v>
      </c>
      <c r="N1478" s="3">
        <f t="shared" si="543"/>
        <v>42265</v>
      </c>
      <c r="O1478" s="3">
        <f t="shared" si="544"/>
        <v>28.790871934604905</v>
      </c>
      <c r="P1478" s="13">
        <f t="shared" si="534"/>
        <v>102760</v>
      </c>
      <c r="Q1478" s="13">
        <f t="shared" si="545"/>
        <v>0</v>
      </c>
      <c r="R1478" s="13">
        <f>tarifest3(A1478-$K$3,$A$3,Param!$B$10,Param!$C$10,Param!$D$10,Param!$E$10,Param!$B$11,Param!$C$11,Param!$D$11,Param!$E$11)</f>
        <v>48025</v>
      </c>
      <c r="S1478" s="3">
        <f t="shared" si="546"/>
        <v>32.71457765667575</v>
      </c>
      <c r="T1478" s="3">
        <f>IF(A1478&lt;$K$3,$K$2,tarifest3grenz(A1478-$K$3,$A$3,Param!$B$10,Param!$C$10,Param!$D$10,Param!$E$10,Param!$B$11,Param!$C$11,Param!$D$11,Param!$E$11))*100</f>
        <v>42</v>
      </c>
      <c r="U1478" s="3">
        <f>MAX(K1478-tarifest3($K$3,$A$3,Param!$B$10,Param!$C$10,Param!$D$10,Param!$E$10,Param!$B$11,Param!$C$11,Param!$D$11,Param!$E$11),0)</f>
        <v>51435</v>
      </c>
      <c r="V1478" s="3">
        <f t="shared" si="547"/>
        <v>35.037465940054496</v>
      </c>
      <c r="W1478" s="3">
        <f t="shared" si="548"/>
        <v>42</v>
      </c>
      <c r="X1478" s="3">
        <f>soli3grenz(K1478,$A$3,Param!$J$9,Param!$J$10,Param!$J$11)*100</f>
        <v>5.5</v>
      </c>
      <c r="Y1478" s="13">
        <f t="shared" si="535"/>
        <v>51435</v>
      </c>
      <c r="Z1478" s="3">
        <f t="shared" si="549"/>
        <v>35.037465940054496</v>
      </c>
      <c r="AA1478" s="13">
        <f t="shared" si="536"/>
        <v>42</v>
      </c>
      <c r="AB1478" s="13">
        <f t="shared" si="537"/>
        <v>-3761.5400000000009</v>
      </c>
      <c r="AC1478" s="13">
        <f t="shared" si="538"/>
        <v>-2.5623569482288815</v>
      </c>
      <c r="AD1478" s="13">
        <f t="shared" si="539"/>
        <v>-2.3099999999999952</v>
      </c>
      <c r="AE1478" s="3">
        <f t="shared" si="540"/>
        <v>0</v>
      </c>
      <c r="AF1478" s="13">
        <f t="shared" si="553"/>
        <v>3761.5400000000009</v>
      </c>
      <c r="AG1478" s="13">
        <f t="shared" si="550"/>
        <v>2.5623569482288815</v>
      </c>
      <c r="AH1478" s="13">
        <f t="shared" si="554"/>
        <v>2.5623569482288815</v>
      </c>
    </row>
    <row r="1479" spans="1:34" x14ac:dyDescent="0.2">
      <c r="A1479" s="8">
        <f t="shared" si="551"/>
        <v>146900</v>
      </c>
      <c r="B1479" s="9">
        <f t="shared" si="552"/>
        <v>146.9</v>
      </c>
      <c r="C1479" s="13">
        <f>tarifest3(A1479,$A$3,Param!$B$5,Param!$C$5,Param!$D$5,Param!$E$5,Param!$B$6,Param!$C$6,Param!$D$6,Param!$E$6)</f>
        <v>52361</v>
      </c>
      <c r="D1479" s="3">
        <f t="shared" si="541"/>
        <v>35.643975493533013</v>
      </c>
      <c r="E1479" s="3">
        <f>tarifest3grenz(A1479,$A$3,Param!$B$5,Param!$C$5,Param!$D$5,Param!$E$5,Param!$B$6,Param!$C$6,Param!$D$6,Param!$E$6)*100</f>
        <v>42</v>
      </c>
      <c r="F1479" s="13">
        <f>soli3(C1479,$A$3,Param!$J$4,Param!$J$5,Param!$J$6)</f>
        <v>2879.85</v>
      </c>
      <c r="G1479" s="3">
        <f>soli3grenz(C1479,$A$3,Param!$J$4,Param!$J$5,Param!$J$6)*100</f>
        <v>5.5</v>
      </c>
      <c r="H1479" s="13">
        <f t="shared" si="532"/>
        <v>55240.85</v>
      </c>
      <c r="I1479" s="3">
        <f t="shared" si="555"/>
        <v>37.604390742001357</v>
      </c>
      <c r="J1479" s="13">
        <f t="shared" si="533"/>
        <v>44.309999999999995</v>
      </c>
      <c r="K1479" s="13">
        <f>tarifest3(A1479,$A$3,Param!$B$10,Param!$C$10,Param!$D$10,Param!$E$10,Param!$B$11,Param!$C$11,Param!$D$11,Param!$E$11)</f>
        <v>56707</v>
      </c>
      <c r="L1479" s="3">
        <f t="shared" si="542"/>
        <v>38.602450646698436</v>
      </c>
      <c r="M1479" s="3">
        <f>tarifest3grenz(A1479,$A$3,Param!$B$10,Param!$C$10,Param!$D$10,Param!$E$10,Param!$B$11,Param!$C$11,Param!$D$11,Param!$E$11)*100</f>
        <v>42</v>
      </c>
      <c r="N1479" s="3">
        <f t="shared" si="543"/>
        <v>42307</v>
      </c>
      <c r="O1479" s="3">
        <f t="shared" si="544"/>
        <v>28.799863852961199</v>
      </c>
      <c r="P1479" s="13">
        <f t="shared" si="534"/>
        <v>102830</v>
      </c>
      <c r="Q1479" s="13">
        <f t="shared" si="545"/>
        <v>0</v>
      </c>
      <c r="R1479" s="13">
        <f>tarifest3(A1479-$K$3,$A$3,Param!$B$10,Param!$C$10,Param!$D$10,Param!$E$10,Param!$B$11,Param!$C$11,Param!$D$11,Param!$E$11)</f>
        <v>48067</v>
      </c>
      <c r="S1479" s="3">
        <f t="shared" si="546"/>
        <v>32.720898570456093</v>
      </c>
      <c r="T1479" s="3">
        <f>IF(A1479&lt;$K$3,$K$2,tarifest3grenz(A1479-$K$3,$A$3,Param!$B$10,Param!$C$10,Param!$D$10,Param!$E$10,Param!$B$11,Param!$C$11,Param!$D$11,Param!$E$11))*100</f>
        <v>42</v>
      </c>
      <c r="U1479" s="3">
        <f>MAX(K1479-tarifest3($K$3,$A$3,Param!$B$10,Param!$C$10,Param!$D$10,Param!$E$10,Param!$B$11,Param!$C$11,Param!$D$11,Param!$E$11),0)</f>
        <v>51477</v>
      </c>
      <c r="V1479" s="3">
        <f t="shared" si="547"/>
        <v>35.042205582028593</v>
      </c>
      <c r="W1479" s="3">
        <f t="shared" si="548"/>
        <v>42</v>
      </c>
      <c r="X1479" s="3">
        <f>soli3grenz(K1479,$A$3,Param!$J$9,Param!$J$10,Param!$J$11)*100</f>
        <v>5.5</v>
      </c>
      <c r="Y1479" s="13">
        <f t="shared" si="535"/>
        <v>51477</v>
      </c>
      <c r="Z1479" s="3">
        <f t="shared" si="549"/>
        <v>35.042205582028593</v>
      </c>
      <c r="AA1479" s="13">
        <f t="shared" si="536"/>
        <v>42</v>
      </c>
      <c r="AB1479" s="13">
        <f t="shared" si="537"/>
        <v>-3763.8499999999985</v>
      </c>
      <c r="AC1479" s="13">
        <f t="shared" si="538"/>
        <v>-2.5621851599727634</v>
      </c>
      <c r="AD1479" s="13">
        <f t="shared" si="539"/>
        <v>-2.3099999999999952</v>
      </c>
      <c r="AE1479" s="3">
        <f t="shared" si="540"/>
        <v>0</v>
      </c>
      <c r="AF1479" s="13">
        <f t="shared" si="553"/>
        <v>3763.8499999999985</v>
      </c>
      <c r="AG1479" s="13">
        <f t="shared" si="550"/>
        <v>2.5621851599727634</v>
      </c>
      <c r="AH1479" s="13">
        <f t="shared" si="554"/>
        <v>2.5621851599727634</v>
      </c>
    </row>
    <row r="1480" spans="1:34" x14ac:dyDescent="0.2">
      <c r="A1480" s="8">
        <f t="shared" si="551"/>
        <v>147000</v>
      </c>
      <c r="B1480" s="9">
        <f t="shared" si="552"/>
        <v>147</v>
      </c>
      <c r="C1480" s="13">
        <f>tarifest3(A1480,$A$3,Param!$B$5,Param!$C$5,Param!$D$5,Param!$E$5,Param!$B$6,Param!$C$6,Param!$D$6,Param!$E$6)</f>
        <v>52403</v>
      </c>
      <c r="D1480" s="3">
        <f t="shared" si="541"/>
        <v>35.64829931972789</v>
      </c>
      <c r="E1480" s="3">
        <f>tarifest3grenz(A1480,$A$3,Param!$B$5,Param!$C$5,Param!$D$5,Param!$E$5,Param!$B$6,Param!$C$6,Param!$D$6,Param!$E$6)*100</f>
        <v>42</v>
      </c>
      <c r="F1480" s="13">
        <f>soli3(C1480,$A$3,Param!$J$4,Param!$J$5,Param!$J$6)</f>
        <v>2882.16</v>
      </c>
      <c r="G1480" s="3">
        <f>soli3grenz(C1480,$A$3,Param!$J$4,Param!$J$5,Param!$J$6)*100</f>
        <v>5.5</v>
      </c>
      <c r="H1480" s="13">
        <f t="shared" si="532"/>
        <v>55285.16</v>
      </c>
      <c r="I1480" s="3">
        <f t="shared" si="555"/>
        <v>37.608952380952381</v>
      </c>
      <c r="J1480" s="13">
        <f t="shared" si="533"/>
        <v>44.309999999999995</v>
      </c>
      <c r="K1480" s="13">
        <f>tarifest3(A1480,$A$3,Param!$B$10,Param!$C$10,Param!$D$10,Param!$E$10,Param!$B$11,Param!$C$11,Param!$D$11,Param!$E$11)</f>
        <v>56749</v>
      </c>
      <c r="L1480" s="3">
        <f t="shared" si="542"/>
        <v>38.604761904761901</v>
      </c>
      <c r="M1480" s="3">
        <f>tarifest3grenz(A1480,$A$3,Param!$B$10,Param!$C$10,Param!$D$10,Param!$E$10,Param!$B$11,Param!$C$11,Param!$D$11,Param!$E$11)*100</f>
        <v>42</v>
      </c>
      <c r="N1480" s="3">
        <f t="shared" si="543"/>
        <v>42349</v>
      </c>
      <c r="O1480" s="3">
        <f t="shared" si="544"/>
        <v>28.808843537414969</v>
      </c>
      <c r="P1480" s="13">
        <f t="shared" si="534"/>
        <v>102900</v>
      </c>
      <c r="Q1480" s="13">
        <f t="shared" si="545"/>
        <v>0</v>
      </c>
      <c r="R1480" s="13">
        <f>tarifest3(A1480-$K$3,$A$3,Param!$B$10,Param!$C$10,Param!$D$10,Param!$E$10,Param!$B$11,Param!$C$11,Param!$D$11,Param!$E$11)</f>
        <v>48109</v>
      </c>
      <c r="S1480" s="3">
        <f t="shared" si="546"/>
        <v>32.727210884353738</v>
      </c>
      <c r="T1480" s="3">
        <f>IF(A1480&lt;$K$3,$K$2,tarifest3grenz(A1480-$K$3,$A$3,Param!$B$10,Param!$C$10,Param!$D$10,Param!$E$10,Param!$B$11,Param!$C$11,Param!$D$11,Param!$E$11))*100</f>
        <v>42</v>
      </c>
      <c r="U1480" s="3">
        <f>MAX(K1480-tarifest3($K$3,$A$3,Param!$B$10,Param!$C$10,Param!$D$10,Param!$E$10,Param!$B$11,Param!$C$11,Param!$D$11,Param!$E$11),0)</f>
        <v>51519</v>
      </c>
      <c r="V1480" s="3">
        <f t="shared" si="547"/>
        <v>35.046938775510206</v>
      </c>
      <c r="W1480" s="3">
        <f t="shared" si="548"/>
        <v>42</v>
      </c>
      <c r="X1480" s="3">
        <f>soli3grenz(K1480,$A$3,Param!$J$9,Param!$J$10,Param!$J$11)*100</f>
        <v>5.5</v>
      </c>
      <c r="Y1480" s="13">
        <f t="shared" si="535"/>
        <v>51519</v>
      </c>
      <c r="Z1480" s="3">
        <f t="shared" si="549"/>
        <v>35.046938775510206</v>
      </c>
      <c r="AA1480" s="13">
        <f t="shared" si="536"/>
        <v>42</v>
      </c>
      <c r="AB1480" s="13">
        <f t="shared" si="537"/>
        <v>-3766.1600000000035</v>
      </c>
      <c r="AC1480" s="13">
        <f t="shared" si="538"/>
        <v>-2.5620136054421749</v>
      </c>
      <c r="AD1480" s="13">
        <f t="shared" si="539"/>
        <v>-2.3099999999999952</v>
      </c>
      <c r="AE1480" s="3">
        <f t="shared" si="540"/>
        <v>0</v>
      </c>
      <c r="AF1480" s="13">
        <f t="shared" si="553"/>
        <v>3766.1600000000035</v>
      </c>
      <c r="AG1480" s="13">
        <f t="shared" si="550"/>
        <v>2.5620136054421749</v>
      </c>
      <c r="AH1480" s="13">
        <f t="shared" si="554"/>
        <v>2.5620136054421749</v>
      </c>
    </row>
    <row r="1481" spans="1:34" x14ac:dyDescent="0.2">
      <c r="A1481" s="8">
        <f t="shared" si="551"/>
        <v>147100</v>
      </c>
      <c r="B1481" s="9">
        <f t="shared" si="552"/>
        <v>147.1</v>
      </c>
      <c r="C1481" s="13">
        <f>tarifest3(A1481,$A$3,Param!$B$5,Param!$C$5,Param!$D$5,Param!$E$5,Param!$B$6,Param!$C$6,Param!$D$6,Param!$E$6)</f>
        <v>52445</v>
      </c>
      <c r="D1481" s="3">
        <f t="shared" si="541"/>
        <v>35.652617267165191</v>
      </c>
      <c r="E1481" s="3">
        <f>tarifest3grenz(A1481,$A$3,Param!$B$5,Param!$C$5,Param!$D$5,Param!$E$5,Param!$B$6,Param!$C$6,Param!$D$6,Param!$E$6)*100</f>
        <v>42</v>
      </c>
      <c r="F1481" s="13">
        <f>soli3(C1481,$A$3,Param!$J$4,Param!$J$5,Param!$J$6)</f>
        <v>2884.47</v>
      </c>
      <c r="G1481" s="3">
        <f>soli3grenz(C1481,$A$3,Param!$J$4,Param!$J$5,Param!$J$6)*100</f>
        <v>5.5</v>
      </c>
      <c r="H1481" s="13">
        <f t="shared" si="532"/>
        <v>55329.47</v>
      </c>
      <c r="I1481" s="3">
        <f t="shared" si="555"/>
        <v>37.613507817811012</v>
      </c>
      <c r="J1481" s="13">
        <f t="shared" si="533"/>
        <v>44.309999999999995</v>
      </c>
      <c r="K1481" s="13">
        <f>tarifest3(A1481,$A$3,Param!$B$10,Param!$C$10,Param!$D$10,Param!$E$10,Param!$B$11,Param!$C$11,Param!$D$11,Param!$E$11)</f>
        <v>56791</v>
      </c>
      <c r="L1481" s="3">
        <f t="shared" si="542"/>
        <v>38.607070020394289</v>
      </c>
      <c r="M1481" s="3">
        <f>tarifest3grenz(A1481,$A$3,Param!$B$10,Param!$C$10,Param!$D$10,Param!$E$10,Param!$B$11,Param!$C$11,Param!$D$11,Param!$E$11)*100</f>
        <v>42</v>
      </c>
      <c r="N1481" s="3">
        <f t="shared" si="543"/>
        <v>42391</v>
      </c>
      <c r="O1481" s="3">
        <f t="shared" si="544"/>
        <v>28.817811012916383</v>
      </c>
      <c r="P1481" s="13">
        <f t="shared" si="534"/>
        <v>102970</v>
      </c>
      <c r="Q1481" s="13">
        <f t="shared" si="545"/>
        <v>0</v>
      </c>
      <c r="R1481" s="13">
        <f>tarifest3(A1481-$K$3,$A$3,Param!$B$10,Param!$C$10,Param!$D$10,Param!$E$10,Param!$B$11,Param!$C$11,Param!$D$11,Param!$E$11)</f>
        <v>48151</v>
      </c>
      <c r="S1481" s="3">
        <f t="shared" si="546"/>
        <v>32.733514615907545</v>
      </c>
      <c r="T1481" s="3">
        <f>IF(A1481&lt;$K$3,$K$2,tarifest3grenz(A1481-$K$3,$A$3,Param!$B$10,Param!$C$10,Param!$D$10,Param!$E$10,Param!$B$11,Param!$C$11,Param!$D$11,Param!$E$11))*100</f>
        <v>42</v>
      </c>
      <c r="U1481" s="3">
        <f>MAX(K1481-tarifest3($K$3,$A$3,Param!$B$10,Param!$C$10,Param!$D$10,Param!$E$10,Param!$B$11,Param!$C$11,Param!$D$11,Param!$E$11),0)</f>
        <v>51561</v>
      </c>
      <c r="V1481" s="3">
        <f t="shared" si="547"/>
        <v>35.051665533650578</v>
      </c>
      <c r="W1481" s="3">
        <f t="shared" si="548"/>
        <v>42</v>
      </c>
      <c r="X1481" s="3">
        <f>soli3grenz(K1481,$A$3,Param!$J$9,Param!$J$10,Param!$J$11)*100</f>
        <v>5.5</v>
      </c>
      <c r="Y1481" s="13">
        <f t="shared" si="535"/>
        <v>51561</v>
      </c>
      <c r="Z1481" s="3">
        <f t="shared" si="549"/>
        <v>35.051665533650578</v>
      </c>
      <c r="AA1481" s="13">
        <f t="shared" si="536"/>
        <v>42</v>
      </c>
      <c r="AB1481" s="13">
        <f t="shared" si="537"/>
        <v>-3768.4700000000012</v>
      </c>
      <c r="AC1481" s="13">
        <f t="shared" si="538"/>
        <v>-2.5618422841604342</v>
      </c>
      <c r="AD1481" s="13">
        <f t="shared" si="539"/>
        <v>-2.3099999999999952</v>
      </c>
      <c r="AE1481" s="3">
        <f t="shared" si="540"/>
        <v>0</v>
      </c>
      <c r="AF1481" s="13">
        <f t="shared" si="553"/>
        <v>3768.4700000000012</v>
      </c>
      <c r="AG1481" s="13">
        <f t="shared" si="550"/>
        <v>2.5618422841604342</v>
      </c>
      <c r="AH1481" s="13">
        <f t="shared" si="554"/>
        <v>2.5618422841604342</v>
      </c>
    </row>
    <row r="1482" spans="1:34" x14ac:dyDescent="0.2">
      <c r="A1482" s="8">
        <f t="shared" si="551"/>
        <v>147200</v>
      </c>
      <c r="B1482" s="9">
        <f t="shared" si="552"/>
        <v>147.19999999999999</v>
      </c>
      <c r="C1482" s="13">
        <f>tarifest3(A1482,$A$3,Param!$B$5,Param!$C$5,Param!$D$5,Param!$E$5,Param!$B$6,Param!$C$6,Param!$D$6,Param!$E$6)</f>
        <v>52487</v>
      </c>
      <c r="D1482" s="3">
        <f t="shared" si="541"/>
        <v>35.656929347826086</v>
      </c>
      <c r="E1482" s="3">
        <f>tarifest3grenz(A1482,$A$3,Param!$B$5,Param!$C$5,Param!$D$5,Param!$E$5,Param!$B$6,Param!$C$6,Param!$D$6,Param!$E$6)*100</f>
        <v>42</v>
      </c>
      <c r="F1482" s="13">
        <f>soli3(C1482,$A$3,Param!$J$4,Param!$J$5,Param!$J$6)</f>
        <v>2886.78</v>
      </c>
      <c r="G1482" s="3">
        <f>soli3grenz(C1482,$A$3,Param!$J$4,Param!$J$5,Param!$J$6)*100</f>
        <v>5.5</v>
      </c>
      <c r="H1482" s="13">
        <f t="shared" ref="H1482:H1545" si="556">+C1482+F1482</f>
        <v>55373.78</v>
      </c>
      <c r="I1482" s="3">
        <f t="shared" si="555"/>
        <v>37.618057065217393</v>
      </c>
      <c r="J1482" s="13">
        <f t="shared" ref="J1482:J1545" si="557">+E1482*(1+G1482/100)</f>
        <v>44.309999999999995</v>
      </c>
      <c r="K1482" s="13">
        <f>tarifest3(A1482,$A$3,Param!$B$10,Param!$C$10,Param!$D$10,Param!$E$10,Param!$B$11,Param!$C$11,Param!$D$11,Param!$E$11)</f>
        <v>56833</v>
      </c>
      <c r="L1482" s="3">
        <f t="shared" si="542"/>
        <v>38.609375</v>
      </c>
      <c r="M1482" s="3">
        <f>tarifest3grenz(A1482,$A$3,Param!$B$10,Param!$C$10,Param!$D$10,Param!$E$10,Param!$B$11,Param!$C$11,Param!$D$11,Param!$E$11)*100</f>
        <v>42</v>
      </c>
      <c r="N1482" s="3">
        <f t="shared" si="543"/>
        <v>42433</v>
      </c>
      <c r="O1482" s="3">
        <f t="shared" si="544"/>
        <v>28.826766304347828</v>
      </c>
      <c r="P1482" s="13">
        <f t="shared" ref="P1482:P1545" si="558">+A1482*$K$2</f>
        <v>103040</v>
      </c>
      <c r="Q1482" s="13">
        <f t="shared" si="545"/>
        <v>0</v>
      </c>
      <c r="R1482" s="13">
        <f>tarifest3(A1482-$K$3,$A$3,Param!$B$10,Param!$C$10,Param!$D$10,Param!$E$10,Param!$B$11,Param!$C$11,Param!$D$11,Param!$E$11)</f>
        <v>48193</v>
      </c>
      <c r="S1482" s="3">
        <f t="shared" si="546"/>
        <v>32.739809782608695</v>
      </c>
      <c r="T1482" s="3">
        <f>IF(A1482&lt;$K$3,$K$2,tarifest3grenz(A1482-$K$3,$A$3,Param!$B$10,Param!$C$10,Param!$D$10,Param!$E$10,Param!$B$11,Param!$C$11,Param!$D$11,Param!$E$11))*100</f>
        <v>42</v>
      </c>
      <c r="U1482" s="3">
        <f>MAX(K1482-tarifest3($K$3,$A$3,Param!$B$10,Param!$C$10,Param!$D$10,Param!$E$10,Param!$B$11,Param!$C$11,Param!$D$11,Param!$E$11),0)</f>
        <v>51603</v>
      </c>
      <c r="V1482" s="3">
        <f t="shared" si="547"/>
        <v>35.056385869565219</v>
      </c>
      <c r="W1482" s="3">
        <f t="shared" si="548"/>
        <v>42</v>
      </c>
      <c r="X1482" s="3">
        <f>soli3grenz(K1482,$A$3,Param!$J$9,Param!$J$10,Param!$J$11)*100</f>
        <v>5.5</v>
      </c>
      <c r="Y1482" s="13">
        <f t="shared" ref="Y1482:Y1545" si="559">IF($Y$4=0,N1482,IF($Y$4=1,Q1482+R1482,IF($Y$4=2,Q1482+U1482)))</f>
        <v>51603</v>
      </c>
      <c r="Z1482" s="3">
        <f t="shared" si="549"/>
        <v>35.056385869565219</v>
      </c>
      <c r="AA1482" s="13">
        <f t="shared" ref="AA1482:AA1545" si="560">IF($Y$4=0,M1482,IF($Y$4=1,T1482,IF($Y$4=2,W1482)))</f>
        <v>42</v>
      </c>
      <c r="AB1482" s="13">
        <f t="shared" ref="AB1482:AB1545" si="561">+Y1482-H1482</f>
        <v>-3770.7799999999988</v>
      </c>
      <c r="AC1482" s="13">
        <f t="shared" ref="AC1482:AC1545" si="562">+Z1482-I1482</f>
        <v>-2.561671195652174</v>
      </c>
      <c r="AD1482" s="13">
        <f t="shared" ref="AD1482:AD1545" si="563">+AA1482-J1482</f>
        <v>-2.3099999999999952</v>
      </c>
      <c r="AE1482" s="3">
        <f t="shared" ref="AE1482:AE1545" si="564">+M1482-E1482</f>
        <v>0</v>
      </c>
      <c r="AF1482" s="13">
        <f t="shared" si="553"/>
        <v>3770.7799999999988</v>
      </c>
      <c r="AG1482" s="13">
        <f t="shared" si="550"/>
        <v>2.561671195652174</v>
      </c>
      <c r="AH1482" s="13">
        <f t="shared" si="554"/>
        <v>2.561671195652174</v>
      </c>
    </row>
    <row r="1483" spans="1:34" x14ac:dyDescent="0.2">
      <c r="A1483" s="8">
        <f t="shared" si="551"/>
        <v>147300</v>
      </c>
      <c r="B1483" s="9">
        <f t="shared" si="552"/>
        <v>147.30000000000001</v>
      </c>
      <c r="C1483" s="13">
        <f>tarifest3(A1483,$A$3,Param!$B$5,Param!$C$5,Param!$D$5,Param!$E$5,Param!$B$6,Param!$C$6,Param!$D$6,Param!$E$6)</f>
        <v>52529</v>
      </c>
      <c r="D1483" s="3">
        <f t="shared" ref="D1483:D1546" si="565">IF($A1483=0,0,C1483/$A1483*100)</f>
        <v>35.661235573659198</v>
      </c>
      <c r="E1483" s="3">
        <f>tarifest3grenz(A1483,$A$3,Param!$B$5,Param!$C$5,Param!$D$5,Param!$E$5,Param!$B$6,Param!$C$6,Param!$D$6,Param!$E$6)*100</f>
        <v>42</v>
      </c>
      <c r="F1483" s="13">
        <f>soli3(C1483,$A$3,Param!$J$4,Param!$J$5,Param!$J$6)</f>
        <v>2889.09</v>
      </c>
      <c r="G1483" s="3">
        <f>soli3grenz(C1483,$A$3,Param!$J$4,Param!$J$5,Param!$J$6)*100</f>
        <v>5.5</v>
      </c>
      <c r="H1483" s="13">
        <f t="shared" si="556"/>
        <v>55418.09</v>
      </c>
      <c r="I1483" s="3">
        <f t="shared" si="555"/>
        <v>37.622600135777326</v>
      </c>
      <c r="J1483" s="13">
        <f t="shared" si="557"/>
        <v>44.309999999999995</v>
      </c>
      <c r="K1483" s="13">
        <f>tarifest3(A1483,$A$3,Param!$B$10,Param!$C$10,Param!$D$10,Param!$E$10,Param!$B$11,Param!$C$11,Param!$D$11,Param!$E$11)</f>
        <v>56875</v>
      </c>
      <c r="L1483" s="3">
        <f t="shared" ref="L1483:L1546" si="566">IF($A1483=0,0,K1483/$A1483*100)</f>
        <v>38.611676849966052</v>
      </c>
      <c r="M1483" s="3">
        <f>tarifest3grenz(A1483,$A$3,Param!$B$10,Param!$C$10,Param!$D$10,Param!$E$10,Param!$B$11,Param!$C$11,Param!$D$11,Param!$E$11)*100</f>
        <v>42</v>
      </c>
      <c r="N1483" s="3">
        <f t="shared" ref="N1483:N1546" si="567">+K1483-$K$1</f>
        <v>42475</v>
      </c>
      <c r="O1483" s="3">
        <f t="shared" ref="O1483:O1546" si="568">IF($A1483=0,0,N1483/$A1483*100)</f>
        <v>28.835709436524098</v>
      </c>
      <c r="P1483" s="13">
        <f t="shared" si="558"/>
        <v>103110</v>
      </c>
      <c r="Q1483" s="13">
        <f t="shared" ref="Q1483:Q1546" si="569">MIN(P1483-$K$1,0)</f>
        <v>0</v>
      </c>
      <c r="R1483" s="13">
        <f>tarifest3(A1483-$K$3,$A$3,Param!$B$10,Param!$C$10,Param!$D$10,Param!$E$10,Param!$B$11,Param!$C$11,Param!$D$11,Param!$E$11)</f>
        <v>48235</v>
      </c>
      <c r="S1483" s="3">
        <f t="shared" ref="S1483:S1546" si="570">IF($A1483=0,0,(Q1483+R1483)/$A1483*100)</f>
        <v>32.746096401900878</v>
      </c>
      <c r="T1483" s="3">
        <f>IF(A1483&lt;$K$3,$K$2,tarifest3grenz(A1483-$K$3,$A$3,Param!$B$10,Param!$C$10,Param!$D$10,Param!$E$10,Param!$B$11,Param!$C$11,Param!$D$11,Param!$E$11))*100</f>
        <v>42</v>
      </c>
      <c r="U1483" s="3">
        <f>MAX(K1483-tarifest3($K$3,$A$3,Param!$B$10,Param!$C$10,Param!$D$10,Param!$E$10,Param!$B$11,Param!$C$11,Param!$D$11,Param!$E$11),0)</f>
        <v>51645</v>
      </c>
      <c r="V1483" s="3">
        <f t="shared" ref="V1483:V1546" si="571">IF($A1483=0,0,(Q1483+U1483)/$A1483*100)</f>
        <v>35.061099796334013</v>
      </c>
      <c r="W1483" s="3">
        <f t="shared" ref="W1483:W1546" si="572">IF(A1483&lt;$K$3,$K$2*100,M1483)</f>
        <v>42</v>
      </c>
      <c r="X1483" s="3">
        <f>soli3grenz(K1483,$A$3,Param!$J$9,Param!$J$10,Param!$J$11)*100</f>
        <v>5.5</v>
      </c>
      <c r="Y1483" s="13">
        <f t="shared" si="559"/>
        <v>51645</v>
      </c>
      <c r="Z1483" s="3">
        <f t="shared" ref="Z1483:Z1546" si="573">IF($A1483=0,0,Y1483/$A1483*100)</f>
        <v>35.061099796334013</v>
      </c>
      <c r="AA1483" s="13">
        <f t="shared" si="560"/>
        <v>42</v>
      </c>
      <c r="AB1483" s="13">
        <f t="shared" si="561"/>
        <v>-3773.0899999999965</v>
      </c>
      <c r="AC1483" s="13">
        <f t="shared" si="562"/>
        <v>-2.5615003394433131</v>
      </c>
      <c r="AD1483" s="13">
        <f t="shared" si="563"/>
        <v>-2.3099999999999952</v>
      </c>
      <c r="AE1483" s="3">
        <f t="shared" si="564"/>
        <v>0</v>
      </c>
      <c r="AF1483" s="13">
        <f t="shared" si="553"/>
        <v>3773.0899999999965</v>
      </c>
      <c r="AG1483" s="13">
        <f t="shared" ref="AG1483:AG1546" si="574">-AC1483</f>
        <v>2.5615003394433131</v>
      </c>
      <c r="AH1483" s="13">
        <f t="shared" si="554"/>
        <v>2.5615003394433131</v>
      </c>
    </row>
    <row r="1484" spans="1:34" x14ac:dyDescent="0.2">
      <c r="A1484" s="8">
        <f t="shared" ref="A1484:A1547" si="575">+A1483+100</f>
        <v>147400</v>
      </c>
      <c r="B1484" s="9">
        <f t="shared" si="552"/>
        <v>147.4</v>
      </c>
      <c r="C1484" s="13">
        <f>tarifest3(A1484,$A$3,Param!$B$5,Param!$C$5,Param!$D$5,Param!$E$5,Param!$B$6,Param!$C$6,Param!$D$6,Param!$E$6)</f>
        <v>52571</v>
      </c>
      <c r="D1484" s="3">
        <f t="shared" si="565"/>
        <v>35.665535956580733</v>
      </c>
      <c r="E1484" s="3">
        <f>tarifest3grenz(A1484,$A$3,Param!$B$5,Param!$C$5,Param!$D$5,Param!$E$5,Param!$B$6,Param!$C$6,Param!$D$6,Param!$E$6)*100</f>
        <v>42</v>
      </c>
      <c r="F1484" s="13">
        <f>soli3(C1484,$A$3,Param!$J$4,Param!$J$5,Param!$J$6)</f>
        <v>2891.4</v>
      </c>
      <c r="G1484" s="3">
        <f>soli3grenz(C1484,$A$3,Param!$J$4,Param!$J$5,Param!$J$6)*100</f>
        <v>5.5</v>
      </c>
      <c r="H1484" s="13">
        <f t="shared" si="556"/>
        <v>55462.400000000001</v>
      </c>
      <c r="I1484" s="3">
        <f t="shared" si="555"/>
        <v>37.627137042062415</v>
      </c>
      <c r="J1484" s="13">
        <f t="shared" si="557"/>
        <v>44.309999999999995</v>
      </c>
      <c r="K1484" s="13">
        <f>tarifest3(A1484,$A$3,Param!$B$10,Param!$C$10,Param!$D$10,Param!$E$10,Param!$B$11,Param!$C$11,Param!$D$11,Param!$E$11)</f>
        <v>56917</v>
      </c>
      <c r="L1484" s="3">
        <f t="shared" si="566"/>
        <v>38.613975576662149</v>
      </c>
      <c r="M1484" s="3">
        <f>tarifest3grenz(A1484,$A$3,Param!$B$10,Param!$C$10,Param!$D$10,Param!$E$10,Param!$B$11,Param!$C$11,Param!$D$11,Param!$E$11)*100</f>
        <v>42</v>
      </c>
      <c r="N1484" s="3">
        <f t="shared" si="567"/>
        <v>42517</v>
      </c>
      <c r="O1484" s="3">
        <f t="shared" si="568"/>
        <v>28.844640434192677</v>
      </c>
      <c r="P1484" s="13">
        <f t="shared" si="558"/>
        <v>103180</v>
      </c>
      <c r="Q1484" s="13">
        <f t="shared" si="569"/>
        <v>0</v>
      </c>
      <c r="R1484" s="13">
        <f>tarifest3(A1484-$K$3,$A$3,Param!$B$10,Param!$C$10,Param!$D$10,Param!$E$10,Param!$B$11,Param!$C$11,Param!$D$11,Param!$E$11)</f>
        <v>48277</v>
      </c>
      <c r="S1484" s="3">
        <f t="shared" si="570"/>
        <v>32.752374491180461</v>
      </c>
      <c r="T1484" s="3">
        <f>IF(A1484&lt;$K$3,$K$2,tarifest3grenz(A1484-$K$3,$A$3,Param!$B$10,Param!$C$10,Param!$D$10,Param!$E$10,Param!$B$11,Param!$C$11,Param!$D$11,Param!$E$11))*100</f>
        <v>42</v>
      </c>
      <c r="U1484" s="3">
        <f>MAX(K1484-tarifest3($K$3,$A$3,Param!$B$10,Param!$C$10,Param!$D$10,Param!$E$10,Param!$B$11,Param!$C$11,Param!$D$11,Param!$E$11),0)</f>
        <v>51687</v>
      </c>
      <c r="V1484" s="3">
        <f t="shared" si="571"/>
        <v>35.065807327001359</v>
      </c>
      <c r="W1484" s="3">
        <f t="shared" si="572"/>
        <v>42</v>
      </c>
      <c r="X1484" s="3">
        <f>soli3grenz(K1484,$A$3,Param!$J$9,Param!$J$10,Param!$J$11)*100</f>
        <v>5.5</v>
      </c>
      <c r="Y1484" s="13">
        <f t="shared" si="559"/>
        <v>51687</v>
      </c>
      <c r="Z1484" s="3">
        <f t="shared" si="573"/>
        <v>35.065807327001359</v>
      </c>
      <c r="AA1484" s="13">
        <f t="shared" si="560"/>
        <v>42</v>
      </c>
      <c r="AB1484" s="13">
        <f t="shared" si="561"/>
        <v>-3775.4000000000015</v>
      </c>
      <c r="AC1484" s="13">
        <f t="shared" si="562"/>
        <v>-2.5613297150610563</v>
      </c>
      <c r="AD1484" s="13">
        <f t="shared" si="563"/>
        <v>-2.3099999999999952</v>
      </c>
      <c r="AE1484" s="3">
        <f t="shared" si="564"/>
        <v>0</v>
      </c>
      <c r="AF1484" s="13">
        <f t="shared" si="553"/>
        <v>3775.4000000000015</v>
      </c>
      <c r="AG1484" s="13">
        <f t="shared" si="574"/>
        <v>2.5613297150610563</v>
      </c>
      <c r="AH1484" s="13">
        <f t="shared" si="554"/>
        <v>2.5613297150610563</v>
      </c>
    </row>
    <row r="1485" spans="1:34" x14ac:dyDescent="0.2">
      <c r="A1485" s="8">
        <f t="shared" si="575"/>
        <v>147500</v>
      </c>
      <c r="B1485" s="9">
        <f t="shared" si="552"/>
        <v>147.5</v>
      </c>
      <c r="C1485" s="13">
        <f>tarifest3(A1485,$A$3,Param!$B$5,Param!$C$5,Param!$D$5,Param!$E$5,Param!$B$6,Param!$C$6,Param!$D$6,Param!$E$6)</f>
        <v>52613</v>
      </c>
      <c r="D1485" s="3">
        <f t="shared" si="565"/>
        <v>35.669830508474575</v>
      </c>
      <c r="E1485" s="3">
        <f>tarifest3grenz(A1485,$A$3,Param!$B$5,Param!$C$5,Param!$D$5,Param!$E$5,Param!$B$6,Param!$C$6,Param!$D$6,Param!$E$6)*100</f>
        <v>42</v>
      </c>
      <c r="F1485" s="13">
        <f>soli3(C1485,$A$3,Param!$J$4,Param!$J$5,Param!$J$6)</f>
        <v>2893.71</v>
      </c>
      <c r="G1485" s="3">
        <f>soli3grenz(C1485,$A$3,Param!$J$4,Param!$J$5,Param!$J$6)*100</f>
        <v>5.5</v>
      </c>
      <c r="H1485" s="13">
        <f t="shared" si="556"/>
        <v>55506.71</v>
      </c>
      <c r="I1485" s="3">
        <f t="shared" si="555"/>
        <v>37.631667796610166</v>
      </c>
      <c r="J1485" s="13">
        <f t="shared" si="557"/>
        <v>44.309999999999995</v>
      </c>
      <c r="K1485" s="13">
        <f>tarifest3(A1485,$A$3,Param!$B$10,Param!$C$10,Param!$D$10,Param!$E$10,Param!$B$11,Param!$C$11,Param!$D$11,Param!$E$11)</f>
        <v>56959</v>
      </c>
      <c r="L1485" s="3">
        <f t="shared" si="566"/>
        <v>38.616271186440677</v>
      </c>
      <c r="M1485" s="3">
        <f>tarifest3grenz(A1485,$A$3,Param!$B$10,Param!$C$10,Param!$D$10,Param!$E$10,Param!$B$11,Param!$C$11,Param!$D$11,Param!$E$11)*100</f>
        <v>42</v>
      </c>
      <c r="N1485" s="3">
        <f t="shared" si="567"/>
        <v>42559</v>
      </c>
      <c r="O1485" s="3">
        <f t="shared" si="568"/>
        <v>28.853559322033899</v>
      </c>
      <c r="P1485" s="13">
        <f t="shared" si="558"/>
        <v>103250</v>
      </c>
      <c r="Q1485" s="13">
        <f t="shared" si="569"/>
        <v>0</v>
      </c>
      <c r="R1485" s="13">
        <f>tarifest3(A1485-$K$3,$A$3,Param!$B$10,Param!$C$10,Param!$D$10,Param!$E$10,Param!$B$11,Param!$C$11,Param!$D$11,Param!$E$11)</f>
        <v>48319</v>
      </c>
      <c r="S1485" s="3">
        <f t="shared" si="570"/>
        <v>32.75864406779661</v>
      </c>
      <c r="T1485" s="3">
        <f>IF(A1485&lt;$K$3,$K$2,tarifest3grenz(A1485-$K$3,$A$3,Param!$B$10,Param!$C$10,Param!$D$10,Param!$E$10,Param!$B$11,Param!$C$11,Param!$D$11,Param!$E$11))*100</f>
        <v>42</v>
      </c>
      <c r="U1485" s="3">
        <f>MAX(K1485-tarifest3($K$3,$A$3,Param!$B$10,Param!$C$10,Param!$D$10,Param!$E$10,Param!$B$11,Param!$C$11,Param!$D$11,Param!$E$11),0)</f>
        <v>51729</v>
      </c>
      <c r="V1485" s="3">
        <f t="shared" si="571"/>
        <v>35.070508474576272</v>
      </c>
      <c r="W1485" s="3">
        <f t="shared" si="572"/>
        <v>42</v>
      </c>
      <c r="X1485" s="3">
        <f>soli3grenz(K1485,$A$3,Param!$J$9,Param!$J$10,Param!$J$11)*100</f>
        <v>5.5</v>
      </c>
      <c r="Y1485" s="13">
        <f t="shared" si="559"/>
        <v>51729</v>
      </c>
      <c r="Z1485" s="3">
        <f t="shared" si="573"/>
        <v>35.070508474576272</v>
      </c>
      <c r="AA1485" s="13">
        <f t="shared" si="560"/>
        <v>42</v>
      </c>
      <c r="AB1485" s="13">
        <f t="shared" si="561"/>
        <v>-3777.7099999999991</v>
      </c>
      <c r="AC1485" s="13">
        <f t="shared" si="562"/>
        <v>-2.5611593220338946</v>
      </c>
      <c r="AD1485" s="13">
        <f t="shared" si="563"/>
        <v>-2.3099999999999952</v>
      </c>
      <c r="AE1485" s="3">
        <f t="shared" si="564"/>
        <v>0</v>
      </c>
      <c r="AF1485" s="13">
        <f t="shared" si="553"/>
        <v>3777.7099999999991</v>
      </c>
      <c r="AG1485" s="13">
        <f t="shared" si="574"/>
        <v>2.5611593220338946</v>
      </c>
      <c r="AH1485" s="13">
        <f t="shared" si="554"/>
        <v>2.5611593220338946</v>
      </c>
    </row>
    <row r="1486" spans="1:34" x14ac:dyDescent="0.2">
      <c r="A1486" s="8">
        <f t="shared" si="575"/>
        <v>147600</v>
      </c>
      <c r="B1486" s="9">
        <f t="shared" si="552"/>
        <v>147.6</v>
      </c>
      <c r="C1486" s="13">
        <f>tarifest3(A1486,$A$3,Param!$B$5,Param!$C$5,Param!$D$5,Param!$E$5,Param!$B$6,Param!$C$6,Param!$D$6,Param!$E$6)</f>
        <v>52655</v>
      </c>
      <c r="D1486" s="3">
        <f t="shared" si="565"/>
        <v>35.674119241192415</v>
      </c>
      <c r="E1486" s="3">
        <f>tarifest3grenz(A1486,$A$3,Param!$B$5,Param!$C$5,Param!$D$5,Param!$E$5,Param!$B$6,Param!$C$6,Param!$D$6,Param!$E$6)*100</f>
        <v>42</v>
      </c>
      <c r="F1486" s="13">
        <f>soli3(C1486,$A$3,Param!$J$4,Param!$J$5,Param!$J$6)</f>
        <v>2896.02</v>
      </c>
      <c r="G1486" s="3">
        <f>soli3grenz(C1486,$A$3,Param!$J$4,Param!$J$5,Param!$J$6)*100</f>
        <v>5.5</v>
      </c>
      <c r="H1486" s="13">
        <f t="shared" si="556"/>
        <v>55551.02</v>
      </c>
      <c r="I1486" s="3">
        <f t="shared" si="555"/>
        <v>37.636192411924121</v>
      </c>
      <c r="J1486" s="13">
        <f t="shared" si="557"/>
        <v>44.309999999999995</v>
      </c>
      <c r="K1486" s="13">
        <f>tarifest3(A1486,$A$3,Param!$B$10,Param!$C$10,Param!$D$10,Param!$E$10,Param!$B$11,Param!$C$11,Param!$D$11,Param!$E$11)</f>
        <v>57001</v>
      </c>
      <c r="L1486" s="3">
        <f t="shared" si="566"/>
        <v>38.618563685636857</v>
      </c>
      <c r="M1486" s="3">
        <f>tarifest3grenz(A1486,$A$3,Param!$B$10,Param!$C$10,Param!$D$10,Param!$E$10,Param!$B$11,Param!$C$11,Param!$D$11,Param!$E$11)*100</f>
        <v>42</v>
      </c>
      <c r="N1486" s="3">
        <f t="shared" si="567"/>
        <v>42601</v>
      </c>
      <c r="O1486" s="3">
        <f t="shared" si="568"/>
        <v>28.862466124661246</v>
      </c>
      <c r="P1486" s="13">
        <f t="shared" si="558"/>
        <v>103320</v>
      </c>
      <c r="Q1486" s="13">
        <f t="shared" si="569"/>
        <v>0</v>
      </c>
      <c r="R1486" s="13">
        <f>tarifest3(A1486-$K$3,$A$3,Param!$B$10,Param!$C$10,Param!$D$10,Param!$E$10,Param!$B$11,Param!$C$11,Param!$D$11,Param!$E$11)</f>
        <v>48361</v>
      </c>
      <c r="S1486" s="3">
        <f t="shared" si="570"/>
        <v>32.764905149051494</v>
      </c>
      <c r="T1486" s="3">
        <f>IF(A1486&lt;$K$3,$K$2,tarifest3grenz(A1486-$K$3,$A$3,Param!$B$10,Param!$C$10,Param!$D$10,Param!$E$10,Param!$B$11,Param!$C$11,Param!$D$11,Param!$E$11))*100</f>
        <v>42</v>
      </c>
      <c r="U1486" s="3">
        <f>MAX(K1486-tarifest3($K$3,$A$3,Param!$B$10,Param!$C$10,Param!$D$10,Param!$E$10,Param!$B$11,Param!$C$11,Param!$D$11,Param!$E$11),0)</f>
        <v>51771</v>
      </c>
      <c r="V1486" s="3">
        <f t="shared" si="571"/>
        <v>35.075203252032523</v>
      </c>
      <c r="W1486" s="3">
        <f t="shared" si="572"/>
        <v>42</v>
      </c>
      <c r="X1486" s="3">
        <f>soli3grenz(K1486,$A$3,Param!$J$9,Param!$J$10,Param!$J$11)*100</f>
        <v>5.5</v>
      </c>
      <c r="Y1486" s="13">
        <f t="shared" si="559"/>
        <v>51771</v>
      </c>
      <c r="Z1486" s="3">
        <f t="shared" si="573"/>
        <v>35.075203252032523</v>
      </c>
      <c r="AA1486" s="13">
        <f t="shared" si="560"/>
        <v>42</v>
      </c>
      <c r="AB1486" s="13">
        <f t="shared" si="561"/>
        <v>-3780.0199999999968</v>
      </c>
      <c r="AC1486" s="13">
        <f t="shared" si="562"/>
        <v>-2.5609891598915979</v>
      </c>
      <c r="AD1486" s="13">
        <f t="shared" si="563"/>
        <v>-2.3099999999999952</v>
      </c>
      <c r="AE1486" s="3">
        <f t="shared" si="564"/>
        <v>0</v>
      </c>
      <c r="AF1486" s="13">
        <f t="shared" si="553"/>
        <v>3780.0199999999968</v>
      </c>
      <c r="AG1486" s="13">
        <f t="shared" si="574"/>
        <v>2.5609891598915979</v>
      </c>
      <c r="AH1486" s="13">
        <f t="shared" si="554"/>
        <v>2.5609891598915979</v>
      </c>
    </row>
    <row r="1487" spans="1:34" x14ac:dyDescent="0.2">
      <c r="A1487" s="8">
        <f t="shared" si="575"/>
        <v>147700</v>
      </c>
      <c r="B1487" s="9">
        <f t="shared" si="552"/>
        <v>147.69999999999999</v>
      </c>
      <c r="C1487" s="13">
        <f>tarifest3(A1487,$A$3,Param!$B$5,Param!$C$5,Param!$D$5,Param!$E$5,Param!$B$6,Param!$C$6,Param!$D$6,Param!$E$6)</f>
        <v>52697</v>
      </c>
      <c r="D1487" s="3">
        <f t="shared" si="565"/>
        <v>35.678402166553823</v>
      </c>
      <c r="E1487" s="3">
        <f>tarifest3grenz(A1487,$A$3,Param!$B$5,Param!$C$5,Param!$D$5,Param!$E$5,Param!$B$6,Param!$C$6,Param!$D$6,Param!$E$6)*100</f>
        <v>42</v>
      </c>
      <c r="F1487" s="13">
        <f>soli3(C1487,$A$3,Param!$J$4,Param!$J$5,Param!$J$6)</f>
        <v>2898.33</v>
      </c>
      <c r="G1487" s="3">
        <f>soli3grenz(C1487,$A$3,Param!$J$4,Param!$J$5,Param!$J$6)*100</f>
        <v>5.5</v>
      </c>
      <c r="H1487" s="13">
        <f t="shared" si="556"/>
        <v>55595.33</v>
      </c>
      <c r="I1487" s="3">
        <f t="shared" si="555"/>
        <v>37.640710900473934</v>
      </c>
      <c r="J1487" s="13">
        <f t="shared" si="557"/>
        <v>44.309999999999995</v>
      </c>
      <c r="K1487" s="13">
        <f>tarifest3(A1487,$A$3,Param!$B$10,Param!$C$10,Param!$D$10,Param!$E$10,Param!$B$11,Param!$C$11,Param!$D$11,Param!$E$11)</f>
        <v>57043</v>
      </c>
      <c r="L1487" s="3">
        <f t="shared" si="566"/>
        <v>38.620853080568715</v>
      </c>
      <c r="M1487" s="3">
        <f>tarifest3grenz(A1487,$A$3,Param!$B$10,Param!$C$10,Param!$D$10,Param!$E$10,Param!$B$11,Param!$C$11,Param!$D$11,Param!$E$11)*100</f>
        <v>42</v>
      </c>
      <c r="N1487" s="3">
        <f t="shared" si="567"/>
        <v>42643</v>
      </c>
      <c r="O1487" s="3">
        <f t="shared" si="568"/>
        <v>28.871360866621533</v>
      </c>
      <c r="P1487" s="13">
        <f t="shared" si="558"/>
        <v>103390</v>
      </c>
      <c r="Q1487" s="13">
        <f t="shared" si="569"/>
        <v>0</v>
      </c>
      <c r="R1487" s="13">
        <f>tarifest3(A1487-$K$3,$A$3,Param!$B$10,Param!$C$10,Param!$D$10,Param!$E$10,Param!$B$11,Param!$C$11,Param!$D$11,Param!$E$11)</f>
        <v>48403</v>
      </c>
      <c r="S1487" s="3">
        <f t="shared" si="570"/>
        <v>32.771157752200409</v>
      </c>
      <c r="T1487" s="3">
        <f>IF(A1487&lt;$K$3,$K$2,tarifest3grenz(A1487-$K$3,$A$3,Param!$B$10,Param!$C$10,Param!$D$10,Param!$E$10,Param!$B$11,Param!$C$11,Param!$D$11,Param!$E$11))*100</f>
        <v>42</v>
      </c>
      <c r="U1487" s="3">
        <f>MAX(K1487-tarifest3($K$3,$A$3,Param!$B$10,Param!$C$10,Param!$D$10,Param!$E$10,Param!$B$11,Param!$C$11,Param!$D$11,Param!$E$11),0)</f>
        <v>51813</v>
      </c>
      <c r="V1487" s="3">
        <f t="shared" si="571"/>
        <v>35.079891672308733</v>
      </c>
      <c r="W1487" s="3">
        <f t="shared" si="572"/>
        <v>42</v>
      </c>
      <c r="X1487" s="3">
        <f>soli3grenz(K1487,$A$3,Param!$J$9,Param!$J$10,Param!$J$11)*100</f>
        <v>5.5</v>
      </c>
      <c r="Y1487" s="13">
        <f t="shared" si="559"/>
        <v>51813</v>
      </c>
      <c r="Z1487" s="3">
        <f t="shared" si="573"/>
        <v>35.079891672308733</v>
      </c>
      <c r="AA1487" s="13">
        <f t="shared" si="560"/>
        <v>42</v>
      </c>
      <c r="AB1487" s="13">
        <f t="shared" si="561"/>
        <v>-3782.3300000000017</v>
      </c>
      <c r="AC1487" s="13">
        <f t="shared" si="562"/>
        <v>-2.5608192281652009</v>
      </c>
      <c r="AD1487" s="13">
        <f t="shared" si="563"/>
        <v>-2.3099999999999952</v>
      </c>
      <c r="AE1487" s="3">
        <f t="shared" si="564"/>
        <v>0</v>
      </c>
      <c r="AF1487" s="13">
        <f t="shared" si="553"/>
        <v>3782.3300000000017</v>
      </c>
      <c r="AG1487" s="13">
        <f t="shared" si="574"/>
        <v>2.5608192281652009</v>
      </c>
      <c r="AH1487" s="13">
        <f t="shared" si="554"/>
        <v>2.5608192281652009</v>
      </c>
    </row>
    <row r="1488" spans="1:34" x14ac:dyDescent="0.2">
      <c r="A1488" s="8">
        <f t="shared" si="575"/>
        <v>147800</v>
      </c>
      <c r="B1488" s="9">
        <f t="shared" si="552"/>
        <v>147.80000000000001</v>
      </c>
      <c r="C1488" s="13">
        <f>tarifest3(A1488,$A$3,Param!$B$5,Param!$C$5,Param!$D$5,Param!$E$5,Param!$B$6,Param!$C$6,Param!$D$6,Param!$E$6)</f>
        <v>52739</v>
      </c>
      <c r="D1488" s="3">
        <f t="shared" si="565"/>
        <v>35.682679296346414</v>
      </c>
      <c r="E1488" s="3">
        <f>tarifest3grenz(A1488,$A$3,Param!$B$5,Param!$C$5,Param!$D$5,Param!$E$5,Param!$B$6,Param!$C$6,Param!$D$6,Param!$E$6)*100</f>
        <v>42</v>
      </c>
      <c r="F1488" s="13">
        <f>soli3(C1488,$A$3,Param!$J$4,Param!$J$5,Param!$J$6)</f>
        <v>2900.64</v>
      </c>
      <c r="G1488" s="3">
        <f>soli3grenz(C1488,$A$3,Param!$J$4,Param!$J$5,Param!$J$6)*100</f>
        <v>5.5</v>
      </c>
      <c r="H1488" s="13">
        <f t="shared" si="556"/>
        <v>55639.64</v>
      </c>
      <c r="I1488" s="3">
        <f t="shared" si="555"/>
        <v>37.645223274695532</v>
      </c>
      <c r="J1488" s="13">
        <f t="shared" si="557"/>
        <v>44.309999999999995</v>
      </c>
      <c r="K1488" s="13">
        <f>tarifest3(A1488,$A$3,Param!$B$10,Param!$C$10,Param!$D$10,Param!$E$10,Param!$B$11,Param!$C$11,Param!$D$11,Param!$E$11)</f>
        <v>57085</v>
      </c>
      <c r="L1488" s="3">
        <f t="shared" si="566"/>
        <v>38.623139377537214</v>
      </c>
      <c r="M1488" s="3">
        <f>tarifest3grenz(A1488,$A$3,Param!$B$10,Param!$C$10,Param!$D$10,Param!$E$10,Param!$B$11,Param!$C$11,Param!$D$11,Param!$E$11)*100</f>
        <v>42</v>
      </c>
      <c r="N1488" s="3">
        <f t="shared" si="567"/>
        <v>42685</v>
      </c>
      <c r="O1488" s="3">
        <f t="shared" si="568"/>
        <v>28.880243572395131</v>
      </c>
      <c r="P1488" s="13">
        <f t="shared" si="558"/>
        <v>103460</v>
      </c>
      <c r="Q1488" s="13">
        <f t="shared" si="569"/>
        <v>0</v>
      </c>
      <c r="R1488" s="13">
        <f>tarifest3(A1488-$K$3,$A$3,Param!$B$10,Param!$C$10,Param!$D$10,Param!$E$10,Param!$B$11,Param!$C$11,Param!$D$11,Param!$E$11)</f>
        <v>48445</v>
      </c>
      <c r="S1488" s="3">
        <f t="shared" si="570"/>
        <v>32.777401894451963</v>
      </c>
      <c r="T1488" s="3">
        <f>IF(A1488&lt;$K$3,$K$2,tarifest3grenz(A1488-$K$3,$A$3,Param!$B$10,Param!$C$10,Param!$D$10,Param!$E$10,Param!$B$11,Param!$C$11,Param!$D$11,Param!$E$11))*100</f>
        <v>42</v>
      </c>
      <c r="U1488" s="3">
        <f>MAX(K1488-tarifest3($K$3,$A$3,Param!$B$10,Param!$C$10,Param!$D$10,Param!$E$10,Param!$B$11,Param!$C$11,Param!$D$11,Param!$E$11),0)</f>
        <v>51855</v>
      </c>
      <c r="V1488" s="3">
        <f t="shared" si="571"/>
        <v>35.084573748308522</v>
      </c>
      <c r="W1488" s="3">
        <f t="shared" si="572"/>
        <v>42</v>
      </c>
      <c r="X1488" s="3">
        <f>soli3grenz(K1488,$A$3,Param!$J$9,Param!$J$10,Param!$J$11)*100</f>
        <v>5.5</v>
      </c>
      <c r="Y1488" s="13">
        <f t="shared" si="559"/>
        <v>51855</v>
      </c>
      <c r="Z1488" s="3">
        <f t="shared" si="573"/>
        <v>35.084573748308522</v>
      </c>
      <c r="AA1488" s="13">
        <f t="shared" si="560"/>
        <v>42</v>
      </c>
      <c r="AB1488" s="13">
        <f t="shared" si="561"/>
        <v>-3784.6399999999994</v>
      </c>
      <c r="AC1488" s="13">
        <f t="shared" si="562"/>
        <v>-2.5606495263870102</v>
      </c>
      <c r="AD1488" s="13">
        <f t="shared" si="563"/>
        <v>-2.3099999999999952</v>
      </c>
      <c r="AE1488" s="3">
        <f t="shared" si="564"/>
        <v>0</v>
      </c>
      <c r="AF1488" s="13">
        <f t="shared" si="553"/>
        <v>3784.6399999999994</v>
      </c>
      <c r="AG1488" s="13">
        <f t="shared" si="574"/>
        <v>2.5606495263870102</v>
      </c>
      <c r="AH1488" s="13">
        <f t="shared" si="554"/>
        <v>2.5606495263870102</v>
      </c>
    </row>
    <row r="1489" spans="1:34" x14ac:dyDescent="0.2">
      <c r="A1489" s="8">
        <f t="shared" si="575"/>
        <v>147900</v>
      </c>
      <c r="B1489" s="9">
        <f t="shared" si="552"/>
        <v>147.9</v>
      </c>
      <c r="C1489" s="13">
        <f>tarifest3(A1489,$A$3,Param!$B$5,Param!$C$5,Param!$D$5,Param!$E$5,Param!$B$6,Param!$C$6,Param!$D$6,Param!$E$6)</f>
        <v>52781</v>
      </c>
      <c r="D1489" s="3">
        <f t="shared" si="565"/>
        <v>35.686950642325897</v>
      </c>
      <c r="E1489" s="3">
        <f>tarifest3grenz(A1489,$A$3,Param!$B$5,Param!$C$5,Param!$D$5,Param!$E$5,Param!$B$6,Param!$C$6,Param!$D$6,Param!$E$6)*100</f>
        <v>42</v>
      </c>
      <c r="F1489" s="13">
        <f>soli3(C1489,$A$3,Param!$J$4,Param!$J$5,Param!$J$6)</f>
        <v>2902.95</v>
      </c>
      <c r="G1489" s="3">
        <f>soli3grenz(C1489,$A$3,Param!$J$4,Param!$J$5,Param!$J$6)*100</f>
        <v>5.5</v>
      </c>
      <c r="H1489" s="13">
        <f t="shared" si="556"/>
        <v>55683.95</v>
      </c>
      <c r="I1489" s="3">
        <f t="shared" si="555"/>
        <v>37.649729546991203</v>
      </c>
      <c r="J1489" s="13">
        <f t="shared" si="557"/>
        <v>44.309999999999995</v>
      </c>
      <c r="K1489" s="13">
        <f>tarifest3(A1489,$A$3,Param!$B$10,Param!$C$10,Param!$D$10,Param!$E$10,Param!$B$11,Param!$C$11,Param!$D$11,Param!$E$11)</f>
        <v>57127</v>
      </c>
      <c r="L1489" s="3">
        <f t="shared" si="566"/>
        <v>38.625422582826232</v>
      </c>
      <c r="M1489" s="3">
        <f>tarifest3grenz(A1489,$A$3,Param!$B$10,Param!$C$10,Param!$D$10,Param!$E$10,Param!$B$11,Param!$C$11,Param!$D$11,Param!$E$11)*100</f>
        <v>42</v>
      </c>
      <c r="N1489" s="3">
        <f t="shared" si="567"/>
        <v>42727</v>
      </c>
      <c r="O1489" s="3">
        <f t="shared" si="568"/>
        <v>28.889114266396216</v>
      </c>
      <c r="P1489" s="13">
        <f t="shared" si="558"/>
        <v>103530</v>
      </c>
      <c r="Q1489" s="13">
        <f t="shared" si="569"/>
        <v>0</v>
      </c>
      <c r="R1489" s="13">
        <f>tarifest3(A1489-$K$3,$A$3,Param!$B$10,Param!$C$10,Param!$D$10,Param!$E$10,Param!$B$11,Param!$C$11,Param!$D$11,Param!$E$11)</f>
        <v>48487</v>
      </c>
      <c r="S1489" s="3">
        <f t="shared" si="570"/>
        <v>32.783637592968226</v>
      </c>
      <c r="T1489" s="3">
        <f>IF(A1489&lt;$K$3,$K$2,tarifest3grenz(A1489-$K$3,$A$3,Param!$B$10,Param!$C$10,Param!$D$10,Param!$E$10,Param!$B$11,Param!$C$11,Param!$D$11,Param!$E$11))*100</f>
        <v>42</v>
      </c>
      <c r="U1489" s="3">
        <f>MAX(K1489-tarifest3($K$3,$A$3,Param!$B$10,Param!$C$10,Param!$D$10,Param!$E$10,Param!$B$11,Param!$C$11,Param!$D$11,Param!$E$11),0)</f>
        <v>51897</v>
      </c>
      <c r="V1489" s="3">
        <f t="shared" si="571"/>
        <v>35.089249492900606</v>
      </c>
      <c r="W1489" s="3">
        <f t="shared" si="572"/>
        <v>42</v>
      </c>
      <c r="X1489" s="3">
        <f>soli3grenz(K1489,$A$3,Param!$J$9,Param!$J$10,Param!$J$11)*100</f>
        <v>5.5</v>
      </c>
      <c r="Y1489" s="13">
        <f t="shared" si="559"/>
        <v>51897</v>
      </c>
      <c r="Z1489" s="3">
        <f t="shared" si="573"/>
        <v>35.089249492900606</v>
      </c>
      <c r="AA1489" s="13">
        <f t="shared" si="560"/>
        <v>42</v>
      </c>
      <c r="AB1489" s="13">
        <f t="shared" si="561"/>
        <v>-3786.9499999999971</v>
      </c>
      <c r="AC1489" s="13">
        <f t="shared" si="562"/>
        <v>-2.560480054090597</v>
      </c>
      <c r="AD1489" s="13">
        <f t="shared" si="563"/>
        <v>-2.3099999999999952</v>
      </c>
      <c r="AE1489" s="3">
        <f t="shared" si="564"/>
        <v>0</v>
      </c>
      <c r="AF1489" s="13">
        <f t="shared" si="553"/>
        <v>3786.9499999999971</v>
      </c>
      <c r="AG1489" s="13">
        <f t="shared" si="574"/>
        <v>2.560480054090597</v>
      </c>
      <c r="AH1489" s="13">
        <f t="shared" si="554"/>
        <v>2.560480054090597</v>
      </c>
    </row>
    <row r="1490" spans="1:34" x14ac:dyDescent="0.2">
      <c r="A1490" s="8">
        <f t="shared" si="575"/>
        <v>148000</v>
      </c>
      <c r="B1490" s="9">
        <f t="shared" si="552"/>
        <v>148</v>
      </c>
      <c r="C1490" s="13">
        <f>tarifest3(A1490,$A$3,Param!$B$5,Param!$C$5,Param!$D$5,Param!$E$5,Param!$B$6,Param!$C$6,Param!$D$6,Param!$E$6)</f>
        <v>52823</v>
      </c>
      <c r="D1490" s="3">
        <f t="shared" si="565"/>
        <v>35.691216216216212</v>
      </c>
      <c r="E1490" s="3">
        <f>tarifest3grenz(A1490,$A$3,Param!$B$5,Param!$C$5,Param!$D$5,Param!$E$5,Param!$B$6,Param!$C$6,Param!$D$6,Param!$E$6)*100</f>
        <v>42</v>
      </c>
      <c r="F1490" s="13">
        <f>soli3(C1490,$A$3,Param!$J$4,Param!$J$5,Param!$J$6)</f>
        <v>2905.26</v>
      </c>
      <c r="G1490" s="3">
        <f>soli3grenz(C1490,$A$3,Param!$J$4,Param!$J$5,Param!$J$6)*100</f>
        <v>5.5</v>
      </c>
      <c r="H1490" s="13">
        <f t="shared" si="556"/>
        <v>55728.26</v>
      </c>
      <c r="I1490" s="3">
        <f t="shared" si="555"/>
        <v>37.654229729729735</v>
      </c>
      <c r="J1490" s="13">
        <f t="shared" si="557"/>
        <v>44.309999999999995</v>
      </c>
      <c r="K1490" s="13">
        <f>tarifest3(A1490,$A$3,Param!$B$10,Param!$C$10,Param!$D$10,Param!$E$10,Param!$B$11,Param!$C$11,Param!$D$11,Param!$E$11)</f>
        <v>57169</v>
      </c>
      <c r="L1490" s="3">
        <f t="shared" si="566"/>
        <v>38.627702702702706</v>
      </c>
      <c r="M1490" s="3">
        <f>tarifest3grenz(A1490,$A$3,Param!$B$10,Param!$C$10,Param!$D$10,Param!$E$10,Param!$B$11,Param!$C$11,Param!$D$11,Param!$E$11)*100</f>
        <v>42</v>
      </c>
      <c r="N1490" s="3">
        <f t="shared" si="567"/>
        <v>42769</v>
      </c>
      <c r="O1490" s="3">
        <f t="shared" si="568"/>
        <v>28.897972972972973</v>
      </c>
      <c r="P1490" s="13">
        <f t="shared" si="558"/>
        <v>103600</v>
      </c>
      <c r="Q1490" s="13">
        <f t="shared" si="569"/>
        <v>0</v>
      </c>
      <c r="R1490" s="13">
        <f>tarifest3(A1490-$K$3,$A$3,Param!$B$10,Param!$C$10,Param!$D$10,Param!$E$10,Param!$B$11,Param!$C$11,Param!$D$11,Param!$E$11)</f>
        <v>48529</v>
      </c>
      <c r="S1490" s="3">
        <f t="shared" si="570"/>
        <v>32.789864864864867</v>
      </c>
      <c r="T1490" s="3">
        <f>IF(A1490&lt;$K$3,$K$2,tarifest3grenz(A1490-$K$3,$A$3,Param!$B$10,Param!$C$10,Param!$D$10,Param!$E$10,Param!$B$11,Param!$C$11,Param!$D$11,Param!$E$11))*100</f>
        <v>42</v>
      </c>
      <c r="U1490" s="3">
        <f>MAX(K1490-tarifest3($K$3,$A$3,Param!$B$10,Param!$C$10,Param!$D$10,Param!$E$10,Param!$B$11,Param!$C$11,Param!$D$11,Param!$E$11),0)</f>
        <v>51939</v>
      </c>
      <c r="V1490" s="3">
        <f t="shared" si="571"/>
        <v>35.093918918918924</v>
      </c>
      <c r="W1490" s="3">
        <f t="shared" si="572"/>
        <v>42</v>
      </c>
      <c r="X1490" s="3">
        <f>soli3grenz(K1490,$A$3,Param!$J$9,Param!$J$10,Param!$J$11)*100</f>
        <v>5.5</v>
      </c>
      <c r="Y1490" s="13">
        <f t="shared" si="559"/>
        <v>51939</v>
      </c>
      <c r="Z1490" s="3">
        <f t="shared" si="573"/>
        <v>35.093918918918924</v>
      </c>
      <c r="AA1490" s="13">
        <f t="shared" si="560"/>
        <v>42</v>
      </c>
      <c r="AB1490" s="13">
        <f t="shared" si="561"/>
        <v>-3789.260000000002</v>
      </c>
      <c r="AC1490" s="13">
        <f t="shared" si="562"/>
        <v>-2.5603108108108117</v>
      </c>
      <c r="AD1490" s="13">
        <f t="shared" si="563"/>
        <v>-2.3099999999999952</v>
      </c>
      <c r="AE1490" s="3">
        <f t="shared" si="564"/>
        <v>0</v>
      </c>
      <c r="AF1490" s="13">
        <f t="shared" si="553"/>
        <v>3789.260000000002</v>
      </c>
      <c r="AG1490" s="13">
        <f t="shared" si="574"/>
        <v>2.5603108108108117</v>
      </c>
      <c r="AH1490" s="13">
        <f t="shared" si="554"/>
        <v>2.5603108108108117</v>
      </c>
    </row>
    <row r="1491" spans="1:34" x14ac:dyDescent="0.2">
      <c r="A1491" s="8">
        <f t="shared" si="575"/>
        <v>148100</v>
      </c>
      <c r="B1491" s="9">
        <f t="shared" si="552"/>
        <v>148.1</v>
      </c>
      <c r="C1491" s="13">
        <f>tarifest3(A1491,$A$3,Param!$B$5,Param!$C$5,Param!$D$5,Param!$E$5,Param!$B$6,Param!$C$6,Param!$D$6,Param!$E$6)</f>
        <v>52865</v>
      </c>
      <c r="D1491" s="3">
        <f t="shared" si="565"/>
        <v>35.695476029709653</v>
      </c>
      <c r="E1491" s="3">
        <f>tarifest3grenz(A1491,$A$3,Param!$B$5,Param!$C$5,Param!$D$5,Param!$E$5,Param!$B$6,Param!$C$6,Param!$D$6,Param!$E$6)*100</f>
        <v>42</v>
      </c>
      <c r="F1491" s="13">
        <f>soli3(C1491,$A$3,Param!$J$4,Param!$J$5,Param!$J$6)</f>
        <v>2907.57</v>
      </c>
      <c r="G1491" s="3">
        <f>soli3grenz(C1491,$A$3,Param!$J$4,Param!$J$5,Param!$J$6)*100</f>
        <v>5.5</v>
      </c>
      <c r="H1491" s="13">
        <f t="shared" si="556"/>
        <v>55772.57</v>
      </c>
      <c r="I1491" s="3">
        <f t="shared" si="555"/>
        <v>37.658723835246455</v>
      </c>
      <c r="J1491" s="13">
        <f t="shared" si="557"/>
        <v>44.309999999999995</v>
      </c>
      <c r="K1491" s="13">
        <f>tarifest3(A1491,$A$3,Param!$B$10,Param!$C$10,Param!$D$10,Param!$E$10,Param!$B$11,Param!$C$11,Param!$D$11,Param!$E$11)</f>
        <v>57211</v>
      </c>
      <c r="L1491" s="3">
        <f t="shared" si="566"/>
        <v>38.629979743416612</v>
      </c>
      <c r="M1491" s="3">
        <f>tarifest3grenz(A1491,$A$3,Param!$B$10,Param!$C$10,Param!$D$10,Param!$E$10,Param!$B$11,Param!$C$11,Param!$D$11,Param!$E$11)*100</f>
        <v>42</v>
      </c>
      <c r="N1491" s="3">
        <f t="shared" si="567"/>
        <v>42811</v>
      </c>
      <c r="O1491" s="3">
        <f t="shared" si="568"/>
        <v>28.906819716407835</v>
      </c>
      <c r="P1491" s="13">
        <f t="shared" si="558"/>
        <v>103670</v>
      </c>
      <c r="Q1491" s="13">
        <f t="shared" si="569"/>
        <v>0</v>
      </c>
      <c r="R1491" s="13">
        <f>tarifest3(A1491-$K$3,$A$3,Param!$B$10,Param!$C$10,Param!$D$10,Param!$E$10,Param!$B$11,Param!$C$11,Param!$D$11,Param!$E$11)</f>
        <v>48571</v>
      </c>
      <c r="S1491" s="3">
        <f t="shared" si="570"/>
        <v>32.796083727211347</v>
      </c>
      <c r="T1491" s="3">
        <f>IF(A1491&lt;$K$3,$K$2,tarifest3grenz(A1491-$K$3,$A$3,Param!$B$10,Param!$C$10,Param!$D$10,Param!$E$10,Param!$B$11,Param!$C$11,Param!$D$11,Param!$E$11))*100</f>
        <v>42</v>
      </c>
      <c r="U1491" s="3">
        <f>MAX(K1491-tarifest3($K$3,$A$3,Param!$B$10,Param!$C$10,Param!$D$10,Param!$E$10,Param!$B$11,Param!$C$11,Param!$D$11,Param!$E$11),0)</f>
        <v>51981</v>
      </c>
      <c r="V1491" s="3">
        <f t="shared" si="571"/>
        <v>35.098582039162729</v>
      </c>
      <c r="W1491" s="3">
        <f t="shared" si="572"/>
        <v>42</v>
      </c>
      <c r="X1491" s="3">
        <f>soli3grenz(K1491,$A$3,Param!$J$9,Param!$J$10,Param!$J$11)*100</f>
        <v>5.5</v>
      </c>
      <c r="Y1491" s="13">
        <f t="shared" si="559"/>
        <v>51981</v>
      </c>
      <c r="Z1491" s="3">
        <f t="shared" si="573"/>
        <v>35.098582039162729</v>
      </c>
      <c r="AA1491" s="13">
        <f t="shared" si="560"/>
        <v>42</v>
      </c>
      <c r="AB1491" s="13">
        <f t="shared" si="561"/>
        <v>-3791.5699999999997</v>
      </c>
      <c r="AC1491" s="13">
        <f t="shared" si="562"/>
        <v>-2.5601417960837267</v>
      </c>
      <c r="AD1491" s="13">
        <f t="shared" si="563"/>
        <v>-2.3099999999999952</v>
      </c>
      <c r="AE1491" s="3">
        <f t="shared" si="564"/>
        <v>0</v>
      </c>
      <c r="AF1491" s="13">
        <f t="shared" si="553"/>
        <v>3791.5699999999997</v>
      </c>
      <c r="AG1491" s="13">
        <f t="shared" si="574"/>
        <v>2.5601417960837267</v>
      </c>
      <c r="AH1491" s="13">
        <f t="shared" si="554"/>
        <v>2.5601417960837267</v>
      </c>
    </row>
    <row r="1492" spans="1:34" x14ac:dyDescent="0.2">
      <c r="A1492" s="8">
        <f t="shared" si="575"/>
        <v>148200</v>
      </c>
      <c r="B1492" s="9">
        <f t="shared" si="552"/>
        <v>148.19999999999999</v>
      </c>
      <c r="C1492" s="13">
        <f>tarifest3(A1492,$A$3,Param!$B$5,Param!$C$5,Param!$D$5,Param!$E$5,Param!$B$6,Param!$C$6,Param!$D$6,Param!$E$6)</f>
        <v>52907</v>
      </c>
      <c r="D1492" s="3">
        <f t="shared" si="565"/>
        <v>35.699730094466936</v>
      </c>
      <c r="E1492" s="3">
        <f>tarifest3grenz(A1492,$A$3,Param!$B$5,Param!$C$5,Param!$D$5,Param!$E$5,Param!$B$6,Param!$C$6,Param!$D$6,Param!$E$6)*100</f>
        <v>42</v>
      </c>
      <c r="F1492" s="13">
        <f>soli3(C1492,$A$3,Param!$J$4,Param!$J$5,Param!$J$6)</f>
        <v>2909.88</v>
      </c>
      <c r="G1492" s="3">
        <f>soli3grenz(C1492,$A$3,Param!$J$4,Param!$J$5,Param!$J$6)*100</f>
        <v>5.5</v>
      </c>
      <c r="H1492" s="13">
        <f t="shared" si="556"/>
        <v>55816.88</v>
      </c>
      <c r="I1492" s="3">
        <f t="shared" si="555"/>
        <v>37.663211875843459</v>
      </c>
      <c r="J1492" s="13">
        <f t="shared" si="557"/>
        <v>44.309999999999995</v>
      </c>
      <c r="K1492" s="13">
        <f>tarifest3(A1492,$A$3,Param!$B$10,Param!$C$10,Param!$D$10,Param!$E$10,Param!$B$11,Param!$C$11,Param!$D$11,Param!$E$11)</f>
        <v>57253</v>
      </c>
      <c r="L1492" s="3">
        <f t="shared" si="566"/>
        <v>38.632253711201081</v>
      </c>
      <c r="M1492" s="3">
        <f>tarifest3grenz(A1492,$A$3,Param!$B$10,Param!$C$10,Param!$D$10,Param!$E$10,Param!$B$11,Param!$C$11,Param!$D$11,Param!$E$11)*100</f>
        <v>42</v>
      </c>
      <c r="N1492" s="3">
        <f t="shared" si="567"/>
        <v>42853</v>
      </c>
      <c r="O1492" s="3">
        <f t="shared" si="568"/>
        <v>28.915654520917677</v>
      </c>
      <c r="P1492" s="13">
        <f t="shared" si="558"/>
        <v>103740</v>
      </c>
      <c r="Q1492" s="13">
        <f t="shared" si="569"/>
        <v>0</v>
      </c>
      <c r="R1492" s="13">
        <f>tarifest3(A1492-$K$3,$A$3,Param!$B$10,Param!$C$10,Param!$D$10,Param!$E$10,Param!$B$11,Param!$C$11,Param!$D$11,Param!$E$11)</f>
        <v>48613</v>
      </c>
      <c r="S1492" s="3">
        <f t="shared" si="570"/>
        <v>32.802294197031038</v>
      </c>
      <c r="T1492" s="3">
        <f>IF(A1492&lt;$K$3,$K$2,tarifest3grenz(A1492-$K$3,$A$3,Param!$B$10,Param!$C$10,Param!$D$10,Param!$E$10,Param!$B$11,Param!$C$11,Param!$D$11,Param!$E$11))*100</f>
        <v>42</v>
      </c>
      <c r="U1492" s="3">
        <f>MAX(K1492-tarifest3($K$3,$A$3,Param!$B$10,Param!$C$10,Param!$D$10,Param!$E$10,Param!$B$11,Param!$C$11,Param!$D$11,Param!$E$11),0)</f>
        <v>52023</v>
      </c>
      <c r="V1492" s="3">
        <f t="shared" si="571"/>
        <v>35.103238866396765</v>
      </c>
      <c r="W1492" s="3">
        <f t="shared" si="572"/>
        <v>42</v>
      </c>
      <c r="X1492" s="3">
        <f>soli3grenz(K1492,$A$3,Param!$J$9,Param!$J$10,Param!$J$11)*100</f>
        <v>5.5</v>
      </c>
      <c r="Y1492" s="13">
        <f t="shared" si="559"/>
        <v>52023</v>
      </c>
      <c r="Z1492" s="3">
        <f t="shared" si="573"/>
        <v>35.103238866396765</v>
      </c>
      <c r="AA1492" s="13">
        <f t="shared" si="560"/>
        <v>42</v>
      </c>
      <c r="AB1492" s="13">
        <f t="shared" si="561"/>
        <v>-3793.8799999999974</v>
      </c>
      <c r="AC1492" s="13">
        <f t="shared" si="562"/>
        <v>-2.5599730094466935</v>
      </c>
      <c r="AD1492" s="13">
        <f t="shared" si="563"/>
        <v>-2.3099999999999952</v>
      </c>
      <c r="AE1492" s="3">
        <f t="shared" si="564"/>
        <v>0</v>
      </c>
      <c r="AF1492" s="13">
        <f t="shared" si="553"/>
        <v>3793.8799999999974</v>
      </c>
      <c r="AG1492" s="13">
        <f t="shared" si="574"/>
        <v>2.5599730094466935</v>
      </c>
      <c r="AH1492" s="13">
        <f t="shared" si="554"/>
        <v>2.5599730094466935</v>
      </c>
    </row>
    <row r="1493" spans="1:34" x14ac:dyDescent="0.2">
      <c r="A1493" s="8">
        <f t="shared" si="575"/>
        <v>148300</v>
      </c>
      <c r="B1493" s="9">
        <f t="shared" si="552"/>
        <v>148.30000000000001</v>
      </c>
      <c r="C1493" s="13">
        <f>tarifest3(A1493,$A$3,Param!$B$5,Param!$C$5,Param!$D$5,Param!$E$5,Param!$B$6,Param!$C$6,Param!$D$6,Param!$E$6)</f>
        <v>52949</v>
      </c>
      <c r="D1493" s="3">
        <f t="shared" si="565"/>
        <v>35.703978422117331</v>
      </c>
      <c r="E1493" s="3">
        <f>tarifest3grenz(A1493,$A$3,Param!$B$5,Param!$C$5,Param!$D$5,Param!$E$5,Param!$B$6,Param!$C$6,Param!$D$6,Param!$E$6)*100</f>
        <v>42</v>
      </c>
      <c r="F1493" s="13">
        <f>soli3(C1493,$A$3,Param!$J$4,Param!$J$5,Param!$J$6)</f>
        <v>2912.19</v>
      </c>
      <c r="G1493" s="3">
        <f>soli3grenz(C1493,$A$3,Param!$J$4,Param!$J$5,Param!$J$6)*100</f>
        <v>5.5</v>
      </c>
      <c r="H1493" s="13">
        <f t="shared" si="556"/>
        <v>55861.19</v>
      </c>
      <c r="I1493" s="3">
        <f t="shared" si="555"/>
        <v>37.667693863789623</v>
      </c>
      <c r="J1493" s="13">
        <f t="shared" si="557"/>
        <v>44.309999999999995</v>
      </c>
      <c r="K1493" s="13">
        <f>tarifest3(A1493,$A$3,Param!$B$10,Param!$C$10,Param!$D$10,Param!$E$10,Param!$B$11,Param!$C$11,Param!$D$11,Param!$E$11)</f>
        <v>57295</v>
      </c>
      <c r="L1493" s="3">
        <f t="shared" si="566"/>
        <v>38.634524612272422</v>
      </c>
      <c r="M1493" s="3">
        <f>tarifest3grenz(A1493,$A$3,Param!$B$10,Param!$C$10,Param!$D$10,Param!$E$10,Param!$B$11,Param!$C$11,Param!$D$11,Param!$E$11)*100</f>
        <v>42</v>
      </c>
      <c r="N1493" s="3">
        <f t="shared" si="567"/>
        <v>42895</v>
      </c>
      <c r="O1493" s="3">
        <f t="shared" si="568"/>
        <v>28.924477410654081</v>
      </c>
      <c r="P1493" s="13">
        <f t="shared" si="558"/>
        <v>103810</v>
      </c>
      <c r="Q1493" s="13">
        <f t="shared" si="569"/>
        <v>0</v>
      </c>
      <c r="R1493" s="13">
        <f>tarifest3(A1493-$K$3,$A$3,Param!$B$10,Param!$C$10,Param!$D$10,Param!$E$10,Param!$B$11,Param!$C$11,Param!$D$11,Param!$E$11)</f>
        <v>48655</v>
      </c>
      <c r="S1493" s="3">
        <f t="shared" si="570"/>
        <v>32.808496291301417</v>
      </c>
      <c r="T1493" s="3">
        <f>IF(A1493&lt;$K$3,$K$2,tarifest3grenz(A1493-$K$3,$A$3,Param!$B$10,Param!$C$10,Param!$D$10,Param!$E$10,Param!$B$11,Param!$C$11,Param!$D$11,Param!$E$11))*100</f>
        <v>42</v>
      </c>
      <c r="U1493" s="3">
        <f>MAX(K1493-tarifest3($K$3,$A$3,Param!$B$10,Param!$C$10,Param!$D$10,Param!$E$10,Param!$B$11,Param!$C$11,Param!$D$11,Param!$E$11),0)</f>
        <v>52065</v>
      </c>
      <c r="V1493" s="3">
        <f t="shared" si="571"/>
        <v>35.107889413351316</v>
      </c>
      <c r="W1493" s="3">
        <f t="shared" si="572"/>
        <v>42</v>
      </c>
      <c r="X1493" s="3">
        <f>soli3grenz(K1493,$A$3,Param!$J$9,Param!$J$10,Param!$J$11)*100</f>
        <v>5.5</v>
      </c>
      <c r="Y1493" s="13">
        <f t="shared" si="559"/>
        <v>52065</v>
      </c>
      <c r="Z1493" s="3">
        <f t="shared" si="573"/>
        <v>35.107889413351316</v>
      </c>
      <c r="AA1493" s="13">
        <f t="shared" si="560"/>
        <v>42</v>
      </c>
      <c r="AB1493" s="13">
        <f t="shared" si="561"/>
        <v>-3796.1900000000023</v>
      </c>
      <c r="AC1493" s="13">
        <f t="shared" si="562"/>
        <v>-2.5598044504383068</v>
      </c>
      <c r="AD1493" s="13">
        <f t="shared" si="563"/>
        <v>-2.3099999999999952</v>
      </c>
      <c r="AE1493" s="3">
        <f t="shared" si="564"/>
        <v>0</v>
      </c>
      <c r="AF1493" s="13">
        <f t="shared" si="553"/>
        <v>3796.1900000000023</v>
      </c>
      <c r="AG1493" s="13">
        <f t="shared" si="574"/>
        <v>2.5598044504383068</v>
      </c>
      <c r="AH1493" s="13">
        <f t="shared" si="554"/>
        <v>2.5598044504383068</v>
      </c>
    </row>
    <row r="1494" spans="1:34" x14ac:dyDescent="0.2">
      <c r="A1494" s="8">
        <f t="shared" si="575"/>
        <v>148400</v>
      </c>
      <c r="B1494" s="9">
        <f t="shared" si="552"/>
        <v>148.4</v>
      </c>
      <c r="C1494" s="13">
        <f>tarifest3(A1494,$A$3,Param!$B$5,Param!$C$5,Param!$D$5,Param!$E$5,Param!$B$6,Param!$C$6,Param!$D$6,Param!$E$6)</f>
        <v>52991</v>
      </c>
      <c r="D1494" s="3">
        <f t="shared" si="565"/>
        <v>35.708221024258762</v>
      </c>
      <c r="E1494" s="3">
        <f>tarifest3grenz(A1494,$A$3,Param!$B$5,Param!$C$5,Param!$D$5,Param!$E$5,Param!$B$6,Param!$C$6,Param!$D$6,Param!$E$6)*100</f>
        <v>42</v>
      </c>
      <c r="F1494" s="13">
        <f>soli3(C1494,$A$3,Param!$J$4,Param!$J$5,Param!$J$6)</f>
        <v>2914.5</v>
      </c>
      <c r="G1494" s="3">
        <f>soli3grenz(C1494,$A$3,Param!$J$4,Param!$J$5,Param!$J$6)*100</f>
        <v>5.5</v>
      </c>
      <c r="H1494" s="13">
        <f t="shared" si="556"/>
        <v>55905.5</v>
      </c>
      <c r="I1494" s="3">
        <f t="shared" si="555"/>
        <v>37.672169811320757</v>
      </c>
      <c r="J1494" s="13">
        <f t="shared" si="557"/>
        <v>44.309999999999995</v>
      </c>
      <c r="K1494" s="13">
        <f>tarifest3(A1494,$A$3,Param!$B$10,Param!$C$10,Param!$D$10,Param!$E$10,Param!$B$11,Param!$C$11,Param!$D$11,Param!$E$11)</f>
        <v>57337</v>
      </c>
      <c r="L1494" s="3">
        <f t="shared" si="566"/>
        <v>38.636792452830186</v>
      </c>
      <c r="M1494" s="3">
        <f>tarifest3grenz(A1494,$A$3,Param!$B$10,Param!$C$10,Param!$D$10,Param!$E$10,Param!$B$11,Param!$C$11,Param!$D$11,Param!$E$11)*100</f>
        <v>42</v>
      </c>
      <c r="N1494" s="3">
        <f t="shared" si="567"/>
        <v>42937</v>
      </c>
      <c r="O1494" s="3">
        <f t="shared" si="568"/>
        <v>28.933288409703508</v>
      </c>
      <c r="P1494" s="13">
        <f t="shared" si="558"/>
        <v>103880</v>
      </c>
      <c r="Q1494" s="13">
        <f t="shared" si="569"/>
        <v>0</v>
      </c>
      <c r="R1494" s="13">
        <f>tarifest3(A1494-$K$3,$A$3,Param!$B$10,Param!$C$10,Param!$D$10,Param!$E$10,Param!$B$11,Param!$C$11,Param!$D$11,Param!$E$11)</f>
        <v>48697</v>
      </c>
      <c r="S1494" s="3">
        <f t="shared" si="570"/>
        <v>32.814690026954182</v>
      </c>
      <c r="T1494" s="3">
        <f>IF(A1494&lt;$K$3,$K$2,tarifest3grenz(A1494-$K$3,$A$3,Param!$B$10,Param!$C$10,Param!$D$10,Param!$E$10,Param!$B$11,Param!$C$11,Param!$D$11,Param!$E$11))*100</f>
        <v>42</v>
      </c>
      <c r="U1494" s="3">
        <f>MAX(K1494-tarifest3($K$3,$A$3,Param!$B$10,Param!$C$10,Param!$D$10,Param!$E$10,Param!$B$11,Param!$C$11,Param!$D$11,Param!$E$11),0)</f>
        <v>52107</v>
      </c>
      <c r="V1494" s="3">
        <f t="shared" si="571"/>
        <v>35.112533692722373</v>
      </c>
      <c r="W1494" s="3">
        <f t="shared" si="572"/>
        <v>42</v>
      </c>
      <c r="X1494" s="3">
        <f>soli3grenz(K1494,$A$3,Param!$J$9,Param!$J$10,Param!$J$11)*100</f>
        <v>5.5</v>
      </c>
      <c r="Y1494" s="13">
        <f t="shared" si="559"/>
        <v>52107</v>
      </c>
      <c r="Z1494" s="3">
        <f t="shared" si="573"/>
        <v>35.112533692722373</v>
      </c>
      <c r="AA1494" s="13">
        <f t="shared" si="560"/>
        <v>42</v>
      </c>
      <c r="AB1494" s="13">
        <f t="shared" si="561"/>
        <v>-3798.5</v>
      </c>
      <c r="AC1494" s="13">
        <f t="shared" si="562"/>
        <v>-2.5596361185983838</v>
      </c>
      <c r="AD1494" s="13">
        <f t="shared" si="563"/>
        <v>-2.3099999999999952</v>
      </c>
      <c r="AE1494" s="3">
        <f t="shared" si="564"/>
        <v>0</v>
      </c>
      <c r="AF1494" s="13">
        <f t="shared" si="553"/>
        <v>3798.5</v>
      </c>
      <c r="AG1494" s="13">
        <f t="shared" si="574"/>
        <v>2.5596361185983838</v>
      </c>
      <c r="AH1494" s="13">
        <f t="shared" si="554"/>
        <v>2.5596361185983838</v>
      </c>
    </row>
    <row r="1495" spans="1:34" x14ac:dyDescent="0.2">
      <c r="A1495" s="8">
        <f t="shared" si="575"/>
        <v>148500</v>
      </c>
      <c r="B1495" s="9">
        <f t="shared" si="552"/>
        <v>148.5</v>
      </c>
      <c r="C1495" s="13">
        <f>tarifest3(A1495,$A$3,Param!$B$5,Param!$C$5,Param!$D$5,Param!$E$5,Param!$B$6,Param!$C$6,Param!$D$6,Param!$E$6)</f>
        <v>53033</v>
      </c>
      <c r="D1495" s="3">
        <f t="shared" si="565"/>
        <v>35.712457912457914</v>
      </c>
      <c r="E1495" s="3">
        <f>tarifest3grenz(A1495,$A$3,Param!$B$5,Param!$C$5,Param!$D$5,Param!$E$5,Param!$B$6,Param!$C$6,Param!$D$6,Param!$E$6)*100</f>
        <v>42</v>
      </c>
      <c r="F1495" s="13">
        <f>soli3(C1495,$A$3,Param!$J$4,Param!$J$5,Param!$J$6)</f>
        <v>2916.81</v>
      </c>
      <c r="G1495" s="3">
        <f>soli3grenz(C1495,$A$3,Param!$J$4,Param!$J$5,Param!$J$6)*100</f>
        <v>5.5</v>
      </c>
      <c r="H1495" s="13">
        <f t="shared" si="556"/>
        <v>55949.81</v>
      </c>
      <c r="I1495" s="3">
        <f t="shared" si="555"/>
        <v>37.676639730639728</v>
      </c>
      <c r="J1495" s="13">
        <f t="shared" si="557"/>
        <v>44.309999999999995</v>
      </c>
      <c r="K1495" s="13">
        <f>tarifest3(A1495,$A$3,Param!$B$10,Param!$C$10,Param!$D$10,Param!$E$10,Param!$B$11,Param!$C$11,Param!$D$11,Param!$E$11)</f>
        <v>57379</v>
      </c>
      <c r="L1495" s="3">
        <f t="shared" si="566"/>
        <v>38.639057239057237</v>
      </c>
      <c r="M1495" s="3">
        <f>tarifest3grenz(A1495,$A$3,Param!$B$10,Param!$C$10,Param!$D$10,Param!$E$10,Param!$B$11,Param!$C$11,Param!$D$11,Param!$E$11)*100</f>
        <v>42</v>
      </c>
      <c r="N1495" s="3">
        <f t="shared" si="567"/>
        <v>42979</v>
      </c>
      <c r="O1495" s="3">
        <f t="shared" si="568"/>
        <v>28.942087542087542</v>
      </c>
      <c r="P1495" s="13">
        <f t="shared" si="558"/>
        <v>103950</v>
      </c>
      <c r="Q1495" s="13">
        <f t="shared" si="569"/>
        <v>0</v>
      </c>
      <c r="R1495" s="13">
        <f>tarifest3(A1495-$K$3,$A$3,Param!$B$10,Param!$C$10,Param!$D$10,Param!$E$10,Param!$B$11,Param!$C$11,Param!$D$11,Param!$E$11)</f>
        <v>48739</v>
      </c>
      <c r="S1495" s="3">
        <f t="shared" si="570"/>
        <v>32.820875420875424</v>
      </c>
      <c r="T1495" s="3">
        <f>IF(A1495&lt;$K$3,$K$2,tarifest3grenz(A1495-$K$3,$A$3,Param!$B$10,Param!$C$10,Param!$D$10,Param!$E$10,Param!$B$11,Param!$C$11,Param!$D$11,Param!$E$11))*100</f>
        <v>42</v>
      </c>
      <c r="U1495" s="3">
        <f>MAX(K1495-tarifest3($K$3,$A$3,Param!$B$10,Param!$C$10,Param!$D$10,Param!$E$10,Param!$B$11,Param!$C$11,Param!$D$11,Param!$E$11),0)</f>
        <v>52149</v>
      </c>
      <c r="V1495" s="3">
        <f t="shared" si="571"/>
        <v>35.117171717171722</v>
      </c>
      <c r="W1495" s="3">
        <f t="shared" si="572"/>
        <v>42</v>
      </c>
      <c r="X1495" s="3">
        <f>soli3grenz(K1495,$A$3,Param!$J$9,Param!$J$10,Param!$J$11)*100</f>
        <v>5.5</v>
      </c>
      <c r="Y1495" s="13">
        <f t="shared" si="559"/>
        <v>52149</v>
      </c>
      <c r="Z1495" s="3">
        <f t="shared" si="573"/>
        <v>35.117171717171722</v>
      </c>
      <c r="AA1495" s="13">
        <f t="shared" si="560"/>
        <v>42</v>
      </c>
      <c r="AB1495" s="13">
        <f t="shared" si="561"/>
        <v>-3800.8099999999977</v>
      </c>
      <c r="AC1495" s="13">
        <f t="shared" si="562"/>
        <v>-2.5594680134680061</v>
      </c>
      <c r="AD1495" s="13">
        <f t="shared" si="563"/>
        <v>-2.3099999999999952</v>
      </c>
      <c r="AE1495" s="3">
        <f t="shared" si="564"/>
        <v>0</v>
      </c>
      <c r="AF1495" s="13">
        <f t="shared" si="553"/>
        <v>3800.8099999999977</v>
      </c>
      <c r="AG1495" s="13">
        <f t="shared" si="574"/>
        <v>2.5594680134680061</v>
      </c>
      <c r="AH1495" s="13">
        <f t="shared" si="554"/>
        <v>2.5594680134680061</v>
      </c>
    </row>
    <row r="1496" spans="1:34" x14ac:dyDescent="0.2">
      <c r="A1496" s="8">
        <f t="shared" si="575"/>
        <v>148600</v>
      </c>
      <c r="B1496" s="9">
        <f t="shared" si="552"/>
        <v>148.6</v>
      </c>
      <c r="C1496" s="13">
        <f>tarifest3(A1496,$A$3,Param!$B$5,Param!$C$5,Param!$D$5,Param!$E$5,Param!$B$6,Param!$C$6,Param!$D$6,Param!$E$6)</f>
        <v>53075</v>
      </c>
      <c r="D1496" s="3">
        <f t="shared" si="565"/>
        <v>35.716689098250335</v>
      </c>
      <c r="E1496" s="3">
        <f>tarifest3grenz(A1496,$A$3,Param!$B$5,Param!$C$5,Param!$D$5,Param!$E$5,Param!$B$6,Param!$C$6,Param!$D$6,Param!$E$6)*100</f>
        <v>42</v>
      </c>
      <c r="F1496" s="13">
        <f>soli3(C1496,$A$3,Param!$J$4,Param!$J$5,Param!$J$6)</f>
        <v>2919.12</v>
      </c>
      <c r="G1496" s="3">
        <f>soli3grenz(C1496,$A$3,Param!$J$4,Param!$J$5,Param!$J$6)*100</f>
        <v>5.5</v>
      </c>
      <c r="H1496" s="13">
        <f t="shared" si="556"/>
        <v>55994.12</v>
      </c>
      <c r="I1496" s="3">
        <f t="shared" si="555"/>
        <v>37.681103633916557</v>
      </c>
      <c r="J1496" s="13">
        <f t="shared" si="557"/>
        <v>44.309999999999995</v>
      </c>
      <c r="K1496" s="13">
        <f>tarifest3(A1496,$A$3,Param!$B$10,Param!$C$10,Param!$D$10,Param!$E$10,Param!$B$11,Param!$C$11,Param!$D$11,Param!$E$11)</f>
        <v>57421</v>
      </c>
      <c r="L1496" s="3">
        <f t="shared" si="566"/>
        <v>38.641318977119788</v>
      </c>
      <c r="M1496" s="3">
        <f>tarifest3grenz(A1496,$A$3,Param!$B$10,Param!$C$10,Param!$D$10,Param!$E$10,Param!$B$11,Param!$C$11,Param!$D$11,Param!$E$11)*100</f>
        <v>42</v>
      </c>
      <c r="N1496" s="3">
        <f t="shared" si="567"/>
        <v>43021</v>
      </c>
      <c r="O1496" s="3">
        <f t="shared" si="568"/>
        <v>28.950874831763123</v>
      </c>
      <c r="P1496" s="13">
        <f t="shared" si="558"/>
        <v>104020</v>
      </c>
      <c r="Q1496" s="13">
        <f t="shared" si="569"/>
        <v>0</v>
      </c>
      <c r="R1496" s="13">
        <f>tarifest3(A1496-$K$3,$A$3,Param!$B$10,Param!$C$10,Param!$D$10,Param!$E$10,Param!$B$11,Param!$C$11,Param!$D$11,Param!$E$11)</f>
        <v>48781</v>
      </c>
      <c r="S1496" s="3">
        <f t="shared" si="570"/>
        <v>32.827052489905789</v>
      </c>
      <c r="T1496" s="3">
        <f>IF(A1496&lt;$K$3,$K$2,tarifest3grenz(A1496-$K$3,$A$3,Param!$B$10,Param!$C$10,Param!$D$10,Param!$E$10,Param!$B$11,Param!$C$11,Param!$D$11,Param!$E$11))*100</f>
        <v>42</v>
      </c>
      <c r="U1496" s="3">
        <f>MAX(K1496-tarifest3($K$3,$A$3,Param!$B$10,Param!$C$10,Param!$D$10,Param!$E$10,Param!$B$11,Param!$C$11,Param!$D$11,Param!$E$11),0)</f>
        <v>52191</v>
      </c>
      <c r="V1496" s="3">
        <f t="shared" si="571"/>
        <v>35.121803499327051</v>
      </c>
      <c r="W1496" s="3">
        <f t="shared" si="572"/>
        <v>42</v>
      </c>
      <c r="X1496" s="3">
        <f>soli3grenz(K1496,$A$3,Param!$J$9,Param!$J$10,Param!$J$11)*100</f>
        <v>5.5</v>
      </c>
      <c r="Y1496" s="13">
        <f t="shared" si="559"/>
        <v>52191</v>
      </c>
      <c r="Z1496" s="3">
        <f t="shared" si="573"/>
        <v>35.121803499327051</v>
      </c>
      <c r="AA1496" s="13">
        <f t="shared" si="560"/>
        <v>42</v>
      </c>
      <c r="AB1496" s="13">
        <f t="shared" si="561"/>
        <v>-3803.1200000000026</v>
      </c>
      <c r="AC1496" s="13">
        <f t="shared" si="562"/>
        <v>-2.5593001345895061</v>
      </c>
      <c r="AD1496" s="13">
        <f t="shared" si="563"/>
        <v>-2.3099999999999952</v>
      </c>
      <c r="AE1496" s="3">
        <f t="shared" si="564"/>
        <v>0</v>
      </c>
      <c r="AF1496" s="13">
        <f t="shared" si="553"/>
        <v>3803.1200000000026</v>
      </c>
      <c r="AG1496" s="13">
        <f t="shared" si="574"/>
        <v>2.5593001345895061</v>
      </c>
      <c r="AH1496" s="13">
        <f t="shared" si="554"/>
        <v>2.5593001345895061</v>
      </c>
    </row>
    <row r="1497" spans="1:34" x14ac:dyDescent="0.2">
      <c r="A1497" s="8">
        <f t="shared" si="575"/>
        <v>148700</v>
      </c>
      <c r="B1497" s="9">
        <f t="shared" si="552"/>
        <v>148.69999999999999</v>
      </c>
      <c r="C1497" s="13">
        <f>tarifest3(A1497,$A$3,Param!$B$5,Param!$C$5,Param!$D$5,Param!$E$5,Param!$B$6,Param!$C$6,Param!$D$6,Param!$E$6)</f>
        <v>53117</v>
      </c>
      <c r="D1497" s="3">
        <f t="shared" si="565"/>
        <v>35.720914593140549</v>
      </c>
      <c r="E1497" s="3">
        <f>tarifest3grenz(A1497,$A$3,Param!$B$5,Param!$C$5,Param!$D$5,Param!$E$5,Param!$B$6,Param!$C$6,Param!$D$6,Param!$E$6)*100</f>
        <v>42</v>
      </c>
      <c r="F1497" s="13">
        <f>soli3(C1497,$A$3,Param!$J$4,Param!$J$5,Param!$J$6)</f>
        <v>2921.43</v>
      </c>
      <c r="G1497" s="3">
        <f>soli3grenz(C1497,$A$3,Param!$J$4,Param!$J$5,Param!$J$6)*100</f>
        <v>5.5</v>
      </c>
      <c r="H1497" s="13">
        <f t="shared" si="556"/>
        <v>56038.43</v>
      </c>
      <c r="I1497" s="3">
        <f t="shared" si="555"/>
        <v>37.685561533288507</v>
      </c>
      <c r="J1497" s="13">
        <f t="shared" si="557"/>
        <v>44.309999999999995</v>
      </c>
      <c r="K1497" s="13">
        <f>tarifest3(A1497,$A$3,Param!$B$10,Param!$C$10,Param!$D$10,Param!$E$10,Param!$B$11,Param!$C$11,Param!$D$11,Param!$E$11)</f>
        <v>57463</v>
      </c>
      <c r="L1497" s="3">
        <f t="shared" si="566"/>
        <v>38.643577673167449</v>
      </c>
      <c r="M1497" s="3">
        <f>tarifest3grenz(A1497,$A$3,Param!$B$10,Param!$C$10,Param!$D$10,Param!$E$10,Param!$B$11,Param!$C$11,Param!$D$11,Param!$E$11)*100</f>
        <v>42</v>
      </c>
      <c r="N1497" s="3">
        <f t="shared" si="567"/>
        <v>43063</v>
      </c>
      <c r="O1497" s="3">
        <f t="shared" si="568"/>
        <v>28.95965030262273</v>
      </c>
      <c r="P1497" s="13">
        <f t="shared" si="558"/>
        <v>104090</v>
      </c>
      <c r="Q1497" s="13">
        <f t="shared" si="569"/>
        <v>0</v>
      </c>
      <c r="R1497" s="13">
        <f>tarifest3(A1497-$K$3,$A$3,Param!$B$10,Param!$C$10,Param!$D$10,Param!$E$10,Param!$B$11,Param!$C$11,Param!$D$11,Param!$E$11)</f>
        <v>48823</v>
      </c>
      <c r="S1497" s="3">
        <f t="shared" si="570"/>
        <v>32.833221250840616</v>
      </c>
      <c r="T1497" s="3">
        <f>IF(A1497&lt;$K$3,$K$2,tarifest3grenz(A1497-$K$3,$A$3,Param!$B$10,Param!$C$10,Param!$D$10,Param!$E$10,Param!$B$11,Param!$C$11,Param!$D$11,Param!$E$11))*100</f>
        <v>42</v>
      </c>
      <c r="U1497" s="3">
        <f>MAX(K1497-tarifest3($K$3,$A$3,Param!$B$10,Param!$C$10,Param!$D$10,Param!$E$10,Param!$B$11,Param!$C$11,Param!$D$11,Param!$E$11),0)</f>
        <v>52233</v>
      </c>
      <c r="V1497" s="3">
        <f t="shared" si="571"/>
        <v>35.126429051782111</v>
      </c>
      <c r="W1497" s="3">
        <f t="shared" si="572"/>
        <v>42</v>
      </c>
      <c r="X1497" s="3">
        <f>soli3grenz(K1497,$A$3,Param!$J$9,Param!$J$10,Param!$J$11)*100</f>
        <v>5.5</v>
      </c>
      <c r="Y1497" s="13">
        <f t="shared" si="559"/>
        <v>52233</v>
      </c>
      <c r="Z1497" s="3">
        <f t="shared" si="573"/>
        <v>35.126429051782111</v>
      </c>
      <c r="AA1497" s="13">
        <f t="shared" si="560"/>
        <v>42</v>
      </c>
      <c r="AB1497" s="13">
        <f t="shared" si="561"/>
        <v>-3805.4300000000003</v>
      </c>
      <c r="AC1497" s="13">
        <f t="shared" si="562"/>
        <v>-2.5591324815063956</v>
      </c>
      <c r="AD1497" s="13">
        <f t="shared" si="563"/>
        <v>-2.3099999999999952</v>
      </c>
      <c r="AE1497" s="3">
        <f t="shared" si="564"/>
        <v>0</v>
      </c>
      <c r="AF1497" s="13">
        <f t="shared" si="553"/>
        <v>3805.4300000000003</v>
      </c>
      <c r="AG1497" s="13">
        <f t="shared" si="574"/>
        <v>2.5591324815063956</v>
      </c>
      <c r="AH1497" s="13">
        <f t="shared" si="554"/>
        <v>2.5591324815063956</v>
      </c>
    </row>
    <row r="1498" spans="1:34" x14ac:dyDescent="0.2">
      <c r="A1498" s="8">
        <f t="shared" si="575"/>
        <v>148800</v>
      </c>
      <c r="B1498" s="9">
        <f t="shared" si="552"/>
        <v>148.80000000000001</v>
      </c>
      <c r="C1498" s="13">
        <f>tarifest3(A1498,$A$3,Param!$B$5,Param!$C$5,Param!$D$5,Param!$E$5,Param!$B$6,Param!$C$6,Param!$D$6,Param!$E$6)</f>
        <v>53159</v>
      </c>
      <c r="D1498" s="3">
        <f t="shared" si="565"/>
        <v>35.725134408602152</v>
      </c>
      <c r="E1498" s="3">
        <f>tarifest3grenz(A1498,$A$3,Param!$B$5,Param!$C$5,Param!$D$5,Param!$E$5,Param!$B$6,Param!$C$6,Param!$D$6,Param!$E$6)*100</f>
        <v>42</v>
      </c>
      <c r="F1498" s="13">
        <f>soli3(C1498,$A$3,Param!$J$4,Param!$J$5,Param!$J$6)</f>
        <v>2923.74</v>
      </c>
      <c r="G1498" s="3">
        <f>soli3grenz(C1498,$A$3,Param!$J$4,Param!$J$5,Param!$J$6)*100</f>
        <v>5.5</v>
      </c>
      <c r="H1498" s="13">
        <f t="shared" si="556"/>
        <v>56082.74</v>
      </c>
      <c r="I1498" s="3">
        <f t="shared" si="555"/>
        <v>37.690013440860213</v>
      </c>
      <c r="J1498" s="13">
        <f t="shared" si="557"/>
        <v>44.309999999999995</v>
      </c>
      <c r="K1498" s="13">
        <f>tarifest3(A1498,$A$3,Param!$B$10,Param!$C$10,Param!$D$10,Param!$E$10,Param!$B$11,Param!$C$11,Param!$D$11,Param!$E$11)</f>
        <v>57505</v>
      </c>
      <c r="L1498" s="3">
        <f t="shared" si="566"/>
        <v>38.645833333333336</v>
      </c>
      <c r="M1498" s="3">
        <f>tarifest3grenz(A1498,$A$3,Param!$B$10,Param!$C$10,Param!$D$10,Param!$E$10,Param!$B$11,Param!$C$11,Param!$D$11,Param!$E$11)*100</f>
        <v>42</v>
      </c>
      <c r="N1498" s="3">
        <f t="shared" si="567"/>
        <v>43105</v>
      </c>
      <c r="O1498" s="3">
        <f t="shared" si="568"/>
        <v>28.968413978494624</v>
      </c>
      <c r="P1498" s="13">
        <f t="shared" si="558"/>
        <v>104160</v>
      </c>
      <c r="Q1498" s="13">
        <f t="shared" si="569"/>
        <v>0</v>
      </c>
      <c r="R1498" s="13">
        <f>tarifest3(A1498-$K$3,$A$3,Param!$B$10,Param!$C$10,Param!$D$10,Param!$E$10,Param!$B$11,Param!$C$11,Param!$D$11,Param!$E$11)</f>
        <v>48865</v>
      </c>
      <c r="S1498" s="3">
        <f t="shared" si="570"/>
        <v>32.839381720430104</v>
      </c>
      <c r="T1498" s="3">
        <f>IF(A1498&lt;$K$3,$K$2,tarifest3grenz(A1498-$K$3,$A$3,Param!$B$10,Param!$C$10,Param!$D$10,Param!$E$10,Param!$B$11,Param!$C$11,Param!$D$11,Param!$E$11))*100</f>
        <v>42</v>
      </c>
      <c r="U1498" s="3">
        <f>MAX(K1498-tarifest3($K$3,$A$3,Param!$B$10,Param!$C$10,Param!$D$10,Param!$E$10,Param!$B$11,Param!$C$11,Param!$D$11,Param!$E$11),0)</f>
        <v>52275</v>
      </c>
      <c r="V1498" s="3">
        <f t="shared" si="571"/>
        <v>35.131048387096776</v>
      </c>
      <c r="W1498" s="3">
        <f t="shared" si="572"/>
        <v>42</v>
      </c>
      <c r="X1498" s="3">
        <f>soli3grenz(K1498,$A$3,Param!$J$9,Param!$J$10,Param!$J$11)*100</f>
        <v>5.5</v>
      </c>
      <c r="Y1498" s="13">
        <f t="shared" si="559"/>
        <v>52275</v>
      </c>
      <c r="Z1498" s="3">
        <f t="shared" si="573"/>
        <v>35.131048387096776</v>
      </c>
      <c r="AA1498" s="13">
        <f t="shared" si="560"/>
        <v>42</v>
      </c>
      <c r="AB1498" s="13">
        <f t="shared" si="561"/>
        <v>-3807.739999999998</v>
      </c>
      <c r="AC1498" s="13">
        <f t="shared" si="562"/>
        <v>-2.558965053763437</v>
      </c>
      <c r="AD1498" s="13">
        <f t="shared" si="563"/>
        <v>-2.3099999999999952</v>
      </c>
      <c r="AE1498" s="3">
        <f t="shared" si="564"/>
        <v>0</v>
      </c>
      <c r="AF1498" s="13">
        <f t="shared" si="553"/>
        <v>3807.739999999998</v>
      </c>
      <c r="AG1498" s="13">
        <f t="shared" si="574"/>
        <v>2.558965053763437</v>
      </c>
      <c r="AH1498" s="13">
        <f t="shared" si="554"/>
        <v>2.558965053763437</v>
      </c>
    </row>
    <row r="1499" spans="1:34" x14ac:dyDescent="0.2">
      <c r="A1499" s="8">
        <f t="shared" si="575"/>
        <v>148900</v>
      </c>
      <c r="B1499" s="9">
        <f t="shared" si="552"/>
        <v>148.9</v>
      </c>
      <c r="C1499" s="13">
        <f>tarifest3(A1499,$A$3,Param!$B$5,Param!$C$5,Param!$D$5,Param!$E$5,Param!$B$6,Param!$C$6,Param!$D$6,Param!$E$6)</f>
        <v>53201</v>
      </c>
      <c r="D1499" s="3">
        <f t="shared" si="565"/>
        <v>35.729348556077909</v>
      </c>
      <c r="E1499" s="3">
        <f>tarifest3grenz(A1499,$A$3,Param!$B$5,Param!$C$5,Param!$D$5,Param!$E$5,Param!$B$6,Param!$C$6,Param!$D$6,Param!$E$6)*100</f>
        <v>42</v>
      </c>
      <c r="F1499" s="13">
        <f>soli3(C1499,$A$3,Param!$J$4,Param!$J$5,Param!$J$6)</f>
        <v>2926.05</v>
      </c>
      <c r="G1499" s="3">
        <f>soli3grenz(C1499,$A$3,Param!$J$4,Param!$J$5,Param!$J$6)*100</f>
        <v>5.5</v>
      </c>
      <c r="H1499" s="13">
        <f t="shared" si="556"/>
        <v>56127.05</v>
      </c>
      <c r="I1499" s="3">
        <f t="shared" si="555"/>
        <v>37.694459368703832</v>
      </c>
      <c r="J1499" s="13">
        <f t="shared" si="557"/>
        <v>44.309999999999995</v>
      </c>
      <c r="K1499" s="13">
        <f>tarifest3(A1499,$A$3,Param!$B$10,Param!$C$10,Param!$D$10,Param!$E$10,Param!$B$11,Param!$C$11,Param!$D$11,Param!$E$11)</f>
        <v>57547</v>
      </c>
      <c r="L1499" s="3">
        <f t="shared" si="566"/>
        <v>38.648085963734054</v>
      </c>
      <c r="M1499" s="3">
        <f>tarifest3grenz(A1499,$A$3,Param!$B$10,Param!$C$10,Param!$D$10,Param!$E$10,Param!$B$11,Param!$C$11,Param!$D$11,Param!$E$11)*100</f>
        <v>42</v>
      </c>
      <c r="N1499" s="3">
        <f t="shared" si="567"/>
        <v>43147</v>
      </c>
      <c r="O1499" s="3">
        <f t="shared" si="568"/>
        <v>28.977165883143048</v>
      </c>
      <c r="P1499" s="13">
        <f t="shared" si="558"/>
        <v>104230</v>
      </c>
      <c r="Q1499" s="13">
        <f t="shared" si="569"/>
        <v>0</v>
      </c>
      <c r="R1499" s="13">
        <f>tarifest3(A1499-$K$3,$A$3,Param!$B$10,Param!$C$10,Param!$D$10,Param!$E$10,Param!$B$11,Param!$C$11,Param!$D$11,Param!$E$11)</f>
        <v>48907</v>
      </c>
      <c r="S1499" s="3">
        <f t="shared" si="570"/>
        <v>32.845533915379448</v>
      </c>
      <c r="T1499" s="3">
        <f>IF(A1499&lt;$K$3,$K$2,tarifest3grenz(A1499-$K$3,$A$3,Param!$B$10,Param!$C$10,Param!$D$10,Param!$E$10,Param!$B$11,Param!$C$11,Param!$D$11,Param!$E$11))*100</f>
        <v>42</v>
      </c>
      <c r="U1499" s="3">
        <f>MAX(K1499-tarifest3($K$3,$A$3,Param!$B$10,Param!$C$10,Param!$D$10,Param!$E$10,Param!$B$11,Param!$C$11,Param!$D$11,Param!$E$11),0)</f>
        <v>52317</v>
      </c>
      <c r="V1499" s="3">
        <f t="shared" si="571"/>
        <v>35.135661517797182</v>
      </c>
      <c r="W1499" s="3">
        <f t="shared" si="572"/>
        <v>42</v>
      </c>
      <c r="X1499" s="3">
        <f>soli3grenz(K1499,$A$3,Param!$J$9,Param!$J$10,Param!$J$11)*100</f>
        <v>5.5</v>
      </c>
      <c r="Y1499" s="13">
        <f t="shared" si="559"/>
        <v>52317</v>
      </c>
      <c r="Z1499" s="3">
        <f t="shared" si="573"/>
        <v>35.135661517797182</v>
      </c>
      <c r="AA1499" s="13">
        <f t="shared" si="560"/>
        <v>42</v>
      </c>
      <c r="AB1499" s="13">
        <f t="shared" si="561"/>
        <v>-3810.0500000000029</v>
      </c>
      <c r="AC1499" s="13">
        <f t="shared" si="562"/>
        <v>-2.5587978509066502</v>
      </c>
      <c r="AD1499" s="13">
        <f t="shared" si="563"/>
        <v>-2.3099999999999952</v>
      </c>
      <c r="AE1499" s="3">
        <f t="shared" si="564"/>
        <v>0</v>
      </c>
      <c r="AF1499" s="13">
        <f t="shared" si="553"/>
        <v>3810.0500000000029</v>
      </c>
      <c r="AG1499" s="13">
        <f t="shared" si="574"/>
        <v>2.5587978509066502</v>
      </c>
      <c r="AH1499" s="13">
        <f t="shared" si="554"/>
        <v>2.5587978509066502</v>
      </c>
    </row>
    <row r="1500" spans="1:34" x14ac:dyDescent="0.2">
      <c r="A1500" s="8">
        <f t="shared" si="575"/>
        <v>149000</v>
      </c>
      <c r="B1500" s="9">
        <f t="shared" si="552"/>
        <v>149</v>
      </c>
      <c r="C1500" s="13">
        <f>tarifest3(A1500,$A$3,Param!$B$5,Param!$C$5,Param!$D$5,Param!$E$5,Param!$B$6,Param!$C$6,Param!$D$6,Param!$E$6)</f>
        <v>53243</v>
      </c>
      <c r="D1500" s="3">
        <f t="shared" si="565"/>
        <v>35.733557046979861</v>
      </c>
      <c r="E1500" s="3">
        <f>tarifest3grenz(A1500,$A$3,Param!$B$5,Param!$C$5,Param!$D$5,Param!$E$5,Param!$B$6,Param!$C$6,Param!$D$6,Param!$E$6)*100</f>
        <v>42</v>
      </c>
      <c r="F1500" s="13">
        <f>soli3(C1500,$A$3,Param!$J$4,Param!$J$5,Param!$J$6)</f>
        <v>2928.36</v>
      </c>
      <c r="G1500" s="3">
        <f>soli3grenz(C1500,$A$3,Param!$J$4,Param!$J$5,Param!$J$6)*100</f>
        <v>5.5</v>
      </c>
      <c r="H1500" s="13">
        <f t="shared" si="556"/>
        <v>56171.360000000001</v>
      </c>
      <c r="I1500" s="3">
        <f t="shared" si="555"/>
        <v>37.698899328859056</v>
      </c>
      <c r="J1500" s="13">
        <f t="shared" si="557"/>
        <v>44.309999999999995</v>
      </c>
      <c r="K1500" s="13">
        <f>tarifest3(A1500,$A$3,Param!$B$10,Param!$C$10,Param!$D$10,Param!$E$10,Param!$B$11,Param!$C$11,Param!$D$11,Param!$E$11)</f>
        <v>57589</v>
      </c>
      <c r="L1500" s="3">
        <f t="shared" si="566"/>
        <v>38.650335570469792</v>
      </c>
      <c r="M1500" s="3">
        <f>tarifest3grenz(A1500,$A$3,Param!$B$10,Param!$C$10,Param!$D$10,Param!$E$10,Param!$B$11,Param!$C$11,Param!$D$11,Param!$E$11)*100</f>
        <v>42</v>
      </c>
      <c r="N1500" s="3">
        <f t="shared" si="567"/>
        <v>43189</v>
      </c>
      <c r="O1500" s="3">
        <f t="shared" si="568"/>
        <v>28.985906040268457</v>
      </c>
      <c r="P1500" s="13">
        <f t="shared" si="558"/>
        <v>104300</v>
      </c>
      <c r="Q1500" s="13">
        <f t="shared" si="569"/>
        <v>0</v>
      </c>
      <c r="R1500" s="13">
        <f>tarifest3(A1500-$K$3,$A$3,Param!$B$10,Param!$C$10,Param!$D$10,Param!$E$10,Param!$B$11,Param!$C$11,Param!$D$11,Param!$E$11)</f>
        <v>48949</v>
      </c>
      <c r="S1500" s="3">
        <f t="shared" si="570"/>
        <v>32.851677852348992</v>
      </c>
      <c r="T1500" s="3">
        <f>IF(A1500&lt;$K$3,$K$2,tarifest3grenz(A1500-$K$3,$A$3,Param!$B$10,Param!$C$10,Param!$D$10,Param!$E$10,Param!$B$11,Param!$C$11,Param!$D$11,Param!$E$11))*100</f>
        <v>42</v>
      </c>
      <c r="U1500" s="3">
        <f>MAX(K1500-tarifest3($K$3,$A$3,Param!$B$10,Param!$C$10,Param!$D$10,Param!$E$10,Param!$B$11,Param!$C$11,Param!$D$11,Param!$E$11),0)</f>
        <v>52359</v>
      </c>
      <c r="V1500" s="3">
        <f t="shared" si="571"/>
        <v>35.140268456375843</v>
      </c>
      <c r="W1500" s="3">
        <f t="shared" si="572"/>
        <v>42</v>
      </c>
      <c r="X1500" s="3">
        <f>soli3grenz(K1500,$A$3,Param!$J$9,Param!$J$10,Param!$J$11)*100</f>
        <v>5.5</v>
      </c>
      <c r="Y1500" s="13">
        <f t="shared" si="559"/>
        <v>52359</v>
      </c>
      <c r="Z1500" s="3">
        <f t="shared" si="573"/>
        <v>35.140268456375843</v>
      </c>
      <c r="AA1500" s="13">
        <f t="shared" si="560"/>
        <v>42</v>
      </c>
      <c r="AB1500" s="13">
        <f t="shared" si="561"/>
        <v>-3812.3600000000006</v>
      </c>
      <c r="AC1500" s="13">
        <f t="shared" si="562"/>
        <v>-2.5586308724832136</v>
      </c>
      <c r="AD1500" s="13">
        <f t="shared" si="563"/>
        <v>-2.3099999999999952</v>
      </c>
      <c r="AE1500" s="3">
        <f t="shared" si="564"/>
        <v>0</v>
      </c>
      <c r="AF1500" s="13">
        <f t="shared" si="553"/>
        <v>3812.3600000000006</v>
      </c>
      <c r="AG1500" s="13">
        <f t="shared" si="574"/>
        <v>2.5586308724832136</v>
      </c>
      <c r="AH1500" s="13">
        <f t="shared" si="554"/>
        <v>2.5586308724832136</v>
      </c>
    </row>
    <row r="1501" spans="1:34" x14ac:dyDescent="0.2">
      <c r="A1501" s="8">
        <f t="shared" si="575"/>
        <v>149100</v>
      </c>
      <c r="B1501" s="9">
        <f t="shared" si="552"/>
        <v>149.1</v>
      </c>
      <c r="C1501" s="13">
        <f>tarifest3(A1501,$A$3,Param!$B$5,Param!$C$5,Param!$D$5,Param!$E$5,Param!$B$6,Param!$C$6,Param!$D$6,Param!$E$6)</f>
        <v>53285</v>
      </c>
      <c r="D1501" s="3">
        <f t="shared" si="565"/>
        <v>35.737759892689468</v>
      </c>
      <c r="E1501" s="3">
        <f>tarifest3grenz(A1501,$A$3,Param!$B$5,Param!$C$5,Param!$D$5,Param!$E$5,Param!$B$6,Param!$C$6,Param!$D$6,Param!$E$6)*100</f>
        <v>42</v>
      </c>
      <c r="F1501" s="13">
        <f>soli3(C1501,$A$3,Param!$J$4,Param!$J$5,Param!$J$6)</f>
        <v>2930.67</v>
      </c>
      <c r="G1501" s="3">
        <f>soli3grenz(C1501,$A$3,Param!$J$4,Param!$J$5,Param!$J$6)*100</f>
        <v>5.5</v>
      </c>
      <c r="H1501" s="13">
        <f t="shared" si="556"/>
        <v>56215.67</v>
      </c>
      <c r="I1501" s="3">
        <f t="shared" si="555"/>
        <v>37.703333333333333</v>
      </c>
      <c r="J1501" s="13">
        <f t="shared" si="557"/>
        <v>44.309999999999995</v>
      </c>
      <c r="K1501" s="13">
        <f>tarifest3(A1501,$A$3,Param!$B$10,Param!$C$10,Param!$D$10,Param!$E$10,Param!$B$11,Param!$C$11,Param!$D$11,Param!$E$11)</f>
        <v>57631</v>
      </c>
      <c r="L1501" s="3">
        <f t="shared" si="566"/>
        <v>38.652582159624416</v>
      </c>
      <c r="M1501" s="3">
        <f>tarifest3grenz(A1501,$A$3,Param!$B$10,Param!$C$10,Param!$D$10,Param!$E$10,Param!$B$11,Param!$C$11,Param!$D$11,Param!$E$11)*100</f>
        <v>42</v>
      </c>
      <c r="N1501" s="3">
        <f t="shared" si="567"/>
        <v>43231</v>
      </c>
      <c r="O1501" s="3">
        <f t="shared" si="568"/>
        <v>28.994634473507713</v>
      </c>
      <c r="P1501" s="13">
        <f t="shared" si="558"/>
        <v>104370</v>
      </c>
      <c r="Q1501" s="13">
        <f t="shared" si="569"/>
        <v>0</v>
      </c>
      <c r="R1501" s="13">
        <f>tarifest3(A1501-$K$3,$A$3,Param!$B$10,Param!$C$10,Param!$D$10,Param!$E$10,Param!$B$11,Param!$C$11,Param!$D$11,Param!$E$11)</f>
        <v>48991</v>
      </c>
      <c r="S1501" s="3">
        <f t="shared" si="570"/>
        <v>32.857813547954393</v>
      </c>
      <c r="T1501" s="3">
        <f>IF(A1501&lt;$K$3,$K$2,tarifest3grenz(A1501-$K$3,$A$3,Param!$B$10,Param!$C$10,Param!$D$10,Param!$E$10,Param!$B$11,Param!$C$11,Param!$D$11,Param!$E$11))*100</f>
        <v>42</v>
      </c>
      <c r="U1501" s="3">
        <f>MAX(K1501-tarifest3($K$3,$A$3,Param!$B$10,Param!$C$10,Param!$D$10,Param!$E$10,Param!$B$11,Param!$C$11,Param!$D$11,Param!$E$11),0)</f>
        <v>52401</v>
      </c>
      <c r="V1501" s="3">
        <f t="shared" si="571"/>
        <v>35.144869215291749</v>
      </c>
      <c r="W1501" s="3">
        <f t="shared" si="572"/>
        <v>42</v>
      </c>
      <c r="X1501" s="3">
        <f>soli3grenz(K1501,$A$3,Param!$J$9,Param!$J$10,Param!$J$11)*100</f>
        <v>5.5</v>
      </c>
      <c r="Y1501" s="13">
        <f t="shared" si="559"/>
        <v>52401</v>
      </c>
      <c r="Z1501" s="3">
        <f t="shared" si="573"/>
        <v>35.144869215291749</v>
      </c>
      <c r="AA1501" s="13">
        <f t="shared" si="560"/>
        <v>42</v>
      </c>
      <c r="AB1501" s="13">
        <f t="shared" si="561"/>
        <v>-3814.6699999999983</v>
      </c>
      <c r="AC1501" s="13">
        <f t="shared" si="562"/>
        <v>-2.5584641180415844</v>
      </c>
      <c r="AD1501" s="13">
        <f t="shared" si="563"/>
        <v>-2.3099999999999952</v>
      </c>
      <c r="AE1501" s="3">
        <f t="shared" si="564"/>
        <v>0</v>
      </c>
      <c r="AF1501" s="13">
        <f t="shared" si="553"/>
        <v>3814.6699999999983</v>
      </c>
      <c r="AG1501" s="13">
        <f t="shared" si="574"/>
        <v>2.5584641180415844</v>
      </c>
      <c r="AH1501" s="13">
        <f t="shared" si="554"/>
        <v>2.5584641180415844</v>
      </c>
    </row>
    <row r="1502" spans="1:34" x14ac:dyDescent="0.2">
      <c r="A1502" s="8">
        <f t="shared" si="575"/>
        <v>149200</v>
      </c>
      <c r="B1502" s="9">
        <f t="shared" si="552"/>
        <v>149.19999999999999</v>
      </c>
      <c r="C1502" s="13">
        <f>tarifest3(A1502,$A$3,Param!$B$5,Param!$C$5,Param!$D$5,Param!$E$5,Param!$B$6,Param!$C$6,Param!$D$6,Param!$E$6)</f>
        <v>53327</v>
      </c>
      <c r="D1502" s="3">
        <f t="shared" si="565"/>
        <v>35.741957104557642</v>
      </c>
      <c r="E1502" s="3">
        <f>tarifest3grenz(A1502,$A$3,Param!$B$5,Param!$C$5,Param!$D$5,Param!$E$5,Param!$B$6,Param!$C$6,Param!$D$6,Param!$E$6)*100</f>
        <v>42</v>
      </c>
      <c r="F1502" s="13">
        <f>soli3(C1502,$A$3,Param!$J$4,Param!$J$5,Param!$J$6)</f>
        <v>2932.98</v>
      </c>
      <c r="G1502" s="3">
        <f>soli3grenz(C1502,$A$3,Param!$J$4,Param!$J$5,Param!$J$6)*100</f>
        <v>5.5</v>
      </c>
      <c r="H1502" s="13">
        <f t="shared" si="556"/>
        <v>56259.98</v>
      </c>
      <c r="I1502" s="3">
        <f t="shared" si="555"/>
        <v>37.70776139410188</v>
      </c>
      <c r="J1502" s="13">
        <f t="shared" si="557"/>
        <v>44.309999999999995</v>
      </c>
      <c r="K1502" s="13">
        <f>tarifest3(A1502,$A$3,Param!$B$10,Param!$C$10,Param!$D$10,Param!$E$10,Param!$B$11,Param!$C$11,Param!$D$11,Param!$E$11)</f>
        <v>57673</v>
      </c>
      <c r="L1502" s="3">
        <f t="shared" si="566"/>
        <v>38.654825737265412</v>
      </c>
      <c r="M1502" s="3">
        <f>tarifest3grenz(A1502,$A$3,Param!$B$10,Param!$C$10,Param!$D$10,Param!$E$10,Param!$B$11,Param!$C$11,Param!$D$11,Param!$E$11)*100</f>
        <v>42</v>
      </c>
      <c r="N1502" s="3">
        <f t="shared" si="567"/>
        <v>43273</v>
      </c>
      <c r="O1502" s="3">
        <f t="shared" si="568"/>
        <v>29.003351206434321</v>
      </c>
      <c r="P1502" s="13">
        <f t="shared" si="558"/>
        <v>104440</v>
      </c>
      <c r="Q1502" s="13">
        <f t="shared" si="569"/>
        <v>0</v>
      </c>
      <c r="R1502" s="13">
        <f>tarifest3(A1502-$K$3,$A$3,Param!$B$10,Param!$C$10,Param!$D$10,Param!$E$10,Param!$B$11,Param!$C$11,Param!$D$11,Param!$E$11)</f>
        <v>49033</v>
      </c>
      <c r="S1502" s="3">
        <f t="shared" si="570"/>
        <v>32.863941018766759</v>
      </c>
      <c r="T1502" s="3">
        <f>IF(A1502&lt;$K$3,$K$2,tarifest3grenz(A1502-$K$3,$A$3,Param!$B$10,Param!$C$10,Param!$D$10,Param!$E$10,Param!$B$11,Param!$C$11,Param!$D$11,Param!$E$11))*100</f>
        <v>42</v>
      </c>
      <c r="U1502" s="3">
        <f>MAX(K1502-tarifest3($K$3,$A$3,Param!$B$10,Param!$C$10,Param!$D$10,Param!$E$10,Param!$B$11,Param!$C$11,Param!$D$11,Param!$E$11),0)</f>
        <v>52443</v>
      </c>
      <c r="V1502" s="3">
        <f t="shared" si="571"/>
        <v>35.149463806970509</v>
      </c>
      <c r="W1502" s="3">
        <f t="shared" si="572"/>
        <v>42</v>
      </c>
      <c r="X1502" s="3">
        <f>soli3grenz(K1502,$A$3,Param!$J$9,Param!$J$10,Param!$J$11)*100</f>
        <v>5.5</v>
      </c>
      <c r="Y1502" s="13">
        <f t="shared" si="559"/>
        <v>52443</v>
      </c>
      <c r="Z1502" s="3">
        <f t="shared" si="573"/>
        <v>35.149463806970509</v>
      </c>
      <c r="AA1502" s="13">
        <f t="shared" si="560"/>
        <v>42</v>
      </c>
      <c r="AB1502" s="13">
        <f t="shared" si="561"/>
        <v>-3816.9800000000032</v>
      </c>
      <c r="AC1502" s="13">
        <f t="shared" si="562"/>
        <v>-2.5582975871313707</v>
      </c>
      <c r="AD1502" s="13">
        <f t="shared" si="563"/>
        <v>-2.3099999999999952</v>
      </c>
      <c r="AE1502" s="3">
        <f t="shared" si="564"/>
        <v>0</v>
      </c>
      <c r="AF1502" s="13">
        <f t="shared" si="553"/>
        <v>3816.9800000000032</v>
      </c>
      <c r="AG1502" s="13">
        <f t="shared" si="574"/>
        <v>2.5582975871313707</v>
      </c>
      <c r="AH1502" s="13">
        <f t="shared" si="554"/>
        <v>2.5582975871313707</v>
      </c>
    </row>
    <row r="1503" spans="1:34" x14ac:dyDescent="0.2">
      <c r="A1503" s="8">
        <f t="shared" si="575"/>
        <v>149300</v>
      </c>
      <c r="B1503" s="9">
        <f t="shared" si="552"/>
        <v>149.30000000000001</v>
      </c>
      <c r="C1503" s="13">
        <f>tarifest3(A1503,$A$3,Param!$B$5,Param!$C$5,Param!$D$5,Param!$E$5,Param!$B$6,Param!$C$6,Param!$D$6,Param!$E$6)</f>
        <v>53369</v>
      </c>
      <c r="D1503" s="3">
        <f t="shared" si="565"/>
        <v>35.746148693904885</v>
      </c>
      <c r="E1503" s="3">
        <f>tarifest3grenz(A1503,$A$3,Param!$B$5,Param!$C$5,Param!$D$5,Param!$E$5,Param!$B$6,Param!$C$6,Param!$D$6,Param!$E$6)*100</f>
        <v>42</v>
      </c>
      <c r="F1503" s="13">
        <f>soli3(C1503,$A$3,Param!$J$4,Param!$J$5,Param!$J$6)</f>
        <v>2935.29</v>
      </c>
      <c r="G1503" s="3">
        <f>soli3grenz(C1503,$A$3,Param!$J$4,Param!$J$5,Param!$J$6)*100</f>
        <v>5.5</v>
      </c>
      <c r="H1503" s="13">
        <f t="shared" si="556"/>
        <v>56304.29</v>
      </c>
      <c r="I1503" s="3">
        <f t="shared" si="555"/>
        <v>37.712183523107839</v>
      </c>
      <c r="J1503" s="13">
        <f t="shared" si="557"/>
        <v>44.309999999999995</v>
      </c>
      <c r="K1503" s="13">
        <f>tarifest3(A1503,$A$3,Param!$B$10,Param!$C$10,Param!$D$10,Param!$E$10,Param!$B$11,Param!$C$11,Param!$D$11,Param!$E$11)</f>
        <v>57715</v>
      </c>
      <c r="L1503" s="3">
        <f t="shared" si="566"/>
        <v>38.657066309444069</v>
      </c>
      <c r="M1503" s="3">
        <f>tarifest3grenz(A1503,$A$3,Param!$B$10,Param!$C$10,Param!$D$10,Param!$E$10,Param!$B$11,Param!$C$11,Param!$D$11,Param!$E$11)*100</f>
        <v>42</v>
      </c>
      <c r="N1503" s="3">
        <f t="shared" si="567"/>
        <v>43315</v>
      </c>
      <c r="O1503" s="3">
        <f t="shared" si="568"/>
        <v>29.012056262558605</v>
      </c>
      <c r="P1503" s="13">
        <f t="shared" si="558"/>
        <v>104510</v>
      </c>
      <c r="Q1503" s="13">
        <f t="shared" si="569"/>
        <v>0</v>
      </c>
      <c r="R1503" s="13">
        <f>tarifest3(A1503-$K$3,$A$3,Param!$B$10,Param!$C$10,Param!$D$10,Param!$E$10,Param!$B$11,Param!$C$11,Param!$D$11,Param!$E$11)</f>
        <v>49075</v>
      </c>
      <c r="S1503" s="3">
        <f t="shared" si="570"/>
        <v>32.870060281312789</v>
      </c>
      <c r="T1503" s="3">
        <f>IF(A1503&lt;$K$3,$K$2,tarifest3grenz(A1503-$K$3,$A$3,Param!$B$10,Param!$C$10,Param!$D$10,Param!$E$10,Param!$B$11,Param!$C$11,Param!$D$11,Param!$E$11))*100</f>
        <v>42</v>
      </c>
      <c r="U1503" s="3">
        <f>MAX(K1503-tarifest3($K$3,$A$3,Param!$B$10,Param!$C$10,Param!$D$10,Param!$E$10,Param!$B$11,Param!$C$11,Param!$D$11,Param!$E$11),0)</f>
        <v>52485</v>
      </c>
      <c r="V1503" s="3">
        <f t="shared" si="571"/>
        <v>35.154052243804422</v>
      </c>
      <c r="W1503" s="3">
        <f t="shared" si="572"/>
        <v>42</v>
      </c>
      <c r="X1503" s="3">
        <f>soli3grenz(K1503,$A$3,Param!$J$9,Param!$J$10,Param!$J$11)*100</f>
        <v>5.5</v>
      </c>
      <c r="Y1503" s="13">
        <f t="shared" si="559"/>
        <v>52485</v>
      </c>
      <c r="Z1503" s="3">
        <f t="shared" si="573"/>
        <v>35.154052243804422</v>
      </c>
      <c r="AA1503" s="13">
        <f t="shared" si="560"/>
        <v>42</v>
      </c>
      <c r="AB1503" s="13">
        <f t="shared" si="561"/>
        <v>-3819.2900000000009</v>
      </c>
      <c r="AC1503" s="13">
        <f t="shared" si="562"/>
        <v>-2.5581312793034172</v>
      </c>
      <c r="AD1503" s="13">
        <f t="shared" si="563"/>
        <v>-2.3099999999999952</v>
      </c>
      <c r="AE1503" s="3">
        <f t="shared" si="564"/>
        <v>0</v>
      </c>
      <c r="AF1503" s="13">
        <f t="shared" si="553"/>
        <v>3819.2900000000009</v>
      </c>
      <c r="AG1503" s="13">
        <f t="shared" si="574"/>
        <v>2.5581312793034172</v>
      </c>
      <c r="AH1503" s="13">
        <f t="shared" si="554"/>
        <v>2.5581312793034172</v>
      </c>
    </row>
    <row r="1504" spans="1:34" x14ac:dyDescent="0.2">
      <c r="A1504" s="8">
        <f t="shared" si="575"/>
        <v>149400</v>
      </c>
      <c r="B1504" s="9">
        <f t="shared" si="552"/>
        <v>149.4</v>
      </c>
      <c r="C1504" s="13">
        <f>tarifest3(A1504,$A$3,Param!$B$5,Param!$C$5,Param!$D$5,Param!$E$5,Param!$B$6,Param!$C$6,Param!$D$6,Param!$E$6)</f>
        <v>53411</v>
      </c>
      <c r="D1504" s="3">
        <f t="shared" si="565"/>
        <v>35.750334672021417</v>
      </c>
      <c r="E1504" s="3">
        <f>tarifest3grenz(A1504,$A$3,Param!$B$5,Param!$C$5,Param!$D$5,Param!$E$5,Param!$B$6,Param!$C$6,Param!$D$6,Param!$E$6)*100</f>
        <v>42</v>
      </c>
      <c r="F1504" s="13">
        <f>soli3(C1504,$A$3,Param!$J$4,Param!$J$5,Param!$J$6)</f>
        <v>2937.6</v>
      </c>
      <c r="G1504" s="3">
        <f>soli3grenz(C1504,$A$3,Param!$J$4,Param!$J$5,Param!$J$6)*100</f>
        <v>5.5</v>
      </c>
      <c r="H1504" s="13">
        <f t="shared" si="556"/>
        <v>56348.6</v>
      </c>
      <c r="I1504" s="3">
        <f t="shared" si="555"/>
        <v>37.716599732262381</v>
      </c>
      <c r="J1504" s="13">
        <f t="shared" si="557"/>
        <v>44.309999999999995</v>
      </c>
      <c r="K1504" s="13">
        <f>tarifest3(A1504,$A$3,Param!$B$10,Param!$C$10,Param!$D$10,Param!$E$10,Param!$B$11,Param!$C$11,Param!$D$11,Param!$E$11)</f>
        <v>57757</v>
      </c>
      <c r="L1504" s="3">
        <f t="shared" si="566"/>
        <v>38.659303882195452</v>
      </c>
      <c r="M1504" s="3">
        <f>tarifest3grenz(A1504,$A$3,Param!$B$10,Param!$C$10,Param!$D$10,Param!$E$10,Param!$B$11,Param!$C$11,Param!$D$11,Param!$E$11)*100</f>
        <v>42</v>
      </c>
      <c r="N1504" s="3">
        <f t="shared" si="567"/>
        <v>43357</v>
      </c>
      <c r="O1504" s="3">
        <f t="shared" si="568"/>
        <v>29.020749665327976</v>
      </c>
      <c r="P1504" s="13">
        <f t="shared" si="558"/>
        <v>104580</v>
      </c>
      <c r="Q1504" s="13">
        <f t="shared" si="569"/>
        <v>0</v>
      </c>
      <c r="R1504" s="13">
        <f>tarifest3(A1504-$K$3,$A$3,Param!$B$10,Param!$C$10,Param!$D$10,Param!$E$10,Param!$B$11,Param!$C$11,Param!$D$11,Param!$E$11)</f>
        <v>49117</v>
      </c>
      <c r="S1504" s="3">
        <f t="shared" si="570"/>
        <v>32.876171352074969</v>
      </c>
      <c r="T1504" s="3">
        <f>IF(A1504&lt;$K$3,$K$2,tarifest3grenz(A1504-$K$3,$A$3,Param!$B$10,Param!$C$10,Param!$D$10,Param!$E$10,Param!$B$11,Param!$C$11,Param!$D$11,Param!$E$11))*100</f>
        <v>42</v>
      </c>
      <c r="U1504" s="3">
        <f>MAX(K1504-tarifest3($K$3,$A$3,Param!$B$10,Param!$C$10,Param!$D$10,Param!$E$10,Param!$B$11,Param!$C$11,Param!$D$11,Param!$E$11),0)</f>
        <v>52527</v>
      </c>
      <c r="V1504" s="3">
        <f t="shared" si="571"/>
        <v>35.158634538152612</v>
      </c>
      <c r="W1504" s="3">
        <f t="shared" si="572"/>
        <v>42</v>
      </c>
      <c r="X1504" s="3">
        <f>soli3grenz(K1504,$A$3,Param!$J$9,Param!$J$10,Param!$J$11)*100</f>
        <v>5.5</v>
      </c>
      <c r="Y1504" s="13">
        <f t="shared" si="559"/>
        <v>52527</v>
      </c>
      <c r="Z1504" s="3">
        <f t="shared" si="573"/>
        <v>35.158634538152612</v>
      </c>
      <c r="AA1504" s="13">
        <f t="shared" si="560"/>
        <v>42</v>
      </c>
      <c r="AB1504" s="13">
        <f t="shared" si="561"/>
        <v>-3821.5999999999985</v>
      </c>
      <c r="AC1504" s="13">
        <f t="shared" si="562"/>
        <v>-2.5579651941097694</v>
      </c>
      <c r="AD1504" s="13">
        <f t="shared" si="563"/>
        <v>-2.3099999999999952</v>
      </c>
      <c r="AE1504" s="3">
        <f t="shared" si="564"/>
        <v>0</v>
      </c>
      <c r="AF1504" s="13">
        <f t="shared" si="553"/>
        <v>3821.5999999999985</v>
      </c>
      <c r="AG1504" s="13">
        <f t="shared" si="574"/>
        <v>2.5579651941097694</v>
      </c>
      <c r="AH1504" s="13">
        <f t="shared" si="554"/>
        <v>2.5579651941097694</v>
      </c>
    </row>
    <row r="1505" spans="1:34" x14ac:dyDescent="0.2">
      <c r="A1505" s="8">
        <f t="shared" si="575"/>
        <v>149500</v>
      </c>
      <c r="B1505" s="9">
        <f t="shared" si="552"/>
        <v>149.5</v>
      </c>
      <c r="C1505" s="13">
        <f>tarifest3(A1505,$A$3,Param!$B$5,Param!$C$5,Param!$D$5,Param!$E$5,Param!$B$6,Param!$C$6,Param!$D$6,Param!$E$6)</f>
        <v>53453</v>
      </c>
      <c r="D1505" s="3">
        <f t="shared" si="565"/>
        <v>35.754515050167221</v>
      </c>
      <c r="E1505" s="3">
        <f>tarifest3grenz(A1505,$A$3,Param!$B$5,Param!$C$5,Param!$D$5,Param!$E$5,Param!$B$6,Param!$C$6,Param!$D$6,Param!$E$6)*100</f>
        <v>42</v>
      </c>
      <c r="F1505" s="13">
        <f>soli3(C1505,$A$3,Param!$J$4,Param!$J$5,Param!$J$6)</f>
        <v>2939.91</v>
      </c>
      <c r="G1505" s="3">
        <f>soli3grenz(C1505,$A$3,Param!$J$4,Param!$J$5,Param!$J$6)*100</f>
        <v>5.5</v>
      </c>
      <c r="H1505" s="13">
        <f t="shared" si="556"/>
        <v>56392.91</v>
      </c>
      <c r="I1505" s="3">
        <f t="shared" si="555"/>
        <v>37.72101003344482</v>
      </c>
      <c r="J1505" s="13">
        <f t="shared" si="557"/>
        <v>44.309999999999995</v>
      </c>
      <c r="K1505" s="13">
        <f>tarifest3(A1505,$A$3,Param!$B$10,Param!$C$10,Param!$D$10,Param!$E$10,Param!$B$11,Param!$C$11,Param!$D$11,Param!$E$11)</f>
        <v>57799</v>
      </c>
      <c r="L1505" s="3">
        <f t="shared" si="566"/>
        <v>38.661538461538463</v>
      </c>
      <c r="M1505" s="3">
        <f>tarifest3grenz(A1505,$A$3,Param!$B$10,Param!$C$10,Param!$D$10,Param!$E$10,Param!$B$11,Param!$C$11,Param!$D$11,Param!$E$11)*100</f>
        <v>42</v>
      </c>
      <c r="N1505" s="3">
        <f t="shared" si="567"/>
        <v>43399</v>
      </c>
      <c r="O1505" s="3">
        <f t="shared" si="568"/>
        <v>29.029431438127091</v>
      </c>
      <c r="P1505" s="13">
        <f t="shared" si="558"/>
        <v>104650</v>
      </c>
      <c r="Q1505" s="13">
        <f t="shared" si="569"/>
        <v>0</v>
      </c>
      <c r="R1505" s="13">
        <f>tarifest3(A1505-$K$3,$A$3,Param!$B$10,Param!$C$10,Param!$D$10,Param!$E$10,Param!$B$11,Param!$C$11,Param!$D$11,Param!$E$11)</f>
        <v>49159</v>
      </c>
      <c r="S1505" s="3">
        <f t="shared" si="570"/>
        <v>32.882274247491637</v>
      </c>
      <c r="T1505" s="3">
        <f>IF(A1505&lt;$K$3,$K$2,tarifest3grenz(A1505-$K$3,$A$3,Param!$B$10,Param!$C$10,Param!$D$10,Param!$E$10,Param!$B$11,Param!$C$11,Param!$D$11,Param!$E$11))*100</f>
        <v>42</v>
      </c>
      <c r="U1505" s="3">
        <f>MAX(K1505-tarifest3($K$3,$A$3,Param!$B$10,Param!$C$10,Param!$D$10,Param!$E$10,Param!$B$11,Param!$C$11,Param!$D$11,Param!$E$11),0)</f>
        <v>52569</v>
      </c>
      <c r="V1505" s="3">
        <f t="shared" si="571"/>
        <v>35.163210702341132</v>
      </c>
      <c r="W1505" s="3">
        <f t="shared" si="572"/>
        <v>42</v>
      </c>
      <c r="X1505" s="3">
        <f>soli3grenz(K1505,$A$3,Param!$J$9,Param!$J$10,Param!$J$11)*100</f>
        <v>5.5</v>
      </c>
      <c r="Y1505" s="13">
        <f t="shared" si="559"/>
        <v>52569</v>
      </c>
      <c r="Z1505" s="3">
        <f t="shared" si="573"/>
        <v>35.163210702341132</v>
      </c>
      <c r="AA1505" s="13">
        <f t="shared" si="560"/>
        <v>42</v>
      </c>
      <c r="AB1505" s="13">
        <f t="shared" si="561"/>
        <v>-3823.9100000000035</v>
      </c>
      <c r="AC1505" s="13">
        <f t="shared" si="562"/>
        <v>-2.5577993311036877</v>
      </c>
      <c r="AD1505" s="13">
        <f t="shared" si="563"/>
        <v>-2.3099999999999952</v>
      </c>
      <c r="AE1505" s="3">
        <f t="shared" si="564"/>
        <v>0</v>
      </c>
      <c r="AF1505" s="13">
        <f t="shared" si="553"/>
        <v>3823.9100000000035</v>
      </c>
      <c r="AG1505" s="13">
        <f t="shared" si="574"/>
        <v>2.5577993311036877</v>
      </c>
      <c r="AH1505" s="13">
        <f t="shared" si="554"/>
        <v>2.5577993311036877</v>
      </c>
    </row>
    <row r="1506" spans="1:34" x14ac:dyDescent="0.2">
      <c r="A1506" s="8">
        <f t="shared" si="575"/>
        <v>149600</v>
      </c>
      <c r="B1506" s="9">
        <f t="shared" si="552"/>
        <v>149.6</v>
      </c>
      <c r="C1506" s="13">
        <f>tarifest3(A1506,$A$3,Param!$B$5,Param!$C$5,Param!$D$5,Param!$E$5,Param!$B$6,Param!$C$6,Param!$D$6,Param!$E$6)</f>
        <v>53495</v>
      </c>
      <c r="D1506" s="3">
        <f t="shared" si="565"/>
        <v>35.758689839572192</v>
      </c>
      <c r="E1506" s="3">
        <f>tarifest3grenz(A1506,$A$3,Param!$B$5,Param!$C$5,Param!$D$5,Param!$E$5,Param!$B$6,Param!$C$6,Param!$D$6,Param!$E$6)*100</f>
        <v>42</v>
      </c>
      <c r="F1506" s="13">
        <f>soli3(C1506,$A$3,Param!$J$4,Param!$J$5,Param!$J$6)</f>
        <v>2942.22</v>
      </c>
      <c r="G1506" s="3">
        <f>soli3grenz(C1506,$A$3,Param!$J$4,Param!$J$5,Param!$J$6)*100</f>
        <v>5.5</v>
      </c>
      <c r="H1506" s="13">
        <f t="shared" si="556"/>
        <v>56437.22</v>
      </c>
      <c r="I1506" s="3">
        <f t="shared" si="555"/>
        <v>37.725414438502675</v>
      </c>
      <c r="J1506" s="13">
        <f t="shared" si="557"/>
        <v>44.309999999999995</v>
      </c>
      <c r="K1506" s="13">
        <f>tarifest3(A1506,$A$3,Param!$B$10,Param!$C$10,Param!$D$10,Param!$E$10,Param!$B$11,Param!$C$11,Param!$D$11,Param!$E$11)</f>
        <v>57841</v>
      </c>
      <c r="L1506" s="3">
        <f t="shared" si="566"/>
        <v>38.663770053475936</v>
      </c>
      <c r="M1506" s="3">
        <f>tarifest3grenz(A1506,$A$3,Param!$B$10,Param!$C$10,Param!$D$10,Param!$E$10,Param!$B$11,Param!$C$11,Param!$D$11,Param!$E$11)*100</f>
        <v>42</v>
      </c>
      <c r="N1506" s="3">
        <f t="shared" si="567"/>
        <v>43441</v>
      </c>
      <c r="O1506" s="3">
        <f t="shared" si="568"/>
        <v>29.038101604278076</v>
      </c>
      <c r="P1506" s="13">
        <f t="shared" si="558"/>
        <v>104720</v>
      </c>
      <c r="Q1506" s="13">
        <f t="shared" si="569"/>
        <v>0</v>
      </c>
      <c r="R1506" s="13">
        <f>tarifest3(A1506-$K$3,$A$3,Param!$B$10,Param!$C$10,Param!$D$10,Param!$E$10,Param!$B$11,Param!$C$11,Param!$D$11,Param!$E$11)</f>
        <v>49201</v>
      </c>
      <c r="S1506" s="3">
        <f t="shared" si="570"/>
        <v>32.888368983957214</v>
      </c>
      <c r="T1506" s="3">
        <f>IF(A1506&lt;$K$3,$K$2,tarifest3grenz(A1506-$K$3,$A$3,Param!$B$10,Param!$C$10,Param!$D$10,Param!$E$10,Param!$B$11,Param!$C$11,Param!$D$11,Param!$E$11))*100</f>
        <v>42</v>
      </c>
      <c r="U1506" s="3">
        <f>MAX(K1506-tarifest3($K$3,$A$3,Param!$B$10,Param!$C$10,Param!$D$10,Param!$E$10,Param!$B$11,Param!$C$11,Param!$D$11,Param!$E$11),0)</f>
        <v>52611</v>
      </c>
      <c r="V1506" s="3">
        <f t="shared" si="571"/>
        <v>35.167780748663105</v>
      </c>
      <c r="W1506" s="3">
        <f t="shared" si="572"/>
        <v>42</v>
      </c>
      <c r="X1506" s="3">
        <f>soli3grenz(K1506,$A$3,Param!$J$9,Param!$J$10,Param!$J$11)*100</f>
        <v>5.5</v>
      </c>
      <c r="Y1506" s="13">
        <f t="shared" si="559"/>
        <v>52611</v>
      </c>
      <c r="Z1506" s="3">
        <f t="shared" si="573"/>
        <v>35.167780748663105</v>
      </c>
      <c r="AA1506" s="13">
        <f t="shared" si="560"/>
        <v>42</v>
      </c>
      <c r="AB1506" s="13">
        <f t="shared" si="561"/>
        <v>-3826.2200000000012</v>
      </c>
      <c r="AC1506" s="13">
        <f t="shared" si="562"/>
        <v>-2.5576336898395695</v>
      </c>
      <c r="AD1506" s="13">
        <f t="shared" si="563"/>
        <v>-2.3099999999999952</v>
      </c>
      <c r="AE1506" s="3">
        <f t="shared" si="564"/>
        <v>0</v>
      </c>
      <c r="AF1506" s="13">
        <f t="shared" si="553"/>
        <v>3826.2200000000012</v>
      </c>
      <c r="AG1506" s="13">
        <f t="shared" si="574"/>
        <v>2.5576336898395695</v>
      </c>
      <c r="AH1506" s="13">
        <f t="shared" si="554"/>
        <v>2.5576336898395695</v>
      </c>
    </row>
    <row r="1507" spans="1:34" x14ac:dyDescent="0.2">
      <c r="A1507" s="8">
        <f t="shared" si="575"/>
        <v>149700</v>
      </c>
      <c r="B1507" s="9">
        <f t="shared" si="552"/>
        <v>149.69999999999999</v>
      </c>
      <c r="C1507" s="13">
        <f>tarifest3(A1507,$A$3,Param!$B$5,Param!$C$5,Param!$D$5,Param!$E$5,Param!$B$6,Param!$C$6,Param!$D$6,Param!$E$6)</f>
        <v>53537</v>
      </c>
      <c r="D1507" s="3">
        <f t="shared" si="565"/>
        <v>35.762859051436209</v>
      </c>
      <c r="E1507" s="3">
        <f>tarifest3grenz(A1507,$A$3,Param!$B$5,Param!$C$5,Param!$D$5,Param!$E$5,Param!$B$6,Param!$C$6,Param!$D$6,Param!$E$6)*100</f>
        <v>42</v>
      </c>
      <c r="F1507" s="13">
        <f>soli3(C1507,$A$3,Param!$J$4,Param!$J$5,Param!$J$6)</f>
        <v>2944.53</v>
      </c>
      <c r="G1507" s="3">
        <f>soli3grenz(C1507,$A$3,Param!$J$4,Param!$J$5,Param!$J$6)*100</f>
        <v>5.5</v>
      </c>
      <c r="H1507" s="13">
        <f t="shared" si="556"/>
        <v>56481.53</v>
      </c>
      <c r="I1507" s="3">
        <f t="shared" si="555"/>
        <v>37.729812959251838</v>
      </c>
      <c r="J1507" s="13">
        <f t="shared" si="557"/>
        <v>44.309999999999995</v>
      </c>
      <c r="K1507" s="13">
        <f>tarifest3(A1507,$A$3,Param!$B$10,Param!$C$10,Param!$D$10,Param!$E$10,Param!$B$11,Param!$C$11,Param!$D$11,Param!$E$11)</f>
        <v>57883</v>
      </c>
      <c r="L1507" s="3">
        <f t="shared" si="566"/>
        <v>38.665998663994657</v>
      </c>
      <c r="M1507" s="3">
        <f>tarifest3grenz(A1507,$A$3,Param!$B$10,Param!$C$10,Param!$D$10,Param!$E$10,Param!$B$11,Param!$C$11,Param!$D$11,Param!$E$11)*100</f>
        <v>42</v>
      </c>
      <c r="N1507" s="3">
        <f t="shared" si="567"/>
        <v>43483</v>
      </c>
      <c r="O1507" s="3">
        <f t="shared" si="568"/>
        <v>29.04676018704075</v>
      </c>
      <c r="P1507" s="13">
        <f t="shared" si="558"/>
        <v>104790</v>
      </c>
      <c r="Q1507" s="13">
        <f t="shared" si="569"/>
        <v>0</v>
      </c>
      <c r="R1507" s="13">
        <f>tarifest3(A1507-$K$3,$A$3,Param!$B$10,Param!$C$10,Param!$D$10,Param!$E$10,Param!$B$11,Param!$C$11,Param!$D$11,Param!$E$11)</f>
        <v>49243</v>
      </c>
      <c r="S1507" s="3">
        <f t="shared" si="570"/>
        <v>32.894455577822313</v>
      </c>
      <c r="T1507" s="3">
        <f>IF(A1507&lt;$K$3,$K$2,tarifest3grenz(A1507-$K$3,$A$3,Param!$B$10,Param!$C$10,Param!$D$10,Param!$E$10,Param!$B$11,Param!$C$11,Param!$D$11,Param!$E$11))*100</f>
        <v>42</v>
      </c>
      <c r="U1507" s="3">
        <f>MAX(K1507-tarifest3($K$3,$A$3,Param!$B$10,Param!$C$10,Param!$D$10,Param!$E$10,Param!$B$11,Param!$C$11,Param!$D$11,Param!$E$11),0)</f>
        <v>52653</v>
      </c>
      <c r="V1507" s="3">
        <f t="shared" si="571"/>
        <v>35.172344689378761</v>
      </c>
      <c r="W1507" s="3">
        <f t="shared" si="572"/>
        <v>42</v>
      </c>
      <c r="X1507" s="3">
        <f>soli3grenz(K1507,$A$3,Param!$J$9,Param!$J$10,Param!$J$11)*100</f>
        <v>5.5</v>
      </c>
      <c r="Y1507" s="13">
        <f t="shared" si="559"/>
        <v>52653</v>
      </c>
      <c r="Z1507" s="3">
        <f t="shared" si="573"/>
        <v>35.172344689378761</v>
      </c>
      <c r="AA1507" s="13">
        <f t="shared" si="560"/>
        <v>42</v>
      </c>
      <c r="AB1507" s="13">
        <f t="shared" si="561"/>
        <v>-3828.5299999999988</v>
      </c>
      <c r="AC1507" s="13">
        <f t="shared" si="562"/>
        <v>-2.5574682698730768</v>
      </c>
      <c r="AD1507" s="13">
        <f t="shared" si="563"/>
        <v>-2.3099999999999952</v>
      </c>
      <c r="AE1507" s="3">
        <f t="shared" si="564"/>
        <v>0</v>
      </c>
      <c r="AF1507" s="13">
        <f t="shared" si="553"/>
        <v>3828.5299999999988</v>
      </c>
      <c r="AG1507" s="13">
        <f t="shared" si="574"/>
        <v>2.5574682698730768</v>
      </c>
      <c r="AH1507" s="13">
        <f t="shared" si="554"/>
        <v>2.5574682698730768</v>
      </c>
    </row>
    <row r="1508" spans="1:34" x14ac:dyDescent="0.2">
      <c r="A1508" s="8">
        <f t="shared" si="575"/>
        <v>149800</v>
      </c>
      <c r="B1508" s="9">
        <f t="shared" si="552"/>
        <v>149.80000000000001</v>
      </c>
      <c r="C1508" s="13">
        <f>tarifest3(A1508,$A$3,Param!$B$5,Param!$C$5,Param!$D$5,Param!$E$5,Param!$B$6,Param!$C$6,Param!$D$6,Param!$E$6)</f>
        <v>53579</v>
      </c>
      <c r="D1508" s="3">
        <f t="shared" si="565"/>
        <v>35.767022696929239</v>
      </c>
      <c r="E1508" s="3">
        <f>tarifest3grenz(A1508,$A$3,Param!$B$5,Param!$C$5,Param!$D$5,Param!$E$5,Param!$B$6,Param!$C$6,Param!$D$6,Param!$E$6)*100</f>
        <v>42</v>
      </c>
      <c r="F1508" s="13">
        <f>soli3(C1508,$A$3,Param!$J$4,Param!$J$5,Param!$J$6)</f>
        <v>2946.84</v>
      </c>
      <c r="G1508" s="3">
        <f>soli3grenz(C1508,$A$3,Param!$J$4,Param!$J$5,Param!$J$6)*100</f>
        <v>5.5</v>
      </c>
      <c r="H1508" s="13">
        <f t="shared" si="556"/>
        <v>56525.84</v>
      </c>
      <c r="I1508" s="3">
        <f t="shared" si="555"/>
        <v>37.734205607476632</v>
      </c>
      <c r="J1508" s="13">
        <f t="shared" si="557"/>
        <v>44.309999999999995</v>
      </c>
      <c r="K1508" s="13">
        <f>tarifest3(A1508,$A$3,Param!$B$10,Param!$C$10,Param!$D$10,Param!$E$10,Param!$B$11,Param!$C$11,Param!$D$11,Param!$E$11)</f>
        <v>57925</v>
      </c>
      <c r="L1508" s="3">
        <f t="shared" si="566"/>
        <v>38.668224299065415</v>
      </c>
      <c r="M1508" s="3">
        <f>tarifest3grenz(A1508,$A$3,Param!$B$10,Param!$C$10,Param!$D$10,Param!$E$10,Param!$B$11,Param!$C$11,Param!$D$11,Param!$E$11)*100</f>
        <v>42</v>
      </c>
      <c r="N1508" s="3">
        <f t="shared" si="567"/>
        <v>43525</v>
      </c>
      <c r="O1508" s="3">
        <f t="shared" si="568"/>
        <v>29.055407209612817</v>
      </c>
      <c r="P1508" s="13">
        <f t="shared" si="558"/>
        <v>104860</v>
      </c>
      <c r="Q1508" s="13">
        <f t="shared" si="569"/>
        <v>0</v>
      </c>
      <c r="R1508" s="13">
        <f>tarifest3(A1508-$K$3,$A$3,Param!$B$10,Param!$C$10,Param!$D$10,Param!$E$10,Param!$B$11,Param!$C$11,Param!$D$11,Param!$E$11)</f>
        <v>49285</v>
      </c>
      <c r="S1508" s="3">
        <f t="shared" si="570"/>
        <v>32.900534045393862</v>
      </c>
      <c r="T1508" s="3">
        <f>IF(A1508&lt;$K$3,$K$2,tarifest3grenz(A1508-$K$3,$A$3,Param!$B$10,Param!$C$10,Param!$D$10,Param!$E$10,Param!$B$11,Param!$C$11,Param!$D$11,Param!$E$11))*100</f>
        <v>42</v>
      </c>
      <c r="U1508" s="3">
        <f>MAX(K1508-tarifest3($K$3,$A$3,Param!$B$10,Param!$C$10,Param!$D$10,Param!$E$10,Param!$B$11,Param!$C$11,Param!$D$11,Param!$E$11),0)</f>
        <v>52695</v>
      </c>
      <c r="V1508" s="3">
        <f t="shared" si="571"/>
        <v>35.176902536715623</v>
      </c>
      <c r="W1508" s="3">
        <f t="shared" si="572"/>
        <v>42</v>
      </c>
      <c r="X1508" s="3">
        <f>soli3grenz(K1508,$A$3,Param!$J$9,Param!$J$10,Param!$J$11)*100</f>
        <v>5.5</v>
      </c>
      <c r="Y1508" s="13">
        <f t="shared" si="559"/>
        <v>52695</v>
      </c>
      <c r="Z1508" s="3">
        <f t="shared" si="573"/>
        <v>35.176902536715623</v>
      </c>
      <c r="AA1508" s="13">
        <f t="shared" si="560"/>
        <v>42</v>
      </c>
      <c r="AB1508" s="13">
        <f t="shared" si="561"/>
        <v>-3830.8399999999965</v>
      </c>
      <c r="AC1508" s="13">
        <f t="shared" si="562"/>
        <v>-2.5573030707610087</v>
      </c>
      <c r="AD1508" s="13">
        <f t="shared" si="563"/>
        <v>-2.3099999999999952</v>
      </c>
      <c r="AE1508" s="3">
        <f t="shared" si="564"/>
        <v>0</v>
      </c>
      <c r="AF1508" s="13">
        <f t="shared" si="553"/>
        <v>3830.8399999999965</v>
      </c>
      <c r="AG1508" s="13">
        <f t="shared" si="574"/>
        <v>2.5573030707610087</v>
      </c>
      <c r="AH1508" s="13">
        <f t="shared" si="554"/>
        <v>2.5573030707610087</v>
      </c>
    </row>
    <row r="1509" spans="1:34" x14ac:dyDescent="0.2">
      <c r="A1509" s="8">
        <f t="shared" si="575"/>
        <v>149900</v>
      </c>
      <c r="B1509" s="9">
        <f t="shared" si="552"/>
        <v>149.9</v>
      </c>
      <c r="C1509" s="13">
        <f>tarifest3(A1509,$A$3,Param!$B$5,Param!$C$5,Param!$D$5,Param!$E$5,Param!$B$6,Param!$C$6,Param!$D$6,Param!$E$6)</f>
        <v>53621</v>
      </c>
      <c r="D1509" s="3">
        <f t="shared" si="565"/>
        <v>35.771180787191462</v>
      </c>
      <c r="E1509" s="3">
        <f>tarifest3grenz(A1509,$A$3,Param!$B$5,Param!$C$5,Param!$D$5,Param!$E$5,Param!$B$6,Param!$C$6,Param!$D$6,Param!$E$6)*100</f>
        <v>42</v>
      </c>
      <c r="F1509" s="13">
        <f>soli3(C1509,$A$3,Param!$J$4,Param!$J$5,Param!$J$6)</f>
        <v>2949.15</v>
      </c>
      <c r="G1509" s="3">
        <f>soli3grenz(C1509,$A$3,Param!$J$4,Param!$J$5,Param!$J$6)*100</f>
        <v>5.5</v>
      </c>
      <c r="H1509" s="13">
        <f t="shared" si="556"/>
        <v>56570.15</v>
      </c>
      <c r="I1509" s="3">
        <f t="shared" si="555"/>
        <v>37.738592394929952</v>
      </c>
      <c r="J1509" s="13">
        <f t="shared" si="557"/>
        <v>44.309999999999995</v>
      </c>
      <c r="K1509" s="13">
        <f>tarifest3(A1509,$A$3,Param!$B$10,Param!$C$10,Param!$D$10,Param!$E$10,Param!$B$11,Param!$C$11,Param!$D$11,Param!$E$11)</f>
        <v>57967</v>
      </c>
      <c r="L1509" s="3">
        <f t="shared" si="566"/>
        <v>38.670446964643098</v>
      </c>
      <c r="M1509" s="3">
        <f>tarifest3grenz(A1509,$A$3,Param!$B$10,Param!$C$10,Param!$D$10,Param!$E$10,Param!$B$11,Param!$C$11,Param!$D$11,Param!$E$11)*100</f>
        <v>42</v>
      </c>
      <c r="N1509" s="3">
        <f t="shared" si="567"/>
        <v>43567</v>
      </c>
      <c r="O1509" s="3">
        <f t="shared" si="568"/>
        <v>29.064042695130087</v>
      </c>
      <c r="P1509" s="13">
        <f t="shared" si="558"/>
        <v>104930</v>
      </c>
      <c r="Q1509" s="13">
        <f t="shared" si="569"/>
        <v>0</v>
      </c>
      <c r="R1509" s="13">
        <f>tarifest3(A1509-$K$3,$A$3,Param!$B$10,Param!$C$10,Param!$D$10,Param!$E$10,Param!$B$11,Param!$C$11,Param!$D$11,Param!$E$11)</f>
        <v>49327</v>
      </c>
      <c r="S1509" s="3">
        <f t="shared" si="570"/>
        <v>32.906604402935294</v>
      </c>
      <c r="T1509" s="3">
        <f>IF(A1509&lt;$K$3,$K$2,tarifest3grenz(A1509-$K$3,$A$3,Param!$B$10,Param!$C$10,Param!$D$10,Param!$E$10,Param!$B$11,Param!$C$11,Param!$D$11,Param!$E$11))*100</f>
        <v>42</v>
      </c>
      <c r="U1509" s="3">
        <f>MAX(K1509-tarifest3($K$3,$A$3,Param!$B$10,Param!$C$10,Param!$D$10,Param!$E$10,Param!$B$11,Param!$C$11,Param!$D$11,Param!$E$11),0)</f>
        <v>52737</v>
      </c>
      <c r="V1509" s="3">
        <f t="shared" si="571"/>
        <v>35.18145430286858</v>
      </c>
      <c r="W1509" s="3">
        <f t="shared" si="572"/>
        <v>42</v>
      </c>
      <c r="X1509" s="3">
        <f>soli3grenz(K1509,$A$3,Param!$J$9,Param!$J$10,Param!$J$11)*100</f>
        <v>5.5</v>
      </c>
      <c r="Y1509" s="13">
        <f t="shared" si="559"/>
        <v>52737</v>
      </c>
      <c r="Z1509" s="3">
        <f t="shared" si="573"/>
        <v>35.18145430286858</v>
      </c>
      <c r="AA1509" s="13">
        <f t="shared" si="560"/>
        <v>42</v>
      </c>
      <c r="AB1509" s="13">
        <f t="shared" si="561"/>
        <v>-3833.1500000000015</v>
      </c>
      <c r="AC1509" s="13">
        <f t="shared" si="562"/>
        <v>-2.557138092061372</v>
      </c>
      <c r="AD1509" s="13">
        <f t="shared" si="563"/>
        <v>-2.3099999999999952</v>
      </c>
      <c r="AE1509" s="3">
        <f t="shared" si="564"/>
        <v>0</v>
      </c>
      <c r="AF1509" s="13">
        <f t="shared" si="553"/>
        <v>3833.1500000000015</v>
      </c>
      <c r="AG1509" s="13">
        <f t="shared" si="574"/>
        <v>2.557138092061372</v>
      </c>
      <c r="AH1509" s="13">
        <f t="shared" si="554"/>
        <v>2.557138092061372</v>
      </c>
    </row>
    <row r="1510" spans="1:34" x14ac:dyDescent="0.2">
      <c r="A1510" s="8">
        <f t="shared" si="575"/>
        <v>150000</v>
      </c>
      <c r="B1510" s="9">
        <f t="shared" si="552"/>
        <v>150</v>
      </c>
      <c r="C1510" s="13">
        <f>tarifest3(A1510,$A$3,Param!$B$5,Param!$C$5,Param!$D$5,Param!$E$5,Param!$B$6,Param!$C$6,Param!$D$6,Param!$E$6)</f>
        <v>53663</v>
      </c>
      <c r="D1510" s="3">
        <f t="shared" si="565"/>
        <v>35.775333333333329</v>
      </c>
      <c r="E1510" s="3">
        <f>tarifest3grenz(A1510,$A$3,Param!$B$5,Param!$C$5,Param!$D$5,Param!$E$5,Param!$B$6,Param!$C$6,Param!$D$6,Param!$E$6)*100</f>
        <v>42</v>
      </c>
      <c r="F1510" s="13">
        <f>soli3(C1510,$A$3,Param!$J$4,Param!$J$5,Param!$J$6)</f>
        <v>2951.46</v>
      </c>
      <c r="G1510" s="3">
        <f>soli3grenz(C1510,$A$3,Param!$J$4,Param!$J$5,Param!$J$6)*100</f>
        <v>5.5</v>
      </c>
      <c r="H1510" s="13">
        <f t="shared" si="556"/>
        <v>56614.46</v>
      </c>
      <c r="I1510" s="3">
        <f t="shared" si="555"/>
        <v>37.742973333333332</v>
      </c>
      <c r="J1510" s="13">
        <f t="shared" si="557"/>
        <v>44.309999999999995</v>
      </c>
      <c r="K1510" s="13">
        <f>tarifest3(A1510,$A$3,Param!$B$10,Param!$C$10,Param!$D$10,Param!$E$10,Param!$B$11,Param!$C$11,Param!$D$11,Param!$E$11)</f>
        <v>58009</v>
      </c>
      <c r="L1510" s="3">
        <f t="shared" si="566"/>
        <v>38.672666666666665</v>
      </c>
      <c r="M1510" s="3">
        <f>tarifest3grenz(A1510,$A$3,Param!$B$10,Param!$C$10,Param!$D$10,Param!$E$10,Param!$B$11,Param!$C$11,Param!$D$11,Param!$E$11)*100</f>
        <v>42</v>
      </c>
      <c r="N1510" s="3">
        <f t="shared" si="567"/>
        <v>43609</v>
      </c>
      <c r="O1510" s="3">
        <f t="shared" si="568"/>
        <v>29.07266666666667</v>
      </c>
      <c r="P1510" s="13">
        <f t="shared" si="558"/>
        <v>105000</v>
      </c>
      <c r="Q1510" s="13">
        <f t="shared" si="569"/>
        <v>0</v>
      </c>
      <c r="R1510" s="13">
        <f>tarifest3(A1510-$K$3,$A$3,Param!$B$10,Param!$C$10,Param!$D$10,Param!$E$10,Param!$B$11,Param!$C$11,Param!$D$11,Param!$E$11)</f>
        <v>49369</v>
      </c>
      <c r="S1510" s="3">
        <f t="shared" si="570"/>
        <v>32.912666666666667</v>
      </c>
      <c r="T1510" s="3">
        <f>IF(A1510&lt;$K$3,$K$2,tarifest3grenz(A1510-$K$3,$A$3,Param!$B$10,Param!$C$10,Param!$D$10,Param!$E$10,Param!$B$11,Param!$C$11,Param!$D$11,Param!$E$11))*100</f>
        <v>42</v>
      </c>
      <c r="U1510" s="3">
        <f>MAX(K1510-tarifest3($K$3,$A$3,Param!$B$10,Param!$C$10,Param!$D$10,Param!$E$10,Param!$B$11,Param!$C$11,Param!$D$11,Param!$E$11),0)</f>
        <v>52779</v>
      </c>
      <c r="V1510" s="3">
        <f t="shared" si="571"/>
        <v>35.186</v>
      </c>
      <c r="W1510" s="3">
        <f t="shared" si="572"/>
        <v>42</v>
      </c>
      <c r="X1510" s="3">
        <f>soli3grenz(K1510,$A$3,Param!$J$9,Param!$J$10,Param!$J$11)*100</f>
        <v>5.5</v>
      </c>
      <c r="Y1510" s="13">
        <f t="shared" si="559"/>
        <v>52779</v>
      </c>
      <c r="Z1510" s="3">
        <f t="shared" si="573"/>
        <v>35.186</v>
      </c>
      <c r="AA1510" s="13">
        <f t="shared" si="560"/>
        <v>42</v>
      </c>
      <c r="AB1510" s="13">
        <f t="shared" si="561"/>
        <v>-3835.4599999999991</v>
      </c>
      <c r="AC1510" s="13">
        <f t="shared" si="562"/>
        <v>-2.5569733333333318</v>
      </c>
      <c r="AD1510" s="13">
        <f t="shared" si="563"/>
        <v>-2.3099999999999952</v>
      </c>
      <c r="AE1510" s="3">
        <f t="shared" si="564"/>
        <v>0</v>
      </c>
      <c r="AF1510" s="13">
        <f t="shared" si="553"/>
        <v>3835.4599999999991</v>
      </c>
      <c r="AG1510" s="13">
        <f t="shared" si="574"/>
        <v>2.5569733333333318</v>
      </c>
      <c r="AH1510" s="13">
        <f t="shared" si="554"/>
        <v>2.5569733333333318</v>
      </c>
    </row>
    <row r="1511" spans="1:34" x14ac:dyDescent="0.2">
      <c r="A1511" s="8">
        <f t="shared" si="575"/>
        <v>150100</v>
      </c>
      <c r="B1511" s="9">
        <f t="shared" si="552"/>
        <v>150.1</v>
      </c>
      <c r="C1511" s="13">
        <f>tarifest3(A1511,$A$3,Param!$B$5,Param!$C$5,Param!$D$5,Param!$E$5,Param!$B$6,Param!$C$6,Param!$D$6,Param!$E$6)</f>
        <v>53705</v>
      </c>
      <c r="D1511" s="3">
        <f t="shared" si="565"/>
        <v>35.779480346435712</v>
      </c>
      <c r="E1511" s="3">
        <f>tarifest3grenz(A1511,$A$3,Param!$B$5,Param!$C$5,Param!$D$5,Param!$E$5,Param!$B$6,Param!$C$6,Param!$D$6,Param!$E$6)*100</f>
        <v>42</v>
      </c>
      <c r="F1511" s="13">
        <f>soli3(C1511,$A$3,Param!$J$4,Param!$J$5,Param!$J$6)</f>
        <v>2953.77</v>
      </c>
      <c r="G1511" s="3">
        <f>soli3grenz(C1511,$A$3,Param!$J$4,Param!$J$5,Param!$J$6)*100</f>
        <v>5.5</v>
      </c>
      <c r="H1511" s="13">
        <f t="shared" si="556"/>
        <v>56658.77</v>
      </c>
      <c r="I1511" s="3">
        <f t="shared" si="555"/>
        <v>37.747348434377081</v>
      </c>
      <c r="J1511" s="13">
        <f t="shared" si="557"/>
        <v>44.309999999999995</v>
      </c>
      <c r="K1511" s="13">
        <f>tarifest3(A1511,$A$3,Param!$B$10,Param!$C$10,Param!$D$10,Param!$E$10,Param!$B$11,Param!$C$11,Param!$D$11,Param!$E$11)</f>
        <v>58051</v>
      </c>
      <c r="L1511" s="3">
        <f t="shared" si="566"/>
        <v>38.674883411059298</v>
      </c>
      <c r="M1511" s="3">
        <f>tarifest3grenz(A1511,$A$3,Param!$B$10,Param!$C$10,Param!$D$10,Param!$E$10,Param!$B$11,Param!$C$11,Param!$D$11,Param!$E$11)*100</f>
        <v>42</v>
      </c>
      <c r="N1511" s="3">
        <f t="shared" si="567"/>
        <v>43651</v>
      </c>
      <c r="O1511" s="3">
        <f t="shared" si="568"/>
        <v>29.081279147235179</v>
      </c>
      <c r="P1511" s="13">
        <f t="shared" si="558"/>
        <v>105070</v>
      </c>
      <c r="Q1511" s="13">
        <f t="shared" si="569"/>
        <v>0</v>
      </c>
      <c r="R1511" s="13">
        <f>tarifest3(A1511-$K$3,$A$3,Param!$B$10,Param!$C$10,Param!$D$10,Param!$E$10,Param!$B$11,Param!$C$11,Param!$D$11,Param!$E$11)</f>
        <v>49411</v>
      </c>
      <c r="S1511" s="3">
        <f t="shared" si="570"/>
        <v>32.918720852764821</v>
      </c>
      <c r="T1511" s="3">
        <f>IF(A1511&lt;$K$3,$K$2,tarifest3grenz(A1511-$K$3,$A$3,Param!$B$10,Param!$C$10,Param!$D$10,Param!$E$10,Param!$B$11,Param!$C$11,Param!$D$11,Param!$E$11))*100</f>
        <v>42</v>
      </c>
      <c r="U1511" s="3">
        <f>MAX(K1511-tarifest3($K$3,$A$3,Param!$B$10,Param!$C$10,Param!$D$10,Param!$E$10,Param!$B$11,Param!$C$11,Param!$D$11,Param!$E$11),0)</f>
        <v>52821</v>
      </c>
      <c r="V1511" s="3">
        <f t="shared" si="571"/>
        <v>35.190539640239834</v>
      </c>
      <c r="W1511" s="3">
        <f t="shared" si="572"/>
        <v>42</v>
      </c>
      <c r="X1511" s="3">
        <f>soli3grenz(K1511,$A$3,Param!$J$9,Param!$J$10,Param!$J$11)*100</f>
        <v>5.5</v>
      </c>
      <c r="Y1511" s="13">
        <f t="shared" si="559"/>
        <v>52821</v>
      </c>
      <c r="Z1511" s="3">
        <f t="shared" si="573"/>
        <v>35.190539640239834</v>
      </c>
      <c r="AA1511" s="13">
        <f t="shared" si="560"/>
        <v>42</v>
      </c>
      <c r="AB1511" s="13">
        <f t="shared" si="561"/>
        <v>-3837.7699999999968</v>
      </c>
      <c r="AC1511" s="13">
        <f t="shared" si="562"/>
        <v>-2.5568087941372468</v>
      </c>
      <c r="AD1511" s="13">
        <f t="shared" si="563"/>
        <v>-2.3099999999999952</v>
      </c>
      <c r="AE1511" s="3">
        <f t="shared" si="564"/>
        <v>0</v>
      </c>
      <c r="AF1511" s="13">
        <f t="shared" si="553"/>
        <v>3837.7699999999968</v>
      </c>
      <c r="AG1511" s="13">
        <f t="shared" si="574"/>
        <v>2.5568087941372468</v>
      </c>
      <c r="AH1511" s="13">
        <f t="shared" si="554"/>
        <v>2.5568087941372468</v>
      </c>
    </row>
    <row r="1512" spans="1:34" x14ac:dyDescent="0.2">
      <c r="A1512" s="8">
        <f t="shared" si="575"/>
        <v>150200</v>
      </c>
      <c r="B1512" s="9">
        <f t="shared" si="552"/>
        <v>150.19999999999999</v>
      </c>
      <c r="C1512" s="13">
        <f>tarifest3(A1512,$A$3,Param!$B$5,Param!$C$5,Param!$D$5,Param!$E$5,Param!$B$6,Param!$C$6,Param!$D$6,Param!$E$6)</f>
        <v>53747</v>
      </c>
      <c r="D1512" s="3">
        <f t="shared" si="565"/>
        <v>35.783621837549937</v>
      </c>
      <c r="E1512" s="3">
        <f>tarifest3grenz(A1512,$A$3,Param!$B$5,Param!$C$5,Param!$D$5,Param!$E$5,Param!$B$6,Param!$C$6,Param!$D$6,Param!$E$6)*100</f>
        <v>42</v>
      </c>
      <c r="F1512" s="13">
        <f>soli3(C1512,$A$3,Param!$J$4,Param!$J$5,Param!$J$6)</f>
        <v>2956.08</v>
      </c>
      <c r="G1512" s="3">
        <f>soli3grenz(C1512,$A$3,Param!$J$4,Param!$J$5,Param!$J$6)*100</f>
        <v>5.5</v>
      </c>
      <c r="H1512" s="13">
        <f t="shared" si="556"/>
        <v>56703.08</v>
      </c>
      <c r="I1512" s="3">
        <f t="shared" si="555"/>
        <v>37.751717709720374</v>
      </c>
      <c r="J1512" s="13">
        <f t="shared" si="557"/>
        <v>44.309999999999995</v>
      </c>
      <c r="K1512" s="13">
        <f>tarifest3(A1512,$A$3,Param!$B$10,Param!$C$10,Param!$D$10,Param!$E$10,Param!$B$11,Param!$C$11,Param!$D$11,Param!$E$11)</f>
        <v>58093</v>
      </c>
      <c r="L1512" s="3">
        <f t="shared" si="566"/>
        <v>38.677097203728358</v>
      </c>
      <c r="M1512" s="3">
        <f>tarifest3grenz(A1512,$A$3,Param!$B$10,Param!$C$10,Param!$D$10,Param!$E$10,Param!$B$11,Param!$C$11,Param!$D$11,Param!$E$11)*100</f>
        <v>42</v>
      </c>
      <c r="N1512" s="3">
        <f t="shared" si="567"/>
        <v>43693</v>
      </c>
      <c r="O1512" s="3">
        <f t="shared" si="568"/>
        <v>29.089880159786951</v>
      </c>
      <c r="P1512" s="13">
        <f t="shared" si="558"/>
        <v>105140</v>
      </c>
      <c r="Q1512" s="13">
        <f t="shared" si="569"/>
        <v>0</v>
      </c>
      <c r="R1512" s="13">
        <f>tarifest3(A1512-$K$3,$A$3,Param!$B$10,Param!$C$10,Param!$D$10,Param!$E$10,Param!$B$11,Param!$C$11,Param!$D$11,Param!$E$11)</f>
        <v>49453</v>
      </c>
      <c r="S1512" s="3">
        <f t="shared" si="570"/>
        <v>32.924766977363518</v>
      </c>
      <c r="T1512" s="3">
        <f>IF(A1512&lt;$K$3,$K$2,tarifest3grenz(A1512-$K$3,$A$3,Param!$B$10,Param!$C$10,Param!$D$10,Param!$E$10,Param!$B$11,Param!$C$11,Param!$D$11,Param!$E$11))*100</f>
        <v>42</v>
      </c>
      <c r="U1512" s="3">
        <f>MAX(K1512-tarifest3($K$3,$A$3,Param!$B$10,Param!$C$10,Param!$D$10,Param!$E$10,Param!$B$11,Param!$C$11,Param!$D$11,Param!$E$11),0)</f>
        <v>52863</v>
      </c>
      <c r="V1512" s="3">
        <f t="shared" si="571"/>
        <v>35.195073235685754</v>
      </c>
      <c r="W1512" s="3">
        <f t="shared" si="572"/>
        <v>42</v>
      </c>
      <c r="X1512" s="3">
        <f>soli3grenz(K1512,$A$3,Param!$J$9,Param!$J$10,Param!$J$11)*100</f>
        <v>5.5</v>
      </c>
      <c r="Y1512" s="13">
        <f t="shared" si="559"/>
        <v>52863</v>
      </c>
      <c r="Z1512" s="3">
        <f t="shared" si="573"/>
        <v>35.195073235685754</v>
      </c>
      <c r="AA1512" s="13">
        <f t="shared" si="560"/>
        <v>42</v>
      </c>
      <c r="AB1512" s="13">
        <f t="shared" si="561"/>
        <v>-3840.0800000000017</v>
      </c>
      <c r="AC1512" s="13">
        <f t="shared" si="562"/>
        <v>-2.5566444740346199</v>
      </c>
      <c r="AD1512" s="13">
        <f t="shared" si="563"/>
        <v>-2.3099999999999952</v>
      </c>
      <c r="AE1512" s="3">
        <f t="shared" si="564"/>
        <v>0</v>
      </c>
      <c r="AF1512" s="13">
        <f t="shared" si="553"/>
        <v>3840.0800000000017</v>
      </c>
      <c r="AG1512" s="13">
        <f t="shared" si="574"/>
        <v>2.5566444740346199</v>
      </c>
      <c r="AH1512" s="13">
        <f t="shared" si="554"/>
        <v>2.5566444740346199</v>
      </c>
    </row>
    <row r="1513" spans="1:34" x14ac:dyDescent="0.2">
      <c r="A1513" s="8">
        <f t="shared" si="575"/>
        <v>150300</v>
      </c>
      <c r="B1513" s="9">
        <f t="shared" si="552"/>
        <v>150.30000000000001</v>
      </c>
      <c r="C1513" s="13">
        <f>tarifest3(A1513,$A$3,Param!$B$5,Param!$C$5,Param!$D$5,Param!$E$5,Param!$B$6,Param!$C$6,Param!$D$6,Param!$E$6)</f>
        <v>53789</v>
      </c>
      <c r="D1513" s="3">
        <f t="shared" si="565"/>
        <v>35.787757817697937</v>
      </c>
      <c r="E1513" s="3">
        <f>tarifest3grenz(A1513,$A$3,Param!$B$5,Param!$C$5,Param!$D$5,Param!$E$5,Param!$B$6,Param!$C$6,Param!$D$6,Param!$E$6)*100</f>
        <v>42</v>
      </c>
      <c r="F1513" s="13">
        <f>soli3(C1513,$A$3,Param!$J$4,Param!$J$5,Param!$J$6)</f>
        <v>2958.39</v>
      </c>
      <c r="G1513" s="3">
        <f>soli3grenz(C1513,$A$3,Param!$J$4,Param!$J$5,Param!$J$6)*100</f>
        <v>5.5</v>
      </c>
      <c r="H1513" s="13">
        <f t="shared" si="556"/>
        <v>56747.39</v>
      </c>
      <c r="I1513" s="3">
        <f t="shared" si="555"/>
        <v>37.756081170991351</v>
      </c>
      <c r="J1513" s="13">
        <f t="shared" si="557"/>
        <v>44.309999999999995</v>
      </c>
      <c r="K1513" s="13">
        <f>tarifest3(A1513,$A$3,Param!$B$10,Param!$C$10,Param!$D$10,Param!$E$10,Param!$B$11,Param!$C$11,Param!$D$11,Param!$E$11)</f>
        <v>58135</v>
      </c>
      <c r="L1513" s="3">
        <f t="shared" si="566"/>
        <v>38.679308050565538</v>
      </c>
      <c r="M1513" s="3">
        <f>tarifest3grenz(A1513,$A$3,Param!$B$10,Param!$C$10,Param!$D$10,Param!$E$10,Param!$B$11,Param!$C$11,Param!$D$11,Param!$E$11)*100</f>
        <v>42</v>
      </c>
      <c r="N1513" s="3">
        <f t="shared" si="567"/>
        <v>43735</v>
      </c>
      <c r="O1513" s="3">
        <f t="shared" si="568"/>
        <v>29.09846972721224</v>
      </c>
      <c r="P1513" s="13">
        <f t="shared" si="558"/>
        <v>105210</v>
      </c>
      <c r="Q1513" s="13">
        <f t="shared" si="569"/>
        <v>0</v>
      </c>
      <c r="R1513" s="13">
        <f>tarifest3(A1513-$K$3,$A$3,Param!$B$10,Param!$C$10,Param!$D$10,Param!$E$10,Param!$B$11,Param!$C$11,Param!$D$11,Param!$E$11)</f>
        <v>49495</v>
      </c>
      <c r="S1513" s="3">
        <f t="shared" si="570"/>
        <v>32.930805056553559</v>
      </c>
      <c r="T1513" s="3">
        <f>IF(A1513&lt;$K$3,$K$2,tarifest3grenz(A1513-$K$3,$A$3,Param!$B$10,Param!$C$10,Param!$D$10,Param!$E$10,Param!$B$11,Param!$C$11,Param!$D$11,Param!$E$11))*100</f>
        <v>42</v>
      </c>
      <c r="U1513" s="3">
        <f>MAX(K1513-tarifest3($K$3,$A$3,Param!$B$10,Param!$C$10,Param!$D$10,Param!$E$10,Param!$B$11,Param!$C$11,Param!$D$11,Param!$E$11),0)</f>
        <v>52905</v>
      </c>
      <c r="V1513" s="3">
        <f t="shared" si="571"/>
        <v>35.199600798403189</v>
      </c>
      <c r="W1513" s="3">
        <f t="shared" si="572"/>
        <v>42</v>
      </c>
      <c r="X1513" s="3">
        <f>soli3grenz(K1513,$A$3,Param!$J$9,Param!$J$10,Param!$J$11)*100</f>
        <v>5.5</v>
      </c>
      <c r="Y1513" s="13">
        <f t="shared" si="559"/>
        <v>52905</v>
      </c>
      <c r="Z1513" s="3">
        <f t="shared" si="573"/>
        <v>35.199600798403189</v>
      </c>
      <c r="AA1513" s="13">
        <f t="shared" si="560"/>
        <v>42</v>
      </c>
      <c r="AB1513" s="13">
        <f t="shared" si="561"/>
        <v>-3842.3899999999994</v>
      </c>
      <c r="AC1513" s="13">
        <f t="shared" si="562"/>
        <v>-2.5564803725881617</v>
      </c>
      <c r="AD1513" s="13">
        <f t="shared" si="563"/>
        <v>-2.3099999999999952</v>
      </c>
      <c r="AE1513" s="3">
        <f t="shared" si="564"/>
        <v>0</v>
      </c>
      <c r="AF1513" s="13">
        <f t="shared" si="553"/>
        <v>3842.3899999999994</v>
      </c>
      <c r="AG1513" s="13">
        <f t="shared" si="574"/>
        <v>2.5564803725881617</v>
      </c>
      <c r="AH1513" s="13">
        <f t="shared" si="554"/>
        <v>2.5564803725881617</v>
      </c>
    </row>
    <row r="1514" spans="1:34" x14ac:dyDescent="0.2">
      <c r="A1514" s="8">
        <f t="shared" si="575"/>
        <v>150400</v>
      </c>
      <c r="B1514" s="9">
        <f t="shared" si="552"/>
        <v>150.4</v>
      </c>
      <c r="C1514" s="13">
        <f>tarifest3(A1514,$A$3,Param!$B$5,Param!$C$5,Param!$D$5,Param!$E$5,Param!$B$6,Param!$C$6,Param!$D$6,Param!$E$6)</f>
        <v>53831</v>
      </c>
      <c r="D1514" s="3">
        <f t="shared" si="565"/>
        <v>35.79188829787234</v>
      </c>
      <c r="E1514" s="3">
        <f>tarifest3grenz(A1514,$A$3,Param!$B$5,Param!$C$5,Param!$D$5,Param!$E$5,Param!$B$6,Param!$C$6,Param!$D$6,Param!$E$6)*100</f>
        <v>42</v>
      </c>
      <c r="F1514" s="13">
        <f>soli3(C1514,$A$3,Param!$J$4,Param!$J$5,Param!$J$6)</f>
        <v>2960.7</v>
      </c>
      <c r="G1514" s="3">
        <f>soli3grenz(C1514,$A$3,Param!$J$4,Param!$J$5,Param!$J$6)*100</f>
        <v>5.5</v>
      </c>
      <c r="H1514" s="13">
        <f t="shared" si="556"/>
        <v>56791.7</v>
      </c>
      <c r="I1514" s="3">
        <f t="shared" si="555"/>
        <v>37.760438829787226</v>
      </c>
      <c r="J1514" s="13">
        <f t="shared" si="557"/>
        <v>44.309999999999995</v>
      </c>
      <c r="K1514" s="13">
        <f>tarifest3(A1514,$A$3,Param!$B$10,Param!$C$10,Param!$D$10,Param!$E$10,Param!$B$11,Param!$C$11,Param!$D$11,Param!$E$11)</f>
        <v>58177</v>
      </c>
      <c r="L1514" s="3">
        <f t="shared" si="566"/>
        <v>38.681515957446813</v>
      </c>
      <c r="M1514" s="3">
        <f>tarifest3grenz(A1514,$A$3,Param!$B$10,Param!$C$10,Param!$D$10,Param!$E$10,Param!$B$11,Param!$C$11,Param!$D$11,Param!$E$11)*100</f>
        <v>42</v>
      </c>
      <c r="N1514" s="3">
        <f t="shared" si="567"/>
        <v>43777</v>
      </c>
      <c r="O1514" s="3">
        <f t="shared" si="568"/>
        <v>29.107047872340424</v>
      </c>
      <c r="P1514" s="13">
        <f t="shared" si="558"/>
        <v>105280</v>
      </c>
      <c r="Q1514" s="13">
        <f t="shared" si="569"/>
        <v>0</v>
      </c>
      <c r="R1514" s="13">
        <f>tarifest3(A1514-$K$3,$A$3,Param!$B$10,Param!$C$10,Param!$D$10,Param!$E$10,Param!$B$11,Param!$C$11,Param!$D$11,Param!$E$11)</f>
        <v>49537</v>
      </c>
      <c r="S1514" s="3">
        <f t="shared" si="570"/>
        <v>32.936835106382979</v>
      </c>
      <c r="T1514" s="3">
        <f>IF(A1514&lt;$K$3,$K$2,tarifest3grenz(A1514-$K$3,$A$3,Param!$B$10,Param!$C$10,Param!$D$10,Param!$E$10,Param!$B$11,Param!$C$11,Param!$D$11,Param!$E$11))*100</f>
        <v>42</v>
      </c>
      <c r="U1514" s="3">
        <f>MAX(K1514-tarifest3($K$3,$A$3,Param!$B$10,Param!$C$10,Param!$D$10,Param!$E$10,Param!$B$11,Param!$C$11,Param!$D$11,Param!$E$11),0)</f>
        <v>52947</v>
      </c>
      <c r="V1514" s="3">
        <f t="shared" si="571"/>
        <v>35.204122340425528</v>
      </c>
      <c r="W1514" s="3">
        <f t="shared" si="572"/>
        <v>42</v>
      </c>
      <c r="X1514" s="3">
        <f>soli3grenz(K1514,$A$3,Param!$J$9,Param!$J$10,Param!$J$11)*100</f>
        <v>5.5</v>
      </c>
      <c r="Y1514" s="13">
        <f t="shared" si="559"/>
        <v>52947</v>
      </c>
      <c r="Z1514" s="3">
        <f t="shared" si="573"/>
        <v>35.204122340425528</v>
      </c>
      <c r="AA1514" s="13">
        <f t="shared" si="560"/>
        <v>42</v>
      </c>
      <c r="AB1514" s="13">
        <f t="shared" si="561"/>
        <v>-3844.6999999999971</v>
      </c>
      <c r="AC1514" s="13">
        <f t="shared" si="562"/>
        <v>-2.5563164893616985</v>
      </c>
      <c r="AD1514" s="13">
        <f t="shared" si="563"/>
        <v>-2.3099999999999952</v>
      </c>
      <c r="AE1514" s="3">
        <f t="shared" si="564"/>
        <v>0</v>
      </c>
      <c r="AF1514" s="13">
        <f t="shared" si="553"/>
        <v>3844.6999999999971</v>
      </c>
      <c r="AG1514" s="13">
        <f t="shared" si="574"/>
        <v>2.5563164893616985</v>
      </c>
      <c r="AH1514" s="13">
        <f t="shared" si="554"/>
        <v>2.5563164893616985</v>
      </c>
    </row>
    <row r="1515" spans="1:34" x14ac:dyDescent="0.2">
      <c r="A1515" s="8">
        <f t="shared" si="575"/>
        <v>150500</v>
      </c>
      <c r="B1515" s="9">
        <f t="shared" si="552"/>
        <v>150.5</v>
      </c>
      <c r="C1515" s="13">
        <f>tarifest3(A1515,$A$3,Param!$B$5,Param!$C$5,Param!$D$5,Param!$E$5,Param!$B$6,Param!$C$6,Param!$D$6,Param!$E$6)</f>
        <v>53873</v>
      </c>
      <c r="D1515" s="3">
        <f t="shared" si="565"/>
        <v>35.796013289036544</v>
      </c>
      <c r="E1515" s="3">
        <f>tarifest3grenz(A1515,$A$3,Param!$B$5,Param!$C$5,Param!$D$5,Param!$E$5,Param!$B$6,Param!$C$6,Param!$D$6,Param!$E$6)*100</f>
        <v>42</v>
      </c>
      <c r="F1515" s="13">
        <f>soli3(C1515,$A$3,Param!$J$4,Param!$J$5,Param!$J$6)</f>
        <v>2963.01</v>
      </c>
      <c r="G1515" s="3">
        <f>soli3grenz(C1515,$A$3,Param!$J$4,Param!$J$5,Param!$J$6)*100</f>
        <v>5.5</v>
      </c>
      <c r="H1515" s="13">
        <f t="shared" si="556"/>
        <v>56836.01</v>
      </c>
      <c r="I1515" s="3">
        <f t="shared" si="555"/>
        <v>37.764790697674421</v>
      </c>
      <c r="J1515" s="13">
        <f t="shared" si="557"/>
        <v>44.309999999999995</v>
      </c>
      <c r="K1515" s="13">
        <f>tarifest3(A1515,$A$3,Param!$B$10,Param!$C$10,Param!$D$10,Param!$E$10,Param!$B$11,Param!$C$11,Param!$D$11,Param!$E$11)</f>
        <v>58219</v>
      </c>
      <c r="L1515" s="3">
        <f t="shared" si="566"/>
        <v>38.683720930232553</v>
      </c>
      <c r="M1515" s="3">
        <f>tarifest3grenz(A1515,$A$3,Param!$B$10,Param!$C$10,Param!$D$10,Param!$E$10,Param!$B$11,Param!$C$11,Param!$D$11,Param!$E$11)*100</f>
        <v>42</v>
      </c>
      <c r="N1515" s="3">
        <f t="shared" si="567"/>
        <v>43819</v>
      </c>
      <c r="O1515" s="3">
        <f t="shared" si="568"/>
        <v>29.115614617940199</v>
      </c>
      <c r="P1515" s="13">
        <f t="shared" si="558"/>
        <v>105350</v>
      </c>
      <c r="Q1515" s="13">
        <f t="shared" si="569"/>
        <v>0</v>
      </c>
      <c r="R1515" s="13">
        <f>tarifest3(A1515-$K$3,$A$3,Param!$B$10,Param!$C$10,Param!$D$10,Param!$E$10,Param!$B$11,Param!$C$11,Param!$D$11,Param!$E$11)</f>
        <v>49579</v>
      </c>
      <c r="S1515" s="3">
        <f t="shared" si="570"/>
        <v>32.942857142857143</v>
      </c>
      <c r="T1515" s="3">
        <f>IF(A1515&lt;$K$3,$K$2,tarifest3grenz(A1515-$K$3,$A$3,Param!$B$10,Param!$C$10,Param!$D$10,Param!$E$10,Param!$B$11,Param!$C$11,Param!$D$11,Param!$E$11))*100</f>
        <v>42</v>
      </c>
      <c r="U1515" s="3">
        <f>MAX(K1515-tarifest3($K$3,$A$3,Param!$B$10,Param!$C$10,Param!$D$10,Param!$E$10,Param!$B$11,Param!$C$11,Param!$D$11,Param!$E$11),0)</f>
        <v>52989</v>
      </c>
      <c r="V1515" s="3">
        <f t="shared" si="571"/>
        <v>35.208637873754149</v>
      </c>
      <c r="W1515" s="3">
        <f t="shared" si="572"/>
        <v>42</v>
      </c>
      <c r="X1515" s="3">
        <f>soli3grenz(K1515,$A$3,Param!$J$9,Param!$J$10,Param!$J$11)*100</f>
        <v>5.5</v>
      </c>
      <c r="Y1515" s="13">
        <f t="shared" si="559"/>
        <v>52989</v>
      </c>
      <c r="Z1515" s="3">
        <f t="shared" si="573"/>
        <v>35.208637873754149</v>
      </c>
      <c r="AA1515" s="13">
        <f t="shared" si="560"/>
        <v>42</v>
      </c>
      <c r="AB1515" s="13">
        <f t="shared" si="561"/>
        <v>-3847.010000000002</v>
      </c>
      <c r="AC1515" s="13">
        <f t="shared" si="562"/>
        <v>-2.5561528239202715</v>
      </c>
      <c r="AD1515" s="13">
        <f t="shared" si="563"/>
        <v>-2.3099999999999952</v>
      </c>
      <c r="AE1515" s="3">
        <f t="shared" si="564"/>
        <v>0</v>
      </c>
      <c r="AF1515" s="13">
        <f t="shared" si="553"/>
        <v>3847.010000000002</v>
      </c>
      <c r="AG1515" s="13">
        <f t="shared" si="574"/>
        <v>2.5561528239202715</v>
      </c>
      <c r="AH1515" s="13">
        <f t="shared" si="554"/>
        <v>2.5561528239202715</v>
      </c>
    </row>
    <row r="1516" spans="1:34" x14ac:dyDescent="0.2">
      <c r="A1516" s="8">
        <f t="shared" si="575"/>
        <v>150600</v>
      </c>
      <c r="B1516" s="9">
        <f t="shared" si="552"/>
        <v>150.6</v>
      </c>
      <c r="C1516" s="13">
        <f>tarifest3(A1516,$A$3,Param!$B$5,Param!$C$5,Param!$D$5,Param!$E$5,Param!$B$6,Param!$C$6,Param!$D$6,Param!$E$6)</f>
        <v>53915</v>
      </c>
      <c r="D1516" s="3">
        <f t="shared" si="565"/>
        <v>35.800132802124836</v>
      </c>
      <c r="E1516" s="3">
        <f>tarifest3grenz(A1516,$A$3,Param!$B$5,Param!$C$5,Param!$D$5,Param!$E$5,Param!$B$6,Param!$C$6,Param!$D$6,Param!$E$6)*100</f>
        <v>42</v>
      </c>
      <c r="F1516" s="13">
        <f>soli3(C1516,$A$3,Param!$J$4,Param!$J$5,Param!$J$6)</f>
        <v>2965.32</v>
      </c>
      <c r="G1516" s="3">
        <f>soli3grenz(C1516,$A$3,Param!$J$4,Param!$J$5,Param!$J$6)*100</f>
        <v>5.5</v>
      </c>
      <c r="H1516" s="13">
        <f t="shared" si="556"/>
        <v>56880.32</v>
      </c>
      <c r="I1516" s="3">
        <f t="shared" si="555"/>
        <v>37.769136786188575</v>
      </c>
      <c r="J1516" s="13">
        <f t="shared" si="557"/>
        <v>44.309999999999995</v>
      </c>
      <c r="K1516" s="13">
        <f>tarifest3(A1516,$A$3,Param!$B$10,Param!$C$10,Param!$D$10,Param!$E$10,Param!$B$11,Param!$C$11,Param!$D$11,Param!$E$11)</f>
        <v>58261</v>
      </c>
      <c r="L1516" s="3">
        <f t="shared" si="566"/>
        <v>38.685922974767593</v>
      </c>
      <c r="M1516" s="3">
        <f>tarifest3grenz(A1516,$A$3,Param!$B$10,Param!$C$10,Param!$D$10,Param!$E$10,Param!$B$11,Param!$C$11,Param!$D$11,Param!$E$11)*100</f>
        <v>42</v>
      </c>
      <c r="N1516" s="3">
        <f t="shared" si="567"/>
        <v>43861</v>
      </c>
      <c r="O1516" s="3">
        <f t="shared" si="568"/>
        <v>29.124169986719789</v>
      </c>
      <c r="P1516" s="13">
        <f t="shared" si="558"/>
        <v>105420</v>
      </c>
      <c r="Q1516" s="13">
        <f t="shared" si="569"/>
        <v>0</v>
      </c>
      <c r="R1516" s="13">
        <f>tarifest3(A1516-$K$3,$A$3,Param!$B$10,Param!$C$10,Param!$D$10,Param!$E$10,Param!$B$11,Param!$C$11,Param!$D$11,Param!$E$11)</f>
        <v>49621</v>
      </c>
      <c r="S1516" s="3">
        <f t="shared" si="570"/>
        <v>32.948871181938912</v>
      </c>
      <c r="T1516" s="3">
        <f>IF(A1516&lt;$K$3,$K$2,tarifest3grenz(A1516-$K$3,$A$3,Param!$B$10,Param!$C$10,Param!$D$10,Param!$E$10,Param!$B$11,Param!$C$11,Param!$D$11,Param!$E$11))*100</f>
        <v>42</v>
      </c>
      <c r="U1516" s="3">
        <f>MAX(K1516-tarifest3($K$3,$A$3,Param!$B$10,Param!$C$10,Param!$D$10,Param!$E$10,Param!$B$11,Param!$C$11,Param!$D$11,Param!$E$11),0)</f>
        <v>53031</v>
      </c>
      <c r="V1516" s="3">
        <f t="shared" si="571"/>
        <v>35.213147410358566</v>
      </c>
      <c r="W1516" s="3">
        <f t="shared" si="572"/>
        <v>42</v>
      </c>
      <c r="X1516" s="3">
        <f>soli3grenz(K1516,$A$3,Param!$J$9,Param!$J$10,Param!$J$11)*100</f>
        <v>5.5</v>
      </c>
      <c r="Y1516" s="13">
        <f t="shared" si="559"/>
        <v>53031</v>
      </c>
      <c r="Z1516" s="3">
        <f t="shared" si="573"/>
        <v>35.213147410358566</v>
      </c>
      <c r="AA1516" s="13">
        <f t="shared" si="560"/>
        <v>42</v>
      </c>
      <c r="AB1516" s="13">
        <f t="shared" si="561"/>
        <v>-3849.3199999999997</v>
      </c>
      <c r="AC1516" s="13">
        <f t="shared" si="562"/>
        <v>-2.5559893758300092</v>
      </c>
      <c r="AD1516" s="13">
        <f t="shared" si="563"/>
        <v>-2.3099999999999952</v>
      </c>
      <c r="AE1516" s="3">
        <f t="shared" si="564"/>
        <v>0</v>
      </c>
      <c r="AF1516" s="13">
        <f t="shared" si="553"/>
        <v>3849.3199999999997</v>
      </c>
      <c r="AG1516" s="13">
        <f t="shared" si="574"/>
        <v>2.5559893758300092</v>
      </c>
      <c r="AH1516" s="13">
        <f t="shared" si="554"/>
        <v>2.5559893758300092</v>
      </c>
    </row>
    <row r="1517" spans="1:34" x14ac:dyDescent="0.2">
      <c r="A1517" s="8">
        <f t="shared" si="575"/>
        <v>150700</v>
      </c>
      <c r="B1517" s="9">
        <f t="shared" ref="B1517:B1580" si="576">+A1517/1000</f>
        <v>150.69999999999999</v>
      </c>
      <c r="C1517" s="13">
        <f>tarifest3(A1517,$A$3,Param!$B$5,Param!$C$5,Param!$D$5,Param!$E$5,Param!$B$6,Param!$C$6,Param!$D$6,Param!$E$6)</f>
        <v>53957</v>
      </c>
      <c r="D1517" s="3">
        <f t="shared" si="565"/>
        <v>35.804246848042467</v>
      </c>
      <c r="E1517" s="3">
        <f>tarifest3grenz(A1517,$A$3,Param!$B$5,Param!$C$5,Param!$D$5,Param!$E$5,Param!$B$6,Param!$C$6,Param!$D$6,Param!$E$6)*100</f>
        <v>42</v>
      </c>
      <c r="F1517" s="13">
        <f>soli3(C1517,$A$3,Param!$J$4,Param!$J$5,Param!$J$6)</f>
        <v>2967.63</v>
      </c>
      <c r="G1517" s="3">
        <f>soli3grenz(C1517,$A$3,Param!$J$4,Param!$J$5,Param!$J$6)*100</f>
        <v>5.5</v>
      </c>
      <c r="H1517" s="13">
        <f t="shared" si="556"/>
        <v>56924.63</v>
      </c>
      <c r="I1517" s="3">
        <f t="shared" si="555"/>
        <v>37.773477106834768</v>
      </c>
      <c r="J1517" s="13">
        <f t="shared" si="557"/>
        <v>44.309999999999995</v>
      </c>
      <c r="K1517" s="13">
        <f>tarifest3(A1517,$A$3,Param!$B$10,Param!$C$10,Param!$D$10,Param!$E$10,Param!$B$11,Param!$C$11,Param!$D$11,Param!$E$11)</f>
        <v>58303</v>
      </c>
      <c r="L1517" s="3">
        <f t="shared" si="566"/>
        <v>38.688122096881223</v>
      </c>
      <c r="M1517" s="3">
        <f>tarifest3grenz(A1517,$A$3,Param!$B$10,Param!$C$10,Param!$D$10,Param!$E$10,Param!$B$11,Param!$C$11,Param!$D$11,Param!$E$11)*100</f>
        <v>42</v>
      </c>
      <c r="N1517" s="3">
        <f t="shared" si="567"/>
        <v>43903</v>
      </c>
      <c r="O1517" s="3">
        <f t="shared" si="568"/>
        <v>29.132714001327141</v>
      </c>
      <c r="P1517" s="13">
        <f t="shared" si="558"/>
        <v>105490</v>
      </c>
      <c r="Q1517" s="13">
        <f t="shared" si="569"/>
        <v>0</v>
      </c>
      <c r="R1517" s="13">
        <f>tarifest3(A1517-$K$3,$A$3,Param!$B$10,Param!$C$10,Param!$D$10,Param!$E$10,Param!$B$11,Param!$C$11,Param!$D$11,Param!$E$11)</f>
        <v>49663</v>
      </c>
      <c r="S1517" s="3">
        <f t="shared" si="570"/>
        <v>32.954877239548772</v>
      </c>
      <c r="T1517" s="3">
        <f>IF(A1517&lt;$K$3,$K$2,tarifest3grenz(A1517-$K$3,$A$3,Param!$B$10,Param!$C$10,Param!$D$10,Param!$E$10,Param!$B$11,Param!$C$11,Param!$D$11,Param!$E$11))*100</f>
        <v>42</v>
      </c>
      <c r="U1517" s="3">
        <f>MAX(K1517-tarifest3($K$3,$A$3,Param!$B$10,Param!$C$10,Param!$D$10,Param!$E$10,Param!$B$11,Param!$C$11,Param!$D$11,Param!$E$11),0)</f>
        <v>53073</v>
      </c>
      <c r="V1517" s="3">
        <f t="shared" si="571"/>
        <v>35.217650962176513</v>
      </c>
      <c r="W1517" s="3">
        <f t="shared" si="572"/>
        <v>42</v>
      </c>
      <c r="X1517" s="3">
        <f>soli3grenz(K1517,$A$3,Param!$J$9,Param!$J$10,Param!$J$11)*100</f>
        <v>5.5</v>
      </c>
      <c r="Y1517" s="13">
        <f t="shared" si="559"/>
        <v>53073</v>
      </c>
      <c r="Z1517" s="3">
        <f t="shared" si="573"/>
        <v>35.217650962176513</v>
      </c>
      <c r="AA1517" s="13">
        <f t="shared" si="560"/>
        <v>42</v>
      </c>
      <c r="AB1517" s="13">
        <f t="shared" si="561"/>
        <v>-3851.6299999999974</v>
      </c>
      <c r="AC1517" s="13">
        <f t="shared" si="562"/>
        <v>-2.5558261446582549</v>
      </c>
      <c r="AD1517" s="13">
        <f t="shared" si="563"/>
        <v>-2.3099999999999952</v>
      </c>
      <c r="AE1517" s="3">
        <f t="shared" si="564"/>
        <v>0</v>
      </c>
      <c r="AF1517" s="13">
        <f t="shared" si="553"/>
        <v>3851.6299999999974</v>
      </c>
      <c r="AG1517" s="13">
        <f t="shared" si="574"/>
        <v>2.5558261446582549</v>
      </c>
      <c r="AH1517" s="13">
        <f t="shared" si="554"/>
        <v>2.5558261446582549</v>
      </c>
    </row>
    <row r="1518" spans="1:34" x14ac:dyDescent="0.2">
      <c r="A1518" s="8">
        <f t="shared" si="575"/>
        <v>150800</v>
      </c>
      <c r="B1518" s="9">
        <f t="shared" si="576"/>
        <v>150.80000000000001</v>
      </c>
      <c r="C1518" s="13">
        <f>tarifest3(A1518,$A$3,Param!$B$5,Param!$C$5,Param!$D$5,Param!$E$5,Param!$B$6,Param!$C$6,Param!$D$6,Param!$E$6)</f>
        <v>53999</v>
      </c>
      <c r="D1518" s="3">
        <f t="shared" si="565"/>
        <v>35.808355437665782</v>
      </c>
      <c r="E1518" s="3">
        <f>tarifest3grenz(A1518,$A$3,Param!$B$5,Param!$C$5,Param!$D$5,Param!$E$5,Param!$B$6,Param!$C$6,Param!$D$6,Param!$E$6)*100</f>
        <v>42</v>
      </c>
      <c r="F1518" s="13">
        <f>soli3(C1518,$A$3,Param!$J$4,Param!$J$5,Param!$J$6)</f>
        <v>2969.94</v>
      </c>
      <c r="G1518" s="3">
        <f>soli3grenz(C1518,$A$3,Param!$J$4,Param!$J$5,Param!$J$6)*100</f>
        <v>5.5</v>
      </c>
      <c r="H1518" s="13">
        <f t="shared" si="556"/>
        <v>56968.94</v>
      </c>
      <c r="I1518" s="3">
        <f t="shared" si="555"/>
        <v>37.777811671087534</v>
      </c>
      <c r="J1518" s="13">
        <f t="shared" si="557"/>
        <v>44.309999999999995</v>
      </c>
      <c r="K1518" s="13">
        <f>tarifest3(A1518,$A$3,Param!$B$10,Param!$C$10,Param!$D$10,Param!$E$10,Param!$B$11,Param!$C$11,Param!$D$11,Param!$E$11)</f>
        <v>58345</v>
      </c>
      <c r="L1518" s="3">
        <f t="shared" si="566"/>
        <v>38.690318302387269</v>
      </c>
      <c r="M1518" s="3">
        <f>tarifest3grenz(A1518,$A$3,Param!$B$10,Param!$C$10,Param!$D$10,Param!$E$10,Param!$B$11,Param!$C$11,Param!$D$11,Param!$E$11)*100</f>
        <v>42</v>
      </c>
      <c r="N1518" s="3">
        <f t="shared" si="567"/>
        <v>43945</v>
      </c>
      <c r="O1518" s="3">
        <f t="shared" si="568"/>
        <v>29.141246684350129</v>
      </c>
      <c r="P1518" s="13">
        <f t="shared" si="558"/>
        <v>105560</v>
      </c>
      <c r="Q1518" s="13">
        <f t="shared" si="569"/>
        <v>0</v>
      </c>
      <c r="R1518" s="13">
        <f>tarifest3(A1518-$K$3,$A$3,Param!$B$10,Param!$C$10,Param!$D$10,Param!$E$10,Param!$B$11,Param!$C$11,Param!$D$11,Param!$E$11)</f>
        <v>49705</v>
      </c>
      <c r="S1518" s="3">
        <f t="shared" si="570"/>
        <v>32.960875331564985</v>
      </c>
      <c r="T1518" s="3">
        <f>IF(A1518&lt;$K$3,$K$2,tarifest3grenz(A1518-$K$3,$A$3,Param!$B$10,Param!$C$10,Param!$D$10,Param!$E$10,Param!$B$11,Param!$C$11,Param!$D$11,Param!$E$11))*100</f>
        <v>42</v>
      </c>
      <c r="U1518" s="3">
        <f>MAX(K1518-tarifest3($K$3,$A$3,Param!$B$10,Param!$C$10,Param!$D$10,Param!$E$10,Param!$B$11,Param!$C$11,Param!$D$11,Param!$E$11),0)</f>
        <v>53115</v>
      </c>
      <c r="V1518" s="3">
        <f t="shared" si="571"/>
        <v>35.222148541114059</v>
      </c>
      <c r="W1518" s="3">
        <f t="shared" si="572"/>
        <v>42</v>
      </c>
      <c r="X1518" s="3">
        <f>soli3grenz(K1518,$A$3,Param!$J$9,Param!$J$10,Param!$J$11)*100</f>
        <v>5.5</v>
      </c>
      <c r="Y1518" s="13">
        <f t="shared" si="559"/>
        <v>53115</v>
      </c>
      <c r="Z1518" s="3">
        <f t="shared" si="573"/>
        <v>35.222148541114059</v>
      </c>
      <c r="AA1518" s="13">
        <f t="shared" si="560"/>
        <v>42</v>
      </c>
      <c r="AB1518" s="13">
        <f t="shared" si="561"/>
        <v>-3853.9400000000023</v>
      </c>
      <c r="AC1518" s="13">
        <f t="shared" si="562"/>
        <v>-2.5556631299734747</v>
      </c>
      <c r="AD1518" s="13">
        <f t="shared" si="563"/>
        <v>-2.3099999999999952</v>
      </c>
      <c r="AE1518" s="3">
        <f t="shared" si="564"/>
        <v>0</v>
      </c>
      <c r="AF1518" s="13">
        <f t="shared" si="553"/>
        <v>3853.9400000000023</v>
      </c>
      <c r="AG1518" s="13">
        <f t="shared" si="574"/>
        <v>2.5556631299734747</v>
      </c>
      <c r="AH1518" s="13">
        <f t="shared" si="554"/>
        <v>2.5556631299734747</v>
      </c>
    </row>
    <row r="1519" spans="1:34" x14ac:dyDescent="0.2">
      <c r="A1519" s="8">
        <f t="shared" si="575"/>
        <v>150900</v>
      </c>
      <c r="B1519" s="9">
        <f t="shared" si="576"/>
        <v>150.9</v>
      </c>
      <c r="C1519" s="13">
        <f>tarifest3(A1519,$A$3,Param!$B$5,Param!$C$5,Param!$D$5,Param!$E$5,Param!$B$6,Param!$C$6,Param!$D$6,Param!$E$6)</f>
        <v>54041</v>
      </c>
      <c r="D1519" s="3">
        <f t="shared" si="565"/>
        <v>35.812458581842279</v>
      </c>
      <c r="E1519" s="3">
        <f>tarifest3grenz(A1519,$A$3,Param!$B$5,Param!$C$5,Param!$D$5,Param!$E$5,Param!$B$6,Param!$C$6,Param!$D$6,Param!$E$6)*100</f>
        <v>42</v>
      </c>
      <c r="F1519" s="13">
        <f>soli3(C1519,$A$3,Param!$J$4,Param!$J$5,Param!$J$6)</f>
        <v>2972.25</v>
      </c>
      <c r="G1519" s="3">
        <f>soli3grenz(C1519,$A$3,Param!$J$4,Param!$J$5,Param!$J$6)*100</f>
        <v>5.5</v>
      </c>
      <c r="H1519" s="13">
        <f t="shared" si="556"/>
        <v>57013.25</v>
      </c>
      <c r="I1519" s="3">
        <f t="shared" si="555"/>
        <v>37.782140490390987</v>
      </c>
      <c r="J1519" s="13">
        <f t="shared" si="557"/>
        <v>44.309999999999995</v>
      </c>
      <c r="K1519" s="13">
        <f>tarifest3(A1519,$A$3,Param!$B$10,Param!$C$10,Param!$D$10,Param!$E$10,Param!$B$11,Param!$C$11,Param!$D$11,Param!$E$11)</f>
        <v>58387</v>
      </c>
      <c r="L1519" s="3">
        <f t="shared" si="566"/>
        <v>38.692511597084163</v>
      </c>
      <c r="M1519" s="3">
        <f>tarifest3grenz(A1519,$A$3,Param!$B$10,Param!$C$10,Param!$D$10,Param!$E$10,Param!$B$11,Param!$C$11,Param!$D$11,Param!$E$11)*100</f>
        <v>42</v>
      </c>
      <c r="N1519" s="3">
        <f t="shared" si="567"/>
        <v>43987</v>
      </c>
      <c r="O1519" s="3">
        <f t="shared" si="568"/>
        <v>29.149768058316766</v>
      </c>
      <c r="P1519" s="13">
        <f t="shared" si="558"/>
        <v>105630</v>
      </c>
      <c r="Q1519" s="13">
        <f t="shared" si="569"/>
        <v>0</v>
      </c>
      <c r="R1519" s="13">
        <f>tarifest3(A1519-$K$3,$A$3,Param!$B$10,Param!$C$10,Param!$D$10,Param!$E$10,Param!$B$11,Param!$C$11,Param!$D$11,Param!$E$11)</f>
        <v>49747</v>
      </c>
      <c r="S1519" s="3">
        <f t="shared" si="570"/>
        <v>32.966865473823724</v>
      </c>
      <c r="T1519" s="3">
        <f>IF(A1519&lt;$K$3,$K$2,tarifest3grenz(A1519-$K$3,$A$3,Param!$B$10,Param!$C$10,Param!$D$10,Param!$E$10,Param!$B$11,Param!$C$11,Param!$D$11,Param!$E$11))*100</f>
        <v>42</v>
      </c>
      <c r="U1519" s="3">
        <f>MAX(K1519-tarifest3($K$3,$A$3,Param!$B$10,Param!$C$10,Param!$D$10,Param!$E$10,Param!$B$11,Param!$C$11,Param!$D$11,Param!$E$11),0)</f>
        <v>53157</v>
      </c>
      <c r="V1519" s="3">
        <f t="shared" si="571"/>
        <v>35.226640159045722</v>
      </c>
      <c r="W1519" s="3">
        <f t="shared" si="572"/>
        <v>42</v>
      </c>
      <c r="X1519" s="3">
        <f>soli3grenz(K1519,$A$3,Param!$J$9,Param!$J$10,Param!$J$11)*100</f>
        <v>5.5</v>
      </c>
      <c r="Y1519" s="13">
        <f t="shared" si="559"/>
        <v>53157</v>
      </c>
      <c r="Z1519" s="3">
        <f t="shared" si="573"/>
        <v>35.226640159045722</v>
      </c>
      <c r="AA1519" s="13">
        <f t="shared" si="560"/>
        <v>42</v>
      </c>
      <c r="AB1519" s="13">
        <f t="shared" si="561"/>
        <v>-3856.25</v>
      </c>
      <c r="AC1519" s="13">
        <f t="shared" si="562"/>
        <v>-2.5555003313452644</v>
      </c>
      <c r="AD1519" s="13">
        <f t="shared" si="563"/>
        <v>-2.3099999999999952</v>
      </c>
      <c r="AE1519" s="3">
        <f t="shared" si="564"/>
        <v>0</v>
      </c>
      <c r="AF1519" s="13">
        <f t="shared" si="553"/>
        <v>3856.25</v>
      </c>
      <c r="AG1519" s="13">
        <f t="shared" si="574"/>
        <v>2.5555003313452644</v>
      </c>
      <c r="AH1519" s="13">
        <f t="shared" si="554"/>
        <v>2.5555003313452644</v>
      </c>
    </row>
    <row r="1520" spans="1:34" x14ac:dyDescent="0.2">
      <c r="A1520" s="8">
        <f t="shared" si="575"/>
        <v>151000</v>
      </c>
      <c r="B1520" s="9">
        <f t="shared" si="576"/>
        <v>151</v>
      </c>
      <c r="C1520" s="13">
        <f>tarifest3(A1520,$A$3,Param!$B$5,Param!$C$5,Param!$D$5,Param!$E$5,Param!$B$6,Param!$C$6,Param!$D$6,Param!$E$6)</f>
        <v>54083</v>
      </c>
      <c r="D1520" s="3">
        <f t="shared" si="565"/>
        <v>35.816556291390725</v>
      </c>
      <c r="E1520" s="3">
        <f>tarifest3grenz(A1520,$A$3,Param!$B$5,Param!$C$5,Param!$D$5,Param!$E$5,Param!$B$6,Param!$C$6,Param!$D$6,Param!$E$6)*100</f>
        <v>42</v>
      </c>
      <c r="F1520" s="13">
        <f>soli3(C1520,$A$3,Param!$J$4,Param!$J$5,Param!$J$6)</f>
        <v>2974.56</v>
      </c>
      <c r="G1520" s="3">
        <f>soli3grenz(C1520,$A$3,Param!$J$4,Param!$J$5,Param!$J$6)*100</f>
        <v>5.5</v>
      </c>
      <c r="H1520" s="13">
        <f t="shared" si="556"/>
        <v>57057.56</v>
      </c>
      <c r="I1520" s="3">
        <f t="shared" si="555"/>
        <v>37.786463576158944</v>
      </c>
      <c r="J1520" s="13">
        <f t="shared" si="557"/>
        <v>44.309999999999995</v>
      </c>
      <c r="K1520" s="13">
        <f>tarifest3(A1520,$A$3,Param!$B$10,Param!$C$10,Param!$D$10,Param!$E$10,Param!$B$11,Param!$C$11,Param!$D$11,Param!$E$11)</f>
        <v>58429</v>
      </c>
      <c r="L1520" s="3">
        <f t="shared" si="566"/>
        <v>38.694701986754964</v>
      </c>
      <c r="M1520" s="3">
        <f>tarifest3grenz(A1520,$A$3,Param!$B$10,Param!$C$10,Param!$D$10,Param!$E$10,Param!$B$11,Param!$C$11,Param!$D$11,Param!$E$11)*100</f>
        <v>42</v>
      </c>
      <c r="N1520" s="3">
        <f t="shared" si="567"/>
        <v>44029</v>
      </c>
      <c r="O1520" s="3">
        <f t="shared" si="568"/>
        <v>29.158278145695366</v>
      </c>
      <c r="P1520" s="13">
        <f t="shared" si="558"/>
        <v>105700</v>
      </c>
      <c r="Q1520" s="13">
        <f t="shared" si="569"/>
        <v>0</v>
      </c>
      <c r="R1520" s="13">
        <f>tarifest3(A1520-$K$3,$A$3,Param!$B$10,Param!$C$10,Param!$D$10,Param!$E$10,Param!$B$11,Param!$C$11,Param!$D$11,Param!$E$11)</f>
        <v>49789</v>
      </c>
      <c r="S1520" s="3">
        <f t="shared" si="570"/>
        <v>32.972847682119202</v>
      </c>
      <c r="T1520" s="3">
        <f>IF(A1520&lt;$K$3,$K$2,tarifest3grenz(A1520-$K$3,$A$3,Param!$B$10,Param!$C$10,Param!$D$10,Param!$E$10,Param!$B$11,Param!$C$11,Param!$D$11,Param!$E$11))*100</f>
        <v>42</v>
      </c>
      <c r="U1520" s="3">
        <f>MAX(K1520-tarifest3($K$3,$A$3,Param!$B$10,Param!$C$10,Param!$D$10,Param!$E$10,Param!$B$11,Param!$C$11,Param!$D$11,Param!$E$11),0)</f>
        <v>53199</v>
      </c>
      <c r="V1520" s="3">
        <f t="shared" si="571"/>
        <v>35.231125827814566</v>
      </c>
      <c r="W1520" s="3">
        <f t="shared" si="572"/>
        <v>42</v>
      </c>
      <c r="X1520" s="3">
        <f>soli3grenz(K1520,$A$3,Param!$J$9,Param!$J$10,Param!$J$11)*100</f>
        <v>5.5</v>
      </c>
      <c r="Y1520" s="13">
        <f t="shared" si="559"/>
        <v>53199</v>
      </c>
      <c r="Z1520" s="3">
        <f t="shared" si="573"/>
        <v>35.231125827814566</v>
      </c>
      <c r="AA1520" s="13">
        <f t="shared" si="560"/>
        <v>42</v>
      </c>
      <c r="AB1520" s="13">
        <f t="shared" si="561"/>
        <v>-3858.5599999999977</v>
      </c>
      <c r="AC1520" s="13">
        <f t="shared" si="562"/>
        <v>-2.5553377483443782</v>
      </c>
      <c r="AD1520" s="13">
        <f t="shared" si="563"/>
        <v>-2.3099999999999952</v>
      </c>
      <c r="AE1520" s="3">
        <f t="shared" si="564"/>
        <v>0</v>
      </c>
      <c r="AF1520" s="13">
        <f t="shared" si="553"/>
        <v>3858.5599999999977</v>
      </c>
      <c r="AG1520" s="13">
        <f t="shared" si="574"/>
        <v>2.5553377483443782</v>
      </c>
      <c r="AH1520" s="13">
        <f t="shared" si="554"/>
        <v>2.5553377483443782</v>
      </c>
    </row>
    <row r="1521" spans="1:34" x14ac:dyDescent="0.2">
      <c r="A1521" s="8">
        <f t="shared" si="575"/>
        <v>151100</v>
      </c>
      <c r="B1521" s="9">
        <f t="shared" si="576"/>
        <v>151.1</v>
      </c>
      <c r="C1521" s="13">
        <f>tarifest3(A1521,$A$3,Param!$B$5,Param!$C$5,Param!$D$5,Param!$E$5,Param!$B$6,Param!$C$6,Param!$D$6,Param!$E$6)</f>
        <v>54125</v>
      </c>
      <c r="D1521" s="3">
        <f t="shared" si="565"/>
        <v>35.820648577101252</v>
      </c>
      <c r="E1521" s="3">
        <f>tarifest3grenz(A1521,$A$3,Param!$B$5,Param!$C$5,Param!$D$5,Param!$E$5,Param!$B$6,Param!$C$6,Param!$D$6,Param!$E$6)*100</f>
        <v>42</v>
      </c>
      <c r="F1521" s="13">
        <f>soli3(C1521,$A$3,Param!$J$4,Param!$J$5,Param!$J$6)</f>
        <v>2976.87</v>
      </c>
      <c r="G1521" s="3">
        <f>soli3grenz(C1521,$A$3,Param!$J$4,Param!$J$5,Param!$J$6)*100</f>
        <v>5.5</v>
      </c>
      <c r="H1521" s="13">
        <f t="shared" si="556"/>
        <v>57101.87</v>
      </c>
      <c r="I1521" s="3">
        <f t="shared" si="555"/>
        <v>37.79078093977499</v>
      </c>
      <c r="J1521" s="13">
        <f t="shared" si="557"/>
        <v>44.309999999999995</v>
      </c>
      <c r="K1521" s="13">
        <f>tarifest3(A1521,$A$3,Param!$B$10,Param!$C$10,Param!$D$10,Param!$E$10,Param!$B$11,Param!$C$11,Param!$D$11,Param!$E$11)</f>
        <v>58471</v>
      </c>
      <c r="L1521" s="3">
        <f t="shared" si="566"/>
        <v>38.696889477167439</v>
      </c>
      <c r="M1521" s="3">
        <f>tarifest3grenz(A1521,$A$3,Param!$B$10,Param!$C$10,Param!$D$10,Param!$E$10,Param!$B$11,Param!$C$11,Param!$D$11,Param!$E$11)*100</f>
        <v>42</v>
      </c>
      <c r="N1521" s="3">
        <f t="shared" si="567"/>
        <v>44071</v>
      </c>
      <c r="O1521" s="3">
        <f t="shared" si="568"/>
        <v>29.166776968894769</v>
      </c>
      <c r="P1521" s="13">
        <f t="shared" si="558"/>
        <v>105770</v>
      </c>
      <c r="Q1521" s="13">
        <f t="shared" si="569"/>
        <v>0</v>
      </c>
      <c r="R1521" s="13">
        <f>tarifest3(A1521-$K$3,$A$3,Param!$B$10,Param!$C$10,Param!$D$10,Param!$E$10,Param!$B$11,Param!$C$11,Param!$D$11,Param!$E$11)</f>
        <v>49831</v>
      </c>
      <c r="S1521" s="3">
        <f t="shared" si="570"/>
        <v>32.978821972203839</v>
      </c>
      <c r="T1521" s="3">
        <f>IF(A1521&lt;$K$3,$K$2,tarifest3grenz(A1521-$K$3,$A$3,Param!$B$10,Param!$C$10,Param!$D$10,Param!$E$10,Param!$B$11,Param!$C$11,Param!$D$11,Param!$E$11))*100</f>
        <v>42</v>
      </c>
      <c r="U1521" s="3">
        <f>MAX(K1521-tarifest3($K$3,$A$3,Param!$B$10,Param!$C$10,Param!$D$10,Param!$E$10,Param!$B$11,Param!$C$11,Param!$D$11,Param!$E$11),0)</f>
        <v>53241</v>
      </c>
      <c r="V1521" s="3">
        <f t="shared" si="571"/>
        <v>35.235605559232297</v>
      </c>
      <c r="W1521" s="3">
        <f t="shared" si="572"/>
        <v>42</v>
      </c>
      <c r="X1521" s="3">
        <f>soli3grenz(K1521,$A$3,Param!$J$9,Param!$J$10,Param!$J$11)*100</f>
        <v>5.5</v>
      </c>
      <c r="Y1521" s="13">
        <f t="shared" si="559"/>
        <v>53241</v>
      </c>
      <c r="Z1521" s="3">
        <f t="shared" si="573"/>
        <v>35.235605559232297</v>
      </c>
      <c r="AA1521" s="13">
        <f t="shared" si="560"/>
        <v>42</v>
      </c>
      <c r="AB1521" s="13">
        <f t="shared" si="561"/>
        <v>-3860.8700000000026</v>
      </c>
      <c r="AC1521" s="13">
        <f t="shared" si="562"/>
        <v>-2.5551753805426927</v>
      </c>
      <c r="AD1521" s="13">
        <f t="shared" si="563"/>
        <v>-2.3099999999999952</v>
      </c>
      <c r="AE1521" s="3">
        <f t="shared" si="564"/>
        <v>0</v>
      </c>
      <c r="AF1521" s="13">
        <f t="shared" si="553"/>
        <v>3860.8700000000026</v>
      </c>
      <c r="AG1521" s="13">
        <f t="shared" si="574"/>
        <v>2.5551753805426927</v>
      </c>
      <c r="AH1521" s="13">
        <f t="shared" si="554"/>
        <v>2.5551753805426927</v>
      </c>
    </row>
    <row r="1522" spans="1:34" x14ac:dyDescent="0.2">
      <c r="A1522" s="8">
        <f t="shared" si="575"/>
        <v>151200</v>
      </c>
      <c r="B1522" s="9">
        <f t="shared" si="576"/>
        <v>151.19999999999999</v>
      </c>
      <c r="C1522" s="13">
        <f>tarifest3(A1522,$A$3,Param!$B$5,Param!$C$5,Param!$D$5,Param!$E$5,Param!$B$6,Param!$C$6,Param!$D$6,Param!$E$6)</f>
        <v>54167</v>
      </c>
      <c r="D1522" s="3">
        <f t="shared" si="565"/>
        <v>35.824735449735449</v>
      </c>
      <c r="E1522" s="3">
        <f>tarifest3grenz(A1522,$A$3,Param!$B$5,Param!$C$5,Param!$D$5,Param!$E$5,Param!$B$6,Param!$C$6,Param!$D$6,Param!$E$6)*100</f>
        <v>42</v>
      </c>
      <c r="F1522" s="13">
        <f>soli3(C1522,$A$3,Param!$J$4,Param!$J$5,Param!$J$6)</f>
        <v>2979.18</v>
      </c>
      <c r="G1522" s="3">
        <f>soli3grenz(C1522,$A$3,Param!$J$4,Param!$J$5,Param!$J$6)*100</f>
        <v>5.5</v>
      </c>
      <c r="H1522" s="13">
        <f t="shared" si="556"/>
        <v>57146.18</v>
      </c>
      <c r="I1522" s="3">
        <f t="shared" si="555"/>
        <v>37.795092592592596</v>
      </c>
      <c r="J1522" s="13">
        <f t="shared" si="557"/>
        <v>44.309999999999995</v>
      </c>
      <c r="K1522" s="13">
        <f>tarifest3(A1522,$A$3,Param!$B$10,Param!$C$10,Param!$D$10,Param!$E$10,Param!$B$11,Param!$C$11,Param!$D$11,Param!$E$11)</f>
        <v>58513</v>
      </c>
      <c r="L1522" s="3">
        <f t="shared" si="566"/>
        <v>38.699074074074076</v>
      </c>
      <c r="M1522" s="3">
        <f>tarifest3grenz(A1522,$A$3,Param!$B$10,Param!$C$10,Param!$D$10,Param!$E$10,Param!$B$11,Param!$C$11,Param!$D$11,Param!$E$11)*100</f>
        <v>42</v>
      </c>
      <c r="N1522" s="3">
        <f t="shared" si="567"/>
        <v>44113</v>
      </c>
      <c r="O1522" s="3">
        <f t="shared" si="568"/>
        <v>29.175264550264551</v>
      </c>
      <c r="P1522" s="13">
        <f t="shared" si="558"/>
        <v>105840</v>
      </c>
      <c r="Q1522" s="13">
        <f t="shared" si="569"/>
        <v>0</v>
      </c>
      <c r="R1522" s="13">
        <f>tarifest3(A1522-$K$3,$A$3,Param!$B$10,Param!$C$10,Param!$D$10,Param!$E$10,Param!$B$11,Param!$C$11,Param!$D$11,Param!$E$11)</f>
        <v>49873</v>
      </c>
      <c r="S1522" s="3">
        <f t="shared" si="570"/>
        <v>32.984788359788361</v>
      </c>
      <c r="T1522" s="3">
        <f>IF(A1522&lt;$K$3,$K$2,tarifest3grenz(A1522-$K$3,$A$3,Param!$B$10,Param!$C$10,Param!$D$10,Param!$E$10,Param!$B$11,Param!$C$11,Param!$D$11,Param!$E$11))*100</f>
        <v>42</v>
      </c>
      <c r="U1522" s="3">
        <f>MAX(K1522-tarifest3($K$3,$A$3,Param!$B$10,Param!$C$10,Param!$D$10,Param!$E$10,Param!$B$11,Param!$C$11,Param!$D$11,Param!$E$11),0)</f>
        <v>53283</v>
      </c>
      <c r="V1522" s="3">
        <f t="shared" si="571"/>
        <v>35.24007936507936</v>
      </c>
      <c r="W1522" s="3">
        <f t="shared" si="572"/>
        <v>42</v>
      </c>
      <c r="X1522" s="3">
        <f>soli3grenz(K1522,$A$3,Param!$J$9,Param!$J$10,Param!$J$11)*100</f>
        <v>5.5</v>
      </c>
      <c r="Y1522" s="13">
        <f t="shared" si="559"/>
        <v>53283</v>
      </c>
      <c r="Z1522" s="3">
        <f t="shared" si="573"/>
        <v>35.24007936507936</v>
      </c>
      <c r="AA1522" s="13">
        <f t="shared" si="560"/>
        <v>42</v>
      </c>
      <c r="AB1522" s="13">
        <f t="shared" si="561"/>
        <v>-3863.1800000000003</v>
      </c>
      <c r="AC1522" s="13">
        <f t="shared" si="562"/>
        <v>-2.5550132275132356</v>
      </c>
      <c r="AD1522" s="13">
        <f t="shared" si="563"/>
        <v>-2.3099999999999952</v>
      </c>
      <c r="AE1522" s="3">
        <f t="shared" si="564"/>
        <v>0</v>
      </c>
      <c r="AF1522" s="13">
        <f t="shared" si="553"/>
        <v>3863.1800000000003</v>
      </c>
      <c r="AG1522" s="13">
        <f t="shared" si="574"/>
        <v>2.5550132275132356</v>
      </c>
      <c r="AH1522" s="13">
        <f t="shared" si="554"/>
        <v>2.5550132275132356</v>
      </c>
    </row>
    <row r="1523" spans="1:34" x14ac:dyDescent="0.2">
      <c r="A1523" s="8">
        <f t="shared" si="575"/>
        <v>151300</v>
      </c>
      <c r="B1523" s="9">
        <f t="shared" si="576"/>
        <v>151.30000000000001</v>
      </c>
      <c r="C1523" s="13">
        <f>tarifest3(A1523,$A$3,Param!$B$5,Param!$C$5,Param!$D$5,Param!$E$5,Param!$B$6,Param!$C$6,Param!$D$6,Param!$E$6)</f>
        <v>54209</v>
      </c>
      <c r="D1523" s="3">
        <f t="shared" si="565"/>
        <v>35.828816920026433</v>
      </c>
      <c r="E1523" s="3">
        <f>tarifest3grenz(A1523,$A$3,Param!$B$5,Param!$C$5,Param!$D$5,Param!$E$5,Param!$B$6,Param!$C$6,Param!$D$6,Param!$E$6)*100</f>
        <v>42</v>
      </c>
      <c r="F1523" s="13">
        <f>soli3(C1523,$A$3,Param!$J$4,Param!$J$5,Param!$J$6)</f>
        <v>2981.49</v>
      </c>
      <c r="G1523" s="3">
        <f>soli3grenz(C1523,$A$3,Param!$J$4,Param!$J$5,Param!$J$6)*100</f>
        <v>5.5</v>
      </c>
      <c r="H1523" s="13">
        <f t="shared" si="556"/>
        <v>57190.49</v>
      </c>
      <c r="I1523" s="3">
        <f t="shared" si="555"/>
        <v>37.799398545935226</v>
      </c>
      <c r="J1523" s="13">
        <f t="shared" si="557"/>
        <v>44.309999999999995</v>
      </c>
      <c r="K1523" s="13">
        <f>tarifest3(A1523,$A$3,Param!$B$10,Param!$C$10,Param!$D$10,Param!$E$10,Param!$B$11,Param!$C$11,Param!$D$11,Param!$E$11)</f>
        <v>58555</v>
      </c>
      <c r="L1523" s="3">
        <f t="shared" si="566"/>
        <v>38.701255783212162</v>
      </c>
      <c r="M1523" s="3">
        <f>tarifest3grenz(A1523,$A$3,Param!$B$10,Param!$C$10,Param!$D$10,Param!$E$10,Param!$B$11,Param!$C$11,Param!$D$11,Param!$E$11)*100</f>
        <v>42</v>
      </c>
      <c r="N1523" s="3">
        <f t="shared" si="567"/>
        <v>44155</v>
      </c>
      <c r="O1523" s="3">
        <f t="shared" si="568"/>
        <v>29.183740912095175</v>
      </c>
      <c r="P1523" s="13">
        <f t="shared" si="558"/>
        <v>105910</v>
      </c>
      <c r="Q1523" s="13">
        <f t="shared" si="569"/>
        <v>0</v>
      </c>
      <c r="R1523" s="13">
        <f>tarifest3(A1523-$K$3,$A$3,Param!$B$10,Param!$C$10,Param!$D$10,Param!$E$10,Param!$B$11,Param!$C$11,Param!$D$11,Param!$E$11)</f>
        <v>49915</v>
      </c>
      <c r="S1523" s="3">
        <f t="shared" si="570"/>
        <v>32.990746860541968</v>
      </c>
      <c r="T1523" s="3">
        <f>IF(A1523&lt;$K$3,$K$2,tarifest3grenz(A1523-$K$3,$A$3,Param!$B$10,Param!$C$10,Param!$D$10,Param!$E$10,Param!$B$11,Param!$C$11,Param!$D$11,Param!$E$11))*100</f>
        <v>42</v>
      </c>
      <c r="U1523" s="3">
        <f>MAX(K1523-tarifest3($K$3,$A$3,Param!$B$10,Param!$C$10,Param!$D$10,Param!$E$10,Param!$B$11,Param!$C$11,Param!$D$11,Param!$E$11),0)</f>
        <v>53325</v>
      </c>
      <c r="V1523" s="3">
        <f t="shared" si="571"/>
        <v>35.24454725710509</v>
      </c>
      <c r="W1523" s="3">
        <f t="shared" si="572"/>
        <v>42</v>
      </c>
      <c r="X1523" s="3">
        <f>soli3grenz(K1523,$A$3,Param!$J$9,Param!$J$10,Param!$J$11)*100</f>
        <v>5.5</v>
      </c>
      <c r="Y1523" s="13">
        <f t="shared" si="559"/>
        <v>53325</v>
      </c>
      <c r="Z1523" s="3">
        <f t="shared" si="573"/>
        <v>35.24454725710509</v>
      </c>
      <c r="AA1523" s="13">
        <f t="shared" si="560"/>
        <v>42</v>
      </c>
      <c r="AB1523" s="13">
        <f t="shared" si="561"/>
        <v>-3865.489999999998</v>
      </c>
      <c r="AC1523" s="13">
        <f t="shared" si="562"/>
        <v>-2.554851288830136</v>
      </c>
      <c r="AD1523" s="13">
        <f t="shared" si="563"/>
        <v>-2.3099999999999952</v>
      </c>
      <c r="AE1523" s="3">
        <f t="shared" si="564"/>
        <v>0</v>
      </c>
      <c r="AF1523" s="13">
        <f t="shared" si="553"/>
        <v>3865.489999999998</v>
      </c>
      <c r="AG1523" s="13">
        <f t="shared" si="574"/>
        <v>2.554851288830136</v>
      </c>
      <c r="AH1523" s="13">
        <f t="shared" si="554"/>
        <v>2.554851288830136</v>
      </c>
    </row>
    <row r="1524" spans="1:34" x14ac:dyDescent="0.2">
      <c r="A1524" s="8">
        <f t="shared" si="575"/>
        <v>151400</v>
      </c>
      <c r="B1524" s="9">
        <f t="shared" si="576"/>
        <v>151.4</v>
      </c>
      <c r="C1524" s="13">
        <f>tarifest3(A1524,$A$3,Param!$B$5,Param!$C$5,Param!$D$5,Param!$E$5,Param!$B$6,Param!$C$6,Param!$D$6,Param!$E$6)</f>
        <v>54251</v>
      </c>
      <c r="D1524" s="3">
        <f t="shared" si="565"/>
        <v>35.832892998678993</v>
      </c>
      <c r="E1524" s="3">
        <f>tarifest3grenz(A1524,$A$3,Param!$B$5,Param!$C$5,Param!$D$5,Param!$E$5,Param!$B$6,Param!$C$6,Param!$D$6,Param!$E$6)*100</f>
        <v>42</v>
      </c>
      <c r="F1524" s="13">
        <f>soli3(C1524,$A$3,Param!$J$4,Param!$J$5,Param!$J$6)</f>
        <v>2983.8</v>
      </c>
      <c r="G1524" s="3">
        <f>soli3grenz(C1524,$A$3,Param!$J$4,Param!$J$5,Param!$J$6)*100</f>
        <v>5.5</v>
      </c>
      <c r="H1524" s="13">
        <f t="shared" si="556"/>
        <v>57234.8</v>
      </c>
      <c r="I1524" s="3">
        <f t="shared" si="555"/>
        <v>37.803698811096439</v>
      </c>
      <c r="J1524" s="13">
        <f t="shared" si="557"/>
        <v>44.309999999999995</v>
      </c>
      <c r="K1524" s="13">
        <f>tarifest3(A1524,$A$3,Param!$B$10,Param!$C$10,Param!$D$10,Param!$E$10,Param!$B$11,Param!$C$11,Param!$D$11,Param!$E$11)</f>
        <v>58597</v>
      </c>
      <c r="L1524" s="3">
        <f t="shared" si="566"/>
        <v>38.70343461030383</v>
      </c>
      <c r="M1524" s="3">
        <f>tarifest3grenz(A1524,$A$3,Param!$B$10,Param!$C$10,Param!$D$10,Param!$E$10,Param!$B$11,Param!$C$11,Param!$D$11,Param!$E$11)*100</f>
        <v>42</v>
      </c>
      <c r="N1524" s="3">
        <f t="shared" si="567"/>
        <v>44197</v>
      </c>
      <c r="O1524" s="3">
        <f t="shared" si="568"/>
        <v>29.192206076618234</v>
      </c>
      <c r="P1524" s="13">
        <f t="shared" si="558"/>
        <v>105980</v>
      </c>
      <c r="Q1524" s="13">
        <f t="shared" si="569"/>
        <v>0</v>
      </c>
      <c r="R1524" s="13">
        <f>tarifest3(A1524-$K$3,$A$3,Param!$B$10,Param!$C$10,Param!$D$10,Param!$E$10,Param!$B$11,Param!$C$11,Param!$D$11,Param!$E$11)</f>
        <v>49957</v>
      </c>
      <c r="S1524" s="3">
        <f t="shared" si="570"/>
        <v>32.996697490092473</v>
      </c>
      <c r="T1524" s="3">
        <f>IF(A1524&lt;$K$3,$K$2,tarifest3grenz(A1524-$K$3,$A$3,Param!$B$10,Param!$C$10,Param!$D$10,Param!$E$10,Param!$B$11,Param!$C$11,Param!$D$11,Param!$E$11))*100</f>
        <v>42</v>
      </c>
      <c r="U1524" s="3">
        <f>MAX(K1524-tarifest3($K$3,$A$3,Param!$B$10,Param!$C$10,Param!$D$10,Param!$E$10,Param!$B$11,Param!$C$11,Param!$D$11,Param!$E$11),0)</f>
        <v>53367</v>
      </c>
      <c r="V1524" s="3">
        <f t="shared" si="571"/>
        <v>35.249009247027743</v>
      </c>
      <c r="W1524" s="3">
        <f t="shared" si="572"/>
        <v>42</v>
      </c>
      <c r="X1524" s="3">
        <f>soli3grenz(K1524,$A$3,Param!$J$9,Param!$J$10,Param!$J$11)*100</f>
        <v>5.5</v>
      </c>
      <c r="Y1524" s="13">
        <f t="shared" si="559"/>
        <v>53367</v>
      </c>
      <c r="Z1524" s="3">
        <f t="shared" si="573"/>
        <v>35.249009247027743</v>
      </c>
      <c r="AA1524" s="13">
        <f t="shared" si="560"/>
        <v>42</v>
      </c>
      <c r="AB1524" s="13">
        <f t="shared" si="561"/>
        <v>-3867.8000000000029</v>
      </c>
      <c r="AC1524" s="13">
        <f t="shared" si="562"/>
        <v>-2.5546895640686955</v>
      </c>
      <c r="AD1524" s="13">
        <f t="shared" si="563"/>
        <v>-2.3099999999999952</v>
      </c>
      <c r="AE1524" s="3">
        <f t="shared" si="564"/>
        <v>0</v>
      </c>
      <c r="AF1524" s="13">
        <f t="shared" ref="AF1524:AF1587" si="577">-AB1524</f>
        <v>3867.8000000000029</v>
      </c>
      <c r="AG1524" s="13">
        <f t="shared" si="574"/>
        <v>2.5546895640686955</v>
      </c>
      <c r="AH1524" s="13">
        <f t="shared" ref="AH1524:AH1587" si="578">-AC1524</f>
        <v>2.5546895640686955</v>
      </c>
    </row>
    <row r="1525" spans="1:34" x14ac:dyDescent="0.2">
      <c r="A1525" s="8">
        <f t="shared" si="575"/>
        <v>151500</v>
      </c>
      <c r="B1525" s="9">
        <f t="shared" si="576"/>
        <v>151.5</v>
      </c>
      <c r="C1525" s="13">
        <f>tarifest3(A1525,$A$3,Param!$B$5,Param!$C$5,Param!$D$5,Param!$E$5,Param!$B$6,Param!$C$6,Param!$D$6,Param!$E$6)</f>
        <v>54293</v>
      </c>
      <c r="D1525" s="3">
        <f t="shared" si="565"/>
        <v>35.836963696369637</v>
      </c>
      <c r="E1525" s="3">
        <f>tarifest3grenz(A1525,$A$3,Param!$B$5,Param!$C$5,Param!$D$5,Param!$E$5,Param!$B$6,Param!$C$6,Param!$D$6,Param!$E$6)*100</f>
        <v>42</v>
      </c>
      <c r="F1525" s="13">
        <f>soli3(C1525,$A$3,Param!$J$4,Param!$J$5,Param!$J$6)</f>
        <v>2986.11</v>
      </c>
      <c r="G1525" s="3">
        <f>soli3grenz(C1525,$A$3,Param!$J$4,Param!$J$5,Param!$J$6)*100</f>
        <v>5.5</v>
      </c>
      <c r="H1525" s="13">
        <f t="shared" si="556"/>
        <v>57279.11</v>
      </c>
      <c r="I1525" s="3">
        <f t="shared" si="555"/>
        <v>37.807993399339935</v>
      </c>
      <c r="J1525" s="13">
        <f t="shared" si="557"/>
        <v>44.309999999999995</v>
      </c>
      <c r="K1525" s="13">
        <f>tarifest3(A1525,$A$3,Param!$B$10,Param!$C$10,Param!$D$10,Param!$E$10,Param!$B$11,Param!$C$11,Param!$D$11,Param!$E$11)</f>
        <v>58639</v>
      </c>
      <c r="L1525" s="3">
        <f t="shared" si="566"/>
        <v>38.705610561056105</v>
      </c>
      <c r="M1525" s="3">
        <f>tarifest3grenz(A1525,$A$3,Param!$B$10,Param!$C$10,Param!$D$10,Param!$E$10,Param!$B$11,Param!$C$11,Param!$D$11,Param!$E$11)*100</f>
        <v>42</v>
      </c>
      <c r="N1525" s="3">
        <f t="shared" si="567"/>
        <v>44239</v>
      </c>
      <c r="O1525" s="3">
        <f t="shared" si="568"/>
        <v>29.200660066006602</v>
      </c>
      <c r="P1525" s="13">
        <f t="shared" si="558"/>
        <v>106050</v>
      </c>
      <c r="Q1525" s="13">
        <f t="shared" si="569"/>
        <v>0</v>
      </c>
      <c r="R1525" s="13">
        <f>tarifest3(A1525-$K$3,$A$3,Param!$B$10,Param!$C$10,Param!$D$10,Param!$E$10,Param!$B$11,Param!$C$11,Param!$D$11,Param!$E$11)</f>
        <v>49999</v>
      </c>
      <c r="S1525" s="3">
        <f t="shared" si="570"/>
        <v>33.002640264026404</v>
      </c>
      <c r="T1525" s="3">
        <f>IF(A1525&lt;$K$3,$K$2,tarifest3grenz(A1525-$K$3,$A$3,Param!$B$10,Param!$C$10,Param!$D$10,Param!$E$10,Param!$B$11,Param!$C$11,Param!$D$11,Param!$E$11))*100</f>
        <v>42</v>
      </c>
      <c r="U1525" s="3">
        <f>MAX(K1525-tarifest3($K$3,$A$3,Param!$B$10,Param!$C$10,Param!$D$10,Param!$E$10,Param!$B$11,Param!$C$11,Param!$D$11,Param!$E$11),0)</f>
        <v>53409</v>
      </c>
      <c r="V1525" s="3">
        <f t="shared" si="571"/>
        <v>35.253465346534654</v>
      </c>
      <c r="W1525" s="3">
        <f t="shared" si="572"/>
        <v>42</v>
      </c>
      <c r="X1525" s="3">
        <f>soli3grenz(K1525,$A$3,Param!$J$9,Param!$J$10,Param!$J$11)*100</f>
        <v>5.5</v>
      </c>
      <c r="Y1525" s="13">
        <f t="shared" si="559"/>
        <v>53409</v>
      </c>
      <c r="Z1525" s="3">
        <f t="shared" si="573"/>
        <v>35.253465346534654</v>
      </c>
      <c r="AA1525" s="13">
        <f t="shared" si="560"/>
        <v>42</v>
      </c>
      <c r="AB1525" s="13">
        <f t="shared" si="561"/>
        <v>-3870.1100000000006</v>
      </c>
      <c r="AC1525" s="13">
        <f t="shared" si="562"/>
        <v>-2.5545280528052814</v>
      </c>
      <c r="AD1525" s="13">
        <f t="shared" si="563"/>
        <v>-2.3099999999999952</v>
      </c>
      <c r="AE1525" s="3">
        <f t="shared" si="564"/>
        <v>0</v>
      </c>
      <c r="AF1525" s="13">
        <f t="shared" si="577"/>
        <v>3870.1100000000006</v>
      </c>
      <c r="AG1525" s="13">
        <f t="shared" si="574"/>
        <v>2.5545280528052814</v>
      </c>
      <c r="AH1525" s="13">
        <f t="shared" si="578"/>
        <v>2.5545280528052814</v>
      </c>
    </row>
    <row r="1526" spans="1:34" x14ac:dyDescent="0.2">
      <c r="A1526" s="8">
        <f t="shared" si="575"/>
        <v>151600</v>
      </c>
      <c r="B1526" s="9">
        <f t="shared" si="576"/>
        <v>151.6</v>
      </c>
      <c r="C1526" s="13">
        <f>tarifest3(A1526,$A$3,Param!$B$5,Param!$C$5,Param!$D$5,Param!$E$5,Param!$B$6,Param!$C$6,Param!$D$6,Param!$E$6)</f>
        <v>54335</v>
      </c>
      <c r="D1526" s="3">
        <f t="shared" si="565"/>
        <v>35.8410290237467</v>
      </c>
      <c r="E1526" s="3">
        <f>tarifest3grenz(A1526,$A$3,Param!$B$5,Param!$C$5,Param!$D$5,Param!$E$5,Param!$B$6,Param!$C$6,Param!$D$6,Param!$E$6)*100</f>
        <v>42</v>
      </c>
      <c r="F1526" s="13">
        <f>soli3(C1526,$A$3,Param!$J$4,Param!$J$5,Param!$J$6)</f>
        <v>2988.42</v>
      </c>
      <c r="G1526" s="3">
        <f>soli3grenz(C1526,$A$3,Param!$J$4,Param!$J$5,Param!$J$6)*100</f>
        <v>5.5</v>
      </c>
      <c r="H1526" s="13">
        <f t="shared" si="556"/>
        <v>57323.42</v>
      </c>
      <c r="I1526" s="3">
        <f t="shared" si="555"/>
        <v>37.812282321899737</v>
      </c>
      <c r="J1526" s="13">
        <f t="shared" si="557"/>
        <v>44.309999999999995</v>
      </c>
      <c r="K1526" s="13">
        <f>tarifest3(A1526,$A$3,Param!$B$10,Param!$C$10,Param!$D$10,Param!$E$10,Param!$B$11,Param!$C$11,Param!$D$11,Param!$E$11)</f>
        <v>58681</v>
      </c>
      <c r="L1526" s="3">
        <f t="shared" si="566"/>
        <v>38.707783641160951</v>
      </c>
      <c r="M1526" s="3">
        <f>tarifest3grenz(A1526,$A$3,Param!$B$10,Param!$C$10,Param!$D$10,Param!$E$10,Param!$B$11,Param!$C$11,Param!$D$11,Param!$E$11)*100</f>
        <v>42</v>
      </c>
      <c r="N1526" s="3">
        <f t="shared" si="567"/>
        <v>44281</v>
      </c>
      <c r="O1526" s="3">
        <f t="shared" si="568"/>
        <v>29.209102902374674</v>
      </c>
      <c r="P1526" s="13">
        <f t="shared" si="558"/>
        <v>106120</v>
      </c>
      <c r="Q1526" s="13">
        <f t="shared" si="569"/>
        <v>0</v>
      </c>
      <c r="R1526" s="13">
        <f>tarifest3(A1526-$K$3,$A$3,Param!$B$10,Param!$C$10,Param!$D$10,Param!$E$10,Param!$B$11,Param!$C$11,Param!$D$11,Param!$E$11)</f>
        <v>50041</v>
      </c>
      <c r="S1526" s="3">
        <f t="shared" si="570"/>
        <v>33.008575197889186</v>
      </c>
      <c r="T1526" s="3">
        <f>IF(A1526&lt;$K$3,$K$2,tarifest3grenz(A1526-$K$3,$A$3,Param!$B$10,Param!$C$10,Param!$D$10,Param!$E$10,Param!$B$11,Param!$C$11,Param!$D$11,Param!$E$11))*100</f>
        <v>42</v>
      </c>
      <c r="U1526" s="3">
        <f>MAX(K1526-tarifest3($K$3,$A$3,Param!$B$10,Param!$C$10,Param!$D$10,Param!$E$10,Param!$B$11,Param!$C$11,Param!$D$11,Param!$E$11),0)</f>
        <v>53451</v>
      </c>
      <c r="V1526" s="3">
        <f t="shared" si="571"/>
        <v>35.257915567282325</v>
      </c>
      <c r="W1526" s="3">
        <f t="shared" si="572"/>
        <v>42</v>
      </c>
      <c r="X1526" s="3">
        <f>soli3grenz(K1526,$A$3,Param!$J$9,Param!$J$10,Param!$J$11)*100</f>
        <v>5.5</v>
      </c>
      <c r="Y1526" s="13">
        <f t="shared" si="559"/>
        <v>53451</v>
      </c>
      <c r="Z1526" s="3">
        <f t="shared" si="573"/>
        <v>35.257915567282325</v>
      </c>
      <c r="AA1526" s="13">
        <f t="shared" si="560"/>
        <v>42</v>
      </c>
      <c r="AB1526" s="13">
        <f t="shared" si="561"/>
        <v>-3872.4199999999983</v>
      </c>
      <c r="AC1526" s="13">
        <f t="shared" si="562"/>
        <v>-2.554366754617412</v>
      </c>
      <c r="AD1526" s="13">
        <f t="shared" si="563"/>
        <v>-2.3099999999999952</v>
      </c>
      <c r="AE1526" s="3">
        <f t="shared" si="564"/>
        <v>0</v>
      </c>
      <c r="AF1526" s="13">
        <f t="shared" si="577"/>
        <v>3872.4199999999983</v>
      </c>
      <c r="AG1526" s="13">
        <f t="shared" si="574"/>
        <v>2.554366754617412</v>
      </c>
      <c r="AH1526" s="13">
        <f t="shared" si="578"/>
        <v>2.554366754617412</v>
      </c>
    </row>
    <row r="1527" spans="1:34" x14ac:dyDescent="0.2">
      <c r="A1527" s="8">
        <f t="shared" si="575"/>
        <v>151700</v>
      </c>
      <c r="B1527" s="9">
        <f t="shared" si="576"/>
        <v>151.69999999999999</v>
      </c>
      <c r="C1527" s="13">
        <f>tarifest3(A1527,$A$3,Param!$B$5,Param!$C$5,Param!$D$5,Param!$E$5,Param!$B$6,Param!$C$6,Param!$D$6,Param!$E$6)</f>
        <v>54377</v>
      </c>
      <c r="D1527" s="3">
        <f t="shared" si="565"/>
        <v>35.845088991430458</v>
      </c>
      <c r="E1527" s="3">
        <f>tarifest3grenz(A1527,$A$3,Param!$B$5,Param!$C$5,Param!$D$5,Param!$E$5,Param!$B$6,Param!$C$6,Param!$D$6,Param!$E$6)*100</f>
        <v>42</v>
      </c>
      <c r="F1527" s="13">
        <f>soli3(C1527,$A$3,Param!$J$4,Param!$J$5,Param!$J$6)</f>
        <v>2990.73</v>
      </c>
      <c r="G1527" s="3">
        <f>soli3grenz(C1527,$A$3,Param!$J$4,Param!$J$5,Param!$J$6)*100</f>
        <v>5.5</v>
      </c>
      <c r="H1527" s="13">
        <f t="shared" si="556"/>
        <v>57367.73</v>
      </c>
      <c r="I1527" s="3">
        <f t="shared" si="555"/>
        <v>37.816565589980229</v>
      </c>
      <c r="J1527" s="13">
        <f t="shared" si="557"/>
        <v>44.309999999999995</v>
      </c>
      <c r="K1527" s="13">
        <f>tarifest3(A1527,$A$3,Param!$B$10,Param!$C$10,Param!$D$10,Param!$E$10,Param!$B$11,Param!$C$11,Param!$D$11,Param!$E$11)</f>
        <v>58723</v>
      </c>
      <c r="L1527" s="3">
        <f t="shared" si="566"/>
        <v>38.709953856295321</v>
      </c>
      <c r="M1527" s="3">
        <f>tarifest3grenz(A1527,$A$3,Param!$B$10,Param!$C$10,Param!$D$10,Param!$E$10,Param!$B$11,Param!$C$11,Param!$D$11,Param!$E$11)*100</f>
        <v>42</v>
      </c>
      <c r="N1527" s="3">
        <f t="shared" si="567"/>
        <v>44323</v>
      </c>
      <c r="O1527" s="3">
        <f t="shared" si="568"/>
        <v>29.217534607778511</v>
      </c>
      <c r="P1527" s="13">
        <f t="shared" si="558"/>
        <v>106190</v>
      </c>
      <c r="Q1527" s="13">
        <f t="shared" si="569"/>
        <v>0</v>
      </c>
      <c r="R1527" s="13">
        <f>tarifest3(A1527-$K$3,$A$3,Param!$B$10,Param!$C$10,Param!$D$10,Param!$E$10,Param!$B$11,Param!$C$11,Param!$D$11,Param!$E$11)</f>
        <v>50083</v>
      </c>
      <c r="S1527" s="3">
        <f t="shared" si="570"/>
        <v>33.014502307185232</v>
      </c>
      <c r="T1527" s="3">
        <f>IF(A1527&lt;$K$3,$K$2,tarifest3grenz(A1527-$K$3,$A$3,Param!$B$10,Param!$C$10,Param!$D$10,Param!$E$10,Param!$B$11,Param!$C$11,Param!$D$11,Param!$E$11))*100</f>
        <v>42</v>
      </c>
      <c r="U1527" s="3">
        <f>MAX(K1527-tarifest3($K$3,$A$3,Param!$B$10,Param!$C$10,Param!$D$10,Param!$E$10,Param!$B$11,Param!$C$11,Param!$D$11,Param!$E$11),0)</f>
        <v>53493</v>
      </c>
      <c r="V1527" s="3">
        <f t="shared" si="571"/>
        <v>35.262359920896508</v>
      </c>
      <c r="W1527" s="3">
        <f t="shared" si="572"/>
        <v>42</v>
      </c>
      <c r="X1527" s="3">
        <f>soli3grenz(K1527,$A$3,Param!$J$9,Param!$J$10,Param!$J$11)*100</f>
        <v>5.5</v>
      </c>
      <c r="Y1527" s="13">
        <f t="shared" si="559"/>
        <v>53493</v>
      </c>
      <c r="Z1527" s="3">
        <f t="shared" si="573"/>
        <v>35.262359920896508</v>
      </c>
      <c r="AA1527" s="13">
        <f t="shared" si="560"/>
        <v>42</v>
      </c>
      <c r="AB1527" s="13">
        <f t="shared" si="561"/>
        <v>-3874.7300000000032</v>
      </c>
      <c r="AC1527" s="13">
        <f t="shared" si="562"/>
        <v>-2.5542056690837214</v>
      </c>
      <c r="AD1527" s="13">
        <f t="shared" si="563"/>
        <v>-2.3099999999999952</v>
      </c>
      <c r="AE1527" s="3">
        <f t="shared" si="564"/>
        <v>0</v>
      </c>
      <c r="AF1527" s="13">
        <f t="shared" si="577"/>
        <v>3874.7300000000032</v>
      </c>
      <c r="AG1527" s="13">
        <f t="shared" si="574"/>
        <v>2.5542056690837214</v>
      </c>
      <c r="AH1527" s="13">
        <f t="shared" si="578"/>
        <v>2.5542056690837214</v>
      </c>
    </row>
    <row r="1528" spans="1:34" x14ac:dyDescent="0.2">
      <c r="A1528" s="8">
        <f t="shared" si="575"/>
        <v>151800</v>
      </c>
      <c r="B1528" s="9">
        <f t="shared" si="576"/>
        <v>151.80000000000001</v>
      </c>
      <c r="C1528" s="13">
        <f>tarifest3(A1528,$A$3,Param!$B$5,Param!$C$5,Param!$D$5,Param!$E$5,Param!$B$6,Param!$C$6,Param!$D$6,Param!$E$6)</f>
        <v>54419</v>
      </c>
      <c r="D1528" s="3">
        <f t="shared" si="565"/>
        <v>35.849143610013172</v>
      </c>
      <c r="E1528" s="3">
        <f>tarifest3grenz(A1528,$A$3,Param!$B$5,Param!$C$5,Param!$D$5,Param!$E$5,Param!$B$6,Param!$C$6,Param!$D$6,Param!$E$6)*100</f>
        <v>42</v>
      </c>
      <c r="F1528" s="13">
        <f>soli3(C1528,$A$3,Param!$J$4,Param!$J$5,Param!$J$6)</f>
        <v>2993.04</v>
      </c>
      <c r="G1528" s="3">
        <f>soli3grenz(C1528,$A$3,Param!$J$4,Param!$J$5,Param!$J$6)*100</f>
        <v>5.5</v>
      </c>
      <c r="H1528" s="13">
        <f t="shared" si="556"/>
        <v>57412.04</v>
      </c>
      <c r="I1528" s="3">
        <f t="shared" si="555"/>
        <v>37.820843214756259</v>
      </c>
      <c r="J1528" s="13">
        <f t="shared" si="557"/>
        <v>44.309999999999995</v>
      </c>
      <c r="K1528" s="13">
        <f>tarifest3(A1528,$A$3,Param!$B$10,Param!$C$10,Param!$D$10,Param!$E$10,Param!$B$11,Param!$C$11,Param!$D$11,Param!$E$11)</f>
        <v>58765</v>
      </c>
      <c r="L1528" s="3">
        <f t="shared" si="566"/>
        <v>38.712121212121211</v>
      </c>
      <c r="M1528" s="3">
        <f>tarifest3grenz(A1528,$A$3,Param!$B$10,Param!$C$10,Param!$D$10,Param!$E$10,Param!$B$11,Param!$C$11,Param!$D$11,Param!$E$11)*100</f>
        <v>42</v>
      </c>
      <c r="N1528" s="3">
        <f t="shared" si="567"/>
        <v>44365</v>
      </c>
      <c r="O1528" s="3">
        <f t="shared" si="568"/>
        <v>29.225955204216074</v>
      </c>
      <c r="P1528" s="13">
        <f t="shared" si="558"/>
        <v>106260</v>
      </c>
      <c r="Q1528" s="13">
        <f t="shared" si="569"/>
        <v>0</v>
      </c>
      <c r="R1528" s="13">
        <f>tarifest3(A1528-$K$3,$A$3,Param!$B$10,Param!$C$10,Param!$D$10,Param!$E$10,Param!$B$11,Param!$C$11,Param!$D$11,Param!$E$11)</f>
        <v>50125</v>
      </c>
      <c r="S1528" s="3">
        <f t="shared" si="570"/>
        <v>33.020421607378132</v>
      </c>
      <c r="T1528" s="3">
        <f>IF(A1528&lt;$K$3,$K$2,tarifest3grenz(A1528-$K$3,$A$3,Param!$B$10,Param!$C$10,Param!$D$10,Param!$E$10,Param!$B$11,Param!$C$11,Param!$D$11,Param!$E$11))*100</f>
        <v>42</v>
      </c>
      <c r="U1528" s="3">
        <f>MAX(K1528-tarifest3($K$3,$A$3,Param!$B$10,Param!$C$10,Param!$D$10,Param!$E$10,Param!$B$11,Param!$C$11,Param!$D$11,Param!$E$11),0)</f>
        <v>53535</v>
      </c>
      <c r="V1528" s="3">
        <f t="shared" si="571"/>
        <v>35.266798418972336</v>
      </c>
      <c r="W1528" s="3">
        <f t="shared" si="572"/>
        <v>42</v>
      </c>
      <c r="X1528" s="3">
        <f>soli3grenz(K1528,$A$3,Param!$J$9,Param!$J$10,Param!$J$11)*100</f>
        <v>5.5</v>
      </c>
      <c r="Y1528" s="13">
        <f t="shared" si="559"/>
        <v>53535</v>
      </c>
      <c r="Z1528" s="3">
        <f t="shared" si="573"/>
        <v>35.266798418972336</v>
      </c>
      <c r="AA1528" s="13">
        <f t="shared" si="560"/>
        <v>42</v>
      </c>
      <c r="AB1528" s="13">
        <f t="shared" si="561"/>
        <v>-3877.0400000000009</v>
      </c>
      <c r="AC1528" s="13">
        <f t="shared" si="562"/>
        <v>-2.5540447957839234</v>
      </c>
      <c r="AD1528" s="13">
        <f t="shared" si="563"/>
        <v>-2.3099999999999952</v>
      </c>
      <c r="AE1528" s="3">
        <f t="shared" si="564"/>
        <v>0</v>
      </c>
      <c r="AF1528" s="13">
        <f t="shared" si="577"/>
        <v>3877.0400000000009</v>
      </c>
      <c r="AG1528" s="13">
        <f t="shared" si="574"/>
        <v>2.5540447957839234</v>
      </c>
      <c r="AH1528" s="13">
        <f t="shared" si="578"/>
        <v>2.5540447957839234</v>
      </c>
    </row>
    <row r="1529" spans="1:34" x14ac:dyDescent="0.2">
      <c r="A1529" s="8">
        <f t="shared" si="575"/>
        <v>151900</v>
      </c>
      <c r="B1529" s="9">
        <f t="shared" si="576"/>
        <v>151.9</v>
      </c>
      <c r="C1529" s="13">
        <f>tarifest3(A1529,$A$3,Param!$B$5,Param!$C$5,Param!$D$5,Param!$E$5,Param!$B$6,Param!$C$6,Param!$D$6,Param!$E$6)</f>
        <v>54461</v>
      </c>
      <c r="D1529" s="3">
        <f t="shared" si="565"/>
        <v>35.853192890059248</v>
      </c>
      <c r="E1529" s="3">
        <f>tarifest3grenz(A1529,$A$3,Param!$B$5,Param!$C$5,Param!$D$5,Param!$E$5,Param!$B$6,Param!$C$6,Param!$D$6,Param!$E$6)*100</f>
        <v>42</v>
      </c>
      <c r="F1529" s="13">
        <f>soli3(C1529,$A$3,Param!$J$4,Param!$J$5,Param!$J$6)</f>
        <v>2995.35</v>
      </c>
      <c r="G1529" s="3">
        <f>soli3grenz(C1529,$A$3,Param!$J$4,Param!$J$5,Param!$J$6)*100</f>
        <v>5.5</v>
      </c>
      <c r="H1529" s="13">
        <f t="shared" si="556"/>
        <v>57456.35</v>
      </c>
      <c r="I1529" s="3">
        <f t="shared" si="555"/>
        <v>37.825115207373273</v>
      </c>
      <c r="J1529" s="13">
        <f t="shared" si="557"/>
        <v>44.309999999999995</v>
      </c>
      <c r="K1529" s="13">
        <f>tarifest3(A1529,$A$3,Param!$B$10,Param!$C$10,Param!$D$10,Param!$E$10,Param!$B$11,Param!$C$11,Param!$D$11,Param!$E$11)</f>
        <v>58807</v>
      </c>
      <c r="L1529" s="3">
        <f t="shared" si="566"/>
        <v>38.714285714285715</v>
      </c>
      <c r="M1529" s="3">
        <f>tarifest3grenz(A1529,$A$3,Param!$B$10,Param!$C$10,Param!$D$10,Param!$E$10,Param!$B$11,Param!$C$11,Param!$D$11,Param!$E$11)*100</f>
        <v>42</v>
      </c>
      <c r="N1529" s="3">
        <f t="shared" si="567"/>
        <v>44407</v>
      </c>
      <c r="O1529" s="3">
        <f t="shared" si="568"/>
        <v>29.234364713627386</v>
      </c>
      <c r="P1529" s="13">
        <f t="shared" si="558"/>
        <v>106330</v>
      </c>
      <c r="Q1529" s="13">
        <f t="shared" si="569"/>
        <v>0</v>
      </c>
      <c r="R1529" s="13">
        <f>tarifest3(A1529-$K$3,$A$3,Param!$B$10,Param!$C$10,Param!$D$10,Param!$E$10,Param!$B$11,Param!$C$11,Param!$D$11,Param!$E$11)</f>
        <v>50167</v>
      </c>
      <c r="S1529" s="3">
        <f t="shared" si="570"/>
        <v>33.026333113890715</v>
      </c>
      <c r="T1529" s="3">
        <f>IF(A1529&lt;$K$3,$K$2,tarifest3grenz(A1529-$K$3,$A$3,Param!$B$10,Param!$C$10,Param!$D$10,Param!$E$10,Param!$B$11,Param!$C$11,Param!$D$11,Param!$E$11))*100</f>
        <v>42</v>
      </c>
      <c r="U1529" s="3">
        <f>MAX(K1529-tarifest3($K$3,$A$3,Param!$B$10,Param!$C$10,Param!$D$10,Param!$E$10,Param!$B$11,Param!$C$11,Param!$D$11,Param!$E$11),0)</f>
        <v>53577</v>
      </c>
      <c r="V1529" s="3">
        <f t="shared" si="571"/>
        <v>35.271231073074389</v>
      </c>
      <c r="W1529" s="3">
        <f t="shared" si="572"/>
        <v>42</v>
      </c>
      <c r="X1529" s="3">
        <f>soli3grenz(K1529,$A$3,Param!$J$9,Param!$J$10,Param!$J$11)*100</f>
        <v>5.5</v>
      </c>
      <c r="Y1529" s="13">
        <f t="shared" si="559"/>
        <v>53577</v>
      </c>
      <c r="Z1529" s="3">
        <f t="shared" si="573"/>
        <v>35.271231073074389</v>
      </c>
      <c r="AA1529" s="13">
        <f t="shared" si="560"/>
        <v>42</v>
      </c>
      <c r="AB1529" s="13">
        <f t="shared" si="561"/>
        <v>-3879.3499999999985</v>
      </c>
      <c r="AC1529" s="13">
        <f t="shared" si="562"/>
        <v>-2.5538841342988832</v>
      </c>
      <c r="AD1529" s="13">
        <f t="shared" si="563"/>
        <v>-2.3099999999999952</v>
      </c>
      <c r="AE1529" s="3">
        <f t="shared" si="564"/>
        <v>0</v>
      </c>
      <c r="AF1529" s="13">
        <f t="shared" si="577"/>
        <v>3879.3499999999985</v>
      </c>
      <c r="AG1529" s="13">
        <f t="shared" si="574"/>
        <v>2.5538841342988832</v>
      </c>
      <c r="AH1529" s="13">
        <f t="shared" si="578"/>
        <v>2.5538841342988832</v>
      </c>
    </row>
    <row r="1530" spans="1:34" x14ac:dyDescent="0.2">
      <c r="A1530" s="8">
        <f t="shared" si="575"/>
        <v>152000</v>
      </c>
      <c r="B1530" s="9">
        <f t="shared" si="576"/>
        <v>152</v>
      </c>
      <c r="C1530" s="13">
        <f>tarifest3(A1530,$A$3,Param!$B$5,Param!$C$5,Param!$D$5,Param!$E$5,Param!$B$6,Param!$C$6,Param!$D$6,Param!$E$6)</f>
        <v>54503</v>
      </c>
      <c r="D1530" s="3">
        <f t="shared" si="565"/>
        <v>35.857236842105259</v>
      </c>
      <c r="E1530" s="3">
        <f>tarifest3grenz(A1530,$A$3,Param!$B$5,Param!$C$5,Param!$D$5,Param!$E$5,Param!$B$6,Param!$C$6,Param!$D$6,Param!$E$6)*100</f>
        <v>42</v>
      </c>
      <c r="F1530" s="13">
        <f>soli3(C1530,$A$3,Param!$J$4,Param!$J$5,Param!$J$6)</f>
        <v>2997.66</v>
      </c>
      <c r="G1530" s="3">
        <f>soli3grenz(C1530,$A$3,Param!$J$4,Param!$J$5,Param!$J$6)*100</f>
        <v>5.5</v>
      </c>
      <c r="H1530" s="13">
        <f t="shared" si="556"/>
        <v>57500.66</v>
      </c>
      <c r="I1530" s="3">
        <f t="shared" si="555"/>
        <v>37.82938157894737</v>
      </c>
      <c r="J1530" s="13">
        <f t="shared" si="557"/>
        <v>44.309999999999995</v>
      </c>
      <c r="K1530" s="13">
        <f>tarifest3(A1530,$A$3,Param!$B$10,Param!$C$10,Param!$D$10,Param!$E$10,Param!$B$11,Param!$C$11,Param!$D$11,Param!$E$11)</f>
        <v>58849</v>
      </c>
      <c r="L1530" s="3">
        <f t="shared" si="566"/>
        <v>38.716447368421051</v>
      </c>
      <c r="M1530" s="3">
        <f>tarifest3grenz(A1530,$A$3,Param!$B$10,Param!$C$10,Param!$D$10,Param!$E$10,Param!$B$11,Param!$C$11,Param!$D$11,Param!$E$11)*100</f>
        <v>42</v>
      </c>
      <c r="N1530" s="3">
        <f t="shared" si="567"/>
        <v>44449</v>
      </c>
      <c r="O1530" s="3">
        <f t="shared" si="568"/>
        <v>29.242763157894736</v>
      </c>
      <c r="P1530" s="13">
        <f t="shared" si="558"/>
        <v>106400</v>
      </c>
      <c r="Q1530" s="13">
        <f t="shared" si="569"/>
        <v>0</v>
      </c>
      <c r="R1530" s="13">
        <f>tarifest3(A1530-$K$3,$A$3,Param!$B$10,Param!$C$10,Param!$D$10,Param!$E$10,Param!$B$11,Param!$C$11,Param!$D$11,Param!$E$11)</f>
        <v>50209</v>
      </c>
      <c r="S1530" s="3">
        <f t="shared" si="570"/>
        <v>33.032236842105263</v>
      </c>
      <c r="T1530" s="3">
        <f>IF(A1530&lt;$K$3,$K$2,tarifest3grenz(A1530-$K$3,$A$3,Param!$B$10,Param!$C$10,Param!$D$10,Param!$E$10,Param!$B$11,Param!$C$11,Param!$D$11,Param!$E$11))*100</f>
        <v>42</v>
      </c>
      <c r="U1530" s="3">
        <f>MAX(K1530-tarifest3($K$3,$A$3,Param!$B$10,Param!$C$10,Param!$D$10,Param!$E$10,Param!$B$11,Param!$C$11,Param!$D$11,Param!$E$11),0)</f>
        <v>53619</v>
      </c>
      <c r="V1530" s="3">
        <f t="shared" si="571"/>
        <v>35.275657894736845</v>
      </c>
      <c r="W1530" s="3">
        <f t="shared" si="572"/>
        <v>42</v>
      </c>
      <c r="X1530" s="3">
        <f>soli3grenz(K1530,$A$3,Param!$J$9,Param!$J$10,Param!$J$11)*100</f>
        <v>5.5</v>
      </c>
      <c r="Y1530" s="13">
        <f t="shared" si="559"/>
        <v>53619</v>
      </c>
      <c r="Z1530" s="3">
        <f t="shared" si="573"/>
        <v>35.275657894736845</v>
      </c>
      <c r="AA1530" s="13">
        <f t="shared" si="560"/>
        <v>42</v>
      </c>
      <c r="AB1530" s="13">
        <f t="shared" si="561"/>
        <v>-3881.6600000000035</v>
      </c>
      <c r="AC1530" s="13">
        <f t="shared" si="562"/>
        <v>-2.5537236842105244</v>
      </c>
      <c r="AD1530" s="13">
        <f t="shared" si="563"/>
        <v>-2.3099999999999952</v>
      </c>
      <c r="AE1530" s="3">
        <f t="shared" si="564"/>
        <v>0</v>
      </c>
      <c r="AF1530" s="13">
        <f t="shared" si="577"/>
        <v>3881.6600000000035</v>
      </c>
      <c r="AG1530" s="13">
        <f t="shared" si="574"/>
        <v>2.5537236842105244</v>
      </c>
      <c r="AH1530" s="13">
        <f t="shared" si="578"/>
        <v>2.5537236842105244</v>
      </c>
    </row>
    <row r="1531" spans="1:34" x14ac:dyDescent="0.2">
      <c r="A1531" s="8">
        <f t="shared" si="575"/>
        <v>152100</v>
      </c>
      <c r="B1531" s="9">
        <f t="shared" si="576"/>
        <v>152.1</v>
      </c>
      <c r="C1531" s="13">
        <f>tarifest3(A1531,$A$3,Param!$B$5,Param!$C$5,Param!$D$5,Param!$E$5,Param!$B$6,Param!$C$6,Param!$D$6,Param!$E$6)</f>
        <v>54545</v>
      </c>
      <c r="D1531" s="3">
        <f t="shared" si="565"/>
        <v>35.86127547666009</v>
      </c>
      <c r="E1531" s="3">
        <f>tarifest3grenz(A1531,$A$3,Param!$B$5,Param!$C$5,Param!$D$5,Param!$E$5,Param!$B$6,Param!$C$6,Param!$D$6,Param!$E$6)*100</f>
        <v>42</v>
      </c>
      <c r="F1531" s="13">
        <f>soli3(C1531,$A$3,Param!$J$4,Param!$J$5,Param!$J$6)</f>
        <v>2999.97</v>
      </c>
      <c r="G1531" s="3">
        <f>soli3grenz(C1531,$A$3,Param!$J$4,Param!$J$5,Param!$J$6)*100</f>
        <v>5.5</v>
      </c>
      <c r="H1531" s="13">
        <f t="shared" si="556"/>
        <v>57544.97</v>
      </c>
      <c r="I1531" s="3">
        <f t="shared" si="555"/>
        <v>37.833642340565419</v>
      </c>
      <c r="J1531" s="13">
        <f t="shared" si="557"/>
        <v>44.309999999999995</v>
      </c>
      <c r="K1531" s="13">
        <f>tarifest3(A1531,$A$3,Param!$B$10,Param!$C$10,Param!$D$10,Param!$E$10,Param!$B$11,Param!$C$11,Param!$D$11,Param!$E$11)</f>
        <v>58891</v>
      </c>
      <c r="L1531" s="3">
        <f t="shared" si="566"/>
        <v>38.718606180144647</v>
      </c>
      <c r="M1531" s="3">
        <f>tarifest3grenz(A1531,$A$3,Param!$B$10,Param!$C$10,Param!$D$10,Param!$E$10,Param!$B$11,Param!$C$11,Param!$D$11,Param!$E$11)*100</f>
        <v>42</v>
      </c>
      <c r="N1531" s="3">
        <f t="shared" si="567"/>
        <v>44491</v>
      </c>
      <c r="O1531" s="3">
        <f t="shared" si="568"/>
        <v>29.251150558842866</v>
      </c>
      <c r="P1531" s="13">
        <f t="shared" si="558"/>
        <v>106470</v>
      </c>
      <c r="Q1531" s="13">
        <f t="shared" si="569"/>
        <v>0</v>
      </c>
      <c r="R1531" s="13">
        <f>tarifest3(A1531-$K$3,$A$3,Param!$B$10,Param!$C$10,Param!$D$10,Param!$E$10,Param!$B$11,Param!$C$11,Param!$D$11,Param!$E$11)</f>
        <v>50251</v>
      </c>
      <c r="S1531" s="3">
        <f t="shared" si="570"/>
        <v>33.038132807363574</v>
      </c>
      <c r="T1531" s="3">
        <f>IF(A1531&lt;$K$3,$K$2,tarifest3grenz(A1531-$K$3,$A$3,Param!$B$10,Param!$C$10,Param!$D$10,Param!$E$10,Param!$B$11,Param!$C$11,Param!$D$11,Param!$E$11))*100</f>
        <v>42</v>
      </c>
      <c r="U1531" s="3">
        <f>MAX(K1531-tarifest3($K$3,$A$3,Param!$B$10,Param!$C$10,Param!$D$10,Param!$E$10,Param!$B$11,Param!$C$11,Param!$D$11,Param!$E$11),0)</f>
        <v>53661</v>
      </c>
      <c r="V1531" s="3">
        <f t="shared" si="571"/>
        <v>35.280078895463511</v>
      </c>
      <c r="W1531" s="3">
        <f t="shared" si="572"/>
        <v>42</v>
      </c>
      <c r="X1531" s="3">
        <f>soli3grenz(K1531,$A$3,Param!$J$9,Param!$J$10,Param!$J$11)*100</f>
        <v>5.5</v>
      </c>
      <c r="Y1531" s="13">
        <f t="shared" si="559"/>
        <v>53661</v>
      </c>
      <c r="Z1531" s="3">
        <f t="shared" si="573"/>
        <v>35.280078895463511</v>
      </c>
      <c r="AA1531" s="13">
        <f t="shared" si="560"/>
        <v>42</v>
      </c>
      <c r="AB1531" s="13">
        <f t="shared" si="561"/>
        <v>-3883.9700000000012</v>
      </c>
      <c r="AC1531" s="13">
        <f t="shared" si="562"/>
        <v>-2.5535634451019078</v>
      </c>
      <c r="AD1531" s="13">
        <f t="shared" si="563"/>
        <v>-2.3099999999999952</v>
      </c>
      <c r="AE1531" s="3">
        <f t="shared" si="564"/>
        <v>0</v>
      </c>
      <c r="AF1531" s="13">
        <f t="shared" si="577"/>
        <v>3883.9700000000012</v>
      </c>
      <c r="AG1531" s="13">
        <f t="shared" si="574"/>
        <v>2.5535634451019078</v>
      </c>
      <c r="AH1531" s="13">
        <f t="shared" si="578"/>
        <v>2.5535634451019078</v>
      </c>
    </row>
    <row r="1532" spans="1:34" x14ac:dyDescent="0.2">
      <c r="A1532" s="8">
        <f t="shared" si="575"/>
        <v>152200</v>
      </c>
      <c r="B1532" s="9">
        <f t="shared" si="576"/>
        <v>152.19999999999999</v>
      </c>
      <c r="C1532" s="13">
        <f>tarifest3(A1532,$A$3,Param!$B$5,Param!$C$5,Param!$D$5,Param!$E$5,Param!$B$6,Param!$C$6,Param!$D$6,Param!$E$6)</f>
        <v>54587</v>
      </c>
      <c r="D1532" s="3">
        <f t="shared" si="565"/>
        <v>35.865308804204993</v>
      </c>
      <c r="E1532" s="3">
        <f>tarifest3grenz(A1532,$A$3,Param!$B$5,Param!$C$5,Param!$D$5,Param!$E$5,Param!$B$6,Param!$C$6,Param!$D$6,Param!$E$6)*100</f>
        <v>42</v>
      </c>
      <c r="F1532" s="13">
        <f>soli3(C1532,$A$3,Param!$J$4,Param!$J$5,Param!$J$6)</f>
        <v>3002.28</v>
      </c>
      <c r="G1532" s="3">
        <f>soli3grenz(C1532,$A$3,Param!$J$4,Param!$J$5,Param!$J$6)*100</f>
        <v>5.5</v>
      </c>
      <c r="H1532" s="13">
        <f t="shared" si="556"/>
        <v>57589.279999999999</v>
      </c>
      <c r="I1532" s="3">
        <f t="shared" si="555"/>
        <v>37.837897503285149</v>
      </c>
      <c r="J1532" s="13">
        <f t="shared" si="557"/>
        <v>44.309999999999995</v>
      </c>
      <c r="K1532" s="13">
        <f>tarifest3(A1532,$A$3,Param!$B$10,Param!$C$10,Param!$D$10,Param!$E$10,Param!$B$11,Param!$C$11,Param!$D$11,Param!$E$11)</f>
        <v>58933</v>
      </c>
      <c r="L1532" s="3">
        <f t="shared" si="566"/>
        <v>38.720762155059134</v>
      </c>
      <c r="M1532" s="3">
        <f>tarifest3grenz(A1532,$A$3,Param!$B$10,Param!$C$10,Param!$D$10,Param!$E$10,Param!$B$11,Param!$C$11,Param!$D$11,Param!$E$11)*100</f>
        <v>42</v>
      </c>
      <c r="N1532" s="3">
        <f t="shared" si="567"/>
        <v>44533</v>
      </c>
      <c r="O1532" s="3">
        <f t="shared" si="568"/>
        <v>29.259526938239162</v>
      </c>
      <c r="P1532" s="13">
        <f t="shared" si="558"/>
        <v>106540</v>
      </c>
      <c r="Q1532" s="13">
        <f t="shared" si="569"/>
        <v>0</v>
      </c>
      <c r="R1532" s="13">
        <f>tarifest3(A1532-$K$3,$A$3,Param!$B$10,Param!$C$10,Param!$D$10,Param!$E$10,Param!$B$11,Param!$C$11,Param!$D$11,Param!$E$11)</f>
        <v>50293</v>
      </c>
      <c r="S1532" s="3">
        <f t="shared" si="570"/>
        <v>33.044021024967144</v>
      </c>
      <c r="T1532" s="3">
        <f>IF(A1532&lt;$K$3,$K$2,tarifest3grenz(A1532-$K$3,$A$3,Param!$B$10,Param!$C$10,Param!$D$10,Param!$E$10,Param!$B$11,Param!$C$11,Param!$D$11,Param!$E$11))*100</f>
        <v>42</v>
      </c>
      <c r="U1532" s="3">
        <f>MAX(K1532-tarifest3($K$3,$A$3,Param!$B$10,Param!$C$10,Param!$D$10,Param!$E$10,Param!$B$11,Param!$C$11,Param!$D$11,Param!$E$11),0)</f>
        <v>53703</v>
      </c>
      <c r="V1532" s="3">
        <f t="shared" si="571"/>
        <v>35.284494086727989</v>
      </c>
      <c r="W1532" s="3">
        <f t="shared" si="572"/>
        <v>42</v>
      </c>
      <c r="X1532" s="3">
        <f>soli3grenz(K1532,$A$3,Param!$J$9,Param!$J$10,Param!$J$11)*100</f>
        <v>5.5</v>
      </c>
      <c r="Y1532" s="13">
        <f t="shared" si="559"/>
        <v>53703</v>
      </c>
      <c r="Z1532" s="3">
        <f t="shared" si="573"/>
        <v>35.284494086727989</v>
      </c>
      <c r="AA1532" s="13">
        <f t="shared" si="560"/>
        <v>42</v>
      </c>
      <c r="AB1532" s="13">
        <f t="shared" si="561"/>
        <v>-3886.2799999999988</v>
      </c>
      <c r="AC1532" s="13">
        <f t="shared" si="562"/>
        <v>-2.5534034165571597</v>
      </c>
      <c r="AD1532" s="13">
        <f t="shared" si="563"/>
        <v>-2.3099999999999952</v>
      </c>
      <c r="AE1532" s="3">
        <f t="shared" si="564"/>
        <v>0</v>
      </c>
      <c r="AF1532" s="13">
        <f t="shared" si="577"/>
        <v>3886.2799999999988</v>
      </c>
      <c r="AG1532" s="13">
        <f t="shared" si="574"/>
        <v>2.5534034165571597</v>
      </c>
      <c r="AH1532" s="13">
        <f t="shared" si="578"/>
        <v>2.5534034165571597</v>
      </c>
    </row>
    <row r="1533" spans="1:34" x14ac:dyDescent="0.2">
      <c r="A1533" s="8">
        <f t="shared" si="575"/>
        <v>152300</v>
      </c>
      <c r="B1533" s="9">
        <f t="shared" si="576"/>
        <v>152.30000000000001</v>
      </c>
      <c r="C1533" s="13">
        <f>tarifest3(A1533,$A$3,Param!$B$5,Param!$C$5,Param!$D$5,Param!$E$5,Param!$B$6,Param!$C$6,Param!$D$6,Param!$E$6)</f>
        <v>54629</v>
      </c>
      <c r="D1533" s="3">
        <f t="shared" si="565"/>
        <v>35.8693368351937</v>
      </c>
      <c r="E1533" s="3">
        <f>tarifest3grenz(A1533,$A$3,Param!$B$5,Param!$C$5,Param!$D$5,Param!$E$5,Param!$B$6,Param!$C$6,Param!$D$6,Param!$E$6)*100</f>
        <v>42</v>
      </c>
      <c r="F1533" s="13">
        <f>soli3(C1533,$A$3,Param!$J$4,Param!$J$5,Param!$J$6)</f>
        <v>3004.59</v>
      </c>
      <c r="G1533" s="3">
        <f>soli3grenz(C1533,$A$3,Param!$J$4,Param!$J$5,Param!$J$6)*100</f>
        <v>5.5</v>
      </c>
      <c r="H1533" s="13">
        <f t="shared" si="556"/>
        <v>57633.59</v>
      </c>
      <c r="I1533" s="3">
        <f t="shared" ref="I1533:I1596" si="579">IF($A1533=0,0,H1533/$A1533*100)</f>
        <v>37.842147078135255</v>
      </c>
      <c r="J1533" s="13">
        <f t="shared" si="557"/>
        <v>44.309999999999995</v>
      </c>
      <c r="K1533" s="13">
        <f>tarifest3(A1533,$A$3,Param!$B$10,Param!$C$10,Param!$D$10,Param!$E$10,Param!$B$11,Param!$C$11,Param!$D$11,Param!$E$11)</f>
        <v>58975</v>
      </c>
      <c r="L1533" s="3">
        <f t="shared" si="566"/>
        <v>38.722915298752461</v>
      </c>
      <c r="M1533" s="3">
        <f>tarifest3grenz(A1533,$A$3,Param!$B$10,Param!$C$10,Param!$D$10,Param!$E$10,Param!$B$11,Param!$C$11,Param!$D$11,Param!$E$11)*100</f>
        <v>42</v>
      </c>
      <c r="N1533" s="3">
        <f t="shared" si="567"/>
        <v>44575</v>
      </c>
      <c r="O1533" s="3">
        <f t="shared" si="568"/>
        <v>29.267892317793827</v>
      </c>
      <c r="P1533" s="13">
        <f t="shared" si="558"/>
        <v>106610</v>
      </c>
      <c r="Q1533" s="13">
        <f t="shared" si="569"/>
        <v>0</v>
      </c>
      <c r="R1533" s="13">
        <f>tarifest3(A1533-$K$3,$A$3,Param!$B$10,Param!$C$10,Param!$D$10,Param!$E$10,Param!$B$11,Param!$C$11,Param!$D$11,Param!$E$11)</f>
        <v>50335</v>
      </c>
      <c r="S1533" s="3">
        <f t="shared" si="570"/>
        <v>33.049901510177278</v>
      </c>
      <c r="T1533" s="3">
        <f>IF(A1533&lt;$K$3,$K$2,tarifest3grenz(A1533-$K$3,$A$3,Param!$B$10,Param!$C$10,Param!$D$10,Param!$E$10,Param!$B$11,Param!$C$11,Param!$D$11,Param!$E$11))*100</f>
        <v>42</v>
      </c>
      <c r="U1533" s="3">
        <f>MAX(K1533-tarifest3($K$3,$A$3,Param!$B$10,Param!$C$10,Param!$D$10,Param!$E$10,Param!$B$11,Param!$C$11,Param!$D$11,Param!$E$11),0)</f>
        <v>53745</v>
      </c>
      <c r="V1533" s="3">
        <f t="shared" si="571"/>
        <v>35.28890347997374</v>
      </c>
      <c r="W1533" s="3">
        <f t="shared" si="572"/>
        <v>42</v>
      </c>
      <c r="X1533" s="3">
        <f>soli3grenz(K1533,$A$3,Param!$J$9,Param!$J$10,Param!$J$11)*100</f>
        <v>5.5</v>
      </c>
      <c r="Y1533" s="13">
        <f t="shared" si="559"/>
        <v>53745</v>
      </c>
      <c r="Z1533" s="3">
        <f t="shared" si="573"/>
        <v>35.28890347997374</v>
      </c>
      <c r="AA1533" s="13">
        <f t="shared" si="560"/>
        <v>42</v>
      </c>
      <c r="AB1533" s="13">
        <f t="shared" si="561"/>
        <v>-3888.5899999999965</v>
      </c>
      <c r="AC1533" s="13">
        <f t="shared" si="562"/>
        <v>-2.5532435981615151</v>
      </c>
      <c r="AD1533" s="13">
        <f t="shared" si="563"/>
        <v>-2.3099999999999952</v>
      </c>
      <c r="AE1533" s="3">
        <f t="shared" si="564"/>
        <v>0</v>
      </c>
      <c r="AF1533" s="13">
        <f t="shared" si="577"/>
        <v>3888.5899999999965</v>
      </c>
      <c r="AG1533" s="13">
        <f t="shared" si="574"/>
        <v>2.5532435981615151</v>
      </c>
      <c r="AH1533" s="13">
        <f t="shared" si="578"/>
        <v>2.5532435981615151</v>
      </c>
    </row>
    <row r="1534" spans="1:34" x14ac:dyDescent="0.2">
      <c r="A1534" s="8">
        <f t="shared" si="575"/>
        <v>152400</v>
      </c>
      <c r="B1534" s="9">
        <f t="shared" si="576"/>
        <v>152.4</v>
      </c>
      <c r="C1534" s="13">
        <f>tarifest3(A1534,$A$3,Param!$B$5,Param!$C$5,Param!$D$5,Param!$E$5,Param!$B$6,Param!$C$6,Param!$D$6,Param!$E$6)</f>
        <v>54671</v>
      </c>
      <c r="D1534" s="3">
        <f t="shared" si="565"/>
        <v>35.873359580052494</v>
      </c>
      <c r="E1534" s="3">
        <f>tarifest3grenz(A1534,$A$3,Param!$B$5,Param!$C$5,Param!$D$5,Param!$E$5,Param!$B$6,Param!$C$6,Param!$D$6,Param!$E$6)*100</f>
        <v>42</v>
      </c>
      <c r="F1534" s="13">
        <f>soli3(C1534,$A$3,Param!$J$4,Param!$J$5,Param!$J$6)</f>
        <v>3006.9</v>
      </c>
      <c r="G1534" s="3">
        <f>soli3grenz(C1534,$A$3,Param!$J$4,Param!$J$5,Param!$J$6)*100</f>
        <v>5.5</v>
      </c>
      <c r="H1534" s="13">
        <f t="shared" si="556"/>
        <v>57677.9</v>
      </c>
      <c r="I1534" s="3">
        <f t="shared" si="579"/>
        <v>37.846391076115488</v>
      </c>
      <c r="J1534" s="13">
        <f t="shared" si="557"/>
        <v>44.309999999999995</v>
      </c>
      <c r="K1534" s="13">
        <f>tarifest3(A1534,$A$3,Param!$B$10,Param!$C$10,Param!$D$10,Param!$E$10,Param!$B$11,Param!$C$11,Param!$D$11,Param!$E$11)</f>
        <v>59017</v>
      </c>
      <c r="L1534" s="3">
        <f t="shared" si="566"/>
        <v>38.725065616797899</v>
      </c>
      <c r="M1534" s="3">
        <f>tarifest3grenz(A1534,$A$3,Param!$B$10,Param!$C$10,Param!$D$10,Param!$E$10,Param!$B$11,Param!$C$11,Param!$D$11,Param!$E$11)*100</f>
        <v>42</v>
      </c>
      <c r="N1534" s="3">
        <f t="shared" si="567"/>
        <v>44617</v>
      </c>
      <c r="O1534" s="3">
        <f t="shared" si="568"/>
        <v>29.276246719160103</v>
      </c>
      <c r="P1534" s="13">
        <f t="shared" si="558"/>
        <v>106680</v>
      </c>
      <c r="Q1534" s="13">
        <f t="shared" si="569"/>
        <v>0</v>
      </c>
      <c r="R1534" s="13">
        <f>tarifest3(A1534-$K$3,$A$3,Param!$B$10,Param!$C$10,Param!$D$10,Param!$E$10,Param!$B$11,Param!$C$11,Param!$D$11,Param!$E$11)</f>
        <v>50377</v>
      </c>
      <c r="S1534" s="3">
        <f t="shared" si="570"/>
        <v>33.055774278215225</v>
      </c>
      <c r="T1534" s="3">
        <f>IF(A1534&lt;$K$3,$K$2,tarifest3grenz(A1534-$K$3,$A$3,Param!$B$10,Param!$C$10,Param!$D$10,Param!$E$10,Param!$B$11,Param!$C$11,Param!$D$11,Param!$E$11))*100</f>
        <v>42</v>
      </c>
      <c r="U1534" s="3">
        <f>MAX(K1534-tarifest3($K$3,$A$3,Param!$B$10,Param!$C$10,Param!$D$10,Param!$E$10,Param!$B$11,Param!$C$11,Param!$D$11,Param!$E$11),0)</f>
        <v>53787</v>
      </c>
      <c r="V1534" s="3">
        <f t="shared" si="571"/>
        <v>35.29330708661417</v>
      </c>
      <c r="W1534" s="3">
        <f t="shared" si="572"/>
        <v>42</v>
      </c>
      <c r="X1534" s="3">
        <f>soli3grenz(K1534,$A$3,Param!$J$9,Param!$J$10,Param!$J$11)*100</f>
        <v>5.5</v>
      </c>
      <c r="Y1534" s="13">
        <f t="shared" si="559"/>
        <v>53787</v>
      </c>
      <c r="Z1534" s="3">
        <f t="shared" si="573"/>
        <v>35.29330708661417</v>
      </c>
      <c r="AA1534" s="13">
        <f t="shared" si="560"/>
        <v>42</v>
      </c>
      <c r="AB1534" s="13">
        <f t="shared" si="561"/>
        <v>-3890.9000000000015</v>
      </c>
      <c r="AC1534" s="13">
        <f t="shared" si="562"/>
        <v>-2.5530839895013173</v>
      </c>
      <c r="AD1534" s="13">
        <f t="shared" si="563"/>
        <v>-2.3099999999999952</v>
      </c>
      <c r="AE1534" s="3">
        <f t="shared" si="564"/>
        <v>0</v>
      </c>
      <c r="AF1534" s="13">
        <f t="shared" si="577"/>
        <v>3890.9000000000015</v>
      </c>
      <c r="AG1534" s="13">
        <f t="shared" si="574"/>
        <v>2.5530839895013173</v>
      </c>
      <c r="AH1534" s="13">
        <f t="shared" si="578"/>
        <v>2.5530839895013173</v>
      </c>
    </row>
    <row r="1535" spans="1:34" x14ac:dyDescent="0.2">
      <c r="A1535" s="8">
        <f t="shared" si="575"/>
        <v>152500</v>
      </c>
      <c r="B1535" s="9">
        <f t="shared" si="576"/>
        <v>152.5</v>
      </c>
      <c r="C1535" s="13">
        <f>tarifest3(A1535,$A$3,Param!$B$5,Param!$C$5,Param!$D$5,Param!$E$5,Param!$B$6,Param!$C$6,Param!$D$6,Param!$E$6)</f>
        <v>54713</v>
      </c>
      <c r="D1535" s="3">
        <f t="shared" si="565"/>
        <v>35.877377049180325</v>
      </c>
      <c r="E1535" s="3">
        <f>tarifest3grenz(A1535,$A$3,Param!$B$5,Param!$C$5,Param!$D$5,Param!$E$5,Param!$B$6,Param!$C$6,Param!$D$6,Param!$E$6)*100</f>
        <v>42</v>
      </c>
      <c r="F1535" s="13">
        <f>soli3(C1535,$A$3,Param!$J$4,Param!$J$5,Param!$J$6)</f>
        <v>3009.21</v>
      </c>
      <c r="G1535" s="3">
        <f>soli3grenz(C1535,$A$3,Param!$J$4,Param!$J$5,Param!$J$6)*100</f>
        <v>5.5</v>
      </c>
      <c r="H1535" s="13">
        <f t="shared" si="556"/>
        <v>57722.21</v>
      </c>
      <c r="I1535" s="3">
        <f t="shared" si="579"/>
        <v>37.850629508196718</v>
      </c>
      <c r="J1535" s="13">
        <f t="shared" si="557"/>
        <v>44.309999999999995</v>
      </c>
      <c r="K1535" s="13">
        <f>tarifest3(A1535,$A$3,Param!$B$10,Param!$C$10,Param!$D$10,Param!$E$10,Param!$B$11,Param!$C$11,Param!$D$11,Param!$E$11)</f>
        <v>59059</v>
      </c>
      <c r="L1535" s="3">
        <f t="shared" si="566"/>
        <v>38.7272131147541</v>
      </c>
      <c r="M1535" s="3">
        <f>tarifest3grenz(A1535,$A$3,Param!$B$10,Param!$C$10,Param!$D$10,Param!$E$10,Param!$B$11,Param!$C$11,Param!$D$11,Param!$E$11)*100</f>
        <v>42</v>
      </c>
      <c r="N1535" s="3">
        <f t="shared" si="567"/>
        <v>44659</v>
      </c>
      <c r="O1535" s="3">
        <f t="shared" si="568"/>
        <v>29.284590163934425</v>
      </c>
      <c r="P1535" s="13">
        <f t="shared" si="558"/>
        <v>106750</v>
      </c>
      <c r="Q1535" s="13">
        <f t="shared" si="569"/>
        <v>0</v>
      </c>
      <c r="R1535" s="13">
        <f>tarifest3(A1535-$K$3,$A$3,Param!$B$10,Param!$C$10,Param!$D$10,Param!$E$10,Param!$B$11,Param!$C$11,Param!$D$11,Param!$E$11)</f>
        <v>50419</v>
      </c>
      <c r="S1535" s="3">
        <f t="shared" si="570"/>
        <v>33.061639344262296</v>
      </c>
      <c r="T1535" s="3">
        <f>IF(A1535&lt;$K$3,$K$2,tarifest3grenz(A1535-$K$3,$A$3,Param!$B$10,Param!$C$10,Param!$D$10,Param!$E$10,Param!$B$11,Param!$C$11,Param!$D$11,Param!$E$11))*100</f>
        <v>42</v>
      </c>
      <c r="U1535" s="3">
        <f>MAX(K1535-tarifest3($K$3,$A$3,Param!$B$10,Param!$C$10,Param!$D$10,Param!$E$10,Param!$B$11,Param!$C$11,Param!$D$11,Param!$E$11),0)</f>
        <v>53829</v>
      </c>
      <c r="V1535" s="3">
        <f t="shared" si="571"/>
        <v>35.297704918032785</v>
      </c>
      <c r="W1535" s="3">
        <f t="shared" si="572"/>
        <v>42</v>
      </c>
      <c r="X1535" s="3">
        <f>soli3grenz(K1535,$A$3,Param!$J$9,Param!$J$10,Param!$J$11)*100</f>
        <v>5.5</v>
      </c>
      <c r="Y1535" s="13">
        <f t="shared" si="559"/>
        <v>53829</v>
      </c>
      <c r="Z1535" s="3">
        <f t="shared" si="573"/>
        <v>35.297704918032785</v>
      </c>
      <c r="AA1535" s="13">
        <f t="shared" si="560"/>
        <v>42</v>
      </c>
      <c r="AB1535" s="13">
        <f t="shared" si="561"/>
        <v>-3893.2099999999991</v>
      </c>
      <c r="AC1535" s="13">
        <f t="shared" si="562"/>
        <v>-2.5529245901639328</v>
      </c>
      <c r="AD1535" s="13">
        <f t="shared" si="563"/>
        <v>-2.3099999999999952</v>
      </c>
      <c r="AE1535" s="3">
        <f t="shared" si="564"/>
        <v>0</v>
      </c>
      <c r="AF1535" s="13">
        <f t="shared" si="577"/>
        <v>3893.2099999999991</v>
      </c>
      <c r="AG1535" s="13">
        <f t="shared" si="574"/>
        <v>2.5529245901639328</v>
      </c>
      <c r="AH1535" s="13">
        <f t="shared" si="578"/>
        <v>2.5529245901639328</v>
      </c>
    </row>
    <row r="1536" spans="1:34" x14ac:dyDescent="0.2">
      <c r="A1536" s="8">
        <f t="shared" si="575"/>
        <v>152600</v>
      </c>
      <c r="B1536" s="9">
        <f t="shared" si="576"/>
        <v>152.6</v>
      </c>
      <c r="C1536" s="13">
        <f>tarifest3(A1536,$A$3,Param!$B$5,Param!$C$5,Param!$D$5,Param!$E$5,Param!$B$6,Param!$C$6,Param!$D$6,Param!$E$6)</f>
        <v>54755</v>
      </c>
      <c r="D1536" s="3">
        <f t="shared" si="565"/>
        <v>35.881389252948885</v>
      </c>
      <c r="E1536" s="3">
        <f>tarifest3grenz(A1536,$A$3,Param!$B$5,Param!$C$5,Param!$D$5,Param!$E$5,Param!$B$6,Param!$C$6,Param!$D$6,Param!$E$6)*100</f>
        <v>42</v>
      </c>
      <c r="F1536" s="13">
        <f>soli3(C1536,$A$3,Param!$J$4,Param!$J$5,Param!$J$6)</f>
        <v>3011.52</v>
      </c>
      <c r="G1536" s="3">
        <f>soli3grenz(C1536,$A$3,Param!$J$4,Param!$J$5,Param!$J$6)*100</f>
        <v>5.5</v>
      </c>
      <c r="H1536" s="13">
        <f t="shared" si="556"/>
        <v>57766.52</v>
      </c>
      <c r="I1536" s="3">
        <f t="shared" si="579"/>
        <v>37.854862385321098</v>
      </c>
      <c r="J1536" s="13">
        <f t="shared" si="557"/>
        <v>44.309999999999995</v>
      </c>
      <c r="K1536" s="13">
        <f>tarifest3(A1536,$A$3,Param!$B$10,Param!$C$10,Param!$D$10,Param!$E$10,Param!$B$11,Param!$C$11,Param!$D$11,Param!$E$11)</f>
        <v>59101</v>
      </c>
      <c r="L1536" s="3">
        <f t="shared" si="566"/>
        <v>38.72935779816514</v>
      </c>
      <c r="M1536" s="3">
        <f>tarifest3grenz(A1536,$A$3,Param!$B$10,Param!$C$10,Param!$D$10,Param!$E$10,Param!$B$11,Param!$C$11,Param!$D$11,Param!$E$11)*100</f>
        <v>42</v>
      </c>
      <c r="N1536" s="3">
        <f t="shared" si="567"/>
        <v>44701</v>
      </c>
      <c r="O1536" s="3">
        <f t="shared" si="568"/>
        <v>29.292922673656619</v>
      </c>
      <c r="P1536" s="13">
        <f t="shared" si="558"/>
        <v>106820</v>
      </c>
      <c r="Q1536" s="13">
        <f t="shared" si="569"/>
        <v>0</v>
      </c>
      <c r="R1536" s="13">
        <f>tarifest3(A1536-$K$3,$A$3,Param!$B$10,Param!$C$10,Param!$D$10,Param!$E$10,Param!$B$11,Param!$C$11,Param!$D$11,Param!$E$11)</f>
        <v>50461</v>
      </c>
      <c r="S1536" s="3">
        <f t="shared" si="570"/>
        <v>33.067496723460025</v>
      </c>
      <c r="T1536" s="3">
        <f>IF(A1536&lt;$K$3,$K$2,tarifest3grenz(A1536-$K$3,$A$3,Param!$B$10,Param!$C$10,Param!$D$10,Param!$E$10,Param!$B$11,Param!$C$11,Param!$D$11,Param!$E$11))*100</f>
        <v>42</v>
      </c>
      <c r="U1536" s="3">
        <f>MAX(K1536-tarifest3($K$3,$A$3,Param!$B$10,Param!$C$10,Param!$D$10,Param!$E$10,Param!$B$11,Param!$C$11,Param!$D$11,Param!$E$11),0)</f>
        <v>53871</v>
      </c>
      <c r="V1536" s="3">
        <f t="shared" si="571"/>
        <v>35.302096985583226</v>
      </c>
      <c r="W1536" s="3">
        <f t="shared" si="572"/>
        <v>42</v>
      </c>
      <c r="X1536" s="3">
        <f>soli3grenz(K1536,$A$3,Param!$J$9,Param!$J$10,Param!$J$11)*100</f>
        <v>5.5</v>
      </c>
      <c r="Y1536" s="13">
        <f t="shared" si="559"/>
        <v>53871</v>
      </c>
      <c r="Z1536" s="3">
        <f t="shared" si="573"/>
        <v>35.302096985583226</v>
      </c>
      <c r="AA1536" s="13">
        <f t="shared" si="560"/>
        <v>42</v>
      </c>
      <c r="AB1536" s="13">
        <f t="shared" si="561"/>
        <v>-3895.5199999999968</v>
      </c>
      <c r="AC1536" s="13">
        <f t="shared" si="562"/>
        <v>-2.5527653997378721</v>
      </c>
      <c r="AD1536" s="13">
        <f t="shared" si="563"/>
        <v>-2.3099999999999952</v>
      </c>
      <c r="AE1536" s="3">
        <f t="shared" si="564"/>
        <v>0</v>
      </c>
      <c r="AF1536" s="13">
        <f t="shared" si="577"/>
        <v>3895.5199999999968</v>
      </c>
      <c r="AG1536" s="13">
        <f t="shared" si="574"/>
        <v>2.5527653997378721</v>
      </c>
      <c r="AH1536" s="13">
        <f t="shared" si="578"/>
        <v>2.5527653997378721</v>
      </c>
    </row>
    <row r="1537" spans="1:34" x14ac:dyDescent="0.2">
      <c r="A1537" s="8">
        <f t="shared" si="575"/>
        <v>152700</v>
      </c>
      <c r="B1537" s="9">
        <f t="shared" si="576"/>
        <v>152.69999999999999</v>
      </c>
      <c r="C1537" s="13">
        <f>tarifest3(A1537,$A$3,Param!$B$5,Param!$C$5,Param!$D$5,Param!$E$5,Param!$B$6,Param!$C$6,Param!$D$6,Param!$E$6)</f>
        <v>54797</v>
      </c>
      <c r="D1537" s="3">
        <f t="shared" si="565"/>
        <v>35.885396201702683</v>
      </c>
      <c r="E1537" s="3">
        <f>tarifest3grenz(A1537,$A$3,Param!$B$5,Param!$C$5,Param!$D$5,Param!$E$5,Param!$B$6,Param!$C$6,Param!$D$6,Param!$E$6)*100</f>
        <v>42</v>
      </c>
      <c r="F1537" s="13">
        <f>soli3(C1537,$A$3,Param!$J$4,Param!$J$5,Param!$J$6)</f>
        <v>3013.83</v>
      </c>
      <c r="G1537" s="3">
        <f>soli3grenz(C1537,$A$3,Param!$J$4,Param!$J$5,Param!$J$6)*100</f>
        <v>5.5</v>
      </c>
      <c r="H1537" s="13">
        <f t="shared" si="556"/>
        <v>57810.83</v>
      </c>
      <c r="I1537" s="3">
        <f t="shared" si="579"/>
        <v>37.859089718402096</v>
      </c>
      <c r="J1537" s="13">
        <f t="shared" si="557"/>
        <v>44.309999999999995</v>
      </c>
      <c r="K1537" s="13">
        <f>tarifest3(A1537,$A$3,Param!$B$10,Param!$C$10,Param!$D$10,Param!$E$10,Param!$B$11,Param!$C$11,Param!$D$11,Param!$E$11)</f>
        <v>59143</v>
      </c>
      <c r="L1537" s="3">
        <f t="shared" si="566"/>
        <v>38.731499672560574</v>
      </c>
      <c r="M1537" s="3">
        <f>tarifest3grenz(A1537,$A$3,Param!$B$10,Param!$C$10,Param!$D$10,Param!$E$10,Param!$B$11,Param!$C$11,Param!$D$11,Param!$E$11)*100</f>
        <v>42</v>
      </c>
      <c r="N1537" s="3">
        <f t="shared" si="567"/>
        <v>44743</v>
      </c>
      <c r="O1537" s="3">
        <f t="shared" si="568"/>
        <v>29.301244269810084</v>
      </c>
      <c r="P1537" s="13">
        <f t="shared" si="558"/>
        <v>106890</v>
      </c>
      <c r="Q1537" s="13">
        <f t="shared" si="569"/>
        <v>0</v>
      </c>
      <c r="R1537" s="13">
        <f>tarifest3(A1537-$K$3,$A$3,Param!$B$10,Param!$C$10,Param!$D$10,Param!$E$10,Param!$B$11,Param!$C$11,Param!$D$11,Param!$E$11)</f>
        <v>50503</v>
      </c>
      <c r="S1537" s="3">
        <f t="shared" si="570"/>
        <v>33.073346430910284</v>
      </c>
      <c r="T1537" s="3">
        <f>IF(A1537&lt;$K$3,$K$2,tarifest3grenz(A1537-$K$3,$A$3,Param!$B$10,Param!$C$10,Param!$D$10,Param!$E$10,Param!$B$11,Param!$C$11,Param!$D$11,Param!$E$11))*100</f>
        <v>42</v>
      </c>
      <c r="U1537" s="3">
        <f>MAX(K1537-tarifest3($K$3,$A$3,Param!$B$10,Param!$C$10,Param!$D$10,Param!$E$10,Param!$B$11,Param!$C$11,Param!$D$11,Param!$E$11),0)</f>
        <v>53913</v>
      </c>
      <c r="V1537" s="3">
        <f t="shared" si="571"/>
        <v>35.306483300589392</v>
      </c>
      <c r="W1537" s="3">
        <f t="shared" si="572"/>
        <v>42</v>
      </c>
      <c r="X1537" s="3">
        <f>soli3grenz(K1537,$A$3,Param!$J$9,Param!$J$10,Param!$J$11)*100</f>
        <v>5.5</v>
      </c>
      <c r="Y1537" s="13">
        <f t="shared" si="559"/>
        <v>53913</v>
      </c>
      <c r="Z1537" s="3">
        <f t="shared" si="573"/>
        <v>35.306483300589392</v>
      </c>
      <c r="AA1537" s="13">
        <f t="shared" si="560"/>
        <v>42</v>
      </c>
      <c r="AB1537" s="13">
        <f t="shared" si="561"/>
        <v>-3897.8300000000017</v>
      </c>
      <c r="AC1537" s="13">
        <f t="shared" si="562"/>
        <v>-2.5526064178127044</v>
      </c>
      <c r="AD1537" s="13">
        <f t="shared" si="563"/>
        <v>-2.3099999999999952</v>
      </c>
      <c r="AE1537" s="3">
        <f t="shared" si="564"/>
        <v>0</v>
      </c>
      <c r="AF1537" s="13">
        <f t="shared" si="577"/>
        <v>3897.8300000000017</v>
      </c>
      <c r="AG1537" s="13">
        <f t="shared" si="574"/>
        <v>2.5526064178127044</v>
      </c>
      <c r="AH1537" s="13">
        <f t="shared" si="578"/>
        <v>2.5526064178127044</v>
      </c>
    </row>
    <row r="1538" spans="1:34" x14ac:dyDescent="0.2">
      <c r="A1538" s="8">
        <f t="shared" si="575"/>
        <v>152800</v>
      </c>
      <c r="B1538" s="9">
        <f t="shared" si="576"/>
        <v>152.80000000000001</v>
      </c>
      <c r="C1538" s="13">
        <f>tarifest3(A1538,$A$3,Param!$B$5,Param!$C$5,Param!$D$5,Param!$E$5,Param!$B$6,Param!$C$6,Param!$D$6,Param!$E$6)</f>
        <v>54839</v>
      </c>
      <c r="D1538" s="3">
        <f t="shared" si="565"/>
        <v>35.889397905759161</v>
      </c>
      <c r="E1538" s="3">
        <f>tarifest3grenz(A1538,$A$3,Param!$B$5,Param!$C$5,Param!$D$5,Param!$E$5,Param!$B$6,Param!$C$6,Param!$D$6,Param!$E$6)*100</f>
        <v>42</v>
      </c>
      <c r="F1538" s="13">
        <f>soli3(C1538,$A$3,Param!$J$4,Param!$J$5,Param!$J$6)</f>
        <v>3016.14</v>
      </c>
      <c r="G1538" s="3">
        <f>soli3grenz(C1538,$A$3,Param!$J$4,Param!$J$5,Param!$J$6)*100</f>
        <v>5.5</v>
      </c>
      <c r="H1538" s="13">
        <f t="shared" si="556"/>
        <v>57855.14</v>
      </c>
      <c r="I1538" s="3">
        <f t="shared" si="579"/>
        <v>37.863311518324608</v>
      </c>
      <c r="J1538" s="13">
        <f t="shared" si="557"/>
        <v>44.309999999999995</v>
      </c>
      <c r="K1538" s="13">
        <f>tarifest3(A1538,$A$3,Param!$B$10,Param!$C$10,Param!$D$10,Param!$E$10,Param!$B$11,Param!$C$11,Param!$D$11,Param!$E$11)</f>
        <v>59185</v>
      </c>
      <c r="L1538" s="3">
        <f t="shared" si="566"/>
        <v>38.733638743455494</v>
      </c>
      <c r="M1538" s="3">
        <f>tarifest3grenz(A1538,$A$3,Param!$B$10,Param!$C$10,Param!$D$10,Param!$E$10,Param!$B$11,Param!$C$11,Param!$D$11,Param!$E$11)*100</f>
        <v>42</v>
      </c>
      <c r="N1538" s="3">
        <f t="shared" si="567"/>
        <v>44785</v>
      </c>
      <c r="O1538" s="3">
        <f t="shared" si="568"/>
        <v>29.309554973821989</v>
      </c>
      <c r="P1538" s="13">
        <f t="shared" si="558"/>
        <v>106960</v>
      </c>
      <c r="Q1538" s="13">
        <f t="shared" si="569"/>
        <v>0</v>
      </c>
      <c r="R1538" s="13">
        <f>tarifest3(A1538-$K$3,$A$3,Param!$B$10,Param!$C$10,Param!$D$10,Param!$E$10,Param!$B$11,Param!$C$11,Param!$D$11,Param!$E$11)</f>
        <v>50545</v>
      </c>
      <c r="S1538" s="3">
        <f t="shared" si="570"/>
        <v>33.079188481675395</v>
      </c>
      <c r="T1538" s="3">
        <f>IF(A1538&lt;$K$3,$K$2,tarifest3grenz(A1538-$K$3,$A$3,Param!$B$10,Param!$C$10,Param!$D$10,Param!$E$10,Param!$B$11,Param!$C$11,Param!$D$11,Param!$E$11))*100</f>
        <v>42</v>
      </c>
      <c r="U1538" s="3">
        <f>MAX(K1538-tarifest3($K$3,$A$3,Param!$B$10,Param!$C$10,Param!$D$10,Param!$E$10,Param!$B$11,Param!$C$11,Param!$D$11,Param!$E$11),0)</f>
        <v>53955</v>
      </c>
      <c r="V1538" s="3">
        <f t="shared" si="571"/>
        <v>35.31086387434555</v>
      </c>
      <c r="W1538" s="3">
        <f t="shared" si="572"/>
        <v>42</v>
      </c>
      <c r="X1538" s="3">
        <f>soli3grenz(K1538,$A$3,Param!$J$9,Param!$J$10,Param!$J$11)*100</f>
        <v>5.5</v>
      </c>
      <c r="Y1538" s="13">
        <f t="shared" si="559"/>
        <v>53955</v>
      </c>
      <c r="Z1538" s="3">
        <f t="shared" si="573"/>
        <v>35.31086387434555</v>
      </c>
      <c r="AA1538" s="13">
        <f t="shared" si="560"/>
        <v>42</v>
      </c>
      <c r="AB1538" s="13">
        <f t="shared" si="561"/>
        <v>-3900.1399999999994</v>
      </c>
      <c r="AC1538" s="13">
        <f t="shared" si="562"/>
        <v>-2.5524476439790575</v>
      </c>
      <c r="AD1538" s="13">
        <f t="shared" si="563"/>
        <v>-2.3099999999999952</v>
      </c>
      <c r="AE1538" s="3">
        <f t="shared" si="564"/>
        <v>0</v>
      </c>
      <c r="AF1538" s="13">
        <f t="shared" si="577"/>
        <v>3900.1399999999994</v>
      </c>
      <c r="AG1538" s="13">
        <f t="shared" si="574"/>
        <v>2.5524476439790575</v>
      </c>
      <c r="AH1538" s="13">
        <f t="shared" si="578"/>
        <v>2.5524476439790575</v>
      </c>
    </row>
    <row r="1539" spans="1:34" x14ac:dyDescent="0.2">
      <c r="A1539" s="8">
        <f t="shared" si="575"/>
        <v>152900</v>
      </c>
      <c r="B1539" s="9">
        <f t="shared" si="576"/>
        <v>152.9</v>
      </c>
      <c r="C1539" s="13">
        <f>tarifest3(A1539,$A$3,Param!$B$5,Param!$C$5,Param!$D$5,Param!$E$5,Param!$B$6,Param!$C$6,Param!$D$6,Param!$E$6)</f>
        <v>54881</v>
      </c>
      <c r="D1539" s="3">
        <f t="shared" si="565"/>
        <v>35.893394375408768</v>
      </c>
      <c r="E1539" s="3">
        <f>tarifest3grenz(A1539,$A$3,Param!$B$5,Param!$C$5,Param!$D$5,Param!$E$5,Param!$B$6,Param!$C$6,Param!$D$6,Param!$E$6)*100</f>
        <v>42</v>
      </c>
      <c r="F1539" s="13">
        <f>soli3(C1539,$A$3,Param!$J$4,Param!$J$5,Param!$J$6)</f>
        <v>3018.45</v>
      </c>
      <c r="G1539" s="3">
        <f>soli3grenz(C1539,$A$3,Param!$J$4,Param!$J$5,Param!$J$6)*100</f>
        <v>5.5</v>
      </c>
      <c r="H1539" s="13">
        <f t="shared" si="556"/>
        <v>57899.45</v>
      </c>
      <c r="I1539" s="3">
        <f t="shared" si="579"/>
        <v>37.867527795945058</v>
      </c>
      <c r="J1539" s="13">
        <f t="shared" si="557"/>
        <v>44.309999999999995</v>
      </c>
      <c r="K1539" s="13">
        <f>tarifest3(A1539,$A$3,Param!$B$10,Param!$C$10,Param!$D$10,Param!$E$10,Param!$B$11,Param!$C$11,Param!$D$11,Param!$E$11)</f>
        <v>59227</v>
      </c>
      <c r="L1539" s="3">
        <f t="shared" si="566"/>
        <v>38.735775016350551</v>
      </c>
      <c r="M1539" s="3">
        <f>tarifest3grenz(A1539,$A$3,Param!$B$10,Param!$C$10,Param!$D$10,Param!$E$10,Param!$B$11,Param!$C$11,Param!$D$11,Param!$E$11)*100</f>
        <v>42</v>
      </c>
      <c r="N1539" s="3">
        <f t="shared" si="567"/>
        <v>44827</v>
      </c>
      <c r="O1539" s="3">
        <f t="shared" si="568"/>
        <v>29.317854807063444</v>
      </c>
      <c r="P1539" s="13">
        <f t="shared" si="558"/>
        <v>107030</v>
      </c>
      <c r="Q1539" s="13">
        <f t="shared" si="569"/>
        <v>0</v>
      </c>
      <c r="R1539" s="13">
        <f>tarifest3(A1539-$K$3,$A$3,Param!$B$10,Param!$C$10,Param!$D$10,Param!$E$10,Param!$B$11,Param!$C$11,Param!$D$11,Param!$E$11)</f>
        <v>50587</v>
      </c>
      <c r="S1539" s="3">
        <f t="shared" si="570"/>
        <v>33.085022890778291</v>
      </c>
      <c r="T1539" s="3">
        <f>IF(A1539&lt;$K$3,$K$2,tarifest3grenz(A1539-$K$3,$A$3,Param!$B$10,Param!$C$10,Param!$D$10,Param!$E$10,Param!$B$11,Param!$C$11,Param!$D$11,Param!$E$11))*100</f>
        <v>42</v>
      </c>
      <c r="U1539" s="3">
        <f>MAX(K1539-tarifest3($K$3,$A$3,Param!$B$10,Param!$C$10,Param!$D$10,Param!$E$10,Param!$B$11,Param!$C$11,Param!$D$11,Param!$E$11),0)</f>
        <v>53997</v>
      </c>
      <c r="V1539" s="3">
        <f t="shared" si="571"/>
        <v>35.315238718116419</v>
      </c>
      <c r="W1539" s="3">
        <f t="shared" si="572"/>
        <v>42</v>
      </c>
      <c r="X1539" s="3">
        <f>soli3grenz(K1539,$A$3,Param!$J$9,Param!$J$10,Param!$J$11)*100</f>
        <v>5.5</v>
      </c>
      <c r="Y1539" s="13">
        <f t="shared" si="559"/>
        <v>53997</v>
      </c>
      <c r="Z1539" s="3">
        <f t="shared" si="573"/>
        <v>35.315238718116419</v>
      </c>
      <c r="AA1539" s="13">
        <f t="shared" si="560"/>
        <v>42</v>
      </c>
      <c r="AB1539" s="13">
        <f t="shared" si="561"/>
        <v>-3902.4499999999971</v>
      </c>
      <c r="AC1539" s="13">
        <f t="shared" si="562"/>
        <v>-2.5522890778286396</v>
      </c>
      <c r="AD1539" s="13">
        <f t="shared" si="563"/>
        <v>-2.3099999999999952</v>
      </c>
      <c r="AE1539" s="3">
        <f t="shared" si="564"/>
        <v>0</v>
      </c>
      <c r="AF1539" s="13">
        <f t="shared" si="577"/>
        <v>3902.4499999999971</v>
      </c>
      <c r="AG1539" s="13">
        <f t="shared" si="574"/>
        <v>2.5522890778286396</v>
      </c>
      <c r="AH1539" s="13">
        <f t="shared" si="578"/>
        <v>2.5522890778286396</v>
      </c>
    </row>
    <row r="1540" spans="1:34" x14ac:dyDescent="0.2">
      <c r="A1540" s="8">
        <f t="shared" si="575"/>
        <v>153000</v>
      </c>
      <c r="B1540" s="9">
        <f t="shared" si="576"/>
        <v>153</v>
      </c>
      <c r="C1540" s="13">
        <f>tarifest3(A1540,$A$3,Param!$B$5,Param!$C$5,Param!$D$5,Param!$E$5,Param!$B$6,Param!$C$6,Param!$D$6,Param!$E$6)</f>
        <v>54923</v>
      </c>
      <c r="D1540" s="3">
        <f t="shared" si="565"/>
        <v>35.897385620915031</v>
      </c>
      <c r="E1540" s="3">
        <f>tarifest3grenz(A1540,$A$3,Param!$B$5,Param!$C$5,Param!$D$5,Param!$E$5,Param!$B$6,Param!$C$6,Param!$D$6,Param!$E$6)*100</f>
        <v>42</v>
      </c>
      <c r="F1540" s="13">
        <f>soli3(C1540,$A$3,Param!$J$4,Param!$J$5,Param!$J$6)</f>
        <v>3020.76</v>
      </c>
      <c r="G1540" s="3">
        <f>soli3grenz(C1540,$A$3,Param!$J$4,Param!$J$5,Param!$J$6)*100</f>
        <v>5.5</v>
      </c>
      <c r="H1540" s="13">
        <f t="shared" si="556"/>
        <v>57943.76</v>
      </c>
      <c r="I1540" s="3">
        <f t="shared" si="579"/>
        <v>37.871738562091508</v>
      </c>
      <c r="J1540" s="13">
        <f t="shared" si="557"/>
        <v>44.309999999999995</v>
      </c>
      <c r="K1540" s="13">
        <f>tarifest3(A1540,$A$3,Param!$B$10,Param!$C$10,Param!$D$10,Param!$E$10,Param!$B$11,Param!$C$11,Param!$D$11,Param!$E$11)</f>
        <v>59269</v>
      </c>
      <c r="L1540" s="3">
        <f t="shared" si="566"/>
        <v>38.737908496732025</v>
      </c>
      <c r="M1540" s="3">
        <f>tarifest3grenz(A1540,$A$3,Param!$B$10,Param!$C$10,Param!$D$10,Param!$E$10,Param!$B$11,Param!$C$11,Param!$D$11,Param!$E$11)*100</f>
        <v>42</v>
      </c>
      <c r="N1540" s="3">
        <f t="shared" si="567"/>
        <v>44869</v>
      </c>
      <c r="O1540" s="3">
        <f t="shared" si="568"/>
        <v>29.326143790849674</v>
      </c>
      <c r="P1540" s="13">
        <f t="shared" si="558"/>
        <v>107100</v>
      </c>
      <c r="Q1540" s="13">
        <f t="shared" si="569"/>
        <v>0</v>
      </c>
      <c r="R1540" s="13">
        <f>tarifest3(A1540-$K$3,$A$3,Param!$B$10,Param!$C$10,Param!$D$10,Param!$E$10,Param!$B$11,Param!$C$11,Param!$D$11,Param!$E$11)</f>
        <v>50629</v>
      </c>
      <c r="S1540" s="3">
        <f t="shared" si="570"/>
        <v>33.090849673202612</v>
      </c>
      <c r="T1540" s="3">
        <f>IF(A1540&lt;$K$3,$K$2,tarifest3grenz(A1540-$K$3,$A$3,Param!$B$10,Param!$C$10,Param!$D$10,Param!$E$10,Param!$B$11,Param!$C$11,Param!$D$11,Param!$E$11))*100</f>
        <v>42</v>
      </c>
      <c r="U1540" s="3">
        <f>MAX(K1540-tarifest3($K$3,$A$3,Param!$B$10,Param!$C$10,Param!$D$10,Param!$E$10,Param!$B$11,Param!$C$11,Param!$D$11,Param!$E$11),0)</f>
        <v>54039</v>
      </c>
      <c r="V1540" s="3">
        <f t="shared" si="571"/>
        <v>35.319607843137256</v>
      </c>
      <c r="W1540" s="3">
        <f t="shared" si="572"/>
        <v>42</v>
      </c>
      <c r="X1540" s="3">
        <f>soli3grenz(K1540,$A$3,Param!$J$9,Param!$J$10,Param!$J$11)*100</f>
        <v>5.5</v>
      </c>
      <c r="Y1540" s="13">
        <f t="shared" si="559"/>
        <v>54039</v>
      </c>
      <c r="Z1540" s="3">
        <f t="shared" si="573"/>
        <v>35.319607843137256</v>
      </c>
      <c r="AA1540" s="13">
        <f t="shared" si="560"/>
        <v>42</v>
      </c>
      <c r="AB1540" s="13">
        <f t="shared" si="561"/>
        <v>-3904.760000000002</v>
      </c>
      <c r="AC1540" s="13">
        <f t="shared" si="562"/>
        <v>-2.5521307189542526</v>
      </c>
      <c r="AD1540" s="13">
        <f t="shared" si="563"/>
        <v>-2.3099999999999952</v>
      </c>
      <c r="AE1540" s="3">
        <f t="shared" si="564"/>
        <v>0</v>
      </c>
      <c r="AF1540" s="13">
        <f t="shared" si="577"/>
        <v>3904.760000000002</v>
      </c>
      <c r="AG1540" s="13">
        <f t="shared" si="574"/>
        <v>2.5521307189542526</v>
      </c>
      <c r="AH1540" s="13">
        <f t="shared" si="578"/>
        <v>2.5521307189542526</v>
      </c>
    </row>
    <row r="1541" spans="1:34" x14ac:dyDescent="0.2">
      <c r="A1541" s="8">
        <f t="shared" si="575"/>
        <v>153100</v>
      </c>
      <c r="B1541" s="9">
        <f t="shared" si="576"/>
        <v>153.1</v>
      </c>
      <c r="C1541" s="13">
        <f>tarifest3(A1541,$A$3,Param!$B$5,Param!$C$5,Param!$D$5,Param!$E$5,Param!$B$6,Param!$C$6,Param!$D$6,Param!$E$6)</f>
        <v>54965</v>
      </c>
      <c r="D1541" s="3">
        <f t="shared" si="565"/>
        <v>35.901371652514698</v>
      </c>
      <c r="E1541" s="3">
        <f>tarifest3grenz(A1541,$A$3,Param!$B$5,Param!$C$5,Param!$D$5,Param!$E$5,Param!$B$6,Param!$C$6,Param!$D$6,Param!$E$6)*100</f>
        <v>42</v>
      </c>
      <c r="F1541" s="13">
        <f>soli3(C1541,$A$3,Param!$J$4,Param!$J$5,Param!$J$6)</f>
        <v>3023.07</v>
      </c>
      <c r="G1541" s="3">
        <f>soli3grenz(C1541,$A$3,Param!$J$4,Param!$J$5,Param!$J$6)*100</f>
        <v>5.5</v>
      </c>
      <c r="H1541" s="13">
        <f t="shared" si="556"/>
        <v>57988.07</v>
      </c>
      <c r="I1541" s="3">
        <f t="shared" si="579"/>
        <v>37.875943827563688</v>
      </c>
      <c r="J1541" s="13">
        <f t="shared" si="557"/>
        <v>44.309999999999995</v>
      </c>
      <c r="K1541" s="13">
        <f>tarifest3(A1541,$A$3,Param!$B$10,Param!$C$10,Param!$D$10,Param!$E$10,Param!$B$11,Param!$C$11,Param!$D$11,Param!$E$11)</f>
        <v>59311</v>
      </c>
      <c r="L1541" s="3">
        <f t="shared" si="566"/>
        <v>38.740039190071855</v>
      </c>
      <c r="M1541" s="3">
        <f>tarifest3grenz(A1541,$A$3,Param!$B$10,Param!$C$10,Param!$D$10,Param!$E$10,Param!$B$11,Param!$C$11,Param!$D$11,Param!$E$11)*100</f>
        <v>42</v>
      </c>
      <c r="N1541" s="3">
        <f t="shared" si="567"/>
        <v>44911</v>
      </c>
      <c r="O1541" s="3">
        <f t="shared" si="568"/>
        <v>29.334421946440237</v>
      </c>
      <c r="P1541" s="13">
        <f t="shared" si="558"/>
        <v>107170</v>
      </c>
      <c r="Q1541" s="13">
        <f t="shared" si="569"/>
        <v>0</v>
      </c>
      <c r="R1541" s="13">
        <f>tarifest3(A1541-$K$3,$A$3,Param!$B$10,Param!$C$10,Param!$D$10,Param!$E$10,Param!$B$11,Param!$C$11,Param!$D$11,Param!$E$11)</f>
        <v>50671</v>
      </c>
      <c r="S1541" s="3">
        <f t="shared" si="570"/>
        <v>33.096668843892878</v>
      </c>
      <c r="T1541" s="3">
        <f>IF(A1541&lt;$K$3,$K$2,tarifest3grenz(A1541-$K$3,$A$3,Param!$B$10,Param!$C$10,Param!$D$10,Param!$E$10,Param!$B$11,Param!$C$11,Param!$D$11,Param!$E$11))*100</f>
        <v>42</v>
      </c>
      <c r="U1541" s="3">
        <f>MAX(K1541-tarifest3($K$3,$A$3,Param!$B$10,Param!$C$10,Param!$D$10,Param!$E$10,Param!$B$11,Param!$C$11,Param!$D$11,Param!$E$11),0)</f>
        <v>54081</v>
      </c>
      <c r="V1541" s="3">
        <f t="shared" si="571"/>
        <v>35.32397126061398</v>
      </c>
      <c r="W1541" s="3">
        <f t="shared" si="572"/>
        <v>42</v>
      </c>
      <c r="X1541" s="3">
        <f>soli3grenz(K1541,$A$3,Param!$J$9,Param!$J$10,Param!$J$11)*100</f>
        <v>5.5</v>
      </c>
      <c r="Y1541" s="13">
        <f t="shared" si="559"/>
        <v>54081</v>
      </c>
      <c r="Z1541" s="3">
        <f t="shared" si="573"/>
        <v>35.32397126061398</v>
      </c>
      <c r="AA1541" s="13">
        <f t="shared" si="560"/>
        <v>42</v>
      </c>
      <c r="AB1541" s="13">
        <f t="shared" si="561"/>
        <v>-3907.0699999999997</v>
      </c>
      <c r="AC1541" s="13">
        <f t="shared" si="562"/>
        <v>-2.5519725669497078</v>
      </c>
      <c r="AD1541" s="13">
        <f t="shared" si="563"/>
        <v>-2.3099999999999952</v>
      </c>
      <c r="AE1541" s="3">
        <f t="shared" si="564"/>
        <v>0</v>
      </c>
      <c r="AF1541" s="13">
        <f t="shared" si="577"/>
        <v>3907.0699999999997</v>
      </c>
      <c r="AG1541" s="13">
        <f t="shared" si="574"/>
        <v>2.5519725669497078</v>
      </c>
      <c r="AH1541" s="13">
        <f t="shared" si="578"/>
        <v>2.5519725669497078</v>
      </c>
    </row>
    <row r="1542" spans="1:34" x14ac:dyDescent="0.2">
      <c r="A1542" s="8">
        <f t="shared" si="575"/>
        <v>153200</v>
      </c>
      <c r="B1542" s="9">
        <f t="shared" si="576"/>
        <v>153.19999999999999</v>
      </c>
      <c r="C1542" s="13">
        <f>tarifest3(A1542,$A$3,Param!$B$5,Param!$C$5,Param!$D$5,Param!$E$5,Param!$B$6,Param!$C$6,Param!$D$6,Param!$E$6)</f>
        <v>55007</v>
      </c>
      <c r="D1542" s="3">
        <f t="shared" si="565"/>
        <v>35.905352480417754</v>
      </c>
      <c r="E1542" s="3">
        <f>tarifest3grenz(A1542,$A$3,Param!$B$5,Param!$C$5,Param!$D$5,Param!$E$5,Param!$B$6,Param!$C$6,Param!$D$6,Param!$E$6)*100</f>
        <v>42</v>
      </c>
      <c r="F1542" s="13">
        <f>soli3(C1542,$A$3,Param!$J$4,Param!$J$5,Param!$J$6)</f>
        <v>3025.38</v>
      </c>
      <c r="G1542" s="3">
        <f>soli3grenz(C1542,$A$3,Param!$J$4,Param!$J$5,Param!$J$6)*100</f>
        <v>5.5</v>
      </c>
      <c r="H1542" s="13">
        <f t="shared" si="556"/>
        <v>58032.38</v>
      </c>
      <c r="I1542" s="3">
        <f t="shared" si="579"/>
        <v>37.880143603133156</v>
      </c>
      <c r="J1542" s="13">
        <f t="shared" si="557"/>
        <v>44.309999999999995</v>
      </c>
      <c r="K1542" s="13">
        <f>tarifest3(A1542,$A$3,Param!$B$10,Param!$C$10,Param!$D$10,Param!$E$10,Param!$B$11,Param!$C$11,Param!$D$11,Param!$E$11)</f>
        <v>59353</v>
      </c>
      <c r="L1542" s="3">
        <f t="shared" si="566"/>
        <v>38.742167101827675</v>
      </c>
      <c r="M1542" s="3">
        <f>tarifest3grenz(A1542,$A$3,Param!$B$10,Param!$C$10,Param!$D$10,Param!$E$10,Param!$B$11,Param!$C$11,Param!$D$11,Param!$E$11)*100</f>
        <v>42</v>
      </c>
      <c r="N1542" s="3">
        <f t="shared" si="567"/>
        <v>44953</v>
      </c>
      <c r="O1542" s="3">
        <f t="shared" si="568"/>
        <v>29.342689295039165</v>
      </c>
      <c r="P1542" s="13">
        <f t="shared" si="558"/>
        <v>107240</v>
      </c>
      <c r="Q1542" s="13">
        <f t="shared" si="569"/>
        <v>0</v>
      </c>
      <c r="R1542" s="13">
        <f>tarifest3(A1542-$K$3,$A$3,Param!$B$10,Param!$C$10,Param!$D$10,Param!$E$10,Param!$B$11,Param!$C$11,Param!$D$11,Param!$E$11)</f>
        <v>50713</v>
      </c>
      <c r="S1542" s="3">
        <f t="shared" si="570"/>
        <v>33.10248041775457</v>
      </c>
      <c r="T1542" s="3">
        <f>IF(A1542&lt;$K$3,$K$2,tarifest3grenz(A1542-$K$3,$A$3,Param!$B$10,Param!$C$10,Param!$D$10,Param!$E$10,Param!$B$11,Param!$C$11,Param!$D$11,Param!$E$11))*100</f>
        <v>42</v>
      </c>
      <c r="U1542" s="3">
        <f>MAX(K1542-tarifest3($K$3,$A$3,Param!$B$10,Param!$C$10,Param!$D$10,Param!$E$10,Param!$B$11,Param!$C$11,Param!$D$11,Param!$E$11),0)</f>
        <v>54123</v>
      </c>
      <c r="V1542" s="3">
        <f t="shared" si="571"/>
        <v>35.328328981723239</v>
      </c>
      <c r="W1542" s="3">
        <f t="shared" si="572"/>
        <v>42</v>
      </c>
      <c r="X1542" s="3">
        <f>soli3grenz(K1542,$A$3,Param!$J$9,Param!$J$10,Param!$J$11)*100</f>
        <v>5.5</v>
      </c>
      <c r="Y1542" s="13">
        <f t="shared" si="559"/>
        <v>54123</v>
      </c>
      <c r="Z1542" s="3">
        <f t="shared" si="573"/>
        <v>35.328328981723239</v>
      </c>
      <c r="AA1542" s="13">
        <f t="shared" si="560"/>
        <v>42</v>
      </c>
      <c r="AB1542" s="13">
        <f t="shared" si="561"/>
        <v>-3909.3799999999974</v>
      </c>
      <c r="AC1542" s="13">
        <f t="shared" si="562"/>
        <v>-2.5518146214099175</v>
      </c>
      <c r="AD1542" s="13">
        <f t="shared" si="563"/>
        <v>-2.3099999999999952</v>
      </c>
      <c r="AE1542" s="3">
        <f t="shared" si="564"/>
        <v>0</v>
      </c>
      <c r="AF1542" s="13">
        <f t="shared" si="577"/>
        <v>3909.3799999999974</v>
      </c>
      <c r="AG1542" s="13">
        <f t="shared" si="574"/>
        <v>2.5518146214099175</v>
      </c>
      <c r="AH1542" s="13">
        <f t="shared" si="578"/>
        <v>2.5518146214099175</v>
      </c>
    </row>
    <row r="1543" spans="1:34" x14ac:dyDescent="0.2">
      <c r="A1543" s="8">
        <f t="shared" si="575"/>
        <v>153300</v>
      </c>
      <c r="B1543" s="9">
        <f t="shared" si="576"/>
        <v>153.30000000000001</v>
      </c>
      <c r="C1543" s="13">
        <f>tarifest3(A1543,$A$3,Param!$B$5,Param!$C$5,Param!$D$5,Param!$E$5,Param!$B$6,Param!$C$6,Param!$D$6,Param!$E$6)</f>
        <v>55049</v>
      </c>
      <c r="D1543" s="3">
        <f t="shared" si="565"/>
        <v>35.909328114807565</v>
      </c>
      <c r="E1543" s="3">
        <f>tarifest3grenz(A1543,$A$3,Param!$B$5,Param!$C$5,Param!$D$5,Param!$E$5,Param!$B$6,Param!$C$6,Param!$D$6,Param!$E$6)*100</f>
        <v>42</v>
      </c>
      <c r="F1543" s="13">
        <f>soli3(C1543,$A$3,Param!$J$4,Param!$J$5,Param!$J$6)</f>
        <v>3027.69</v>
      </c>
      <c r="G1543" s="3">
        <f>soli3grenz(C1543,$A$3,Param!$J$4,Param!$J$5,Param!$J$6)*100</f>
        <v>5.5</v>
      </c>
      <c r="H1543" s="13">
        <f t="shared" si="556"/>
        <v>58076.69</v>
      </c>
      <c r="I1543" s="3">
        <f t="shared" si="579"/>
        <v>37.884337899543382</v>
      </c>
      <c r="J1543" s="13">
        <f t="shared" si="557"/>
        <v>44.309999999999995</v>
      </c>
      <c r="K1543" s="13">
        <f>tarifest3(A1543,$A$3,Param!$B$10,Param!$C$10,Param!$D$10,Param!$E$10,Param!$B$11,Param!$C$11,Param!$D$11,Param!$E$11)</f>
        <v>59395</v>
      </c>
      <c r="L1543" s="3">
        <f t="shared" si="566"/>
        <v>38.74429223744292</v>
      </c>
      <c r="M1543" s="3">
        <f>tarifest3grenz(A1543,$A$3,Param!$B$10,Param!$C$10,Param!$D$10,Param!$E$10,Param!$B$11,Param!$C$11,Param!$D$11,Param!$E$11)*100</f>
        <v>42</v>
      </c>
      <c r="N1543" s="3">
        <f t="shared" si="567"/>
        <v>44995</v>
      </c>
      <c r="O1543" s="3">
        <f t="shared" si="568"/>
        <v>29.350945857795175</v>
      </c>
      <c r="P1543" s="13">
        <f t="shared" si="558"/>
        <v>107310</v>
      </c>
      <c r="Q1543" s="13">
        <f t="shared" si="569"/>
        <v>0</v>
      </c>
      <c r="R1543" s="13">
        <f>tarifest3(A1543-$K$3,$A$3,Param!$B$10,Param!$C$10,Param!$D$10,Param!$E$10,Param!$B$11,Param!$C$11,Param!$D$11,Param!$E$11)</f>
        <v>50755</v>
      </c>
      <c r="S1543" s="3">
        <f t="shared" si="570"/>
        <v>33.108284409654267</v>
      </c>
      <c r="T1543" s="3">
        <f>IF(A1543&lt;$K$3,$K$2,tarifest3grenz(A1543-$K$3,$A$3,Param!$B$10,Param!$C$10,Param!$D$10,Param!$E$10,Param!$B$11,Param!$C$11,Param!$D$11,Param!$E$11))*100</f>
        <v>42</v>
      </c>
      <c r="U1543" s="3">
        <f>MAX(K1543-tarifest3($K$3,$A$3,Param!$B$10,Param!$C$10,Param!$D$10,Param!$E$10,Param!$B$11,Param!$C$11,Param!$D$11,Param!$E$11),0)</f>
        <v>54165</v>
      </c>
      <c r="V1543" s="3">
        <f t="shared" si="571"/>
        <v>35.332681017612529</v>
      </c>
      <c r="W1543" s="3">
        <f t="shared" si="572"/>
        <v>42</v>
      </c>
      <c r="X1543" s="3">
        <f>soli3grenz(K1543,$A$3,Param!$J$9,Param!$J$10,Param!$J$11)*100</f>
        <v>5.5</v>
      </c>
      <c r="Y1543" s="13">
        <f t="shared" si="559"/>
        <v>54165</v>
      </c>
      <c r="Z1543" s="3">
        <f t="shared" si="573"/>
        <v>35.332681017612529</v>
      </c>
      <c r="AA1543" s="13">
        <f t="shared" si="560"/>
        <v>42</v>
      </c>
      <c r="AB1543" s="13">
        <f t="shared" si="561"/>
        <v>-3911.6900000000023</v>
      </c>
      <c r="AC1543" s="13">
        <f t="shared" si="562"/>
        <v>-2.5516568819308532</v>
      </c>
      <c r="AD1543" s="13">
        <f t="shared" si="563"/>
        <v>-2.3099999999999952</v>
      </c>
      <c r="AE1543" s="3">
        <f t="shared" si="564"/>
        <v>0</v>
      </c>
      <c r="AF1543" s="13">
        <f t="shared" si="577"/>
        <v>3911.6900000000023</v>
      </c>
      <c r="AG1543" s="13">
        <f t="shared" si="574"/>
        <v>2.5516568819308532</v>
      </c>
      <c r="AH1543" s="13">
        <f t="shared" si="578"/>
        <v>2.5516568819308532</v>
      </c>
    </row>
    <row r="1544" spans="1:34" x14ac:dyDescent="0.2">
      <c r="A1544" s="8">
        <f t="shared" si="575"/>
        <v>153400</v>
      </c>
      <c r="B1544" s="9">
        <f t="shared" si="576"/>
        <v>153.4</v>
      </c>
      <c r="C1544" s="13">
        <f>tarifest3(A1544,$A$3,Param!$B$5,Param!$C$5,Param!$D$5,Param!$E$5,Param!$B$6,Param!$C$6,Param!$D$6,Param!$E$6)</f>
        <v>55091</v>
      </c>
      <c r="D1544" s="3">
        <f t="shared" si="565"/>
        <v>35.91329856584094</v>
      </c>
      <c r="E1544" s="3">
        <f>tarifest3grenz(A1544,$A$3,Param!$B$5,Param!$C$5,Param!$D$5,Param!$E$5,Param!$B$6,Param!$C$6,Param!$D$6,Param!$E$6)*100</f>
        <v>42</v>
      </c>
      <c r="F1544" s="13">
        <f>soli3(C1544,$A$3,Param!$J$4,Param!$J$5,Param!$J$6)</f>
        <v>3030</v>
      </c>
      <c r="G1544" s="3">
        <f>soli3grenz(C1544,$A$3,Param!$J$4,Param!$J$5,Param!$J$6)*100</f>
        <v>5.5</v>
      </c>
      <c r="H1544" s="13">
        <f t="shared" si="556"/>
        <v>58121</v>
      </c>
      <c r="I1544" s="3">
        <f t="shared" si="579"/>
        <v>37.888526727509777</v>
      </c>
      <c r="J1544" s="13">
        <f t="shared" si="557"/>
        <v>44.309999999999995</v>
      </c>
      <c r="K1544" s="13">
        <f>tarifest3(A1544,$A$3,Param!$B$10,Param!$C$10,Param!$D$10,Param!$E$10,Param!$B$11,Param!$C$11,Param!$D$11,Param!$E$11)</f>
        <v>59437</v>
      </c>
      <c r="L1544" s="3">
        <f t="shared" si="566"/>
        <v>38.74641460234681</v>
      </c>
      <c r="M1544" s="3">
        <f>tarifest3grenz(A1544,$A$3,Param!$B$10,Param!$C$10,Param!$D$10,Param!$E$10,Param!$B$11,Param!$C$11,Param!$D$11,Param!$E$11)*100</f>
        <v>42</v>
      </c>
      <c r="N1544" s="3">
        <f t="shared" si="567"/>
        <v>45037</v>
      </c>
      <c r="O1544" s="3">
        <f t="shared" si="568"/>
        <v>29.359191655801826</v>
      </c>
      <c r="P1544" s="13">
        <f t="shared" si="558"/>
        <v>107380</v>
      </c>
      <c r="Q1544" s="13">
        <f t="shared" si="569"/>
        <v>0</v>
      </c>
      <c r="R1544" s="13">
        <f>tarifest3(A1544-$K$3,$A$3,Param!$B$10,Param!$C$10,Param!$D$10,Param!$E$10,Param!$B$11,Param!$C$11,Param!$D$11,Param!$E$11)</f>
        <v>50797</v>
      </c>
      <c r="S1544" s="3">
        <f t="shared" si="570"/>
        <v>33.114080834419816</v>
      </c>
      <c r="T1544" s="3">
        <f>IF(A1544&lt;$K$3,$K$2,tarifest3grenz(A1544-$K$3,$A$3,Param!$B$10,Param!$C$10,Param!$D$10,Param!$E$10,Param!$B$11,Param!$C$11,Param!$D$11,Param!$E$11))*100</f>
        <v>42</v>
      </c>
      <c r="U1544" s="3">
        <f>MAX(K1544-tarifest3($K$3,$A$3,Param!$B$10,Param!$C$10,Param!$D$10,Param!$E$10,Param!$B$11,Param!$C$11,Param!$D$11,Param!$E$11),0)</f>
        <v>54207</v>
      </c>
      <c r="V1544" s="3">
        <f t="shared" si="571"/>
        <v>35.337027379400261</v>
      </c>
      <c r="W1544" s="3">
        <f t="shared" si="572"/>
        <v>42</v>
      </c>
      <c r="X1544" s="3">
        <f>soli3grenz(K1544,$A$3,Param!$J$9,Param!$J$10,Param!$J$11)*100</f>
        <v>5.5</v>
      </c>
      <c r="Y1544" s="13">
        <f t="shared" si="559"/>
        <v>54207</v>
      </c>
      <c r="Z1544" s="3">
        <f t="shared" si="573"/>
        <v>35.337027379400261</v>
      </c>
      <c r="AA1544" s="13">
        <f t="shared" si="560"/>
        <v>42</v>
      </c>
      <c r="AB1544" s="13">
        <f t="shared" si="561"/>
        <v>-3914</v>
      </c>
      <c r="AC1544" s="13">
        <f t="shared" si="562"/>
        <v>-2.5514993481095161</v>
      </c>
      <c r="AD1544" s="13">
        <f t="shared" si="563"/>
        <v>-2.3099999999999952</v>
      </c>
      <c r="AE1544" s="3">
        <f t="shared" si="564"/>
        <v>0</v>
      </c>
      <c r="AF1544" s="13">
        <f t="shared" si="577"/>
        <v>3914</v>
      </c>
      <c r="AG1544" s="13">
        <f t="shared" si="574"/>
        <v>2.5514993481095161</v>
      </c>
      <c r="AH1544" s="13">
        <f t="shared" si="578"/>
        <v>2.5514993481095161</v>
      </c>
    </row>
    <row r="1545" spans="1:34" x14ac:dyDescent="0.2">
      <c r="A1545" s="8">
        <f t="shared" si="575"/>
        <v>153500</v>
      </c>
      <c r="B1545" s="9">
        <f t="shared" si="576"/>
        <v>153.5</v>
      </c>
      <c r="C1545" s="13">
        <f>tarifest3(A1545,$A$3,Param!$B$5,Param!$C$5,Param!$D$5,Param!$E$5,Param!$B$6,Param!$C$6,Param!$D$6,Param!$E$6)</f>
        <v>55133</v>
      </c>
      <c r="D1545" s="3">
        <f t="shared" si="565"/>
        <v>35.917263843648207</v>
      </c>
      <c r="E1545" s="3">
        <f>tarifest3grenz(A1545,$A$3,Param!$B$5,Param!$C$5,Param!$D$5,Param!$E$5,Param!$B$6,Param!$C$6,Param!$D$6,Param!$E$6)*100</f>
        <v>42</v>
      </c>
      <c r="F1545" s="13">
        <f>soli3(C1545,$A$3,Param!$J$4,Param!$J$5,Param!$J$6)</f>
        <v>3032.31</v>
      </c>
      <c r="G1545" s="3">
        <f>soli3grenz(C1545,$A$3,Param!$J$4,Param!$J$5,Param!$J$6)*100</f>
        <v>5.5</v>
      </c>
      <c r="H1545" s="13">
        <f t="shared" si="556"/>
        <v>58165.31</v>
      </c>
      <c r="I1545" s="3">
        <f t="shared" si="579"/>
        <v>37.892710097719871</v>
      </c>
      <c r="J1545" s="13">
        <f t="shared" si="557"/>
        <v>44.309999999999995</v>
      </c>
      <c r="K1545" s="13">
        <f>tarifest3(A1545,$A$3,Param!$B$10,Param!$C$10,Param!$D$10,Param!$E$10,Param!$B$11,Param!$C$11,Param!$D$11,Param!$E$11)</f>
        <v>59479</v>
      </c>
      <c r="L1545" s="3">
        <f t="shared" si="566"/>
        <v>38.748534201954399</v>
      </c>
      <c r="M1545" s="3">
        <f>tarifest3grenz(A1545,$A$3,Param!$B$10,Param!$C$10,Param!$D$10,Param!$E$10,Param!$B$11,Param!$C$11,Param!$D$11,Param!$E$11)*100</f>
        <v>42</v>
      </c>
      <c r="N1545" s="3">
        <f t="shared" si="567"/>
        <v>45079</v>
      </c>
      <c r="O1545" s="3">
        <f t="shared" si="568"/>
        <v>29.367426710097721</v>
      </c>
      <c r="P1545" s="13">
        <f t="shared" si="558"/>
        <v>107450</v>
      </c>
      <c r="Q1545" s="13">
        <f t="shared" si="569"/>
        <v>0</v>
      </c>
      <c r="R1545" s="13">
        <f>tarifest3(A1545-$K$3,$A$3,Param!$B$10,Param!$C$10,Param!$D$10,Param!$E$10,Param!$B$11,Param!$C$11,Param!$D$11,Param!$E$11)</f>
        <v>50839</v>
      </c>
      <c r="S1545" s="3">
        <f t="shared" si="570"/>
        <v>33.11986970684039</v>
      </c>
      <c r="T1545" s="3">
        <f>IF(A1545&lt;$K$3,$K$2,tarifest3grenz(A1545-$K$3,$A$3,Param!$B$10,Param!$C$10,Param!$D$10,Param!$E$10,Param!$B$11,Param!$C$11,Param!$D$11,Param!$E$11))*100</f>
        <v>42</v>
      </c>
      <c r="U1545" s="3">
        <f>MAX(K1545-tarifest3($K$3,$A$3,Param!$B$10,Param!$C$10,Param!$D$10,Param!$E$10,Param!$B$11,Param!$C$11,Param!$D$11,Param!$E$11),0)</f>
        <v>54249</v>
      </c>
      <c r="V1545" s="3">
        <f t="shared" si="571"/>
        <v>35.341368078175897</v>
      </c>
      <c r="W1545" s="3">
        <f t="shared" si="572"/>
        <v>42</v>
      </c>
      <c r="X1545" s="3">
        <f>soli3grenz(K1545,$A$3,Param!$J$9,Param!$J$10,Param!$J$11)*100</f>
        <v>5.5</v>
      </c>
      <c r="Y1545" s="13">
        <f t="shared" si="559"/>
        <v>54249</v>
      </c>
      <c r="Z1545" s="3">
        <f t="shared" si="573"/>
        <v>35.341368078175897</v>
      </c>
      <c r="AA1545" s="13">
        <f t="shared" si="560"/>
        <v>42</v>
      </c>
      <c r="AB1545" s="13">
        <f t="shared" si="561"/>
        <v>-3916.3099999999977</v>
      </c>
      <c r="AC1545" s="13">
        <f t="shared" si="562"/>
        <v>-2.5513420195439735</v>
      </c>
      <c r="AD1545" s="13">
        <f t="shared" si="563"/>
        <v>-2.3099999999999952</v>
      </c>
      <c r="AE1545" s="3">
        <f t="shared" si="564"/>
        <v>0</v>
      </c>
      <c r="AF1545" s="13">
        <f t="shared" si="577"/>
        <v>3916.3099999999977</v>
      </c>
      <c r="AG1545" s="13">
        <f t="shared" si="574"/>
        <v>2.5513420195439735</v>
      </c>
      <c r="AH1545" s="13">
        <f t="shared" si="578"/>
        <v>2.5513420195439735</v>
      </c>
    </row>
    <row r="1546" spans="1:34" x14ac:dyDescent="0.2">
      <c r="A1546" s="8">
        <f t="shared" si="575"/>
        <v>153600</v>
      </c>
      <c r="B1546" s="9">
        <f t="shared" si="576"/>
        <v>153.6</v>
      </c>
      <c r="C1546" s="13">
        <f>tarifest3(A1546,$A$3,Param!$B$5,Param!$C$5,Param!$D$5,Param!$E$5,Param!$B$6,Param!$C$6,Param!$D$6,Param!$E$6)</f>
        <v>55175</v>
      </c>
      <c r="D1546" s="3">
        <f t="shared" si="565"/>
        <v>35.921223958333329</v>
      </c>
      <c r="E1546" s="3">
        <f>tarifest3grenz(A1546,$A$3,Param!$B$5,Param!$C$5,Param!$D$5,Param!$E$5,Param!$B$6,Param!$C$6,Param!$D$6,Param!$E$6)*100</f>
        <v>42</v>
      </c>
      <c r="F1546" s="13">
        <f>soli3(C1546,$A$3,Param!$J$4,Param!$J$5,Param!$J$6)</f>
        <v>3034.62</v>
      </c>
      <c r="G1546" s="3">
        <f>soli3grenz(C1546,$A$3,Param!$J$4,Param!$J$5,Param!$J$6)*100</f>
        <v>5.5</v>
      </c>
      <c r="H1546" s="13">
        <f t="shared" ref="H1546:H1609" si="580">+C1546+F1546</f>
        <v>58209.62</v>
      </c>
      <c r="I1546" s="3">
        <f t="shared" si="579"/>
        <v>37.896888020833337</v>
      </c>
      <c r="J1546" s="13">
        <f t="shared" ref="J1546:J1609" si="581">+E1546*(1+G1546/100)</f>
        <v>44.309999999999995</v>
      </c>
      <c r="K1546" s="13">
        <f>tarifest3(A1546,$A$3,Param!$B$10,Param!$C$10,Param!$D$10,Param!$E$10,Param!$B$11,Param!$C$11,Param!$D$11,Param!$E$11)</f>
        <v>59521</v>
      </c>
      <c r="L1546" s="3">
        <f t="shared" si="566"/>
        <v>38.750651041666664</v>
      </c>
      <c r="M1546" s="3">
        <f>tarifest3grenz(A1546,$A$3,Param!$B$10,Param!$C$10,Param!$D$10,Param!$E$10,Param!$B$11,Param!$C$11,Param!$D$11,Param!$E$11)*100</f>
        <v>42</v>
      </c>
      <c r="N1546" s="3">
        <f t="shared" si="567"/>
        <v>45121</v>
      </c>
      <c r="O1546" s="3">
        <f t="shared" si="568"/>
        <v>29.375651041666668</v>
      </c>
      <c r="P1546" s="13">
        <f t="shared" ref="P1546:P1609" si="582">+A1546*$K$2</f>
        <v>107520</v>
      </c>
      <c r="Q1546" s="13">
        <f t="shared" si="569"/>
        <v>0</v>
      </c>
      <c r="R1546" s="13">
        <f>tarifest3(A1546-$K$3,$A$3,Param!$B$10,Param!$C$10,Param!$D$10,Param!$E$10,Param!$B$11,Param!$C$11,Param!$D$11,Param!$E$11)</f>
        <v>50881</v>
      </c>
      <c r="S1546" s="3">
        <f t="shared" si="570"/>
        <v>33.125651041666664</v>
      </c>
      <c r="T1546" s="3">
        <f>IF(A1546&lt;$K$3,$K$2,tarifest3grenz(A1546-$K$3,$A$3,Param!$B$10,Param!$C$10,Param!$D$10,Param!$E$10,Param!$B$11,Param!$C$11,Param!$D$11,Param!$E$11))*100</f>
        <v>42</v>
      </c>
      <c r="U1546" s="3">
        <f>MAX(K1546-tarifest3($K$3,$A$3,Param!$B$10,Param!$C$10,Param!$D$10,Param!$E$10,Param!$B$11,Param!$C$11,Param!$D$11,Param!$E$11),0)</f>
        <v>54291</v>
      </c>
      <c r="V1546" s="3">
        <f t="shared" si="571"/>
        <v>35.345703125</v>
      </c>
      <c r="W1546" s="3">
        <f t="shared" si="572"/>
        <v>42</v>
      </c>
      <c r="X1546" s="3">
        <f>soli3grenz(K1546,$A$3,Param!$J$9,Param!$J$10,Param!$J$11)*100</f>
        <v>5.5</v>
      </c>
      <c r="Y1546" s="13">
        <f t="shared" ref="Y1546:Y1609" si="583">IF($Y$4=0,N1546,IF($Y$4=1,Q1546+R1546,IF($Y$4=2,Q1546+U1546)))</f>
        <v>54291</v>
      </c>
      <c r="Z1546" s="3">
        <f t="shared" si="573"/>
        <v>35.345703125</v>
      </c>
      <c r="AA1546" s="13">
        <f t="shared" ref="AA1546:AA1609" si="584">IF($Y$4=0,M1546,IF($Y$4=1,T1546,IF($Y$4=2,W1546)))</f>
        <v>42</v>
      </c>
      <c r="AB1546" s="13">
        <f t="shared" ref="AB1546:AB1609" si="585">+Y1546-H1546</f>
        <v>-3918.6200000000026</v>
      </c>
      <c r="AC1546" s="13">
        <f t="shared" ref="AC1546:AC1609" si="586">+Z1546-I1546</f>
        <v>-2.5511848958333374</v>
      </c>
      <c r="AD1546" s="13">
        <f t="shared" ref="AD1546:AD1609" si="587">+AA1546-J1546</f>
        <v>-2.3099999999999952</v>
      </c>
      <c r="AE1546" s="3">
        <f t="shared" ref="AE1546:AE1609" si="588">+M1546-E1546</f>
        <v>0</v>
      </c>
      <c r="AF1546" s="13">
        <f t="shared" si="577"/>
        <v>3918.6200000000026</v>
      </c>
      <c r="AG1546" s="13">
        <f t="shared" si="574"/>
        <v>2.5511848958333374</v>
      </c>
      <c r="AH1546" s="13">
        <f t="shared" si="578"/>
        <v>2.5511848958333374</v>
      </c>
    </row>
    <row r="1547" spans="1:34" x14ac:dyDescent="0.2">
      <c r="A1547" s="8">
        <f t="shared" si="575"/>
        <v>153700</v>
      </c>
      <c r="B1547" s="9">
        <f t="shared" si="576"/>
        <v>153.69999999999999</v>
      </c>
      <c r="C1547" s="13">
        <f>tarifest3(A1547,$A$3,Param!$B$5,Param!$C$5,Param!$D$5,Param!$E$5,Param!$B$6,Param!$C$6,Param!$D$6,Param!$E$6)</f>
        <v>55217</v>
      </c>
      <c r="D1547" s="3">
        <f t="shared" ref="D1547:D1610" si="589">IF($A1547=0,0,C1547/$A1547*100)</f>
        <v>35.925178919973973</v>
      </c>
      <c r="E1547" s="3">
        <f>tarifest3grenz(A1547,$A$3,Param!$B$5,Param!$C$5,Param!$D$5,Param!$E$5,Param!$B$6,Param!$C$6,Param!$D$6,Param!$E$6)*100</f>
        <v>42</v>
      </c>
      <c r="F1547" s="13">
        <f>soli3(C1547,$A$3,Param!$J$4,Param!$J$5,Param!$J$6)</f>
        <v>3036.93</v>
      </c>
      <c r="G1547" s="3">
        <f>soli3grenz(C1547,$A$3,Param!$J$4,Param!$J$5,Param!$J$6)*100</f>
        <v>5.5</v>
      </c>
      <c r="H1547" s="13">
        <f t="shared" si="580"/>
        <v>58253.93</v>
      </c>
      <c r="I1547" s="3">
        <f t="shared" si="579"/>
        <v>37.901060507482107</v>
      </c>
      <c r="J1547" s="13">
        <f t="shared" si="581"/>
        <v>44.309999999999995</v>
      </c>
      <c r="K1547" s="13">
        <f>tarifest3(A1547,$A$3,Param!$B$10,Param!$C$10,Param!$D$10,Param!$E$10,Param!$B$11,Param!$C$11,Param!$D$11,Param!$E$11)</f>
        <v>59563</v>
      </c>
      <c r="L1547" s="3">
        <f t="shared" ref="L1547:L1610" si="590">IF($A1547=0,0,K1547/$A1547*100)</f>
        <v>38.752765126870528</v>
      </c>
      <c r="M1547" s="3">
        <f>tarifest3grenz(A1547,$A$3,Param!$B$10,Param!$C$10,Param!$D$10,Param!$E$10,Param!$B$11,Param!$C$11,Param!$D$11,Param!$E$11)*100</f>
        <v>42</v>
      </c>
      <c r="N1547" s="3">
        <f t="shared" ref="N1547:N1610" si="591">+K1547-$K$1</f>
        <v>45163</v>
      </c>
      <c r="O1547" s="3">
        <f t="shared" ref="O1547:O1610" si="592">IF($A1547=0,0,N1547/$A1547*100)</f>
        <v>29.383864671437866</v>
      </c>
      <c r="P1547" s="13">
        <f t="shared" si="582"/>
        <v>107590</v>
      </c>
      <c r="Q1547" s="13">
        <f t="shared" ref="Q1547:Q1610" si="593">MIN(P1547-$K$1,0)</f>
        <v>0</v>
      </c>
      <c r="R1547" s="13">
        <f>tarifest3(A1547-$K$3,$A$3,Param!$B$10,Param!$C$10,Param!$D$10,Param!$E$10,Param!$B$11,Param!$C$11,Param!$D$11,Param!$E$11)</f>
        <v>50923</v>
      </c>
      <c r="S1547" s="3">
        <f t="shared" ref="S1547:S1610" si="594">IF($A1547=0,0,(Q1547+R1547)/$A1547*100)</f>
        <v>33.13142485361093</v>
      </c>
      <c r="T1547" s="3">
        <f>IF(A1547&lt;$K$3,$K$2,tarifest3grenz(A1547-$K$3,$A$3,Param!$B$10,Param!$C$10,Param!$D$10,Param!$E$10,Param!$B$11,Param!$C$11,Param!$D$11,Param!$E$11))*100</f>
        <v>42</v>
      </c>
      <c r="U1547" s="3">
        <f>MAX(K1547-tarifest3($K$3,$A$3,Param!$B$10,Param!$C$10,Param!$D$10,Param!$E$10,Param!$B$11,Param!$C$11,Param!$D$11,Param!$E$11),0)</f>
        <v>54333</v>
      </c>
      <c r="V1547" s="3">
        <f t="shared" ref="V1547:V1610" si="595">IF($A1547=0,0,(Q1547+U1547)/$A1547*100)</f>
        <v>35.350032530904357</v>
      </c>
      <c r="W1547" s="3">
        <f t="shared" ref="W1547:W1610" si="596">IF(A1547&lt;$K$3,$K$2*100,M1547)</f>
        <v>42</v>
      </c>
      <c r="X1547" s="3">
        <f>soli3grenz(K1547,$A$3,Param!$J$9,Param!$J$10,Param!$J$11)*100</f>
        <v>5.5</v>
      </c>
      <c r="Y1547" s="13">
        <f t="shared" si="583"/>
        <v>54333</v>
      </c>
      <c r="Z1547" s="3">
        <f t="shared" ref="Z1547:Z1610" si="597">IF($A1547=0,0,Y1547/$A1547*100)</f>
        <v>35.350032530904357</v>
      </c>
      <c r="AA1547" s="13">
        <f t="shared" si="584"/>
        <v>42</v>
      </c>
      <c r="AB1547" s="13">
        <f t="shared" si="585"/>
        <v>-3920.9300000000003</v>
      </c>
      <c r="AC1547" s="13">
        <f t="shared" si="586"/>
        <v>-2.5510279765777497</v>
      </c>
      <c r="AD1547" s="13">
        <f t="shared" si="587"/>
        <v>-2.3099999999999952</v>
      </c>
      <c r="AE1547" s="3">
        <f t="shared" si="588"/>
        <v>0</v>
      </c>
      <c r="AF1547" s="13">
        <f t="shared" si="577"/>
        <v>3920.9300000000003</v>
      </c>
      <c r="AG1547" s="13">
        <f t="shared" ref="AG1547:AG1610" si="598">-AC1547</f>
        <v>2.5510279765777497</v>
      </c>
      <c r="AH1547" s="13">
        <f t="shared" si="578"/>
        <v>2.5510279765777497</v>
      </c>
    </row>
    <row r="1548" spans="1:34" x14ac:dyDescent="0.2">
      <c r="A1548" s="8">
        <f t="shared" ref="A1548:A1611" si="599">+A1547+100</f>
        <v>153800</v>
      </c>
      <c r="B1548" s="9">
        <f t="shared" si="576"/>
        <v>153.80000000000001</v>
      </c>
      <c r="C1548" s="13">
        <f>tarifest3(A1548,$A$3,Param!$B$5,Param!$C$5,Param!$D$5,Param!$E$5,Param!$B$6,Param!$C$6,Param!$D$6,Param!$E$6)</f>
        <v>55259</v>
      </c>
      <c r="D1548" s="3">
        <f t="shared" si="589"/>
        <v>35.929128738621586</v>
      </c>
      <c r="E1548" s="3">
        <f>tarifest3grenz(A1548,$A$3,Param!$B$5,Param!$C$5,Param!$D$5,Param!$E$5,Param!$B$6,Param!$C$6,Param!$D$6,Param!$E$6)*100</f>
        <v>42</v>
      </c>
      <c r="F1548" s="13">
        <f>soli3(C1548,$A$3,Param!$J$4,Param!$J$5,Param!$J$6)</f>
        <v>3039.24</v>
      </c>
      <c r="G1548" s="3">
        <f>soli3grenz(C1548,$A$3,Param!$J$4,Param!$J$5,Param!$J$6)*100</f>
        <v>5.5</v>
      </c>
      <c r="H1548" s="13">
        <f t="shared" si="580"/>
        <v>58298.239999999998</v>
      </c>
      <c r="I1548" s="3">
        <f t="shared" si="579"/>
        <v>37.905227568270476</v>
      </c>
      <c r="J1548" s="13">
        <f t="shared" si="581"/>
        <v>44.309999999999995</v>
      </c>
      <c r="K1548" s="13">
        <f>tarifest3(A1548,$A$3,Param!$B$10,Param!$C$10,Param!$D$10,Param!$E$10,Param!$B$11,Param!$C$11,Param!$D$11,Param!$E$11)</f>
        <v>59605</v>
      </c>
      <c r="L1548" s="3">
        <f t="shared" si="590"/>
        <v>38.754876462938881</v>
      </c>
      <c r="M1548" s="3">
        <f>tarifest3grenz(A1548,$A$3,Param!$B$10,Param!$C$10,Param!$D$10,Param!$E$10,Param!$B$11,Param!$C$11,Param!$D$11,Param!$E$11)*100</f>
        <v>42</v>
      </c>
      <c r="N1548" s="3">
        <f t="shared" si="591"/>
        <v>45205</v>
      </c>
      <c r="O1548" s="3">
        <f t="shared" si="592"/>
        <v>29.392067620286085</v>
      </c>
      <c r="P1548" s="13">
        <f t="shared" si="582"/>
        <v>107660</v>
      </c>
      <c r="Q1548" s="13">
        <f t="shared" si="593"/>
        <v>0</v>
      </c>
      <c r="R1548" s="13">
        <f>tarifest3(A1548-$K$3,$A$3,Param!$B$10,Param!$C$10,Param!$D$10,Param!$E$10,Param!$B$11,Param!$C$11,Param!$D$11,Param!$E$11)</f>
        <v>50965</v>
      </c>
      <c r="S1548" s="3">
        <f t="shared" si="594"/>
        <v>33.137191157347203</v>
      </c>
      <c r="T1548" s="3">
        <f>IF(A1548&lt;$K$3,$K$2,tarifest3grenz(A1548-$K$3,$A$3,Param!$B$10,Param!$C$10,Param!$D$10,Param!$E$10,Param!$B$11,Param!$C$11,Param!$D$11,Param!$E$11))*100</f>
        <v>42</v>
      </c>
      <c r="U1548" s="3">
        <f>MAX(K1548-tarifest3($K$3,$A$3,Param!$B$10,Param!$C$10,Param!$D$10,Param!$E$10,Param!$B$11,Param!$C$11,Param!$D$11,Param!$E$11),0)</f>
        <v>54375</v>
      </c>
      <c r="V1548" s="3">
        <f t="shared" si="595"/>
        <v>35.354356306892065</v>
      </c>
      <c r="W1548" s="3">
        <f t="shared" si="596"/>
        <v>42</v>
      </c>
      <c r="X1548" s="3">
        <f>soli3grenz(K1548,$A$3,Param!$J$9,Param!$J$10,Param!$J$11)*100</f>
        <v>5.5</v>
      </c>
      <c r="Y1548" s="13">
        <f t="shared" si="583"/>
        <v>54375</v>
      </c>
      <c r="Z1548" s="3">
        <f t="shared" si="597"/>
        <v>35.354356306892065</v>
      </c>
      <c r="AA1548" s="13">
        <f t="shared" si="584"/>
        <v>42</v>
      </c>
      <c r="AB1548" s="13">
        <f t="shared" si="585"/>
        <v>-3923.239999999998</v>
      </c>
      <c r="AC1548" s="13">
        <f t="shared" si="586"/>
        <v>-2.5508712613784112</v>
      </c>
      <c r="AD1548" s="13">
        <f t="shared" si="587"/>
        <v>-2.3099999999999952</v>
      </c>
      <c r="AE1548" s="3">
        <f t="shared" si="588"/>
        <v>0</v>
      </c>
      <c r="AF1548" s="13">
        <f t="shared" si="577"/>
        <v>3923.239999999998</v>
      </c>
      <c r="AG1548" s="13">
        <f t="shared" si="598"/>
        <v>2.5508712613784112</v>
      </c>
      <c r="AH1548" s="13">
        <f t="shared" si="578"/>
        <v>2.5508712613784112</v>
      </c>
    </row>
    <row r="1549" spans="1:34" x14ac:dyDescent="0.2">
      <c r="A1549" s="8">
        <f t="shared" si="599"/>
        <v>153900</v>
      </c>
      <c r="B1549" s="9">
        <f t="shared" si="576"/>
        <v>153.9</v>
      </c>
      <c r="C1549" s="13">
        <f>tarifest3(A1549,$A$3,Param!$B$5,Param!$C$5,Param!$D$5,Param!$E$5,Param!$B$6,Param!$C$6,Param!$D$6,Param!$E$6)</f>
        <v>55301</v>
      </c>
      <c r="D1549" s="3">
        <f t="shared" si="589"/>
        <v>35.93307342430149</v>
      </c>
      <c r="E1549" s="3">
        <f>tarifest3grenz(A1549,$A$3,Param!$B$5,Param!$C$5,Param!$D$5,Param!$E$5,Param!$B$6,Param!$C$6,Param!$D$6,Param!$E$6)*100</f>
        <v>42</v>
      </c>
      <c r="F1549" s="13">
        <f>soli3(C1549,$A$3,Param!$J$4,Param!$J$5,Param!$J$6)</f>
        <v>3041.55</v>
      </c>
      <c r="G1549" s="3">
        <f>soli3grenz(C1549,$A$3,Param!$J$4,Param!$J$5,Param!$J$6)*100</f>
        <v>5.5</v>
      </c>
      <c r="H1549" s="13">
        <f t="shared" si="580"/>
        <v>58342.55</v>
      </c>
      <c r="I1549" s="3">
        <f t="shared" si="579"/>
        <v>37.909389213775178</v>
      </c>
      <c r="J1549" s="13">
        <f t="shared" si="581"/>
        <v>44.309999999999995</v>
      </c>
      <c r="K1549" s="13">
        <f>tarifest3(A1549,$A$3,Param!$B$10,Param!$C$10,Param!$D$10,Param!$E$10,Param!$B$11,Param!$C$11,Param!$D$11,Param!$E$11)</f>
        <v>59647</v>
      </c>
      <c r="L1549" s="3">
        <f t="shared" si="590"/>
        <v>38.756985055230672</v>
      </c>
      <c r="M1549" s="3">
        <f>tarifest3grenz(A1549,$A$3,Param!$B$10,Param!$C$10,Param!$D$10,Param!$E$10,Param!$B$11,Param!$C$11,Param!$D$11,Param!$E$11)*100</f>
        <v>42</v>
      </c>
      <c r="N1549" s="3">
        <f t="shared" si="591"/>
        <v>45247</v>
      </c>
      <c r="O1549" s="3">
        <f t="shared" si="592"/>
        <v>29.400259909031838</v>
      </c>
      <c r="P1549" s="13">
        <f t="shared" si="582"/>
        <v>107730</v>
      </c>
      <c r="Q1549" s="13">
        <f t="shared" si="593"/>
        <v>0</v>
      </c>
      <c r="R1549" s="13">
        <f>tarifest3(A1549-$K$3,$A$3,Param!$B$10,Param!$C$10,Param!$D$10,Param!$E$10,Param!$B$11,Param!$C$11,Param!$D$11,Param!$E$11)</f>
        <v>51007</v>
      </c>
      <c r="S1549" s="3">
        <f t="shared" si="594"/>
        <v>33.14294996751137</v>
      </c>
      <c r="T1549" s="3">
        <f>IF(A1549&lt;$K$3,$K$2,tarifest3grenz(A1549-$K$3,$A$3,Param!$B$10,Param!$C$10,Param!$D$10,Param!$E$10,Param!$B$11,Param!$C$11,Param!$D$11,Param!$E$11))*100</f>
        <v>42</v>
      </c>
      <c r="U1549" s="3">
        <f>MAX(K1549-tarifest3($K$3,$A$3,Param!$B$10,Param!$C$10,Param!$D$10,Param!$E$10,Param!$B$11,Param!$C$11,Param!$D$11,Param!$E$11),0)</f>
        <v>54417</v>
      </c>
      <c r="V1549" s="3">
        <f t="shared" si="595"/>
        <v>35.358674463937625</v>
      </c>
      <c r="W1549" s="3">
        <f t="shared" si="596"/>
        <v>42</v>
      </c>
      <c r="X1549" s="3">
        <f>soli3grenz(K1549,$A$3,Param!$J$9,Param!$J$10,Param!$J$11)*100</f>
        <v>5.5</v>
      </c>
      <c r="Y1549" s="13">
        <f t="shared" si="583"/>
        <v>54417</v>
      </c>
      <c r="Z1549" s="3">
        <f t="shared" si="597"/>
        <v>35.358674463937625</v>
      </c>
      <c r="AA1549" s="13">
        <f t="shared" si="584"/>
        <v>42</v>
      </c>
      <c r="AB1549" s="13">
        <f t="shared" si="585"/>
        <v>-3925.5500000000029</v>
      </c>
      <c r="AC1549" s="13">
        <f t="shared" si="586"/>
        <v>-2.5507147498375531</v>
      </c>
      <c r="AD1549" s="13">
        <f t="shared" si="587"/>
        <v>-2.3099999999999952</v>
      </c>
      <c r="AE1549" s="3">
        <f t="shared" si="588"/>
        <v>0</v>
      </c>
      <c r="AF1549" s="13">
        <f t="shared" si="577"/>
        <v>3925.5500000000029</v>
      </c>
      <c r="AG1549" s="13">
        <f t="shared" si="598"/>
        <v>2.5507147498375531</v>
      </c>
      <c r="AH1549" s="13">
        <f t="shared" si="578"/>
        <v>2.5507147498375531</v>
      </c>
    </row>
    <row r="1550" spans="1:34" x14ac:dyDescent="0.2">
      <c r="A1550" s="8">
        <f t="shared" si="599"/>
        <v>154000</v>
      </c>
      <c r="B1550" s="9">
        <f t="shared" si="576"/>
        <v>154</v>
      </c>
      <c r="C1550" s="13">
        <f>tarifest3(A1550,$A$3,Param!$B$5,Param!$C$5,Param!$D$5,Param!$E$5,Param!$B$6,Param!$C$6,Param!$D$6,Param!$E$6)</f>
        <v>55343</v>
      </c>
      <c r="D1550" s="3">
        <f t="shared" si="589"/>
        <v>35.937012987012992</v>
      </c>
      <c r="E1550" s="3">
        <f>tarifest3grenz(A1550,$A$3,Param!$B$5,Param!$C$5,Param!$D$5,Param!$E$5,Param!$B$6,Param!$C$6,Param!$D$6,Param!$E$6)*100</f>
        <v>42</v>
      </c>
      <c r="F1550" s="13">
        <f>soli3(C1550,$A$3,Param!$J$4,Param!$J$5,Param!$J$6)</f>
        <v>3043.86</v>
      </c>
      <c r="G1550" s="3">
        <f>soli3grenz(C1550,$A$3,Param!$J$4,Param!$J$5,Param!$J$6)*100</f>
        <v>5.5</v>
      </c>
      <c r="H1550" s="13">
        <f t="shared" si="580"/>
        <v>58386.86</v>
      </c>
      <c r="I1550" s="3">
        <f t="shared" si="579"/>
        <v>37.913545454545456</v>
      </c>
      <c r="J1550" s="13">
        <f t="shared" si="581"/>
        <v>44.309999999999995</v>
      </c>
      <c r="K1550" s="13">
        <f>tarifest3(A1550,$A$3,Param!$B$10,Param!$C$10,Param!$D$10,Param!$E$10,Param!$B$11,Param!$C$11,Param!$D$11,Param!$E$11)</f>
        <v>59689</v>
      </c>
      <c r="L1550" s="3">
        <f t="shared" si="590"/>
        <v>38.759090909090908</v>
      </c>
      <c r="M1550" s="3">
        <f>tarifest3grenz(A1550,$A$3,Param!$B$10,Param!$C$10,Param!$D$10,Param!$E$10,Param!$B$11,Param!$C$11,Param!$D$11,Param!$E$11)*100</f>
        <v>42</v>
      </c>
      <c r="N1550" s="3">
        <f t="shared" si="591"/>
        <v>45289</v>
      </c>
      <c r="O1550" s="3">
        <f t="shared" si="592"/>
        <v>29.408441558441556</v>
      </c>
      <c r="P1550" s="13">
        <f t="shared" si="582"/>
        <v>107800</v>
      </c>
      <c r="Q1550" s="13">
        <f t="shared" si="593"/>
        <v>0</v>
      </c>
      <c r="R1550" s="13">
        <f>tarifest3(A1550-$K$3,$A$3,Param!$B$10,Param!$C$10,Param!$D$10,Param!$E$10,Param!$B$11,Param!$C$11,Param!$D$11,Param!$E$11)</f>
        <v>51049</v>
      </c>
      <c r="S1550" s="3">
        <f t="shared" si="594"/>
        <v>33.148701298701297</v>
      </c>
      <c r="T1550" s="3">
        <f>IF(A1550&lt;$K$3,$K$2,tarifest3grenz(A1550-$K$3,$A$3,Param!$B$10,Param!$C$10,Param!$D$10,Param!$E$10,Param!$B$11,Param!$C$11,Param!$D$11,Param!$E$11))*100</f>
        <v>42</v>
      </c>
      <c r="U1550" s="3">
        <f>MAX(K1550-tarifest3($K$3,$A$3,Param!$B$10,Param!$C$10,Param!$D$10,Param!$E$10,Param!$B$11,Param!$C$11,Param!$D$11,Param!$E$11),0)</f>
        <v>54459</v>
      </c>
      <c r="V1550" s="3">
        <f t="shared" si="595"/>
        <v>35.362987012987013</v>
      </c>
      <c r="W1550" s="3">
        <f t="shared" si="596"/>
        <v>42</v>
      </c>
      <c r="X1550" s="3">
        <f>soli3grenz(K1550,$A$3,Param!$J$9,Param!$J$10,Param!$J$11)*100</f>
        <v>5.5</v>
      </c>
      <c r="Y1550" s="13">
        <f t="shared" si="583"/>
        <v>54459</v>
      </c>
      <c r="Z1550" s="3">
        <f t="shared" si="597"/>
        <v>35.362987012987013</v>
      </c>
      <c r="AA1550" s="13">
        <f t="shared" si="584"/>
        <v>42</v>
      </c>
      <c r="AB1550" s="13">
        <f t="shared" si="585"/>
        <v>-3927.8600000000006</v>
      </c>
      <c r="AC1550" s="13">
        <f t="shared" si="586"/>
        <v>-2.5505584415584437</v>
      </c>
      <c r="AD1550" s="13">
        <f t="shared" si="587"/>
        <v>-2.3099999999999952</v>
      </c>
      <c r="AE1550" s="3">
        <f t="shared" si="588"/>
        <v>0</v>
      </c>
      <c r="AF1550" s="13">
        <f t="shared" si="577"/>
        <v>3927.8600000000006</v>
      </c>
      <c r="AG1550" s="13">
        <f t="shared" si="598"/>
        <v>2.5505584415584437</v>
      </c>
      <c r="AH1550" s="13">
        <f t="shared" si="578"/>
        <v>2.5505584415584437</v>
      </c>
    </row>
    <row r="1551" spans="1:34" x14ac:dyDescent="0.2">
      <c r="A1551" s="8">
        <f t="shared" si="599"/>
        <v>154100</v>
      </c>
      <c r="B1551" s="9">
        <f t="shared" si="576"/>
        <v>154.1</v>
      </c>
      <c r="C1551" s="13">
        <f>tarifest3(A1551,$A$3,Param!$B$5,Param!$C$5,Param!$D$5,Param!$E$5,Param!$B$6,Param!$C$6,Param!$D$6,Param!$E$6)</f>
        <v>55385</v>
      </c>
      <c r="D1551" s="3">
        <f t="shared" si="589"/>
        <v>35.940947436729395</v>
      </c>
      <c r="E1551" s="3">
        <f>tarifest3grenz(A1551,$A$3,Param!$B$5,Param!$C$5,Param!$D$5,Param!$E$5,Param!$B$6,Param!$C$6,Param!$D$6,Param!$E$6)*100</f>
        <v>42</v>
      </c>
      <c r="F1551" s="13">
        <f>soli3(C1551,$A$3,Param!$J$4,Param!$J$5,Param!$J$6)</f>
        <v>3046.17</v>
      </c>
      <c r="G1551" s="3">
        <f>soli3grenz(C1551,$A$3,Param!$J$4,Param!$J$5,Param!$J$6)*100</f>
        <v>5.5</v>
      </c>
      <c r="H1551" s="13">
        <f t="shared" si="580"/>
        <v>58431.17</v>
      </c>
      <c r="I1551" s="3">
        <f t="shared" si="579"/>
        <v>37.917696301103177</v>
      </c>
      <c r="J1551" s="13">
        <f t="shared" si="581"/>
        <v>44.309999999999995</v>
      </c>
      <c r="K1551" s="13">
        <f>tarifest3(A1551,$A$3,Param!$B$10,Param!$C$10,Param!$D$10,Param!$E$10,Param!$B$11,Param!$C$11,Param!$D$11,Param!$E$11)</f>
        <v>59731</v>
      </c>
      <c r="L1551" s="3">
        <f t="shared" si="590"/>
        <v>38.761194029850749</v>
      </c>
      <c r="M1551" s="3">
        <f>tarifest3grenz(A1551,$A$3,Param!$B$10,Param!$C$10,Param!$D$10,Param!$E$10,Param!$B$11,Param!$C$11,Param!$D$11,Param!$E$11)*100</f>
        <v>42</v>
      </c>
      <c r="N1551" s="3">
        <f t="shared" si="591"/>
        <v>45331</v>
      </c>
      <c r="O1551" s="3">
        <f t="shared" si="592"/>
        <v>29.416612589227775</v>
      </c>
      <c r="P1551" s="13">
        <f t="shared" si="582"/>
        <v>107870</v>
      </c>
      <c r="Q1551" s="13">
        <f t="shared" si="593"/>
        <v>0</v>
      </c>
      <c r="R1551" s="13">
        <f>tarifest3(A1551-$K$3,$A$3,Param!$B$10,Param!$C$10,Param!$D$10,Param!$E$10,Param!$B$11,Param!$C$11,Param!$D$11,Param!$E$11)</f>
        <v>51091</v>
      </c>
      <c r="S1551" s="3">
        <f t="shared" si="594"/>
        <v>33.154445165476965</v>
      </c>
      <c r="T1551" s="3">
        <f>IF(A1551&lt;$K$3,$K$2,tarifest3grenz(A1551-$K$3,$A$3,Param!$B$10,Param!$C$10,Param!$D$10,Param!$E$10,Param!$B$11,Param!$C$11,Param!$D$11,Param!$E$11))*100</f>
        <v>42</v>
      </c>
      <c r="U1551" s="3">
        <f>MAX(K1551-tarifest3($K$3,$A$3,Param!$B$10,Param!$C$10,Param!$D$10,Param!$E$10,Param!$B$11,Param!$C$11,Param!$D$11,Param!$E$11),0)</f>
        <v>54501</v>
      </c>
      <c r="V1551" s="3">
        <f t="shared" si="595"/>
        <v>35.367293964957817</v>
      </c>
      <c r="W1551" s="3">
        <f t="shared" si="596"/>
        <v>42</v>
      </c>
      <c r="X1551" s="3">
        <f>soli3grenz(K1551,$A$3,Param!$J$9,Param!$J$10,Param!$J$11)*100</f>
        <v>5.5</v>
      </c>
      <c r="Y1551" s="13">
        <f t="shared" si="583"/>
        <v>54501</v>
      </c>
      <c r="Z1551" s="3">
        <f t="shared" si="597"/>
        <v>35.367293964957817</v>
      </c>
      <c r="AA1551" s="13">
        <f t="shared" si="584"/>
        <v>42</v>
      </c>
      <c r="AB1551" s="13">
        <f t="shared" si="585"/>
        <v>-3930.1699999999983</v>
      </c>
      <c r="AC1551" s="13">
        <f t="shared" si="586"/>
        <v>-2.5504023361453605</v>
      </c>
      <c r="AD1551" s="13">
        <f t="shared" si="587"/>
        <v>-2.3099999999999952</v>
      </c>
      <c r="AE1551" s="3">
        <f t="shared" si="588"/>
        <v>0</v>
      </c>
      <c r="AF1551" s="13">
        <f t="shared" si="577"/>
        <v>3930.1699999999983</v>
      </c>
      <c r="AG1551" s="13">
        <f t="shared" si="598"/>
        <v>2.5504023361453605</v>
      </c>
      <c r="AH1551" s="13">
        <f t="shared" si="578"/>
        <v>2.5504023361453605</v>
      </c>
    </row>
    <row r="1552" spans="1:34" x14ac:dyDescent="0.2">
      <c r="A1552" s="8">
        <f t="shared" si="599"/>
        <v>154200</v>
      </c>
      <c r="B1552" s="9">
        <f t="shared" si="576"/>
        <v>154.19999999999999</v>
      </c>
      <c r="C1552" s="13">
        <f>tarifest3(A1552,$A$3,Param!$B$5,Param!$C$5,Param!$D$5,Param!$E$5,Param!$B$6,Param!$C$6,Param!$D$6,Param!$E$6)</f>
        <v>55427</v>
      </c>
      <c r="D1552" s="3">
        <f t="shared" si="589"/>
        <v>35.944876783398186</v>
      </c>
      <c r="E1552" s="3">
        <f>tarifest3grenz(A1552,$A$3,Param!$B$5,Param!$C$5,Param!$D$5,Param!$E$5,Param!$B$6,Param!$C$6,Param!$D$6,Param!$E$6)*100</f>
        <v>42</v>
      </c>
      <c r="F1552" s="13">
        <f>soli3(C1552,$A$3,Param!$J$4,Param!$J$5,Param!$J$6)</f>
        <v>3048.48</v>
      </c>
      <c r="G1552" s="3">
        <f>soli3grenz(C1552,$A$3,Param!$J$4,Param!$J$5,Param!$J$6)*100</f>
        <v>5.5</v>
      </c>
      <c r="H1552" s="13">
        <f t="shared" si="580"/>
        <v>58475.48</v>
      </c>
      <c r="I1552" s="3">
        <f t="shared" si="579"/>
        <v>37.921841763942929</v>
      </c>
      <c r="J1552" s="13">
        <f t="shared" si="581"/>
        <v>44.309999999999995</v>
      </c>
      <c r="K1552" s="13">
        <f>tarifest3(A1552,$A$3,Param!$B$10,Param!$C$10,Param!$D$10,Param!$E$10,Param!$B$11,Param!$C$11,Param!$D$11,Param!$E$11)</f>
        <v>59773</v>
      </c>
      <c r="L1552" s="3">
        <f t="shared" si="590"/>
        <v>38.763294422827499</v>
      </c>
      <c r="M1552" s="3">
        <f>tarifest3grenz(A1552,$A$3,Param!$B$10,Param!$C$10,Param!$D$10,Param!$E$10,Param!$B$11,Param!$C$11,Param!$D$11,Param!$E$11)*100</f>
        <v>42</v>
      </c>
      <c r="N1552" s="3">
        <f t="shared" si="591"/>
        <v>45373</v>
      </c>
      <c r="O1552" s="3">
        <f t="shared" si="592"/>
        <v>29.424773022049287</v>
      </c>
      <c r="P1552" s="13">
        <f t="shared" si="582"/>
        <v>107940</v>
      </c>
      <c r="Q1552" s="13">
        <f t="shared" si="593"/>
        <v>0</v>
      </c>
      <c r="R1552" s="13">
        <f>tarifest3(A1552-$K$3,$A$3,Param!$B$10,Param!$C$10,Param!$D$10,Param!$E$10,Param!$B$11,Param!$C$11,Param!$D$11,Param!$E$11)</f>
        <v>51133</v>
      </c>
      <c r="S1552" s="3">
        <f t="shared" si="594"/>
        <v>33.160181582360572</v>
      </c>
      <c r="T1552" s="3">
        <f>IF(A1552&lt;$K$3,$K$2,tarifest3grenz(A1552-$K$3,$A$3,Param!$B$10,Param!$C$10,Param!$D$10,Param!$E$10,Param!$B$11,Param!$C$11,Param!$D$11,Param!$E$11))*100</f>
        <v>42</v>
      </c>
      <c r="U1552" s="3">
        <f>MAX(K1552-tarifest3($K$3,$A$3,Param!$B$10,Param!$C$10,Param!$D$10,Param!$E$10,Param!$B$11,Param!$C$11,Param!$D$11,Param!$E$11),0)</f>
        <v>54543</v>
      </c>
      <c r="V1552" s="3">
        <f t="shared" si="595"/>
        <v>35.371595330739297</v>
      </c>
      <c r="W1552" s="3">
        <f t="shared" si="596"/>
        <v>42</v>
      </c>
      <c r="X1552" s="3">
        <f>soli3grenz(K1552,$A$3,Param!$J$9,Param!$J$10,Param!$J$11)*100</f>
        <v>5.5</v>
      </c>
      <c r="Y1552" s="13">
        <f t="shared" si="583"/>
        <v>54543</v>
      </c>
      <c r="Z1552" s="3">
        <f t="shared" si="597"/>
        <v>35.371595330739297</v>
      </c>
      <c r="AA1552" s="13">
        <f t="shared" si="584"/>
        <v>42</v>
      </c>
      <c r="AB1552" s="13">
        <f t="shared" si="585"/>
        <v>-3932.4800000000032</v>
      </c>
      <c r="AC1552" s="13">
        <f t="shared" si="586"/>
        <v>-2.5502464332036325</v>
      </c>
      <c r="AD1552" s="13">
        <f t="shared" si="587"/>
        <v>-2.3099999999999952</v>
      </c>
      <c r="AE1552" s="3">
        <f t="shared" si="588"/>
        <v>0</v>
      </c>
      <c r="AF1552" s="13">
        <f t="shared" si="577"/>
        <v>3932.4800000000032</v>
      </c>
      <c r="AG1552" s="13">
        <f t="shared" si="598"/>
        <v>2.5502464332036325</v>
      </c>
      <c r="AH1552" s="13">
        <f t="shared" si="578"/>
        <v>2.5502464332036325</v>
      </c>
    </row>
    <row r="1553" spans="1:34" x14ac:dyDescent="0.2">
      <c r="A1553" s="8">
        <f t="shared" si="599"/>
        <v>154300</v>
      </c>
      <c r="B1553" s="9">
        <f t="shared" si="576"/>
        <v>154.30000000000001</v>
      </c>
      <c r="C1553" s="13">
        <f>tarifest3(A1553,$A$3,Param!$B$5,Param!$C$5,Param!$D$5,Param!$E$5,Param!$B$6,Param!$C$6,Param!$D$6,Param!$E$6)</f>
        <v>55469</v>
      </c>
      <c r="D1553" s="3">
        <f t="shared" si="589"/>
        <v>35.948801036941028</v>
      </c>
      <c r="E1553" s="3">
        <f>tarifest3grenz(A1553,$A$3,Param!$B$5,Param!$C$5,Param!$D$5,Param!$E$5,Param!$B$6,Param!$C$6,Param!$D$6,Param!$E$6)*100</f>
        <v>42</v>
      </c>
      <c r="F1553" s="13">
        <f>soli3(C1553,$A$3,Param!$J$4,Param!$J$5,Param!$J$6)</f>
        <v>3050.79</v>
      </c>
      <c r="G1553" s="3">
        <f>soli3grenz(C1553,$A$3,Param!$J$4,Param!$J$5,Param!$J$6)*100</f>
        <v>5.5</v>
      </c>
      <c r="H1553" s="13">
        <f t="shared" si="580"/>
        <v>58519.79</v>
      </c>
      <c r="I1553" s="3">
        <f t="shared" si="579"/>
        <v>37.925981853532079</v>
      </c>
      <c r="J1553" s="13">
        <f t="shared" si="581"/>
        <v>44.309999999999995</v>
      </c>
      <c r="K1553" s="13">
        <f>tarifest3(A1553,$A$3,Param!$B$10,Param!$C$10,Param!$D$10,Param!$E$10,Param!$B$11,Param!$C$11,Param!$D$11,Param!$E$11)</f>
        <v>59815</v>
      </c>
      <c r="L1553" s="3">
        <f t="shared" si="590"/>
        <v>38.765392093324692</v>
      </c>
      <c r="M1553" s="3">
        <f>tarifest3grenz(A1553,$A$3,Param!$B$10,Param!$C$10,Param!$D$10,Param!$E$10,Param!$B$11,Param!$C$11,Param!$D$11,Param!$E$11)*100</f>
        <v>42</v>
      </c>
      <c r="N1553" s="3">
        <f t="shared" si="591"/>
        <v>45415</v>
      </c>
      <c r="O1553" s="3">
        <f t="shared" si="592"/>
        <v>29.432922877511341</v>
      </c>
      <c r="P1553" s="13">
        <f t="shared" si="582"/>
        <v>108010</v>
      </c>
      <c r="Q1553" s="13">
        <f t="shared" si="593"/>
        <v>0</v>
      </c>
      <c r="R1553" s="13">
        <f>tarifest3(A1553-$K$3,$A$3,Param!$B$10,Param!$C$10,Param!$D$10,Param!$E$10,Param!$B$11,Param!$C$11,Param!$D$11,Param!$E$11)</f>
        <v>51175</v>
      </c>
      <c r="S1553" s="3">
        <f t="shared" si="594"/>
        <v>33.165910563836682</v>
      </c>
      <c r="T1553" s="3">
        <f>IF(A1553&lt;$K$3,$K$2,tarifest3grenz(A1553-$K$3,$A$3,Param!$B$10,Param!$C$10,Param!$D$10,Param!$E$10,Param!$B$11,Param!$C$11,Param!$D$11,Param!$E$11))*100</f>
        <v>42</v>
      </c>
      <c r="U1553" s="3">
        <f>MAX(K1553-tarifest3($K$3,$A$3,Param!$B$10,Param!$C$10,Param!$D$10,Param!$E$10,Param!$B$11,Param!$C$11,Param!$D$11,Param!$E$11),0)</f>
        <v>54585</v>
      </c>
      <c r="V1553" s="3">
        <f t="shared" si="595"/>
        <v>35.375891121192481</v>
      </c>
      <c r="W1553" s="3">
        <f t="shared" si="596"/>
        <v>42</v>
      </c>
      <c r="X1553" s="3">
        <f>soli3grenz(K1553,$A$3,Param!$J$9,Param!$J$10,Param!$J$11)*100</f>
        <v>5.5</v>
      </c>
      <c r="Y1553" s="13">
        <f t="shared" si="583"/>
        <v>54585</v>
      </c>
      <c r="Z1553" s="3">
        <f t="shared" si="597"/>
        <v>35.375891121192481</v>
      </c>
      <c r="AA1553" s="13">
        <f t="shared" si="584"/>
        <v>42</v>
      </c>
      <c r="AB1553" s="13">
        <f t="shared" si="585"/>
        <v>-3934.7900000000009</v>
      </c>
      <c r="AC1553" s="13">
        <f t="shared" si="586"/>
        <v>-2.5500907323395978</v>
      </c>
      <c r="AD1553" s="13">
        <f t="shared" si="587"/>
        <v>-2.3099999999999952</v>
      </c>
      <c r="AE1553" s="3">
        <f t="shared" si="588"/>
        <v>0</v>
      </c>
      <c r="AF1553" s="13">
        <f t="shared" si="577"/>
        <v>3934.7900000000009</v>
      </c>
      <c r="AG1553" s="13">
        <f t="shared" si="598"/>
        <v>2.5500907323395978</v>
      </c>
      <c r="AH1553" s="13">
        <f t="shared" si="578"/>
        <v>2.5500907323395978</v>
      </c>
    </row>
    <row r="1554" spans="1:34" x14ac:dyDescent="0.2">
      <c r="A1554" s="8">
        <f t="shared" si="599"/>
        <v>154400</v>
      </c>
      <c r="B1554" s="9">
        <f t="shared" si="576"/>
        <v>154.4</v>
      </c>
      <c r="C1554" s="13">
        <f>tarifest3(A1554,$A$3,Param!$B$5,Param!$C$5,Param!$D$5,Param!$E$5,Param!$B$6,Param!$C$6,Param!$D$6,Param!$E$6)</f>
        <v>55511</v>
      </c>
      <c r="D1554" s="3">
        <f t="shared" si="589"/>
        <v>35.952720207253883</v>
      </c>
      <c r="E1554" s="3">
        <f>tarifest3grenz(A1554,$A$3,Param!$B$5,Param!$C$5,Param!$D$5,Param!$E$5,Param!$B$6,Param!$C$6,Param!$D$6,Param!$E$6)*100</f>
        <v>42</v>
      </c>
      <c r="F1554" s="13">
        <f>soli3(C1554,$A$3,Param!$J$4,Param!$J$5,Param!$J$6)</f>
        <v>3053.1</v>
      </c>
      <c r="G1554" s="3">
        <f>soli3grenz(C1554,$A$3,Param!$J$4,Param!$J$5,Param!$J$6)*100</f>
        <v>5.5</v>
      </c>
      <c r="H1554" s="13">
        <f t="shared" si="580"/>
        <v>58564.1</v>
      </c>
      <c r="I1554" s="3">
        <f t="shared" si="579"/>
        <v>37.93011658031088</v>
      </c>
      <c r="J1554" s="13">
        <f t="shared" si="581"/>
        <v>44.309999999999995</v>
      </c>
      <c r="K1554" s="13">
        <f>tarifest3(A1554,$A$3,Param!$B$10,Param!$C$10,Param!$D$10,Param!$E$10,Param!$B$11,Param!$C$11,Param!$D$11,Param!$E$11)</f>
        <v>59857</v>
      </c>
      <c r="L1554" s="3">
        <f t="shared" si="590"/>
        <v>38.767487046632127</v>
      </c>
      <c r="M1554" s="3">
        <f>tarifest3grenz(A1554,$A$3,Param!$B$10,Param!$C$10,Param!$D$10,Param!$E$10,Param!$B$11,Param!$C$11,Param!$D$11,Param!$E$11)*100</f>
        <v>42</v>
      </c>
      <c r="N1554" s="3">
        <f t="shared" si="591"/>
        <v>45457</v>
      </c>
      <c r="O1554" s="3">
        <f t="shared" si="592"/>
        <v>29.441062176165804</v>
      </c>
      <c r="P1554" s="13">
        <f t="shared" si="582"/>
        <v>108080</v>
      </c>
      <c r="Q1554" s="13">
        <f t="shared" si="593"/>
        <v>0</v>
      </c>
      <c r="R1554" s="13">
        <f>tarifest3(A1554-$K$3,$A$3,Param!$B$10,Param!$C$10,Param!$D$10,Param!$E$10,Param!$B$11,Param!$C$11,Param!$D$11,Param!$E$11)</f>
        <v>51217</v>
      </c>
      <c r="S1554" s="3">
        <f t="shared" si="594"/>
        <v>33.171632124352328</v>
      </c>
      <c r="T1554" s="3">
        <f>IF(A1554&lt;$K$3,$K$2,tarifest3grenz(A1554-$K$3,$A$3,Param!$B$10,Param!$C$10,Param!$D$10,Param!$E$10,Param!$B$11,Param!$C$11,Param!$D$11,Param!$E$11))*100</f>
        <v>42</v>
      </c>
      <c r="U1554" s="3">
        <f>MAX(K1554-tarifest3($K$3,$A$3,Param!$B$10,Param!$C$10,Param!$D$10,Param!$E$10,Param!$B$11,Param!$C$11,Param!$D$11,Param!$E$11),0)</f>
        <v>54627</v>
      </c>
      <c r="V1554" s="3">
        <f t="shared" si="595"/>
        <v>35.380181347150256</v>
      </c>
      <c r="W1554" s="3">
        <f t="shared" si="596"/>
        <v>42</v>
      </c>
      <c r="X1554" s="3">
        <f>soli3grenz(K1554,$A$3,Param!$J$9,Param!$J$10,Param!$J$11)*100</f>
        <v>5.5</v>
      </c>
      <c r="Y1554" s="13">
        <f t="shared" si="583"/>
        <v>54627</v>
      </c>
      <c r="Z1554" s="3">
        <f t="shared" si="597"/>
        <v>35.380181347150256</v>
      </c>
      <c r="AA1554" s="13">
        <f t="shared" si="584"/>
        <v>42</v>
      </c>
      <c r="AB1554" s="13">
        <f t="shared" si="585"/>
        <v>-3937.0999999999985</v>
      </c>
      <c r="AC1554" s="13">
        <f t="shared" si="586"/>
        <v>-2.5499352331606246</v>
      </c>
      <c r="AD1554" s="13">
        <f t="shared" si="587"/>
        <v>-2.3099999999999952</v>
      </c>
      <c r="AE1554" s="3">
        <f t="shared" si="588"/>
        <v>0</v>
      </c>
      <c r="AF1554" s="13">
        <f t="shared" si="577"/>
        <v>3937.0999999999985</v>
      </c>
      <c r="AG1554" s="13">
        <f t="shared" si="598"/>
        <v>2.5499352331606246</v>
      </c>
      <c r="AH1554" s="13">
        <f t="shared" si="578"/>
        <v>2.5499352331606246</v>
      </c>
    </row>
    <row r="1555" spans="1:34" x14ac:dyDescent="0.2">
      <c r="A1555" s="8">
        <f t="shared" si="599"/>
        <v>154500</v>
      </c>
      <c r="B1555" s="9">
        <f t="shared" si="576"/>
        <v>154.5</v>
      </c>
      <c r="C1555" s="13">
        <f>tarifest3(A1555,$A$3,Param!$B$5,Param!$C$5,Param!$D$5,Param!$E$5,Param!$B$6,Param!$C$6,Param!$D$6,Param!$E$6)</f>
        <v>55553</v>
      </c>
      <c r="D1555" s="3">
        <f t="shared" si="589"/>
        <v>35.956634304207121</v>
      </c>
      <c r="E1555" s="3">
        <f>tarifest3grenz(A1555,$A$3,Param!$B$5,Param!$C$5,Param!$D$5,Param!$E$5,Param!$B$6,Param!$C$6,Param!$D$6,Param!$E$6)*100</f>
        <v>42</v>
      </c>
      <c r="F1555" s="13">
        <f>soli3(C1555,$A$3,Param!$J$4,Param!$J$5,Param!$J$6)</f>
        <v>3055.41</v>
      </c>
      <c r="G1555" s="3">
        <f>soli3grenz(C1555,$A$3,Param!$J$4,Param!$J$5,Param!$J$6)*100</f>
        <v>5.5</v>
      </c>
      <c r="H1555" s="13">
        <f t="shared" si="580"/>
        <v>58608.41</v>
      </c>
      <c r="I1555" s="3">
        <f t="shared" si="579"/>
        <v>37.934245954692557</v>
      </c>
      <c r="J1555" s="13">
        <f t="shared" si="581"/>
        <v>44.309999999999995</v>
      </c>
      <c r="K1555" s="13">
        <f>tarifest3(A1555,$A$3,Param!$B$10,Param!$C$10,Param!$D$10,Param!$E$10,Param!$B$11,Param!$C$11,Param!$D$11,Param!$E$11)</f>
        <v>59899</v>
      </c>
      <c r="L1555" s="3">
        <f t="shared" si="590"/>
        <v>38.769579288025888</v>
      </c>
      <c r="M1555" s="3">
        <f>tarifest3grenz(A1555,$A$3,Param!$B$10,Param!$C$10,Param!$D$10,Param!$E$10,Param!$B$11,Param!$C$11,Param!$D$11,Param!$E$11)*100</f>
        <v>42</v>
      </c>
      <c r="N1555" s="3">
        <f t="shared" si="591"/>
        <v>45499</v>
      </c>
      <c r="O1555" s="3">
        <f t="shared" si="592"/>
        <v>29.449190938511329</v>
      </c>
      <c r="P1555" s="13">
        <f t="shared" si="582"/>
        <v>108150</v>
      </c>
      <c r="Q1555" s="13">
        <f t="shared" si="593"/>
        <v>0</v>
      </c>
      <c r="R1555" s="13">
        <f>tarifest3(A1555-$K$3,$A$3,Param!$B$10,Param!$C$10,Param!$D$10,Param!$E$10,Param!$B$11,Param!$C$11,Param!$D$11,Param!$E$11)</f>
        <v>51259</v>
      </c>
      <c r="S1555" s="3">
        <f t="shared" si="594"/>
        <v>33.177346278317152</v>
      </c>
      <c r="T1555" s="3">
        <f>IF(A1555&lt;$K$3,$K$2,tarifest3grenz(A1555-$K$3,$A$3,Param!$B$10,Param!$C$10,Param!$D$10,Param!$E$10,Param!$B$11,Param!$C$11,Param!$D$11,Param!$E$11))*100</f>
        <v>42</v>
      </c>
      <c r="U1555" s="3">
        <f>MAX(K1555-tarifest3($K$3,$A$3,Param!$B$10,Param!$C$10,Param!$D$10,Param!$E$10,Param!$B$11,Param!$C$11,Param!$D$11,Param!$E$11),0)</f>
        <v>54669</v>
      </c>
      <c r="V1555" s="3">
        <f t="shared" si="595"/>
        <v>35.384466019417474</v>
      </c>
      <c r="W1555" s="3">
        <f t="shared" si="596"/>
        <v>42</v>
      </c>
      <c r="X1555" s="3">
        <f>soli3grenz(K1555,$A$3,Param!$J$9,Param!$J$10,Param!$J$11)*100</f>
        <v>5.5</v>
      </c>
      <c r="Y1555" s="13">
        <f t="shared" si="583"/>
        <v>54669</v>
      </c>
      <c r="Z1555" s="3">
        <f t="shared" si="597"/>
        <v>35.384466019417474</v>
      </c>
      <c r="AA1555" s="13">
        <f t="shared" si="584"/>
        <v>42</v>
      </c>
      <c r="AB1555" s="13">
        <f t="shared" si="585"/>
        <v>-3939.4100000000035</v>
      </c>
      <c r="AC1555" s="13">
        <f t="shared" si="586"/>
        <v>-2.5497799352750832</v>
      </c>
      <c r="AD1555" s="13">
        <f t="shared" si="587"/>
        <v>-2.3099999999999952</v>
      </c>
      <c r="AE1555" s="3">
        <f t="shared" si="588"/>
        <v>0</v>
      </c>
      <c r="AF1555" s="13">
        <f t="shared" si="577"/>
        <v>3939.4100000000035</v>
      </c>
      <c r="AG1555" s="13">
        <f t="shared" si="598"/>
        <v>2.5497799352750832</v>
      </c>
      <c r="AH1555" s="13">
        <f t="shared" si="578"/>
        <v>2.5497799352750832</v>
      </c>
    </row>
    <row r="1556" spans="1:34" x14ac:dyDescent="0.2">
      <c r="A1556" s="8">
        <f t="shared" si="599"/>
        <v>154600</v>
      </c>
      <c r="B1556" s="9">
        <f t="shared" si="576"/>
        <v>154.6</v>
      </c>
      <c r="C1556" s="13">
        <f>tarifest3(A1556,$A$3,Param!$B$5,Param!$C$5,Param!$D$5,Param!$E$5,Param!$B$6,Param!$C$6,Param!$D$6,Param!$E$6)</f>
        <v>55595</v>
      </c>
      <c r="D1556" s="3">
        <f t="shared" si="589"/>
        <v>35.960543337645532</v>
      </c>
      <c r="E1556" s="3">
        <f>tarifest3grenz(A1556,$A$3,Param!$B$5,Param!$C$5,Param!$D$5,Param!$E$5,Param!$B$6,Param!$C$6,Param!$D$6,Param!$E$6)*100</f>
        <v>42</v>
      </c>
      <c r="F1556" s="13">
        <f>soli3(C1556,$A$3,Param!$J$4,Param!$J$5,Param!$J$6)</f>
        <v>3057.72</v>
      </c>
      <c r="G1556" s="3">
        <f>soli3grenz(C1556,$A$3,Param!$J$4,Param!$J$5,Param!$J$6)*100</f>
        <v>5.5</v>
      </c>
      <c r="H1556" s="13">
        <f t="shared" si="580"/>
        <v>58652.72</v>
      </c>
      <c r="I1556" s="3">
        <f t="shared" si="579"/>
        <v>37.938369987063389</v>
      </c>
      <c r="J1556" s="13">
        <f t="shared" si="581"/>
        <v>44.309999999999995</v>
      </c>
      <c r="K1556" s="13">
        <f>tarifest3(A1556,$A$3,Param!$B$10,Param!$C$10,Param!$D$10,Param!$E$10,Param!$B$11,Param!$C$11,Param!$D$11,Param!$E$11)</f>
        <v>59941</v>
      </c>
      <c r="L1556" s="3">
        <f t="shared" si="590"/>
        <v>38.771668822768433</v>
      </c>
      <c r="M1556" s="3">
        <f>tarifest3grenz(A1556,$A$3,Param!$B$10,Param!$C$10,Param!$D$10,Param!$E$10,Param!$B$11,Param!$C$11,Param!$D$11,Param!$E$11)*100</f>
        <v>42</v>
      </c>
      <c r="N1556" s="3">
        <f t="shared" si="591"/>
        <v>45541</v>
      </c>
      <c r="O1556" s="3">
        <f t="shared" si="592"/>
        <v>29.45730918499353</v>
      </c>
      <c r="P1556" s="13">
        <f t="shared" si="582"/>
        <v>108220</v>
      </c>
      <c r="Q1556" s="13">
        <f t="shared" si="593"/>
        <v>0</v>
      </c>
      <c r="R1556" s="13">
        <f>tarifest3(A1556-$K$3,$A$3,Param!$B$10,Param!$C$10,Param!$D$10,Param!$E$10,Param!$B$11,Param!$C$11,Param!$D$11,Param!$E$11)</f>
        <v>51301</v>
      </c>
      <c r="S1556" s="3">
        <f t="shared" si="594"/>
        <v>33.183053040103495</v>
      </c>
      <c r="T1556" s="3">
        <f>IF(A1556&lt;$K$3,$K$2,tarifest3grenz(A1556-$K$3,$A$3,Param!$B$10,Param!$C$10,Param!$D$10,Param!$E$10,Param!$B$11,Param!$C$11,Param!$D$11,Param!$E$11))*100</f>
        <v>42</v>
      </c>
      <c r="U1556" s="3">
        <f>MAX(K1556-tarifest3($K$3,$A$3,Param!$B$10,Param!$C$10,Param!$D$10,Param!$E$10,Param!$B$11,Param!$C$11,Param!$D$11,Param!$E$11),0)</f>
        <v>54711</v>
      </c>
      <c r="V1556" s="3">
        <f t="shared" si="595"/>
        <v>35.388745148771022</v>
      </c>
      <c r="W1556" s="3">
        <f t="shared" si="596"/>
        <v>42</v>
      </c>
      <c r="X1556" s="3">
        <f>soli3grenz(K1556,$A$3,Param!$J$9,Param!$J$10,Param!$J$11)*100</f>
        <v>5.5</v>
      </c>
      <c r="Y1556" s="13">
        <f t="shared" si="583"/>
        <v>54711</v>
      </c>
      <c r="Z1556" s="3">
        <f t="shared" si="597"/>
        <v>35.388745148771022</v>
      </c>
      <c r="AA1556" s="13">
        <f t="shared" si="584"/>
        <v>42</v>
      </c>
      <c r="AB1556" s="13">
        <f t="shared" si="585"/>
        <v>-3941.7200000000012</v>
      </c>
      <c r="AC1556" s="13">
        <f t="shared" si="586"/>
        <v>-2.5496248382923667</v>
      </c>
      <c r="AD1556" s="13">
        <f t="shared" si="587"/>
        <v>-2.3099999999999952</v>
      </c>
      <c r="AE1556" s="3">
        <f t="shared" si="588"/>
        <v>0</v>
      </c>
      <c r="AF1556" s="13">
        <f t="shared" si="577"/>
        <v>3941.7200000000012</v>
      </c>
      <c r="AG1556" s="13">
        <f t="shared" si="598"/>
        <v>2.5496248382923667</v>
      </c>
      <c r="AH1556" s="13">
        <f t="shared" si="578"/>
        <v>2.5496248382923667</v>
      </c>
    </row>
    <row r="1557" spans="1:34" x14ac:dyDescent="0.2">
      <c r="A1557" s="8">
        <f t="shared" si="599"/>
        <v>154700</v>
      </c>
      <c r="B1557" s="9">
        <f t="shared" si="576"/>
        <v>154.69999999999999</v>
      </c>
      <c r="C1557" s="13">
        <f>tarifest3(A1557,$A$3,Param!$B$5,Param!$C$5,Param!$D$5,Param!$E$5,Param!$B$6,Param!$C$6,Param!$D$6,Param!$E$6)</f>
        <v>55637</v>
      </c>
      <c r="D1557" s="3">
        <f t="shared" si="589"/>
        <v>35.96444731738849</v>
      </c>
      <c r="E1557" s="3">
        <f>tarifest3grenz(A1557,$A$3,Param!$B$5,Param!$C$5,Param!$D$5,Param!$E$5,Param!$B$6,Param!$C$6,Param!$D$6,Param!$E$6)*100</f>
        <v>42</v>
      </c>
      <c r="F1557" s="13">
        <f>soli3(C1557,$A$3,Param!$J$4,Param!$J$5,Param!$J$6)</f>
        <v>3060.03</v>
      </c>
      <c r="G1557" s="3">
        <f>soli3grenz(C1557,$A$3,Param!$J$4,Param!$J$5,Param!$J$6)*100</f>
        <v>5.5</v>
      </c>
      <c r="H1557" s="13">
        <f t="shared" si="580"/>
        <v>58697.03</v>
      </c>
      <c r="I1557" s="3">
        <f t="shared" si="579"/>
        <v>37.942488687782806</v>
      </c>
      <c r="J1557" s="13">
        <f t="shared" si="581"/>
        <v>44.309999999999995</v>
      </c>
      <c r="K1557" s="13">
        <f>tarifest3(A1557,$A$3,Param!$B$10,Param!$C$10,Param!$D$10,Param!$E$10,Param!$B$11,Param!$C$11,Param!$D$11,Param!$E$11)</f>
        <v>59983</v>
      </c>
      <c r="L1557" s="3">
        <f t="shared" si="590"/>
        <v>38.773755656108598</v>
      </c>
      <c r="M1557" s="3">
        <f>tarifest3grenz(A1557,$A$3,Param!$B$10,Param!$C$10,Param!$D$10,Param!$E$10,Param!$B$11,Param!$C$11,Param!$D$11,Param!$E$11)*100</f>
        <v>42</v>
      </c>
      <c r="N1557" s="3">
        <f t="shared" si="591"/>
        <v>45583</v>
      </c>
      <c r="O1557" s="3">
        <f t="shared" si="592"/>
        <v>29.465416936005173</v>
      </c>
      <c r="P1557" s="13">
        <f t="shared" si="582"/>
        <v>108290</v>
      </c>
      <c r="Q1557" s="13">
        <f t="shared" si="593"/>
        <v>0</v>
      </c>
      <c r="R1557" s="13">
        <f>tarifest3(A1557-$K$3,$A$3,Param!$B$10,Param!$C$10,Param!$D$10,Param!$E$10,Param!$B$11,Param!$C$11,Param!$D$11,Param!$E$11)</f>
        <v>51343</v>
      </c>
      <c r="S1557" s="3">
        <f t="shared" si="594"/>
        <v>33.188752424046541</v>
      </c>
      <c r="T1557" s="3">
        <f>IF(A1557&lt;$K$3,$K$2,tarifest3grenz(A1557-$K$3,$A$3,Param!$B$10,Param!$C$10,Param!$D$10,Param!$E$10,Param!$B$11,Param!$C$11,Param!$D$11,Param!$E$11))*100</f>
        <v>42</v>
      </c>
      <c r="U1557" s="3">
        <f>MAX(K1557-tarifest3($K$3,$A$3,Param!$B$10,Param!$C$10,Param!$D$10,Param!$E$10,Param!$B$11,Param!$C$11,Param!$D$11,Param!$E$11),0)</f>
        <v>54753</v>
      </c>
      <c r="V1557" s="3">
        <f t="shared" si="595"/>
        <v>35.393018745959921</v>
      </c>
      <c r="W1557" s="3">
        <f t="shared" si="596"/>
        <v>42</v>
      </c>
      <c r="X1557" s="3">
        <f>soli3grenz(K1557,$A$3,Param!$J$9,Param!$J$10,Param!$J$11)*100</f>
        <v>5.5</v>
      </c>
      <c r="Y1557" s="13">
        <f t="shared" si="583"/>
        <v>54753</v>
      </c>
      <c r="Z1557" s="3">
        <f t="shared" si="597"/>
        <v>35.393018745959921</v>
      </c>
      <c r="AA1557" s="13">
        <f t="shared" si="584"/>
        <v>42</v>
      </c>
      <c r="AB1557" s="13">
        <f t="shared" si="585"/>
        <v>-3944.0299999999988</v>
      </c>
      <c r="AC1557" s="13">
        <f t="shared" si="586"/>
        <v>-2.5494699418228848</v>
      </c>
      <c r="AD1557" s="13">
        <f t="shared" si="587"/>
        <v>-2.3099999999999952</v>
      </c>
      <c r="AE1557" s="3">
        <f t="shared" si="588"/>
        <v>0</v>
      </c>
      <c r="AF1557" s="13">
        <f t="shared" si="577"/>
        <v>3944.0299999999988</v>
      </c>
      <c r="AG1557" s="13">
        <f t="shared" si="598"/>
        <v>2.5494699418228848</v>
      </c>
      <c r="AH1557" s="13">
        <f t="shared" si="578"/>
        <v>2.5494699418228848</v>
      </c>
    </row>
    <row r="1558" spans="1:34" x14ac:dyDescent="0.2">
      <c r="A1558" s="8">
        <f t="shared" si="599"/>
        <v>154800</v>
      </c>
      <c r="B1558" s="9">
        <f t="shared" si="576"/>
        <v>154.80000000000001</v>
      </c>
      <c r="C1558" s="13">
        <f>tarifest3(A1558,$A$3,Param!$B$5,Param!$C$5,Param!$D$5,Param!$E$5,Param!$B$6,Param!$C$6,Param!$D$6,Param!$E$6)</f>
        <v>55679</v>
      </c>
      <c r="D1558" s="3">
        <f t="shared" si="589"/>
        <v>35.968346253229974</v>
      </c>
      <c r="E1558" s="3">
        <f>tarifest3grenz(A1558,$A$3,Param!$B$5,Param!$C$5,Param!$D$5,Param!$E$5,Param!$B$6,Param!$C$6,Param!$D$6,Param!$E$6)*100</f>
        <v>42</v>
      </c>
      <c r="F1558" s="13">
        <f>soli3(C1558,$A$3,Param!$J$4,Param!$J$5,Param!$J$6)</f>
        <v>3062.34</v>
      </c>
      <c r="G1558" s="3">
        <f>soli3grenz(C1558,$A$3,Param!$J$4,Param!$J$5,Param!$J$6)*100</f>
        <v>5.5</v>
      </c>
      <c r="H1558" s="13">
        <f t="shared" si="580"/>
        <v>58741.34</v>
      </c>
      <c r="I1558" s="3">
        <f t="shared" si="579"/>
        <v>37.946602067183463</v>
      </c>
      <c r="J1558" s="13">
        <f t="shared" si="581"/>
        <v>44.309999999999995</v>
      </c>
      <c r="K1558" s="13">
        <f>tarifest3(A1558,$A$3,Param!$B$10,Param!$C$10,Param!$D$10,Param!$E$10,Param!$B$11,Param!$C$11,Param!$D$11,Param!$E$11)</f>
        <v>60025</v>
      </c>
      <c r="L1558" s="3">
        <f t="shared" si="590"/>
        <v>38.775839793281655</v>
      </c>
      <c r="M1558" s="3">
        <f>tarifest3grenz(A1558,$A$3,Param!$B$10,Param!$C$10,Param!$D$10,Param!$E$10,Param!$B$11,Param!$C$11,Param!$D$11,Param!$E$11)*100</f>
        <v>42</v>
      </c>
      <c r="N1558" s="3">
        <f t="shared" si="591"/>
        <v>45625</v>
      </c>
      <c r="O1558" s="3">
        <f t="shared" si="592"/>
        <v>29.473514211886304</v>
      </c>
      <c r="P1558" s="13">
        <f t="shared" si="582"/>
        <v>108360</v>
      </c>
      <c r="Q1558" s="13">
        <f t="shared" si="593"/>
        <v>0</v>
      </c>
      <c r="R1558" s="13">
        <f>tarifest3(A1558-$K$3,$A$3,Param!$B$10,Param!$C$10,Param!$D$10,Param!$E$10,Param!$B$11,Param!$C$11,Param!$D$11,Param!$E$11)</f>
        <v>51385</v>
      </c>
      <c r="S1558" s="3">
        <f t="shared" si="594"/>
        <v>33.194444444444443</v>
      </c>
      <c r="T1558" s="3">
        <f>IF(A1558&lt;$K$3,$K$2,tarifest3grenz(A1558-$K$3,$A$3,Param!$B$10,Param!$C$10,Param!$D$10,Param!$E$10,Param!$B$11,Param!$C$11,Param!$D$11,Param!$E$11))*100</f>
        <v>42</v>
      </c>
      <c r="U1558" s="3">
        <f>MAX(K1558-tarifest3($K$3,$A$3,Param!$B$10,Param!$C$10,Param!$D$10,Param!$E$10,Param!$B$11,Param!$C$11,Param!$D$11,Param!$E$11),0)</f>
        <v>54795</v>
      </c>
      <c r="V1558" s="3">
        <f t="shared" si="595"/>
        <v>35.397286821705428</v>
      </c>
      <c r="W1558" s="3">
        <f t="shared" si="596"/>
        <v>42</v>
      </c>
      <c r="X1558" s="3">
        <f>soli3grenz(K1558,$A$3,Param!$J$9,Param!$J$10,Param!$J$11)*100</f>
        <v>5.5</v>
      </c>
      <c r="Y1558" s="13">
        <f t="shared" si="583"/>
        <v>54795</v>
      </c>
      <c r="Z1558" s="3">
        <f t="shared" si="597"/>
        <v>35.397286821705428</v>
      </c>
      <c r="AA1558" s="13">
        <f t="shared" si="584"/>
        <v>42</v>
      </c>
      <c r="AB1558" s="13">
        <f t="shared" si="585"/>
        <v>-3946.3399999999965</v>
      </c>
      <c r="AC1558" s="13">
        <f t="shared" si="586"/>
        <v>-2.5493152454780343</v>
      </c>
      <c r="AD1558" s="13">
        <f t="shared" si="587"/>
        <v>-2.3099999999999952</v>
      </c>
      <c r="AE1558" s="3">
        <f t="shared" si="588"/>
        <v>0</v>
      </c>
      <c r="AF1558" s="13">
        <f t="shared" si="577"/>
        <v>3946.3399999999965</v>
      </c>
      <c r="AG1558" s="13">
        <f t="shared" si="598"/>
        <v>2.5493152454780343</v>
      </c>
      <c r="AH1558" s="13">
        <f t="shared" si="578"/>
        <v>2.5493152454780343</v>
      </c>
    </row>
    <row r="1559" spans="1:34" x14ac:dyDescent="0.2">
      <c r="A1559" s="8">
        <f t="shared" si="599"/>
        <v>154900</v>
      </c>
      <c r="B1559" s="9">
        <f t="shared" si="576"/>
        <v>154.9</v>
      </c>
      <c r="C1559" s="13">
        <f>tarifest3(A1559,$A$3,Param!$B$5,Param!$C$5,Param!$D$5,Param!$E$5,Param!$B$6,Param!$C$6,Param!$D$6,Param!$E$6)</f>
        <v>55721</v>
      </c>
      <c r="D1559" s="3">
        <f t="shared" si="589"/>
        <v>35.972240154938675</v>
      </c>
      <c r="E1559" s="3">
        <f>tarifest3grenz(A1559,$A$3,Param!$B$5,Param!$C$5,Param!$D$5,Param!$E$5,Param!$B$6,Param!$C$6,Param!$D$6,Param!$E$6)*100</f>
        <v>42</v>
      </c>
      <c r="F1559" s="13">
        <f>soli3(C1559,$A$3,Param!$J$4,Param!$J$5,Param!$J$6)</f>
        <v>3064.65</v>
      </c>
      <c r="G1559" s="3">
        <f>soli3grenz(C1559,$A$3,Param!$J$4,Param!$J$5,Param!$J$6)*100</f>
        <v>5.5</v>
      </c>
      <c r="H1559" s="13">
        <f t="shared" si="580"/>
        <v>58785.65</v>
      </c>
      <c r="I1559" s="3">
        <f t="shared" si="579"/>
        <v>37.950710135571335</v>
      </c>
      <c r="J1559" s="13">
        <f t="shared" si="581"/>
        <v>44.309999999999995</v>
      </c>
      <c r="K1559" s="13">
        <f>tarifest3(A1559,$A$3,Param!$B$10,Param!$C$10,Param!$D$10,Param!$E$10,Param!$B$11,Param!$C$11,Param!$D$11,Param!$E$11)</f>
        <v>60067</v>
      </c>
      <c r="L1559" s="3">
        <f t="shared" si="590"/>
        <v>38.777921239509361</v>
      </c>
      <c r="M1559" s="3">
        <f>tarifest3grenz(A1559,$A$3,Param!$B$10,Param!$C$10,Param!$D$10,Param!$E$10,Param!$B$11,Param!$C$11,Param!$D$11,Param!$E$11)*100</f>
        <v>42</v>
      </c>
      <c r="N1559" s="3">
        <f t="shared" si="591"/>
        <v>45667</v>
      </c>
      <c r="O1559" s="3">
        <f t="shared" si="592"/>
        <v>29.481601032924466</v>
      </c>
      <c r="P1559" s="13">
        <f t="shared" si="582"/>
        <v>108430</v>
      </c>
      <c r="Q1559" s="13">
        <f t="shared" si="593"/>
        <v>0</v>
      </c>
      <c r="R1559" s="13">
        <f>tarifest3(A1559-$K$3,$A$3,Param!$B$10,Param!$C$10,Param!$D$10,Param!$E$10,Param!$B$11,Param!$C$11,Param!$D$11,Param!$E$11)</f>
        <v>51427</v>
      </c>
      <c r="S1559" s="3">
        <f t="shared" si="594"/>
        <v>33.200129115558425</v>
      </c>
      <c r="T1559" s="3">
        <f>IF(A1559&lt;$K$3,$K$2,tarifest3grenz(A1559-$K$3,$A$3,Param!$B$10,Param!$C$10,Param!$D$10,Param!$E$10,Param!$B$11,Param!$C$11,Param!$D$11,Param!$E$11))*100</f>
        <v>42</v>
      </c>
      <c r="U1559" s="3">
        <f>MAX(K1559-tarifest3($K$3,$A$3,Param!$B$10,Param!$C$10,Param!$D$10,Param!$E$10,Param!$B$11,Param!$C$11,Param!$D$11,Param!$E$11),0)</f>
        <v>54837</v>
      </c>
      <c r="V1559" s="3">
        <f t="shared" si="595"/>
        <v>35.401549386701099</v>
      </c>
      <c r="W1559" s="3">
        <f t="shared" si="596"/>
        <v>42</v>
      </c>
      <c r="X1559" s="3">
        <f>soli3grenz(K1559,$A$3,Param!$J$9,Param!$J$10,Param!$J$11)*100</f>
        <v>5.5</v>
      </c>
      <c r="Y1559" s="13">
        <f t="shared" si="583"/>
        <v>54837</v>
      </c>
      <c r="Z1559" s="3">
        <f t="shared" si="597"/>
        <v>35.401549386701099</v>
      </c>
      <c r="AA1559" s="13">
        <f t="shared" si="584"/>
        <v>42</v>
      </c>
      <c r="AB1559" s="13">
        <f t="shared" si="585"/>
        <v>-3948.6500000000015</v>
      </c>
      <c r="AC1559" s="13">
        <f t="shared" si="586"/>
        <v>-2.5491607488702357</v>
      </c>
      <c r="AD1559" s="13">
        <f t="shared" si="587"/>
        <v>-2.3099999999999952</v>
      </c>
      <c r="AE1559" s="3">
        <f t="shared" si="588"/>
        <v>0</v>
      </c>
      <c r="AF1559" s="13">
        <f t="shared" si="577"/>
        <v>3948.6500000000015</v>
      </c>
      <c r="AG1559" s="13">
        <f t="shared" si="598"/>
        <v>2.5491607488702357</v>
      </c>
      <c r="AH1559" s="13">
        <f t="shared" si="578"/>
        <v>2.5491607488702357</v>
      </c>
    </row>
    <row r="1560" spans="1:34" x14ac:dyDescent="0.2">
      <c r="A1560" s="8">
        <f t="shared" si="599"/>
        <v>155000</v>
      </c>
      <c r="B1560" s="9">
        <f t="shared" si="576"/>
        <v>155</v>
      </c>
      <c r="C1560" s="13">
        <f>tarifest3(A1560,$A$3,Param!$B$5,Param!$C$5,Param!$D$5,Param!$E$5,Param!$B$6,Param!$C$6,Param!$D$6,Param!$E$6)</f>
        <v>55763</v>
      </c>
      <c r="D1560" s="3">
        <f t="shared" si="589"/>
        <v>35.976129032258065</v>
      </c>
      <c r="E1560" s="3">
        <f>tarifest3grenz(A1560,$A$3,Param!$B$5,Param!$C$5,Param!$D$5,Param!$E$5,Param!$B$6,Param!$C$6,Param!$D$6,Param!$E$6)*100</f>
        <v>42</v>
      </c>
      <c r="F1560" s="13">
        <f>soli3(C1560,$A$3,Param!$J$4,Param!$J$5,Param!$J$6)</f>
        <v>3066.96</v>
      </c>
      <c r="G1560" s="3">
        <f>soli3grenz(C1560,$A$3,Param!$J$4,Param!$J$5,Param!$J$6)*100</f>
        <v>5.5</v>
      </c>
      <c r="H1560" s="13">
        <f t="shared" si="580"/>
        <v>58829.96</v>
      </c>
      <c r="I1560" s="3">
        <f t="shared" si="579"/>
        <v>37.954812903225807</v>
      </c>
      <c r="J1560" s="13">
        <f t="shared" si="581"/>
        <v>44.309999999999995</v>
      </c>
      <c r="K1560" s="13">
        <f>tarifest3(A1560,$A$3,Param!$B$10,Param!$C$10,Param!$D$10,Param!$E$10,Param!$B$11,Param!$C$11,Param!$D$11,Param!$E$11)</f>
        <v>60109</v>
      </c>
      <c r="L1560" s="3">
        <f t="shared" si="590"/>
        <v>38.78</v>
      </c>
      <c r="M1560" s="3">
        <f>tarifest3grenz(A1560,$A$3,Param!$B$10,Param!$C$10,Param!$D$10,Param!$E$10,Param!$B$11,Param!$C$11,Param!$D$11,Param!$E$11)*100</f>
        <v>42</v>
      </c>
      <c r="N1560" s="3">
        <f t="shared" si="591"/>
        <v>45709</v>
      </c>
      <c r="O1560" s="3">
        <f t="shared" si="592"/>
        <v>29.489677419354837</v>
      </c>
      <c r="P1560" s="13">
        <f t="shared" si="582"/>
        <v>108500</v>
      </c>
      <c r="Q1560" s="13">
        <f t="shared" si="593"/>
        <v>0</v>
      </c>
      <c r="R1560" s="13">
        <f>tarifest3(A1560-$K$3,$A$3,Param!$B$10,Param!$C$10,Param!$D$10,Param!$E$10,Param!$B$11,Param!$C$11,Param!$D$11,Param!$E$11)</f>
        <v>51469</v>
      </c>
      <c r="S1560" s="3">
        <f t="shared" si="594"/>
        <v>33.205806451612901</v>
      </c>
      <c r="T1560" s="3">
        <f>IF(A1560&lt;$K$3,$K$2,tarifest3grenz(A1560-$K$3,$A$3,Param!$B$10,Param!$C$10,Param!$D$10,Param!$E$10,Param!$B$11,Param!$C$11,Param!$D$11,Param!$E$11))*100</f>
        <v>42</v>
      </c>
      <c r="U1560" s="3">
        <f>MAX(K1560-tarifest3($K$3,$A$3,Param!$B$10,Param!$C$10,Param!$D$10,Param!$E$10,Param!$B$11,Param!$C$11,Param!$D$11,Param!$E$11),0)</f>
        <v>54879</v>
      </c>
      <c r="V1560" s="3">
        <f t="shared" si="595"/>
        <v>35.405806451612904</v>
      </c>
      <c r="W1560" s="3">
        <f t="shared" si="596"/>
        <v>42</v>
      </c>
      <c r="X1560" s="3">
        <f>soli3grenz(K1560,$A$3,Param!$J$9,Param!$J$10,Param!$J$11)*100</f>
        <v>5.5</v>
      </c>
      <c r="Y1560" s="13">
        <f t="shared" si="583"/>
        <v>54879</v>
      </c>
      <c r="Z1560" s="3">
        <f t="shared" si="597"/>
        <v>35.405806451612904</v>
      </c>
      <c r="AA1560" s="13">
        <f t="shared" si="584"/>
        <v>42</v>
      </c>
      <c r="AB1560" s="13">
        <f t="shared" si="585"/>
        <v>-3950.9599999999991</v>
      </c>
      <c r="AC1560" s="13">
        <f t="shared" si="586"/>
        <v>-2.5490064516129038</v>
      </c>
      <c r="AD1560" s="13">
        <f t="shared" si="587"/>
        <v>-2.3099999999999952</v>
      </c>
      <c r="AE1560" s="3">
        <f t="shared" si="588"/>
        <v>0</v>
      </c>
      <c r="AF1560" s="13">
        <f t="shared" si="577"/>
        <v>3950.9599999999991</v>
      </c>
      <c r="AG1560" s="13">
        <f t="shared" si="598"/>
        <v>2.5490064516129038</v>
      </c>
      <c r="AH1560" s="13">
        <f t="shared" si="578"/>
        <v>2.5490064516129038</v>
      </c>
    </row>
    <row r="1561" spans="1:34" x14ac:dyDescent="0.2">
      <c r="A1561" s="8">
        <f t="shared" si="599"/>
        <v>155100</v>
      </c>
      <c r="B1561" s="9">
        <f t="shared" si="576"/>
        <v>155.1</v>
      </c>
      <c r="C1561" s="13">
        <f>tarifest3(A1561,$A$3,Param!$B$5,Param!$C$5,Param!$D$5,Param!$E$5,Param!$B$6,Param!$C$6,Param!$D$6,Param!$E$6)</f>
        <v>55805</v>
      </c>
      <c r="D1561" s="3">
        <f t="shared" si="589"/>
        <v>35.980012894906508</v>
      </c>
      <c r="E1561" s="3">
        <f>tarifest3grenz(A1561,$A$3,Param!$B$5,Param!$C$5,Param!$D$5,Param!$E$5,Param!$B$6,Param!$C$6,Param!$D$6,Param!$E$6)*100</f>
        <v>42</v>
      </c>
      <c r="F1561" s="13">
        <f>soli3(C1561,$A$3,Param!$J$4,Param!$J$5,Param!$J$6)</f>
        <v>3069.27</v>
      </c>
      <c r="G1561" s="3">
        <f>soli3grenz(C1561,$A$3,Param!$J$4,Param!$J$5,Param!$J$6)*100</f>
        <v>5.5</v>
      </c>
      <c r="H1561" s="13">
        <f t="shared" si="580"/>
        <v>58874.27</v>
      </c>
      <c r="I1561" s="3">
        <f t="shared" si="579"/>
        <v>37.958910380399743</v>
      </c>
      <c r="J1561" s="13">
        <f t="shared" si="581"/>
        <v>44.309999999999995</v>
      </c>
      <c r="K1561" s="13">
        <f>tarifest3(A1561,$A$3,Param!$B$10,Param!$C$10,Param!$D$10,Param!$E$10,Param!$B$11,Param!$C$11,Param!$D$11,Param!$E$11)</f>
        <v>60151</v>
      </c>
      <c r="L1561" s="3">
        <f t="shared" si="590"/>
        <v>38.782076079948418</v>
      </c>
      <c r="M1561" s="3">
        <f>tarifest3grenz(A1561,$A$3,Param!$B$10,Param!$C$10,Param!$D$10,Param!$E$10,Param!$B$11,Param!$C$11,Param!$D$11,Param!$E$11)*100</f>
        <v>42</v>
      </c>
      <c r="N1561" s="3">
        <f t="shared" si="591"/>
        <v>45751</v>
      </c>
      <c r="O1561" s="3">
        <f t="shared" si="592"/>
        <v>29.497743391360416</v>
      </c>
      <c r="P1561" s="13">
        <f t="shared" si="582"/>
        <v>108570</v>
      </c>
      <c r="Q1561" s="13">
        <f t="shared" si="593"/>
        <v>0</v>
      </c>
      <c r="R1561" s="13">
        <f>tarifest3(A1561-$K$3,$A$3,Param!$B$10,Param!$C$10,Param!$D$10,Param!$E$10,Param!$B$11,Param!$C$11,Param!$D$11,Param!$E$11)</f>
        <v>51511</v>
      </c>
      <c r="S1561" s="3">
        <f t="shared" si="594"/>
        <v>33.211476466795617</v>
      </c>
      <c r="T1561" s="3">
        <f>IF(A1561&lt;$K$3,$K$2,tarifest3grenz(A1561-$K$3,$A$3,Param!$B$10,Param!$C$10,Param!$D$10,Param!$E$10,Param!$B$11,Param!$C$11,Param!$D$11,Param!$E$11))*100</f>
        <v>42</v>
      </c>
      <c r="U1561" s="3">
        <f>MAX(K1561-tarifest3($K$3,$A$3,Param!$B$10,Param!$C$10,Param!$D$10,Param!$E$10,Param!$B$11,Param!$C$11,Param!$D$11,Param!$E$11),0)</f>
        <v>54921</v>
      </c>
      <c r="V1561" s="3">
        <f t="shared" si="595"/>
        <v>35.410058027079302</v>
      </c>
      <c r="W1561" s="3">
        <f t="shared" si="596"/>
        <v>42</v>
      </c>
      <c r="X1561" s="3">
        <f>soli3grenz(K1561,$A$3,Param!$J$9,Param!$J$10,Param!$J$11)*100</f>
        <v>5.5</v>
      </c>
      <c r="Y1561" s="13">
        <f t="shared" si="583"/>
        <v>54921</v>
      </c>
      <c r="Z1561" s="3">
        <f t="shared" si="597"/>
        <v>35.410058027079302</v>
      </c>
      <c r="AA1561" s="13">
        <f t="shared" si="584"/>
        <v>42</v>
      </c>
      <c r="AB1561" s="13">
        <f t="shared" si="585"/>
        <v>-3953.2699999999968</v>
      </c>
      <c r="AC1561" s="13">
        <f t="shared" si="586"/>
        <v>-2.5488523533204415</v>
      </c>
      <c r="AD1561" s="13">
        <f t="shared" si="587"/>
        <v>-2.3099999999999952</v>
      </c>
      <c r="AE1561" s="3">
        <f t="shared" si="588"/>
        <v>0</v>
      </c>
      <c r="AF1561" s="13">
        <f t="shared" si="577"/>
        <v>3953.2699999999968</v>
      </c>
      <c r="AG1561" s="13">
        <f t="shared" si="598"/>
        <v>2.5488523533204415</v>
      </c>
      <c r="AH1561" s="13">
        <f t="shared" si="578"/>
        <v>2.5488523533204415</v>
      </c>
    </row>
    <row r="1562" spans="1:34" x14ac:dyDescent="0.2">
      <c r="A1562" s="8">
        <f t="shared" si="599"/>
        <v>155200</v>
      </c>
      <c r="B1562" s="9">
        <f t="shared" si="576"/>
        <v>155.19999999999999</v>
      </c>
      <c r="C1562" s="13">
        <f>tarifest3(A1562,$A$3,Param!$B$5,Param!$C$5,Param!$D$5,Param!$E$5,Param!$B$6,Param!$C$6,Param!$D$6,Param!$E$6)</f>
        <v>55847</v>
      </c>
      <c r="D1562" s="3">
        <f t="shared" si="589"/>
        <v>35.983891752577321</v>
      </c>
      <c r="E1562" s="3">
        <f>tarifest3grenz(A1562,$A$3,Param!$B$5,Param!$C$5,Param!$D$5,Param!$E$5,Param!$B$6,Param!$C$6,Param!$D$6,Param!$E$6)*100</f>
        <v>42</v>
      </c>
      <c r="F1562" s="13">
        <f>soli3(C1562,$A$3,Param!$J$4,Param!$J$5,Param!$J$6)</f>
        <v>3071.58</v>
      </c>
      <c r="G1562" s="3">
        <f>soli3grenz(C1562,$A$3,Param!$J$4,Param!$J$5,Param!$J$6)*100</f>
        <v>5.5</v>
      </c>
      <c r="H1562" s="13">
        <f t="shared" si="580"/>
        <v>58918.58</v>
      </c>
      <c r="I1562" s="3">
        <f t="shared" si="579"/>
        <v>37.963002577319585</v>
      </c>
      <c r="J1562" s="13">
        <f t="shared" si="581"/>
        <v>44.309999999999995</v>
      </c>
      <c r="K1562" s="13">
        <f>tarifest3(A1562,$A$3,Param!$B$10,Param!$C$10,Param!$D$10,Param!$E$10,Param!$B$11,Param!$C$11,Param!$D$11,Param!$E$11)</f>
        <v>60193</v>
      </c>
      <c r="L1562" s="3">
        <f t="shared" si="590"/>
        <v>38.784149484536087</v>
      </c>
      <c r="M1562" s="3">
        <f>tarifest3grenz(A1562,$A$3,Param!$B$10,Param!$C$10,Param!$D$10,Param!$E$10,Param!$B$11,Param!$C$11,Param!$D$11,Param!$E$11)*100</f>
        <v>42</v>
      </c>
      <c r="N1562" s="3">
        <f t="shared" si="591"/>
        <v>45793</v>
      </c>
      <c r="O1562" s="3">
        <f t="shared" si="592"/>
        <v>29.505798969072167</v>
      </c>
      <c r="P1562" s="13">
        <f t="shared" si="582"/>
        <v>108640</v>
      </c>
      <c r="Q1562" s="13">
        <f t="shared" si="593"/>
        <v>0</v>
      </c>
      <c r="R1562" s="13">
        <f>tarifest3(A1562-$K$3,$A$3,Param!$B$10,Param!$C$10,Param!$D$10,Param!$E$10,Param!$B$11,Param!$C$11,Param!$D$11,Param!$E$11)</f>
        <v>51553</v>
      </c>
      <c r="S1562" s="3">
        <f t="shared" si="594"/>
        <v>33.217139175257735</v>
      </c>
      <c r="T1562" s="3">
        <f>IF(A1562&lt;$K$3,$K$2,tarifest3grenz(A1562-$K$3,$A$3,Param!$B$10,Param!$C$10,Param!$D$10,Param!$E$10,Param!$B$11,Param!$C$11,Param!$D$11,Param!$E$11))*100</f>
        <v>42</v>
      </c>
      <c r="U1562" s="3">
        <f>MAX(K1562-tarifest3($K$3,$A$3,Param!$B$10,Param!$C$10,Param!$D$10,Param!$E$10,Param!$B$11,Param!$C$11,Param!$D$11,Param!$E$11),0)</f>
        <v>54963</v>
      </c>
      <c r="V1562" s="3">
        <f t="shared" si="595"/>
        <v>35.414304123711339</v>
      </c>
      <c r="W1562" s="3">
        <f t="shared" si="596"/>
        <v>42</v>
      </c>
      <c r="X1562" s="3">
        <f>soli3grenz(K1562,$A$3,Param!$J$9,Param!$J$10,Param!$J$11)*100</f>
        <v>5.5</v>
      </c>
      <c r="Y1562" s="13">
        <f t="shared" si="583"/>
        <v>54963</v>
      </c>
      <c r="Z1562" s="3">
        <f t="shared" si="597"/>
        <v>35.414304123711339</v>
      </c>
      <c r="AA1562" s="13">
        <f t="shared" si="584"/>
        <v>42</v>
      </c>
      <c r="AB1562" s="13">
        <f t="shared" si="585"/>
        <v>-3955.5800000000017</v>
      </c>
      <c r="AC1562" s="13">
        <f t="shared" si="586"/>
        <v>-2.548698453608246</v>
      </c>
      <c r="AD1562" s="13">
        <f t="shared" si="587"/>
        <v>-2.3099999999999952</v>
      </c>
      <c r="AE1562" s="3">
        <f t="shared" si="588"/>
        <v>0</v>
      </c>
      <c r="AF1562" s="13">
        <f t="shared" si="577"/>
        <v>3955.5800000000017</v>
      </c>
      <c r="AG1562" s="13">
        <f t="shared" si="598"/>
        <v>2.548698453608246</v>
      </c>
      <c r="AH1562" s="13">
        <f t="shared" si="578"/>
        <v>2.548698453608246</v>
      </c>
    </row>
    <row r="1563" spans="1:34" x14ac:dyDescent="0.2">
      <c r="A1563" s="8">
        <f t="shared" si="599"/>
        <v>155300</v>
      </c>
      <c r="B1563" s="9">
        <f t="shared" si="576"/>
        <v>155.30000000000001</v>
      </c>
      <c r="C1563" s="13">
        <f>tarifest3(A1563,$A$3,Param!$B$5,Param!$C$5,Param!$D$5,Param!$E$5,Param!$B$6,Param!$C$6,Param!$D$6,Param!$E$6)</f>
        <v>55889</v>
      </c>
      <c r="D1563" s="3">
        <f t="shared" si="589"/>
        <v>35.98776561493883</v>
      </c>
      <c r="E1563" s="3">
        <f>tarifest3grenz(A1563,$A$3,Param!$B$5,Param!$C$5,Param!$D$5,Param!$E$5,Param!$B$6,Param!$C$6,Param!$D$6,Param!$E$6)*100</f>
        <v>42</v>
      </c>
      <c r="F1563" s="13">
        <f>soli3(C1563,$A$3,Param!$J$4,Param!$J$5,Param!$J$6)</f>
        <v>3073.89</v>
      </c>
      <c r="G1563" s="3">
        <f>soli3grenz(C1563,$A$3,Param!$J$4,Param!$J$5,Param!$J$6)*100</f>
        <v>5.5</v>
      </c>
      <c r="H1563" s="13">
        <f t="shared" si="580"/>
        <v>58962.89</v>
      </c>
      <c r="I1563" s="3">
        <f t="shared" si="579"/>
        <v>37.967089504185445</v>
      </c>
      <c r="J1563" s="13">
        <f t="shared" si="581"/>
        <v>44.309999999999995</v>
      </c>
      <c r="K1563" s="13">
        <f>tarifest3(A1563,$A$3,Param!$B$10,Param!$C$10,Param!$D$10,Param!$E$10,Param!$B$11,Param!$C$11,Param!$D$11,Param!$E$11)</f>
        <v>60235</v>
      </c>
      <c r="L1563" s="3">
        <f t="shared" si="590"/>
        <v>38.786220218931099</v>
      </c>
      <c r="M1563" s="3">
        <f>tarifest3grenz(A1563,$A$3,Param!$B$10,Param!$C$10,Param!$D$10,Param!$E$10,Param!$B$11,Param!$C$11,Param!$D$11,Param!$E$11)*100</f>
        <v>42</v>
      </c>
      <c r="N1563" s="3">
        <f t="shared" si="591"/>
        <v>45835</v>
      </c>
      <c r="O1563" s="3">
        <f t="shared" si="592"/>
        <v>29.513844172569222</v>
      </c>
      <c r="P1563" s="13">
        <f t="shared" si="582"/>
        <v>108710</v>
      </c>
      <c r="Q1563" s="13">
        <f t="shared" si="593"/>
        <v>0</v>
      </c>
      <c r="R1563" s="13">
        <f>tarifest3(A1563-$K$3,$A$3,Param!$B$10,Param!$C$10,Param!$D$10,Param!$E$10,Param!$B$11,Param!$C$11,Param!$D$11,Param!$E$11)</f>
        <v>51595</v>
      </c>
      <c r="S1563" s="3">
        <f t="shared" si="594"/>
        <v>33.222794591113974</v>
      </c>
      <c r="T1563" s="3">
        <f>IF(A1563&lt;$K$3,$K$2,tarifest3grenz(A1563-$K$3,$A$3,Param!$B$10,Param!$C$10,Param!$D$10,Param!$E$10,Param!$B$11,Param!$C$11,Param!$D$11,Param!$E$11))*100</f>
        <v>42</v>
      </c>
      <c r="U1563" s="3">
        <f>MAX(K1563-tarifest3($K$3,$A$3,Param!$B$10,Param!$C$10,Param!$D$10,Param!$E$10,Param!$B$11,Param!$C$11,Param!$D$11,Param!$E$11),0)</f>
        <v>55005</v>
      </c>
      <c r="V1563" s="3">
        <f t="shared" si="595"/>
        <v>35.418544752092721</v>
      </c>
      <c r="W1563" s="3">
        <f t="shared" si="596"/>
        <v>42</v>
      </c>
      <c r="X1563" s="3">
        <f>soli3grenz(K1563,$A$3,Param!$J$9,Param!$J$10,Param!$J$11)*100</f>
        <v>5.5</v>
      </c>
      <c r="Y1563" s="13">
        <f t="shared" si="583"/>
        <v>55005</v>
      </c>
      <c r="Z1563" s="3">
        <f t="shared" si="597"/>
        <v>35.418544752092721</v>
      </c>
      <c r="AA1563" s="13">
        <f t="shared" si="584"/>
        <v>42</v>
      </c>
      <c r="AB1563" s="13">
        <f t="shared" si="585"/>
        <v>-3957.8899999999994</v>
      </c>
      <c r="AC1563" s="13">
        <f t="shared" si="586"/>
        <v>-2.5485447520927238</v>
      </c>
      <c r="AD1563" s="13">
        <f t="shared" si="587"/>
        <v>-2.3099999999999952</v>
      </c>
      <c r="AE1563" s="3">
        <f t="shared" si="588"/>
        <v>0</v>
      </c>
      <c r="AF1563" s="13">
        <f t="shared" si="577"/>
        <v>3957.8899999999994</v>
      </c>
      <c r="AG1563" s="13">
        <f t="shared" si="598"/>
        <v>2.5485447520927238</v>
      </c>
      <c r="AH1563" s="13">
        <f t="shared" si="578"/>
        <v>2.5485447520927238</v>
      </c>
    </row>
    <row r="1564" spans="1:34" x14ac:dyDescent="0.2">
      <c r="A1564" s="8">
        <f t="shared" si="599"/>
        <v>155400</v>
      </c>
      <c r="B1564" s="9">
        <f t="shared" si="576"/>
        <v>155.4</v>
      </c>
      <c r="C1564" s="13">
        <f>tarifest3(A1564,$A$3,Param!$B$5,Param!$C$5,Param!$D$5,Param!$E$5,Param!$B$6,Param!$C$6,Param!$D$6,Param!$E$6)</f>
        <v>55931</v>
      </c>
      <c r="D1564" s="3">
        <f t="shared" si="589"/>
        <v>35.991634491634493</v>
      </c>
      <c r="E1564" s="3">
        <f>tarifest3grenz(A1564,$A$3,Param!$B$5,Param!$C$5,Param!$D$5,Param!$E$5,Param!$B$6,Param!$C$6,Param!$D$6,Param!$E$6)*100</f>
        <v>42</v>
      </c>
      <c r="F1564" s="13">
        <f>soli3(C1564,$A$3,Param!$J$4,Param!$J$5,Param!$J$6)</f>
        <v>3076.2</v>
      </c>
      <c r="G1564" s="3">
        <f>soli3grenz(C1564,$A$3,Param!$J$4,Param!$J$5,Param!$J$6)*100</f>
        <v>5.5</v>
      </c>
      <c r="H1564" s="13">
        <f t="shared" si="580"/>
        <v>59007.199999999997</v>
      </c>
      <c r="I1564" s="3">
        <f t="shared" si="579"/>
        <v>37.971171171171171</v>
      </c>
      <c r="J1564" s="13">
        <f t="shared" si="581"/>
        <v>44.309999999999995</v>
      </c>
      <c r="K1564" s="13">
        <f>tarifest3(A1564,$A$3,Param!$B$10,Param!$C$10,Param!$D$10,Param!$E$10,Param!$B$11,Param!$C$11,Param!$D$11,Param!$E$11)</f>
        <v>60277</v>
      </c>
      <c r="L1564" s="3">
        <f t="shared" si="590"/>
        <v>38.788288288288285</v>
      </c>
      <c r="M1564" s="3">
        <f>tarifest3grenz(A1564,$A$3,Param!$B$10,Param!$C$10,Param!$D$10,Param!$E$10,Param!$B$11,Param!$C$11,Param!$D$11,Param!$E$11)*100</f>
        <v>42</v>
      </c>
      <c r="N1564" s="3">
        <f t="shared" si="591"/>
        <v>45877</v>
      </c>
      <c r="O1564" s="3">
        <f t="shared" si="592"/>
        <v>29.521879021879023</v>
      </c>
      <c r="P1564" s="13">
        <f t="shared" si="582"/>
        <v>108780</v>
      </c>
      <c r="Q1564" s="13">
        <f t="shared" si="593"/>
        <v>0</v>
      </c>
      <c r="R1564" s="13">
        <f>tarifest3(A1564-$K$3,$A$3,Param!$B$10,Param!$C$10,Param!$D$10,Param!$E$10,Param!$B$11,Param!$C$11,Param!$D$11,Param!$E$11)</f>
        <v>51637</v>
      </c>
      <c r="S1564" s="3">
        <f t="shared" si="594"/>
        <v>33.22844272844273</v>
      </c>
      <c r="T1564" s="3">
        <f>IF(A1564&lt;$K$3,$K$2,tarifest3grenz(A1564-$K$3,$A$3,Param!$B$10,Param!$C$10,Param!$D$10,Param!$E$10,Param!$B$11,Param!$C$11,Param!$D$11,Param!$E$11))*100</f>
        <v>42</v>
      </c>
      <c r="U1564" s="3">
        <f>MAX(K1564-tarifest3($K$3,$A$3,Param!$B$10,Param!$C$10,Param!$D$10,Param!$E$10,Param!$B$11,Param!$C$11,Param!$D$11,Param!$E$11),0)</f>
        <v>55047</v>
      </c>
      <c r="V1564" s="3">
        <f t="shared" si="595"/>
        <v>35.422779922779924</v>
      </c>
      <c r="W1564" s="3">
        <f t="shared" si="596"/>
        <v>42</v>
      </c>
      <c r="X1564" s="3">
        <f>soli3grenz(K1564,$A$3,Param!$J$9,Param!$J$10,Param!$J$11)*100</f>
        <v>5.5</v>
      </c>
      <c r="Y1564" s="13">
        <f t="shared" si="583"/>
        <v>55047</v>
      </c>
      <c r="Z1564" s="3">
        <f t="shared" si="597"/>
        <v>35.422779922779924</v>
      </c>
      <c r="AA1564" s="13">
        <f t="shared" si="584"/>
        <v>42</v>
      </c>
      <c r="AB1564" s="13">
        <f t="shared" si="585"/>
        <v>-3960.1999999999971</v>
      </c>
      <c r="AC1564" s="13">
        <f t="shared" si="586"/>
        <v>-2.5483912483912476</v>
      </c>
      <c r="AD1564" s="13">
        <f t="shared" si="587"/>
        <v>-2.3099999999999952</v>
      </c>
      <c r="AE1564" s="3">
        <f t="shared" si="588"/>
        <v>0</v>
      </c>
      <c r="AF1564" s="13">
        <f t="shared" si="577"/>
        <v>3960.1999999999971</v>
      </c>
      <c r="AG1564" s="13">
        <f t="shared" si="598"/>
        <v>2.5483912483912476</v>
      </c>
      <c r="AH1564" s="13">
        <f t="shared" si="578"/>
        <v>2.5483912483912476</v>
      </c>
    </row>
    <row r="1565" spans="1:34" x14ac:dyDescent="0.2">
      <c r="A1565" s="8">
        <f t="shared" si="599"/>
        <v>155500</v>
      </c>
      <c r="B1565" s="9">
        <f t="shared" si="576"/>
        <v>155.5</v>
      </c>
      <c r="C1565" s="13">
        <f>tarifest3(A1565,$A$3,Param!$B$5,Param!$C$5,Param!$D$5,Param!$E$5,Param!$B$6,Param!$C$6,Param!$D$6,Param!$E$6)</f>
        <v>55973</v>
      </c>
      <c r="D1565" s="3">
        <f t="shared" si="589"/>
        <v>35.995498392282961</v>
      </c>
      <c r="E1565" s="3">
        <f>tarifest3grenz(A1565,$A$3,Param!$B$5,Param!$C$5,Param!$D$5,Param!$E$5,Param!$B$6,Param!$C$6,Param!$D$6,Param!$E$6)*100</f>
        <v>42</v>
      </c>
      <c r="F1565" s="13">
        <f>soli3(C1565,$A$3,Param!$J$4,Param!$J$5,Param!$J$6)</f>
        <v>3078.51</v>
      </c>
      <c r="G1565" s="3">
        <f>soli3grenz(C1565,$A$3,Param!$J$4,Param!$J$5,Param!$J$6)*100</f>
        <v>5.5</v>
      </c>
      <c r="H1565" s="13">
        <f t="shared" si="580"/>
        <v>59051.51</v>
      </c>
      <c r="I1565" s="3">
        <f t="shared" si="579"/>
        <v>37.975247588424438</v>
      </c>
      <c r="J1565" s="13">
        <f t="shared" si="581"/>
        <v>44.309999999999995</v>
      </c>
      <c r="K1565" s="13">
        <f>tarifest3(A1565,$A$3,Param!$B$10,Param!$C$10,Param!$D$10,Param!$E$10,Param!$B$11,Param!$C$11,Param!$D$11,Param!$E$11)</f>
        <v>60319</v>
      </c>
      <c r="L1565" s="3">
        <f t="shared" si="590"/>
        <v>38.790353697749197</v>
      </c>
      <c r="M1565" s="3">
        <f>tarifest3grenz(A1565,$A$3,Param!$B$10,Param!$C$10,Param!$D$10,Param!$E$10,Param!$B$11,Param!$C$11,Param!$D$11,Param!$E$11)*100</f>
        <v>42</v>
      </c>
      <c r="N1565" s="3">
        <f t="shared" si="591"/>
        <v>45919</v>
      </c>
      <c r="O1565" s="3">
        <f t="shared" si="592"/>
        <v>29.529903536977493</v>
      </c>
      <c r="P1565" s="13">
        <f t="shared" si="582"/>
        <v>108850</v>
      </c>
      <c r="Q1565" s="13">
        <f t="shared" si="593"/>
        <v>0</v>
      </c>
      <c r="R1565" s="13">
        <f>tarifest3(A1565-$K$3,$A$3,Param!$B$10,Param!$C$10,Param!$D$10,Param!$E$10,Param!$B$11,Param!$C$11,Param!$D$11,Param!$E$11)</f>
        <v>51679</v>
      </c>
      <c r="S1565" s="3">
        <f t="shared" si="594"/>
        <v>33.234083601286173</v>
      </c>
      <c r="T1565" s="3">
        <f>IF(A1565&lt;$K$3,$K$2,tarifest3grenz(A1565-$K$3,$A$3,Param!$B$10,Param!$C$10,Param!$D$10,Param!$E$10,Param!$B$11,Param!$C$11,Param!$D$11,Param!$E$11))*100</f>
        <v>42</v>
      </c>
      <c r="U1565" s="3">
        <f>MAX(K1565-tarifest3($K$3,$A$3,Param!$B$10,Param!$C$10,Param!$D$10,Param!$E$10,Param!$B$11,Param!$C$11,Param!$D$11,Param!$E$11),0)</f>
        <v>55089</v>
      </c>
      <c r="V1565" s="3">
        <f t="shared" si="595"/>
        <v>35.427009646302245</v>
      </c>
      <c r="W1565" s="3">
        <f t="shared" si="596"/>
        <v>42</v>
      </c>
      <c r="X1565" s="3">
        <f>soli3grenz(K1565,$A$3,Param!$J$9,Param!$J$10,Param!$J$11)*100</f>
        <v>5.5</v>
      </c>
      <c r="Y1565" s="13">
        <f t="shared" si="583"/>
        <v>55089</v>
      </c>
      <c r="Z1565" s="3">
        <f t="shared" si="597"/>
        <v>35.427009646302245</v>
      </c>
      <c r="AA1565" s="13">
        <f t="shared" si="584"/>
        <v>42</v>
      </c>
      <c r="AB1565" s="13">
        <f t="shared" si="585"/>
        <v>-3962.510000000002</v>
      </c>
      <c r="AC1565" s="13">
        <f t="shared" si="586"/>
        <v>-2.5482379421221921</v>
      </c>
      <c r="AD1565" s="13">
        <f t="shared" si="587"/>
        <v>-2.3099999999999952</v>
      </c>
      <c r="AE1565" s="3">
        <f t="shared" si="588"/>
        <v>0</v>
      </c>
      <c r="AF1565" s="13">
        <f t="shared" si="577"/>
        <v>3962.510000000002</v>
      </c>
      <c r="AG1565" s="13">
        <f t="shared" si="598"/>
        <v>2.5482379421221921</v>
      </c>
      <c r="AH1565" s="13">
        <f t="shared" si="578"/>
        <v>2.5482379421221921</v>
      </c>
    </row>
    <row r="1566" spans="1:34" x14ac:dyDescent="0.2">
      <c r="A1566" s="8">
        <f t="shared" si="599"/>
        <v>155600</v>
      </c>
      <c r="B1566" s="9">
        <f t="shared" si="576"/>
        <v>155.6</v>
      </c>
      <c r="C1566" s="13">
        <f>tarifest3(A1566,$A$3,Param!$B$5,Param!$C$5,Param!$D$5,Param!$E$5,Param!$B$6,Param!$C$6,Param!$D$6,Param!$E$6)</f>
        <v>56015</v>
      </c>
      <c r="D1566" s="3">
        <f t="shared" si="589"/>
        <v>35.999357326478147</v>
      </c>
      <c r="E1566" s="3">
        <f>tarifest3grenz(A1566,$A$3,Param!$B$5,Param!$C$5,Param!$D$5,Param!$E$5,Param!$B$6,Param!$C$6,Param!$D$6,Param!$E$6)*100</f>
        <v>42</v>
      </c>
      <c r="F1566" s="13">
        <f>soli3(C1566,$A$3,Param!$J$4,Param!$J$5,Param!$J$6)</f>
        <v>3080.82</v>
      </c>
      <c r="G1566" s="3">
        <f>soli3grenz(C1566,$A$3,Param!$J$4,Param!$J$5,Param!$J$6)*100</f>
        <v>5.5</v>
      </c>
      <c r="H1566" s="13">
        <f t="shared" si="580"/>
        <v>59095.82</v>
      </c>
      <c r="I1566" s="3">
        <f t="shared" si="579"/>
        <v>37.979318766066839</v>
      </c>
      <c r="J1566" s="13">
        <f t="shared" si="581"/>
        <v>44.309999999999995</v>
      </c>
      <c r="K1566" s="13">
        <f>tarifest3(A1566,$A$3,Param!$B$10,Param!$C$10,Param!$D$10,Param!$E$10,Param!$B$11,Param!$C$11,Param!$D$11,Param!$E$11)</f>
        <v>60361</v>
      </c>
      <c r="L1566" s="3">
        <f t="shared" si="590"/>
        <v>38.792416452442154</v>
      </c>
      <c r="M1566" s="3">
        <f>tarifest3grenz(A1566,$A$3,Param!$B$10,Param!$C$10,Param!$D$10,Param!$E$10,Param!$B$11,Param!$C$11,Param!$D$11,Param!$E$11)*100</f>
        <v>42</v>
      </c>
      <c r="N1566" s="3">
        <f t="shared" si="591"/>
        <v>45961</v>
      </c>
      <c r="O1566" s="3">
        <f t="shared" si="592"/>
        <v>29.537917737789204</v>
      </c>
      <c r="P1566" s="13">
        <f t="shared" si="582"/>
        <v>108920</v>
      </c>
      <c r="Q1566" s="13">
        <f t="shared" si="593"/>
        <v>0</v>
      </c>
      <c r="R1566" s="13">
        <f>tarifest3(A1566-$K$3,$A$3,Param!$B$10,Param!$C$10,Param!$D$10,Param!$E$10,Param!$B$11,Param!$C$11,Param!$D$11,Param!$E$11)</f>
        <v>51721</v>
      </c>
      <c r="S1566" s="3">
        <f t="shared" si="594"/>
        <v>33.239717223650381</v>
      </c>
      <c r="T1566" s="3">
        <f>IF(A1566&lt;$K$3,$K$2,tarifest3grenz(A1566-$K$3,$A$3,Param!$B$10,Param!$C$10,Param!$D$10,Param!$E$10,Param!$B$11,Param!$C$11,Param!$D$11,Param!$E$11))*100</f>
        <v>42</v>
      </c>
      <c r="U1566" s="3">
        <f>MAX(K1566-tarifest3($K$3,$A$3,Param!$B$10,Param!$C$10,Param!$D$10,Param!$E$10,Param!$B$11,Param!$C$11,Param!$D$11,Param!$E$11),0)</f>
        <v>55131</v>
      </c>
      <c r="V1566" s="3">
        <f t="shared" si="595"/>
        <v>35.431233933161955</v>
      </c>
      <c r="W1566" s="3">
        <f t="shared" si="596"/>
        <v>42</v>
      </c>
      <c r="X1566" s="3">
        <f>soli3grenz(K1566,$A$3,Param!$J$9,Param!$J$10,Param!$J$11)*100</f>
        <v>5.5</v>
      </c>
      <c r="Y1566" s="13">
        <f t="shared" si="583"/>
        <v>55131</v>
      </c>
      <c r="Z1566" s="3">
        <f t="shared" si="597"/>
        <v>35.431233933161955</v>
      </c>
      <c r="AA1566" s="13">
        <f t="shared" si="584"/>
        <v>42</v>
      </c>
      <c r="AB1566" s="13">
        <f t="shared" si="585"/>
        <v>-3964.8199999999997</v>
      </c>
      <c r="AC1566" s="13">
        <f t="shared" si="586"/>
        <v>-2.548084832904884</v>
      </c>
      <c r="AD1566" s="13">
        <f t="shared" si="587"/>
        <v>-2.3099999999999952</v>
      </c>
      <c r="AE1566" s="3">
        <f t="shared" si="588"/>
        <v>0</v>
      </c>
      <c r="AF1566" s="13">
        <f t="shared" si="577"/>
        <v>3964.8199999999997</v>
      </c>
      <c r="AG1566" s="13">
        <f t="shared" si="598"/>
        <v>2.548084832904884</v>
      </c>
      <c r="AH1566" s="13">
        <f t="shared" si="578"/>
        <v>2.548084832904884</v>
      </c>
    </row>
    <row r="1567" spans="1:34" x14ac:dyDescent="0.2">
      <c r="A1567" s="8">
        <f t="shared" si="599"/>
        <v>155700</v>
      </c>
      <c r="B1567" s="9">
        <f t="shared" si="576"/>
        <v>155.69999999999999</v>
      </c>
      <c r="C1567" s="13">
        <f>tarifest3(A1567,$A$3,Param!$B$5,Param!$C$5,Param!$D$5,Param!$E$5,Param!$B$6,Param!$C$6,Param!$D$6,Param!$E$6)</f>
        <v>56057</v>
      </c>
      <c r="D1567" s="3">
        <f t="shared" si="589"/>
        <v>36.003211303789342</v>
      </c>
      <c r="E1567" s="3">
        <f>tarifest3grenz(A1567,$A$3,Param!$B$5,Param!$C$5,Param!$D$5,Param!$E$5,Param!$B$6,Param!$C$6,Param!$D$6,Param!$E$6)*100</f>
        <v>42</v>
      </c>
      <c r="F1567" s="13">
        <f>soli3(C1567,$A$3,Param!$J$4,Param!$J$5,Param!$J$6)</f>
        <v>3083.13</v>
      </c>
      <c r="G1567" s="3">
        <f>soli3grenz(C1567,$A$3,Param!$J$4,Param!$J$5,Param!$J$6)*100</f>
        <v>5.5</v>
      </c>
      <c r="H1567" s="13">
        <f t="shared" si="580"/>
        <v>59140.13</v>
      </c>
      <c r="I1567" s="3">
        <f t="shared" si="579"/>
        <v>37.98338471419396</v>
      </c>
      <c r="J1567" s="13">
        <f t="shared" si="581"/>
        <v>44.309999999999995</v>
      </c>
      <c r="K1567" s="13">
        <f>tarifest3(A1567,$A$3,Param!$B$10,Param!$C$10,Param!$D$10,Param!$E$10,Param!$B$11,Param!$C$11,Param!$D$11,Param!$E$11)</f>
        <v>60403</v>
      </c>
      <c r="L1567" s="3">
        <f t="shared" si="590"/>
        <v>38.794476557482341</v>
      </c>
      <c r="M1567" s="3">
        <f>tarifest3grenz(A1567,$A$3,Param!$B$10,Param!$C$10,Param!$D$10,Param!$E$10,Param!$B$11,Param!$C$11,Param!$D$11,Param!$E$11)*100</f>
        <v>42</v>
      </c>
      <c r="N1567" s="3">
        <f t="shared" si="591"/>
        <v>46003</v>
      </c>
      <c r="O1567" s="3">
        <f t="shared" si="592"/>
        <v>29.545921644187541</v>
      </c>
      <c r="P1567" s="13">
        <f t="shared" si="582"/>
        <v>108990</v>
      </c>
      <c r="Q1567" s="13">
        <f t="shared" si="593"/>
        <v>0</v>
      </c>
      <c r="R1567" s="13">
        <f>tarifest3(A1567-$K$3,$A$3,Param!$B$10,Param!$C$10,Param!$D$10,Param!$E$10,Param!$B$11,Param!$C$11,Param!$D$11,Param!$E$11)</f>
        <v>51763</v>
      </c>
      <c r="S1567" s="3">
        <f t="shared" si="594"/>
        <v>33.245343609505454</v>
      </c>
      <c r="T1567" s="3">
        <f>IF(A1567&lt;$K$3,$K$2,tarifest3grenz(A1567-$K$3,$A$3,Param!$B$10,Param!$C$10,Param!$D$10,Param!$E$10,Param!$B$11,Param!$C$11,Param!$D$11,Param!$E$11))*100</f>
        <v>42</v>
      </c>
      <c r="U1567" s="3">
        <f>MAX(K1567-tarifest3($K$3,$A$3,Param!$B$10,Param!$C$10,Param!$D$10,Param!$E$10,Param!$B$11,Param!$C$11,Param!$D$11,Param!$E$11),0)</f>
        <v>55173</v>
      </c>
      <c r="V1567" s="3">
        <f t="shared" si="595"/>
        <v>35.435452793834301</v>
      </c>
      <c r="W1567" s="3">
        <f t="shared" si="596"/>
        <v>42</v>
      </c>
      <c r="X1567" s="3">
        <f>soli3grenz(K1567,$A$3,Param!$J$9,Param!$J$10,Param!$J$11)*100</f>
        <v>5.5</v>
      </c>
      <c r="Y1567" s="13">
        <f t="shared" si="583"/>
        <v>55173</v>
      </c>
      <c r="Z1567" s="3">
        <f t="shared" si="597"/>
        <v>35.435452793834301</v>
      </c>
      <c r="AA1567" s="13">
        <f t="shared" si="584"/>
        <v>42</v>
      </c>
      <c r="AB1567" s="13">
        <f t="shared" si="585"/>
        <v>-3967.1299999999974</v>
      </c>
      <c r="AC1567" s="13">
        <f t="shared" si="586"/>
        <v>-2.5479319203596589</v>
      </c>
      <c r="AD1567" s="13">
        <f t="shared" si="587"/>
        <v>-2.3099999999999952</v>
      </c>
      <c r="AE1567" s="3">
        <f t="shared" si="588"/>
        <v>0</v>
      </c>
      <c r="AF1567" s="13">
        <f t="shared" si="577"/>
        <v>3967.1299999999974</v>
      </c>
      <c r="AG1567" s="13">
        <f t="shared" si="598"/>
        <v>2.5479319203596589</v>
      </c>
      <c r="AH1567" s="13">
        <f t="shared" si="578"/>
        <v>2.5479319203596589</v>
      </c>
    </row>
    <row r="1568" spans="1:34" x14ac:dyDescent="0.2">
      <c r="A1568" s="8">
        <f t="shared" si="599"/>
        <v>155800</v>
      </c>
      <c r="B1568" s="9">
        <f t="shared" si="576"/>
        <v>155.80000000000001</v>
      </c>
      <c r="C1568" s="13">
        <f>tarifest3(A1568,$A$3,Param!$B$5,Param!$C$5,Param!$D$5,Param!$E$5,Param!$B$6,Param!$C$6,Param!$D$6,Param!$E$6)</f>
        <v>56099</v>
      </c>
      <c r="D1568" s="3">
        <f t="shared" si="589"/>
        <v>36.007060333761231</v>
      </c>
      <c r="E1568" s="3">
        <f>tarifest3grenz(A1568,$A$3,Param!$B$5,Param!$C$5,Param!$D$5,Param!$E$5,Param!$B$6,Param!$C$6,Param!$D$6,Param!$E$6)*100</f>
        <v>42</v>
      </c>
      <c r="F1568" s="13">
        <f>soli3(C1568,$A$3,Param!$J$4,Param!$J$5,Param!$J$6)</f>
        <v>3085.44</v>
      </c>
      <c r="G1568" s="3">
        <f>soli3grenz(C1568,$A$3,Param!$J$4,Param!$J$5,Param!$J$6)*100</f>
        <v>5.5</v>
      </c>
      <c r="H1568" s="13">
        <f t="shared" si="580"/>
        <v>59184.44</v>
      </c>
      <c r="I1568" s="3">
        <f t="shared" si="579"/>
        <v>37.987445442875483</v>
      </c>
      <c r="J1568" s="13">
        <f t="shared" si="581"/>
        <v>44.309999999999995</v>
      </c>
      <c r="K1568" s="13">
        <f>tarifest3(A1568,$A$3,Param!$B$10,Param!$C$10,Param!$D$10,Param!$E$10,Param!$B$11,Param!$C$11,Param!$D$11,Param!$E$11)</f>
        <v>60445</v>
      </c>
      <c r="L1568" s="3">
        <f t="shared" si="590"/>
        <v>38.796534017971759</v>
      </c>
      <c r="M1568" s="3">
        <f>tarifest3grenz(A1568,$A$3,Param!$B$10,Param!$C$10,Param!$D$10,Param!$E$10,Param!$B$11,Param!$C$11,Param!$D$11,Param!$E$11)*100</f>
        <v>42</v>
      </c>
      <c r="N1568" s="3">
        <f t="shared" si="591"/>
        <v>46045</v>
      </c>
      <c r="O1568" s="3">
        <f t="shared" si="592"/>
        <v>29.553915275994864</v>
      </c>
      <c r="P1568" s="13">
        <f t="shared" si="582"/>
        <v>109060</v>
      </c>
      <c r="Q1568" s="13">
        <f t="shared" si="593"/>
        <v>0</v>
      </c>
      <c r="R1568" s="13">
        <f>tarifest3(A1568-$K$3,$A$3,Param!$B$10,Param!$C$10,Param!$D$10,Param!$E$10,Param!$B$11,Param!$C$11,Param!$D$11,Param!$E$11)</f>
        <v>51805</v>
      </c>
      <c r="S1568" s="3">
        <f t="shared" si="594"/>
        <v>33.250962772785627</v>
      </c>
      <c r="T1568" s="3">
        <f>IF(A1568&lt;$K$3,$K$2,tarifest3grenz(A1568-$K$3,$A$3,Param!$B$10,Param!$C$10,Param!$D$10,Param!$E$10,Param!$B$11,Param!$C$11,Param!$D$11,Param!$E$11))*100</f>
        <v>42</v>
      </c>
      <c r="U1568" s="3">
        <f>MAX(K1568-tarifest3($K$3,$A$3,Param!$B$10,Param!$C$10,Param!$D$10,Param!$E$10,Param!$B$11,Param!$C$11,Param!$D$11,Param!$E$11),0)</f>
        <v>55215</v>
      </c>
      <c r="V1568" s="3">
        <f t="shared" si="595"/>
        <v>35.43966623876765</v>
      </c>
      <c r="W1568" s="3">
        <f t="shared" si="596"/>
        <v>42</v>
      </c>
      <c r="X1568" s="3">
        <f>soli3grenz(K1568,$A$3,Param!$J$9,Param!$J$10,Param!$J$11)*100</f>
        <v>5.5</v>
      </c>
      <c r="Y1568" s="13">
        <f t="shared" si="583"/>
        <v>55215</v>
      </c>
      <c r="Z1568" s="3">
        <f t="shared" si="597"/>
        <v>35.43966623876765</v>
      </c>
      <c r="AA1568" s="13">
        <f t="shared" si="584"/>
        <v>42</v>
      </c>
      <c r="AB1568" s="13">
        <f t="shared" si="585"/>
        <v>-3969.4400000000023</v>
      </c>
      <c r="AC1568" s="13">
        <f t="shared" si="586"/>
        <v>-2.5477792041078331</v>
      </c>
      <c r="AD1568" s="13">
        <f t="shared" si="587"/>
        <v>-2.3099999999999952</v>
      </c>
      <c r="AE1568" s="3">
        <f t="shared" si="588"/>
        <v>0</v>
      </c>
      <c r="AF1568" s="13">
        <f t="shared" si="577"/>
        <v>3969.4400000000023</v>
      </c>
      <c r="AG1568" s="13">
        <f t="shared" si="598"/>
        <v>2.5477792041078331</v>
      </c>
      <c r="AH1568" s="13">
        <f t="shared" si="578"/>
        <v>2.5477792041078331</v>
      </c>
    </row>
    <row r="1569" spans="1:34" x14ac:dyDescent="0.2">
      <c r="A1569" s="8">
        <f t="shared" si="599"/>
        <v>155900</v>
      </c>
      <c r="B1569" s="9">
        <f t="shared" si="576"/>
        <v>155.9</v>
      </c>
      <c r="C1569" s="13">
        <f>tarifest3(A1569,$A$3,Param!$B$5,Param!$C$5,Param!$D$5,Param!$E$5,Param!$B$6,Param!$C$6,Param!$D$6,Param!$E$6)</f>
        <v>56141</v>
      </c>
      <c r="D1569" s="3">
        <f t="shared" si="589"/>
        <v>36.010904425914049</v>
      </c>
      <c r="E1569" s="3">
        <f>tarifest3grenz(A1569,$A$3,Param!$B$5,Param!$C$5,Param!$D$5,Param!$E$5,Param!$B$6,Param!$C$6,Param!$D$6,Param!$E$6)*100</f>
        <v>42</v>
      </c>
      <c r="F1569" s="13">
        <f>soli3(C1569,$A$3,Param!$J$4,Param!$J$5,Param!$J$6)</f>
        <v>3087.75</v>
      </c>
      <c r="G1569" s="3">
        <f>soli3grenz(C1569,$A$3,Param!$J$4,Param!$J$5,Param!$J$6)*100</f>
        <v>5.5</v>
      </c>
      <c r="H1569" s="13">
        <f t="shared" si="580"/>
        <v>59228.75</v>
      </c>
      <c r="I1569" s="3">
        <f t="shared" si="579"/>
        <v>37.991500962155229</v>
      </c>
      <c r="J1569" s="13">
        <f t="shared" si="581"/>
        <v>44.309999999999995</v>
      </c>
      <c r="K1569" s="13">
        <f>tarifest3(A1569,$A$3,Param!$B$10,Param!$C$10,Param!$D$10,Param!$E$10,Param!$B$11,Param!$C$11,Param!$D$11,Param!$E$11)</f>
        <v>60487</v>
      </c>
      <c r="L1569" s="3">
        <f t="shared" si="590"/>
        <v>38.798588838999358</v>
      </c>
      <c r="M1569" s="3">
        <f>tarifest3grenz(A1569,$A$3,Param!$B$10,Param!$C$10,Param!$D$10,Param!$E$10,Param!$B$11,Param!$C$11,Param!$D$11,Param!$E$11)*100</f>
        <v>42</v>
      </c>
      <c r="N1569" s="3">
        <f t="shared" si="591"/>
        <v>46087</v>
      </c>
      <c r="O1569" s="3">
        <f t="shared" si="592"/>
        <v>29.561898652982681</v>
      </c>
      <c r="P1569" s="13">
        <f t="shared" si="582"/>
        <v>109130</v>
      </c>
      <c r="Q1569" s="13">
        <f t="shared" si="593"/>
        <v>0</v>
      </c>
      <c r="R1569" s="13">
        <f>tarifest3(A1569-$K$3,$A$3,Param!$B$10,Param!$C$10,Param!$D$10,Param!$E$10,Param!$B$11,Param!$C$11,Param!$D$11,Param!$E$11)</f>
        <v>51847</v>
      </c>
      <c r="S1569" s="3">
        <f t="shared" si="594"/>
        <v>33.256574727389356</v>
      </c>
      <c r="T1569" s="3">
        <f>IF(A1569&lt;$K$3,$K$2,tarifest3grenz(A1569-$K$3,$A$3,Param!$B$10,Param!$C$10,Param!$D$10,Param!$E$10,Param!$B$11,Param!$C$11,Param!$D$11,Param!$E$11))*100</f>
        <v>42</v>
      </c>
      <c r="U1569" s="3">
        <f>MAX(K1569-tarifest3($K$3,$A$3,Param!$B$10,Param!$C$10,Param!$D$10,Param!$E$10,Param!$B$11,Param!$C$11,Param!$D$11,Param!$E$11),0)</f>
        <v>55257</v>
      </c>
      <c r="V1569" s="3">
        <f t="shared" si="595"/>
        <v>35.443874278383582</v>
      </c>
      <c r="W1569" s="3">
        <f t="shared" si="596"/>
        <v>42</v>
      </c>
      <c r="X1569" s="3">
        <f>soli3grenz(K1569,$A$3,Param!$J$9,Param!$J$10,Param!$J$11)*100</f>
        <v>5.5</v>
      </c>
      <c r="Y1569" s="13">
        <f t="shared" si="583"/>
        <v>55257</v>
      </c>
      <c r="Z1569" s="3">
        <f t="shared" si="597"/>
        <v>35.443874278383582</v>
      </c>
      <c r="AA1569" s="13">
        <f t="shared" si="584"/>
        <v>42</v>
      </c>
      <c r="AB1569" s="13">
        <f t="shared" si="585"/>
        <v>-3971.75</v>
      </c>
      <c r="AC1569" s="13">
        <f t="shared" si="586"/>
        <v>-2.5476266837716466</v>
      </c>
      <c r="AD1569" s="13">
        <f t="shared" si="587"/>
        <v>-2.3099999999999952</v>
      </c>
      <c r="AE1569" s="3">
        <f t="shared" si="588"/>
        <v>0</v>
      </c>
      <c r="AF1569" s="13">
        <f t="shared" si="577"/>
        <v>3971.75</v>
      </c>
      <c r="AG1569" s="13">
        <f t="shared" si="598"/>
        <v>2.5476266837716466</v>
      </c>
      <c r="AH1569" s="13">
        <f t="shared" si="578"/>
        <v>2.5476266837716466</v>
      </c>
    </row>
    <row r="1570" spans="1:34" x14ac:dyDescent="0.2">
      <c r="A1570" s="8">
        <f t="shared" si="599"/>
        <v>156000</v>
      </c>
      <c r="B1570" s="9">
        <f t="shared" si="576"/>
        <v>156</v>
      </c>
      <c r="C1570" s="13">
        <f>tarifest3(A1570,$A$3,Param!$B$5,Param!$C$5,Param!$D$5,Param!$E$5,Param!$B$6,Param!$C$6,Param!$D$6,Param!$E$6)</f>
        <v>56183</v>
      </c>
      <c r="D1570" s="3">
        <f t="shared" si="589"/>
        <v>36.014743589743588</v>
      </c>
      <c r="E1570" s="3">
        <f>tarifest3grenz(A1570,$A$3,Param!$B$5,Param!$C$5,Param!$D$5,Param!$E$5,Param!$B$6,Param!$C$6,Param!$D$6,Param!$E$6)*100</f>
        <v>42</v>
      </c>
      <c r="F1570" s="13">
        <f>soli3(C1570,$A$3,Param!$J$4,Param!$J$5,Param!$J$6)</f>
        <v>3090.06</v>
      </c>
      <c r="G1570" s="3">
        <f>soli3grenz(C1570,$A$3,Param!$J$4,Param!$J$5,Param!$J$6)*100</f>
        <v>5.5</v>
      </c>
      <c r="H1570" s="13">
        <f t="shared" si="580"/>
        <v>59273.06</v>
      </c>
      <c r="I1570" s="3">
        <f t="shared" si="579"/>
        <v>37.995551282051281</v>
      </c>
      <c r="J1570" s="13">
        <f t="shared" si="581"/>
        <v>44.309999999999995</v>
      </c>
      <c r="K1570" s="13">
        <f>tarifest3(A1570,$A$3,Param!$B$10,Param!$C$10,Param!$D$10,Param!$E$10,Param!$B$11,Param!$C$11,Param!$D$11,Param!$E$11)</f>
        <v>60529</v>
      </c>
      <c r="L1570" s="3">
        <f t="shared" si="590"/>
        <v>38.800641025641028</v>
      </c>
      <c r="M1570" s="3">
        <f>tarifest3grenz(A1570,$A$3,Param!$B$10,Param!$C$10,Param!$D$10,Param!$E$10,Param!$B$11,Param!$C$11,Param!$D$11,Param!$E$11)*100</f>
        <v>42</v>
      </c>
      <c r="N1570" s="3">
        <f t="shared" si="591"/>
        <v>46129</v>
      </c>
      <c r="O1570" s="3">
        <f t="shared" si="592"/>
        <v>29.569871794871794</v>
      </c>
      <c r="P1570" s="13">
        <f t="shared" si="582"/>
        <v>109200</v>
      </c>
      <c r="Q1570" s="13">
        <f t="shared" si="593"/>
        <v>0</v>
      </c>
      <c r="R1570" s="13">
        <f>tarifest3(A1570-$K$3,$A$3,Param!$B$10,Param!$C$10,Param!$D$10,Param!$E$10,Param!$B$11,Param!$C$11,Param!$D$11,Param!$E$11)</f>
        <v>51889</v>
      </c>
      <c r="S1570" s="3">
        <f t="shared" si="594"/>
        <v>33.262179487179488</v>
      </c>
      <c r="T1570" s="3">
        <f>IF(A1570&lt;$K$3,$K$2,tarifest3grenz(A1570-$K$3,$A$3,Param!$B$10,Param!$C$10,Param!$D$10,Param!$E$10,Param!$B$11,Param!$C$11,Param!$D$11,Param!$E$11))*100</f>
        <v>42</v>
      </c>
      <c r="U1570" s="3">
        <f>MAX(K1570-tarifest3($K$3,$A$3,Param!$B$10,Param!$C$10,Param!$D$10,Param!$E$10,Param!$B$11,Param!$C$11,Param!$D$11,Param!$E$11),0)</f>
        <v>55299</v>
      </c>
      <c r="V1570" s="3">
        <f t="shared" si="595"/>
        <v>35.448076923076918</v>
      </c>
      <c r="W1570" s="3">
        <f t="shared" si="596"/>
        <v>42</v>
      </c>
      <c r="X1570" s="3">
        <f>soli3grenz(K1570,$A$3,Param!$J$9,Param!$J$10,Param!$J$11)*100</f>
        <v>5.5</v>
      </c>
      <c r="Y1570" s="13">
        <f t="shared" si="583"/>
        <v>55299</v>
      </c>
      <c r="Z1570" s="3">
        <f t="shared" si="597"/>
        <v>35.448076923076918</v>
      </c>
      <c r="AA1570" s="13">
        <f t="shared" si="584"/>
        <v>42</v>
      </c>
      <c r="AB1570" s="13">
        <f t="shared" si="585"/>
        <v>-3974.0599999999977</v>
      </c>
      <c r="AC1570" s="13">
        <f t="shared" si="586"/>
        <v>-2.5474743589743625</v>
      </c>
      <c r="AD1570" s="13">
        <f t="shared" si="587"/>
        <v>-2.3099999999999952</v>
      </c>
      <c r="AE1570" s="3">
        <f t="shared" si="588"/>
        <v>0</v>
      </c>
      <c r="AF1570" s="13">
        <f t="shared" si="577"/>
        <v>3974.0599999999977</v>
      </c>
      <c r="AG1570" s="13">
        <f t="shared" si="598"/>
        <v>2.5474743589743625</v>
      </c>
      <c r="AH1570" s="13">
        <f t="shared" si="578"/>
        <v>2.5474743589743625</v>
      </c>
    </row>
    <row r="1571" spans="1:34" x14ac:dyDescent="0.2">
      <c r="A1571" s="8">
        <f t="shared" si="599"/>
        <v>156100</v>
      </c>
      <c r="B1571" s="9">
        <f t="shared" si="576"/>
        <v>156.1</v>
      </c>
      <c r="C1571" s="13">
        <f>tarifest3(A1571,$A$3,Param!$B$5,Param!$C$5,Param!$D$5,Param!$E$5,Param!$B$6,Param!$C$6,Param!$D$6,Param!$E$6)</f>
        <v>56225</v>
      </c>
      <c r="D1571" s="3">
        <f t="shared" si="589"/>
        <v>36.018577834721334</v>
      </c>
      <c r="E1571" s="3">
        <f>tarifest3grenz(A1571,$A$3,Param!$B$5,Param!$C$5,Param!$D$5,Param!$E$5,Param!$B$6,Param!$C$6,Param!$D$6,Param!$E$6)*100</f>
        <v>42</v>
      </c>
      <c r="F1571" s="13">
        <f>soli3(C1571,$A$3,Param!$J$4,Param!$J$5,Param!$J$6)</f>
        <v>3092.37</v>
      </c>
      <c r="G1571" s="3">
        <f>soli3grenz(C1571,$A$3,Param!$J$4,Param!$J$5,Param!$J$6)*100</f>
        <v>5.5</v>
      </c>
      <c r="H1571" s="13">
        <f t="shared" si="580"/>
        <v>59317.37</v>
      </c>
      <c r="I1571" s="3">
        <f t="shared" si="579"/>
        <v>37.999596412556059</v>
      </c>
      <c r="J1571" s="13">
        <f t="shared" si="581"/>
        <v>44.309999999999995</v>
      </c>
      <c r="K1571" s="13">
        <f>tarifest3(A1571,$A$3,Param!$B$10,Param!$C$10,Param!$D$10,Param!$E$10,Param!$B$11,Param!$C$11,Param!$D$11,Param!$E$11)</f>
        <v>60571</v>
      </c>
      <c r="L1571" s="3">
        <f t="shared" si="590"/>
        <v>38.802690582959642</v>
      </c>
      <c r="M1571" s="3">
        <f>tarifest3grenz(A1571,$A$3,Param!$B$10,Param!$C$10,Param!$D$10,Param!$E$10,Param!$B$11,Param!$C$11,Param!$D$11,Param!$E$11)*100</f>
        <v>42</v>
      </c>
      <c r="N1571" s="3">
        <f t="shared" si="591"/>
        <v>46171</v>
      </c>
      <c r="O1571" s="3">
        <f t="shared" si="592"/>
        <v>29.577834721332479</v>
      </c>
      <c r="P1571" s="13">
        <f t="shared" si="582"/>
        <v>109270</v>
      </c>
      <c r="Q1571" s="13">
        <f t="shared" si="593"/>
        <v>0</v>
      </c>
      <c r="R1571" s="13">
        <f>tarifest3(A1571-$K$3,$A$3,Param!$B$10,Param!$C$10,Param!$D$10,Param!$E$10,Param!$B$11,Param!$C$11,Param!$D$11,Param!$E$11)</f>
        <v>51931</v>
      </c>
      <c r="S1571" s="3">
        <f t="shared" si="594"/>
        <v>33.267777065983346</v>
      </c>
      <c r="T1571" s="3">
        <f>IF(A1571&lt;$K$3,$K$2,tarifest3grenz(A1571-$K$3,$A$3,Param!$B$10,Param!$C$10,Param!$D$10,Param!$E$10,Param!$B$11,Param!$C$11,Param!$D$11,Param!$E$11))*100</f>
        <v>42</v>
      </c>
      <c r="U1571" s="3">
        <f>MAX(K1571-tarifest3($K$3,$A$3,Param!$B$10,Param!$C$10,Param!$D$10,Param!$E$10,Param!$B$11,Param!$C$11,Param!$D$11,Param!$E$11),0)</f>
        <v>55341</v>
      </c>
      <c r="V1571" s="3">
        <f t="shared" si="595"/>
        <v>35.452274183215884</v>
      </c>
      <c r="W1571" s="3">
        <f t="shared" si="596"/>
        <v>42</v>
      </c>
      <c r="X1571" s="3">
        <f>soli3grenz(K1571,$A$3,Param!$J$9,Param!$J$10,Param!$J$11)*100</f>
        <v>5.5</v>
      </c>
      <c r="Y1571" s="13">
        <f t="shared" si="583"/>
        <v>55341</v>
      </c>
      <c r="Z1571" s="3">
        <f t="shared" si="597"/>
        <v>35.452274183215884</v>
      </c>
      <c r="AA1571" s="13">
        <f t="shared" si="584"/>
        <v>42</v>
      </c>
      <c r="AB1571" s="13">
        <f t="shared" si="585"/>
        <v>-3976.3700000000026</v>
      </c>
      <c r="AC1571" s="13">
        <f t="shared" si="586"/>
        <v>-2.5473222293401747</v>
      </c>
      <c r="AD1571" s="13">
        <f t="shared" si="587"/>
        <v>-2.3099999999999952</v>
      </c>
      <c r="AE1571" s="3">
        <f t="shared" si="588"/>
        <v>0</v>
      </c>
      <c r="AF1571" s="13">
        <f t="shared" si="577"/>
        <v>3976.3700000000026</v>
      </c>
      <c r="AG1571" s="13">
        <f t="shared" si="598"/>
        <v>2.5473222293401747</v>
      </c>
      <c r="AH1571" s="13">
        <f t="shared" si="578"/>
        <v>2.5473222293401747</v>
      </c>
    </row>
    <row r="1572" spans="1:34" x14ac:dyDescent="0.2">
      <c r="A1572" s="8">
        <f t="shared" si="599"/>
        <v>156200</v>
      </c>
      <c r="B1572" s="9">
        <f t="shared" si="576"/>
        <v>156.19999999999999</v>
      </c>
      <c r="C1572" s="13">
        <f>tarifest3(A1572,$A$3,Param!$B$5,Param!$C$5,Param!$D$5,Param!$E$5,Param!$B$6,Param!$C$6,Param!$D$6,Param!$E$6)</f>
        <v>56267</v>
      </c>
      <c r="D1572" s="3">
        <f t="shared" si="589"/>
        <v>36.022407170294493</v>
      </c>
      <c r="E1572" s="3">
        <f>tarifest3grenz(A1572,$A$3,Param!$B$5,Param!$C$5,Param!$D$5,Param!$E$5,Param!$B$6,Param!$C$6,Param!$D$6,Param!$E$6)*100</f>
        <v>42</v>
      </c>
      <c r="F1572" s="13">
        <f>soli3(C1572,$A$3,Param!$J$4,Param!$J$5,Param!$J$6)</f>
        <v>3094.68</v>
      </c>
      <c r="G1572" s="3">
        <f>soli3grenz(C1572,$A$3,Param!$J$4,Param!$J$5,Param!$J$6)*100</f>
        <v>5.5</v>
      </c>
      <c r="H1572" s="13">
        <f t="shared" si="580"/>
        <v>59361.68</v>
      </c>
      <c r="I1572" s="3">
        <f t="shared" si="579"/>
        <v>38.00363636363636</v>
      </c>
      <c r="J1572" s="13">
        <f t="shared" si="581"/>
        <v>44.309999999999995</v>
      </c>
      <c r="K1572" s="13">
        <f>tarifest3(A1572,$A$3,Param!$B$10,Param!$C$10,Param!$D$10,Param!$E$10,Param!$B$11,Param!$C$11,Param!$D$11,Param!$E$11)</f>
        <v>60613</v>
      </c>
      <c r="L1572" s="3">
        <f t="shared" si="590"/>
        <v>38.804737516005119</v>
      </c>
      <c r="M1572" s="3">
        <f>tarifest3grenz(A1572,$A$3,Param!$B$10,Param!$C$10,Param!$D$10,Param!$E$10,Param!$B$11,Param!$C$11,Param!$D$11,Param!$E$11)*100</f>
        <v>42</v>
      </c>
      <c r="N1572" s="3">
        <f t="shared" si="591"/>
        <v>46213</v>
      </c>
      <c r="O1572" s="3">
        <f t="shared" si="592"/>
        <v>29.585787451984636</v>
      </c>
      <c r="P1572" s="13">
        <f t="shared" si="582"/>
        <v>109340</v>
      </c>
      <c r="Q1572" s="13">
        <f t="shared" si="593"/>
        <v>0</v>
      </c>
      <c r="R1572" s="13">
        <f>tarifest3(A1572-$K$3,$A$3,Param!$B$10,Param!$C$10,Param!$D$10,Param!$E$10,Param!$B$11,Param!$C$11,Param!$D$11,Param!$E$11)</f>
        <v>51973</v>
      </c>
      <c r="S1572" s="3">
        <f t="shared" si="594"/>
        <v>33.273367477592828</v>
      </c>
      <c r="T1572" s="3">
        <f>IF(A1572&lt;$K$3,$K$2,tarifest3grenz(A1572-$K$3,$A$3,Param!$B$10,Param!$C$10,Param!$D$10,Param!$E$10,Param!$B$11,Param!$C$11,Param!$D$11,Param!$E$11))*100</f>
        <v>42</v>
      </c>
      <c r="U1572" s="3">
        <f>MAX(K1572-tarifest3($K$3,$A$3,Param!$B$10,Param!$C$10,Param!$D$10,Param!$E$10,Param!$B$11,Param!$C$11,Param!$D$11,Param!$E$11),0)</f>
        <v>55383</v>
      </c>
      <c r="V1572" s="3">
        <f t="shared" si="595"/>
        <v>35.456466069142124</v>
      </c>
      <c r="W1572" s="3">
        <f t="shared" si="596"/>
        <v>42</v>
      </c>
      <c r="X1572" s="3">
        <f>soli3grenz(K1572,$A$3,Param!$J$9,Param!$J$10,Param!$J$11)*100</f>
        <v>5.5</v>
      </c>
      <c r="Y1572" s="13">
        <f t="shared" si="583"/>
        <v>55383</v>
      </c>
      <c r="Z1572" s="3">
        <f t="shared" si="597"/>
        <v>35.456466069142124</v>
      </c>
      <c r="AA1572" s="13">
        <f t="shared" si="584"/>
        <v>42</v>
      </c>
      <c r="AB1572" s="13">
        <f t="shared" si="585"/>
        <v>-3978.6800000000003</v>
      </c>
      <c r="AC1572" s="13">
        <f t="shared" si="586"/>
        <v>-2.5471702944942365</v>
      </c>
      <c r="AD1572" s="13">
        <f t="shared" si="587"/>
        <v>-2.3099999999999952</v>
      </c>
      <c r="AE1572" s="3">
        <f t="shared" si="588"/>
        <v>0</v>
      </c>
      <c r="AF1572" s="13">
        <f t="shared" si="577"/>
        <v>3978.6800000000003</v>
      </c>
      <c r="AG1572" s="13">
        <f t="shared" si="598"/>
        <v>2.5471702944942365</v>
      </c>
      <c r="AH1572" s="13">
        <f t="shared" si="578"/>
        <v>2.5471702944942365</v>
      </c>
    </row>
    <row r="1573" spans="1:34" x14ac:dyDescent="0.2">
      <c r="A1573" s="8">
        <f t="shared" si="599"/>
        <v>156300</v>
      </c>
      <c r="B1573" s="9">
        <f t="shared" si="576"/>
        <v>156.30000000000001</v>
      </c>
      <c r="C1573" s="13">
        <f>tarifest3(A1573,$A$3,Param!$B$5,Param!$C$5,Param!$D$5,Param!$E$5,Param!$B$6,Param!$C$6,Param!$D$6,Param!$E$6)</f>
        <v>56309</v>
      </c>
      <c r="D1573" s="3">
        <f t="shared" si="589"/>
        <v>36.026231605886117</v>
      </c>
      <c r="E1573" s="3">
        <f>tarifest3grenz(A1573,$A$3,Param!$B$5,Param!$C$5,Param!$D$5,Param!$E$5,Param!$B$6,Param!$C$6,Param!$D$6,Param!$E$6)*100</f>
        <v>42</v>
      </c>
      <c r="F1573" s="13">
        <f>soli3(C1573,$A$3,Param!$J$4,Param!$J$5,Param!$J$6)</f>
        <v>3096.99</v>
      </c>
      <c r="G1573" s="3">
        <f>soli3grenz(C1573,$A$3,Param!$J$4,Param!$J$5,Param!$J$6)*100</f>
        <v>5.5</v>
      </c>
      <c r="H1573" s="13">
        <f t="shared" si="580"/>
        <v>59405.99</v>
      </c>
      <c r="I1573" s="3">
        <f t="shared" si="579"/>
        <v>38.007671145233523</v>
      </c>
      <c r="J1573" s="13">
        <f t="shared" si="581"/>
        <v>44.309999999999995</v>
      </c>
      <c r="K1573" s="13">
        <f>tarifest3(A1573,$A$3,Param!$B$10,Param!$C$10,Param!$D$10,Param!$E$10,Param!$B$11,Param!$C$11,Param!$D$11,Param!$E$11)</f>
        <v>60655</v>
      </c>
      <c r="L1573" s="3">
        <f t="shared" si="590"/>
        <v>38.806781829814454</v>
      </c>
      <c r="M1573" s="3">
        <f>tarifest3grenz(A1573,$A$3,Param!$B$10,Param!$C$10,Param!$D$10,Param!$E$10,Param!$B$11,Param!$C$11,Param!$D$11,Param!$E$11)*100</f>
        <v>42</v>
      </c>
      <c r="N1573" s="3">
        <f t="shared" si="591"/>
        <v>46255</v>
      </c>
      <c r="O1573" s="3">
        <f t="shared" si="592"/>
        <v>29.593730006397951</v>
      </c>
      <c r="P1573" s="13">
        <f t="shared" si="582"/>
        <v>109410</v>
      </c>
      <c r="Q1573" s="13">
        <f t="shared" si="593"/>
        <v>0</v>
      </c>
      <c r="R1573" s="13">
        <f>tarifest3(A1573-$K$3,$A$3,Param!$B$10,Param!$C$10,Param!$D$10,Param!$E$10,Param!$B$11,Param!$C$11,Param!$D$11,Param!$E$11)</f>
        <v>52015</v>
      </c>
      <c r="S1573" s="3">
        <f t="shared" si="594"/>
        <v>33.278950735764553</v>
      </c>
      <c r="T1573" s="3">
        <f>IF(A1573&lt;$K$3,$K$2,tarifest3grenz(A1573-$K$3,$A$3,Param!$B$10,Param!$C$10,Param!$D$10,Param!$E$10,Param!$B$11,Param!$C$11,Param!$D$11,Param!$E$11))*100</f>
        <v>42</v>
      </c>
      <c r="U1573" s="3">
        <f>MAX(K1573-tarifest3($K$3,$A$3,Param!$B$10,Param!$C$10,Param!$D$10,Param!$E$10,Param!$B$11,Param!$C$11,Param!$D$11,Param!$E$11),0)</f>
        <v>55425</v>
      </c>
      <c r="V1573" s="3">
        <f t="shared" si="595"/>
        <v>35.460652591170827</v>
      </c>
      <c r="W1573" s="3">
        <f t="shared" si="596"/>
        <v>42</v>
      </c>
      <c r="X1573" s="3">
        <f>soli3grenz(K1573,$A$3,Param!$J$9,Param!$J$10,Param!$J$11)*100</f>
        <v>5.5</v>
      </c>
      <c r="Y1573" s="13">
        <f t="shared" si="583"/>
        <v>55425</v>
      </c>
      <c r="Z1573" s="3">
        <f t="shared" si="597"/>
        <v>35.460652591170827</v>
      </c>
      <c r="AA1573" s="13">
        <f t="shared" si="584"/>
        <v>42</v>
      </c>
      <c r="AB1573" s="13">
        <f t="shared" si="585"/>
        <v>-3980.989999999998</v>
      </c>
      <c r="AC1573" s="13">
        <f t="shared" si="586"/>
        <v>-2.5470185540626957</v>
      </c>
      <c r="AD1573" s="13">
        <f t="shared" si="587"/>
        <v>-2.3099999999999952</v>
      </c>
      <c r="AE1573" s="3">
        <f t="shared" si="588"/>
        <v>0</v>
      </c>
      <c r="AF1573" s="13">
        <f t="shared" si="577"/>
        <v>3980.989999999998</v>
      </c>
      <c r="AG1573" s="13">
        <f t="shared" si="598"/>
        <v>2.5470185540626957</v>
      </c>
      <c r="AH1573" s="13">
        <f t="shared" si="578"/>
        <v>2.5470185540626957</v>
      </c>
    </row>
    <row r="1574" spans="1:34" x14ac:dyDescent="0.2">
      <c r="A1574" s="8">
        <f t="shared" si="599"/>
        <v>156400</v>
      </c>
      <c r="B1574" s="9">
        <f t="shared" si="576"/>
        <v>156.4</v>
      </c>
      <c r="C1574" s="13">
        <f>tarifest3(A1574,$A$3,Param!$B$5,Param!$C$5,Param!$D$5,Param!$E$5,Param!$B$6,Param!$C$6,Param!$D$6,Param!$E$6)</f>
        <v>56351</v>
      </c>
      <c r="D1574" s="3">
        <f t="shared" si="589"/>
        <v>36.03005115089514</v>
      </c>
      <c r="E1574" s="3">
        <f>tarifest3grenz(A1574,$A$3,Param!$B$5,Param!$C$5,Param!$D$5,Param!$E$5,Param!$B$6,Param!$C$6,Param!$D$6,Param!$E$6)*100</f>
        <v>42</v>
      </c>
      <c r="F1574" s="13">
        <f>soli3(C1574,$A$3,Param!$J$4,Param!$J$5,Param!$J$6)</f>
        <v>3099.3</v>
      </c>
      <c r="G1574" s="3">
        <f>soli3grenz(C1574,$A$3,Param!$J$4,Param!$J$5,Param!$J$6)*100</f>
        <v>5.5</v>
      </c>
      <c r="H1574" s="13">
        <f t="shared" si="580"/>
        <v>59450.3</v>
      </c>
      <c r="I1574" s="3">
        <f t="shared" si="579"/>
        <v>38.011700767263427</v>
      </c>
      <c r="J1574" s="13">
        <f t="shared" si="581"/>
        <v>44.309999999999995</v>
      </c>
      <c r="K1574" s="13">
        <f>tarifest3(A1574,$A$3,Param!$B$10,Param!$C$10,Param!$D$10,Param!$E$10,Param!$B$11,Param!$C$11,Param!$D$11,Param!$E$11)</f>
        <v>60697</v>
      </c>
      <c r="L1574" s="3">
        <f t="shared" si="590"/>
        <v>38.808823529411761</v>
      </c>
      <c r="M1574" s="3">
        <f>tarifest3grenz(A1574,$A$3,Param!$B$10,Param!$C$10,Param!$D$10,Param!$E$10,Param!$B$11,Param!$C$11,Param!$D$11,Param!$E$11)*100</f>
        <v>42</v>
      </c>
      <c r="N1574" s="3">
        <f t="shared" si="591"/>
        <v>46297</v>
      </c>
      <c r="O1574" s="3">
        <f t="shared" si="592"/>
        <v>29.601662404092071</v>
      </c>
      <c r="P1574" s="13">
        <f t="shared" si="582"/>
        <v>109480</v>
      </c>
      <c r="Q1574" s="13">
        <f t="shared" si="593"/>
        <v>0</v>
      </c>
      <c r="R1574" s="13">
        <f>tarifest3(A1574-$K$3,$A$3,Param!$B$10,Param!$C$10,Param!$D$10,Param!$E$10,Param!$B$11,Param!$C$11,Param!$D$11,Param!$E$11)</f>
        <v>52057</v>
      </c>
      <c r="S1574" s="3">
        <f t="shared" si="594"/>
        <v>33.284526854219948</v>
      </c>
      <c r="T1574" s="3">
        <f>IF(A1574&lt;$K$3,$K$2,tarifest3grenz(A1574-$K$3,$A$3,Param!$B$10,Param!$C$10,Param!$D$10,Param!$E$10,Param!$B$11,Param!$C$11,Param!$D$11,Param!$E$11))*100</f>
        <v>42</v>
      </c>
      <c r="U1574" s="3">
        <f>MAX(K1574-tarifest3($K$3,$A$3,Param!$B$10,Param!$C$10,Param!$D$10,Param!$E$10,Param!$B$11,Param!$C$11,Param!$D$11,Param!$E$11),0)</f>
        <v>55467</v>
      </c>
      <c r="V1574" s="3">
        <f t="shared" si="595"/>
        <v>35.464833759590789</v>
      </c>
      <c r="W1574" s="3">
        <f t="shared" si="596"/>
        <v>42</v>
      </c>
      <c r="X1574" s="3">
        <f>soli3grenz(K1574,$A$3,Param!$J$9,Param!$J$10,Param!$J$11)*100</f>
        <v>5.5</v>
      </c>
      <c r="Y1574" s="13">
        <f t="shared" si="583"/>
        <v>55467</v>
      </c>
      <c r="Z1574" s="3">
        <f t="shared" si="597"/>
        <v>35.464833759590789</v>
      </c>
      <c r="AA1574" s="13">
        <f t="shared" si="584"/>
        <v>42</v>
      </c>
      <c r="AB1574" s="13">
        <f t="shared" si="585"/>
        <v>-3983.3000000000029</v>
      </c>
      <c r="AC1574" s="13">
        <f t="shared" si="586"/>
        <v>-2.5468670076726383</v>
      </c>
      <c r="AD1574" s="13">
        <f t="shared" si="587"/>
        <v>-2.3099999999999952</v>
      </c>
      <c r="AE1574" s="3">
        <f t="shared" si="588"/>
        <v>0</v>
      </c>
      <c r="AF1574" s="13">
        <f t="shared" si="577"/>
        <v>3983.3000000000029</v>
      </c>
      <c r="AG1574" s="13">
        <f t="shared" si="598"/>
        <v>2.5468670076726383</v>
      </c>
      <c r="AH1574" s="13">
        <f t="shared" si="578"/>
        <v>2.5468670076726383</v>
      </c>
    </row>
    <row r="1575" spans="1:34" x14ac:dyDescent="0.2">
      <c r="A1575" s="8">
        <f t="shared" si="599"/>
        <v>156500</v>
      </c>
      <c r="B1575" s="9">
        <f t="shared" si="576"/>
        <v>156.5</v>
      </c>
      <c r="C1575" s="13">
        <f>tarifest3(A1575,$A$3,Param!$B$5,Param!$C$5,Param!$D$5,Param!$E$5,Param!$B$6,Param!$C$6,Param!$D$6,Param!$E$6)</f>
        <v>56393</v>
      </c>
      <c r="D1575" s="3">
        <f t="shared" si="589"/>
        <v>36.033865814696483</v>
      </c>
      <c r="E1575" s="3">
        <f>tarifest3grenz(A1575,$A$3,Param!$B$5,Param!$C$5,Param!$D$5,Param!$E$5,Param!$B$6,Param!$C$6,Param!$D$6,Param!$E$6)*100</f>
        <v>42</v>
      </c>
      <c r="F1575" s="13">
        <f>soli3(C1575,$A$3,Param!$J$4,Param!$J$5,Param!$J$6)</f>
        <v>3101.61</v>
      </c>
      <c r="G1575" s="3">
        <f>soli3grenz(C1575,$A$3,Param!$J$4,Param!$J$5,Param!$J$6)*100</f>
        <v>5.5</v>
      </c>
      <c r="H1575" s="13">
        <f t="shared" si="580"/>
        <v>59494.61</v>
      </c>
      <c r="I1575" s="3">
        <f t="shared" si="579"/>
        <v>38.015725239616614</v>
      </c>
      <c r="J1575" s="13">
        <f t="shared" si="581"/>
        <v>44.309999999999995</v>
      </c>
      <c r="K1575" s="13">
        <f>tarifest3(A1575,$A$3,Param!$B$10,Param!$C$10,Param!$D$10,Param!$E$10,Param!$B$11,Param!$C$11,Param!$D$11,Param!$E$11)</f>
        <v>60739</v>
      </c>
      <c r="L1575" s="3">
        <f t="shared" si="590"/>
        <v>38.810862619808304</v>
      </c>
      <c r="M1575" s="3">
        <f>tarifest3grenz(A1575,$A$3,Param!$B$10,Param!$C$10,Param!$D$10,Param!$E$10,Param!$B$11,Param!$C$11,Param!$D$11,Param!$E$11)*100</f>
        <v>42</v>
      </c>
      <c r="N1575" s="3">
        <f t="shared" si="591"/>
        <v>46339</v>
      </c>
      <c r="O1575" s="3">
        <f t="shared" si="592"/>
        <v>29.609584664536744</v>
      </c>
      <c r="P1575" s="13">
        <f t="shared" si="582"/>
        <v>109550</v>
      </c>
      <c r="Q1575" s="13">
        <f t="shared" si="593"/>
        <v>0</v>
      </c>
      <c r="R1575" s="13">
        <f>tarifest3(A1575-$K$3,$A$3,Param!$B$10,Param!$C$10,Param!$D$10,Param!$E$10,Param!$B$11,Param!$C$11,Param!$D$11,Param!$E$11)</f>
        <v>52099</v>
      </c>
      <c r="S1575" s="3">
        <f t="shared" si="594"/>
        <v>33.290095846645364</v>
      </c>
      <c r="T1575" s="3">
        <f>IF(A1575&lt;$K$3,$K$2,tarifest3grenz(A1575-$K$3,$A$3,Param!$B$10,Param!$C$10,Param!$D$10,Param!$E$10,Param!$B$11,Param!$C$11,Param!$D$11,Param!$E$11))*100</f>
        <v>42</v>
      </c>
      <c r="U1575" s="3">
        <f>MAX(K1575-tarifest3($K$3,$A$3,Param!$B$10,Param!$C$10,Param!$D$10,Param!$E$10,Param!$B$11,Param!$C$11,Param!$D$11,Param!$E$11),0)</f>
        <v>55509</v>
      </c>
      <c r="V1575" s="3">
        <f t="shared" si="595"/>
        <v>35.469009584664533</v>
      </c>
      <c r="W1575" s="3">
        <f t="shared" si="596"/>
        <v>42</v>
      </c>
      <c r="X1575" s="3">
        <f>soli3grenz(K1575,$A$3,Param!$J$9,Param!$J$10,Param!$J$11)*100</f>
        <v>5.5</v>
      </c>
      <c r="Y1575" s="13">
        <f t="shared" si="583"/>
        <v>55509</v>
      </c>
      <c r="Z1575" s="3">
        <f t="shared" si="597"/>
        <v>35.469009584664533</v>
      </c>
      <c r="AA1575" s="13">
        <f t="shared" si="584"/>
        <v>42</v>
      </c>
      <c r="AB1575" s="13">
        <f t="shared" si="585"/>
        <v>-3985.6100000000006</v>
      </c>
      <c r="AC1575" s="13">
        <f t="shared" si="586"/>
        <v>-2.5467156549520809</v>
      </c>
      <c r="AD1575" s="13">
        <f t="shared" si="587"/>
        <v>-2.3099999999999952</v>
      </c>
      <c r="AE1575" s="3">
        <f t="shared" si="588"/>
        <v>0</v>
      </c>
      <c r="AF1575" s="13">
        <f t="shared" si="577"/>
        <v>3985.6100000000006</v>
      </c>
      <c r="AG1575" s="13">
        <f t="shared" si="598"/>
        <v>2.5467156549520809</v>
      </c>
      <c r="AH1575" s="13">
        <f t="shared" si="578"/>
        <v>2.5467156549520809</v>
      </c>
    </row>
    <row r="1576" spans="1:34" x14ac:dyDescent="0.2">
      <c r="A1576" s="8">
        <f t="shared" si="599"/>
        <v>156600</v>
      </c>
      <c r="B1576" s="9">
        <f t="shared" si="576"/>
        <v>156.6</v>
      </c>
      <c r="C1576" s="13">
        <f>tarifest3(A1576,$A$3,Param!$B$5,Param!$C$5,Param!$D$5,Param!$E$5,Param!$B$6,Param!$C$6,Param!$D$6,Param!$E$6)</f>
        <v>56435</v>
      </c>
      <c r="D1576" s="3">
        <f t="shared" si="589"/>
        <v>36.037675606641123</v>
      </c>
      <c r="E1576" s="3">
        <f>tarifest3grenz(A1576,$A$3,Param!$B$5,Param!$C$5,Param!$D$5,Param!$E$5,Param!$B$6,Param!$C$6,Param!$D$6,Param!$E$6)*100</f>
        <v>42</v>
      </c>
      <c r="F1576" s="13">
        <f>soli3(C1576,$A$3,Param!$J$4,Param!$J$5,Param!$J$6)</f>
        <v>3103.92</v>
      </c>
      <c r="G1576" s="3">
        <f>soli3grenz(C1576,$A$3,Param!$J$4,Param!$J$5,Param!$J$6)*100</f>
        <v>5.5</v>
      </c>
      <c r="H1576" s="13">
        <f t="shared" si="580"/>
        <v>59538.92</v>
      </c>
      <c r="I1576" s="3">
        <f t="shared" si="579"/>
        <v>38.019744572158366</v>
      </c>
      <c r="J1576" s="13">
        <f t="shared" si="581"/>
        <v>44.309999999999995</v>
      </c>
      <c r="K1576" s="13">
        <f>tarifest3(A1576,$A$3,Param!$B$10,Param!$C$10,Param!$D$10,Param!$E$10,Param!$B$11,Param!$C$11,Param!$D$11,Param!$E$11)</f>
        <v>60781</v>
      </c>
      <c r="L1576" s="3">
        <f t="shared" si="590"/>
        <v>38.812899106002554</v>
      </c>
      <c r="M1576" s="3">
        <f>tarifest3grenz(A1576,$A$3,Param!$B$10,Param!$C$10,Param!$D$10,Param!$E$10,Param!$B$11,Param!$C$11,Param!$D$11,Param!$E$11)*100</f>
        <v>42</v>
      </c>
      <c r="N1576" s="3">
        <f t="shared" si="591"/>
        <v>46381</v>
      </c>
      <c r="O1576" s="3">
        <f t="shared" si="592"/>
        <v>29.617496807151976</v>
      </c>
      <c r="P1576" s="13">
        <f t="shared" si="582"/>
        <v>109620</v>
      </c>
      <c r="Q1576" s="13">
        <f t="shared" si="593"/>
        <v>0</v>
      </c>
      <c r="R1576" s="13">
        <f>tarifest3(A1576-$K$3,$A$3,Param!$B$10,Param!$C$10,Param!$D$10,Param!$E$10,Param!$B$11,Param!$C$11,Param!$D$11,Param!$E$11)</f>
        <v>52141</v>
      </c>
      <c r="S1576" s="3">
        <f t="shared" si="594"/>
        <v>33.295657726692205</v>
      </c>
      <c r="T1576" s="3">
        <f>IF(A1576&lt;$K$3,$K$2,tarifest3grenz(A1576-$K$3,$A$3,Param!$B$10,Param!$C$10,Param!$D$10,Param!$E$10,Param!$B$11,Param!$C$11,Param!$D$11,Param!$E$11))*100</f>
        <v>42</v>
      </c>
      <c r="U1576" s="3">
        <f>MAX(K1576-tarifest3($K$3,$A$3,Param!$B$10,Param!$C$10,Param!$D$10,Param!$E$10,Param!$B$11,Param!$C$11,Param!$D$11,Param!$E$11),0)</f>
        <v>55551</v>
      </c>
      <c r="V1576" s="3">
        <f t="shared" si="595"/>
        <v>35.473180076628353</v>
      </c>
      <c r="W1576" s="3">
        <f t="shared" si="596"/>
        <v>42</v>
      </c>
      <c r="X1576" s="3">
        <f>soli3grenz(K1576,$A$3,Param!$J$9,Param!$J$10,Param!$J$11)*100</f>
        <v>5.5</v>
      </c>
      <c r="Y1576" s="13">
        <f t="shared" si="583"/>
        <v>55551</v>
      </c>
      <c r="Z1576" s="3">
        <f t="shared" si="597"/>
        <v>35.473180076628353</v>
      </c>
      <c r="AA1576" s="13">
        <f t="shared" si="584"/>
        <v>42</v>
      </c>
      <c r="AB1576" s="13">
        <f t="shared" si="585"/>
        <v>-3987.9199999999983</v>
      </c>
      <c r="AC1576" s="13">
        <f t="shared" si="586"/>
        <v>-2.5465644955300135</v>
      </c>
      <c r="AD1576" s="13">
        <f t="shared" si="587"/>
        <v>-2.3099999999999952</v>
      </c>
      <c r="AE1576" s="3">
        <f t="shared" si="588"/>
        <v>0</v>
      </c>
      <c r="AF1576" s="13">
        <f t="shared" si="577"/>
        <v>3987.9199999999983</v>
      </c>
      <c r="AG1576" s="13">
        <f t="shared" si="598"/>
        <v>2.5465644955300135</v>
      </c>
      <c r="AH1576" s="13">
        <f t="shared" si="578"/>
        <v>2.5465644955300135</v>
      </c>
    </row>
    <row r="1577" spans="1:34" x14ac:dyDescent="0.2">
      <c r="A1577" s="8">
        <f t="shared" si="599"/>
        <v>156700</v>
      </c>
      <c r="B1577" s="9">
        <f t="shared" si="576"/>
        <v>156.69999999999999</v>
      </c>
      <c r="C1577" s="13">
        <f>tarifest3(A1577,$A$3,Param!$B$5,Param!$C$5,Param!$D$5,Param!$E$5,Param!$B$6,Param!$C$6,Param!$D$6,Param!$E$6)</f>
        <v>56477</v>
      </c>
      <c r="D1577" s="3">
        <f t="shared" si="589"/>
        <v>36.041480536056156</v>
      </c>
      <c r="E1577" s="3">
        <f>tarifest3grenz(A1577,$A$3,Param!$B$5,Param!$C$5,Param!$D$5,Param!$E$5,Param!$B$6,Param!$C$6,Param!$D$6,Param!$E$6)*100</f>
        <v>42</v>
      </c>
      <c r="F1577" s="13">
        <f>soli3(C1577,$A$3,Param!$J$4,Param!$J$5,Param!$J$6)</f>
        <v>3106.23</v>
      </c>
      <c r="G1577" s="3">
        <f>soli3grenz(C1577,$A$3,Param!$J$4,Param!$J$5,Param!$J$6)*100</f>
        <v>5.5</v>
      </c>
      <c r="H1577" s="13">
        <f t="shared" si="580"/>
        <v>59583.23</v>
      </c>
      <c r="I1577" s="3">
        <f t="shared" si="579"/>
        <v>38.023758774728783</v>
      </c>
      <c r="J1577" s="13">
        <f t="shared" si="581"/>
        <v>44.309999999999995</v>
      </c>
      <c r="K1577" s="13">
        <f>tarifest3(A1577,$A$3,Param!$B$10,Param!$C$10,Param!$D$10,Param!$E$10,Param!$B$11,Param!$C$11,Param!$D$11,Param!$E$11)</f>
        <v>60823</v>
      </c>
      <c r="L1577" s="3">
        <f t="shared" si="590"/>
        <v>38.814932992980218</v>
      </c>
      <c r="M1577" s="3">
        <f>tarifest3grenz(A1577,$A$3,Param!$B$10,Param!$C$10,Param!$D$10,Param!$E$10,Param!$B$11,Param!$C$11,Param!$D$11,Param!$E$11)*100</f>
        <v>42</v>
      </c>
      <c r="N1577" s="3">
        <f t="shared" si="591"/>
        <v>46423</v>
      </c>
      <c r="O1577" s="3">
        <f t="shared" si="592"/>
        <v>29.625398851308233</v>
      </c>
      <c r="P1577" s="13">
        <f t="shared" si="582"/>
        <v>109690</v>
      </c>
      <c r="Q1577" s="13">
        <f t="shared" si="593"/>
        <v>0</v>
      </c>
      <c r="R1577" s="13">
        <f>tarifest3(A1577-$K$3,$A$3,Param!$B$10,Param!$C$10,Param!$D$10,Param!$E$10,Param!$B$11,Param!$C$11,Param!$D$11,Param!$E$11)</f>
        <v>52183</v>
      </c>
      <c r="S1577" s="3">
        <f t="shared" si="594"/>
        <v>33.301212507977027</v>
      </c>
      <c r="T1577" s="3">
        <f>IF(A1577&lt;$K$3,$K$2,tarifest3grenz(A1577-$K$3,$A$3,Param!$B$10,Param!$C$10,Param!$D$10,Param!$E$10,Param!$B$11,Param!$C$11,Param!$D$11,Param!$E$11))*100</f>
        <v>42</v>
      </c>
      <c r="U1577" s="3">
        <f>MAX(K1577-tarifest3($K$3,$A$3,Param!$B$10,Param!$C$10,Param!$D$10,Param!$E$10,Param!$B$11,Param!$C$11,Param!$D$11,Param!$E$11),0)</f>
        <v>55593</v>
      </c>
      <c r="V1577" s="3">
        <f t="shared" si="595"/>
        <v>35.477345245692405</v>
      </c>
      <c r="W1577" s="3">
        <f t="shared" si="596"/>
        <v>42</v>
      </c>
      <c r="X1577" s="3">
        <f>soli3grenz(K1577,$A$3,Param!$J$9,Param!$J$10,Param!$J$11)*100</f>
        <v>5.5</v>
      </c>
      <c r="Y1577" s="13">
        <f t="shared" si="583"/>
        <v>55593</v>
      </c>
      <c r="Z1577" s="3">
        <f t="shared" si="597"/>
        <v>35.477345245692405</v>
      </c>
      <c r="AA1577" s="13">
        <f t="shared" si="584"/>
        <v>42</v>
      </c>
      <c r="AB1577" s="13">
        <f t="shared" si="585"/>
        <v>-3990.2300000000032</v>
      </c>
      <c r="AC1577" s="13">
        <f t="shared" si="586"/>
        <v>-2.5464135290363785</v>
      </c>
      <c r="AD1577" s="13">
        <f t="shared" si="587"/>
        <v>-2.3099999999999952</v>
      </c>
      <c r="AE1577" s="3">
        <f t="shared" si="588"/>
        <v>0</v>
      </c>
      <c r="AF1577" s="13">
        <f t="shared" si="577"/>
        <v>3990.2300000000032</v>
      </c>
      <c r="AG1577" s="13">
        <f t="shared" si="598"/>
        <v>2.5464135290363785</v>
      </c>
      <c r="AH1577" s="13">
        <f t="shared" si="578"/>
        <v>2.5464135290363785</v>
      </c>
    </row>
    <row r="1578" spans="1:34" x14ac:dyDescent="0.2">
      <c r="A1578" s="8">
        <f t="shared" si="599"/>
        <v>156800</v>
      </c>
      <c r="B1578" s="9">
        <f t="shared" si="576"/>
        <v>156.80000000000001</v>
      </c>
      <c r="C1578" s="13">
        <f>tarifest3(A1578,$A$3,Param!$B$5,Param!$C$5,Param!$D$5,Param!$E$5,Param!$B$6,Param!$C$6,Param!$D$6,Param!$E$6)</f>
        <v>56519</v>
      </c>
      <c r="D1578" s="3">
        <f t="shared" si="589"/>
        <v>36.045280612244895</v>
      </c>
      <c r="E1578" s="3">
        <f>tarifest3grenz(A1578,$A$3,Param!$B$5,Param!$C$5,Param!$D$5,Param!$E$5,Param!$B$6,Param!$C$6,Param!$D$6,Param!$E$6)*100</f>
        <v>42</v>
      </c>
      <c r="F1578" s="13">
        <f>soli3(C1578,$A$3,Param!$J$4,Param!$J$5,Param!$J$6)</f>
        <v>3108.54</v>
      </c>
      <c r="G1578" s="3">
        <f>soli3grenz(C1578,$A$3,Param!$J$4,Param!$J$5,Param!$J$6)*100</f>
        <v>5.5</v>
      </c>
      <c r="H1578" s="13">
        <f t="shared" si="580"/>
        <v>59627.54</v>
      </c>
      <c r="I1578" s="3">
        <f t="shared" si="579"/>
        <v>38.027767857142855</v>
      </c>
      <c r="J1578" s="13">
        <f t="shared" si="581"/>
        <v>44.309999999999995</v>
      </c>
      <c r="K1578" s="13">
        <f>tarifest3(A1578,$A$3,Param!$B$10,Param!$C$10,Param!$D$10,Param!$E$10,Param!$B$11,Param!$C$11,Param!$D$11,Param!$E$11)</f>
        <v>60865</v>
      </c>
      <c r="L1578" s="3">
        <f t="shared" si="590"/>
        <v>38.816964285714285</v>
      </c>
      <c r="M1578" s="3">
        <f>tarifest3grenz(A1578,$A$3,Param!$B$10,Param!$C$10,Param!$D$10,Param!$E$10,Param!$B$11,Param!$C$11,Param!$D$11,Param!$E$11)*100</f>
        <v>42</v>
      </c>
      <c r="N1578" s="3">
        <f t="shared" si="591"/>
        <v>46465</v>
      </c>
      <c r="O1578" s="3">
        <f t="shared" si="592"/>
        <v>29.633290816326529</v>
      </c>
      <c r="P1578" s="13">
        <f t="shared" si="582"/>
        <v>109760</v>
      </c>
      <c r="Q1578" s="13">
        <f t="shared" si="593"/>
        <v>0</v>
      </c>
      <c r="R1578" s="13">
        <f>tarifest3(A1578-$K$3,$A$3,Param!$B$10,Param!$C$10,Param!$D$10,Param!$E$10,Param!$B$11,Param!$C$11,Param!$D$11,Param!$E$11)</f>
        <v>52225</v>
      </c>
      <c r="S1578" s="3">
        <f t="shared" si="594"/>
        <v>33.306760204081634</v>
      </c>
      <c r="T1578" s="3">
        <f>IF(A1578&lt;$K$3,$K$2,tarifest3grenz(A1578-$K$3,$A$3,Param!$B$10,Param!$C$10,Param!$D$10,Param!$E$10,Param!$B$11,Param!$C$11,Param!$D$11,Param!$E$11))*100</f>
        <v>42</v>
      </c>
      <c r="U1578" s="3">
        <f>MAX(K1578-tarifest3($K$3,$A$3,Param!$B$10,Param!$C$10,Param!$D$10,Param!$E$10,Param!$B$11,Param!$C$11,Param!$D$11,Param!$E$11),0)</f>
        <v>55635</v>
      </c>
      <c r="V1578" s="3">
        <f t="shared" si="595"/>
        <v>35.481505102040813</v>
      </c>
      <c r="W1578" s="3">
        <f t="shared" si="596"/>
        <v>42</v>
      </c>
      <c r="X1578" s="3">
        <f>soli3grenz(K1578,$A$3,Param!$J$9,Param!$J$10,Param!$J$11)*100</f>
        <v>5.5</v>
      </c>
      <c r="Y1578" s="13">
        <f t="shared" si="583"/>
        <v>55635</v>
      </c>
      <c r="Z1578" s="3">
        <f t="shared" si="597"/>
        <v>35.481505102040813</v>
      </c>
      <c r="AA1578" s="13">
        <f t="shared" si="584"/>
        <v>42</v>
      </c>
      <c r="AB1578" s="13">
        <f t="shared" si="585"/>
        <v>-3992.5400000000009</v>
      </c>
      <c r="AC1578" s="13">
        <f t="shared" si="586"/>
        <v>-2.5462627551020418</v>
      </c>
      <c r="AD1578" s="13">
        <f t="shared" si="587"/>
        <v>-2.3099999999999952</v>
      </c>
      <c r="AE1578" s="3">
        <f t="shared" si="588"/>
        <v>0</v>
      </c>
      <c r="AF1578" s="13">
        <f t="shared" si="577"/>
        <v>3992.5400000000009</v>
      </c>
      <c r="AG1578" s="13">
        <f t="shared" si="598"/>
        <v>2.5462627551020418</v>
      </c>
      <c r="AH1578" s="13">
        <f t="shared" si="578"/>
        <v>2.5462627551020418</v>
      </c>
    </row>
    <row r="1579" spans="1:34" x14ac:dyDescent="0.2">
      <c r="A1579" s="8">
        <f t="shared" si="599"/>
        <v>156900</v>
      </c>
      <c r="B1579" s="9">
        <f t="shared" si="576"/>
        <v>156.9</v>
      </c>
      <c r="C1579" s="13">
        <f>tarifest3(A1579,$A$3,Param!$B$5,Param!$C$5,Param!$D$5,Param!$E$5,Param!$B$6,Param!$C$6,Param!$D$6,Param!$E$6)</f>
        <v>56561</v>
      </c>
      <c r="D1579" s="3">
        <f t="shared" si="589"/>
        <v>36.049075844486936</v>
      </c>
      <c r="E1579" s="3">
        <f>tarifest3grenz(A1579,$A$3,Param!$B$5,Param!$C$5,Param!$D$5,Param!$E$5,Param!$B$6,Param!$C$6,Param!$D$6,Param!$E$6)*100</f>
        <v>42</v>
      </c>
      <c r="F1579" s="13">
        <f>soli3(C1579,$A$3,Param!$J$4,Param!$J$5,Param!$J$6)</f>
        <v>3110.85</v>
      </c>
      <c r="G1579" s="3">
        <f>soli3grenz(C1579,$A$3,Param!$J$4,Param!$J$5,Param!$J$6)*100</f>
        <v>5.5</v>
      </c>
      <c r="H1579" s="13">
        <f t="shared" si="580"/>
        <v>59671.85</v>
      </c>
      <c r="I1579" s="3">
        <f t="shared" si="579"/>
        <v>38.031771829190561</v>
      </c>
      <c r="J1579" s="13">
        <f t="shared" si="581"/>
        <v>44.309999999999995</v>
      </c>
      <c r="K1579" s="13">
        <f>tarifest3(A1579,$A$3,Param!$B$10,Param!$C$10,Param!$D$10,Param!$E$10,Param!$B$11,Param!$C$11,Param!$D$11,Param!$E$11)</f>
        <v>60907</v>
      </c>
      <c r="L1579" s="3">
        <f t="shared" si="590"/>
        <v>38.818992989165075</v>
      </c>
      <c r="M1579" s="3">
        <f>tarifest3grenz(A1579,$A$3,Param!$B$10,Param!$C$10,Param!$D$10,Param!$E$10,Param!$B$11,Param!$C$11,Param!$D$11,Param!$E$11)*100</f>
        <v>42</v>
      </c>
      <c r="N1579" s="3">
        <f t="shared" si="591"/>
        <v>46507</v>
      </c>
      <c r="O1579" s="3">
        <f t="shared" si="592"/>
        <v>29.641172721478647</v>
      </c>
      <c r="P1579" s="13">
        <f t="shared" si="582"/>
        <v>109830</v>
      </c>
      <c r="Q1579" s="13">
        <f t="shared" si="593"/>
        <v>0</v>
      </c>
      <c r="R1579" s="13">
        <f>tarifest3(A1579-$K$3,$A$3,Param!$B$10,Param!$C$10,Param!$D$10,Param!$E$10,Param!$B$11,Param!$C$11,Param!$D$11,Param!$E$11)</f>
        <v>52267</v>
      </c>
      <c r="S1579" s="3">
        <f t="shared" si="594"/>
        <v>33.312300828553219</v>
      </c>
      <c r="T1579" s="3">
        <f>IF(A1579&lt;$K$3,$K$2,tarifest3grenz(A1579-$K$3,$A$3,Param!$B$10,Param!$C$10,Param!$D$10,Param!$E$10,Param!$B$11,Param!$C$11,Param!$D$11,Param!$E$11))*100</f>
        <v>42</v>
      </c>
      <c r="U1579" s="3">
        <f>MAX(K1579-tarifest3($K$3,$A$3,Param!$B$10,Param!$C$10,Param!$D$10,Param!$E$10,Param!$B$11,Param!$C$11,Param!$D$11,Param!$E$11),0)</f>
        <v>55677</v>
      </c>
      <c r="V1579" s="3">
        <f t="shared" si="595"/>
        <v>35.485659655831739</v>
      </c>
      <c r="W1579" s="3">
        <f t="shared" si="596"/>
        <v>42</v>
      </c>
      <c r="X1579" s="3">
        <f>soli3grenz(K1579,$A$3,Param!$J$9,Param!$J$10,Param!$J$11)*100</f>
        <v>5.5</v>
      </c>
      <c r="Y1579" s="13">
        <f t="shared" si="583"/>
        <v>55677</v>
      </c>
      <c r="Z1579" s="3">
        <f t="shared" si="597"/>
        <v>35.485659655831739</v>
      </c>
      <c r="AA1579" s="13">
        <f t="shared" si="584"/>
        <v>42</v>
      </c>
      <c r="AB1579" s="13">
        <f t="shared" si="585"/>
        <v>-3994.8499999999985</v>
      </c>
      <c r="AC1579" s="13">
        <f t="shared" si="586"/>
        <v>-2.5461121733588215</v>
      </c>
      <c r="AD1579" s="13">
        <f t="shared" si="587"/>
        <v>-2.3099999999999952</v>
      </c>
      <c r="AE1579" s="3">
        <f t="shared" si="588"/>
        <v>0</v>
      </c>
      <c r="AF1579" s="13">
        <f t="shared" si="577"/>
        <v>3994.8499999999985</v>
      </c>
      <c r="AG1579" s="13">
        <f t="shared" si="598"/>
        <v>2.5461121733588215</v>
      </c>
      <c r="AH1579" s="13">
        <f t="shared" si="578"/>
        <v>2.5461121733588215</v>
      </c>
    </row>
    <row r="1580" spans="1:34" x14ac:dyDescent="0.2">
      <c r="A1580" s="8">
        <f t="shared" si="599"/>
        <v>157000</v>
      </c>
      <c r="B1580" s="9">
        <f t="shared" si="576"/>
        <v>157</v>
      </c>
      <c r="C1580" s="13">
        <f>tarifest3(A1580,$A$3,Param!$B$5,Param!$C$5,Param!$D$5,Param!$E$5,Param!$B$6,Param!$C$6,Param!$D$6,Param!$E$6)</f>
        <v>56603</v>
      </c>
      <c r="D1580" s="3">
        <f t="shared" si="589"/>
        <v>36.05286624203822</v>
      </c>
      <c r="E1580" s="3">
        <f>tarifest3grenz(A1580,$A$3,Param!$B$5,Param!$C$5,Param!$D$5,Param!$E$5,Param!$B$6,Param!$C$6,Param!$D$6,Param!$E$6)*100</f>
        <v>42</v>
      </c>
      <c r="F1580" s="13">
        <f>soli3(C1580,$A$3,Param!$J$4,Param!$J$5,Param!$J$6)</f>
        <v>3113.16</v>
      </c>
      <c r="G1580" s="3">
        <f>soli3grenz(C1580,$A$3,Param!$J$4,Param!$J$5,Param!$J$6)*100</f>
        <v>5.5</v>
      </c>
      <c r="H1580" s="13">
        <f t="shared" si="580"/>
        <v>59716.160000000003</v>
      </c>
      <c r="I1580" s="3">
        <f t="shared" si="579"/>
        <v>38.035770700636945</v>
      </c>
      <c r="J1580" s="13">
        <f t="shared" si="581"/>
        <v>44.309999999999995</v>
      </c>
      <c r="K1580" s="13">
        <f>tarifest3(A1580,$A$3,Param!$B$10,Param!$C$10,Param!$D$10,Param!$E$10,Param!$B$11,Param!$C$11,Param!$D$11,Param!$E$11)</f>
        <v>60949</v>
      </c>
      <c r="L1580" s="3">
        <f t="shared" si="590"/>
        <v>38.821019108280254</v>
      </c>
      <c r="M1580" s="3">
        <f>tarifest3grenz(A1580,$A$3,Param!$B$10,Param!$C$10,Param!$D$10,Param!$E$10,Param!$B$11,Param!$C$11,Param!$D$11,Param!$E$11)*100</f>
        <v>42</v>
      </c>
      <c r="N1580" s="3">
        <f t="shared" si="591"/>
        <v>46549</v>
      </c>
      <c r="O1580" s="3">
        <f t="shared" si="592"/>
        <v>29.649044585987262</v>
      </c>
      <c r="P1580" s="13">
        <f t="shared" si="582"/>
        <v>109900</v>
      </c>
      <c r="Q1580" s="13">
        <f t="shared" si="593"/>
        <v>0</v>
      </c>
      <c r="R1580" s="13">
        <f>tarifest3(A1580-$K$3,$A$3,Param!$B$10,Param!$C$10,Param!$D$10,Param!$E$10,Param!$B$11,Param!$C$11,Param!$D$11,Param!$E$11)</f>
        <v>52309</v>
      </c>
      <c r="S1580" s="3">
        <f t="shared" si="594"/>
        <v>33.317834394904459</v>
      </c>
      <c r="T1580" s="3">
        <f>IF(A1580&lt;$K$3,$K$2,tarifest3grenz(A1580-$K$3,$A$3,Param!$B$10,Param!$C$10,Param!$D$10,Param!$E$10,Param!$B$11,Param!$C$11,Param!$D$11,Param!$E$11))*100</f>
        <v>42</v>
      </c>
      <c r="U1580" s="3">
        <f>MAX(K1580-tarifest3($K$3,$A$3,Param!$B$10,Param!$C$10,Param!$D$10,Param!$E$10,Param!$B$11,Param!$C$11,Param!$D$11,Param!$E$11),0)</f>
        <v>55719</v>
      </c>
      <c r="V1580" s="3">
        <f t="shared" si="595"/>
        <v>35.48980891719745</v>
      </c>
      <c r="W1580" s="3">
        <f t="shared" si="596"/>
        <v>42</v>
      </c>
      <c r="X1580" s="3">
        <f>soli3grenz(K1580,$A$3,Param!$J$9,Param!$J$10,Param!$J$11)*100</f>
        <v>5.5</v>
      </c>
      <c r="Y1580" s="13">
        <f t="shared" si="583"/>
        <v>55719</v>
      </c>
      <c r="Z1580" s="3">
        <f t="shared" si="597"/>
        <v>35.48980891719745</v>
      </c>
      <c r="AA1580" s="13">
        <f t="shared" si="584"/>
        <v>42</v>
      </c>
      <c r="AB1580" s="13">
        <f t="shared" si="585"/>
        <v>-3997.1600000000035</v>
      </c>
      <c r="AC1580" s="13">
        <f t="shared" si="586"/>
        <v>-2.5459617834394948</v>
      </c>
      <c r="AD1580" s="13">
        <f t="shared" si="587"/>
        <v>-2.3099999999999952</v>
      </c>
      <c r="AE1580" s="3">
        <f t="shared" si="588"/>
        <v>0</v>
      </c>
      <c r="AF1580" s="13">
        <f t="shared" si="577"/>
        <v>3997.1600000000035</v>
      </c>
      <c r="AG1580" s="13">
        <f t="shared" si="598"/>
        <v>2.5459617834394948</v>
      </c>
      <c r="AH1580" s="13">
        <f t="shared" si="578"/>
        <v>2.5459617834394948</v>
      </c>
    </row>
    <row r="1581" spans="1:34" x14ac:dyDescent="0.2">
      <c r="A1581" s="8">
        <f t="shared" si="599"/>
        <v>157100</v>
      </c>
      <c r="B1581" s="9">
        <f t="shared" ref="B1581:B1644" si="600">+A1581/1000</f>
        <v>157.1</v>
      </c>
      <c r="C1581" s="13">
        <f>tarifest3(A1581,$A$3,Param!$B$5,Param!$C$5,Param!$D$5,Param!$E$5,Param!$B$6,Param!$C$6,Param!$D$6,Param!$E$6)</f>
        <v>56645</v>
      </c>
      <c r="D1581" s="3">
        <f t="shared" si="589"/>
        <v>36.056651814131122</v>
      </c>
      <c r="E1581" s="3">
        <f>tarifest3grenz(A1581,$A$3,Param!$B$5,Param!$C$5,Param!$D$5,Param!$E$5,Param!$B$6,Param!$C$6,Param!$D$6,Param!$E$6)*100</f>
        <v>42</v>
      </c>
      <c r="F1581" s="13">
        <f>soli3(C1581,$A$3,Param!$J$4,Param!$J$5,Param!$J$6)</f>
        <v>3115.47</v>
      </c>
      <c r="G1581" s="3">
        <f>soli3grenz(C1581,$A$3,Param!$J$4,Param!$J$5,Param!$J$6)*100</f>
        <v>5.5</v>
      </c>
      <c r="H1581" s="13">
        <f t="shared" si="580"/>
        <v>59760.47</v>
      </c>
      <c r="I1581" s="3">
        <f t="shared" si="579"/>
        <v>38.039764481222157</v>
      </c>
      <c r="J1581" s="13">
        <f t="shared" si="581"/>
        <v>44.309999999999995</v>
      </c>
      <c r="K1581" s="13">
        <f>tarifest3(A1581,$A$3,Param!$B$10,Param!$C$10,Param!$D$10,Param!$E$10,Param!$B$11,Param!$C$11,Param!$D$11,Param!$E$11)</f>
        <v>60991</v>
      </c>
      <c r="L1581" s="3">
        <f t="shared" si="590"/>
        <v>38.82304264799491</v>
      </c>
      <c r="M1581" s="3">
        <f>tarifest3grenz(A1581,$A$3,Param!$B$10,Param!$C$10,Param!$D$10,Param!$E$10,Param!$B$11,Param!$C$11,Param!$D$11,Param!$E$11)*100</f>
        <v>42</v>
      </c>
      <c r="N1581" s="3">
        <f t="shared" si="591"/>
        <v>46591</v>
      </c>
      <c r="O1581" s="3">
        <f t="shared" si="592"/>
        <v>29.656906429026098</v>
      </c>
      <c r="P1581" s="13">
        <f t="shared" si="582"/>
        <v>109970</v>
      </c>
      <c r="Q1581" s="13">
        <f t="shared" si="593"/>
        <v>0</v>
      </c>
      <c r="R1581" s="13">
        <f>tarifest3(A1581-$K$3,$A$3,Param!$B$10,Param!$C$10,Param!$D$10,Param!$E$10,Param!$B$11,Param!$C$11,Param!$D$11,Param!$E$11)</f>
        <v>52351</v>
      </c>
      <c r="S1581" s="3">
        <f t="shared" si="594"/>
        <v>33.323360916613623</v>
      </c>
      <c r="T1581" s="3">
        <f>IF(A1581&lt;$K$3,$K$2,tarifest3grenz(A1581-$K$3,$A$3,Param!$B$10,Param!$C$10,Param!$D$10,Param!$E$10,Param!$B$11,Param!$C$11,Param!$D$11,Param!$E$11))*100</f>
        <v>42</v>
      </c>
      <c r="U1581" s="3">
        <f>MAX(K1581-tarifest3($K$3,$A$3,Param!$B$10,Param!$C$10,Param!$D$10,Param!$E$10,Param!$B$11,Param!$C$11,Param!$D$11,Param!$E$11),0)</f>
        <v>55761</v>
      </c>
      <c r="V1581" s="3">
        <f t="shared" si="595"/>
        <v>35.49395289624443</v>
      </c>
      <c r="W1581" s="3">
        <f t="shared" si="596"/>
        <v>42</v>
      </c>
      <c r="X1581" s="3">
        <f>soli3grenz(K1581,$A$3,Param!$J$9,Param!$J$10,Param!$J$11)*100</f>
        <v>5.5</v>
      </c>
      <c r="Y1581" s="13">
        <f t="shared" si="583"/>
        <v>55761</v>
      </c>
      <c r="Z1581" s="3">
        <f t="shared" si="597"/>
        <v>35.49395289624443</v>
      </c>
      <c r="AA1581" s="13">
        <f t="shared" si="584"/>
        <v>42</v>
      </c>
      <c r="AB1581" s="13">
        <f t="shared" si="585"/>
        <v>-3999.4700000000012</v>
      </c>
      <c r="AC1581" s="13">
        <f t="shared" si="586"/>
        <v>-2.5458115849777272</v>
      </c>
      <c r="AD1581" s="13">
        <f t="shared" si="587"/>
        <v>-2.3099999999999952</v>
      </c>
      <c r="AE1581" s="3">
        <f t="shared" si="588"/>
        <v>0</v>
      </c>
      <c r="AF1581" s="13">
        <f t="shared" si="577"/>
        <v>3999.4700000000012</v>
      </c>
      <c r="AG1581" s="13">
        <f t="shared" si="598"/>
        <v>2.5458115849777272</v>
      </c>
      <c r="AH1581" s="13">
        <f t="shared" si="578"/>
        <v>2.5458115849777272</v>
      </c>
    </row>
    <row r="1582" spans="1:34" x14ac:dyDescent="0.2">
      <c r="A1582" s="8">
        <f t="shared" si="599"/>
        <v>157200</v>
      </c>
      <c r="B1582" s="9">
        <f t="shared" si="600"/>
        <v>157.19999999999999</v>
      </c>
      <c r="C1582" s="13">
        <f>tarifest3(A1582,$A$3,Param!$B$5,Param!$C$5,Param!$D$5,Param!$E$5,Param!$B$6,Param!$C$6,Param!$D$6,Param!$E$6)</f>
        <v>56687</v>
      </c>
      <c r="D1582" s="3">
        <f t="shared" si="589"/>
        <v>36.060432569974552</v>
      </c>
      <c r="E1582" s="3">
        <f>tarifest3grenz(A1582,$A$3,Param!$B$5,Param!$C$5,Param!$D$5,Param!$E$5,Param!$B$6,Param!$C$6,Param!$D$6,Param!$E$6)*100</f>
        <v>42</v>
      </c>
      <c r="F1582" s="13">
        <f>soli3(C1582,$A$3,Param!$J$4,Param!$J$5,Param!$J$6)</f>
        <v>3117.78</v>
      </c>
      <c r="G1582" s="3">
        <f>soli3grenz(C1582,$A$3,Param!$J$4,Param!$J$5,Param!$J$6)*100</f>
        <v>5.5</v>
      </c>
      <c r="H1582" s="13">
        <f t="shared" si="580"/>
        <v>59804.78</v>
      </c>
      <c r="I1582" s="3">
        <f t="shared" si="579"/>
        <v>38.043753180661575</v>
      </c>
      <c r="J1582" s="13">
        <f t="shared" si="581"/>
        <v>44.309999999999995</v>
      </c>
      <c r="K1582" s="13">
        <f>tarifest3(A1582,$A$3,Param!$B$10,Param!$C$10,Param!$D$10,Param!$E$10,Param!$B$11,Param!$C$11,Param!$D$11,Param!$E$11)</f>
        <v>61033</v>
      </c>
      <c r="L1582" s="3">
        <f t="shared" si="590"/>
        <v>38.825063613231556</v>
      </c>
      <c r="M1582" s="3">
        <f>tarifest3grenz(A1582,$A$3,Param!$B$10,Param!$C$10,Param!$D$10,Param!$E$10,Param!$B$11,Param!$C$11,Param!$D$11,Param!$E$11)*100</f>
        <v>42</v>
      </c>
      <c r="N1582" s="3">
        <f t="shared" si="591"/>
        <v>46633</v>
      </c>
      <c r="O1582" s="3">
        <f t="shared" si="592"/>
        <v>29.664758269720103</v>
      </c>
      <c r="P1582" s="13">
        <f t="shared" si="582"/>
        <v>110040</v>
      </c>
      <c r="Q1582" s="13">
        <f t="shared" si="593"/>
        <v>0</v>
      </c>
      <c r="R1582" s="13">
        <f>tarifest3(A1582-$K$3,$A$3,Param!$B$10,Param!$C$10,Param!$D$10,Param!$E$10,Param!$B$11,Param!$C$11,Param!$D$11,Param!$E$11)</f>
        <v>52393</v>
      </c>
      <c r="S1582" s="3">
        <f t="shared" si="594"/>
        <v>33.328880407124686</v>
      </c>
      <c r="T1582" s="3">
        <f>IF(A1582&lt;$K$3,$K$2,tarifest3grenz(A1582-$K$3,$A$3,Param!$B$10,Param!$C$10,Param!$D$10,Param!$E$10,Param!$B$11,Param!$C$11,Param!$D$11,Param!$E$11))*100</f>
        <v>42</v>
      </c>
      <c r="U1582" s="3">
        <f>MAX(K1582-tarifest3($K$3,$A$3,Param!$B$10,Param!$C$10,Param!$D$10,Param!$E$10,Param!$B$11,Param!$C$11,Param!$D$11,Param!$E$11),0)</f>
        <v>55803</v>
      </c>
      <c r="V1582" s="3">
        <f t="shared" si="595"/>
        <v>35.498091603053432</v>
      </c>
      <c r="W1582" s="3">
        <f t="shared" si="596"/>
        <v>42</v>
      </c>
      <c r="X1582" s="3">
        <f>soli3grenz(K1582,$A$3,Param!$J$9,Param!$J$10,Param!$J$11)*100</f>
        <v>5.5</v>
      </c>
      <c r="Y1582" s="13">
        <f t="shared" si="583"/>
        <v>55803</v>
      </c>
      <c r="Z1582" s="3">
        <f t="shared" si="597"/>
        <v>35.498091603053432</v>
      </c>
      <c r="AA1582" s="13">
        <f t="shared" si="584"/>
        <v>42</v>
      </c>
      <c r="AB1582" s="13">
        <f t="shared" si="585"/>
        <v>-4001.7799999999988</v>
      </c>
      <c r="AC1582" s="13">
        <f t="shared" si="586"/>
        <v>-2.5456615776081435</v>
      </c>
      <c r="AD1582" s="13">
        <f t="shared" si="587"/>
        <v>-2.3099999999999952</v>
      </c>
      <c r="AE1582" s="3">
        <f t="shared" si="588"/>
        <v>0</v>
      </c>
      <c r="AF1582" s="13">
        <f t="shared" si="577"/>
        <v>4001.7799999999988</v>
      </c>
      <c r="AG1582" s="13">
        <f t="shared" si="598"/>
        <v>2.5456615776081435</v>
      </c>
      <c r="AH1582" s="13">
        <f t="shared" si="578"/>
        <v>2.5456615776081435</v>
      </c>
    </row>
    <row r="1583" spans="1:34" x14ac:dyDescent="0.2">
      <c r="A1583" s="8">
        <f t="shared" si="599"/>
        <v>157300</v>
      </c>
      <c r="B1583" s="9">
        <f t="shared" si="600"/>
        <v>157.30000000000001</v>
      </c>
      <c r="C1583" s="13">
        <f>tarifest3(A1583,$A$3,Param!$B$5,Param!$C$5,Param!$D$5,Param!$E$5,Param!$B$6,Param!$C$6,Param!$D$6,Param!$E$6)</f>
        <v>56729</v>
      </c>
      <c r="D1583" s="3">
        <f t="shared" si="589"/>
        <v>36.064208518753972</v>
      </c>
      <c r="E1583" s="3">
        <f>tarifest3grenz(A1583,$A$3,Param!$B$5,Param!$C$5,Param!$D$5,Param!$E$5,Param!$B$6,Param!$C$6,Param!$D$6,Param!$E$6)*100</f>
        <v>42</v>
      </c>
      <c r="F1583" s="13">
        <f>soli3(C1583,$A$3,Param!$J$4,Param!$J$5,Param!$J$6)</f>
        <v>3120.09</v>
      </c>
      <c r="G1583" s="3">
        <f>soli3grenz(C1583,$A$3,Param!$J$4,Param!$J$5,Param!$J$6)*100</f>
        <v>5.5</v>
      </c>
      <c r="H1583" s="13">
        <f t="shared" si="580"/>
        <v>59849.09</v>
      </c>
      <c r="I1583" s="3">
        <f t="shared" si="579"/>
        <v>38.047736808645901</v>
      </c>
      <c r="J1583" s="13">
        <f t="shared" si="581"/>
        <v>44.309999999999995</v>
      </c>
      <c r="K1583" s="13">
        <f>tarifest3(A1583,$A$3,Param!$B$10,Param!$C$10,Param!$D$10,Param!$E$10,Param!$B$11,Param!$C$11,Param!$D$11,Param!$E$11)</f>
        <v>61075</v>
      </c>
      <c r="L1583" s="3">
        <f t="shared" si="590"/>
        <v>38.827082008900192</v>
      </c>
      <c r="M1583" s="3">
        <f>tarifest3grenz(A1583,$A$3,Param!$B$10,Param!$C$10,Param!$D$10,Param!$E$10,Param!$B$11,Param!$C$11,Param!$D$11,Param!$E$11)*100</f>
        <v>42</v>
      </c>
      <c r="N1583" s="3">
        <f t="shared" si="591"/>
        <v>46675</v>
      </c>
      <c r="O1583" s="3">
        <f t="shared" si="592"/>
        <v>29.672600127145582</v>
      </c>
      <c r="P1583" s="13">
        <f t="shared" si="582"/>
        <v>110110</v>
      </c>
      <c r="Q1583" s="13">
        <f t="shared" si="593"/>
        <v>0</v>
      </c>
      <c r="R1583" s="13">
        <f>tarifest3(A1583-$K$3,$A$3,Param!$B$10,Param!$C$10,Param!$D$10,Param!$E$10,Param!$B$11,Param!$C$11,Param!$D$11,Param!$E$11)</f>
        <v>52435</v>
      </c>
      <c r="S1583" s="3">
        <f t="shared" si="594"/>
        <v>33.334392879847421</v>
      </c>
      <c r="T1583" s="3">
        <f>IF(A1583&lt;$K$3,$K$2,tarifest3grenz(A1583-$K$3,$A$3,Param!$B$10,Param!$C$10,Param!$D$10,Param!$E$10,Param!$B$11,Param!$C$11,Param!$D$11,Param!$E$11))*100</f>
        <v>42</v>
      </c>
      <c r="U1583" s="3">
        <f>MAX(K1583-tarifest3($K$3,$A$3,Param!$B$10,Param!$C$10,Param!$D$10,Param!$E$10,Param!$B$11,Param!$C$11,Param!$D$11,Param!$E$11),0)</f>
        <v>55845</v>
      </c>
      <c r="V1583" s="3">
        <f t="shared" si="595"/>
        <v>35.502225047679595</v>
      </c>
      <c r="W1583" s="3">
        <f t="shared" si="596"/>
        <v>42</v>
      </c>
      <c r="X1583" s="3">
        <f>soli3grenz(K1583,$A$3,Param!$J$9,Param!$J$10,Param!$J$11)*100</f>
        <v>5.5</v>
      </c>
      <c r="Y1583" s="13">
        <f t="shared" si="583"/>
        <v>55845</v>
      </c>
      <c r="Z1583" s="3">
        <f t="shared" si="597"/>
        <v>35.502225047679595</v>
      </c>
      <c r="AA1583" s="13">
        <f t="shared" si="584"/>
        <v>42</v>
      </c>
      <c r="AB1583" s="13">
        <f t="shared" si="585"/>
        <v>-4004.0899999999965</v>
      </c>
      <c r="AC1583" s="13">
        <f t="shared" si="586"/>
        <v>-2.5455117609663063</v>
      </c>
      <c r="AD1583" s="13">
        <f t="shared" si="587"/>
        <v>-2.3099999999999952</v>
      </c>
      <c r="AE1583" s="3">
        <f t="shared" si="588"/>
        <v>0</v>
      </c>
      <c r="AF1583" s="13">
        <f t="shared" si="577"/>
        <v>4004.0899999999965</v>
      </c>
      <c r="AG1583" s="13">
        <f t="shared" si="598"/>
        <v>2.5455117609663063</v>
      </c>
      <c r="AH1583" s="13">
        <f t="shared" si="578"/>
        <v>2.5455117609663063</v>
      </c>
    </row>
    <row r="1584" spans="1:34" x14ac:dyDescent="0.2">
      <c r="A1584" s="8">
        <f t="shared" si="599"/>
        <v>157400</v>
      </c>
      <c r="B1584" s="9">
        <f t="shared" si="600"/>
        <v>157.4</v>
      </c>
      <c r="C1584" s="13">
        <f>tarifest3(A1584,$A$3,Param!$B$5,Param!$C$5,Param!$D$5,Param!$E$5,Param!$B$6,Param!$C$6,Param!$D$6,Param!$E$6)</f>
        <v>56771</v>
      </c>
      <c r="D1584" s="3">
        <f t="shared" si="589"/>
        <v>36.067979669631512</v>
      </c>
      <c r="E1584" s="3">
        <f>tarifest3grenz(A1584,$A$3,Param!$B$5,Param!$C$5,Param!$D$5,Param!$E$5,Param!$B$6,Param!$C$6,Param!$D$6,Param!$E$6)*100</f>
        <v>42</v>
      </c>
      <c r="F1584" s="13">
        <f>soli3(C1584,$A$3,Param!$J$4,Param!$J$5,Param!$J$6)</f>
        <v>3122.4</v>
      </c>
      <c r="G1584" s="3">
        <f>soli3grenz(C1584,$A$3,Param!$J$4,Param!$J$5,Param!$J$6)*100</f>
        <v>5.5</v>
      </c>
      <c r="H1584" s="13">
        <f t="shared" si="580"/>
        <v>59893.4</v>
      </c>
      <c r="I1584" s="3">
        <f t="shared" si="579"/>
        <v>38.051715374841173</v>
      </c>
      <c r="J1584" s="13">
        <f t="shared" si="581"/>
        <v>44.309999999999995</v>
      </c>
      <c r="K1584" s="13">
        <f>tarifest3(A1584,$A$3,Param!$B$10,Param!$C$10,Param!$D$10,Param!$E$10,Param!$B$11,Param!$C$11,Param!$D$11,Param!$E$11)</f>
        <v>61117</v>
      </c>
      <c r="L1584" s="3">
        <f t="shared" si="590"/>
        <v>38.829097839898346</v>
      </c>
      <c r="M1584" s="3">
        <f>tarifest3grenz(A1584,$A$3,Param!$B$10,Param!$C$10,Param!$D$10,Param!$E$10,Param!$B$11,Param!$C$11,Param!$D$11,Param!$E$11)*100</f>
        <v>42</v>
      </c>
      <c r="N1584" s="3">
        <f t="shared" si="591"/>
        <v>46717</v>
      </c>
      <c r="O1584" s="3">
        <f t="shared" si="592"/>
        <v>29.680432020330365</v>
      </c>
      <c r="P1584" s="13">
        <f t="shared" si="582"/>
        <v>110180</v>
      </c>
      <c r="Q1584" s="13">
        <f t="shared" si="593"/>
        <v>0</v>
      </c>
      <c r="R1584" s="13">
        <f>tarifest3(A1584-$K$3,$A$3,Param!$B$10,Param!$C$10,Param!$D$10,Param!$E$10,Param!$B$11,Param!$C$11,Param!$D$11,Param!$E$11)</f>
        <v>52477</v>
      </c>
      <c r="S1584" s="3">
        <f t="shared" si="594"/>
        <v>33.339898348157561</v>
      </c>
      <c r="T1584" s="3">
        <f>IF(A1584&lt;$K$3,$K$2,tarifest3grenz(A1584-$K$3,$A$3,Param!$B$10,Param!$C$10,Param!$D$10,Param!$E$10,Param!$B$11,Param!$C$11,Param!$D$11,Param!$E$11))*100</f>
        <v>42</v>
      </c>
      <c r="U1584" s="3">
        <f>MAX(K1584-tarifest3($K$3,$A$3,Param!$B$10,Param!$C$10,Param!$D$10,Param!$E$10,Param!$B$11,Param!$C$11,Param!$D$11,Param!$E$11),0)</f>
        <v>55887</v>
      </c>
      <c r="V1584" s="3">
        <f t="shared" si="595"/>
        <v>35.506353240152478</v>
      </c>
      <c r="W1584" s="3">
        <f t="shared" si="596"/>
        <v>42</v>
      </c>
      <c r="X1584" s="3">
        <f>soli3grenz(K1584,$A$3,Param!$J$9,Param!$J$10,Param!$J$11)*100</f>
        <v>5.5</v>
      </c>
      <c r="Y1584" s="13">
        <f t="shared" si="583"/>
        <v>55887</v>
      </c>
      <c r="Z1584" s="3">
        <f t="shared" si="597"/>
        <v>35.506353240152478</v>
      </c>
      <c r="AA1584" s="13">
        <f t="shared" si="584"/>
        <v>42</v>
      </c>
      <c r="AB1584" s="13">
        <f t="shared" si="585"/>
        <v>-4006.4000000000015</v>
      </c>
      <c r="AC1584" s="13">
        <f t="shared" si="586"/>
        <v>-2.5453621346886948</v>
      </c>
      <c r="AD1584" s="13">
        <f t="shared" si="587"/>
        <v>-2.3099999999999952</v>
      </c>
      <c r="AE1584" s="3">
        <f t="shared" si="588"/>
        <v>0</v>
      </c>
      <c r="AF1584" s="13">
        <f t="shared" si="577"/>
        <v>4006.4000000000015</v>
      </c>
      <c r="AG1584" s="13">
        <f t="shared" si="598"/>
        <v>2.5453621346886948</v>
      </c>
      <c r="AH1584" s="13">
        <f t="shared" si="578"/>
        <v>2.5453621346886948</v>
      </c>
    </row>
    <row r="1585" spans="1:34" x14ac:dyDescent="0.2">
      <c r="A1585" s="8">
        <f t="shared" si="599"/>
        <v>157500</v>
      </c>
      <c r="B1585" s="9">
        <f t="shared" si="600"/>
        <v>157.5</v>
      </c>
      <c r="C1585" s="13">
        <f>tarifest3(A1585,$A$3,Param!$B$5,Param!$C$5,Param!$D$5,Param!$E$5,Param!$B$6,Param!$C$6,Param!$D$6,Param!$E$6)</f>
        <v>56813</v>
      </c>
      <c r="D1585" s="3">
        <f t="shared" si="589"/>
        <v>36.071746031746031</v>
      </c>
      <c r="E1585" s="3">
        <f>tarifest3grenz(A1585,$A$3,Param!$B$5,Param!$C$5,Param!$D$5,Param!$E$5,Param!$B$6,Param!$C$6,Param!$D$6,Param!$E$6)*100</f>
        <v>42</v>
      </c>
      <c r="F1585" s="13">
        <f>soli3(C1585,$A$3,Param!$J$4,Param!$J$5,Param!$J$6)</f>
        <v>3124.71</v>
      </c>
      <c r="G1585" s="3">
        <f>soli3grenz(C1585,$A$3,Param!$J$4,Param!$J$5,Param!$J$6)*100</f>
        <v>5.5</v>
      </c>
      <c r="H1585" s="13">
        <f t="shared" si="580"/>
        <v>59937.71</v>
      </c>
      <c r="I1585" s="3">
        <f t="shared" si="579"/>
        <v>38.055688888888888</v>
      </c>
      <c r="J1585" s="13">
        <f t="shared" si="581"/>
        <v>44.309999999999995</v>
      </c>
      <c r="K1585" s="13">
        <f>tarifest3(A1585,$A$3,Param!$B$10,Param!$C$10,Param!$D$10,Param!$E$10,Param!$B$11,Param!$C$11,Param!$D$11,Param!$E$11)</f>
        <v>61159</v>
      </c>
      <c r="L1585" s="3">
        <f t="shared" si="590"/>
        <v>38.831111111111113</v>
      </c>
      <c r="M1585" s="3">
        <f>tarifest3grenz(A1585,$A$3,Param!$B$10,Param!$C$10,Param!$D$10,Param!$E$10,Param!$B$11,Param!$C$11,Param!$D$11,Param!$E$11)*100</f>
        <v>42</v>
      </c>
      <c r="N1585" s="3">
        <f t="shared" si="591"/>
        <v>46759</v>
      </c>
      <c r="O1585" s="3">
        <f t="shared" si="592"/>
        <v>29.688253968253971</v>
      </c>
      <c r="P1585" s="13">
        <f t="shared" si="582"/>
        <v>110250</v>
      </c>
      <c r="Q1585" s="13">
        <f t="shared" si="593"/>
        <v>0</v>
      </c>
      <c r="R1585" s="13">
        <f>tarifest3(A1585-$K$3,$A$3,Param!$B$10,Param!$C$10,Param!$D$10,Param!$E$10,Param!$B$11,Param!$C$11,Param!$D$11,Param!$E$11)</f>
        <v>52519</v>
      </c>
      <c r="S1585" s="3">
        <f t="shared" si="594"/>
        <v>33.345396825396826</v>
      </c>
      <c r="T1585" s="3">
        <f>IF(A1585&lt;$K$3,$K$2,tarifest3grenz(A1585-$K$3,$A$3,Param!$B$10,Param!$C$10,Param!$D$10,Param!$E$10,Param!$B$11,Param!$C$11,Param!$D$11,Param!$E$11))*100</f>
        <v>42</v>
      </c>
      <c r="U1585" s="3">
        <f>MAX(K1585-tarifest3($K$3,$A$3,Param!$B$10,Param!$C$10,Param!$D$10,Param!$E$10,Param!$B$11,Param!$C$11,Param!$D$11,Param!$E$11),0)</f>
        <v>55929</v>
      </c>
      <c r="V1585" s="3">
        <f t="shared" si="595"/>
        <v>35.51047619047619</v>
      </c>
      <c r="W1585" s="3">
        <f t="shared" si="596"/>
        <v>42</v>
      </c>
      <c r="X1585" s="3">
        <f>soli3grenz(K1585,$A$3,Param!$J$9,Param!$J$10,Param!$J$11)*100</f>
        <v>5.5</v>
      </c>
      <c r="Y1585" s="13">
        <f t="shared" si="583"/>
        <v>55929</v>
      </c>
      <c r="Z1585" s="3">
        <f t="shared" si="597"/>
        <v>35.51047619047619</v>
      </c>
      <c r="AA1585" s="13">
        <f t="shared" si="584"/>
        <v>42</v>
      </c>
      <c r="AB1585" s="13">
        <f t="shared" si="585"/>
        <v>-4008.7099999999991</v>
      </c>
      <c r="AC1585" s="13">
        <f t="shared" si="586"/>
        <v>-2.5452126984126977</v>
      </c>
      <c r="AD1585" s="13">
        <f t="shared" si="587"/>
        <v>-2.3099999999999952</v>
      </c>
      <c r="AE1585" s="3">
        <f t="shared" si="588"/>
        <v>0</v>
      </c>
      <c r="AF1585" s="13">
        <f t="shared" si="577"/>
        <v>4008.7099999999991</v>
      </c>
      <c r="AG1585" s="13">
        <f t="shared" si="598"/>
        <v>2.5452126984126977</v>
      </c>
      <c r="AH1585" s="13">
        <f t="shared" si="578"/>
        <v>2.5452126984126977</v>
      </c>
    </row>
    <row r="1586" spans="1:34" x14ac:dyDescent="0.2">
      <c r="A1586" s="8">
        <f t="shared" si="599"/>
        <v>157600</v>
      </c>
      <c r="B1586" s="9">
        <f t="shared" si="600"/>
        <v>157.6</v>
      </c>
      <c r="C1586" s="13">
        <f>tarifest3(A1586,$A$3,Param!$B$5,Param!$C$5,Param!$D$5,Param!$E$5,Param!$B$6,Param!$C$6,Param!$D$6,Param!$E$6)</f>
        <v>56855</v>
      </c>
      <c r="D1586" s="3">
        <f t="shared" si="589"/>
        <v>36.075507614213201</v>
      </c>
      <c r="E1586" s="3">
        <f>tarifest3grenz(A1586,$A$3,Param!$B$5,Param!$C$5,Param!$D$5,Param!$E$5,Param!$B$6,Param!$C$6,Param!$D$6,Param!$E$6)*100</f>
        <v>42</v>
      </c>
      <c r="F1586" s="13">
        <f>soli3(C1586,$A$3,Param!$J$4,Param!$J$5,Param!$J$6)</f>
        <v>3127.02</v>
      </c>
      <c r="G1586" s="3">
        <f>soli3grenz(C1586,$A$3,Param!$J$4,Param!$J$5,Param!$J$6)*100</f>
        <v>5.5</v>
      </c>
      <c r="H1586" s="13">
        <f t="shared" si="580"/>
        <v>59982.02</v>
      </c>
      <c r="I1586" s="3">
        <f t="shared" si="579"/>
        <v>38.059657360406092</v>
      </c>
      <c r="J1586" s="13">
        <f t="shared" si="581"/>
        <v>44.309999999999995</v>
      </c>
      <c r="K1586" s="13">
        <f>tarifest3(A1586,$A$3,Param!$B$10,Param!$C$10,Param!$D$10,Param!$E$10,Param!$B$11,Param!$C$11,Param!$D$11,Param!$E$11)</f>
        <v>61201</v>
      </c>
      <c r="L1586" s="3">
        <f t="shared" si="590"/>
        <v>38.833121827411162</v>
      </c>
      <c r="M1586" s="3">
        <f>tarifest3grenz(A1586,$A$3,Param!$B$10,Param!$C$10,Param!$D$10,Param!$E$10,Param!$B$11,Param!$C$11,Param!$D$11,Param!$E$11)*100</f>
        <v>42</v>
      </c>
      <c r="N1586" s="3">
        <f t="shared" si="591"/>
        <v>46801</v>
      </c>
      <c r="O1586" s="3">
        <f t="shared" si="592"/>
        <v>29.696065989847714</v>
      </c>
      <c r="P1586" s="13">
        <f t="shared" si="582"/>
        <v>110320</v>
      </c>
      <c r="Q1586" s="13">
        <f t="shared" si="593"/>
        <v>0</v>
      </c>
      <c r="R1586" s="13">
        <f>tarifest3(A1586-$K$3,$A$3,Param!$B$10,Param!$C$10,Param!$D$10,Param!$E$10,Param!$B$11,Param!$C$11,Param!$D$11,Param!$E$11)</f>
        <v>52561</v>
      </c>
      <c r="S1586" s="3">
        <f t="shared" si="594"/>
        <v>33.350888324873097</v>
      </c>
      <c r="T1586" s="3">
        <f>IF(A1586&lt;$K$3,$K$2,tarifest3grenz(A1586-$K$3,$A$3,Param!$B$10,Param!$C$10,Param!$D$10,Param!$E$10,Param!$B$11,Param!$C$11,Param!$D$11,Param!$E$11))*100</f>
        <v>42</v>
      </c>
      <c r="U1586" s="3">
        <f>MAX(K1586-tarifest3($K$3,$A$3,Param!$B$10,Param!$C$10,Param!$D$10,Param!$E$10,Param!$B$11,Param!$C$11,Param!$D$11,Param!$E$11),0)</f>
        <v>55971</v>
      </c>
      <c r="V1586" s="3">
        <f t="shared" si="595"/>
        <v>35.514593908629443</v>
      </c>
      <c r="W1586" s="3">
        <f t="shared" si="596"/>
        <v>42</v>
      </c>
      <c r="X1586" s="3">
        <f>soli3grenz(K1586,$A$3,Param!$J$9,Param!$J$10,Param!$J$11)*100</f>
        <v>5.5</v>
      </c>
      <c r="Y1586" s="13">
        <f t="shared" si="583"/>
        <v>55971</v>
      </c>
      <c r="Z1586" s="3">
        <f t="shared" si="597"/>
        <v>35.514593908629443</v>
      </c>
      <c r="AA1586" s="13">
        <f t="shared" si="584"/>
        <v>42</v>
      </c>
      <c r="AB1586" s="13">
        <f t="shared" si="585"/>
        <v>-4011.0199999999968</v>
      </c>
      <c r="AC1586" s="13">
        <f t="shared" si="586"/>
        <v>-2.5450634517766488</v>
      </c>
      <c r="AD1586" s="13">
        <f t="shared" si="587"/>
        <v>-2.3099999999999952</v>
      </c>
      <c r="AE1586" s="3">
        <f t="shared" si="588"/>
        <v>0</v>
      </c>
      <c r="AF1586" s="13">
        <f t="shared" si="577"/>
        <v>4011.0199999999968</v>
      </c>
      <c r="AG1586" s="13">
        <f t="shared" si="598"/>
        <v>2.5450634517766488</v>
      </c>
      <c r="AH1586" s="13">
        <f t="shared" si="578"/>
        <v>2.5450634517766488</v>
      </c>
    </row>
    <row r="1587" spans="1:34" x14ac:dyDescent="0.2">
      <c r="A1587" s="8">
        <f t="shared" si="599"/>
        <v>157700</v>
      </c>
      <c r="B1587" s="9">
        <f t="shared" si="600"/>
        <v>157.69999999999999</v>
      </c>
      <c r="C1587" s="13">
        <f>tarifest3(A1587,$A$3,Param!$B$5,Param!$C$5,Param!$D$5,Param!$E$5,Param!$B$6,Param!$C$6,Param!$D$6,Param!$E$6)</f>
        <v>56897</v>
      </c>
      <c r="D1587" s="3">
        <f t="shared" si="589"/>
        <v>36.079264426125555</v>
      </c>
      <c r="E1587" s="3">
        <f>tarifest3grenz(A1587,$A$3,Param!$B$5,Param!$C$5,Param!$D$5,Param!$E$5,Param!$B$6,Param!$C$6,Param!$D$6,Param!$E$6)*100</f>
        <v>42</v>
      </c>
      <c r="F1587" s="13">
        <f>soli3(C1587,$A$3,Param!$J$4,Param!$J$5,Param!$J$6)</f>
        <v>3129.33</v>
      </c>
      <c r="G1587" s="3">
        <f>soli3grenz(C1587,$A$3,Param!$J$4,Param!$J$5,Param!$J$6)*100</f>
        <v>5.5</v>
      </c>
      <c r="H1587" s="13">
        <f t="shared" si="580"/>
        <v>60026.33</v>
      </c>
      <c r="I1587" s="3">
        <f t="shared" si="579"/>
        <v>38.063620798985411</v>
      </c>
      <c r="J1587" s="13">
        <f t="shared" si="581"/>
        <v>44.309999999999995</v>
      </c>
      <c r="K1587" s="13">
        <f>tarifest3(A1587,$A$3,Param!$B$10,Param!$C$10,Param!$D$10,Param!$E$10,Param!$B$11,Param!$C$11,Param!$D$11,Param!$E$11)</f>
        <v>61243</v>
      </c>
      <c r="L1587" s="3">
        <f t="shared" si="590"/>
        <v>38.835129993658846</v>
      </c>
      <c r="M1587" s="3">
        <f>tarifest3grenz(A1587,$A$3,Param!$B$10,Param!$C$10,Param!$D$10,Param!$E$10,Param!$B$11,Param!$C$11,Param!$D$11,Param!$E$11)*100</f>
        <v>42</v>
      </c>
      <c r="N1587" s="3">
        <f t="shared" si="591"/>
        <v>46843</v>
      </c>
      <c r="O1587" s="3">
        <f t="shared" si="592"/>
        <v>29.703868103994928</v>
      </c>
      <c r="P1587" s="13">
        <f t="shared" si="582"/>
        <v>110390</v>
      </c>
      <c r="Q1587" s="13">
        <f t="shared" si="593"/>
        <v>0</v>
      </c>
      <c r="R1587" s="13">
        <f>tarifest3(A1587-$K$3,$A$3,Param!$B$10,Param!$C$10,Param!$D$10,Param!$E$10,Param!$B$11,Param!$C$11,Param!$D$11,Param!$E$11)</f>
        <v>52603</v>
      </c>
      <c r="S1587" s="3">
        <f t="shared" si="594"/>
        <v>33.356372859860492</v>
      </c>
      <c r="T1587" s="3">
        <f>IF(A1587&lt;$K$3,$K$2,tarifest3grenz(A1587-$K$3,$A$3,Param!$B$10,Param!$C$10,Param!$D$10,Param!$E$10,Param!$B$11,Param!$C$11,Param!$D$11,Param!$E$11))*100</f>
        <v>42</v>
      </c>
      <c r="U1587" s="3">
        <f>MAX(K1587-tarifest3($K$3,$A$3,Param!$B$10,Param!$C$10,Param!$D$10,Param!$E$10,Param!$B$11,Param!$C$11,Param!$D$11,Param!$E$11),0)</f>
        <v>56013</v>
      </c>
      <c r="V1587" s="3">
        <f t="shared" si="595"/>
        <v>35.518706404565634</v>
      </c>
      <c r="W1587" s="3">
        <f t="shared" si="596"/>
        <v>42</v>
      </c>
      <c r="X1587" s="3">
        <f>soli3grenz(K1587,$A$3,Param!$J$9,Param!$J$10,Param!$J$11)*100</f>
        <v>5.5</v>
      </c>
      <c r="Y1587" s="13">
        <f t="shared" si="583"/>
        <v>56013</v>
      </c>
      <c r="Z1587" s="3">
        <f t="shared" si="597"/>
        <v>35.518706404565634</v>
      </c>
      <c r="AA1587" s="13">
        <f t="shared" si="584"/>
        <v>42</v>
      </c>
      <c r="AB1587" s="13">
        <f t="shared" si="585"/>
        <v>-4013.3300000000017</v>
      </c>
      <c r="AC1587" s="13">
        <f t="shared" si="586"/>
        <v>-2.5449143944197772</v>
      </c>
      <c r="AD1587" s="13">
        <f t="shared" si="587"/>
        <v>-2.3099999999999952</v>
      </c>
      <c r="AE1587" s="3">
        <f t="shared" si="588"/>
        <v>0</v>
      </c>
      <c r="AF1587" s="13">
        <f t="shared" si="577"/>
        <v>4013.3300000000017</v>
      </c>
      <c r="AG1587" s="13">
        <f t="shared" si="598"/>
        <v>2.5449143944197772</v>
      </c>
      <c r="AH1587" s="13">
        <f t="shared" si="578"/>
        <v>2.5449143944197772</v>
      </c>
    </row>
    <row r="1588" spans="1:34" x14ac:dyDescent="0.2">
      <c r="A1588" s="8">
        <f t="shared" si="599"/>
        <v>157800</v>
      </c>
      <c r="B1588" s="9">
        <f t="shared" si="600"/>
        <v>157.80000000000001</v>
      </c>
      <c r="C1588" s="13">
        <f>tarifest3(A1588,$A$3,Param!$B$5,Param!$C$5,Param!$D$5,Param!$E$5,Param!$B$6,Param!$C$6,Param!$D$6,Param!$E$6)</f>
        <v>56939</v>
      </c>
      <c r="D1588" s="3">
        <f t="shared" si="589"/>
        <v>36.083016476552601</v>
      </c>
      <c r="E1588" s="3">
        <f>tarifest3grenz(A1588,$A$3,Param!$B$5,Param!$C$5,Param!$D$5,Param!$E$5,Param!$B$6,Param!$C$6,Param!$D$6,Param!$E$6)*100</f>
        <v>42</v>
      </c>
      <c r="F1588" s="13">
        <f>soli3(C1588,$A$3,Param!$J$4,Param!$J$5,Param!$J$6)</f>
        <v>3131.64</v>
      </c>
      <c r="G1588" s="3">
        <f>soli3grenz(C1588,$A$3,Param!$J$4,Param!$J$5,Param!$J$6)*100</f>
        <v>5.5</v>
      </c>
      <c r="H1588" s="13">
        <f t="shared" si="580"/>
        <v>60070.64</v>
      </c>
      <c r="I1588" s="3">
        <f t="shared" si="579"/>
        <v>38.067579214195185</v>
      </c>
      <c r="J1588" s="13">
        <f t="shared" si="581"/>
        <v>44.309999999999995</v>
      </c>
      <c r="K1588" s="13">
        <f>tarifest3(A1588,$A$3,Param!$B$10,Param!$C$10,Param!$D$10,Param!$E$10,Param!$B$11,Param!$C$11,Param!$D$11,Param!$E$11)</f>
        <v>61285</v>
      </c>
      <c r="L1588" s="3">
        <f t="shared" si="590"/>
        <v>38.837135614702156</v>
      </c>
      <c r="M1588" s="3">
        <f>tarifest3grenz(A1588,$A$3,Param!$B$10,Param!$C$10,Param!$D$10,Param!$E$10,Param!$B$11,Param!$C$11,Param!$D$11,Param!$E$11)*100</f>
        <v>42</v>
      </c>
      <c r="N1588" s="3">
        <f t="shared" si="591"/>
        <v>46885</v>
      </c>
      <c r="O1588" s="3">
        <f t="shared" si="592"/>
        <v>29.711660329531053</v>
      </c>
      <c r="P1588" s="13">
        <f t="shared" si="582"/>
        <v>110460</v>
      </c>
      <c r="Q1588" s="13">
        <f t="shared" si="593"/>
        <v>0</v>
      </c>
      <c r="R1588" s="13">
        <f>tarifest3(A1588-$K$3,$A$3,Param!$B$10,Param!$C$10,Param!$D$10,Param!$E$10,Param!$B$11,Param!$C$11,Param!$D$11,Param!$E$11)</f>
        <v>52645</v>
      </c>
      <c r="S1588" s="3">
        <f t="shared" si="594"/>
        <v>33.361850443599494</v>
      </c>
      <c r="T1588" s="3">
        <f>IF(A1588&lt;$K$3,$K$2,tarifest3grenz(A1588-$K$3,$A$3,Param!$B$10,Param!$C$10,Param!$D$10,Param!$E$10,Param!$B$11,Param!$C$11,Param!$D$11,Param!$E$11))*100</f>
        <v>42</v>
      </c>
      <c r="U1588" s="3">
        <f>MAX(K1588-tarifest3($K$3,$A$3,Param!$B$10,Param!$C$10,Param!$D$10,Param!$E$10,Param!$B$11,Param!$C$11,Param!$D$11,Param!$E$11),0)</f>
        <v>56055</v>
      </c>
      <c r="V1588" s="3">
        <f t="shared" si="595"/>
        <v>35.522813688212928</v>
      </c>
      <c r="W1588" s="3">
        <f t="shared" si="596"/>
        <v>42</v>
      </c>
      <c r="X1588" s="3">
        <f>soli3grenz(K1588,$A$3,Param!$J$9,Param!$J$10,Param!$J$11)*100</f>
        <v>5.5</v>
      </c>
      <c r="Y1588" s="13">
        <f t="shared" si="583"/>
        <v>56055</v>
      </c>
      <c r="Z1588" s="3">
        <f t="shared" si="597"/>
        <v>35.522813688212928</v>
      </c>
      <c r="AA1588" s="13">
        <f t="shared" si="584"/>
        <v>42</v>
      </c>
      <c r="AB1588" s="13">
        <f t="shared" si="585"/>
        <v>-4015.6399999999994</v>
      </c>
      <c r="AC1588" s="13">
        <f t="shared" si="586"/>
        <v>-2.5447655259822568</v>
      </c>
      <c r="AD1588" s="13">
        <f t="shared" si="587"/>
        <v>-2.3099999999999952</v>
      </c>
      <c r="AE1588" s="3">
        <f t="shared" si="588"/>
        <v>0</v>
      </c>
      <c r="AF1588" s="13">
        <f t="shared" ref="AF1588:AF1651" si="601">-AB1588</f>
        <v>4015.6399999999994</v>
      </c>
      <c r="AG1588" s="13">
        <f t="shared" si="598"/>
        <v>2.5447655259822568</v>
      </c>
      <c r="AH1588" s="13">
        <f t="shared" ref="AH1588:AH1651" si="602">-AC1588</f>
        <v>2.5447655259822568</v>
      </c>
    </row>
    <row r="1589" spans="1:34" x14ac:dyDescent="0.2">
      <c r="A1589" s="8">
        <f t="shared" si="599"/>
        <v>157900</v>
      </c>
      <c r="B1589" s="9">
        <f t="shared" si="600"/>
        <v>157.9</v>
      </c>
      <c r="C1589" s="13">
        <f>tarifest3(A1589,$A$3,Param!$B$5,Param!$C$5,Param!$D$5,Param!$E$5,Param!$B$6,Param!$C$6,Param!$D$6,Param!$E$6)</f>
        <v>56981</v>
      </c>
      <c r="D1589" s="3">
        <f t="shared" si="589"/>
        <v>36.086763774540849</v>
      </c>
      <c r="E1589" s="3">
        <f>tarifest3grenz(A1589,$A$3,Param!$B$5,Param!$C$5,Param!$D$5,Param!$E$5,Param!$B$6,Param!$C$6,Param!$D$6,Param!$E$6)*100</f>
        <v>42</v>
      </c>
      <c r="F1589" s="13">
        <f>soli3(C1589,$A$3,Param!$J$4,Param!$J$5,Param!$J$6)</f>
        <v>3133.95</v>
      </c>
      <c r="G1589" s="3">
        <f>soli3grenz(C1589,$A$3,Param!$J$4,Param!$J$5,Param!$J$6)*100</f>
        <v>5.5</v>
      </c>
      <c r="H1589" s="13">
        <f t="shared" si="580"/>
        <v>60114.95</v>
      </c>
      <c r="I1589" s="3">
        <f t="shared" si="579"/>
        <v>38.071532615579478</v>
      </c>
      <c r="J1589" s="13">
        <f t="shared" si="581"/>
        <v>44.309999999999995</v>
      </c>
      <c r="K1589" s="13">
        <f>tarifest3(A1589,$A$3,Param!$B$10,Param!$C$10,Param!$D$10,Param!$E$10,Param!$B$11,Param!$C$11,Param!$D$11,Param!$E$11)</f>
        <v>61327</v>
      </c>
      <c r="L1589" s="3">
        <f t="shared" si="590"/>
        <v>38.839138695376818</v>
      </c>
      <c r="M1589" s="3">
        <f>tarifest3grenz(A1589,$A$3,Param!$B$10,Param!$C$10,Param!$D$10,Param!$E$10,Param!$B$11,Param!$C$11,Param!$D$11,Param!$E$11)*100</f>
        <v>42</v>
      </c>
      <c r="N1589" s="3">
        <f t="shared" si="591"/>
        <v>46927</v>
      </c>
      <c r="O1589" s="3">
        <f t="shared" si="592"/>
        <v>29.719442685243823</v>
      </c>
      <c r="P1589" s="13">
        <f t="shared" si="582"/>
        <v>110530</v>
      </c>
      <c r="Q1589" s="13">
        <f t="shared" si="593"/>
        <v>0</v>
      </c>
      <c r="R1589" s="13">
        <f>tarifest3(A1589-$K$3,$A$3,Param!$B$10,Param!$C$10,Param!$D$10,Param!$E$10,Param!$B$11,Param!$C$11,Param!$D$11,Param!$E$11)</f>
        <v>52687</v>
      </c>
      <c r="S1589" s="3">
        <f t="shared" si="594"/>
        <v>33.367321089297022</v>
      </c>
      <c r="T1589" s="3">
        <f>IF(A1589&lt;$K$3,$K$2,tarifest3grenz(A1589-$K$3,$A$3,Param!$B$10,Param!$C$10,Param!$D$10,Param!$E$10,Param!$B$11,Param!$C$11,Param!$D$11,Param!$E$11))*100</f>
        <v>42</v>
      </c>
      <c r="U1589" s="3">
        <f>MAX(K1589-tarifest3($K$3,$A$3,Param!$B$10,Param!$C$10,Param!$D$10,Param!$E$10,Param!$B$11,Param!$C$11,Param!$D$11,Param!$E$11),0)</f>
        <v>56097</v>
      </c>
      <c r="V1589" s="3">
        <f t="shared" si="595"/>
        <v>35.52691576947435</v>
      </c>
      <c r="W1589" s="3">
        <f t="shared" si="596"/>
        <v>42</v>
      </c>
      <c r="X1589" s="3">
        <f>soli3grenz(K1589,$A$3,Param!$J$9,Param!$J$10,Param!$J$11)*100</f>
        <v>5.5</v>
      </c>
      <c r="Y1589" s="13">
        <f t="shared" si="583"/>
        <v>56097</v>
      </c>
      <c r="Z1589" s="3">
        <f t="shared" si="597"/>
        <v>35.52691576947435</v>
      </c>
      <c r="AA1589" s="13">
        <f t="shared" si="584"/>
        <v>42</v>
      </c>
      <c r="AB1589" s="13">
        <f t="shared" si="585"/>
        <v>-4017.9499999999971</v>
      </c>
      <c r="AC1589" s="13">
        <f t="shared" si="586"/>
        <v>-2.5446168461051286</v>
      </c>
      <c r="AD1589" s="13">
        <f t="shared" si="587"/>
        <v>-2.3099999999999952</v>
      </c>
      <c r="AE1589" s="3">
        <f t="shared" si="588"/>
        <v>0</v>
      </c>
      <c r="AF1589" s="13">
        <f t="shared" si="601"/>
        <v>4017.9499999999971</v>
      </c>
      <c r="AG1589" s="13">
        <f t="shared" si="598"/>
        <v>2.5446168461051286</v>
      </c>
      <c r="AH1589" s="13">
        <f t="shared" si="602"/>
        <v>2.5446168461051286</v>
      </c>
    </row>
    <row r="1590" spans="1:34" x14ac:dyDescent="0.2">
      <c r="A1590" s="8">
        <f t="shared" si="599"/>
        <v>158000</v>
      </c>
      <c r="B1590" s="9">
        <f t="shared" si="600"/>
        <v>158</v>
      </c>
      <c r="C1590" s="13">
        <f>tarifest3(A1590,$A$3,Param!$B$5,Param!$C$5,Param!$D$5,Param!$E$5,Param!$B$6,Param!$C$6,Param!$D$6,Param!$E$6)</f>
        <v>57023</v>
      </c>
      <c r="D1590" s="3">
        <f t="shared" si="589"/>
        <v>36.090506329113921</v>
      </c>
      <c r="E1590" s="3">
        <f>tarifest3grenz(A1590,$A$3,Param!$B$5,Param!$C$5,Param!$D$5,Param!$E$5,Param!$B$6,Param!$C$6,Param!$D$6,Param!$E$6)*100</f>
        <v>42</v>
      </c>
      <c r="F1590" s="13">
        <f>soli3(C1590,$A$3,Param!$J$4,Param!$J$5,Param!$J$6)</f>
        <v>3136.26</v>
      </c>
      <c r="G1590" s="3">
        <f>soli3grenz(C1590,$A$3,Param!$J$4,Param!$J$5,Param!$J$6)*100</f>
        <v>5.5</v>
      </c>
      <c r="H1590" s="13">
        <f t="shared" si="580"/>
        <v>60159.26</v>
      </c>
      <c r="I1590" s="3">
        <f t="shared" si="579"/>
        <v>38.07548101265823</v>
      </c>
      <c r="J1590" s="13">
        <f t="shared" si="581"/>
        <v>44.309999999999995</v>
      </c>
      <c r="K1590" s="13">
        <f>tarifest3(A1590,$A$3,Param!$B$10,Param!$C$10,Param!$D$10,Param!$E$10,Param!$B$11,Param!$C$11,Param!$D$11,Param!$E$11)</f>
        <v>61369</v>
      </c>
      <c r="L1590" s="3">
        <f t="shared" si="590"/>
        <v>38.84113924050633</v>
      </c>
      <c r="M1590" s="3">
        <f>tarifest3grenz(A1590,$A$3,Param!$B$10,Param!$C$10,Param!$D$10,Param!$E$10,Param!$B$11,Param!$C$11,Param!$D$11,Param!$E$11)*100</f>
        <v>42</v>
      </c>
      <c r="N1590" s="3">
        <f t="shared" si="591"/>
        <v>46969</v>
      </c>
      <c r="O1590" s="3">
        <f t="shared" si="592"/>
        <v>29.727215189873419</v>
      </c>
      <c r="P1590" s="13">
        <f t="shared" si="582"/>
        <v>110600</v>
      </c>
      <c r="Q1590" s="13">
        <f t="shared" si="593"/>
        <v>0</v>
      </c>
      <c r="R1590" s="13">
        <f>tarifest3(A1590-$K$3,$A$3,Param!$B$10,Param!$C$10,Param!$D$10,Param!$E$10,Param!$B$11,Param!$C$11,Param!$D$11,Param!$E$11)</f>
        <v>52729</v>
      </c>
      <c r="S1590" s="3">
        <f t="shared" si="594"/>
        <v>33.372784810126582</v>
      </c>
      <c r="T1590" s="3">
        <f>IF(A1590&lt;$K$3,$K$2,tarifest3grenz(A1590-$K$3,$A$3,Param!$B$10,Param!$C$10,Param!$D$10,Param!$E$10,Param!$B$11,Param!$C$11,Param!$D$11,Param!$E$11))*100</f>
        <v>42</v>
      </c>
      <c r="U1590" s="3">
        <f>MAX(K1590-tarifest3($K$3,$A$3,Param!$B$10,Param!$C$10,Param!$D$10,Param!$E$10,Param!$B$11,Param!$C$11,Param!$D$11,Param!$E$11),0)</f>
        <v>56139</v>
      </c>
      <c r="V1590" s="3">
        <f t="shared" si="595"/>
        <v>35.531012658227851</v>
      </c>
      <c r="W1590" s="3">
        <f t="shared" si="596"/>
        <v>42</v>
      </c>
      <c r="X1590" s="3">
        <f>soli3grenz(K1590,$A$3,Param!$J$9,Param!$J$10,Param!$J$11)*100</f>
        <v>5.5</v>
      </c>
      <c r="Y1590" s="13">
        <f t="shared" si="583"/>
        <v>56139</v>
      </c>
      <c r="Z1590" s="3">
        <f t="shared" si="597"/>
        <v>35.531012658227851</v>
      </c>
      <c r="AA1590" s="13">
        <f t="shared" si="584"/>
        <v>42</v>
      </c>
      <c r="AB1590" s="13">
        <f t="shared" si="585"/>
        <v>-4020.260000000002</v>
      </c>
      <c r="AC1590" s="13">
        <f t="shared" si="586"/>
        <v>-2.5444683544303786</v>
      </c>
      <c r="AD1590" s="13">
        <f t="shared" si="587"/>
        <v>-2.3099999999999952</v>
      </c>
      <c r="AE1590" s="3">
        <f t="shared" si="588"/>
        <v>0</v>
      </c>
      <c r="AF1590" s="13">
        <f t="shared" si="601"/>
        <v>4020.260000000002</v>
      </c>
      <c r="AG1590" s="13">
        <f t="shared" si="598"/>
        <v>2.5444683544303786</v>
      </c>
      <c r="AH1590" s="13">
        <f t="shared" si="602"/>
        <v>2.5444683544303786</v>
      </c>
    </row>
    <row r="1591" spans="1:34" x14ac:dyDescent="0.2">
      <c r="A1591" s="8">
        <f t="shared" si="599"/>
        <v>158100</v>
      </c>
      <c r="B1591" s="9">
        <f t="shared" si="600"/>
        <v>158.1</v>
      </c>
      <c r="C1591" s="13">
        <f>tarifest3(A1591,$A$3,Param!$B$5,Param!$C$5,Param!$D$5,Param!$E$5,Param!$B$6,Param!$C$6,Param!$D$6,Param!$E$6)</f>
        <v>57065</v>
      </c>
      <c r="D1591" s="3">
        <f t="shared" si="589"/>
        <v>36.094244149272612</v>
      </c>
      <c r="E1591" s="3">
        <f>tarifest3grenz(A1591,$A$3,Param!$B$5,Param!$C$5,Param!$D$5,Param!$E$5,Param!$B$6,Param!$C$6,Param!$D$6,Param!$E$6)*100</f>
        <v>42</v>
      </c>
      <c r="F1591" s="13">
        <f>soli3(C1591,$A$3,Param!$J$4,Param!$J$5,Param!$J$6)</f>
        <v>3138.57</v>
      </c>
      <c r="G1591" s="3">
        <f>soli3grenz(C1591,$A$3,Param!$J$4,Param!$J$5,Param!$J$6)*100</f>
        <v>5.5</v>
      </c>
      <c r="H1591" s="13">
        <f t="shared" si="580"/>
        <v>60203.57</v>
      </c>
      <c r="I1591" s="3">
        <f t="shared" si="579"/>
        <v>38.07942441492726</v>
      </c>
      <c r="J1591" s="13">
        <f t="shared" si="581"/>
        <v>44.309999999999995</v>
      </c>
      <c r="K1591" s="13">
        <f>tarifest3(A1591,$A$3,Param!$B$10,Param!$C$10,Param!$D$10,Param!$E$10,Param!$B$11,Param!$C$11,Param!$D$11,Param!$E$11)</f>
        <v>61411</v>
      </c>
      <c r="L1591" s="3">
        <f t="shared" si="590"/>
        <v>38.843137254901961</v>
      </c>
      <c r="M1591" s="3">
        <f>tarifest3grenz(A1591,$A$3,Param!$B$10,Param!$C$10,Param!$D$10,Param!$E$10,Param!$B$11,Param!$C$11,Param!$D$11,Param!$E$11)*100</f>
        <v>42</v>
      </c>
      <c r="N1591" s="3">
        <f t="shared" si="591"/>
        <v>47011</v>
      </c>
      <c r="O1591" s="3">
        <f t="shared" si="592"/>
        <v>29.734977862112586</v>
      </c>
      <c r="P1591" s="13">
        <f t="shared" si="582"/>
        <v>110670</v>
      </c>
      <c r="Q1591" s="13">
        <f t="shared" si="593"/>
        <v>0</v>
      </c>
      <c r="R1591" s="13">
        <f>tarifest3(A1591-$K$3,$A$3,Param!$B$10,Param!$C$10,Param!$D$10,Param!$E$10,Param!$B$11,Param!$C$11,Param!$D$11,Param!$E$11)</f>
        <v>52771</v>
      </c>
      <c r="S1591" s="3">
        <f t="shared" si="594"/>
        <v>33.378241619228341</v>
      </c>
      <c r="T1591" s="3">
        <f>IF(A1591&lt;$K$3,$K$2,tarifest3grenz(A1591-$K$3,$A$3,Param!$B$10,Param!$C$10,Param!$D$10,Param!$E$10,Param!$B$11,Param!$C$11,Param!$D$11,Param!$E$11))*100</f>
        <v>42</v>
      </c>
      <c r="U1591" s="3">
        <f>MAX(K1591-tarifest3($K$3,$A$3,Param!$B$10,Param!$C$10,Param!$D$10,Param!$E$10,Param!$B$11,Param!$C$11,Param!$D$11,Param!$E$11),0)</f>
        <v>56181</v>
      </c>
      <c r="V1591" s="3">
        <f t="shared" si="595"/>
        <v>35.535104364326372</v>
      </c>
      <c r="W1591" s="3">
        <f t="shared" si="596"/>
        <v>42</v>
      </c>
      <c r="X1591" s="3">
        <f>soli3grenz(K1591,$A$3,Param!$J$9,Param!$J$10,Param!$J$11)*100</f>
        <v>5.5</v>
      </c>
      <c r="Y1591" s="13">
        <f t="shared" si="583"/>
        <v>56181</v>
      </c>
      <c r="Z1591" s="3">
        <f t="shared" si="597"/>
        <v>35.535104364326372</v>
      </c>
      <c r="AA1591" s="13">
        <f t="shared" si="584"/>
        <v>42</v>
      </c>
      <c r="AB1591" s="13">
        <f t="shared" si="585"/>
        <v>-4022.5699999999997</v>
      </c>
      <c r="AC1591" s="13">
        <f t="shared" si="586"/>
        <v>-2.5443200506008878</v>
      </c>
      <c r="AD1591" s="13">
        <f t="shared" si="587"/>
        <v>-2.3099999999999952</v>
      </c>
      <c r="AE1591" s="3">
        <f t="shared" si="588"/>
        <v>0</v>
      </c>
      <c r="AF1591" s="13">
        <f t="shared" si="601"/>
        <v>4022.5699999999997</v>
      </c>
      <c r="AG1591" s="13">
        <f t="shared" si="598"/>
        <v>2.5443200506008878</v>
      </c>
      <c r="AH1591" s="13">
        <f t="shared" si="602"/>
        <v>2.5443200506008878</v>
      </c>
    </row>
    <row r="1592" spans="1:34" x14ac:dyDescent="0.2">
      <c r="A1592" s="8">
        <f t="shared" si="599"/>
        <v>158200</v>
      </c>
      <c r="B1592" s="9">
        <f t="shared" si="600"/>
        <v>158.19999999999999</v>
      </c>
      <c r="C1592" s="13">
        <f>tarifest3(A1592,$A$3,Param!$B$5,Param!$C$5,Param!$D$5,Param!$E$5,Param!$B$6,Param!$C$6,Param!$D$6,Param!$E$6)</f>
        <v>57107</v>
      </c>
      <c r="D1592" s="3">
        <f t="shared" si="589"/>
        <v>36.097977243994947</v>
      </c>
      <c r="E1592" s="3">
        <f>tarifest3grenz(A1592,$A$3,Param!$B$5,Param!$C$5,Param!$D$5,Param!$E$5,Param!$B$6,Param!$C$6,Param!$D$6,Param!$E$6)*100</f>
        <v>42</v>
      </c>
      <c r="F1592" s="13">
        <f>soli3(C1592,$A$3,Param!$J$4,Param!$J$5,Param!$J$6)</f>
        <v>3140.88</v>
      </c>
      <c r="G1592" s="3">
        <f>soli3grenz(C1592,$A$3,Param!$J$4,Param!$J$5,Param!$J$6)*100</f>
        <v>5.5</v>
      </c>
      <c r="H1592" s="13">
        <f t="shared" si="580"/>
        <v>60247.88</v>
      </c>
      <c r="I1592" s="3">
        <f t="shared" si="579"/>
        <v>38.083362831858402</v>
      </c>
      <c r="J1592" s="13">
        <f t="shared" si="581"/>
        <v>44.309999999999995</v>
      </c>
      <c r="K1592" s="13">
        <f>tarifest3(A1592,$A$3,Param!$B$10,Param!$C$10,Param!$D$10,Param!$E$10,Param!$B$11,Param!$C$11,Param!$D$11,Param!$E$11)</f>
        <v>61453</v>
      </c>
      <c r="L1592" s="3">
        <f t="shared" si="590"/>
        <v>38.845132743362832</v>
      </c>
      <c r="M1592" s="3">
        <f>tarifest3grenz(A1592,$A$3,Param!$B$10,Param!$C$10,Param!$D$10,Param!$E$10,Param!$B$11,Param!$C$11,Param!$D$11,Param!$E$11)*100</f>
        <v>42</v>
      </c>
      <c r="N1592" s="3">
        <f t="shared" si="591"/>
        <v>47053</v>
      </c>
      <c r="O1592" s="3">
        <f t="shared" si="592"/>
        <v>29.742730720606826</v>
      </c>
      <c r="P1592" s="13">
        <f t="shared" si="582"/>
        <v>110740</v>
      </c>
      <c r="Q1592" s="13">
        <f t="shared" si="593"/>
        <v>0</v>
      </c>
      <c r="R1592" s="13">
        <f>tarifest3(A1592-$K$3,$A$3,Param!$B$10,Param!$C$10,Param!$D$10,Param!$E$10,Param!$B$11,Param!$C$11,Param!$D$11,Param!$E$11)</f>
        <v>52813</v>
      </c>
      <c r="S1592" s="3">
        <f t="shared" si="594"/>
        <v>33.383691529709232</v>
      </c>
      <c r="T1592" s="3">
        <f>IF(A1592&lt;$K$3,$K$2,tarifest3grenz(A1592-$K$3,$A$3,Param!$B$10,Param!$C$10,Param!$D$10,Param!$E$10,Param!$B$11,Param!$C$11,Param!$D$11,Param!$E$11))*100</f>
        <v>42</v>
      </c>
      <c r="U1592" s="3">
        <f>MAX(K1592-tarifest3($K$3,$A$3,Param!$B$10,Param!$C$10,Param!$D$10,Param!$E$10,Param!$B$11,Param!$C$11,Param!$D$11,Param!$E$11),0)</f>
        <v>56223</v>
      </c>
      <c r="V1592" s="3">
        <f t="shared" si="595"/>
        <v>35.539190897597976</v>
      </c>
      <c r="W1592" s="3">
        <f t="shared" si="596"/>
        <v>42</v>
      </c>
      <c r="X1592" s="3">
        <f>soli3grenz(K1592,$A$3,Param!$J$9,Param!$J$10,Param!$J$11)*100</f>
        <v>5.5</v>
      </c>
      <c r="Y1592" s="13">
        <f t="shared" si="583"/>
        <v>56223</v>
      </c>
      <c r="Z1592" s="3">
        <f t="shared" si="597"/>
        <v>35.539190897597976</v>
      </c>
      <c r="AA1592" s="13">
        <f t="shared" si="584"/>
        <v>42</v>
      </c>
      <c r="AB1592" s="13">
        <f t="shared" si="585"/>
        <v>-4024.8799999999974</v>
      </c>
      <c r="AC1592" s="13">
        <f t="shared" si="586"/>
        <v>-2.5441719342604259</v>
      </c>
      <c r="AD1592" s="13">
        <f t="shared" si="587"/>
        <v>-2.3099999999999952</v>
      </c>
      <c r="AE1592" s="3">
        <f t="shared" si="588"/>
        <v>0</v>
      </c>
      <c r="AF1592" s="13">
        <f t="shared" si="601"/>
        <v>4024.8799999999974</v>
      </c>
      <c r="AG1592" s="13">
        <f t="shared" si="598"/>
        <v>2.5441719342604259</v>
      </c>
      <c r="AH1592" s="13">
        <f t="shared" si="602"/>
        <v>2.5441719342604259</v>
      </c>
    </row>
    <row r="1593" spans="1:34" x14ac:dyDescent="0.2">
      <c r="A1593" s="8">
        <f t="shared" si="599"/>
        <v>158300</v>
      </c>
      <c r="B1593" s="9">
        <f t="shared" si="600"/>
        <v>158.30000000000001</v>
      </c>
      <c r="C1593" s="13">
        <f>tarifest3(A1593,$A$3,Param!$B$5,Param!$C$5,Param!$D$5,Param!$E$5,Param!$B$6,Param!$C$6,Param!$D$6,Param!$E$6)</f>
        <v>57149</v>
      </c>
      <c r="D1593" s="3">
        <f t="shared" si="589"/>
        <v>36.10170562223626</v>
      </c>
      <c r="E1593" s="3">
        <f>tarifest3grenz(A1593,$A$3,Param!$B$5,Param!$C$5,Param!$D$5,Param!$E$5,Param!$B$6,Param!$C$6,Param!$D$6,Param!$E$6)*100</f>
        <v>42</v>
      </c>
      <c r="F1593" s="13">
        <f>soli3(C1593,$A$3,Param!$J$4,Param!$J$5,Param!$J$6)</f>
        <v>3143.19</v>
      </c>
      <c r="G1593" s="3">
        <f>soli3grenz(C1593,$A$3,Param!$J$4,Param!$J$5,Param!$J$6)*100</f>
        <v>5.5</v>
      </c>
      <c r="H1593" s="13">
        <f t="shared" si="580"/>
        <v>60292.19</v>
      </c>
      <c r="I1593" s="3">
        <f t="shared" si="579"/>
        <v>38.087296272899557</v>
      </c>
      <c r="J1593" s="13">
        <f t="shared" si="581"/>
        <v>44.309999999999995</v>
      </c>
      <c r="K1593" s="13">
        <f>tarifest3(A1593,$A$3,Param!$B$10,Param!$C$10,Param!$D$10,Param!$E$10,Param!$B$11,Param!$C$11,Param!$D$11,Param!$E$11)</f>
        <v>61495</v>
      </c>
      <c r="L1593" s="3">
        <f t="shared" si="590"/>
        <v>38.847125710675932</v>
      </c>
      <c r="M1593" s="3">
        <f>tarifest3grenz(A1593,$A$3,Param!$B$10,Param!$C$10,Param!$D$10,Param!$E$10,Param!$B$11,Param!$C$11,Param!$D$11,Param!$E$11)*100</f>
        <v>42</v>
      </c>
      <c r="N1593" s="3">
        <f t="shared" si="591"/>
        <v>47095</v>
      </c>
      <c r="O1593" s="3">
        <f t="shared" si="592"/>
        <v>29.750473783954519</v>
      </c>
      <c r="P1593" s="13">
        <f t="shared" si="582"/>
        <v>110810</v>
      </c>
      <c r="Q1593" s="13">
        <f t="shared" si="593"/>
        <v>0</v>
      </c>
      <c r="R1593" s="13">
        <f>tarifest3(A1593-$K$3,$A$3,Param!$B$10,Param!$C$10,Param!$D$10,Param!$E$10,Param!$B$11,Param!$C$11,Param!$D$11,Param!$E$11)</f>
        <v>52855</v>
      </c>
      <c r="S1593" s="3">
        <f t="shared" si="594"/>
        <v>33.389134554643086</v>
      </c>
      <c r="T1593" s="3">
        <f>IF(A1593&lt;$K$3,$K$2,tarifest3grenz(A1593-$K$3,$A$3,Param!$B$10,Param!$C$10,Param!$D$10,Param!$E$10,Param!$B$11,Param!$C$11,Param!$D$11,Param!$E$11))*100</f>
        <v>42</v>
      </c>
      <c r="U1593" s="3">
        <f>MAX(K1593-tarifest3($K$3,$A$3,Param!$B$10,Param!$C$10,Param!$D$10,Param!$E$10,Param!$B$11,Param!$C$11,Param!$D$11,Param!$E$11),0)</f>
        <v>56265</v>
      </c>
      <c r="V1593" s="3">
        <f t="shared" si="595"/>
        <v>35.543272267845857</v>
      </c>
      <c r="W1593" s="3">
        <f t="shared" si="596"/>
        <v>42</v>
      </c>
      <c r="X1593" s="3">
        <f>soli3grenz(K1593,$A$3,Param!$J$9,Param!$J$10,Param!$J$11)*100</f>
        <v>5.5</v>
      </c>
      <c r="Y1593" s="13">
        <f t="shared" si="583"/>
        <v>56265</v>
      </c>
      <c r="Z1593" s="3">
        <f t="shared" si="597"/>
        <v>35.543272267845857</v>
      </c>
      <c r="AA1593" s="13">
        <f t="shared" si="584"/>
        <v>42</v>
      </c>
      <c r="AB1593" s="13">
        <f t="shared" si="585"/>
        <v>-4027.1900000000023</v>
      </c>
      <c r="AC1593" s="13">
        <f t="shared" si="586"/>
        <v>-2.5440240050537</v>
      </c>
      <c r="AD1593" s="13">
        <f t="shared" si="587"/>
        <v>-2.3099999999999952</v>
      </c>
      <c r="AE1593" s="3">
        <f t="shared" si="588"/>
        <v>0</v>
      </c>
      <c r="AF1593" s="13">
        <f t="shared" si="601"/>
        <v>4027.1900000000023</v>
      </c>
      <c r="AG1593" s="13">
        <f t="shared" si="598"/>
        <v>2.5440240050537</v>
      </c>
      <c r="AH1593" s="13">
        <f t="shared" si="602"/>
        <v>2.5440240050537</v>
      </c>
    </row>
    <row r="1594" spans="1:34" x14ac:dyDescent="0.2">
      <c r="A1594" s="8">
        <f t="shared" si="599"/>
        <v>158400</v>
      </c>
      <c r="B1594" s="9">
        <f t="shared" si="600"/>
        <v>158.4</v>
      </c>
      <c r="C1594" s="13">
        <f>tarifest3(A1594,$A$3,Param!$B$5,Param!$C$5,Param!$D$5,Param!$E$5,Param!$B$6,Param!$C$6,Param!$D$6,Param!$E$6)</f>
        <v>57191</v>
      </c>
      <c r="D1594" s="3">
        <f t="shared" si="589"/>
        <v>36.105429292929294</v>
      </c>
      <c r="E1594" s="3">
        <f>tarifest3grenz(A1594,$A$3,Param!$B$5,Param!$C$5,Param!$D$5,Param!$E$5,Param!$B$6,Param!$C$6,Param!$D$6,Param!$E$6)*100</f>
        <v>42</v>
      </c>
      <c r="F1594" s="13">
        <f>soli3(C1594,$A$3,Param!$J$4,Param!$J$5,Param!$J$6)</f>
        <v>3145.5</v>
      </c>
      <c r="G1594" s="3">
        <f>soli3grenz(C1594,$A$3,Param!$J$4,Param!$J$5,Param!$J$6)*100</f>
        <v>5.5</v>
      </c>
      <c r="H1594" s="13">
        <f t="shared" si="580"/>
        <v>60336.5</v>
      </c>
      <c r="I1594" s="3">
        <f t="shared" si="579"/>
        <v>38.091224747474747</v>
      </c>
      <c r="J1594" s="13">
        <f t="shared" si="581"/>
        <v>44.309999999999995</v>
      </c>
      <c r="K1594" s="13">
        <f>tarifest3(A1594,$A$3,Param!$B$10,Param!$C$10,Param!$D$10,Param!$E$10,Param!$B$11,Param!$C$11,Param!$D$11,Param!$E$11)</f>
        <v>61537</v>
      </c>
      <c r="L1594" s="3">
        <f t="shared" si="590"/>
        <v>38.849116161616159</v>
      </c>
      <c r="M1594" s="3">
        <f>tarifest3grenz(A1594,$A$3,Param!$B$10,Param!$C$10,Param!$D$10,Param!$E$10,Param!$B$11,Param!$C$11,Param!$D$11,Param!$E$11)*100</f>
        <v>42</v>
      </c>
      <c r="N1594" s="3">
        <f t="shared" si="591"/>
        <v>47137</v>
      </c>
      <c r="O1594" s="3">
        <f t="shared" si="592"/>
        <v>29.758207070707073</v>
      </c>
      <c r="P1594" s="13">
        <f t="shared" si="582"/>
        <v>110880</v>
      </c>
      <c r="Q1594" s="13">
        <f t="shared" si="593"/>
        <v>0</v>
      </c>
      <c r="R1594" s="13">
        <f>tarifest3(A1594-$K$3,$A$3,Param!$B$10,Param!$C$10,Param!$D$10,Param!$E$10,Param!$B$11,Param!$C$11,Param!$D$11,Param!$E$11)</f>
        <v>52897</v>
      </c>
      <c r="S1594" s="3">
        <f t="shared" si="594"/>
        <v>33.394570707070706</v>
      </c>
      <c r="T1594" s="3">
        <f>IF(A1594&lt;$K$3,$K$2,tarifest3grenz(A1594-$K$3,$A$3,Param!$B$10,Param!$C$10,Param!$D$10,Param!$E$10,Param!$B$11,Param!$C$11,Param!$D$11,Param!$E$11))*100</f>
        <v>42</v>
      </c>
      <c r="U1594" s="3">
        <f>MAX(K1594-tarifest3($K$3,$A$3,Param!$B$10,Param!$C$10,Param!$D$10,Param!$E$10,Param!$B$11,Param!$C$11,Param!$D$11,Param!$E$11),0)</f>
        <v>56307</v>
      </c>
      <c r="V1594" s="3">
        <f t="shared" si="595"/>
        <v>35.547348484848484</v>
      </c>
      <c r="W1594" s="3">
        <f t="shared" si="596"/>
        <v>42</v>
      </c>
      <c r="X1594" s="3">
        <f>soli3grenz(K1594,$A$3,Param!$J$9,Param!$J$10,Param!$J$11)*100</f>
        <v>5.5</v>
      </c>
      <c r="Y1594" s="13">
        <f t="shared" si="583"/>
        <v>56307</v>
      </c>
      <c r="Z1594" s="3">
        <f t="shared" si="597"/>
        <v>35.547348484848484</v>
      </c>
      <c r="AA1594" s="13">
        <f t="shared" si="584"/>
        <v>42</v>
      </c>
      <c r="AB1594" s="13">
        <f t="shared" si="585"/>
        <v>-4029.5</v>
      </c>
      <c r="AC1594" s="13">
        <f t="shared" si="586"/>
        <v>-2.543876262626263</v>
      </c>
      <c r="AD1594" s="13">
        <f t="shared" si="587"/>
        <v>-2.3099999999999952</v>
      </c>
      <c r="AE1594" s="3">
        <f t="shared" si="588"/>
        <v>0</v>
      </c>
      <c r="AF1594" s="13">
        <f t="shared" si="601"/>
        <v>4029.5</v>
      </c>
      <c r="AG1594" s="13">
        <f t="shared" si="598"/>
        <v>2.543876262626263</v>
      </c>
      <c r="AH1594" s="13">
        <f t="shared" si="602"/>
        <v>2.543876262626263</v>
      </c>
    </row>
    <row r="1595" spans="1:34" x14ac:dyDescent="0.2">
      <c r="A1595" s="8">
        <f t="shared" si="599"/>
        <v>158500</v>
      </c>
      <c r="B1595" s="9">
        <f t="shared" si="600"/>
        <v>158.5</v>
      </c>
      <c r="C1595" s="13">
        <f>tarifest3(A1595,$A$3,Param!$B$5,Param!$C$5,Param!$D$5,Param!$E$5,Param!$B$6,Param!$C$6,Param!$D$6,Param!$E$6)</f>
        <v>57233</v>
      </c>
      <c r="D1595" s="3">
        <f t="shared" si="589"/>
        <v>36.109148264984228</v>
      </c>
      <c r="E1595" s="3">
        <f>tarifest3grenz(A1595,$A$3,Param!$B$5,Param!$C$5,Param!$D$5,Param!$E$5,Param!$B$6,Param!$C$6,Param!$D$6,Param!$E$6)*100</f>
        <v>42</v>
      </c>
      <c r="F1595" s="13">
        <f>soli3(C1595,$A$3,Param!$J$4,Param!$J$5,Param!$J$6)</f>
        <v>3147.81</v>
      </c>
      <c r="G1595" s="3">
        <f>soli3grenz(C1595,$A$3,Param!$J$4,Param!$J$5,Param!$J$6)*100</f>
        <v>5.5</v>
      </c>
      <c r="H1595" s="13">
        <f t="shared" si="580"/>
        <v>60380.81</v>
      </c>
      <c r="I1595" s="3">
        <f t="shared" si="579"/>
        <v>38.095148264984225</v>
      </c>
      <c r="J1595" s="13">
        <f t="shared" si="581"/>
        <v>44.309999999999995</v>
      </c>
      <c r="K1595" s="13">
        <f>tarifest3(A1595,$A$3,Param!$B$10,Param!$C$10,Param!$D$10,Param!$E$10,Param!$B$11,Param!$C$11,Param!$D$11,Param!$E$11)</f>
        <v>61579</v>
      </c>
      <c r="L1595" s="3">
        <f t="shared" si="590"/>
        <v>38.851104100946372</v>
      </c>
      <c r="M1595" s="3">
        <f>tarifest3grenz(A1595,$A$3,Param!$B$10,Param!$C$10,Param!$D$10,Param!$E$10,Param!$B$11,Param!$C$11,Param!$D$11,Param!$E$11)*100</f>
        <v>42</v>
      </c>
      <c r="N1595" s="3">
        <f t="shared" si="591"/>
        <v>47179</v>
      </c>
      <c r="O1595" s="3">
        <f t="shared" si="592"/>
        <v>29.765930599369085</v>
      </c>
      <c r="P1595" s="13">
        <f t="shared" si="582"/>
        <v>110950</v>
      </c>
      <c r="Q1595" s="13">
        <f t="shared" si="593"/>
        <v>0</v>
      </c>
      <c r="R1595" s="13">
        <f>tarifest3(A1595-$K$3,$A$3,Param!$B$10,Param!$C$10,Param!$D$10,Param!$E$10,Param!$B$11,Param!$C$11,Param!$D$11,Param!$E$11)</f>
        <v>52939</v>
      </c>
      <c r="S1595" s="3">
        <f t="shared" si="594"/>
        <v>33.4</v>
      </c>
      <c r="T1595" s="3">
        <f>IF(A1595&lt;$K$3,$K$2,tarifest3grenz(A1595-$K$3,$A$3,Param!$B$10,Param!$C$10,Param!$D$10,Param!$E$10,Param!$B$11,Param!$C$11,Param!$D$11,Param!$E$11))*100</f>
        <v>42</v>
      </c>
      <c r="U1595" s="3">
        <f>MAX(K1595-tarifest3($K$3,$A$3,Param!$B$10,Param!$C$10,Param!$D$10,Param!$E$10,Param!$B$11,Param!$C$11,Param!$D$11,Param!$E$11),0)</f>
        <v>56349</v>
      </c>
      <c r="V1595" s="3">
        <f t="shared" si="595"/>
        <v>35.551419558359619</v>
      </c>
      <c r="W1595" s="3">
        <f t="shared" si="596"/>
        <v>42</v>
      </c>
      <c r="X1595" s="3">
        <f>soli3grenz(K1595,$A$3,Param!$J$9,Param!$J$10,Param!$J$11)*100</f>
        <v>5.5</v>
      </c>
      <c r="Y1595" s="13">
        <f t="shared" si="583"/>
        <v>56349</v>
      </c>
      <c r="Z1595" s="3">
        <f t="shared" si="597"/>
        <v>35.551419558359619</v>
      </c>
      <c r="AA1595" s="13">
        <f t="shared" si="584"/>
        <v>42</v>
      </c>
      <c r="AB1595" s="13">
        <f t="shared" si="585"/>
        <v>-4031.8099999999977</v>
      </c>
      <c r="AC1595" s="13">
        <f t="shared" si="586"/>
        <v>-2.5437287066246057</v>
      </c>
      <c r="AD1595" s="13">
        <f t="shared" si="587"/>
        <v>-2.3099999999999952</v>
      </c>
      <c r="AE1595" s="3">
        <f t="shared" si="588"/>
        <v>0</v>
      </c>
      <c r="AF1595" s="13">
        <f t="shared" si="601"/>
        <v>4031.8099999999977</v>
      </c>
      <c r="AG1595" s="13">
        <f t="shared" si="598"/>
        <v>2.5437287066246057</v>
      </c>
      <c r="AH1595" s="13">
        <f t="shared" si="602"/>
        <v>2.5437287066246057</v>
      </c>
    </row>
    <row r="1596" spans="1:34" x14ac:dyDescent="0.2">
      <c r="A1596" s="8">
        <f t="shared" si="599"/>
        <v>158600</v>
      </c>
      <c r="B1596" s="9">
        <f t="shared" si="600"/>
        <v>158.6</v>
      </c>
      <c r="C1596" s="13">
        <f>tarifest3(A1596,$A$3,Param!$B$5,Param!$C$5,Param!$D$5,Param!$E$5,Param!$B$6,Param!$C$6,Param!$D$6,Param!$E$6)</f>
        <v>57275</v>
      </c>
      <c r="D1596" s="3">
        <f t="shared" si="589"/>
        <v>36.112862547288778</v>
      </c>
      <c r="E1596" s="3">
        <f>tarifest3grenz(A1596,$A$3,Param!$B$5,Param!$C$5,Param!$D$5,Param!$E$5,Param!$B$6,Param!$C$6,Param!$D$6,Param!$E$6)*100</f>
        <v>42</v>
      </c>
      <c r="F1596" s="13">
        <f>soli3(C1596,$A$3,Param!$J$4,Param!$J$5,Param!$J$6)</f>
        <v>3150.12</v>
      </c>
      <c r="G1596" s="3">
        <f>soli3grenz(C1596,$A$3,Param!$J$4,Param!$J$5,Param!$J$6)*100</f>
        <v>5.5</v>
      </c>
      <c r="H1596" s="13">
        <f t="shared" si="580"/>
        <v>60425.120000000003</v>
      </c>
      <c r="I1596" s="3">
        <f t="shared" si="579"/>
        <v>38.099066834804539</v>
      </c>
      <c r="J1596" s="13">
        <f t="shared" si="581"/>
        <v>44.309999999999995</v>
      </c>
      <c r="K1596" s="13">
        <f>tarifest3(A1596,$A$3,Param!$B$10,Param!$C$10,Param!$D$10,Param!$E$10,Param!$B$11,Param!$C$11,Param!$D$11,Param!$E$11)</f>
        <v>61621</v>
      </c>
      <c r="L1596" s="3">
        <f t="shared" si="590"/>
        <v>38.853089533417403</v>
      </c>
      <c r="M1596" s="3">
        <f>tarifest3grenz(A1596,$A$3,Param!$B$10,Param!$C$10,Param!$D$10,Param!$E$10,Param!$B$11,Param!$C$11,Param!$D$11,Param!$E$11)*100</f>
        <v>42</v>
      </c>
      <c r="N1596" s="3">
        <f t="shared" si="591"/>
        <v>47221</v>
      </c>
      <c r="O1596" s="3">
        <f t="shared" si="592"/>
        <v>29.773644388398484</v>
      </c>
      <c r="P1596" s="13">
        <f t="shared" si="582"/>
        <v>111020</v>
      </c>
      <c r="Q1596" s="13">
        <f t="shared" si="593"/>
        <v>0</v>
      </c>
      <c r="R1596" s="13">
        <f>tarifest3(A1596-$K$3,$A$3,Param!$B$10,Param!$C$10,Param!$D$10,Param!$E$10,Param!$B$11,Param!$C$11,Param!$D$11,Param!$E$11)</f>
        <v>52981</v>
      </c>
      <c r="S1596" s="3">
        <f t="shared" si="594"/>
        <v>33.40542244640605</v>
      </c>
      <c r="T1596" s="3">
        <f>IF(A1596&lt;$K$3,$K$2,tarifest3grenz(A1596-$K$3,$A$3,Param!$B$10,Param!$C$10,Param!$D$10,Param!$E$10,Param!$B$11,Param!$C$11,Param!$D$11,Param!$E$11))*100</f>
        <v>42</v>
      </c>
      <c r="U1596" s="3">
        <f>MAX(K1596-tarifest3($K$3,$A$3,Param!$B$10,Param!$C$10,Param!$D$10,Param!$E$10,Param!$B$11,Param!$C$11,Param!$D$11,Param!$E$11),0)</f>
        <v>56391</v>
      </c>
      <c r="V1596" s="3">
        <f t="shared" si="595"/>
        <v>35.555485498108446</v>
      </c>
      <c r="W1596" s="3">
        <f t="shared" si="596"/>
        <v>42</v>
      </c>
      <c r="X1596" s="3">
        <f>soli3grenz(K1596,$A$3,Param!$J$9,Param!$J$10,Param!$J$11)*100</f>
        <v>5.5</v>
      </c>
      <c r="Y1596" s="13">
        <f t="shared" si="583"/>
        <v>56391</v>
      </c>
      <c r="Z1596" s="3">
        <f t="shared" si="597"/>
        <v>35.555485498108446</v>
      </c>
      <c r="AA1596" s="13">
        <f t="shared" si="584"/>
        <v>42</v>
      </c>
      <c r="AB1596" s="13">
        <f t="shared" si="585"/>
        <v>-4034.1200000000026</v>
      </c>
      <c r="AC1596" s="13">
        <f t="shared" si="586"/>
        <v>-2.5435813366960929</v>
      </c>
      <c r="AD1596" s="13">
        <f t="shared" si="587"/>
        <v>-2.3099999999999952</v>
      </c>
      <c r="AE1596" s="3">
        <f t="shared" si="588"/>
        <v>0</v>
      </c>
      <c r="AF1596" s="13">
        <f t="shared" si="601"/>
        <v>4034.1200000000026</v>
      </c>
      <c r="AG1596" s="13">
        <f t="shared" si="598"/>
        <v>2.5435813366960929</v>
      </c>
      <c r="AH1596" s="13">
        <f t="shared" si="602"/>
        <v>2.5435813366960929</v>
      </c>
    </row>
    <row r="1597" spans="1:34" x14ac:dyDescent="0.2">
      <c r="A1597" s="8">
        <f t="shared" si="599"/>
        <v>158700</v>
      </c>
      <c r="B1597" s="9">
        <f t="shared" si="600"/>
        <v>158.69999999999999</v>
      </c>
      <c r="C1597" s="13">
        <f>tarifest3(A1597,$A$3,Param!$B$5,Param!$C$5,Param!$D$5,Param!$E$5,Param!$B$6,Param!$C$6,Param!$D$6,Param!$E$6)</f>
        <v>57317</v>
      </c>
      <c r="D1597" s="3">
        <f t="shared" si="589"/>
        <v>36.116572148708251</v>
      </c>
      <c r="E1597" s="3">
        <f>tarifest3grenz(A1597,$A$3,Param!$B$5,Param!$C$5,Param!$D$5,Param!$E$5,Param!$B$6,Param!$C$6,Param!$D$6,Param!$E$6)*100</f>
        <v>42</v>
      </c>
      <c r="F1597" s="13">
        <f>soli3(C1597,$A$3,Param!$J$4,Param!$J$5,Param!$J$6)</f>
        <v>3152.43</v>
      </c>
      <c r="G1597" s="3">
        <f>soli3grenz(C1597,$A$3,Param!$J$4,Param!$J$5,Param!$J$6)*100</f>
        <v>5.5</v>
      </c>
      <c r="H1597" s="13">
        <f t="shared" si="580"/>
        <v>60469.43</v>
      </c>
      <c r="I1597" s="3">
        <f t="shared" ref="I1597:I1660" si="603">IF($A1597=0,0,H1597/$A1597*100)</f>
        <v>38.102980466288592</v>
      </c>
      <c r="J1597" s="13">
        <f t="shared" si="581"/>
        <v>44.309999999999995</v>
      </c>
      <c r="K1597" s="13">
        <f>tarifest3(A1597,$A$3,Param!$B$10,Param!$C$10,Param!$D$10,Param!$E$10,Param!$B$11,Param!$C$11,Param!$D$11,Param!$E$11)</f>
        <v>61663</v>
      </c>
      <c r="L1597" s="3">
        <f t="shared" si="590"/>
        <v>38.855072463768117</v>
      </c>
      <c r="M1597" s="3">
        <f>tarifest3grenz(A1597,$A$3,Param!$B$10,Param!$C$10,Param!$D$10,Param!$E$10,Param!$B$11,Param!$C$11,Param!$D$11,Param!$E$11)*100</f>
        <v>42</v>
      </c>
      <c r="N1597" s="3">
        <f t="shared" si="591"/>
        <v>47263</v>
      </c>
      <c r="O1597" s="3">
        <f t="shared" si="592"/>
        <v>29.781348456206679</v>
      </c>
      <c r="P1597" s="13">
        <f t="shared" si="582"/>
        <v>111090</v>
      </c>
      <c r="Q1597" s="13">
        <f t="shared" si="593"/>
        <v>0</v>
      </c>
      <c r="R1597" s="13">
        <f>tarifest3(A1597-$K$3,$A$3,Param!$B$10,Param!$C$10,Param!$D$10,Param!$E$10,Param!$B$11,Param!$C$11,Param!$D$11,Param!$E$11)</f>
        <v>53023</v>
      </c>
      <c r="S1597" s="3">
        <f t="shared" si="594"/>
        <v>33.410838059231253</v>
      </c>
      <c r="T1597" s="3">
        <f>IF(A1597&lt;$K$3,$K$2,tarifest3grenz(A1597-$K$3,$A$3,Param!$B$10,Param!$C$10,Param!$D$10,Param!$E$10,Param!$B$11,Param!$C$11,Param!$D$11,Param!$E$11))*100</f>
        <v>42</v>
      </c>
      <c r="U1597" s="3">
        <f>MAX(K1597-tarifest3($K$3,$A$3,Param!$B$10,Param!$C$10,Param!$D$10,Param!$E$10,Param!$B$11,Param!$C$11,Param!$D$11,Param!$E$11),0)</f>
        <v>56433</v>
      </c>
      <c r="V1597" s="3">
        <f t="shared" si="595"/>
        <v>35.559546313799622</v>
      </c>
      <c r="W1597" s="3">
        <f t="shared" si="596"/>
        <v>42</v>
      </c>
      <c r="X1597" s="3">
        <f>soli3grenz(K1597,$A$3,Param!$J$9,Param!$J$10,Param!$J$11)*100</f>
        <v>5.5</v>
      </c>
      <c r="Y1597" s="13">
        <f t="shared" si="583"/>
        <v>56433</v>
      </c>
      <c r="Z1597" s="3">
        <f t="shared" si="597"/>
        <v>35.559546313799622</v>
      </c>
      <c r="AA1597" s="13">
        <f t="shared" si="584"/>
        <v>42</v>
      </c>
      <c r="AB1597" s="13">
        <f t="shared" si="585"/>
        <v>-4036.4300000000003</v>
      </c>
      <c r="AC1597" s="13">
        <f t="shared" si="586"/>
        <v>-2.5434341524889703</v>
      </c>
      <c r="AD1597" s="13">
        <f t="shared" si="587"/>
        <v>-2.3099999999999952</v>
      </c>
      <c r="AE1597" s="3">
        <f t="shared" si="588"/>
        <v>0</v>
      </c>
      <c r="AF1597" s="13">
        <f t="shared" si="601"/>
        <v>4036.4300000000003</v>
      </c>
      <c r="AG1597" s="13">
        <f t="shared" si="598"/>
        <v>2.5434341524889703</v>
      </c>
      <c r="AH1597" s="13">
        <f t="shared" si="602"/>
        <v>2.5434341524889703</v>
      </c>
    </row>
    <row r="1598" spans="1:34" x14ac:dyDescent="0.2">
      <c r="A1598" s="8">
        <f t="shared" si="599"/>
        <v>158800</v>
      </c>
      <c r="B1598" s="9">
        <f t="shared" si="600"/>
        <v>158.80000000000001</v>
      </c>
      <c r="C1598" s="13">
        <f>tarifest3(A1598,$A$3,Param!$B$5,Param!$C$5,Param!$D$5,Param!$E$5,Param!$B$6,Param!$C$6,Param!$D$6,Param!$E$6)</f>
        <v>57359</v>
      </c>
      <c r="D1598" s="3">
        <f t="shared" si="589"/>
        <v>36.120277078085643</v>
      </c>
      <c r="E1598" s="3">
        <f>tarifest3grenz(A1598,$A$3,Param!$B$5,Param!$C$5,Param!$D$5,Param!$E$5,Param!$B$6,Param!$C$6,Param!$D$6,Param!$E$6)*100</f>
        <v>42</v>
      </c>
      <c r="F1598" s="13">
        <f>soli3(C1598,$A$3,Param!$J$4,Param!$J$5,Param!$J$6)</f>
        <v>3154.74</v>
      </c>
      <c r="G1598" s="3">
        <f>soli3grenz(C1598,$A$3,Param!$J$4,Param!$J$5,Param!$J$6)*100</f>
        <v>5.5</v>
      </c>
      <c r="H1598" s="13">
        <f t="shared" si="580"/>
        <v>60513.74</v>
      </c>
      <c r="I1598" s="3">
        <f t="shared" si="603"/>
        <v>38.10688916876574</v>
      </c>
      <c r="J1598" s="13">
        <f t="shared" si="581"/>
        <v>44.309999999999995</v>
      </c>
      <c r="K1598" s="13">
        <f>tarifest3(A1598,$A$3,Param!$B$10,Param!$C$10,Param!$D$10,Param!$E$10,Param!$B$11,Param!$C$11,Param!$D$11,Param!$E$11)</f>
        <v>61705</v>
      </c>
      <c r="L1598" s="3">
        <f t="shared" si="590"/>
        <v>38.857052896725442</v>
      </c>
      <c r="M1598" s="3">
        <f>tarifest3grenz(A1598,$A$3,Param!$B$10,Param!$C$10,Param!$D$10,Param!$E$10,Param!$B$11,Param!$C$11,Param!$D$11,Param!$E$11)*100</f>
        <v>42</v>
      </c>
      <c r="N1598" s="3">
        <f t="shared" si="591"/>
        <v>47305</v>
      </c>
      <c r="O1598" s="3">
        <f t="shared" si="592"/>
        <v>29.789042821158692</v>
      </c>
      <c r="P1598" s="13">
        <f t="shared" si="582"/>
        <v>111160</v>
      </c>
      <c r="Q1598" s="13">
        <f t="shared" si="593"/>
        <v>0</v>
      </c>
      <c r="R1598" s="13">
        <f>tarifest3(A1598-$K$3,$A$3,Param!$B$10,Param!$C$10,Param!$D$10,Param!$E$10,Param!$B$11,Param!$C$11,Param!$D$11,Param!$E$11)</f>
        <v>53065</v>
      </c>
      <c r="S1598" s="3">
        <f t="shared" si="594"/>
        <v>33.416246851385388</v>
      </c>
      <c r="T1598" s="3">
        <f>IF(A1598&lt;$K$3,$K$2,tarifest3grenz(A1598-$K$3,$A$3,Param!$B$10,Param!$C$10,Param!$D$10,Param!$E$10,Param!$B$11,Param!$C$11,Param!$D$11,Param!$E$11))*100</f>
        <v>42</v>
      </c>
      <c r="U1598" s="3">
        <f>MAX(K1598-tarifest3($K$3,$A$3,Param!$B$10,Param!$C$10,Param!$D$10,Param!$E$10,Param!$B$11,Param!$C$11,Param!$D$11,Param!$E$11),0)</f>
        <v>56475</v>
      </c>
      <c r="V1598" s="3">
        <f t="shared" si="595"/>
        <v>35.563602015113347</v>
      </c>
      <c r="W1598" s="3">
        <f t="shared" si="596"/>
        <v>42</v>
      </c>
      <c r="X1598" s="3">
        <f>soli3grenz(K1598,$A$3,Param!$J$9,Param!$J$10,Param!$J$11)*100</f>
        <v>5.5</v>
      </c>
      <c r="Y1598" s="13">
        <f t="shared" si="583"/>
        <v>56475</v>
      </c>
      <c r="Z1598" s="3">
        <f t="shared" si="597"/>
        <v>35.563602015113347</v>
      </c>
      <c r="AA1598" s="13">
        <f t="shared" si="584"/>
        <v>42</v>
      </c>
      <c r="AB1598" s="13">
        <f t="shared" si="585"/>
        <v>-4038.739999999998</v>
      </c>
      <c r="AC1598" s="13">
        <f t="shared" si="586"/>
        <v>-2.5432871536523933</v>
      </c>
      <c r="AD1598" s="13">
        <f t="shared" si="587"/>
        <v>-2.3099999999999952</v>
      </c>
      <c r="AE1598" s="3">
        <f t="shared" si="588"/>
        <v>0</v>
      </c>
      <c r="AF1598" s="13">
        <f t="shared" si="601"/>
        <v>4038.739999999998</v>
      </c>
      <c r="AG1598" s="13">
        <f t="shared" si="598"/>
        <v>2.5432871536523933</v>
      </c>
      <c r="AH1598" s="13">
        <f t="shared" si="602"/>
        <v>2.5432871536523933</v>
      </c>
    </row>
    <row r="1599" spans="1:34" x14ac:dyDescent="0.2">
      <c r="A1599" s="8">
        <f t="shared" si="599"/>
        <v>158900</v>
      </c>
      <c r="B1599" s="9">
        <f t="shared" si="600"/>
        <v>158.9</v>
      </c>
      <c r="C1599" s="13">
        <f>tarifest3(A1599,$A$3,Param!$B$5,Param!$C$5,Param!$D$5,Param!$E$5,Param!$B$6,Param!$C$6,Param!$D$6,Param!$E$6)</f>
        <v>57401</v>
      </c>
      <c r="D1599" s="3">
        <f t="shared" si="589"/>
        <v>36.123977344241659</v>
      </c>
      <c r="E1599" s="3">
        <f>tarifest3grenz(A1599,$A$3,Param!$B$5,Param!$C$5,Param!$D$5,Param!$E$5,Param!$B$6,Param!$C$6,Param!$D$6,Param!$E$6)*100</f>
        <v>42</v>
      </c>
      <c r="F1599" s="13">
        <f>soli3(C1599,$A$3,Param!$J$4,Param!$J$5,Param!$J$6)</f>
        <v>3157.05</v>
      </c>
      <c r="G1599" s="3">
        <f>soli3grenz(C1599,$A$3,Param!$J$4,Param!$J$5,Param!$J$6)*100</f>
        <v>5.5</v>
      </c>
      <c r="H1599" s="13">
        <f t="shared" si="580"/>
        <v>60558.05</v>
      </c>
      <c r="I1599" s="3">
        <f t="shared" si="603"/>
        <v>38.110792951541853</v>
      </c>
      <c r="J1599" s="13">
        <f t="shared" si="581"/>
        <v>44.309999999999995</v>
      </c>
      <c r="K1599" s="13">
        <f>tarifest3(A1599,$A$3,Param!$B$10,Param!$C$10,Param!$D$10,Param!$E$10,Param!$B$11,Param!$C$11,Param!$D$11,Param!$E$11)</f>
        <v>61747</v>
      </c>
      <c r="L1599" s="3">
        <f t="shared" si="590"/>
        <v>38.859030837004404</v>
      </c>
      <c r="M1599" s="3">
        <f>tarifest3grenz(A1599,$A$3,Param!$B$10,Param!$C$10,Param!$D$10,Param!$E$10,Param!$B$11,Param!$C$11,Param!$D$11,Param!$E$11)*100</f>
        <v>42</v>
      </c>
      <c r="N1599" s="3">
        <f t="shared" si="591"/>
        <v>47347</v>
      </c>
      <c r="O1599" s="3">
        <f t="shared" si="592"/>
        <v>29.796727501573315</v>
      </c>
      <c r="P1599" s="13">
        <f t="shared" si="582"/>
        <v>111230</v>
      </c>
      <c r="Q1599" s="13">
        <f t="shared" si="593"/>
        <v>0</v>
      </c>
      <c r="R1599" s="13">
        <f>tarifest3(A1599-$K$3,$A$3,Param!$B$10,Param!$C$10,Param!$D$10,Param!$E$10,Param!$B$11,Param!$C$11,Param!$D$11,Param!$E$11)</f>
        <v>53107</v>
      </c>
      <c r="S1599" s="3">
        <f t="shared" si="594"/>
        <v>33.421648835745756</v>
      </c>
      <c r="T1599" s="3">
        <f>IF(A1599&lt;$K$3,$K$2,tarifest3grenz(A1599-$K$3,$A$3,Param!$B$10,Param!$C$10,Param!$D$10,Param!$E$10,Param!$B$11,Param!$C$11,Param!$D$11,Param!$E$11))*100</f>
        <v>42</v>
      </c>
      <c r="U1599" s="3">
        <f>MAX(K1599-tarifest3($K$3,$A$3,Param!$B$10,Param!$C$10,Param!$D$10,Param!$E$10,Param!$B$11,Param!$C$11,Param!$D$11,Param!$E$11),0)</f>
        <v>56517</v>
      </c>
      <c r="V1599" s="3">
        <f t="shared" si="595"/>
        <v>35.567652611705476</v>
      </c>
      <c r="W1599" s="3">
        <f t="shared" si="596"/>
        <v>42</v>
      </c>
      <c r="X1599" s="3">
        <f>soli3grenz(K1599,$A$3,Param!$J$9,Param!$J$10,Param!$J$11)*100</f>
        <v>5.5</v>
      </c>
      <c r="Y1599" s="13">
        <f t="shared" si="583"/>
        <v>56517</v>
      </c>
      <c r="Z1599" s="3">
        <f t="shared" si="597"/>
        <v>35.567652611705476</v>
      </c>
      <c r="AA1599" s="13">
        <f t="shared" si="584"/>
        <v>42</v>
      </c>
      <c r="AB1599" s="13">
        <f t="shared" si="585"/>
        <v>-4041.0500000000029</v>
      </c>
      <c r="AC1599" s="13">
        <f t="shared" si="586"/>
        <v>-2.543140339836377</v>
      </c>
      <c r="AD1599" s="13">
        <f t="shared" si="587"/>
        <v>-2.3099999999999952</v>
      </c>
      <c r="AE1599" s="3">
        <f t="shared" si="588"/>
        <v>0</v>
      </c>
      <c r="AF1599" s="13">
        <f t="shared" si="601"/>
        <v>4041.0500000000029</v>
      </c>
      <c r="AG1599" s="13">
        <f t="shared" si="598"/>
        <v>2.543140339836377</v>
      </c>
      <c r="AH1599" s="13">
        <f t="shared" si="602"/>
        <v>2.543140339836377</v>
      </c>
    </row>
    <row r="1600" spans="1:34" x14ac:dyDescent="0.2">
      <c r="A1600" s="8">
        <f t="shared" si="599"/>
        <v>159000</v>
      </c>
      <c r="B1600" s="9">
        <f t="shared" si="600"/>
        <v>159</v>
      </c>
      <c r="C1600" s="13">
        <f>tarifest3(A1600,$A$3,Param!$B$5,Param!$C$5,Param!$D$5,Param!$E$5,Param!$B$6,Param!$C$6,Param!$D$6,Param!$E$6)</f>
        <v>57443</v>
      </c>
      <c r="D1600" s="3">
        <f t="shared" si="589"/>
        <v>36.127672955974845</v>
      </c>
      <c r="E1600" s="3">
        <f>tarifest3grenz(A1600,$A$3,Param!$B$5,Param!$C$5,Param!$D$5,Param!$E$5,Param!$B$6,Param!$C$6,Param!$D$6,Param!$E$6)*100</f>
        <v>42</v>
      </c>
      <c r="F1600" s="13">
        <f>soli3(C1600,$A$3,Param!$J$4,Param!$J$5,Param!$J$6)</f>
        <v>3159.36</v>
      </c>
      <c r="G1600" s="3">
        <f>soli3grenz(C1600,$A$3,Param!$J$4,Param!$J$5,Param!$J$6)*100</f>
        <v>5.5</v>
      </c>
      <c r="H1600" s="13">
        <f t="shared" si="580"/>
        <v>60602.36</v>
      </c>
      <c r="I1600" s="3">
        <f t="shared" si="603"/>
        <v>38.114691823899371</v>
      </c>
      <c r="J1600" s="13">
        <f t="shared" si="581"/>
        <v>44.309999999999995</v>
      </c>
      <c r="K1600" s="13">
        <f>tarifest3(A1600,$A$3,Param!$B$10,Param!$C$10,Param!$D$10,Param!$E$10,Param!$B$11,Param!$C$11,Param!$D$11,Param!$E$11)</f>
        <v>61789</v>
      </c>
      <c r="L1600" s="3">
        <f t="shared" si="590"/>
        <v>38.861006289308179</v>
      </c>
      <c r="M1600" s="3">
        <f>tarifest3grenz(A1600,$A$3,Param!$B$10,Param!$C$10,Param!$D$10,Param!$E$10,Param!$B$11,Param!$C$11,Param!$D$11,Param!$E$11)*100</f>
        <v>42</v>
      </c>
      <c r="N1600" s="3">
        <f t="shared" si="591"/>
        <v>47389</v>
      </c>
      <c r="O1600" s="3">
        <f t="shared" si="592"/>
        <v>29.804402515723272</v>
      </c>
      <c r="P1600" s="13">
        <f t="shared" si="582"/>
        <v>111300</v>
      </c>
      <c r="Q1600" s="13">
        <f t="shared" si="593"/>
        <v>0</v>
      </c>
      <c r="R1600" s="13">
        <f>tarifest3(A1600-$K$3,$A$3,Param!$B$10,Param!$C$10,Param!$D$10,Param!$E$10,Param!$B$11,Param!$C$11,Param!$D$11,Param!$E$11)</f>
        <v>53149</v>
      </c>
      <c r="S1600" s="3">
        <f t="shared" si="594"/>
        <v>33.42704402515723</v>
      </c>
      <c r="T1600" s="3">
        <f>IF(A1600&lt;$K$3,$K$2,tarifest3grenz(A1600-$K$3,$A$3,Param!$B$10,Param!$C$10,Param!$D$10,Param!$E$10,Param!$B$11,Param!$C$11,Param!$D$11,Param!$E$11))*100</f>
        <v>42</v>
      </c>
      <c r="U1600" s="3">
        <f>MAX(K1600-tarifest3($K$3,$A$3,Param!$B$10,Param!$C$10,Param!$D$10,Param!$E$10,Param!$B$11,Param!$C$11,Param!$D$11,Param!$E$11),0)</f>
        <v>56559</v>
      </c>
      <c r="V1600" s="3">
        <f t="shared" si="595"/>
        <v>35.571698113207546</v>
      </c>
      <c r="W1600" s="3">
        <f t="shared" si="596"/>
        <v>42</v>
      </c>
      <c r="X1600" s="3">
        <f>soli3grenz(K1600,$A$3,Param!$J$9,Param!$J$10,Param!$J$11)*100</f>
        <v>5.5</v>
      </c>
      <c r="Y1600" s="13">
        <f t="shared" si="583"/>
        <v>56559</v>
      </c>
      <c r="Z1600" s="3">
        <f t="shared" si="597"/>
        <v>35.571698113207546</v>
      </c>
      <c r="AA1600" s="13">
        <f t="shared" si="584"/>
        <v>42</v>
      </c>
      <c r="AB1600" s="13">
        <f t="shared" si="585"/>
        <v>-4043.3600000000006</v>
      </c>
      <c r="AC1600" s="13">
        <f t="shared" si="586"/>
        <v>-2.5429937106918246</v>
      </c>
      <c r="AD1600" s="13">
        <f t="shared" si="587"/>
        <v>-2.3099999999999952</v>
      </c>
      <c r="AE1600" s="3">
        <f t="shared" si="588"/>
        <v>0</v>
      </c>
      <c r="AF1600" s="13">
        <f t="shared" si="601"/>
        <v>4043.3600000000006</v>
      </c>
      <c r="AG1600" s="13">
        <f t="shared" si="598"/>
        <v>2.5429937106918246</v>
      </c>
      <c r="AH1600" s="13">
        <f t="shared" si="602"/>
        <v>2.5429937106918246</v>
      </c>
    </row>
    <row r="1601" spans="1:34" x14ac:dyDescent="0.2">
      <c r="A1601" s="8">
        <f t="shared" si="599"/>
        <v>159100</v>
      </c>
      <c r="B1601" s="9">
        <f t="shared" si="600"/>
        <v>159.1</v>
      </c>
      <c r="C1601" s="13">
        <f>tarifest3(A1601,$A$3,Param!$B$5,Param!$C$5,Param!$D$5,Param!$E$5,Param!$B$6,Param!$C$6,Param!$D$6,Param!$E$6)</f>
        <v>57485</v>
      </c>
      <c r="D1601" s="3">
        <f t="shared" si="589"/>
        <v>36.131363922061595</v>
      </c>
      <c r="E1601" s="3">
        <f>tarifest3grenz(A1601,$A$3,Param!$B$5,Param!$C$5,Param!$D$5,Param!$E$5,Param!$B$6,Param!$C$6,Param!$D$6,Param!$E$6)*100</f>
        <v>42</v>
      </c>
      <c r="F1601" s="13">
        <f>soli3(C1601,$A$3,Param!$J$4,Param!$J$5,Param!$J$6)</f>
        <v>3161.67</v>
      </c>
      <c r="G1601" s="3">
        <f>soli3grenz(C1601,$A$3,Param!$J$4,Param!$J$5,Param!$J$6)*100</f>
        <v>5.5</v>
      </c>
      <c r="H1601" s="13">
        <f t="shared" si="580"/>
        <v>60646.67</v>
      </c>
      <c r="I1601" s="3">
        <f t="shared" si="603"/>
        <v>38.118585795097424</v>
      </c>
      <c r="J1601" s="13">
        <f t="shared" si="581"/>
        <v>44.309999999999995</v>
      </c>
      <c r="K1601" s="13">
        <f>tarifest3(A1601,$A$3,Param!$B$10,Param!$C$10,Param!$D$10,Param!$E$10,Param!$B$11,Param!$C$11,Param!$D$11,Param!$E$11)</f>
        <v>61831</v>
      </c>
      <c r="L1601" s="3">
        <f t="shared" si="590"/>
        <v>38.862979258328096</v>
      </c>
      <c r="M1601" s="3">
        <f>tarifest3grenz(A1601,$A$3,Param!$B$10,Param!$C$10,Param!$D$10,Param!$E$10,Param!$B$11,Param!$C$11,Param!$D$11,Param!$E$11)*100</f>
        <v>42</v>
      </c>
      <c r="N1601" s="3">
        <f t="shared" si="591"/>
        <v>47431</v>
      </c>
      <c r="O1601" s="3">
        <f t="shared" si="592"/>
        <v>29.812067881835326</v>
      </c>
      <c r="P1601" s="13">
        <f t="shared" si="582"/>
        <v>111370</v>
      </c>
      <c r="Q1601" s="13">
        <f t="shared" si="593"/>
        <v>0</v>
      </c>
      <c r="R1601" s="13">
        <f>tarifest3(A1601-$K$3,$A$3,Param!$B$10,Param!$C$10,Param!$D$10,Param!$E$10,Param!$B$11,Param!$C$11,Param!$D$11,Param!$E$11)</f>
        <v>53191</v>
      </c>
      <c r="S1601" s="3">
        <f t="shared" si="594"/>
        <v>33.432432432432435</v>
      </c>
      <c r="T1601" s="3">
        <f>IF(A1601&lt;$K$3,$K$2,tarifest3grenz(A1601-$K$3,$A$3,Param!$B$10,Param!$C$10,Param!$D$10,Param!$E$10,Param!$B$11,Param!$C$11,Param!$D$11,Param!$E$11))*100</f>
        <v>42</v>
      </c>
      <c r="U1601" s="3">
        <f>MAX(K1601-tarifest3($K$3,$A$3,Param!$B$10,Param!$C$10,Param!$D$10,Param!$E$10,Param!$B$11,Param!$C$11,Param!$D$11,Param!$E$11),0)</f>
        <v>56601</v>
      </c>
      <c r="V1601" s="3">
        <f t="shared" si="595"/>
        <v>35.575738529226903</v>
      </c>
      <c r="W1601" s="3">
        <f t="shared" si="596"/>
        <v>42</v>
      </c>
      <c r="X1601" s="3">
        <f>soli3grenz(K1601,$A$3,Param!$J$9,Param!$J$10,Param!$J$11)*100</f>
        <v>5.5</v>
      </c>
      <c r="Y1601" s="13">
        <f t="shared" si="583"/>
        <v>56601</v>
      </c>
      <c r="Z1601" s="3">
        <f t="shared" si="597"/>
        <v>35.575738529226903</v>
      </c>
      <c r="AA1601" s="13">
        <f t="shared" si="584"/>
        <v>42</v>
      </c>
      <c r="AB1601" s="13">
        <f t="shared" si="585"/>
        <v>-4045.6699999999983</v>
      </c>
      <c r="AC1601" s="13">
        <f t="shared" si="586"/>
        <v>-2.5428472658705203</v>
      </c>
      <c r="AD1601" s="13">
        <f t="shared" si="587"/>
        <v>-2.3099999999999952</v>
      </c>
      <c r="AE1601" s="3">
        <f t="shared" si="588"/>
        <v>0</v>
      </c>
      <c r="AF1601" s="13">
        <f t="shared" si="601"/>
        <v>4045.6699999999983</v>
      </c>
      <c r="AG1601" s="13">
        <f t="shared" si="598"/>
        <v>2.5428472658705203</v>
      </c>
      <c r="AH1601" s="13">
        <f t="shared" si="602"/>
        <v>2.5428472658705203</v>
      </c>
    </row>
    <row r="1602" spans="1:34" x14ac:dyDescent="0.2">
      <c r="A1602" s="8">
        <f t="shared" si="599"/>
        <v>159200</v>
      </c>
      <c r="B1602" s="9">
        <f t="shared" si="600"/>
        <v>159.19999999999999</v>
      </c>
      <c r="C1602" s="13">
        <f>tarifest3(A1602,$A$3,Param!$B$5,Param!$C$5,Param!$D$5,Param!$E$5,Param!$B$6,Param!$C$6,Param!$D$6,Param!$E$6)</f>
        <v>57527</v>
      </c>
      <c r="D1602" s="3">
        <f t="shared" si="589"/>
        <v>36.135050251256281</v>
      </c>
      <c r="E1602" s="3">
        <f>tarifest3grenz(A1602,$A$3,Param!$B$5,Param!$C$5,Param!$D$5,Param!$E$5,Param!$B$6,Param!$C$6,Param!$D$6,Param!$E$6)*100</f>
        <v>42</v>
      </c>
      <c r="F1602" s="13">
        <f>soli3(C1602,$A$3,Param!$J$4,Param!$J$5,Param!$J$6)</f>
        <v>3163.98</v>
      </c>
      <c r="G1602" s="3">
        <f>soli3grenz(C1602,$A$3,Param!$J$4,Param!$J$5,Param!$J$6)*100</f>
        <v>5.5</v>
      </c>
      <c r="H1602" s="13">
        <f t="shared" si="580"/>
        <v>60690.98</v>
      </c>
      <c r="I1602" s="3">
        <f t="shared" si="603"/>
        <v>38.122474874371861</v>
      </c>
      <c r="J1602" s="13">
        <f t="shared" si="581"/>
        <v>44.309999999999995</v>
      </c>
      <c r="K1602" s="13">
        <f>tarifest3(A1602,$A$3,Param!$B$10,Param!$C$10,Param!$D$10,Param!$E$10,Param!$B$11,Param!$C$11,Param!$D$11,Param!$E$11)</f>
        <v>61873</v>
      </c>
      <c r="L1602" s="3">
        <f t="shared" si="590"/>
        <v>38.864949748743719</v>
      </c>
      <c r="M1602" s="3">
        <f>tarifest3grenz(A1602,$A$3,Param!$B$10,Param!$C$10,Param!$D$10,Param!$E$10,Param!$B$11,Param!$C$11,Param!$D$11,Param!$E$11)*100</f>
        <v>42</v>
      </c>
      <c r="N1602" s="3">
        <f t="shared" si="591"/>
        <v>47473</v>
      </c>
      <c r="O1602" s="3">
        <f t="shared" si="592"/>
        <v>29.819723618090453</v>
      </c>
      <c r="P1602" s="13">
        <f t="shared" si="582"/>
        <v>111440</v>
      </c>
      <c r="Q1602" s="13">
        <f t="shared" si="593"/>
        <v>0</v>
      </c>
      <c r="R1602" s="13">
        <f>tarifest3(A1602-$K$3,$A$3,Param!$B$10,Param!$C$10,Param!$D$10,Param!$E$10,Param!$B$11,Param!$C$11,Param!$D$11,Param!$E$11)</f>
        <v>53233</v>
      </c>
      <c r="S1602" s="3">
        <f t="shared" si="594"/>
        <v>33.437814070351756</v>
      </c>
      <c r="T1602" s="3">
        <f>IF(A1602&lt;$K$3,$K$2,tarifest3grenz(A1602-$K$3,$A$3,Param!$B$10,Param!$C$10,Param!$D$10,Param!$E$10,Param!$B$11,Param!$C$11,Param!$D$11,Param!$E$11))*100</f>
        <v>42</v>
      </c>
      <c r="U1602" s="3">
        <f>MAX(K1602-tarifest3($K$3,$A$3,Param!$B$10,Param!$C$10,Param!$D$10,Param!$E$10,Param!$B$11,Param!$C$11,Param!$D$11,Param!$E$11),0)</f>
        <v>56643</v>
      </c>
      <c r="V1602" s="3">
        <f t="shared" si="595"/>
        <v>35.579773869346731</v>
      </c>
      <c r="W1602" s="3">
        <f t="shared" si="596"/>
        <v>42</v>
      </c>
      <c r="X1602" s="3">
        <f>soli3grenz(K1602,$A$3,Param!$J$9,Param!$J$10,Param!$J$11)*100</f>
        <v>5.5</v>
      </c>
      <c r="Y1602" s="13">
        <f t="shared" si="583"/>
        <v>56643</v>
      </c>
      <c r="Z1602" s="3">
        <f t="shared" si="597"/>
        <v>35.579773869346731</v>
      </c>
      <c r="AA1602" s="13">
        <f t="shared" si="584"/>
        <v>42</v>
      </c>
      <c r="AB1602" s="13">
        <f t="shared" si="585"/>
        <v>-4047.9800000000032</v>
      </c>
      <c r="AC1602" s="13">
        <f t="shared" si="586"/>
        <v>-2.5427010050251297</v>
      </c>
      <c r="AD1602" s="13">
        <f t="shared" si="587"/>
        <v>-2.3099999999999952</v>
      </c>
      <c r="AE1602" s="3">
        <f t="shared" si="588"/>
        <v>0</v>
      </c>
      <c r="AF1602" s="13">
        <f t="shared" si="601"/>
        <v>4047.9800000000032</v>
      </c>
      <c r="AG1602" s="13">
        <f t="shared" si="598"/>
        <v>2.5427010050251297</v>
      </c>
      <c r="AH1602" s="13">
        <f t="shared" si="602"/>
        <v>2.5427010050251297</v>
      </c>
    </row>
    <row r="1603" spans="1:34" x14ac:dyDescent="0.2">
      <c r="A1603" s="8">
        <f t="shared" si="599"/>
        <v>159300</v>
      </c>
      <c r="B1603" s="9">
        <f t="shared" si="600"/>
        <v>159.30000000000001</v>
      </c>
      <c r="C1603" s="13">
        <f>tarifest3(A1603,$A$3,Param!$B$5,Param!$C$5,Param!$D$5,Param!$E$5,Param!$B$6,Param!$C$6,Param!$D$6,Param!$E$6)</f>
        <v>57569</v>
      </c>
      <c r="D1603" s="3">
        <f t="shared" si="589"/>
        <v>36.138731952291273</v>
      </c>
      <c r="E1603" s="3">
        <f>tarifest3grenz(A1603,$A$3,Param!$B$5,Param!$C$5,Param!$D$5,Param!$E$5,Param!$B$6,Param!$C$6,Param!$D$6,Param!$E$6)*100</f>
        <v>42</v>
      </c>
      <c r="F1603" s="13">
        <f>soli3(C1603,$A$3,Param!$J$4,Param!$J$5,Param!$J$6)</f>
        <v>3166.29</v>
      </c>
      <c r="G1603" s="3">
        <f>soli3grenz(C1603,$A$3,Param!$J$4,Param!$J$5,Param!$J$6)*100</f>
        <v>5.5</v>
      </c>
      <c r="H1603" s="13">
        <f t="shared" si="580"/>
        <v>60735.29</v>
      </c>
      <c r="I1603" s="3">
        <f t="shared" si="603"/>
        <v>38.126359070935344</v>
      </c>
      <c r="J1603" s="13">
        <f t="shared" si="581"/>
        <v>44.309999999999995</v>
      </c>
      <c r="K1603" s="13">
        <f>tarifest3(A1603,$A$3,Param!$B$10,Param!$C$10,Param!$D$10,Param!$E$10,Param!$B$11,Param!$C$11,Param!$D$11,Param!$E$11)</f>
        <v>61915</v>
      </c>
      <c r="L1603" s="3">
        <f t="shared" si="590"/>
        <v>38.866917765222851</v>
      </c>
      <c r="M1603" s="3">
        <f>tarifest3grenz(A1603,$A$3,Param!$B$10,Param!$C$10,Param!$D$10,Param!$E$10,Param!$B$11,Param!$C$11,Param!$D$11,Param!$E$11)*100</f>
        <v>42</v>
      </c>
      <c r="N1603" s="3">
        <f t="shared" si="591"/>
        <v>47515</v>
      </c>
      <c r="O1603" s="3">
        <f t="shared" si="592"/>
        <v>29.827369742623983</v>
      </c>
      <c r="P1603" s="13">
        <f t="shared" si="582"/>
        <v>111510</v>
      </c>
      <c r="Q1603" s="13">
        <f t="shared" si="593"/>
        <v>0</v>
      </c>
      <c r="R1603" s="13">
        <f>tarifest3(A1603-$K$3,$A$3,Param!$B$10,Param!$C$10,Param!$D$10,Param!$E$10,Param!$B$11,Param!$C$11,Param!$D$11,Param!$E$11)</f>
        <v>53275</v>
      </c>
      <c r="S1603" s="3">
        <f t="shared" si="594"/>
        <v>33.443188951663529</v>
      </c>
      <c r="T1603" s="3">
        <f>IF(A1603&lt;$K$3,$K$2,tarifest3grenz(A1603-$K$3,$A$3,Param!$B$10,Param!$C$10,Param!$D$10,Param!$E$10,Param!$B$11,Param!$C$11,Param!$D$11,Param!$E$11))*100</f>
        <v>42</v>
      </c>
      <c r="U1603" s="3">
        <f>MAX(K1603-tarifest3($K$3,$A$3,Param!$B$10,Param!$C$10,Param!$D$10,Param!$E$10,Param!$B$11,Param!$C$11,Param!$D$11,Param!$E$11),0)</f>
        <v>56685</v>
      </c>
      <c r="V1603" s="3">
        <f t="shared" si="595"/>
        <v>35.58380414312618</v>
      </c>
      <c r="W1603" s="3">
        <f t="shared" si="596"/>
        <v>42</v>
      </c>
      <c r="X1603" s="3">
        <f>soli3grenz(K1603,$A$3,Param!$J$9,Param!$J$10,Param!$J$11)*100</f>
        <v>5.5</v>
      </c>
      <c r="Y1603" s="13">
        <f t="shared" si="583"/>
        <v>56685</v>
      </c>
      <c r="Z1603" s="3">
        <f t="shared" si="597"/>
        <v>35.58380414312618</v>
      </c>
      <c r="AA1603" s="13">
        <f t="shared" si="584"/>
        <v>42</v>
      </c>
      <c r="AB1603" s="13">
        <f t="shared" si="585"/>
        <v>-4050.2900000000009</v>
      </c>
      <c r="AC1603" s="13">
        <f t="shared" si="586"/>
        <v>-2.5425549278091637</v>
      </c>
      <c r="AD1603" s="13">
        <f t="shared" si="587"/>
        <v>-2.3099999999999952</v>
      </c>
      <c r="AE1603" s="3">
        <f t="shared" si="588"/>
        <v>0</v>
      </c>
      <c r="AF1603" s="13">
        <f t="shared" si="601"/>
        <v>4050.2900000000009</v>
      </c>
      <c r="AG1603" s="13">
        <f t="shared" si="598"/>
        <v>2.5425549278091637</v>
      </c>
      <c r="AH1603" s="13">
        <f t="shared" si="602"/>
        <v>2.5425549278091637</v>
      </c>
    </row>
    <row r="1604" spans="1:34" x14ac:dyDescent="0.2">
      <c r="A1604" s="8">
        <f t="shared" si="599"/>
        <v>159400</v>
      </c>
      <c r="B1604" s="9">
        <f t="shared" si="600"/>
        <v>159.4</v>
      </c>
      <c r="C1604" s="13">
        <f>tarifest3(A1604,$A$3,Param!$B$5,Param!$C$5,Param!$D$5,Param!$E$5,Param!$B$6,Param!$C$6,Param!$D$6,Param!$E$6)</f>
        <v>57611</v>
      </c>
      <c r="D1604" s="3">
        <f t="shared" si="589"/>
        <v>36.142409033877037</v>
      </c>
      <c r="E1604" s="3">
        <f>tarifest3grenz(A1604,$A$3,Param!$B$5,Param!$C$5,Param!$D$5,Param!$E$5,Param!$B$6,Param!$C$6,Param!$D$6,Param!$E$6)*100</f>
        <v>42</v>
      </c>
      <c r="F1604" s="13">
        <f>soli3(C1604,$A$3,Param!$J$4,Param!$J$5,Param!$J$6)</f>
        <v>3168.6</v>
      </c>
      <c r="G1604" s="3">
        <f>soli3grenz(C1604,$A$3,Param!$J$4,Param!$J$5,Param!$J$6)*100</f>
        <v>5.5</v>
      </c>
      <c r="H1604" s="13">
        <f t="shared" si="580"/>
        <v>60779.6</v>
      </c>
      <c r="I1604" s="3">
        <f t="shared" si="603"/>
        <v>38.130238393977415</v>
      </c>
      <c r="J1604" s="13">
        <f t="shared" si="581"/>
        <v>44.309999999999995</v>
      </c>
      <c r="K1604" s="13">
        <f>tarifest3(A1604,$A$3,Param!$B$10,Param!$C$10,Param!$D$10,Param!$E$10,Param!$B$11,Param!$C$11,Param!$D$11,Param!$E$11)</f>
        <v>61957</v>
      </c>
      <c r="L1604" s="3">
        <f t="shared" si="590"/>
        <v>38.86888331242158</v>
      </c>
      <c r="M1604" s="3">
        <f>tarifest3grenz(A1604,$A$3,Param!$B$10,Param!$C$10,Param!$D$10,Param!$E$10,Param!$B$11,Param!$C$11,Param!$D$11,Param!$E$11)*100</f>
        <v>42</v>
      </c>
      <c r="N1604" s="3">
        <f t="shared" si="591"/>
        <v>47557</v>
      </c>
      <c r="O1604" s="3">
        <f t="shared" si="592"/>
        <v>29.835006273525721</v>
      </c>
      <c r="P1604" s="13">
        <f t="shared" si="582"/>
        <v>111580</v>
      </c>
      <c r="Q1604" s="13">
        <f t="shared" si="593"/>
        <v>0</v>
      </c>
      <c r="R1604" s="13">
        <f>tarifest3(A1604-$K$3,$A$3,Param!$B$10,Param!$C$10,Param!$D$10,Param!$E$10,Param!$B$11,Param!$C$11,Param!$D$11,Param!$E$11)</f>
        <v>53317</v>
      </c>
      <c r="S1604" s="3">
        <f t="shared" si="594"/>
        <v>33.448557089084062</v>
      </c>
      <c r="T1604" s="3">
        <f>IF(A1604&lt;$K$3,$K$2,tarifest3grenz(A1604-$K$3,$A$3,Param!$B$10,Param!$C$10,Param!$D$10,Param!$E$10,Param!$B$11,Param!$C$11,Param!$D$11,Param!$E$11))*100</f>
        <v>42</v>
      </c>
      <c r="U1604" s="3">
        <f>MAX(K1604-tarifest3($K$3,$A$3,Param!$B$10,Param!$C$10,Param!$D$10,Param!$E$10,Param!$B$11,Param!$C$11,Param!$D$11,Param!$E$11),0)</f>
        <v>56727</v>
      </c>
      <c r="V1604" s="3">
        <f t="shared" si="595"/>
        <v>35.587829360100379</v>
      </c>
      <c r="W1604" s="3">
        <f t="shared" si="596"/>
        <v>42</v>
      </c>
      <c r="X1604" s="3">
        <f>soli3grenz(K1604,$A$3,Param!$J$9,Param!$J$10,Param!$J$11)*100</f>
        <v>5.5</v>
      </c>
      <c r="Y1604" s="13">
        <f t="shared" si="583"/>
        <v>56727</v>
      </c>
      <c r="Z1604" s="3">
        <f t="shared" si="597"/>
        <v>35.587829360100379</v>
      </c>
      <c r="AA1604" s="13">
        <f t="shared" si="584"/>
        <v>42</v>
      </c>
      <c r="AB1604" s="13">
        <f t="shared" si="585"/>
        <v>-4052.5999999999985</v>
      </c>
      <c r="AC1604" s="13">
        <f t="shared" si="586"/>
        <v>-2.5424090338770355</v>
      </c>
      <c r="AD1604" s="13">
        <f t="shared" si="587"/>
        <v>-2.3099999999999952</v>
      </c>
      <c r="AE1604" s="3">
        <f t="shared" si="588"/>
        <v>0</v>
      </c>
      <c r="AF1604" s="13">
        <f t="shared" si="601"/>
        <v>4052.5999999999985</v>
      </c>
      <c r="AG1604" s="13">
        <f t="shared" si="598"/>
        <v>2.5424090338770355</v>
      </c>
      <c r="AH1604" s="13">
        <f t="shared" si="602"/>
        <v>2.5424090338770355</v>
      </c>
    </row>
    <row r="1605" spans="1:34" x14ac:dyDescent="0.2">
      <c r="A1605" s="8">
        <f t="shared" si="599"/>
        <v>159500</v>
      </c>
      <c r="B1605" s="9">
        <f t="shared" si="600"/>
        <v>159.5</v>
      </c>
      <c r="C1605" s="13">
        <f>tarifest3(A1605,$A$3,Param!$B$5,Param!$C$5,Param!$D$5,Param!$E$5,Param!$B$6,Param!$C$6,Param!$D$6,Param!$E$6)</f>
        <v>57653</v>
      </c>
      <c r="D1605" s="3">
        <f t="shared" si="589"/>
        <v>36.146081504702195</v>
      </c>
      <c r="E1605" s="3">
        <f>tarifest3grenz(A1605,$A$3,Param!$B$5,Param!$C$5,Param!$D$5,Param!$E$5,Param!$B$6,Param!$C$6,Param!$D$6,Param!$E$6)*100</f>
        <v>42</v>
      </c>
      <c r="F1605" s="13">
        <f>soli3(C1605,$A$3,Param!$J$4,Param!$J$5,Param!$J$6)</f>
        <v>3170.91</v>
      </c>
      <c r="G1605" s="3">
        <f>soli3grenz(C1605,$A$3,Param!$J$4,Param!$J$5,Param!$J$6)*100</f>
        <v>5.5</v>
      </c>
      <c r="H1605" s="13">
        <f t="shared" si="580"/>
        <v>60823.91</v>
      </c>
      <c r="I1605" s="3">
        <f t="shared" si="603"/>
        <v>38.134112852664579</v>
      </c>
      <c r="J1605" s="13">
        <f t="shared" si="581"/>
        <v>44.309999999999995</v>
      </c>
      <c r="K1605" s="13">
        <f>tarifest3(A1605,$A$3,Param!$B$10,Param!$C$10,Param!$D$10,Param!$E$10,Param!$B$11,Param!$C$11,Param!$D$11,Param!$E$11)</f>
        <v>61999</v>
      </c>
      <c r="L1605" s="3">
        <f t="shared" si="590"/>
        <v>38.870846394984326</v>
      </c>
      <c r="M1605" s="3">
        <f>tarifest3grenz(A1605,$A$3,Param!$B$10,Param!$C$10,Param!$D$10,Param!$E$10,Param!$B$11,Param!$C$11,Param!$D$11,Param!$E$11)*100</f>
        <v>42</v>
      </c>
      <c r="N1605" s="3">
        <f t="shared" si="591"/>
        <v>47599</v>
      </c>
      <c r="O1605" s="3">
        <f t="shared" si="592"/>
        <v>29.842633228840125</v>
      </c>
      <c r="P1605" s="13">
        <f t="shared" si="582"/>
        <v>111650</v>
      </c>
      <c r="Q1605" s="13">
        <f t="shared" si="593"/>
        <v>0</v>
      </c>
      <c r="R1605" s="13">
        <f>tarifest3(A1605-$K$3,$A$3,Param!$B$10,Param!$C$10,Param!$D$10,Param!$E$10,Param!$B$11,Param!$C$11,Param!$D$11,Param!$E$11)</f>
        <v>53359</v>
      </c>
      <c r="S1605" s="3">
        <f t="shared" si="594"/>
        <v>33.453918495297806</v>
      </c>
      <c r="T1605" s="3">
        <f>IF(A1605&lt;$K$3,$K$2,tarifest3grenz(A1605-$K$3,$A$3,Param!$B$10,Param!$C$10,Param!$D$10,Param!$E$10,Param!$B$11,Param!$C$11,Param!$D$11,Param!$E$11))*100</f>
        <v>42</v>
      </c>
      <c r="U1605" s="3">
        <f>MAX(K1605-tarifest3($K$3,$A$3,Param!$B$10,Param!$C$10,Param!$D$10,Param!$E$10,Param!$B$11,Param!$C$11,Param!$D$11,Param!$E$11),0)</f>
        <v>56769</v>
      </c>
      <c r="V1605" s="3">
        <f t="shared" si="595"/>
        <v>35.591849529780561</v>
      </c>
      <c r="W1605" s="3">
        <f t="shared" si="596"/>
        <v>42</v>
      </c>
      <c r="X1605" s="3">
        <f>soli3grenz(K1605,$A$3,Param!$J$9,Param!$J$10,Param!$J$11)*100</f>
        <v>5.5</v>
      </c>
      <c r="Y1605" s="13">
        <f t="shared" si="583"/>
        <v>56769</v>
      </c>
      <c r="Z1605" s="3">
        <f t="shared" si="597"/>
        <v>35.591849529780561</v>
      </c>
      <c r="AA1605" s="13">
        <f t="shared" si="584"/>
        <v>42</v>
      </c>
      <c r="AB1605" s="13">
        <f t="shared" si="585"/>
        <v>-4054.9100000000035</v>
      </c>
      <c r="AC1605" s="13">
        <f t="shared" si="586"/>
        <v>-2.5422633228840184</v>
      </c>
      <c r="AD1605" s="13">
        <f t="shared" si="587"/>
        <v>-2.3099999999999952</v>
      </c>
      <c r="AE1605" s="3">
        <f t="shared" si="588"/>
        <v>0</v>
      </c>
      <c r="AF1605" s="13">
        <f t="shared" si="601"/>
        <v>4054.9100000000035</v>
      </c>
      <c r="AG1605" s="13">
        <f t="shared" si="598"/>
        <v>2.5422633228840184</v>
      </c>
      <c r="AH1605" s="13">
        <f t="shared" si="602"/>
        <v>2.5422633228840184</v>
      </c>
    </row>
    <row r="1606" spans="1:34" x14ac:dyDescent="0.2">
      <c r="A1606" s="8">
        <f t="shared" si="599"/>
        <v>159600</v>
      </c>
      <c r="B1606" s="9">
        <f t="shared" si="600"/>
        <v>159.6</v>
      </c>
      <c r="C1606" s="13">
        <f>tarifest3(A1606,$A$3,Param!$B$5,Param!$C$5,Param!$D$5,Param!$E$5,Param!$B$6,Param!$C$6,Param!$D$6,Param!$E$6)</f>
        <v>57695</v>
      </c>
      <c r="D1606" s="3">
        <f t="shared" si="589"/>
        <v>36.149749373433579</v>
      </c>
      <c r="E1606" s="3">
        <f>tarifest3grenz(A1606,$A$3,Param!$B$5,Param!$C$5,Param!$D$5,Param!$E$5,Param!$B$6,Param!$C$6,Param!$D$6,Param!$E$6)*100</f>
        <v>42</v>
      </c>
      <c r="F1606" s="13">
        <f>soli3(C1606,$A$3,Param!$J$4,Param!$J$5,Param!$J$6)</f>
        <v>3173.22</v>
      </c>
      <c r="G1606" s="3">
        <f>soli3grenz(C1606,$A$3,Param!$J$4,Param!$J$5,Param!$J$6)*100</f>
        <v>5.5</v>
      </c>
      <c r="H1606" s="13">
        <f t="shared" si="580"/>
        <v>60868.22</v>
      </c>
      <c r="I1606" s="3">
        <f t="shared" si="603"/>
        <v>38.13798245614035</v>
      </c>
      <c r="J1606" s="13">
        <f t="shared" si="581"/>
        <v>44.309999999999995</v>
      </c>
      <c r="K1606" s="13">
        <f>tarifest3(A1606,$A$3,Param!$B$10,Param!$C$10,Param!$D$10,Param!$E$10,Param!$B$11,Param!$C$11,Param!$D$11,Param!$E$11)</f>
        <v>62041</v>
      </c>
      <c r="L1606" s="3">
        <f t="shared" si="590"/>
        <v>38.872807017543856</v>
      </c>
      <c r="M1606" s="3">
        <f>tarifest3grenz(A1606,$A$3,Param!$B$10,Param!$C$10,Param!$D$10,Param!$E$10,Param!$B$11,Param!$C$11,Param!$D$11,Param!$E$11)*100</f>
        <v>42</v>
      </c>
      <c r="N1606" s="3">
        <f t="shared" si="591"/>
        <v>47641</v>
      </c>
      <c r="O1606" s="3">
        <f t="shared" si="592"/>
        <v>29.850250626566417</v>
      </c>
      <c r="P1606" s="13">
        <f t="shared" si="582"/>
        <v>111720</v>
      </c>
      <c r="Q1606" s="13">
        <f t="shared" si="593"/>
        <v>0</v>
      </c>
      <c r="R1606" s="13">
        <f>tarifest3(A1606-$K$3,$A$3,Param!$B$10,Param!$C$10,Param!$D$10,Param!$E$10,Param!$B$11,Param!$C$11,Param!$D$11,Param!$E$11)</f>
        <v>53401</v>
      </c>
      <c r="S1606" s="3">
        <f t="shared" si="594"/>
        <v>33.459273182957396</v>
      </c>
      <c r="T1606" s="3">
        <f>IF(A1606&lt;$K$3,$K$2,tarifest3grenz(A1606-$K$3,$A$3,Param!$B$10,Param!$C$10,Param!$D$10,Param!$E$10,Param!$B$11,Param!$C$11,Param!$D$11,Param!$E$11))*100</f>
        <v>42</v>
      </c>
      <c r="U1606" s="3">
        <f>MAX(K1606-tarifest3($K$3,$A$3,Param!$B$10,Param!$C$10,Param!$D$10,Param!$E$10,Param!$B$11,Param!$C$11,Param!$D$11,Param!$E$11),0)</f>
        <v>56811</v>
      </c>
      <c r="V1606" s="3">
        <f t="shared" si="595"/>
        <v>35.595864661654133</v>
      </c>
      <c r="W1606" s="3">
        <f t="shared" si="596"/>
        <v>42</v>
      </c>
      <c r="X1606" s="3">
        <f>soli3grenz(K1606,$A$3,Param!$J$9,Param!$J$10,Param!$J$11)*100</f>
        <v>5.5</v>
      </c>
      <c r="Y1606" s="13">
        <f t="shared" si="583"/>
        <v>56811</v>
      </c>
      <c r="Z1606" s="3">
        <f t="shared" si="597"/>
        <v>35.595864661654133</v>
      </c>
      <c r="AA1606" s="13">
        <f t="shared" si="584"/>
        <v>42</v>
      </c>
      <c r="AB1606" s="13">
        <f t="shared" si="585"/>
        <v>-4057.2200000000012</v>
      </c>
      <c r="AC1606" s="13">
        <f t="shared" si="586"/>
        <v>-2.5421177944862166</v>
      </c>
      <c r="AD1606" s="13">
        <f t="shared" si="587"/>
        <v>-2.3099999999999952</v>
      </c>
      <c r="AE1606" s="3">
        <f t="shared" si="588"/>
        <v>0</v>
      </c>
      <c r="AF1606" s="13">
        <f t="shared" si="601"/>
        <v>4057.2200000000012</v>
      </c>
      <c r="AG1606" s="13">
        <f t="shared" si="598"/>
        <v>2.5421177944862166</v>
      </c>
      <c r="AH1606" s="13">
        <f t="shared" si="602"/>
        <v>2.5421177944862166</v>
      </c>
    </row>
    <row r="1607" spans="1:34" x14ac:dyDescent="0.2">
      <c r="A1607" s="8">
        <f t="shared" si="599"/>
        <v>159700</v>
      </c>
      <c r="B1607" s="9">
        <f t="shared" si="600"/>
        <v>159.69999999999999</v>
      </c>
      <c r="C1607" s="13">
        <f>tarifest3(A1607,$A$3,Param!$B$5,Param!$C$5,Param!$D$5,Param!$E$5,Param!$B$6,Param!$C$6,Param!$D$6,Param!$E$6)</f>
        <v>57737</v>
      </c>
      <c r="D1607" s="3">
        <f t="shared" si="589"/>
        <v>36.153412648716341</v>
      </c>
      <c r="E1607" s="3">
        <f>tarifest3grenz(A1607,$A$3,Param!$B$5,Param!$C$5,Param!$D$5,Param!$E$5,Param!$B$6,Param!$C$6,Param!$D$6,Param!$E$6)*100</f>
        <v>42</v>
      </c>
      <c r="F1607" s="13">
        <f>soli3(C1607,$A$3,Param!$J$4,Param!$J$5,Param!$J$6)</f>
        <v>3175.53</v>
      </c>
      <c r="G1607" s="3">
        <f>soli3grenz(C1607,$A$3,Param!$J$4,Param!$J$5,Param!$J$6)*100</f>
        <v>5.5</v>
      </c>
      <c r="H1607" s="13">
        <f t="shared" si="580"/>
        <v>60912.53</v>
      </c>
      <c r="I1607" s="3">
        <f t="shared" si="603"/>
        <v>38.141847213525359</v>
      </c>
      <c r="J1607" s="13">
        <f t="shared" si="581"/>
        <v>44.309999999999995</v>
      </c>
      <c r="K1607" s="13">
        <f>tarifest3(A1607,$A$3,Param!$B$10,Param!$C$10,Param!$D$10,Param!$E$10,Param!$B$11,Param!$C$11,Param!$D$11,Param!$E$11)</f>
        <v>62083</v>
      </c>
      <c r="L1607" s="3">
        <f t="shared" si="590"/>
        <v>38.874765184721355</v>
      </c>
      <c r="M1607" s="3">
        <f>tarifest3grenz(A1607,$A$3,Param!$B$10,Param!$C$10,Param!$D$10,Param!$E$10,Param!$B$11,Param!$C$11,Param!$D$11,Param!$E$11)*100</f>
        <v>42</v>
      </c>
      <c r="N1607" s="3">
        <f t="shared" si="591"/>
        <v>47683</v>
      </c>
      <c r="O1607" s="3">
        <f t="shared" si="592"/>
        <v>29.857858484658735</v>
      </c>
      <c r="P1607" s="13">
        <f t="shared" si="582"/>
        <v>111790</v>
      </c>
      <c r="Q1607" s="13">
        <f t="shared" si="593"/>
        <v>0</v>
      </c>
      <c r="R1607" s="13">
        <f>tarifest3(A1607-$K$3,$A$3,Param!$B$10,Param!$C$10,Param!$D$10,Param!$E$10,Param!$B$11,Param!$C$11,Param!$D$11,Param!$E$11)</f>
        <v>53443</v>
      </c>
      <c r="S1607" s="3">
        <f t="shared" si="594"/>
        <v>33.464621164683784</v>
      </c>
      <c r="T1607" s="3">
        <f>IF(A1607&lt;$K$3,$K$2,tarifest3grenz(A1607-$K$3,$A$3,Param!$B$10,Param!$C$10,Param!$D$10,Param!$E$10,Param!$B$11,Param!$C$11,Param!$D$11,Param!$E$11))*100</f>
        <v>42</v>
      </c>
      <c r="U1607" s="3">
        <f>MAX(K1607-tarifest3($K$3,$A$3,Param!$B$10,Param!$C$10,Param!$D$10,Param!$E$10,Param!$B$11,Param!$C$11,Param!$D$11,Param!$E$11),0)</f>
        <v>56853</v>
      </c>
      <c r="V1607" s="3">
        <f t="shared" si="595"/>
        <v>35.599874765184722</v>
      </c>
      <c r="W1607" s="3">
        <f t="shared" si="596"/>
        <v>42</v>
      </c>
      <c r="X1607" s="3">
        <f>soli3grenz(K1607,$A$3,Param!$J$9,Param!$J$10,Param!$J$11)*100</f>
        <v>5.5</v>
      </c>
      <c r="Y1607" s="13">
        <f t="shared" si="583"/>
        <v>56853</v>
      </c>
      <c r="Z1607" s="3">
        <f t="shared" si="597"/>
        <v>35.599874765184722</v>
      </c>
      <c r="AA1607" s="13">
        <f t="shared" si="584"/>
        <v>42</v>
      </c>
      <c r="AB1607" s="13">
        <f t="shared" si="585"/>
        <v>-4059.5299999999988</v>
      </c>
      <c r="AC1607" s="13">
        <f t="shared" si="586"/>
        <v>-2.541972448340637</v>
      </c>
      <c r="AD1607" s="13">
        <f t="shared" si="587"/>
        <v>-2.3099999999999952</v>
      </c>
      <c r="AE1607" s="3">
        <f t="shared" si="588"/>
        <v>0</v>
      </c>
      <c r="AF1607" s="13">
        <f t="shared" si="601"/>
        <v>4059.5299999999988</v>
      </c>
      <c r="AG1607" s="13">
        <f t="shared" si="598"/>
        <v>2.541972448340637</v>
      </c>
      <c r="AH1607" s="13">
        <f t="shared" si="602"/>
        <v>2.541972448340637</v>
      </c>
    </row>
    <row r="1608" spans="1:34" x14ac:dyDescent="0.2">
      <c r="A1608" s="8">
        <f t="shared" si="599"/>
        <v>159800</v>
      </c>
      <c r="B1608" s="9">
        <f t="shared" si="600"/>
        <v>159.80000000000001</v>
      </c>
      <c r="C1608" s="13">
        <f>tarifest3(A1608,$A$3,Param!$B$5,Param!$C$5,Param!$D$5,Param!$E$5,Param!$B$6,Param!$C$6,Param!$D$6,Param!$E$6)</f>
        <v>57779</v>
      </c>
      <c r="D1608" s="3">
        <f t="shared" si="589"/>
        <v>36.157071339173967</v>
      </c>
      <c r="E1608" s="3">
        <f>tarifest3grenz(A1608,$A$3,Param!$B$5,Param!$C$5,Param!$D$5,Param!$E$5,Param!$B$6,Param!$C$6,Param!$D$6,Param!$E$6)*100</f>
        <v>42</v>
      </c>
      <c r="F1608" s="13">
        <f>soli3(C1608,$A$3,Param!$J$4,Param!$J$5,Param!$J$6)</f>
        <v>3177.84</v>
      </c>
      <c r="G1608" s="3">
        <f>soli3grenz(C1608,$A$3,Param!$J$4,Param!$J$5,Param!$J$6)*100</f>
        <v>5.5</v>
      </c>
      <c r="H1608" s="13">
        <f t="shared" si="580"/>
        <v>60956.84</v>
      </c>
      <c r="I1608" s="3">
        <f t="shared" si="603"/>
        <v>38.145707133917398</v>
      </c>
      <c r="J1608" s="13">
        <f t="shared" si="581"/>
        <v>44.309999999999995</v>
      </c>
      <c r="K1608" s="13">
        <f>tarifest3(A1608,$A$3,Param!$B$10,Param!$C$10,Param!$D$10,Param!$E$10,Param!$B$11,Param!$C$11,Param!$D$11,Param!$E$11)</f>
        <v>62125</v>
      </c>
      <c r="L1608" s="3">
        <f t="shared" si="590"/>
        <v>38.876720901126411</v>
      </c>
      <c r="M1608" s="3">
        <f>tarifest3grenz(A1608,$A$3,Param!$B$10,Param!$C$10,Param!$D$10,Param!$E$10,Param!$B$11,Param!$C$11,Param!$D$11,Param!$E$11)*100</f>
        <v>42</v>
      </c>
      <c r="N1608" s="3">
        <f t="shared" si="591"/>
        <v>47725</v>
      </c>
      <c r="O1608" s="3">
        <f t="shared" si="592"/>
        <v>29.865456821026282</v>
      </c>
      <c r="P1608" s="13">
        <f t="shared" si="582"/>
        <v>111860</v>
      </c>
      <c r="Q1608" s="13">
        <f t="shared" si="593"/>
        <v>0</v>
      </c>
      <c r="R1608" s="13">
        <f>tarifest3(A1608-$K$3,$A$3,Param!$B$10,Param!$C$10,Param!$D$10,Param!$E$10,Param!$B$11,Param!$C$11,Param!$D$11,Param!$E$11)</f>
        <v>53485</v>
      </c>
      <c r="S1608" s="3">
        <f t="shared" si="594"/>
        <v>33.46996245306633</v>
      </c>
      <c r="T1608" s="3">
        <f>IF(A1608&lt;$K$3,$K$2,tarifest3grenz(A1608-$K$3,$A$3,Param!$B$10,Param!$C$10,Param!$D$10,Param!$E$10,Param!$B$11,Param!$C$11,Param!$D$11,Param!$E$11))*100</f>
        <v>42</v>
      </c>
      <c r="U1608" s="3">
        <f>MAX(K1608-tarifest3($K$3,$A$3,Param!$B$10,Param!$C$10,Param!$D$10,Param!$E$10,Param!$B$11,Param!$C$11,Param!$D$11,Param!$E$11),0)</f>
        <v>56895</v>
      </c>
      <c r="V1608" s="3">
        <f t="shared" si="595"/>
        <v>35.603879849812266</v>
      </c>
      <c r="W1608" s="3">
        <f t="shared" si="596"/>
        <v>42</v>
      </c>
      <c r="X1608" s="3">
        <f>soli3grenz(K1608,$A$3,Param!$J$9,Param!$J$10,Param!$J$11)*100</f>
        <v>5.5</v>
      </c>
      <c r="Y1608" s="13">
        <f t="shared" si="583"/>
        <v>56895</v>
      </c>
      <c r="Z1608" s="3">
        <f t="shared" si="597"/>
        <v>35.603879849812266</v>
      </c>
      <c r="AA1608" s="13">
        <f t="shared" si="584"/>
        <v>42</v>
      </c>
      <c r="AB1608" s="13">
        <f t="shared" si="585"/>
        <v>-4061.8399999999965</v>
      </c>
      <c r="AC1608" s="13">
        <f t="shared" si="586"/>
        <v>-2.5418272841051319</v>
      </c>
      <c r="AD1608" s="13">
        <f t="shared" si="587"/>
        <v>-2.3099999999999952</v>
      </c>
      <c r="AE1608" s="3">
        <f t="shared" si="588"/>
        <v>0</v>
      </c>
      <c r="AF1608" s="13">
        <f t="shared" si="601"/>
        <v>4061.8399999999965</v>
      </c>
      <c r="AG1608" s="13">
        <f t="shared" si="598"/>
        <v>2.5418272841051319</v>
      </c>
      <c r="AH1608" s="13">
        <f t="shared" si="602"/>
        <v>2.5418272841051319</v>
      </c>
    </row>
    <row r="1609" spans="1:34" x14ac:dyDescent="0.2">
      <c r="A1609" s="8">
        <f t="shared" si="599"/>
        <v>159900</v>
      </c>
      <c r="B1609" s="9">
        <f t="shared" si="600"/>
        <v>159.9</v>
      </c>
      <c r="C1609" s="13">
        <f>tarifest3(A1609,$A$3,Param!$B$5,Param!$C$5,Param!$D$5,Param!$E$5,Param!$B$6,Param!$C$6,Param!$D$6,Param!$E$6)</f>
        <v>57821</v>
      </c>
      <c r="D1609" s="3">
        <f t="shared" si="589"/>
        <v>36.160725453408382</v>
      </c>
      <c r="E1609" s="3">
        <f>tarifest3grenz(A1609,$A$3,Param!$B$5,Param!$C$5,Param!$D$5,Param!$E$5,Param!$B$6,Param!$C$6,Param!$D$6,Param!$E$6)*100</f>
        <v>42</v>
      </c>
      <c r="F1609" s="13">
        <f>soli3(C1609,$A$3,Param!$J$4,Param!$J$5,Param!$J$6)</f>
        <v>3180.15</v>
      </c>
      <c r="G1609" s="3">
        <f>soli3grenz(C1609,$A$3,Param!$J$4,Param!$J$5,Param!$J$6)*100</f>
        <v>5.5</v>
      </c>
      <c r="H1609" s="13">
        <f t="shared" si="580"/>
        <v>61001.15</v>
      </c>
      <c r="I1609" s="3">
        <f t="shared" si="603"/>
        <v>38.149562226391495</v>
      </c>
      <c r="J1609" s="13">
        <f t="shared" si="581"/>
        <v>44.309999999999995</v>
      </c>
      <c r="K1609" s="13">
        <f>tarifest3(A1609,$A$3,Param!$B$10,Param!$C$10,Param!$D$10,Param!$E$10,Param!$B$11,Param!$C$11,Param!$D$11,Param!$E$11)</f>
        <v>62167</v>
      </c>
      <c r="L1609" s="3">
        <f t="shared" si="590"/>
        <v>38.878674171357098</v>
      </c>
      <c r="M1609" s="3">
        <f>tarifest3grenz(A1609,$A$3,Param!$B$10,Param!$C$10,Param!$D$10,Param!$E$10,Param!$B$11,Param!$C$11,Param!$D$11,Param!$E$11)*100</f>
        <v>42</v>
      </c>
      <c r="N1609" s="3">
        <f t="shared" si="591"/>
        <v>47767</v>
      </c>
      <c r="O1609" s="3">
        <f t="shared" si="592"/>
        <v>29.87304565353346</v>
      </c>
      <c r="P1609" s="13">
        <f t="shared" si="582"/>
        <v>111930</v>
      </c>
      <c r="Q1609" s="13">
        <f t="shared" si="593"/>
        <v>0</v>
      </c>
      <c r="R1609" s="13">
        <f>tarifest3(A1609-$K$3,$A$3,Param!$B$10,Param!$C$10,Param!$D$10,Param!$E$10,Param!$B$11,Param!$C$11,Param!$D$11,Param!$E$11)</f>
        <v>53527</v>
      </c>
      <c r="S1609" s="3">
        <f t="shared" si="594"/>
        <v>33.475297060662911</v>
      </c>
      <c r="T1609" s="3">
        <f>IF(A1609&lt;$K$3,$K$2,tarifest3grenz(A1609-$K$3,$A$3,Param!$B$10,Param!$C$10,Param!$D$10,Param!$E$10,Param!$B$11,Param!$C$11,Param!$D$11,Param!$E$11))*100</f>
        <v>42</v>
      </c>
      <c r="U1609" s="3">
        <f>MAX(K1609-tarifest3($K$3,$A$3,Param!$B$10,Param!$C$10,Param!$D$10,Param!$E$10,Param!$B$11,Param!$C$11,Param!$D$11,Param!$E$11),0)</f>
        <v>56937</v>
      </c>
      <c r="V1609" s="3">
        <f t="shared" si="595"/>
        <v>35.607879924953096</v>
      </c>
      <c r="W1609" s="3">
        <f t="shared" si="596"/>
        <v>42</v>
      </c>
      <c r="X1609" s="3">
        <f>soli3grenz(K1609,$A$3,Param!$J$9,Param!$J$10,Param!$J$11)*100</f>
        <v>5.5</v>
      </c>
      <c r="Y1609" s="13">
        <f t="shared" si="583"/>
        <v>56937</v>
      </c>
      <c r="Z1609" s="3">
        <f t="shared" si="597"/>
        <v>35.607879924953096</v>
      </c>
      <c r="AA1609" s="13">
        <f t="shared" si="584"/>
        <v>42</v>
      </c>
      <c r="AB1609" s="13">
        <f t="shared" si="585"/>
        <v>-4064.1500000000015</v>
      </c>
      <c r="AC1609" s="13">
        <f t="shared" si="586"/>
        <v>-2.5416823014383993</v>
      </c>
      <c r="AD1609" s="13">
        <f t="shared" si="587"/>
        <v>-2.3099999999999952</v>
      </c>
      <c r="AE1609" s="3">
        <f t="shared" si="588"/>
        <v>0</v>
      </c>
      <c r="AF1609" s="13">
        <f t="shared" si="601"/>
        <v>4064.1500000000015</v>
      </c>
      <c r="AG1609" s="13">
        <f t="shared" si="598"/>
        <v>2.5416823014383993</v>
      </c>
      <c r="AH1609" s="13">
        <f t="shared" si="602"/>
        <v>2.5416823014383993</v>
      </c>
    </row>
    <row r="1610" spans="1:34" x14ac:dyDescent="0.2">
      <c r="A1610" s="8">
        <f t="shared" si="599"/>
        <v>160000</v>
      </c>
      <c r="B1610" s="9">
        <f t="shared" si="600"/>
        <v>160</v>
      </c>
      <c r="C1610" s="13">
        <f>tarifest3(A1610,$A$3,Param!$B$5,Param!$C$5,Param!$D$5,Param!$E$5,Param!$B$6,Param!$C$6,Param!$D$6,Param!$E$6)</f>
        <v>57863</v>
      </c>
      <c r="D1610" s="3">
        <f t="shared" si="589"/>
        <v>36.164375</v>
      </c>
      <c r="E1610" s="3">
        <f>tarifest3grenz(A1610,$A$3,Param!$B$5,Param!$C$5,Param!$D$5,Param!$E$5,Param!$B$6,Param!$C$6,Param!$D$6,Param!$E$6)*100</f>
        <v>42</v>
      </c>
      <c r="F1610" s="13">
        <f>soli3(C1610,$A$3,Param!$J$4,Param!$J$5,Param!$J$6)</f>
        <v>3182.46</v>
      </c>
      <c r="G1610" s="3">
        <f>soli3grenz(C1610,$A$3,Param!$J$4,Param!$J$5,Param!$J$6)*100</f>
        <v>5.5</v>
      </c>
      <c r="H1610" s="13">
        <f t="shared" ref="H1610:H1673" si="604">+C1610+F1610</f>
        <v>61045.46</v>
      </c>
      <c r="I1610" s="3">
        <f t="shared" si="603"/>
        <v>38.153412500000002</v>
      </c>
      <c r="J1610" s="13">
        <f t="shared" ref="J1610:J1673" si="605">+E1610*(1+G1610/100)</f>
        <v>44.309999999999995</v>
      </c>
      <c r="K1610" s="13">
        <f>tarifest3(A1610,$A$3,Param!$B$10,Param!$C$10,Param!$D$10,Param!$E$10,Param!$B$11,Param!$C$11,Param!$D$11,Param!$E$11)</f>
        <v>62209</v>
      </c>
      <c r="L1610" s="3">
        <f t="shared" si="590"/>
        <v>38.880625000000002</v>
      </c>
      <c r="M1610" s="3">
        <f>tarifest3grenz(A1610,$A$3,Param!$B$10,Param!$C$10,Param!$D$10,Param!$E$10,Param!$B$11,Param!$C$11,Param!$D$11,Param!$E$11)*100</f>
        <v>42</v>
      </c>
      <c r="N1610" s="3">
        <f t="shared" si="591"/>
        <v>47809</v>
      </c>
      <c r="O1610" s="3">
        <f t="shared" si="592"/>
        <v>29.880624999999998</v>
      </c>
      <c r="P1610" s="13">
        <f t="shared" ref="P1610:P1673" si="606">+A1610*$K$2</f>
        <v>112000</v>
      </c>
      <c r="Q1610" s="13">
        <f t="shared" si="593"/>
        <v>0</v>
      </c>
      <c r="R1610" s="13">
        <f>tarifest3(A1610-$K$3,$A$3,Param!$B$10,Param!$C$10,Param!$D$10,Param!$E$10,Param!$B$11,Param!$C$11,Param!$D$11,Param!$E$11)</f>
        <v>53569</v>
      </c>
      <c r="S1610" s="3">
        <f t="shared" si="594"/>
        <v>33.480625000000003</v>
      </c>
      <c r="T1610" s="3">
        <f>IF(A1610&lt;$K$3,$K$2,tarifest3grenz(A1610-$K$3,$A$3,Param!$B$10,Param!$C$10,Param!$D$10,Param!$E$10,Param!$B$11,Param!$C$11,Param!$D$11,Param!$E$11))*100</f>
        <v>42</v>
      </c>
      <c r="U1610" s="3">
        <f>MAX(K1610-tarifest3($K$3,$A$3,Param!$B$10,Param!$C$10,Param!$D$10,Param!$E$10,Param!$B$11,Param!$C$11,Param!$D$11,Param!$E$11),0)</f>
        <v>56979</v>
      </c>
      <c r="V1610" s="3">
        <f t="shared" si="595"/>
        <v>35.611874999999998</v>
      </c>
      <c r="W1610" s="3">
        <f t="shared" si="596"/>
        <v>42</v>
      </c>
      <c r="X1610" s="3">
        <f>soli3grenz(K1610,$A$3,Param!$J$9,Param!$J$10,Param!$J$11)*100</f>
        <v>5.5</v>
      </c>
      <c r="Y1610" s="13">
        <f t="shared" ref="Y1610:Y1673" si="607">IF($Y$4=0,N1610,IF($Y$4=1,Q1610+R1610,IF($Y$4=2,Q1610+U1610)))</f>
        <v>56979</v>
      </c>
      <c r="Z1610" s="3">
        <f t="shared" si="597"/>
        <v>35.611874999999998</v>
      </c>
      <c r="AA1610" s="13">
        <f t="shared" ref="AA1610:AA1673" si="608">IF($Y$4=0,M1610,IF($Y$4=1,T1610,IF($Y$4=2,W1610)))</f>
        <v>42</v>
      </c>
      <c r="AB1610" s="13">
        <f t="shared" ref="AB1610:AB1673" si="609">+Y1610-H1610</f>
        <v>-4066.4599999999991</v>
      </c>
      <c r="AC1610" s="13">
        <f t="shared" ref="AC1610:AC1673" si="610">+Z1610-I1610</f>
        <v>-2.541537500000004</v>
      </c>
      <c r="AD1610" s="13">
        <f t="shared" ref="AD1610:AD1673" si="611">+AA1610-J1610</f>
        <v>-2.3099999999999952</v>
      </c>
      <c r="AE1610" s="3">
        <f t="shared" ref="AE1610:AE1673" si="612">+M1610-E1610</f>
        <v>0</v>
      </c>
      <c r="AF1610" s="13">
        <f t="shared" si="601"/>
        <v>4066.4599999999991</v>
      </c>
      <c r="AG1610" s="13">
        <f t="shared" si="598"/>
        <v>2.541537500000004</v>
      </c>
      <c r="AH1610" s="13">
        <f t="shared" si="602"/>
        <v>2.541537500000004</v>
      </c>
    </row>
    <row r="1611" spans="1:34" x14ac:dyDescent="0.2">
      <c r="A1611" s="8">
        <f t="shared" si="599"/>
        <v>160100</v>
      </c>
      <c r="B1611" s="9">
        <f t="shared" si="600"/>
        <v>160.1</v>
      </c>
      <c r="C1611" s="13">
        <f>tarifest3(A1611,$A$3,Param!$B$5,Param!$C$5,Param!$D$5,Param!$E$5,Param!$B$6,Param!$C$6,Param!$D$6,Param!$E$6)</f>
        <v>57905</v>
      </c>
      <c r="D1611" s="3">
        <f t="shared" ref="D1611:D1674" si="613">IF($A1611=0,0,C1611/$A1611*100)</f>
        <v>36.168019987507812</v>
      </c>
      <c r="E1611" s="3">
        <f>tarifest3grenz(A1611,$A$3,Param!$B$5,Param!$C$5,Param!$D$5,Param!$E$5,Param!$B$6,Param!$C$6,Param!$D$6,Param!$E$6)*100</f>
        <v>42</v>
      </c>
      <c r="F1611" s="13">
        <f>soli3(C1611,$A$3,Param!$J$4,Param!$J$5,Param!$J$6)</f>
        <v>3184.77</v>
      </c>
      <c r="G1611" s="3">
        <f>soli3grenz(C1611,$A$3,Param!$J$4,Param!$J$5,Param!$J$6)*100</f>
        <v>5.5</v>
      </c>
      <c r="H1611" s="13">
        <f t="shared" si="604"/>
        <v>61089.77</v>
      </c>
      <c r="I1611" s="3">
        <f t="shared" si="603"/>
        <v>38.157257963772636</v>
      </c>
      <c r="J1611" s="13">
        <f t="shared" si="605"/>
        <v>44.309999999999995</v>
      </c>
      <c r="K1611" s="13">
        <f>tarifest3(A1611,$A$3,Param!$B$10,Param!$C$10,Param!$D$10,Param!$E$10,Param!$B$11,Param!$C$11,Param!$D$11,Param!$E$11)</f>
        <v>62251</v>
      </c>
      <c r="L1611" s="3">
        <f t="shared" ref="L1611:L1674" si="614">IF($A1611=0,0,K1611/$A1611*100)</f>
        <v>38.882573391630231</v>
      </c>
      <c r="M1611" s="3">
        <f>tarifest3grenz(A1611,$A$3,Param!$B$10,Param!$C$10,Param!$D$10,Param!$E$10,Param!$B$11,Param!$C$11,Param!$D$11,Param!$E$11)*100</f>
        <v>42</v>
      </c>
      <c r="N1611" s="3">
        <f t="shared" ref="N1611:N1674" si="615">+K1611-$K$1</f>
        <v>47851</v>
      </c>
      <c r="O1611" s="3">
        <f t="shared" ref="O1611:O1674" si="616">IF($A1611=0,0,N1611/$A1611*100)</f>
        <v>29.888194878201123</v>
      </c>
      <c r="P1611" s="13">
        <f t="shared" si="606"/>
        <v>112070</v>
      </c>
      <c r="Q1611" s="13">
        <f t="shared" ref="Q1611:Q1674" si="617">MIN(P1611-$K$1,0)</f>
        <v>0</v>
      </c>
      <c r="R1611" s="13">
        <f>tarifest3(A1611-$K$3,$A$3,Param!$B$10,Param!$C$10,Param!$D$10,Param!$E$10,Param!$B$11,Param!$C$11,Param!$D$11,Param!$E$11)</f>
        <v>53611</v>
      </c>
      <c r="S1611" s="3">
        <f t="shared" ref="S1611:S1674" si="618">IF($A1611=0,0,(Q1611+R1611)/$A1611*100)</f>
        <v>33.485946283572765</v>
      </c>
      <c r="T1611" s="3">
        <f>IF(A1611&lt;$K$3,$K$2,tarifest3grenz(A1611-$K$3,$A$3,Param!$B$10,Param!$C$10,Param!$D$10,Param!$E$10,Param!$B$11,Param!$C$11,Param!$D$11,Param!$E$11))*100</f>
        <v>42</v>
      </c>
      <c r="U1611" s="3">
        <f>MAX(K1611-tarifest3($K$3,$A$3,Param!$B$10,Param!$C$10,Param!$D$10,Param!$E$10,Param!$B$11,Param!$C$11,Param!$D$11,Param!$E$11),0)</f>
        <v>57021</v>
      </c>
      <c r="V1611" s="3">
        <f t="shared" ref="V1611:V1674" si="619">IF($A1611=0,0,(Q1611+U1611)/$A1611*100)</f>
        <v>35.615865084322301</v>
      </c>
      <c r="W1611" s="3">
        <f t="shared" ref="W1611:W1674" si="620">IF(A1611&lt;$K$3,$K$2*100,M1611)</f>
        <v>42</v>
      </c>
      <c r="X1611" s="3">
        <f>soli3grenz(K1611,$A$3,Param!$J$9,Param!$J$10,Param!$J$11)*100</f>
        <v>5.5</v>
      </c>
      <c r="Y1611" s="13">
        <f t="shared" si="607"/>
        <v>57021</v>
      </c>
      <c r="Z1611" s="3">
        <f t="shared" ref="Z1611:Z1674" si="621">IF($A1611=0,0,Y1611/$A1611*100)</f>
        <v>35.615865084322301</v>
      </c>
      <c r="AA1611" s="13">
        <f t="shared" si="608"/>
        <v>42</v>
      </c>
      <c r="AB1611" s="13">
        <f t="shared" si="609"/>
        <v>-4068.7699999999968</v>
      </c>
      <c r="AC1611" s="13">
        <f t="shared" si="610"/>
        <v>-2.5413928794503349</v>
      </c>
      <c r="AD1611" s="13">
        <f t="shared" si="611"/>
        <v>-2.3099999999999952</v>
      </c>
      <c r="AE1611" s="3">
        <f t="shared" si="612"/>
        <v>0</v>
      </c>
      <c r="AF1611" s="13">
        <f t="shared" si="601"/>
        <v>4068.7699999999968</v>
      </c>
      <c r="AG1611" s="13">
        <f t="shared" ref="AG1611:AG1674" si="622">-AC1611</f>
        <v>2.5413928794503349</v>
      </c>
      <c r="AH1611" s="13">
        <f t="shared" si="602"/>
        <v>2.5413928794503349</v>
      </c>
    </row>
    <row r="1612" spans="1:34" x14ac:dyDescent="0.2">
      <c r="A1612" s="8">
        <f t="shared" ref="A1612:A1675" si="623">+A1611+100</f>
        <v>160200</v>
      </c>
      <c r="B1612" s="9">
        <f t="shared" si="600"/>
        <v>160.19999999999999</v>
      </c>
      <c r="C1612" s="13">
        <f>tarifest3(A1612,$A$3,Param!$B$5,Param!$C$5,Param!$D$5,Param!$E$5,Param!$B$6,Param!$C$6,Param!$D$6,Param!$E$6)</f>
        <v>57947</v>
      </c>
      <c r="D1612" s="3">
        <f t="shared" si="613"/>
        <v>36.171660424469415</v>
      </c>
      <c r="E1612" s="3">
        <f>tarifest3grenz(A1612,$A$3,Param!$B$5,Param!$C$5,Param!$D$5,Param!$E$5,Param!$B$6,Param!$C$6,Param!$D$6,Param!$E$6)*100</f>
        <v>42</v>
      </c>
      <c r="F1612" s="13">
        <f>soli3(C1612,$A$3,Param!$J$4,Param!$J$5,Param!$J$6)</f>
        <v>3187.08</v>
      </c>
      <c r="G1612" s="3">
        <f>soli3grenz(C1612,$A$3,Param!$J$4,Param!$J$5,Param!$J$6)*100</f>
        <v>5.5</v>
      </c>
      <c r="H1612" s="13">
        <f t="shared" si="604"/>
        <v>61134.080000000002</v>
      </c>
      <c r="I1612" s="3">
        <f t="shared" si="603"/>
        <v>38.161098626716608</v>
      </c>
      <c r="J1612" s="13">
        <f t="shared" si="605"/>
        <v>44.309999999999995</v>
      </c>
      <c r="K1612" s="13">
        <f>tarifest3(A1612,$A$3,Param!$B$10,Param!$C$10,Param!$D$10,Param!$E$10,Param!$B$11,Param!$C$11,Param!$D$11,Param!$E$11)</f>
        <v>62293</v>
      </c>
      <c r="L1612" s="3">
        <f t="shared" si="614"/>
        <v>38.884519350811487</v>
      </c>
      <c r="M1612" s="3">
        <f>tarifest3grenz(A1612,$A$3,Param!$B$10,Param!$C$10,Param!$D$10,Param!$E$10,Param!$B$11,Param!$C$11,Param!$D$11,Param!$E$11)*100</f>
        <v>42</v>
      </c>
      <c r="N1612" s="3">
        <f t="shared" si="615"/>
        <v>47893</v>
      </c>
      <c r="O1612" s="3">
        <f t="shared" si="616"/>
        <v>29.895755305867667</v>
      </c>
      <c r="P1612" s="13">
        <f t="shared" si="606"/>
        <v>112140</v>
      </c>
      <c r="Q1612" s="13">
        <f t="shared" si="617"/>
        <v>0</v>
      </c>
      <c r="R1612" s="13">
        <f>tarifest3(A1612-$K$3,$A$3,Param!$B$10,Param!$C$10,Param!$D$10,Param!$E$10,Param!$B$11,Param!$C$11,Param!$D$11,Param!$E$11)</f>
        <v>53653</v>
      </c>
      <c r="S1612" s="3">
        <f t="shared" si="618"/>
        <v>33.491260923845196</v>
      </c>
      <c r="T1612" s="3">
        <f>IF(A1612&lt;$K$3,$K$2,tarifest3grenz(A1612-$K$3,$A$3,Param!$B$10,Param!$C$10,Param!$D$10,Param!$E$10,Param!$B$11,Param!$C$11,Param!$D$11,Param!$E$11))*100</f>
        <v>42</v>
      </c>
      <c r="U1612" s="3">
        <f>MAX(K1612-tarifest3($K$3,$A$3,Param!$B$10,Param!$C$10,Param!$D$10,Param!$E$10,Param!$B$11,Param!$C$11,Param!$D$11,Param!$E$11),0)</f>
        <v>57063</v>
      </c>
      <c r="V1612" s="3">
        <f t="shared" si="619"/>
        <v>35.619850187265918</v>
      </c>
      <c r="W1612" s="3">
        <f t="shared" si="620"/>
        <v>42</v>
      </c>
      <c r="X1612" s="3">
        <f>soli3grenz(K1612,$A$3,Param!$J$9,Param!$J$10,Param!$J$11)*100</f>
        <v>5.5</v>
      </c>
      <c r="Y1612" s="13">
        <f t="shared" si="607"/>
        <v>57063</v>
      </c>
      <c r="Z1612" s="3">
        <f t="shared" si="621"/>
        <v>35.619850187265918</v>
      </c>
      <c r="AA1612" s="13">
        <f t="shared" si="608"/>
        <v>42</v>
      </c>
      <c r="AB1612" s="13">
        <f t="shared" si="609"/>
        <v>-4071.0800000000017</v>
      </c>
      <c r="AC1612" s="13">
        <f t="shared" si="610"/>
        <v>-2.5412484394506905</v>
      </c>
      <c r="AD1612" s="13">
        <f t="shared" si="611"/>
        <v>-2.3099999999999952</v>
      </c>
      <c r="AE1612" s="3">
        <f t="shared" si="612"/>
        <v>0</v>
      </c>
      <c r="AF1612" s="13">
        <f t="shared" si="601"/>
        <v>4071.0800000000017</v>
      </c>
      <c r="AG1612" s="13">
        <f t="shared" si="622"/>
        <v>2.5412484394506905</v>
      </c>
      <c r="AH1612" s="13">
        <f t="shared" si="602"/>
        <v>2.5412484394506905</v>
      </c>
    </row>
    <row r="1613" spans="1:34" x14ac:dyDescent="0.2">
      <c r="A1613" s="8">
        <f t="shared" si="623"/>
        <v>160300</v>
      </c>
      <c r="B1613" s="9">
        <f t="shared" si="600"/>
        <v>160.30000000000001</v>
      </c>
      <c r="C1613" s="13">
        <f>tarifest3(A1613,$A$3,Param!$B$5,Param!$C$5,Param!$D$5,Param!$E$5,Param!$B$6,Param!$C$6,Param!$D$6,Param!$E$6)</f>
        <v>57989</v>
      </c>
      <c r="D1613" s="3">
        <f t="shared" si="613"/>
        <v>36.17529631940112</v>
      </c>
      <c r="E1613" s="3">
        <f>tarifest3grenz(A1613,$A$3,Param!$B$5,Param!$C$5,Param!$D$5,Param!$E$5,Param!$B$6,Param!$C$6,Param!$D$6,Param!$E$6)*100</f>
        <v>42</v>
      </c>
      <c r="F1613" s="13">
        <f>soli3(C1613,$A$3,Param!$J$4,Param!$J$5,Param!$J$6)</f>
        <v>3189.39</v>
      </c>
      <c r="G1613" s="3">
        <f>soli3grenz(C1613,$A$3,Param!$J$4,Param!$J$5,Param!$J$6)*100</f>
        <v>5.5</v>
      </c>
      <c r="H1613" s="13">
        <f t="shared" si="604"/>
        <v>61178.39</v>
      </c>
      <c r="I1613" s="3">
        <f t="shared" si="603"/>
        <v>38.164934497816596</v>
      </c>
      <c r="J1613" s="13">
        <f t="shared" si="605"/>
        <v>44.309999999999995</v>
      </c>
      <c r="K1613" s="13">
        <f>tarifest3(A1613,$A$3,Param!$B$10,Param!$C$10,Param!$D$10,Param!$E$10,Param!$B$11,Param!$C$11,Param!$D$11,Param!$E$11)</f>
        <v>62335</v>
      </c>
      <c r="L1613" s="3">
        <f t="shared" si="614"/>
        <v>38.886462882096069</v>
      </c>
      <c r="M1613" s="3">
        <f>tarifest3grenz(A1613,$A$3,Param!$B$10,Param!$C$10,Param!$D$10,Param!$E$10,Param!$B$11,Param!$C$11,Param!$D$11,Param!$E$11)*100</f>
        <v>42</v>
      </c>
      <c r="N1613" s="3">
        <f t="shared" si="615"/>
        <v>47935</v>
      </c>
      <c r="O1613" s="3">
        <f t="shared" si="616"/>
        <v>29.903306300686211</v>
      </c>
      <c r="P1613" s="13">
        <f t="shared" si="606"/>
        <v>112210</v>
      </c>
      <c r="Q1613" s="13">
        <f t="shared" si="617"/>
        <v>0</v>
      </c>
      <c r="R1613" s="13">
        <f>tarifest3(A1613-$K$3,$A$3,Param!$B$10,Param!$C$10,Param!$D$10,Param!$E$10,Param!$B$11,Param!$C$11,Param!$D$11,Param!$E$11)</f>
        <v>53695</v>
      </c>
      <c r="S1613" s="3">
        <f t="shared" si="618"/>
        <v>33.496568933250153</v>
      </c>
      <c r="T1613" s="3">
        <f>IF(A1613&lt;$K$3,$K$2,tarifest3grenz(A1613-$K$3,$A$3,Param!$B$10,Param!$C$10,Param!$D$10,Param!$E$10,Param!$B$11,Param!$C$11,Param!$D$11,Param!$E$11))*100</f>
        <v>42</v>
      </c>
      <c r="U1613" s="3">
        <f>MAX(K1613-tarifest3($K$3,$A$3,Param!$B$10,Param!$C$10,Param!$D$10,Param!$E$10,Param!$B$11,Param!$C$11,Param!$D$11,Param!$E$11),0)</f>
        <v>57105</v>
      </c>
      <c r="V1613" s="3">
        <f t="shared" si="619"/>
        <v>35.623830318153459</v>
      </c>
      <c r="W1613" s="3">
        <f t="shared" si="620"/>
        <v>42</v>
      </c>
      <c r="X1613" s="3">
        <f>soli3grenz(K1613,$A$3,Param!$J$9,Param!$J$10,Param!$J$11)*100</f>
        <v>5.5</v>
      </c>
      <c r="Y1613" s="13">
        <f t="shared" si="607"/>
        <v>57105</v>
      </c>
      <c r="Z1613" s="3">
        <f t="shared" si="621"/>
        <v>35.623830318153459</v>
      </c>
      <c r="AA1613" s="13">
        <f t="shared" si="608"/>
        <v>42</v>
      </c>
      <c r="AB1613" s="13">
        <f t="shared" si="609"/>
        <v>-4073.3899999999994</v>
      </c>
      <c r="AC1613" s="13">
        <f t="shared" si="610"/>
        <v>-2.5411041796631366</v>
      </c>
      <c r="AD1613" s="13">
        <f t="shared" si="611"/>
        <v>-2.3099999999999952</v>
      </c>
      <c r="AE1613" s="3">
        <f t="shared" si="612"/>
        <v>0</v>
      </c>
      <c r="AF1613" s="13">
        <f t="shared" si="601"/>
        <v>4073.3899999999994</v>
      </c>
      <c r="AG1613" s="13">
        <f t="shared" si="622"/>
        <v>2.5411041796631366</v>
      </c>
      <c r="AH1613" s="13">
        <f t="shared" si="602"/>
        <v>2.5411041796631366</v>
      </c>
    </row>
    <row r="1614" spans="1:34" x14ac:dyDescent="0.2">
      <c r="A1614" s="8">
        <f t="shared" si="623"/>
        <v>160400</v>
      </c>
      <c r="B1614" s="9">
        <f t="shared" si="600"/>
        <v>160.4</v>
      </c>
      <c r="C1614" s="13">
        <f>tarifest3(A1614,$A$3,Param!$B$5,Param!$C$5,Param!$D$5,Param!$E$5,Param!$B$6,Param!$C$6,Param!$D$6,Param!$E$6)</f>
        <v>58031</v>
      </c>
      <c r="D1614" s="3">
        <f t="shared" si="613"/>
        <v>36.178927680798004</v>
      </c>
      <c r="E1614" s="3">
        <f>tarifest3grenz(A1614,$A$3,Param!$B$5,Param!$C$5,Param!$D$5,Param!$E$5,Param!$B$6,Param!$C$6,Param!$D$6,Param!$E$6)*100</f>
        <v>42</v>
      </c>
      <c r="F1614" s="13">
        <f>soli3(C1614,$A$3,Param!$J$4,Param!$J$5,Param!$J$6)</f>
        <v>3191.7</v>
      </c>
      <c r="G1614" s="3">
        <f>soli3grenz(C1614,$A$3,Param!$J$4,Param!$J$5,Param!$J$6)*100</f>
        <v>5.5</v>
      </c>
      <c r="H1614" s="13">
        <f t="shared" si="604"/>
        <v>61222.7</v>
      </c>
      <c r="I1614" s="3">
        <f t="shared" si="603"/>
        <v>38.168765586034908</v>
      </c>
      <c r="J1614" s="13">
        <f t="shared" si="605"/>
        <v>44.309999999999995</v>
      </c>
      <c r="K1614" s="13">
        <f>tarifest3(A1614,$A$3,Param!$B$10,Param!$C$10,Param!$D$10,Param!$E$10,Param!$B$11,Param!$C$11,Param!$D$11,Param!$E$11)</f>
        <v>62377</v>
      </c>
      <c r="L1614" s="3">
        <f t="shared" si="614"/>
        <v>38.888403990024941</v>
      </c>
      <c r="M1614" s="3">
        <f>tarifest3grenz(A1614,$A$3,Param!$B$10,Param!$C$10,Param!$D$10,Param!$E$10,Param!$B$11,Param!$C$11,Param!$D$11,Param!$E$11)*100</f>
        <v>42</v>
      </c>
      <c r="N1614" s="3">
        <f t="shared" si="615"/>
        <v>47977</v>
      </c>
      <c r="O1614" s="3">
        <f t="shared" si="616"/>
        <v>29.910847880299251</v>
      </c>
      <c r="P1614" s="13">
        <f t="shared" si="606"/>
        <v>112280</v>
      </c>
      <c r="Q1614" s="13">
        <f t="shared" si="617"/>
        <v>0</v>
      </c>
      <c r="R1614" s="13">
        <f>tarifest3(A1614-$K$3,$A$3,Param!$B$10,Param!$C$10,Param!$D$10,Param!$E$10,Param!$B$11,Param!$C$11,Param!$D$11,Param!$E$11)</f>
        <v>53737</v>
      </c>
      <c r="S1614" s="3">
        <f t="shared" si="618"/>
        <v>33.501870324189525</v>
      </c>
      <c r="T1614" s="3">
        <f>IF(A1614&lt;$K$3,$K$2,tarifest3grenz(A1614-$K$3,$A$3,Param!$B$10,Param!$C$10,Param!$D$10,Param!$E$10,Param!$B$11,Param!$C$11,Param!$D$11,Param!$E$11))*100</f>
        <v>42</v>
      </c>
      <c r="U1614" s="3">
        <f>MAX(K1614-tarifest3($K$3,$A$3,Param!$B$10,Param!$C$10,Param!$D$10,Param!$E$10,Param!$B$11,Param!$C$11,Param!$D$11,Param!$E$11),0)</f>
        <v>57147</v>
      </c>
      <c r="V1614" s="3">
        <f t="shared" si="619"/>
        <v>35.627805486284295</v>
      </c>
      <c r="W1614" s="3">
        <f t="shared" si="620"/>
        <v>42</v>
      </c>
      <c r="X1614" s="3">
        <f>soli3grenz(K1614,$A$3,Param!$J$9,Param!$J$10,Param!$J$11)*100</f>
        <v>5.5</v>
      </c>
      <c r="Y1614" s="13">
        <f t="shared" si="607"/>
        <v>57147</v>
      </c>
      <c r="Z1614" s="3">
        <f t="shared" si="621"/>
        <v>35.627805486284295</v>
      </c>
      <c r="AA1614" s="13">
        <f t="shared" si="608"/>
        <v>42</v>
      </c>
      <c r="AB1614" s="13">
        <f t="shared" si="609"/>
        <v>-4075.6999999999971</v>
      </c>
      <c r="AC1614" s="13">
        <f t="shared" si="610"/>
        <v>-2.5409600997506132</v>
      </c>
      <c r="AD1614" s="13">
        <f t="shared" si="611"/>
        <v>-2.3099999999999952</v>
      </c>
      <c r="AE1614" s="3">
        <f t="shared" si="612"/>
        <v>0</v>
      </c>
      <c r="AF1614" s="13">
        <f t="shared" si="601"/>
        <v>4075.6999999999971</v>
      </c>
      <c r="AG1614" s="13">
        <f t="shared" si="622"/>
        <v>2.5409600997506132</v>
      </c>
      <c r="AH1614" s="13">
        <f t="shared" si="602"/>
        <v>2.5409600997506132</v>
      </c>
    </row>
    <row r="1615" spans="1:34" x14ac:dyDescent="0.2">
      <c r="A1615" s="8">
        <f t="shared" si="623"/>
        <v>160500</v>
      </c>
      <c r="B1615" s="9">
        <f t="shared" si="600"/>
        <v>160.5</v>
      </c>
      <c r="C1615" s="13">
        <f>tarifest3(A1615,$A$3,Param!$B$5,Param!$C$5,Param!$D$5,Param!$E$5,Param!$B$6,Param!$C$6,Param!$D$6,Param!$E$6)</f>
        <v>58073</v>
      </c>
      <c r="D1615" s="3">
        <f t="shared" si="613"/>
        <v>36.182554517133958</v>
      </c>
      <c r="E1615" s="3">
        <f>tarifest3grenz(A1615,$A$3,Param!$B$5,Param!$C$5,Param!$D$5,Param!$E$5,Param!$B$6,Param!$C$6,Param!$D$6,Param!$E$6)*100</f>
        <v>42</v>
      </c>
      <c r="F1615" s="13">
        <f>soli3(C1615,$A$3,Param!$J$4,Param!$J$5,Param!$J$6)</f>
        <v>3194.01</v>
      </c>
      <c r="G1615" s="3">
        <f>soli3grenz(C1615,$A$3,Param!$J$4,Param!$J$5,Param!$J$6)*100</f>
        <v>5.5</v>
      </c>
      <c r="H1615" s="13">
        <f t="shared" si="604"/>
        <v>61267.01</v>
      </c>
      <c r="I1615" s="3">
        <f t="shared" si="603"/>
        <v>38.172591900311524</v>
      </c>
      <c r="J1615" s="13">
        <f t="shared" si="605"/>
        <v>44.309999999999995</v>
      </c>
      <c r="K1615" s="13">
        <f>tarifest3(A1615,$A$3,Param!$B$10,Param!$C$10,Param!$D$10,Param!$E$10,Param!$B$11,Param!$C$11,Param!$D$11,Param!$E$11)</f>
        <v>62419</v>
      </c>
      <c r="L1615" s="3">
        <f t="shared" si="614"/>
        <v>38.890342679127727</v>
      </c>
      <c r="M1615" s="3">
        <f>tarifest3grenz(A1615,$A$3,Param!$B$10,Param!$C$10,Param!$D$10,Param!$E$10,Param!$B$11,Param!$C$11,Param!$D$11,Param!$E$11)*100</f>
        <v>42</v>
      </c>
      <c r="N1615" s="3">
        <f t="shared" si="615"/>
        <v>48019</v>
      </c>
      <c r="O1615" s="3">
        <f t="shared" si="616"/>
        <v>29.918380062305296</v>
      </c>
      <c r="P1615" s="13">
        <f t="shared" si="606"/>
        <v>112350</v>
      </c>
      <c r="Q1615" s="13">
        <f t="shared" si="617"/>
        <v>0</v>
      </c>
      <c r="R1615" s="13">
        <f>tarifest3(A1615-$K$3,$A$3,Param!$B$10,Param!$C$10,Param!$D$10,Param!$E$10,Param!$B$11,Param!$C$11,Param!$D$11,Param!$E$11)</f>
        <v>53779</v>
      </c>
      <c r="S1615" s="3">
        <f t="shared" si="618"/>
        <v>33.507165109034268</v>
      </c>
      <c r="T1615" s="3">
        <f>IF(A1615&lt;$K$3,$K$2,tarifest3grenz(A1615-$K$3,$A$3,Param!$B$10,Param!$C$10,Param!$D$10,Param!$E$10,Param!$B$11,Param!$C$11,Param!$D$11,Param!$E$11))*100</f>
        <v>42</v>
      </c>
      <c r="U1615" s="3">
        <f>MAX(K1615-tarifest3($K$3,$A$3,Param!$B$10,Param!$C$10,Param!$D$10,Param!$E$10,Param!$B$11,Param!$C$11,Param!$D$11,Param!$E$11),0)</f>
        <v>57189</v>
      </c>
      <c r="V1615" s="3">
        <f t="shared" si="619"/>
        <v>35.631775700934583</v>
      </c>
      <c r="W1615" s="3">
        <f t="shared" si="620"/>
        <v>42</v>
      </c>
      <c r="X1615" s="3">
        <f>soli3grenz(K1615,$A$3,Param!$J$9,Param!$J$10,Param!$J$11)*100</f>
        <v>5.5</v>
      </c>
      <c r="Y1615" s="13">
        <f t="shared" si="607"/>
        <v>57189</v>
      </c>
      <c r="Z1615" s="3">
        <f t="shared" si="621"/>
        <v>35.631775700934583</v>
      </c>
      <c r="AA1615" s="13">
        <f t="shared" si="608"/>
        <v>42</v>
      </c>
      <c r="AB1615" s="13">
        <f t="shared" si="609"/>
        <v>-4078.010000000002</v>
      </c>
      <c r="AC1615" s="13">
        <f t="shared" si="610"/>
        <v>-2.5408161993769411</v>
      </c>
      <c r="AD1615" s="13">
        <f t="shared" si="611"/>
        <v>-2.3099999999999952</v>
      </c>
      <c r="AE1615" s="3">
        <f t="shared" si="612"/>
        <v>0</v>
      </c>
      <c r="AF1615" s="13">
        <f t="shared" si="601"/>
        <v>4078.010000000002</v>
      </c>
      <c r="AG1615" s="13">
        <f t="shared" si="622"/>
        <v>2.5408161993769411</v>
      </c>
      <c r="AH1615" s="13">
        <f t="shared" si="602"/>
        <v>2.5408161993769411</v>
      </c>
    </row>
    <row r="1616" spans="1:34" x14ac:dyDescent="0.2">
      <c r="A1616" s="8">
        <f t="shared" si="623"/>
        <v>160600</v>
      </c>
      <c r="B1616" s="9">
        <f t="shared" si="600"/>
        <v>160.6</v>
      </c>
      <c r="C1616" s="13">
        <f>tarifest3(A1616,$A$3,Param!$B$5,Param!$C$5,Param!$D$5,Param!$E$5,Param!$B$6,Param!$C$6,Param!$D$6,Param!$E$6)</f>
        <v>58115</v>
      </c>
      <c r="D1616" s="3">
        <f t="shared" si="613"/>
        <v>36.186176836861769</v>
      </c>
      <c r="E1616" s="3">
        <f>tarifest3grenz(A1616,$A$3,Param!$B$5,Param!$C$5,Param!$D$5,Param!$E$5,Param!$B$6,Param!$C$6,Param!$D$6,Param!$E$6)*100</f>
        <v>42</v>
      </c>
      <c r="F1616" s="13">
        <f>soli3(C1616,$A$3,Param!$J$4,Param!$J$5,Param!$J$6)</f>
        <v>3196.32</v>
      </c>
      <c r="G1616" s="3">
        <f>soli3grenz(C1616,$A$3,Param!$J$4,Param!$J$5,Param!$J$6)*100</f>
        <v>5.5</v>
      </c>
      <c r="H1616" s="13">
        <f t="shared" si="604"/>
        <v>61311.32</v>
      </c>
      <c r="I1616" s="3">
        <f t="shared" si="603"/>
        <v>38.176413449564137</v>
      </c>
      <c r="J1616" s="13">
        <f t="shared" si="605"/>
        <v>44.309999999999995</v>
      </c>
      <c r="K1616" s="13">
        <f>tarifest3(A1616,$A$3,Param!$B$10,Param!$C$10,Param!$D$10,Param!$E$10,Param!$B$11,Param!$C$11,Param!$D$11,Param!$E$11)</f>
        <v>62461</v>
      </c>
      <c r="L1616" s="3">
        <f t="shared" si="614"/>
        <v>38.892278953922791</v>
      </c>
      <c r="M1616" s="3">
        <f>tarifest3grenz(A1616,$A$3,Param!$B$10,Param!$C$10,Param!$D$10,Param!$E$10,Param!$B$11,Param!$C$11,Param!$D$11,Param!$E$11)*100</f>
        <v>42</v>
      </c>
      <c r="N1616" s="3">
        <f t="shared" si="615"/>
        <v>48061</v>
      </c>
      <c r="O1616" s="3">
        <f t="shared" si="616"/>
        <v>29.925902864259029</v>
      </c>
      <c r="P1616" s="13">
        <f t="shared" si="606"/>
        <v>112420</v>
      </c>
      <c r="Q1616" s="13">
        <f t="shared" si="617"/>
        <v>0</v>
      </c>
      <c r="R1616" s="13">
        <f>tarifest3(A1616-$K$3,$A$3,Param!$B$10,Param!$C$10,Param!$D$10,Param!$E$10,Param!$B$11,Param!$C$11,Param!$D$11,Param!$E$11)</f>
        <v>53821</v>
      </c>
      <c r="S1616" s="3">
        <f t="shared" si="618"/>
        <v>33.512453300124534</v>
      </c>
      <c r="T1616" s="3">
        <f>IF(A1616&lt;$K$3,$K$2,tarifest3grenz(A1616-$K$3,$A$3,Param!$B$10,Param!$C$10,Param!$D$10,Param!$E$10,Param!$B$11,Param!$C$11,Param!$D$11,Param!$E$11))*100</f>
        <v>42</v>
      </c>
      <c r="U1616" s="3">
        <f>MAX(K1616-tarifest3($K$3,$A$3,Param!$B$10,Param!$C$10,Param!$D$10,Param!$E$10,Param!$B$11,Param!$C$11,Param!$D$11,Param!$E$11),0)</f>
        <v>57231</v>
      </c>
      <c r="V1616" s="3">
        <f t="shared" si="619"/>
        <v>35.635740971357407</v>
      </c>
      <c r="W1616" s="3">
        <f t="shared" si="620"/>
        <v>42</v>
      </c>
      <c r="X1616" s="3">
        <f>soli3grenz(K1616,$A$3,Param!$J$9,Param!$J$10,Param!$J$11)*100</f>
        <v>5.5</v>
      </c>
      <c r="Y1616" s="13">
        <f t="shared" si="607"/>
        <v>57231</v>
      </c>
      <c r="Z1616" s="3">
        <f t="shared" si="621"/>
        <v>35.635740971357407</v>
      </c>
      <c r="AA1616" s="13">
        <f t="shared" si="608"/>
        <v>42</v>
      </c>
      <c r="AB1616" s="13">
        <f t="shared" si="609"/>
        <v>-4080.3199999999997</v>
      </c>
      <c r="AC1616" s="13">
        <f t="shared" si="610"/>
        <v>-2.54067247820673</v>
      </c>
      <c r="AD1616" s="13">
        <f t="shared" si="611"/>
        <v>-2.3099999999999952</v>
      </c>
      <c r="AE1616" s="3">
        <f t="shared" si="612"/>
        <v>0</v>
      </c>
      <c r="AF1616" s="13">
        <f t="shared" si="601"/>
        <v>4080.3199999999997</v>
      </c>
      <c r="AG1616" s="13">
        <f t="shared" si="622"/>
        <v>2.54067247820673</v>
      </c>
      <c r="AH1616" s="13">
        <f t="shared" si="602"/>
        <v>2.54067247820673</v>
      </c>
    </row>
    <row r="1617" spans="1:34" x14ac:dyDescent="0.2">
      <c r="A1617" s="8">
        <f t="shared" si="623"/>
        <v>160700</v>
      </c>
      <c r="B1617" s="9">
        <f t="shared" si="600"/>
        <v>160.69999999999999</v>
      </c>
      <c r="C1617" s="13">
        <f>tarifest3(A1617,$A$3,Param!$B$5,Param!$C$5,Param!$D$5,Param!$E$5,Param!$B$6,Param!$C$6,Param!$D$6,Param!$E$6)</f>
        <v>58157</v>
      </c>
      <c r="D1617" s="3">
        <f t="shared" si="613"/>
        <v>36.189794648413191</v>
      </c>
      <c r="E1617" s="3">
        <f>tarifest3grenz(A1617,$A$3,Param!$B$5,Param!$C$5,Param!$D$5,Param!$E$5,Param!$B$6,Param!$C$6,Param!$D$6,Param!$E$6)*100</f>
        <v>42</v>
      </c>
      <c r="F1617" s="13">
        <f>soli3(C1617,$A$3,Param!$J$4,Param!$J$5,Param!$J$6)</f>
        <v>3198.63</v>
      </c>
      <c r="G1617" s="3">
        <f>soli3grenz(C1617,$A$3,Param!$J$4,Param!$J$5,Param!$J$6)*100</f>
        <v>5.5</v>
      </c>
      <c r="H1617" s="13">
        <f t="shared" si="604"/>
        <v>61355.63</v>
      </c>
      <c r="I1617" s="3">
        <f t="shared" si="603"/>
        <v>38.180230242688239</v>
      </c>
      <c r="J1617" s="13">
        <f t="shared" si="605"/>
        <v>44.309999999999995</v>
      </c>
      <c r="K1617" s="13">
        <f>tarifest3(A1617,$A$3,Param!$B$10,Param!$C$10,Param!$D$10,Param!$E$10,Param!$B$11,Param!$C$11,Param!$D$11,Param!$E$11)</f>
        <v>62503</v>
      </c>
      <c r="L1617" s="3">
        <f t="shared" si="614"/>
        <v>38.894212818917239</v>
      </c>
      <c r="M1617" s="3">
        <f>tarifest3grenz(A1617,$A$3,Param!$B$10,Param!$C$10,Param!$D$10,Param!$E$10,Param!$B$11,Param!$C$11,Param!$D$11,Param!$E$11)*100</f>
        <v>42</v>
      </c>
      <c r="N1617" s="3">
        <f t="shared" si="615"/>
        <v>48103</v>
      </c>
      <c r="O1617" s="3">
        <f t="shared" si="616"/>
        <v>29.933416303671439</v>
      </c>
      <c r="P1617" s="13">
        <f t="shared" si="606"/>
        <v>112490</v>
      </c>
      <c r="Q1617" s="13">
        <f t="shared" si="617"/>
        <v>0</v>
      </c>
      <c r="R1617" s="13">
        <f>tarifest3(A1617-$K$3,$A$3,Param!$B$10,Param!$C$10,Param!$D$10,Param!$E$10,Param!$B$11,Param!$C$11,Param!$D$11,Param!$E$11)</f>
        <v>53863</v>
      </c>
      <c r="S1617" s="3">
        <f t="shared" si="618"/>
        <v>33.517734909769757</v>
      </c>
      <c r="T1617" s="3">
        <f>IF(A1617&lt;$K$3,$K$2,tarifest3grenz(A1617-$K$3,$A$3,Param!$B$10,Param!$C$10,Param!$D$10,Param!$E$10,Param!$B$11,Param!$C$11,Param!$D$11,Param!$E$11))*100</f>
        <v>42</v>
      </c>
      <c r="U1617" s="3">
        <f>MAX(K1617-tarifest3($K$3,$A$3,Param!$B$10,Param!$C$10,Param!$D$10,Param!$E$10,Param!$B$11,Param!$C$11,Param!$D$11,Param!$E$11),0)</f>
        <v>57273</v>
      </c>
      <c r="V1617" s="3">
        <f t="shared" si="619"/>
        <v>35.639701306782825</v>
      </c>
      <c r="W1617" s="3">
        <f t="shared" si="620"/>
        <v>42</v>
      </c>
      <c r="X1617" s="3">
        <f>soli3grenz(K1617,$A$3,Param!$J$9,Param!$J$10,Param!$J$11)*100</f>
        <v>5.5</v>
      </c>
      <c r="Y1617" s="13">
        <f t="shared" si="607"/>
        <v>57273</v>
      </c>
      <c r="Z1617" s="3">
        <f t="shared" si="621"/>
        <v>35.639701306782825</v>
      </c>
      <c r="AA1617" s="13">
        <f t="shared" si="608"/>
        <v>42</v>
      </c>
      <c r="AB1617" s="13">
        <f t="shared" si="609"/>
        <v>-4082.6299999999974</v>
      </c>
      <c r="AC1617" s="13">
        <f t="shared" si="610"/>
        <v>-2.5405289359054137</v>
      </c>
      <c r="AD1617" s="13">
        <f t="shared" si="611"/>
        <v>-2.3099999999999952</v>
      </c>
      <c r="AE1617" s="3">
        <f t="shared" si="612"/>
        <v>0</v>
      </c>
      <c r="AF1617" s="13">
        <f t="shared" si="601"/>
        <v>4082.6299999999974</v>
      </c>
      <c r="AG1617" s="13">
        <f t="shared" si="622"/>
        <v>2.5405289359054137</v>
      </c>
      <c r="AH1617" s="13">
        <f t="shared" si="602"/>
        <v>2.5405289359054137</v>
      </c>
    </row>
    <row r="1618" spans="1:34" x14ac:dyDescent="0.2">
      <c r="A1618" s="8">
        <f t="shared" si="623"/>
        <v>160800</v>
      </c>
      <c r="B1618" s="9">
        <f t="shared" si="600"/>
        <v>160.80000000000001</v>
      </c>
      <c r="C1618" s="13">
        <f>tarifest3(A1618,$A$3,Param!$B$5,Param!$C$5,Param!$D$5,Param!$E$5,Param!$B$6,Param!$C$6,Param!$D$6,Param!$E$6)</f>
        <v>58199</v>
      </c>
      <c r="D1618" s="3">
        <f t="shared" si="613"/>
        <v>36.193407960199004</v>
      </c>
      <c r="E1618" s="3">
        <f>tarifest3grenz(A1618,$A$3,Param!$B$5,Param!$C$5,Param!$D$5,Param!$E$5,Param!$B$6,Param!$C$6,Param!$D$6,Param!$E$6)*100</f>
        <v>42</v>
      </c>
      <c r="F1618" s="13">
        <f>soli3(C1618,$A$3,Param!$J$4,Param!$J$5,Param!$J$6)</f>
        <v>3200.94</v>
      </c>
      <c r="G1618" s="3">
        <f>soli3grenz(C1618,$A$3,Param!$J$4,Param!$J$5,Param!$J$6)*100</f>
        <v>5.5</v>
      </c>
      <c r="H1618" s="13">
        <f t="shared" si="604"/>
        <v>61399.94</v>
      </c>
      <c r="I1618" s="3">
        <f t="shared" si="603"/>
        <v>38.184042288557215</v>
      </c>
      <c r="J1618" s="13">
        <f t="shared" si="605"/>
        <v>44.309999999999995</v>
      </c>
      <c r="K1618" s="13">
        <f>tarifest3(A1618,$A$3,Param!$B$10,Param!$C$10,Param!$D$10,Param!$E$10,Param!$B$11,Param!$C$11,Param!$D$11,Param!$E$11)</f>
        <v>62545</v>
      </c>
      <c r="L1618" s="3">
        <f t="shared" si="614"/>
        <v>38.896144278606961</v>
      </c>
      <c r="M1618" s="3">
        <f>tarifest3grenz(A1618,$A$3,Param!$B$10,Param!$C$10,Param!$D$10,Param!$E$10,Param!$B$11,Param!$C$11,Param!$D$11,Param!$E$11)*100</f>
        <v>42</v>
      </c>
      <c r="N1618" s="3">
        <f t="shared" si="615"/>
        <v>48145</v>
      </c>
      <c r="O1618" s="3">
        <f t="shared" si="616"/>
        <v>29.940920398009951</v>
      </c>
      <c r="P1618" s="13">
        <f t="shared" si="606"/>
        <v>112560</v>
      </c>
      <c r="Q1618" s="13">
        <f t="shared" si="617"/>
        <v>0</v>
      </c>
      <c r="R1618" s="13">
        <f>tarifest3(A1618-$K$3,$A$3,Param!$B$10,Param!$C$10,Param!$D$10,Param!$E$10,Param!$B$11,Param!$C$11,Param!$D$11,Param!$E$11)</f>
        <v>53905</v>
      </c>
      <c r="S1618" s="3">
        <f t="shared" si="618"/>
        <v>33.523009950248756</v>
      </c>
      <c r="T1618" s="3">
        <f>IF(A1618&lt;$K$3,$K$2,tarifest3grenz(A1618-$K$3,$A$3,Param!$B$10,Param!$C$10,Param!$D$10,Param!$E$10,Param!$B$11,Param!$C$11,Param!$D$11,Param!$E$11))*100</f>
        <v>42</v>
      </c>
      <c r="U1618" s="3">
        <f>MAX(K1618-tarifest3($K$3,$A$3,Param!$B$10,Param!$C$10,Param!$D$10,Param!$E$10,Param!$B$11,Param!$C$11,Param!$D$11,Param!$E$11),0)</f>
        <v>57315</v>
      </c>
      <c r="V1618" s="3">
        <f t="shared" si="619"/>
        <v>35.643656716417908</v>
      </c>
      <c r="W1618" s="3">
        <f t="shared" si="620"/>
        <v>42</v>
      </c>
      <c r="X1618" s="3">
        <f>soli3grenz(K1618,$A$3,Param!$J$9,Param!$J$10,Param!$J$11)*100</f>
        <v>5.5</v>
      </c>
      <c r="Y1618" s="13">
        <f t="shared" si="607"/>
        <v>57315</v>
      </c>
      <c r="Z1618" s="3">
        <f t="shared" si="621"/>
        <v>35.643656716417908</v>
      </c>
      <c r="AA1618" s="13">
        <f t="shared" si="608"/>
        <v>42</v>
      </c>
      <c r="AB1618" s="13">
        <f t="shared" si="609"/>
        <v>-4084.9400000000023</v>
      </c>
      <c r="AC1618" s="13">
        <f t="shared" si="610"/>
        <v>-2.5403855721393072</v>
      </c>
      <c r="AD1618" s="13">
        <f t="shared" si="611"/>
        <v>-2.3099999999999952</v>
      </c>
      <c r="AE1618" s="3">
        <f t="shared" si="612"/>
        <v>0</v>
      </c>
      <c r="AF1618" s="13">
        <f t="shared" si="601"/>
        <v>4084.9400000000023</v>
      </c>
      <c r="AG1618" s="13">
        <f t="shared" si="622"/>
        <v>2.5403855721393072</v>
      </c>
      <c r="AH1618" s="13">
        <f t="shared" si="602"/>
        <v>2.5403855721393072</v>
      </c>
    </row>
    <row r="1619" spans="1:34" x14ac:dyDescent="0.2">
      <c r="A1619" s="8">
        <f t="shared" si="623"/>
        <v>160900</v>
      </c>
      <c r="B1619" s="9">
        <f t="shared" si="600"/>
        <v>160.9</v>
      </c>
      <c r="C1619" s="13">
        <f>tarifest3(A1619,$A$3,Param!$B$5,Param!$C$5,Param!$D$5,Param!$E$5,Param!$B$6,Param!$C$6,Param!$D$6,Param!$E$6)</f>
        <v>58241</v>
      </c>
      <c r="D1619" s="3">
        <f t="shared" si="613"/>
        <v>36.197016780609076</v>
      </c>
      <c r="E1619" s="3">
        <f>tarifest3grenz(A1619,$A$3,Param!$B$5,Param!$C$5,Param!$D$5,Param!$E$5,Param!$B$6,Param!$C$6,Param!$D$6,Param!$E$6)*100</f>
        <v>42</v>
      </c>
      <c r="F1619" s="13">
        <f>soli3(C1619,$A$3,Param!$J$4,Param!$J$5,Param!$J$6)</f>
        <v>3203.25</v>
      </c>
      <c r="G1619" s="3">
        <f>soli3grenz(C1619,$A$3,Param!$J$4,Param!$J$5,Param!$J$6)*100</f>
        <v>5.5</v>
      </c>
      <c r="H1619" s="13">
        <f t="shared" si="604"/>
        <v>61444.25</v>
      </c>
      <c r="I1619" s="3">
        <f t="shared" si="603"/>
        <v>38.187849596022374</v>
      </c>
      <c r="J1619" s="13">
        <f t="shared" si="605"/>
        <v>44.309999999999995</v>
      </c>
      <c r="K1619" s="13">
        <f>tarifest3(A1619,$A$3,Param!$B$10,Param!$C$10,Param!$D$10,Param!$E$10,Param!$B$11,Param!$C$11,Param!$D$11,Param!$E$11)</f>
        <v>62587</v>
      </c>
      <c r="L1619" s="3">
        <f t="shared" si="614"/>
        <v>38.898073337476696</v>
      </c>
      <c r="M1619" s="3">
        <f>tarifest3grenz(A1619,$A$3,Param!$B$10,Param!$C$10,Param!$D$10,Param!$E$10,Param!$B$11,Param!$C$11,Param!$D$11,Param!$E$11)*100</f>
        <v>42</v>
      </c>
      <c r="N1619" s="3">
        <f t="shared" si="615"/>
        <v>48187</v>
      </c>
      <c r="O1619" s="3">
        <f t="shared" si="616"/>
        <v>29.948415164698574</v>
      </c>
      <c r="P1619" s="13">
        <f t="shared" si="606"/>
        <v>112630</v>
      </c>
      <c r="Q1619" s="13">
        <f t="shared" si="617"/>
        <v>0</v>
      </c>
      <c r="R1619" s="13">
        <f>tarifest3(A1619-$K$3,$A$3,Param!$B$10,Param!$C$10,Param!$D$10,Param!$E$10,Param!$B$11,Param!$C$11,Param!$D$11,Param!$E$11)</f>
        <v>53947</v>
      </c>
      <c r="S1619" s="3">
        <f t="shared" si="618"/>
        <v>33.528278433809824</v>
      </c>
      <c r="T1619" s="3">
        <f>IF(A1619&lt;$K$3,$K$2,tarifest3grenz(A1619-$K$3,$A$3,Param!$B$10,Param!$C$10,Param!$D$10,Param!$E$10,Param!$B$11,Param!$C$11,Param!$D$11,Param!$E$11))*100</f>
        <v>42</v>
      </c>
      <c r="U1619" s="3">
        <f>MAX(K1619-tarifest3($K$3,$A$3,Param!$B$10,Param!$C$10,Param!$D$10,Param!$E$10,Param!$B$11,Param!$C$11,Param!$D$11,Param!$E$11),0)</f>
        <v>57357</v>
      </c>
      <c r="V1619" s="3">
        <f t="shared" si="619"/>
        <v>35.647607209446861</v>
      </c>
      <c r="W1619" s="3">
        <f t="shared" si="620"/>
        <v>42</v>
      </c>
      <c r="X1619" s="3">
        <f>soli3grenz(K1619,$A$3,Param!$J$9,Param!$J$10,Param!$J$11)*100</f>
        <v>5.5</v>
      </c>
      <c r="Y1619" s="13">
        <f t="shared" si="607"/>
        <v>57357</v>
      </c>
      <c r="Z1619" s="3">
        <f t="shared" si="621"/>
        <v>35.647607209446861</v>
      </c>
      <c r="AA1619" s="13">
        <f t="shared" si="608"/>
        <v>42</v>
      </c>
      <c r="AB1619" s="13">
        <f t="shared" si="609"/>
        <v>-4087.25</v>
      </c>
      <c r="AC1619" s="13">
        <f t="shared" si="610"/>
        <v>-2.5402423865755139</v>
      </c>
      <c r="AD1619" s="13">
        <f t="shared" si="611"/>
        <v>-2.3099999999999952</v>
      </c>
      <c r="AE1619" s="3">
        <f t="shared" si="612"/>
        <v>0</v>
      </c>
      <c r="AF1619" s="13">
        <f t="shared" si="601"/>
        <v>4087.25</v>
      </c>
      <c r="AG1619" s="13">
        <f t="shared" si="622"/>
        <v>2.5402423865755139</v>
      </c>
      <c r="AH1619" s="13">
        <f t="shared" si="602"/>
        <v>2.5402423865755139</v>
      </c>
    </row>
    <row r="1620" spans="1:34" x14ac:dyDescent="0.2">
      <c r="A1620" s="8">
        <f t="shared" si="623"/>
        <v>161000</v>
      </c>
      <c r="B1620" s="9">
        <f t="shared" si="600"/>
        <v>161</v>
      </c>
      <c r="C1620" s="13">
        <f>tarifest3(A1620,$A$3,Param!$B$5,Param!$C$5,Param!$D$5,Param!$E$5,Param!$B$6,Param!$C$6,Param!$D$6,Param!$E$6)</f>
        <v>58283</v>
      </c>
      <c r="D1620" s="3">
        <f t="shared" si="613"/>
        <v>36.200621118012421</v>
      </c>
      <c r="E1620" s="3">
        <f>tarifest3grenz(A1620,$A$3,Param!$B$5,Param!$C$5,Param!$D$5,Param!$E$5,Param!$B$6,Param!$C$6,Param!$D$6,Param!$E$6)*100</f>
        <v>42</v>
      </c>
      <c r="F1620" s="13">
        <f>soli3(C1620,$A$3,Param!$J$4,Param!$J$5,Param!$J$6)</f>
        <v>3205.56</v>
      </c>
      <c r="G1620" s="3">
        <f>soli3grenz(C1620,$A$3,Param!$J$4,Param!$J$5,Param!$J$6)*100</f>
        <v>5.5</v>
      </c>
      <c r="H1620" s="13">
        <f t="shared" si="604"/>
        <v>61488.56</v>
      </c>
      <c r="I1620" s="3">
        <f t="shared" si="603"/>
        <v>38.191652173913042</v>
      </c>
      <c r="J1620" s="13">
        <f t="shared" si="605"/>
        <v>44.309999999999995</v>
      </c>
      <c r="K1620" s="13">
        <f>tarifest3(A1620,$A$3,Param!$B$10,Param!$C$10,Param!$D$10,Param!$E$10,Param!$B$11,Param!$C$11,Param!$D$11,Param!$E$11)</f>
        <v>62629</v>
      </c>
      <c r="L1620" s="3">
        <f t="shared" si="614"/>
        <v>38.9</v>
      </c>
      <c r="M1620" s="3">
        <f>tarifest3grenz(A1620,$A$3,Param!$B$10,Param!$C$10,Param!$D$10,Param!$E$10,Param!$B$11,Param!$C$11,Param!$D$11,Param!$E$11)*100</f>
        <v>42</v>
      </c>
      <c r="N1620" s="3">
        <f t="shared" si="615"/>
        <v>48229</v>
      </c>
      <c r="O1620" s="3">
        <f t="shared" si="616"/>
        <v>29.955900621118015</v>
      </c>
      <c r="P1620" s="13">
        <f t="shared" si="606"/>
        <v>112700</v>
      </c>
      <c r="Q1620" s="13">
        <f t="shared" si="617"/>
        <v>0</v>
      </c>
      <c r="R1620" s="13">
        <f>tarifest3(A1620-$K$3,$A$3,Param!$B$10,Param!$C$10,Param!$D$10,Param!$E$10,Param!$B$11,Param!$C$11,Param!$D$11,Param!$E$11)</f>
        <v>53989</v>
      </c>
      <c r="S1620" s="3">
        <f t="shared" si="618"/>
        <v>33.533540372670807</v>
      </c>
      <c r="T1620" s="3">
        <f>IF(A1620&lt;$K$3,$K$2,tarifest3grenz(A1620-$K$3,$A$3,Param!$B$10,Param!$C$10,Param!$D$10,Param!$E$10,Param!$B$11,Param!$C$11,Param!$D$11,Param!$E$11))*100</f>
        <v>42</v>
      </c>
      <c r="U1620" s="3">
        <f>MAX(K1620-tarifest3($K$3,$A$3,Param!$B$10,Param!$C$10,Param!$D$10,Param!$E$10,Param!$B$11,Param!$C$11,Param!$D$11,Param!$E$11),0)</f>
        <v>57399</v>
      </c>
      <c r="V1620" s="3">
        <f t="shared" si="619"/>
        <v>35.651552795031058</v>
      </c>
      <c r="W1620" s="3">
        <f t="shared" si="620"/>
        <v>42</v>
      </c>
      <c r="X1620" s="3">
        <f>soli3grenz(K1620,$A$3,Param!$J$9,Param!$J$10,Param!$J$11)*100</f>
        <v>5.5</v>
      </c>
      <c r="Y1620" s="13">
        <f t="shared" si="607"/>
        <v>57399</v>
      </c>
      <c r="Z1620" s="3">
        <f t="shared" si="621"/>
        <v>35.651552795031058</v>
      </c>
      <c r="AA1620" s="13">
        <f t="shared" si="608"/>
        <v>42</v>
      </c>
      <c r="AB1620" s="13">
        <f t="shared" si="609"/>
        <v>-4089.5599999999977</v>
      </c>
      <c r="AC1620" s="13">
        <f t="shared" si="610"/>
        <v>-2.5400993788819832</v>
      </c>
      <c r="AD1620" s="13">
        <f t="shared" si="611"/>
        <v>-2.3099999999999952</v>
      </c>
      <c r="AE1620" s="3">
        <f t="shared" si="612"/>
        <v>0</v>
      </c>
      <c r="AF1620" s="13">
        <f t="shared" si="601"/>
        <v>4089.5599999999977</v>
      </c>
      <c r="AG1620" s="13">
        <f t="shared" si="622"/>
        <v>2.5400993788819832</v>
      </c>
      <c r="AH1620" s="13">
        <f t="shared" si="602"/>
        <v>2.5400993788819832</v>
      </c>
    </row>
    <row r="1621" spans="1:34" x14ac:dyDescent="0.2">
      <c r="A1621" s="8">
        <f t="shared" si="623"/>
        <v>161100</v>
      </c>
      <c r="B1621" s="9">
        <f t="shared" si="600"/>
        <v>161.1</v>
      </c>
      <c r="C1621" s="13">
        <f>tarifest3(A1621,$A$3,Param!$B$5,Param!$C$5,Param!$D$5,Param!$E$5,Param!$B$6,Param!$C$6,Param!$D$6,Param!$E$6)</f>
        <v>58325</v>
      </c>
      <c r="D1621" s="3">
        <f t="shared" si="613"/>
        <v>36.204220980757299</v>
      </c>
      <c r="E1621" s="3">
        <f>tarifest3grenz(A1621,$A$3,Param!$B$5,Param!$C$5,Param!$D$5,Param!$E$5,Param!$B$6,Param!$C$6,Param!$D$6,Param!$E$6)*100</f>
        <v>42</v>
      </c>
      <c r="F1621" s="13">
        <f>soli3(C1621,$A$3,Param!$J$4,Param!$J$5,Param!$J$6)</f>
        <v>3207.87</v>
      </c>
      <c r="G1621" s="3">
        <f>soli3grenz(C1621,$A$3,Param!$J$4,Param!$J$5,Param!$J$6)*100</f>
        <v>5.5</v>
      </c>
      <c r="H1621" s="13">
        <f t="shared" si="604"/>
        <v>61532.87</v>
      </c>
      <c r="I1621" s="3">
        <f t="shared" si="603"/>
        <v>38.195450031036629</v>
      </c>
      <c r="J1621" s="13">
        <f t="shared" si="605"/>
        <v>44.309999999999995</v>
      </c>
      <c r="K1621" s="13">
        <f>tarifest3(A1621,$A$3,Param!$B$10,Param!$C$10,Param!$D$10,Param!$E$10,Param!$B$11,Param!$C$11,Param!$D$11,Param!$E$11)</f>
        <v>62671</v>
      </c>
      <c r="L1621" s="3">
        <f t="shared" si="614"/>
        <v>38.901924270639356</v>
      </c>
      <c r="M1621" s="3">
        <f>tarifest3grenz(A1621,$A$3,Param!$B$10,Param!$C$10,Param!$D$10,Param!$E$10,Param!$B$11,Param!$C$11,Param!$D$11,Param!$E$11)*100</f>
        <v>42</v>
      </c>
      <c r="N1621" s="3">
        <f t="shared" si="615"/>
        <v>48271</v>
      </c>
      <c r="O1621" s="3">
        <f t="shared" si="616"/>
        <v>29.963376784605835</v>
      </c>
      <c r="P1621" s="13">
        <f t="shared" si="606"/>
        <v>112770</v>
      </c>
      <c r="Q1621" s="13">
        <f t="shared" si="617"/>
        <v>0</v>
      </c>
      <c r="R1621" s="13">
        <f>tarifest3(A1621-$K$3,$A$3,Param!$B$10,Param!$C$10,Param!$D$10,Param!$E$10,Param!$B$11,Param!$C$11,Param!$D$11,Param!$E$11)</f>
        <v>54031</v>
      </c>
      <c r="S1621" s="3">
        <f t="shared" si="618"/>
        <v>33.538795779019246</v>
      </c>
      <c r="T1621" s="3">
        <f>IF(A1621&lt;$K$3,$K$2,tarifest3grenz(A1621-$K$3,$A$3,Param!$B$10,Param!$C$10,Param!$D$10,Param!$E$10,Param!$B$11,Param!$C$11,Param!$D$11,Param!$E$11))*100</f>
        <v>42</v>
      </c>
      <c r="U1621" s="3">
        <f>MAX(K1621-tarifest3($K$3,$A$3,Param!$B$10,Param!$C$10,Param!$D$10,Param!$E$10,Param!$B$11,Param!$C$11,Param!$D$11,Param!$E$11),0)</f>
        <v>57441</v>
      </c>
      <c r="V1621" s="3">
        <f t="shared" si="619"/>
        <v>35.655493482309126</v>
      </c>
      <c r="W1621" s="3">
        <f t="shared" si="620"/>
        <v>42</v>
      </c>
      <c r="X1621" s="3">
        <f>soli3grenz(K1621,$A$3,Param!$J$9,Param!$J$10,Param!$J$11)*100</f>
        <v>5.5</v>
      </c>
      <c r="Y1621" s="13">
        <f t="shared" si="607"/>
        <v>57441</v>
      </c>
      <c r="Z1621" s="3">
        <f t="shared" si="621"/>
        <v>35.655493482309126</v>
      </c>
      <c r="AA1621" s="13">
        <f t="shared" si="608"/>
        <v>42</v>
      </c>
      <c r="AB1621" s="13">
        <f t="shared" si="609"/>
        <v>-4091.8700000000026</v>
      </c>
      <c r="AC1621" s="13">
        <f t="shared" si="610"/>
        <v>-2.5399565487275026</v>
      </c>
      <c r="AD1621" s="13">
        <f t="shared" si="611"/>
        <v>-2.3099999999999952</v>
      </c>
      <c r="AE1621" s="3">
        <f t="shared" si="612"/>
        <v>0</v>
      </c>
      <c r="AF1621" s="13">
        <f t="shared" si="601"/>
        <v>4091.8700000000026</v>
      </c>
      <c r="AG1621" s="13">
        <f t="shared" si="622"/>
        <v>2.5399565487275026</v>
      </c>
      <c r="AH1621" s="13">
        <f t="shared" si="602"/>
        <v>2.5399565487275026</v>
      </c>
    </row>
    <row r="1622" spans="1:34" x14ac:dyDescent="0.2">
      <c r="A1622" s="8">
        <f t="shared" si="623"/>
        <v>161200</v>
      </c>
      <c r="B1622" s="9">
        <f t="shared" si="600"/>
        <v>161.19999999999999</v>
      </c>
      <c r="C1622" s="13">
        <f>tarifest3(A1622,$A$3,Param!$B$5,Param!$C$5,Param!$D$5,Param!$E$5,Param!$B$6,Param!$C$6,Param!$D$6,Param!$E$6)</f>
        <v>58367</v>
      </c>
      <c r="D1622" s="3">
        <f t="shared" si="613"/>
        <v>36.207816377171213</v>
      </c>
      <c r="E1622" s="3">
        <f>tarifest3grenz(A1622,$A$3,Param!$B$5,Param!$C$5,Param!$D$5,Param!$E$5,Param!$B$6,Param!$C$6,Param!$D$6,Param!$E$6)*100</f>
        <v>42</v>
      </c>
      <c r="F1622" s="13">
        <f>soli3(C1622,$A$3,Param!$J$4,Param!$J$5,Param!$J$6)</f>
        <v>3210.18</v>
      </c>
      <c r="G1622" s="3">
        <f>soli3grenz(C1622,$A$3,Param!$J$4,Param!$J$5,Param!$J$6)*100</f>
        <v>5.5</v>
      </c>
      <c r="H1622" s="13">
        <f t="shared" si="604"/>
        <v>61577.18</v>
      </c>
      <c r="I1622" s="3">
        <f t="shared" si="603"/>
        <v>38.199243176178662</v>
      </c>
      <c r="J1622" s="13">
        <f t="shared" si="605"/>
        <v>44.309999999999995</v>
      </c>
      <c r="K1622" s="13">
        <f>tarifest3(A1622,$A$3,Param!$B$10,Param!$C$10,Param!$D$10,Param!$E$10,Param!$B$11,Param!$C$11,Param!$D$11,Param!$E$11)</f>
        <v>62713</v>
      </c>
      <c r="L1622" s="3">
        <f t="shared" si="614"/>
        <v>38.903846153846153</v>
      </c>
      <c r="M1622" s="3">
        <f>tarifest3grenz(A1622,$A$3,Param!$B$10,Param!$C$10,Param!$D$10,Param!$E$10,Param!$B$11,Param!$C$11,Param!$D$11,Param!$E$11)*100</f>
        <v>42</v>
      </c>
      <c r="N1622" s="3">
        <f t="shared" si="615"/>
        <v>48313</v>
      </c>
      <c r="O1622" s="3">
        <f t="shared" si="616"/>
        <v>29.970843672456578</v>
      </c>
      <c r="P1622" s="13">
        <f t="shared" si="606"/>
        <v>112840</v>
      </c>
      <c r="Q1622" s="13">
        <f t="shared" si="617"/>
        <v>0</v>
      </c>
      <c r="R1622" s="13">
        <f>tarifest3(A1622-$K$3,$A$3,Param!$B$10,Param!$C$10,Param!$D$10,Param!$E$10,Param!$B$11,Param!$C$11,Param!$D$11,Param!$E$11)</f>
        <v>54073</v>
      </c>
      <c r="S1622" s="3">
        <f t="shared" si="618"/>
        <v>33.544044665012407</v>
      </c>
      <c r="T1622" s="3">
        <f>IF(A1622&lt;$K$3,$K$2,tarifest3grenz(A1622-$K$3,$A$3,Param!$B$10,Param!$C$10,Param!$D$10,Param!$E$10,Param!$B$11,Param!$C$11,Param!$D$11,Param!$E$11))*100</f>
        <v>42</v>
      </c>
      <c r="U1622" s="3">
        <f>MAX(K1622-tarifest3($K$3,$A$3,Param!$B$10,Param!$C$10,Param!$D$10,Param!$E$10,Param!$B$11,Param!$C$11,Param!$D$11,Param!$E$11),0)</f>
        <v>57483</v>
      </c>
      <c r="V1622" s="3">
        <f t="shared" si="619"/>
        <v>35.659429280397021</v>
      </c>
      <c r="W1622" s="3">
        <f t="shared" si="620"/>
        <v>42</v>
      </c>
      <c r="X1622" s="3">
        <f>soli3grenz(K1622,$A$3,Param!$J$9,Param!$J$10,Param!$J$11)*100</f>
        <v>5.5</v>
      </c>
      <c r="Y1622" s="13">
        <f t="shared" si="607"/>
        <v>57483</v>
      </c>
      <c r="Z1622" s="3">
        <f t="shared" si="621"/>
        <v>35.659429280397021</v>
      </c>
      <c r="AA1622" s="13">
        <f t="shared" si="608"/>
        <v>42</v>
      </c>
      <c r="AB1622" s="13">
        <f t="shared" si="609"/>
        <v>-4094.1800000000003</v>
      </c>
      <c r="AC1622" s="13">
        <f t="shared" si="610"/>
        <v>-2.5398138957816414</v>
      </c>
      <c r="AD1622" s="13">
        <f t="shared" si="611"/>
        <v>-2.3099999999999952</v>
      </c>
      <c r="AE1622" s="3">
        <f t="shared" si="612"/>
        <v>0</v>
      </c>
      <c r="AF1622" s="13">
        <f t="shared" si="601"/>
        <v>4094.1800000000003</v>
      </c>
      <c r="AG1622" s="13">
        <f t="shared" si="622"/>
        <v>2.5398138957816414</v>
      </c>
      <c r="AH1622" s="13">
        <f t="shared" si="602"/>
        <v>2.5398138957816414</v>
      </c>
    </row>
    <row r="1623" spans="1:34" x14ac:dyDescent="0.2">
      <c r="A1623" s="8">
        <f t="shared" si="623"/>
        <v>161300</v>
      </c>
      <c r="B1623" s="9">
        <f t="shared" si="600"/>
        <v>161.30000000000001</v>
      </c>
      <c r="C1623" s="13">
        <f>tarifest3(A1623,$A$3,Param!$B$5,Param!$C$5,Param!$D$5,Param!$E$5,Param!$B$6,Param!$C$6,Param!$D$6,Param!$E$6)</f>
        <v>58409</v>
      </c>
      <c r="D1623" s="3">
        <f t="shared" si="613"/>
        <v>36.211407315561068</v>
      </c>
      <c r="E1623" s="3">
        <f>tarifest3grenz(A1623,$A$3,Param!$B$5,Param!$C$5,Param!$D$5,Param!$E$5,Param!$B$6,Param!$C$6,Param!$D$6,Param!$E$6)*100</f>
        <v>42</v>
      </c>
      <c r="F1623" s="13">
        <f>soli3(C1623,$A$3,Param!$J$4,Param!$J$5,Param!$J$6)</f>
        <v>3212.49</v>
      </c>
      <c r="G1623" s="3">
        <f>soli3grenz(C1623,$A$3,Param!$J$4,Param!$J$5,Param!$J$6)*100</f>
        <v>5.5</v>
      </c>
      <c r="H1623" s="13">
        <f t="shared" si="604"/>
        <v>61621.49</v>
      </c>
      <c r="I1623" s="3">
        <f t="shared" si="603"/>
        <v>38.203031618102912</v>
      </c>
      <c r="J1623" s="13">
        <f t="shared" si="605"/>
        <v>44.309999999999995</v>
      </c>
      <c r="K1623" s="13">
        <f>tarifest3(A1623,$A$3,Param!$B$10,Param!$C$10,Param!$D$10,Param!$E$10,Param!$B$11,Param!$C$11,Param!$D$11,Param!$E$11)</f>
        <v>62755</v>
      </c>
      <c r="L1623" s="3">
        <f t="shared" si="614"/>
        <v>38.905765654060758</v>
      </c>
      <c r="M1623" s="3">
        <f>tarifest3grenz(A1623,$A$3,Param!$B$10,Param!$C$10,Param!$D$10,Param!$E$10,Param!$B$11,Param!$C$11,Param!$D$11,Param!$E$11)*100</f>
        <v>42</v>
      </c>
      <c r="N1623" s="3">
        <f t="shared" si="615"/>
        <v>48355</v>
      </c>
      <c r="O1623" s="3">
        <f t="shared" si="616"/>
        <v>29.978301301921885</v>
      </c>
      <c r="P1623" s="13">
        <f t="shared" si="606"/>
        <v>112910</v>
      </c>
      <c r="Q1623" s="13">
        <f t="shared" si="617"/>
        <v>0</v>
      </c>
      <c r="R1623" s="13">
        <f>tarifest3(A1623-$K$3,$A$3,Param!$B$10,Param!$C$10,Param!$D$10,Param!$E$10,Param!$B$11,Param!$C$11,Param!$D$11,Param!$E$11)</f>
        <v>54115</v>
      </c>
      <c r="S1623" s="3">
        <f t="shared" si="618"/>
        <v>33.549287042777429</v>
      </c>
      <c r="T1623" s="3">
        <f>IF(A1623&lt;$K$3,$K$2,tarifest3grenz(A1623-$K$3,$A$3,Param!$B$10,Param!$C$10,Param!$D$10,Param!$E$10,Param!$B$11,Param!$C$11,Param!$D$11,Param!$E$11))*100</f>
        <v>42</v>
      </c>
      <c r="U1623" s="3">
        <f>MAX(K1623-tarifest3($K$3,$A$3,Param!$B$10,Param!$C$10,Param!$D$10,Param!$E$10,Param!$B$11,Param!$C$11,Param!$D$11,Param!$E$11),0)</f>
        <v>57525</v>
      </c>
      <c r="V1623" s="3">
        <f t="shared" si="619"/>
        <v>35.663360198388091</v>
      </c>
      <c r="W1623" s="3">
        <f t="shared" si="620"/>
        <v>42</v>
      </c>
      <c r="X1623" s="3">
        <f>soli3grenz(K1623,$A$3,Param!$J$9,Param!$J$10,Param!$J$11)*100</f>
        <v>5.5</v>
      </c>
      <c r="Y1623" s="13">
        <f t="shared" si="607"/>
        <v>57525</v>
      </c>
      <c r="Z1623" s="3">
        <f t="shared" si="621"/>
        <v>35.663360198388091</v>
      </c>
      <c r="AA1623" s="13">
        <f t="shared" si="608"/>
        <v>42</v>
      </c>
      <c r="AB1623" s="13">
        <f t="shared" si="609"/>
        <v>-4096.489999999998</v>
      </c>
      <c r="AC1623" s="13">
        <f t="shared" si="610"/>
        <v>-2.5396714197148214</v>
      </c>
      <c r="AD1623" s="13">
        <f t="shared" si="611"/>
        <v>-2.3099999999999952</v>
      </c>
      <c r="AE1623" s="3">
        <f t="shared" si="612"/>
        <v>0</v>
      </c>
      <c r="AF1623" s="13">
        <f t="shared" si="601"/>
        <v>4096.489999999998</v>
      </c>
      <c r="AG1623" s="13">
        <f t="shared" si="622"/>
        <v>2.5396714197148214</v>
      </c>
      <c r="AH1623" s="13">
        <f t="shared" si="602"/>
        <v>2.5396714197148214</v>
      </c>
    </row>
    <row r="1624" spans="1:34" x14ac:dyDescent="0.2">
      <c r="A1624" s="8">
        <f t="shared" si="623"/>
        <v>161400</v>
      </c>
      <c r="B1624" s="9">
        <f t="shared" si="600"/>
        <v>161.4</v>
      </c>
      <c r="C1624" s="13">
        <f>tarifest3(A1624,$A$3,Param!$B$5,Param!$C$5,Param!$D$5,Param!$E$5,Param!$B$6,Param!$C$6,Param!$D$6,Param!$E$6)</f>
        <v>58451</v>
      </c>
      <c r="D1624" s="3">
        <f t="shared" si="613"/>
        <v>36.214993804213137</v>
      </c>
      <c r="E1624" s="3">
        <f>tarifest3grenz(A1624,$A$3,Param!$B$5,Param!$C$5,Param!$D$5,Param!$E$5,Param!$B$6,Param!$C$6,Param!$D$6,Param!$E$6)*100</f>
        <v>42</v>
      </c>
      <c r="F1624" s="13">
        <f>soli3(C1624,$A$3,Param!$J$4,Param!$J$5,Param!$J$6)</f>
        <v>3214.8</v>
      </c>
      <c r="G1624" s="3">
        <f>soli3grenz(C1624,$A$3,Param!$J$4,Param!$J$5,Param!$J$6)*100</f>
        <v>5.5</v>
      </c>
      <c r="H1624" s="13">
        <f t="shared" si="604"/>
        <v>61665.8</v>
      </c>
      <c r="I1624" s="3">
        <f t="shared" si="603"/>
        <v>38.206815365551428</v>
      </c>
      <c r="J1624" s="13">
        <f t="shared" si="605"/>
        <v>44.309999999999995</v>
      </c>
      <c r="K1624" s="13">
        <f>tarifest3(A1624,$A$3,Param!$B$10,Param!$C$10,Param!$D$10,Param!$E$10,Param!$B$11,Param!$C$11,Param!$D$11,Param!$E$11)</f>
        <v>62797</v>
      </c>
      <c r="L1624" s="3">
        <f t="shared" si="614"/>
        <v>38.907682775712516</v>
      </c>
      <c r="M1624" s="3">
        <f>tarifest3grenz(A1624,$A$3,Param!$B$10,Param!$C$10,Param!$D$10,Param!$E$10,Param!$B$11,Param!$C$11,Param!$D$11,Param!$E$11)*100</f>
        <v>42</v>
      </c>
      <c r="N1624" s="3">
        <f t="shared" si="615"/>
        <v>48397</v>
      </c>
      <c r="O1624" s="3">
        <f t="shared" si="616"/>
        <v>29.985749690210657</v>
      </c>
      <c r="P1624" s="13">
        <f t="shared" si="606"/>
        <v>112980</v>
      </c>
      <c r="Q1624" s="13">
        <f t="shared" si="617"/>
        <v>0</v>
      </c>
      <c r="R1624" s="13">
        <f>tarifest3(A1624-$K$3,$A$3,Param!$B$10,Param!$C$10,Param!$D$10,Param!$E$10,Param!$B$11,Param!$C$11,Param!$D$11,Param!$E$11)</f>
        <v>54157</v>
      </c>
      <c r="S1624" s="3">
        <f t="shared" si="618"/>
        <v>33.554522924411401</v>
      </c>
      <c r="T1624" s="3">
        <f>IF(A1624&lt;$K$3,$K$2,tarifest3grenz(A1624-$K$3,$A$3,Param!$B$10,Param!$C$10,Param!$D$10,Param!$E$10,Param!$B$11,Param!$C$11,Param!$D$11,Param!$E$11))*100</f>
        <v>42</v>
      </c>
      <c r="U1624" s="3">
        <f>MAX(K1624-tarifest3($K$3,$A$3,Param!$B$10,Param!$C$10,Param!$D$10,Param!$E$10,Param!$B$11,Param!$C$11,Param!$D$11,Param!$E$11),0)</f>
        <v>57567</v>
      </c>
      <c r="V1624" s="3">
        <f t="shared" si="619"/>
        <v>35.667286245353161</v>
      </c>
      <c r="W1624" s="3">
        <f t="shared" si="620"/>
        <v>42</v>
      </c>
      <c r="X1624" s="3">
        <f>soli3grenz(K1624,$A$3,Param!$J$9,Param!$J$10,Param!$J$11)*100</f>
        <v>5.5</v>
      </c>
      <c r="Y1624" s="13">
        <f t="shared" si="607"/>
        <v>57567</v>
      </c>
      <c r="Z1624" s="3">
        <f t="shared" si="621"/>
        <v>35.667286245353161</v>
      </c>
      <c r="AA1624" s="13">
        <f t="shared" si="608"/>
        <v>42</v>
      </c>
      <c r="AB1624" s="13">
        <f t="shared" si="609"/>
        <v>-4098.8000000000029</v>
      </c>
      <c r="AC1624" s="13">
        <f t="shared" si="610"/>
        <v>-2.5395291201982673</v>
      </c>
      <c r="AD1624" s="13">
        <f t="shared" si="611"/>
        <v>-2.3099999999999952</v>
      </c>
      <c r="AE1624" s="3">
        <f t="shared" si="612"/>
        <v>0</v>
      </c>
      <c r="AF1624" s="13">
        <f t="shared" si="601"/>
        <v>4098.8000000000029</v>
      </c>
      <c r="AG1624" s="13">
        <f t="shared" si="622"/>
        <v>2.5395291201982673</v>
      </c>
      <c r="AH1624" s="13">
        <f t="shared" si="602"/>
        <v>2.5395291201982673</v>
      </c>
    </row>
    <row r="1625" spans="1:34" x14ac:dyDescent="0.2">
      <c r="A1625" s="8">
        <f t="shared" si="623"/>
        <v>161500</v>
      </c>
      <c r="B1625" s="9">
        <f t="shared" si="600"/>
        <v>161.5</v>
      </c>
      <c r="C1625" s="13">
        <f>tarifest3(A1625,$A$3,Param!$B$5,Param!$C$5,Param!$D$5,Param!$E$5,Param!$B$6,Param!$C$6,Param!$D$6,Param!$E$6)</f>
        <v>58493</v>
      </c>
      <c r="D1625" s="3">
        <f t="shared" si="613"/>
        <v>36.218575851393183</v>
      </c>
      <c r="E1625" s="3">
        <f>tarifest3grenz(A1625,$A$3,Param!$B$5,Param!$C$5,Param!$D$5,Param!$E$5,Param!$B$6,Param!$C$6,Param!$D$6,Param!$E$6)*100</f>
        <v>42</v>
      </c>
      <c r="F1625" s="13">
        <f>soli3(C1625,$A$3,Param!$J$4,Param!$J$5,Param!$J$6)</f>
        <v>3217.11</v>
      </c>
      <c r="G1625" s="3">
        <f>soli3grenz(C1625,$A$3,Param!$J$4,Param!$J$5,Param!$J$6)*100</f>
        <v>5.5</v>
      </c>
      <c r="H1625" s="13">
        <f t="shared" si="604"/>
        <v>61710.11</v>
      </c>
      <c r="I1625" s="3">
        <f t="shared" si="603"/>
        <v>38.21059442724458</v>
      </c>
      <c r="J1625" s="13">
        <f t="shared" si="605"/>
        <v>44.309999999999995</v>
      </c>
      <c r="K1625" s="13">
        <f>tarifest3(A1625,$A$3,Param!$B$10,Param!$C$10,Param!$D$10,Param!$E$10,Param!$B$11,Param!$C$11,Param!$D$11,Param!$E$11)</f>
        <v>62839</v>
      </c>
      <c r="L1625" s="3">
        <f t="shared" si="614"/>
        <v>38.909597523219816</v>
      </c>
      <c r="M1625" s="3">
        <f>tarifest3grenz(A1625,$A$3,Param!$B$10,Param!$C$10,Param!$D$10,Param!$E$10,Param!$B$11,Param!$C$11,Param!$D$11,Param!$E$11)*100</f>
        <v>42</v>
      </c>
      <c r="N1625" s="3">
        <f t="shared" si="615"/>
        <v>48439</v>
      </c>
      <c r="O1625" s="3">
        <f t="shared" si="616"/>
        <v>29.993188854489166</v>
      </c>
      <c r="P1625" s="13">
        <f t="shared" si="606"/>
        <v>113050</v>
      </c>
      <c r="Q1625" s="13">
        <f t="shared" si="617"/>
        <v>0</v>
      </c>
      <c r="R1625" s="13">
        <f>tarifest3(A1625-$K$3,$A$3,Param!$B$10,Param!$C$10,Param!$D$10,Param!$E$10,Param!$B$11,Param!$C$11,Param!$D$11,Param!$E$11)</f>
        <v>54199</v>
      </c>
      <c r="S1625" s="3">
        <f t="shared" si="618"/>
        <v>33.559752321981421</v>
      </c>
      <c r="T1625" s="3">
        <f>IF(A1625&lt;$K$3,$K$2,tarifest3grenz(A1625-$K$3,$A$3,Param!$B$10,Param!$C$10,Param!$D$10,Param!$E$10,Param!$B$11,Param!$C$11,Param!$D$11,Param!$E$11))*100</f>
        <v>42</v>
      </c>
      <c r="U1625" s="3">
        <f>MAX(K1625-tarifest3($K$3,$A$3,Param!$B$10,Param!$C$10,Param!$D$10,Param!$E$10,Param!$B$11,Param!$C$11,Param!$D$11,Param!$E$11),0)</f>
        <v>57609</v>
      </c>
      <c r="V1625" s="3">
        <f t="shared" si="619"/>
        <v>35.671207430340559</v>
      </c>
      <c r="W1625" s="3">
        <f t="shared" si="620"/>
        <v>42</v>
      </c>
      <c r="X1625" s="3">
        <f>soli3grenz(K1625,$A$3,Param!$J$9,Param!$J$10,Param!$J$11)*100</f>
        <v>5.5</v>
      </c>
      <c r="Y1625" s="13">
        <f t="shared" si="607"/>
        <v>57609</v>
      </c>
      <c r="Z1625" s="3">
        <f t="shared" si="621"/>
        <v>35.671207430340559</v>
      </c>
      <c r="AA1625" s="13">
        <f t="shared" si="608"/>
        <v>42</v>
      </c>
      <c r="AB1625" s="13">
        <f t="shared" si="609"/>
        <v>-4101.1100000000006</v>
      </c>
      <c r="AC1625" s="13">
        <f t="shared" si="610"/>
        <v>-2.539386996904021</v>
      </c>
      <c r="AD1625" s="13">
        <f t="shared" si="611"/>
        <v>-2.3099999999999952</v>
      </c>
      <c r="AE1625" s="3">
        <f t="shared" si="612"/>
        <v>0</v>
      </c>
      <c r="AF1625" s="13">
        <f t="shared" si="601"/>
        <v>4101.1100000000006</v>
      </c>
      <c r="AG1625" s="13">
        <f t="shared" si="622"/>
        <v>2.539386996904021</v>
      </c>
      <c r="AH1625" s="13">
        <f t="shared" si="602"/>
        <v>2.539386996904021</v>
      </c>
    </row>
    <row r="1626" spans="1:34" x14ac:dyDescent="0.2">
      <c r="A1626" s="8">
        <f t="shared" si="623"/>
        <v>161600</v>
      </c>
      <c r="B1626" s="9">
        <f t="shared" si="600"/>
        <v>161.6</v>
      </c>
      <c r="C1626" s="13">
        <f>tarifest3(A1626,$A$3,Param!$B$5,Param!$C$5,Param!$D$5,Param!$E$5,Param!$B$6,Param!$C$6,Param!$D$6,Param!$E$6)</f>
        <v>58535</v>
      </c>
      <c r="D1626" s="3">
        <f t="shared" si="613"/>
        <v>36.222153465346537</v>
      </c>
      <c r="E1626" s="3">
        <f>tarifest3grenz(A1626,$A$3,Param!$B$5,Param!$C$5,Param!$D$5,Param!$E$5,Param!$B$6,Param!$C$6,Param!$D$6,Param!$E$6)*100</f>
        <v>42</v>
      </c>
      <c r="F1626" s="13">
        <f>soli3(C1626,$A$3,Param!$J$4,Param!$J$5,Param!$J$6)</f>
        <v>3219.42</v>
      </c>
      <c r="G1626" s="3">
        <f>soli3grenz(C1626,$A$3,Param!$J$4,Param!$J$5,Param!$J$6)*100</f>
        <v>5.5</v>
      </c>
      <c r="H1626" s="13">
        <f t="shared" si="604"/>
        <v>61754.42</v>
      </c>
      <c r="I1626" s="3">
        <f t="shared" si="603"/>
        <v>38.214368811881187</v>
      </c>
      <c r="J1626" s="13">
        <f t="shared" si="605"/>
        <v>44.309999999999995</v>
      </c>
      <c r="K1626" s="13">
        <f>tarifest3(A1626,$A$3,Param!$B$10,Param!$C$10,Param!$D$10,Param!$E$10,Param!$B$11,Param!$C$11,Param!$D$11,Param!$E$11)</f>
        <v>62881</v>
      </c>
      <c r="L1626" s="3">
        <f t="shared" si="614"/>
        <v>38.911509900990097</v>
      </c>
      <c r="M1626" s="3">
        <f>tarifest3grenz(A1626,$A$3,Param!$B$10,Param!$C$10,Param!$D$10,Param!$E$10,Param!$B$11,Param!$C$11,Param!$D$11,Param!$E$11)*100</f>
        <v>42</v>
      </c>
      <c r="N1626" s="3">
        <f t="shared" si="615"/>
        <v>48481</v>
      </c>
      <c r="O1626" s="3">
        <f t="shared" si="616"/>
        <v>30.000618811881186</v>
      </c>
      <c r="P1626" s="13">
        <f t="shared" si="606"/>
        <v>113120</v>
      </c>
      <c r="Q1626" s="13">
        <f t="shared" si="617"/>
        <v>0</v>
      </c>
      <c r="R1626" s="13">
        <f>tarifest3(A1626-$K$3,$A$3,Param!$B$10,Param!$C$10,Param!$D$10,Param!$E$10,Param!$B$11,Param!$C$11,Param!$D$11,Param!$E$11)</f>
        <v>54241</v>
      </c>
      <c r="S1626" s="3">
        <f t="shared" si="618"/>
        <v>33.564975247524757</v>
      </c>
      <c r="T1626" s="3">
        <f>IF(A1626&lt;$K$3,$K$2,tarifest3grenz(A1626-$K$3,$A$3,Param!$B$10,Param!$C$10,Param!$D$10,Param!$E$10,Param!$B$11,Param!$C$11,Param!$D$11,Param!$E$11))*100</f>
        <v>42</v>
      </c>
      <c r="U1626" s="3">
        <f>MAX(K1626-tarifest3($K$3,$A$3,Param!$B$10,Param!$C$10,Param!$D$10,Param!$E$10,Param!$B$11,Param!$C$11,Param!$D$11,Param!$E$11),0)</f>
        <v>57651</v>
      </c>
      <c r="V1626" s="3">
        <f t="shared" si="619"/>
        <v>35.675123762376238</v>
      </c>
      <c r="W1626" s="3">
        <f t="shared" si="620"/>
        <v>42</v>
      </c>
      <c r="X1626" s="3">
        <f>soli3grenz(K1626,$A$3,Param!$J$9,Param!$J$10,Param!$J$11)*100</f>
        <v>5.5</v>
      </c>
      <c r="Y1626" s="13">
        <f t="shared" si="607"/>
        <v>57651</v>
      </c>
      <c r="Z1626" s="3">
        <f t="shared" si="621"/>
        <v>35.675123762376238</v>
      </c>
      <c r="AA1626" s="13">
        <f t="shared" si="608"/>
        <v>42</v>
      </c>
      <c r="AB1626" s="13">
        <f t="shared" si="609"/>
        <v>-4103.4199999999983</v>
      </c>
      <c r="AC1626" s="13">
        <f t="shared" si="610"/>
        <v>-2.5392450495049488</v>
      </c>
      <c r="AD1626" s="13">
        <f t="shared" si="611"/>
        <v>-2.3099999999999952</v>
      </c>
      <c r="AE1626" s="3">
        <f t="shared" si="612"/>
        <v>0</v>
      </c>
      <c r="AF1626" s="13">
        <f t="shared" si="601"/>
        <v>4103.4199999999983</v>
      </c>
      <c r="AG1626" s="13">
        <f t="shared" si="622"/>
        <v>2.5392450495049488</v>
      </c>
      <c r="AH1626" s="13">
        <f t="shared" si="602"/>
        <v>2.5392450495049488</v>
      </c>
    </row>
    <row r="1627" spans="1:34" x14ac:dyDescent="0.2">
      <c r="A1627" s="8">
        <f t="shared" si="623"/>
        <v>161700</v>
      </c>
      <c r="B1627" s="9">
        <f t="shared" si="600"/>
        <v>161.69999999999999</v>
      </c>
      <c r="C1627" s="13">
        <f>tarifest3(A1627,$A$3,Param!$B$5,Param!$C$5,Param!$D$5,Param!$E$5,Param!$B$6,Param!$C$6,Param!$D$6,Param!$E$6)</f>
        <v>58577</v>
      </c>
      <c r="D1627" s="3">
        <f t="shared" si="613"/>
        <v>36.225726654298086</v>
      </c>
      <c r="E1627" s="3">
        <f>tarifest3grenz(A1627,$A$3,Param!$B$5,Param!$C$5,Param!$D$5,Param!$E$5,Param!$B$6,Param!$C$6,Param!$D$6,Param!$E$6)*100</f>
        <v>42</v>
      </c>
      <c r="F1627" s="13">
        <f>soli3(C1627,$A$3,Param!$J$4,Param!$J$5,Param!$J$6)</f>
        <v>3221.73</v>
      </c>
      <c r="G1627" s="3">
        <f>soli3grenz(C1627,$A$3,Param!$J$4,Param!$J$5,Param!$J$6)*100</f>
        <v>5.5</v>
      </c>
      <c r="H1627" s="13">
        <f t="shared" si="604"/>
        <v>61798.73</v>
      </c>
      <c r="I1627" s="3">
        <f t="shared" si="603"/>
        <v>38.218138528138532</v>
      </c>
      <c r="J1627" s="13">
        <f t="shared" si="605"/>
        <v>44.309999999999995</v>
      </c>
      <c r="K1627" s="13">
        <f>tarifest3(A1627,$A$3,Param!$B$10,Param!$C$10,Param!$D$10,Param!$E$10,Param!$B$11,Param!$C$11,Param!$D$11,Param!$E$11)</f>
        <v>62923</v>
      </c>
      <c r="L1627" s="3">
        <f t="shared" si="614"/>
        <v>38.913419913419908</v>
      </c>
      <c r="M1627" s="3">
        <f>tarifest3grenz(A1627,$A$3,Param!$B$10,Param!$C$10,Param!$D$10,Param!$E$10,Param!$B$11,Param!$C$11,Param!$D$11,Param!$E$11)*100</f>
        <v>42</v>
      </c>
      <c r="N1627" s="3">
        <f t="shared" si="615"/>
        <v>48523</v>
      </c>
      <c r="O1627" s="3">
        <f t="shared" si="616"/>
        <v>30.00803957946815</v>
      </c>
      <c r="P1627" s="13">
        <f t="shared" si="606"/>
        <v>113190</v>
      </c>
      <c r="Q1627" s="13">
        <f t="shared" si="617"/>
        <v>0</v>
      </c>
      <c r="R1627" s="13">
        <f>tarifest3(A1627-$K$3,$A$3,Param!$B$10,Param!$C$10,Param!$D$10,Param!$E$10,Param!$B$11,Param!$C$11,Param!$D$11,Param!$E$11)</f>
        <v>54283</v>
      </c>
      <c r="S1627" s="3">
        <f t="shared" si="618"/>
        <v>33.570191713048857</v>
      </c>
      <c r="T1627" s="3">
        <f>IF(A1627&lt;$K$3,$K$2,tarifest3grenz(A1627-$K$3,$A$3,Param!$B$10,Param!$C$10,Param!$D$10,Param!$E$10,Param!$B$11,Param!$C$11,Param!$D$11,Param!$E$11))*100</f>
        <v>42</v>
      </c>
      <c r="U1627" s="3">
        <f>MAX(K1627-tarifest3($K$3,$A$3,Param!$B$10,Param!$C$10,Param!$D$10,Param!$E$10,Param!$B$11,Param!$C$11,Param!$D$11,Param!$E$11),0)</f>
        <v>57693</v>
      </c>
      <c r="V1627" s="3">
        <f t="shared" si="619"/>
        <v>35.679035250463819</v>
      </c>
      <c r="W1627" s="3">
        <f t="shared" si="620"/>
        <v>42</v>
      </c>
      <c r="X1627" s="3">
        <f>soli3grenz(K1627,$A$3,Param!$J$9,Param!$J$10,Param!$J$11)*100</f>
        <v>5.5</v>
      </c>
      <c r="Y1627" s="13">
        <f t="shared" si="607"/>
        <v>57693</v>
      </c>
      <c r="Z1627" s="3">
        <f t="shared" si="621"/>
        <v>35.679035250463819</v>
      </c>
      <c r="AA1627" s="13">
        <f t="shared" si="608"/>
        <v>42</v>
      </c>
      <c r="AB1627" s="13">
        <f t="shared" si="609"/>
        <v>-4105.7300000000032</v>
      </c>
      <c r="AC1627" s="13">
        <f t="shared" si="610"/>
        <v>-2.5391032776747124</v>
      </c>
      <c r="AD1627" s="13">
        <f t="shared" si="611"/>
        <v>-2.3099999999999952</v>
      </c>
      <c r="AE1627" s="3">
        <f t="shared" si="612"/>
        <v>0</v>
      </c>
      <c r="AF1627" s="13">
        <f t="shared" si="601"/>
        <v>4105.7300000000032</v>
      </c>
      <c r="AG1627" s="13">
        <f t="shared" si="622"/>
        <v>2.5391032776747124</v>
      </c>
      <c r="AH1627" s="13">
        <f t="shared" si="602"/>
        <v>2.5391032776747124</v>
      </c>
    </row>
    <row r="1628" spans="1:34" x14ac:dyDescent="0.2">
      <c r="A1628" s="8">
        <f t="shared" si="623"/>
        <v>161800</v>
      </c>
      <c r="B1628" s="9">
        <f t="shared" si="600"/>
        <v>161.80000000000001</v>
      </c>
      <c r="C1628" s="13">
        <f>tarifest3(A1628,$A$3,Param!$B$5,Param!$C$5,Param!$D$5,Param!$E$5,Param!$B$6,Param!$C$6,Param!$D$6,Param!$E$6)</f>
        <v>58619</v>
      </c>
      <c r="D1628" s="3">
        <f t="shared" si="613"/>
        <v>36.22929542645241</v>
      </c>
      <c r="E1628" s="3">
        <f>tarifest3grenz(A1628,$A$3,Param!$B$5,Param!$C$5,Param!$D$5,Param!$E$5,Param!$B$6,Param!$C$6,Param!$D$6,Param!$E$6)*100</f>
        <v>42</v>
      </c>
      <c r="F1628" s="13">
        <f>soli3(C1628,$A$3,Param!$J$4,Param!$J$5,Param!$J$6)</f>
        <v>3224.04</v>
      </c>
      <c r="G1628" s="3">
        <f>soli3grenz(C1628,$A$3,Param!$J$4,Param!$J$5,Param!$J$6)*100</f>
        <v>5.5</v>
      </c>
      <c r="H1628" s="13">
        <f t="shared" si="604"/>
        <v>61843.040000000001</v>
      </c>
      <c r="I1628" s="3">
        <f t="shared" si="603"/>
        <v>38.221903584672432</v>
      </c>
      <c r="J1628" s="13">
        <f t="shared" si="605"/>
        <v>44.309999999999995</v>
      </c>
      <c r="K1628" s="13">
        <f>tarifest3(A1628,$A$3,Param!$B$10,Param!$C$10,Param!$D$10,Param!$E$10,Param!$B$11,Param!$C$11,Param!$D$11,Param!$E$11)</f>
        <v>62965</v>
      </c>
      <c r="L1628" s="3">
        <f t="shared" si="614"/>
        <v>38.91532756489493</v>
      </c>
      <c r="M1628" s="3">
        <f>tarifest3grenz(A1628,$A$3,Param!$B$10,Param!$C$10,Param!$D$10,Param!$E$10,Param!$B$11,Param!$C$11,Param!$D$11,Param!$E$11)*100</f>
        <v>42</v>
      </c>
      <c r="N1628" s="3">
        <f t="shared" si="615"/>
        <v>48565</v>
      </c>
      <c r="O1628" s="3">
        <f t="shared" si="616"/>
        <v>30.015451174289247</v>
      </c>
      <c r="P1628" s="13">
        <f t="shared" si="606"/>
        <v>113260</v>
      </c>
      <c r="Q1628" s="13">
        <f t="shared" si="617"/>
        <v>0</v>
      </c>
      <c r="R1628" s="13">
        <f>tarifest3(A1628-$K$3,$A$3,Param!$B$10,Param!$C$10,Param!$D$10,Param!$E$10,Param!$B$11,Param!$C$11,Param!$D$11,Param!$E$11)</f>
        <v>54325</v>
      </c>
      <c r="S1628" s="3">
        <f t="shared" si="618"/>
        <v>33.575401730531517</v>
      </c>
      <c r="T1628" s="3">
        <f>IF(A1628&lt;$K$3,$K$2,tarifest3grenz(A1628-$K$3,$A$3,Param!$B$10,Param!$C$10,Param!$D$10,Param!$E$10,Param!$B$11,Param!$C$11,Param!$D$11,Param!$E$11))*100</f>
        <v>42</v>
      </c>
      <c r="U1628" s="3">
        <f>MAX(K1628-tarifest3($K$3,$A$3,Param!$B$10,Param!$C$10,Param!$D$10,Param!$E$10,Param!$B$11,Param!$C$11,Param!$D$11,Param!$E$11),0)</f>
        <v>57735</v>
      </c>
      <c r="V1628" s="3">
        <f t="shared" si="619"/>
        <v>35.682941903584677</v>
      </c>
      <c r="W1628" s="3">
        <f t="shared" si="620"/>
        <v>42</v>
      </c>
      <c r="X1628" s="3">
        <f>soli3grenz(K1628,$A$3,Param!$J$9,Param!$J$10,Param!$J$11)*100</f>
        <v>5.5</v>
      </c>
      <c r="Y1628" s="13">
        <f t="shared" si="607"/>
        <v>57735</v>
      </c>
      <c r="Z1628" s="3">
        <f t="shared" si="621"/>
        <v>35.682941903584677</v>
      </c>
      <c r="AA1628" s="13">
        <f t="shared" si="608"/>
        <v>42</v>
      </c>
      <c r="AB1628" s="13">
        <f t="shared" si="609"/>
        <v>-4108.0400000000009</v>
      </c>
      <c r="AC1628" s="13">
        <f t="shared" si="610"/>
        <v>-2.5389616810877556</v>
      </c>
      <c r="AD1628" s="13">
        <f t="shared" si="611"/>
        <v>-2.3099999999999952</v>
      </c>
      <c r="AE1628" s="3">
        <f t="shared" si="612"/>
        <v>0</v>
      </c>
      <c r="AF1628" s="13">
        <f t="shared" si="601"/>
        <v>4108.0400000000009</v>
      </c>
      <c r="AG1628" s="13">
        <f t="shared" si="622"/>
        <v>2.5389616810877556</v>
      </c>
      <c r="AH1628" s="13">
        <f t="shared" si="602"/>
        <v>2.5389616810877556</v>
      </c>
    </row>
    <row r="1629" spans="1:34" x14ac:dyDescent="0.2">
      <c r="A1629" s="8">
        <f t="shared" si="623"/>
        <v>161900</v>
      </c>
      <c r="B1629" s="9">
        <f t="shared" si="600"/>
        <v>161.9</v>
      </c>
      <c r="C1629" s="13">
        <f>tarifest3(A1629,$A$3,Param!$B$5,Param!$C$5,Param!$D$5,Param!$E$5,Param!$B$6,Param!$C$6,Param!$D$6,Param!$E$6)</f>
        <v>58661</v>
      </c>
      <c r="D1629" s="3">
        <f t="shared" si="613"/>
        <v>36.232859789993825</v>
      </c>
      <c r="E1629" s="3">
        <f>tarifest3grenz(A1629,$A$3,Param!$B$5,Param!$C$5,Param!$D$5,Param!$E$5,Param!$B$6,Param!$C$6,Param!$D$6,Param!$E$6)*100</f>
        <v>42</v>
      </c>
      <c r="F1629" s="13">
        <f>soli3(C1629,$A$3,Param!$J$4,Param!$J$5,Param!$J$6)</f>
        <v>3226.35</v>
      </c>
      <c r="G1629" s="3">
        <f>soli3grenz(C1629,$A$3,Param!$J$4,Param!$J$5,Param!$J$6)*100</f>
        <v>5.5</v>
      </c>
      <c r="H1629" s="13">
        <f t="shared" si="604"/>
        <v>61887.35</v>
      </c>
      <c r="I1629" s="3">
        <f t="shared" si="603"/>
        <v>38.225663990117354</v>
      </c>
      <c r="J1629" s="13">
        <f t="shared" si="605"/>
        <v>44.309999999999995</v>
      </c>
      <c r="K1629" s="13">
        <f>tarifest3(A1629,$A$3,Param!$B$10,Param!$C$10,Param!$D$10,Param!$E$10,Param!$B$11,Param!$C$11,Param!$D$11,Param!$E$11)</f>
        <v>63007</v>
      </c>
      <c r="L1629" s="3">
        <f t="shared" si="614"/>
        <v>38.917232859789998</v>
      </c>
      <c r="M1629" s="3">
        <f>tarifest3grenz(A1629,$A$3,Param!$B$10,Param!$C$10,Param!$D$10,Param!$E$10,Param!$B$11,Param!$C$11,Param!$D$11,Param!$E$11)*100</f>
        <v>42</v>
      </c>
      <c r="N1629" s="3">
        <f t="shared" si="615"/>
        <v>48607</v>
      </c>
      <c r="O1629" s="3">
        <f t="shared" si="616"/>
        <v>30.022853613341571</v>
      </c>
      <c r="P1629" s="13">
        <f t="shared" si="606"/>
        <v>113330</v>
      </c>
      <c r="Q1629" s="13">
        <f t="shared" si="617"/>
        <v>0</v>
      </c>
      <c r="R1629" s="13">
        <f>tarifest3(A1629-$K$3,$A$3,Param!$B$10,Param!$C$10,Param!$D$10,Param!$E$10,Param!$B$11,Param!$C$11,Param!$D$11,Param!$E$11)</f>
        <v>54367</v>
      </c>
      <c r="S1629" s="3">
        <f t="shared" si="618"/>
        <v>33.580605311920941</v>
      </c>
      <c r="T1629" s="3">
        <f>IF(A1629&lt;$K$3,$K$2,tarifest3grenz(A1629-$K$3,$A$3,Param!$B$10,Param!$C$10,Param!$D$10,Param!$E$10,Param!$B$11,Param!$C$11,Param!$D$11,Param!$E$11))*100</f>
        <v>42</v>
      </c>
      <c r="U1629" s="3">
        <f>MAX(K1629-tarifest3($K$3,$A$3,Param!$B$10,Param!$C$10,Param!$D$10,Param!$E$10,Param!$B$11,Param!$C$11,Param!$D$11,Param!$E$11),0)</f>
        <v>57777</v>
      </c>
      <c r="V1629" s="3">
        <f t="shared" si="619"/>
        <v>35.686843730697959</v>
      </c>
      <c r="W1629" s="3">
        <f t="shared" si="620"/>
        <v>42</v>
      </c>
      <c r="X1629" s="3">
        <f>soli3grenz(K1629,$A$3,Param!$J$9,Param!$J$10,Param!$J$11)*100</f>
        <v>5.5</v>
      </c>
      <c r="Y1629" s="13">
        <f t="shared" si="607"/>
        <v>57777</v>
      </c>
      <c r="Z1629" s="3">
        <f t="shared" si="621"/>
        <v>35.686843730697959</v>
      </c>
      <c r="AA1629" s="13">
        <f t="shared" si="608"/>
        <v>42</v>
      </c>
      <c r="AB1629" s="13">
        <f t="shared" si="609"/>
        <v>-4110.3499999999985</v>
      </c>
      <c r="AC1629" s="13">
        <f t="shared" si="610"/>
        <v>-2.5388202594193956</v>
      </c>
      <c r="AD1629" s="13">
        <f t="shared" si="611"/>
        <v>-2.3099999999999952</v>
      </c>
      <c r="AE1629" s="3">
        <f t="shared" si="612"/>
        <v>0</v>
      </c>
      <c r="AF1629" s="13">
        <f t="shared" si="601"/>
        <v>4110.3499999999985</v>
      </c>
      <c r="AG1629" s="13">
        <f t="shared" si="622"/>
        <v>2.5388202594193956</v>
      </c>
      <c r="AH1629" s="13">
        <f t="shared" si="602"/>
        <v>2.5388202594193956</v>
      </c>
    </row>
    <row r="1630" spans="1:34" x14ac:dyDescent="0.2">
      <c r="A1630" s="8">
        <f t="shared" si="623"/>
        <v>162000</v>
      </c>
      <c r="B1630" s="9">
        <f t="shared" si="600"/>
        <v>162</v>
      </c>
      <c r="C1630" s="13">
        <f>tarifest3(A1630,$A$3,Param!$B$5,Param!$C$5,Param!$D$5,Param!$E$5,Param!$B$6,Param!$C$6,Param!$D$6,Param!$E$6)</f>
        <v>58703</v>
      </c>
      <c r="D1630" s="3">
        <f t="shared" si="613"/>
        <v>36.236419753086416</v>
      </c>
      <c r="E1630" s="3">
        <f>tarifest3grenz(A1630,$A$3,Param!$B$5,Param!$C$5,Param!$D$5,Param!$E$5,Param!$B$6,Param!$C$6,Param!$D$6,Param!$E$6)*100</f>
        <v>42</v>
      </c>
      <c r="F1630" s="13">
        <f>soli3(C1630,$A$3,Param!$J$4,Param!$J$5,Param!$J$6)</f>
        <v>3228.66</v>
      </c>
      <c r="G1630" s="3">
        <f>soli3grenz(C1630,$A$3,Param!$J$4,Param!$J$5,Param!$J$6)*100</f>
        <v>5.5</v>
      </c>
      <c r="H1630" s="13">
        <f t="shared" si="604"/>
        <v>61931.66</v>
      </c>
      <c r="I1630" s="3">
        <f t="shared" si="603"/>
        <v>38.229419753086425</v>
      </c>
      <c r="J1630" s="13">
        <f t="shared" si="605"/>
        <v>44.309999999999995</v>
      </c>
      <c r="K1630" s="13">
        <f>tarifest3(A1630,$A$3,Param!$B$10,Param!$C$10,Param!$D$10,Param!$E$10,Param!$B$11,Param!$C$11,Param!$D$11,Param!$E$11)</f>
        <v>63049</v>
      </c>
      <c r="L1630" s="3">
        <f t="shared" si="614"/>
        <v>38.919135802469135</v>
      </c>
      <c r="M1630" s="3">
        <f>tarifest3grenz(A1630,$A$3,Param!$B$10,Param!$C$10,Param!$D$10,Param!$E$10,Param!$B$11,Param!$C$11,Param!$D$11,Param!$E$11)*100</f>
        <v>42</v>
      </c>
      <c r="N1630" s="3">
        <f t="shared" si="615"/>
        <v>48649</v>
      </c>
      <c r="O1630" s="3">
        <f t="shared" si="616"/>
        <v>30.03024691358025</v>
      </c>
      <c r="P1630" s="13">
        <f t="shared" si="606"/>
        <v>113400</v>
      </c>
      <c r="Q1630" s="13">
        <f t="shared" si="617"/>
        <v>0</v>
      </c>
      <c r="R1630" s="13">
        <f>tarifest3(A1630-$K$3,$A$3,Param!$B$10,Param!$C$10,Param!$D$10,Param!$E$10,Param!$B$11,Param!$C$11,Param!$D$11,Param!$E$11)</f>
        <v>54409</v>
      </c>
      <c r="S1630" s="3">
        <f t="shared" si="618"/>
        <v>33.5858024691358</v>
      </c>
      <c r="T1630" s="3">
        <f>IF(A1630&lt;$K$3,$K$2,tarifest3grenz(A1630-$K$3,$A$3,Param!$B$10,Param!$C$10,Param!$D$10,Param!$E$10,Param!$B$11,Param!$C$11,Param!$D$11,Param!$E$11))*100</f>
        <v>42</v>
      </c>
      <c r="U1630" s="3">
        <f>MAX(K1630-tarifest3($K$3,$A$3,Param!$B$10,Param!$C$10,Param!$D$10,Param!$E$10,Param!$B$11,Param!$C$11,Param!$D$11,Param!$E$11),0)</f>
        <v>57819</v>
      </c>
      <c r="V1630" s="3">
        <f t="shared" si="619"/>
        <v>35.690740740740736</v>
      </c>
      <c r="W1630" s="3">
        <f t="shared" si="620"/>
        <v>42</v>
      </c>
      <c r="X1630" s="3">
        <f>soli3grenz(K1630,$A$3,Param!$J$9,Param!$J$10,Param!$J$11)*100</f>
        <v>5.5</v>
      </c>
      <c r="Y1630" s="13">
        <f t="shared" si="607"/>
        <v>57819</v>
      </c>
      <c r="Z1630" s="3">
        <f t="shared" si="621"/>
        <v>35.690740740740736</v>
      </c>
      <c r="AA1630" s="13">
        <f t="shared" si="608"/>
        <v>42</v>
      </c>
      <c r="AB1630" s="13">
        <f t="shared" si="609"/>
        <v>-4112.6600000000035</v>
      </c>
      <c r="AC1630" s="13">
        <f t="shared" si="610"/>
        <v>-2.538679012345689</v>
      </c>
      <c r="AD1630" s="13">
        <f t="shared" si="611"/>
        <v>-2.3099999999999952</v>
      </c>
      <c r="AE1630" s="3">
        <f t="shared" si="612"/>
        <v>0</v>
      </c>
      <c r="AF1630" s="13">
        <f t="shared" si="601"/>
        <v>4112.6600000000035</v>
      </c>
      <c r="AG1630" s="13">
        <f t="shared" si="622"/>
        <v>2.538679012345689</v>
      </c>
      <c r="AH1630" s="13">
        <f t="shared" si="602"/>
        <v>2.538679012345689</v>
      </c>
    </row>
    <row r="1631" spans="1:34" x14ac:dyDescent="0.2">
      <c r="A1631" s="8">
        <f t="shared" si="623"/>
        <v>162100</v>
      </c>
      <c r="B1631" s="9">
        <f t="shared" si="600"/>
        <v>162.1</v>
      </c>
      <c r="C1631" s="13">
        <f>tarifest3(A1631,$A$3,Param!$B$5,Param!$C$5,Param!$D$5,Param!$E$5,Param!$B$6,Param!$C$6,Param!$D$6,Param!$E$6)</f>
        <v>58745</v>
      </c>
      <c r="D1631" s="3">
        <f t="shared" si="613"/>
        <v>36.239975323874148</v>
      </c>
      <c r="E1631" s="3">
        <f>tarifest3grenz(A1631,$A$3,Param!$B$5,Param!$C$5,Param!$D$5,Param!$E$5,Param!$B$6,Param!$C$6,Param!$D$6,Param!$E$6)*100</f>
        <v>42</v>
      </c>
      <c r="F1631" s="13">
        <f>soli3(C1631,$A$3,Param!$J$4,Param!$J$5,Param!$J$6)</f>
        <v>3230.97</v>
      </c>
      <c r="G1631" s="3">
        <f>soli3grenz(C1631,$A$3,Param!$J$4,Param!$J$5,Param!$J$6)*100</f>
        <v>5.5</v>
      </c>
      <c r="H1631" s="13">
        <f t="shared" si="604"/>
        <v>61975.97</v>
      </c>
      <c r="I1631" s="3">
        <f t="shared" si="603"/>
        <v>38.2331708821715</v>
      </c>
      <c r="J1631" s="13">
        <f t="shared" si="605"/>
        <v>44.309999999999995</v>
      </c>
      <c r="K1631" s="13">
        <f>tarifest3(A1631,$A$3,Param!$B$10,Param!$C$10,Param!$D$10,Param!$E$10,Param!$B$11,Param!$C$11,Param!$D$11,Param!$E$11)</f>
        <v>63091</v>
      </c>
      <c r="L1631" s="3">
        <f t="shared" si="614"/>
        <v>38.921036397285626</v>
      </c>
      <c r="M1631" s="3">
        <f>tarifest3grenz(A1631,$A$3,Param!$B$10,Param!$C$10,Param!$D$10,Param!$E$10,Param!$B$11,Param!$C$11,Param!$D$11,Param!$E$11)*100</f>
        <v>42</v>
      </c>
      <c r="N1631" s="3">
        <f t="shared" si="615"/>
        <v>48691</v>
      </c>
      <c r="O1631" s="3">
        <f t="shared" si="616"/>
        <v>30.03763109191857</v>
      </c>
      <c r="P1631" s="13">
        <f t="shared" si="606"/>
        <v>113470</v>
      </c>
      <c r="Q1631" s="13">
        <f t="shared" si="617"/>
        <v>0</v>
      </c>
      <c r="R1631" s="13">
        <f>tarifest3(A1631-$K$3,$A$3,Param!$B$10,Param!$C$10,Param!$D$10,Param!$E$10,Param!$B$11,Param!$C$11,Param!$D$11,Param!$E$11)</f>
        <v>54451</v>
      </c>
      <c r="S1631" s="3">
        <f t="shared" si="618"/>
        <v>33.590993214065392</v>
      </c>
      <c r="T1631" s="3">
        <f>IF(A1631&lt;$K$3,$K$2,tarifest3grenz(A1631-$K$3,$A$3,Param!$B$10,Param!$C$10,Param!$D$10,Param!$E$10,Param!$B$11,Param!$C$11,Param!$D$11,Param!$E$11))*100</f>
        <v>42</v>
      </c>
      <c r="U1631" s="3">
        <f>MAX(K1631-tarifest3($K$3,$A$3,Param!$B$10,Param!$C$10,Param!$D$10,Param!$E$10,Param!$B$11,Param!$C$11,Param!$D$11,Param!$E$11),0)</f>
        <v>57861</v>
      </c>
      <c r="V1631" s="3">
        <f t="shared" si="619"/>
        <v>35.694632942628004</v>
      </c>
      <c r="W1631" s="3">
        <f t="shared" si="620"/>
        <v>42</v>
      </c>
      <c r="X1631" s="3">
        <f>soli3grenz(K1631,$A$3,Param!$J$9,Param!$J$10,Param!$J$11)*100</f>
        <v>5.5</v>
      </c>
      <c r="Y1631" s="13">
        <f t="shared" si="607"/>
        <v>57861</v>
      </c>
      <c r="Z1631" s="3">
        <f t="shared" si="621"/>
        <v>35.694632942628004</v>
      </c>
      <c r="AA1631" s="13">
        <f t="shared" si="608"/>
        <v>42</v>
      </c>
      <c r="AB1631" s="13">
        <f t="shared" si="609"/>
        <v>-4114.9700000000012</v>
      </c>
      <c r="AC1631" s="13">
        <f t="shared" si="610"/>
        <v>-2.5385379395434953</v>
      </c>
      <c r="AD1631" s="13">
        <f t="shared" si="611"/>
        <v>-2.3099999999999952</v>
      </c>
      <c r="AE1631" s="3">
        <f t="shared" si="612"/>
        <v>0</v>
      </c>
      <c r="AF1631" s="13">
        <f t="shared" si="601"/>
        <v>4114.9700000000012</v>
      </c>
      <c r="AG1631" s="13">
        <f t="shared" si="622"/>
        <v>2.5385379395434953</v>
      </c>
      <c r="AH1631" s="13">
        <f t="shared" si="602"/>
        <v>2.5385379395434953</v>
      </c>
    </row>
    <row r="1632" spans="1:34" x14ac:dyDescent="0.2">
      <c r="A1632" s="8">
        <f t="shared" si="623"/>
        <v>162200</v>
      </c>
      <c r="B1632" s="9">
        <f t="shared" si="600"/>
        <v>162.19999999999999</v>
      </c>
      <c r="C1632" s="13">
        <f>tarifest3(A1632,$A$3,Param!$B$5,Param!$C$5,Param!$D$5,Param!$E$5,Param!$B$6,Param!$C$6,Param!$D$6,Param!$E$6)</f>
        <v>58787</v>
      </c>
      <c r="D1632" s="3">
        <f t="shared" si="613"/>
        <v>36.243526510480891</v>
      </c>
      <c r="E1632" s="3">
        <f>tarifest3grenz(A1632,$A$3,Param!$B$5,Param!$C$5,Param!$D$5,Param!$E$5,Param!$B$6,Param!$C$6,Param!$D$6,Param!$E$6)*100</f>
        <v>42</v>
      </c>
      <c r="F1632" s="13">
        <f>soli3(C1632,$A$3,Param!$J$4,Param!$J$5,Param!$J$6)</f>
        <v>3233.28</v>
      </c>
      <c r="G1632" s="3">
        <f>soli3grenz(C1632,$A$3,Param!$J$4,Param!$J$5,Param!$J$6)*100</f>
        <v>5.5</v>
      </c>
      <c r="H1632" s="13">
        <f t="shared" si="604"/>
        <v>62020.28</v>
      </c>
      <c r="I1632" s="3">
        <f t="shared" si="603"/>
        <v>38.236917385943279</v>
      </c>
      <c r="J1632" s="13">
        <f t="shared" si="605"/>
        <v>44.309999999999995</v>
      </c>
      <c r="K1632" s="13">
        <f>tarifest3(A1632,$A$3,Param!$B$10,Param!$C$10,Param!$D$10,Param!$E$10,Param!$B$11,Param!$C$11,Param!$D$11,Param!$E$11)</f>
        <v>63133</v>
      </c>
      <c r="L1632" s="3">
        <f t="shared" si="614"/>
        <v>38.922934648582</v>
      </c>
      <c r="M1632" s="3">
        <f>tarifest3grenz(A1632,$A$3,Param!$B$10,Param!$C$10,Param!$D$10,Param!$E$10,Param!$B$11,Param!$C$11,Param!$D$11,Param!$E$11)*100</f>
        <v>42</v>
      </c>
      <c r="N1632" s="3">
        <f t="shared" si="615"/>
        <v>48733</v>
      </c>
      <c r="O1632" s="3">
        <f t="shared" si="616"/>
        <v>30.045006165228109</v>
      </c>
      <c r="P1632" s="13">
        <f t="shared" si="606"/>
        <v>113540</v>
      </c>
      <c r="Q1632" s="13">
        <f t="shared" si="617"/>
        <v>0</v>
      </c>
      <c r="R1632" s="13">
        <f>tarifest3(A1632-$K$3,$A$3,Param!$B$10,Param!$C$10,Param!$D$10,Param!$E$10,Param!$B$11,Param!$C$11,Param!$D$11,Param!$E$11)</f>
        <v>54493</v>
      </c>
      <c r="S1632" s="3">
        <f t="shared" si="618"/>
        <v>33.596177558569664</v>
      </c>
      <c r="T1632" s="3">
        <f>IF(A1632&lt;$K$3,$K$2,tarifest3grenz(A1632-$K$3,$A$3,Param!$B$10,Param!$C$10,Param!$D$10,Param!$E$10,Param!$B$11,Param!$C$11,Param!$D$11,Param!$E$11))*100</f>
        <v>42</v>
      </c>
      <c r="U1632" s="3">
        <f>MAX(K1632-tarifest3($K$3,$A$3,Param!$B$10,Param!$C$10,Param!$D$10,Param!$E$10,Param!$B$11,Param!$C$11,Param!$D$11,Param!$E$11),0)</f>
        <v>57903</v>
      </c>
      <c r="V1632" s="3">
        <f t="shared" si="619"/>
        <v>35.698520345252774</v>
      </c>
      <c r="W1632" s="3">
        <f t="shared" si="620"/>
        <v>42</v>
      </c>
      <c r="X1632" s="3">
        <f>soli3grenz(K1632,$A$3,Param!$J$9,Param!$J$10,Param!$J$11)*100</f>
        <v>5.5</v>
      </c>
      <c r="Y1632" s="13">
        <f t="shared" si="607"/>
        <v>57903</v>
      </c>
      <c r="Z1632" s="3">
        <f t="shared" si="621"/>
        <v>35.698520345252774</v>
      </c>
      <c r="AA1632" s="13">
        <f t="shared" si="608"/>
        <v>42</v>
      </c>
      <c r="AB1632" s="13">
        <f t="shared" si="609"/>
        <v>-4117.2799999999988</v>
      </c>
      <c r="AC1632" s="13">
        <f t="shared" si="610"/>
        <v>-2.538397040690505</v>
      </c>
      <c r="AD1632" s="13">
        <f t="shared" si="611"/>
        <v>-2.3099999999999952</v>
      </c>
      <c r="AE1632" s="3">
        <f t="shared" si="612"/>
        <v>0</v>
      </c>
      <c r="AF1632" s="13">
        <f t="shared" si="601"/>
        <v>4117.2799999999988</v>
      </c>
      <c r="AG1632" s="13">
        <f t="shared" si="622"/>
        <v>2.538397040690505</v>
      </c>
      <c r="AH1632" s="13">
        <f t="shared" si="602"/>
        <v>2.538397040690505</v>
      </c>
    </row>
    <row r="1633" spans="1:34" x14ac:dyDescent="0.2">
      <c r="A1633" s="8">
        <f t="shared" si="623"/>
        <v>162300</v>
      </c>
      <c r="B1633" s="9">
        <f t="shared" si="600"/>
        <v>162.30000000000001</v>
      </c>
      <c r="C1633" s="13">
        <f>tarifest3(A1633,$A$3,Param!$B$5,Param!$C$5,Param!$D$5,Param!$E$5,Param!$B$6,Param!$C$6,Param!$D$6,Param!$E$6)</f>
        <v>58829</v>
      </c>
      <c r="D1633" s="3">
        <f t="shared" si="613"/>
        <v>36.247073321010475</v>
      </c>
      <c r="E1633" s="3">
        <f>tarifest3grenz(A1633,$A$3,Param!$B$5,Param!$C$5,Param!$D$5,Param!$E$5,Param!$B$6,Param!$C$6,Param!$D$6,Param!$E$6)*100</f>
        <v>42</v>
      </c>
      <c r="F1633" s="13">
        <f>soli3(C1633,$A$3,Param!$J$4,Param!$J$5,Param!$J$6)</f>
        <v>3235.59</v>
      </c>
      <c r="G1633" s="3">
        <f>soli3grenz(C1633,$A$3,Param!$J$4,Param!$J$5,Param!$J$6)*100</f>
        <v>5.5</v>
      </c>
      <c r="H1633" s="13">
        <f t="shared" si="604"/>
        <v>62064.59</v>
      </c>
      <c r="I1633" s="3">
        <f t="shared" si="603"/>
        <v>38.240659272951319</v>
      </c>
      <c r="J1633" s="13">
        <f t="shared" si="605"/>
        <v>44.309999999999995</v>
      </c>
      <c r="K1633" s="13">
        <f>tarifest3(A1633,$A$3,Param!$B$10,Param!$C$10,Param!$D$10,Param!$E$10,Param!$B$11,Param!$C$11,Param!$D$11,Param!$E$11)</f>
        <v>63175</v>
      </c>
      <c r="L1633" s="3">
        <f t="shared" si="614"/>
        <v>38.924830560690083</v>
      </c>
      <c r="M1633" s="3">
        <f>tarifest3grenz(A1633,$A$3,Param!$B$10,Param!$C$10,Param!$D$10,Param!$E$10,Param!$B$11,Param!$C$11,Param!$D$11,Param!$E$11)*100</f>
        <v>42</v>
      </c>
      <c r="N1633" s="3">
        <f t="shared" si="615"/>
        <v>48775</v>
      </c>
      <c r="O1633" s="3">
        <f t="shared" si="616"/>
        <v>30.052372150338879</v>
      </c>
      <c r="P1633" s="13">
        <f t="shared" si="606"/>
        <v>113610</v>
      </c>
      <c r="Q1633" s="13">
        <f t="shared" si="617"/>
        <v>0</v>
      </c>
      <c r="R1633" s="13">
        <f>tarifest3(A1633-$K$3,$A$3,Param!$B$10,Param!$C$10,Param!$D$10,Param!$E$10,Param!$B$11,Param!$C$11,Param!$D$11,Param!$E$11)</f>
        <v>54535</v>
      </c>
      <c r="S1633" s="3">
        <f t="shared" si="618"/>
        <v>33.601355514479359</v>
      </c>
      <c r="T1633" s="3">
        <f>IF(A1633&lt;$K$3,$K$2,tarifest3grenz(A1633-$K$3,$A$3,Param!$B$10,Param!$C$10,Param!$D$10,Param!$E$10,Param!$B$11,Param!$C$11,Param!$D$11,Param!$E$11))*100</f>
        <v>42</v>
      </c>
      <c r="U1633" s="3">
        <f>MAX(K1633-tarifest3($K$3,$A$3,Param!$B$10,Param!$C$10,Param!$D$10,Param!$E$10,Param!$B$11,Param!$C$11,Param!$D$11,Param!$E$11),0)</f>
        <v>57945</v>
      </c>
      <c r="V1633" s="3">
        <f t="shared" si="619"/>
        <v>35.702402957486136</v>
      </c>
      <c r="W1633" s="3">
        <f t="shared" si="620"/>
        <v>42</v>
      </c>
      <c r="X1633" s="3">
        <f>soli3grenz(K1633,$A$3,Param!$J$9,Param!$J$10,Param!$J$11)*100</f>
        <v>5.5</v>
      </c>
      <c r="Y1633" s="13">
        <f t="shared" si="607"/>
        <v>57945</v>
      </c>
      <c r="Z1633" s="3">
        <f t="shared" si="621"/>
        <v>35.702402957486136</v>
      </c>
      <c r="AA1633" s="13">
        <f t="shared" si="608"/>
        <v>42</v>
      </c>
      <c r="AB1633" s="13">
        <f t="shared" si="609"/>
        <v>-4119.5899999999965</v>
      </c>
      <c r="AC1633" s="13">
        <f t="shared" si="610"/>
        <v>-2.5382563154651834</v>
      </c>
      <c r="AD1633" s="13">
        <f t="shared" si="611"/>
        <v>-2.3099999999999952</v>
      </c>
      <c r="AE1633" s="3">
        <f t="shared" si="612"/>
        <v>0</v>
      </c>
      <c r="AF1633" s="13">
        <f t="shared" si="601"/>
        <v>4119.5899999999965</v>
      </c>
      <c r="AG1633" s="13">
        <f t="shared" si="622"/>
        <v>2.5382563154651834</v>
      </c>
      <c r="AH1633" s="13">
        <f t="shared" si="602"/>
        <v>2.5382563154651834</v>
      </c>
    </row>
    <row r="1634" spans="1:34" x14ac:dyDescent="0.2">
      <c r="A1634" s="8">
        <f t="shared" si="623"/>
        <v>162400</v>
      </c>
      <c r="B1634" s="9">
        <f t="shared" si="600"/>
        <v>162.4</v>
      </c>
      <c r="C1634" s="13">
        <f>tarifest3(A1634,$A$3,Param!$B$5,Param!$C$5,Param!$D$5,Param!$E$5,Param!$B$6,Param!$C$6,Param!$D$6,Param!$E$6)</f>
        <v>58871</v>
      </c>
      <c r="D1634" s="3">
        <f t="shared" si="613"/>
        <v>36.250615763546804</v>
      </c>
      <c r="E1634" s="3">
        <f>tarifest3grenz(A1634,$A$3,Param!$B$5,Param!$C$5,Param!$D$5,Param!$E$5,Param!$B$6,Param!$C$6,Param!$D$6,Param!$E$6)*100</f>
        <v>42</v>
      </c>
      <c r="F1634" s="13">
        <f>soli3(C1634,$A$3,Param!$J$4,Param!$J$5,Param!$J$6)</f>
        <v>3237.9</v>
      </c>
      <c r="G1634" s="3">
        <f>soli3grenz(C1634,$A$3,Param!$J$4,Param!$J$5,Param!$J$6)*100</f>
        <v>5.5</v>
      </c>
      <c r="H1634" s="13">
        <f t="shared" si="604"/>
        <v>62108.9</v>
      </c>
      <c r="I1634" s="3">
        <f t="shared" si="603"/>
        <v>38.244396551724144</v>
      </c>
      <c r="J1634" s="13">
        <f t="shared" si="605"/>
        <v>44.309999999999995</v>
      </c>
      <c r="K1634" s="13">
        <f>tarifest3(A1634,$A$3,Param!$B$10,Param!$C$10,Param!$D$10,Param!$E$10,Param!$B$11,Param!$C$11,Param!$D$11,Param!$E$11)</f>
        <v>63217</v>
      </c>
      <c r="L1634" s="3">
        <f t="shared" si="614"/>
        <v>38.926724137931032</v>
      </c>
      <c r="M1634" s="3">
        <f>tarifest3grenz(A1634,$A$3,Param!$B$10,Param!$C$10,Param!$D$10,Param!$E$10,Param!$B$11,Param!$C$11,Param!$D$11,Param!$E$11)*100</f>
        <v>42</v>
      </c>
      <c r="N1634" s="3">
        <f t="shared" si="615"/>
        <v>48817</v>
      </c>
      <c r="O1634" s="3">
        <f t="shared" si="616"/>
        <v>30.059729064039409</v>
      </c>
      <c r="P1634" s="13">
        <f t="shared" si="606"/>
        <v>113680</v>
      </c>
      <c r="Q1634" s="13">
        <f t="shared" si="617"/>
        <v>0</v>
      </c>
      <c r="R1634" s="13">
        <f>tarifest3(A1634-$K$3,$A$3,Param!$B$10,Param!$C$10,Param!$D$10,Param!$E$10,Param!$B$11,Param!$C$11,Param!$D$11,Param!$E$11)</f>
        <v>54577</v>
      </c>
      <c r="S1634" s="3">
        <f t="shared" si="618"/>
        <v>33.606527093596064</v>
      </c>
      <c r="T1634" s="3">
        <f>IF(A1634&lt;$K$3,$K$2,tarifest3grenz(A1634-$K$3,$A$3,Param!$B$10,Param!$C$10,Param!$D$10,Param!$E$10,Param!$B$11,Param!$C$11,Param!$D$11,Param!$E$11))*100</f>
        <v>42</v>
      </c>
      <c r="U1634" s="3">
        <f>MAX(K1634-tarifest3($K$3,$A$3,Param!$B$10,Param!$C$10,Param!$D$10,Param!$E$10,Param!$B$11,Param!$C$11,Param!$D$11,Param!$E$11),0)</f>
        <v>57987</v>
      </c>
      <c r="V1634" s="3">
        <f t="shared" si="619"/>
        <v>35.706280788177338</v>
      </c>
      <c r="W1634" s="3">
        <f t="shared" si="620"/>
        <v>42</v>
      </c>
      <c r="X1634" s="3">
        <f>soli3grenz(K1634,$A$3,Param!$J$9,Param!$J$10,Param!$J$11)*100</f>
        <v>5.5</v>
      </c>
      <c r="Y1634" s="13">
        <f t="shared" si="607"/>
        <v>57987</v>
      </c>
      <c r="Z1634" s="3">
        <f t="shared" si="621"/>
        <v>35.706280788177338</v>
      </c>
      <c r="AA1634" s="13">
        <f t="shared" si="608"/>
        <v>42</v>
      </c>
      <c r="AB1634" s="13">
        <f t="shared" si="609"/>
        <v>-4121.9000000000015</v>
      </c>
      <c r="AC1634" s="13">
        <f t="shared" si="610"/>
        <v>-2.5381157635468057</v>
      </c>
      <c r="AD1634" s="13">
        <f t="shared" si="611"/>
        <v>-2.3099999999999952</v>
      </c>
      <c r="AE1634" s="3">
        <f t="shared" si="612"/>
        <v>0</v>
      </c>
      <c r="AF1634" s="13">
        <f t="shared" si="601"/>
        <v>4121.9000000000015</v>
      </c>
      <c r="AG1634" s="13">
        <f t="shared" si="622"/>
        <v>2.5381157635468057</v>
      </c>
      <c r="AH1634" s="13">
        <f t="shared" si="602"/>
        <v>2.5381157635468057</v>
      </c>
    </row>
    <row r="1635" spans="1:34" x14ac:dyDescent="0.2">
      <c r="A1635" s="8">
        <f t="shared" si="623"/>
        <v>162500</v>
      </c>
      <c r="B1635" s="9">
        <f t="shared" si="600"/>
        <v>162.5</v>
      </c>
      <c r="C1635" s="13">
        <f>tarifest3(A1635,$A$3,Param!$B$5,Param!$C$5,Param!$D$5,Param!$E$5,Param!$B$6,Param!$C$6,Param!$D$6,Param!$E$6)</f>
        <v>58913</v>
      </c>
      <c r="D1635" s="3">
        <f t="shared" si="613"/>
        <v>36.254153846153848</v>
      </c>
      <c r="E1635" s="3">
        <f>tarifest3grenz(A1635,$A$3,Param!$B$5,Param!$C$5,Param!$D$5,Param!$E$5,Param!$B$6,Param!$C$6,Param!$D$6,Param!$E$6)*100</f>
        <v>42</v>
      </c>
      <c r="F1635" s="13">
        <f>soli3(C1635,$A$3,Param!$J$4,Param!$J$5,Param!$J$6)</f>
        <v>3240.21</v>
      </c>
      <c r="G1635" s="3">
        <f>soli3grenz(C1635,$A$3,Param!$J$4,Param!$J$5,Param!$J$6)*100</f>
        <v>5.5</v>
      </c>
      <c r="H1635" s="13">
        <f t="shared" si="604"/>
        <v>62153.21</v>
      </c>
      <c r="I1635" s="3">
        <f t="shared" si="603"/>
        <v>38.24812923076923</v>
      </c>
      <c r="J1635" s="13">
        <f t="shared" si="605"/>
        <v>44.309999999999995</v>
      </c>
      <c r="K1635" s="13">
        <f>tarifest3(A1635,$A$3,Param!$B$10,Param!$C$10,Param!$D$10,Param!$E$10,Param!$B$11,Param!$C$11,Param!$D$11,Param!$E$11)</f>
        <v>63259</v>
      </c>
      <c r="L1635" s="3">
        <f t="shared" si="614"/>
        <v>38.928615384615384</v>
      </c>
      <c r="M1635" s="3">
        <f>tarifest3grenz(A1635,$A$3,Param!$B$10,Param!$C$10,Param!$D$10,Param!$E$10,Param!$B$11,Param!$C$11,Param!$D$11,Param!$E$11)*100</f>
        <v>42</v>
      </c>
      <c r="N1635" s="3">
        <f t="shared" si="615"/>
        <v>48859</v>
      </c>
      <c r="O1635" s="3">
        <f t="shared" si="616"/>
        <v>30.067076923076925</v>
      </c>
      <c r="P1635" s="13">
        <f t="shared" si="606"/>
        <v>113750</v>
      </c>
      <c r="Q1635" s="13">
        <f t="shared" si="617"/>
        <v>0</v>
      </c>
      <c r="R1635" s="13">
        <f>tarifest3(A1635-$K$3,$A$3,Param!$B$10,Param!$C$10,Param!$D$10,Param!$E$10,Param!$B$11,Param!$C$11,Param!$D$11,Param!$E$11)</f>
        <v>54619</v>
      </c>
      <c r="S1635" s="3">
        <f t="shared" si="618"/>
        <v>33.611692307692309</v>
      </c>
      <c r="T1635" s="3">
        <f>IF(A1635&lt;$K$3,$K$2,tarifest3grenz(A1635-$K$3,$A$3,Param!$B$10,Param!$C$10,Param!$D$10,Param!$E$10,Param!$B$11,Param!$C$11,Param!$D$11,Param!$E$11))*100</f>
        <v>42</v>
      </c>
      <c r="U1635" s="3">
        <f>MAX(K1635-tarifest3($K$3,$A$3,Param!$B$10,Param!$C$10,Param!$D$10,Param!$E$10,Param!$B$11,Param!$C$11,Param!$D$11,Param!$E$11),0)</f>
        <v>58029</v>
      </c>
      <c r="V1635" s="3">
        <f t="shared" si="619"/>
        <v>35.710153846153844</v>
      </c>
      <c r="W1635" s="3">
        <f t="shared" si="620"/>
        <v>42</v>
      </c>
      <c r="X1635" s="3">
        <f>soli3grenz(K1635,$A$3,Param!$J$9,Param!$J$10,Param!$J$11)*100</f>
        <v>5.5</v>
      </c>
      <c r="Y1635" s="13">
        <f t="shared" si="607"/>
        <v>58029</v>
      </c>
      <c r="Z1635" s="3">
        <f t="shared" si="621"/>
        <v>35.710153846153844</v>
      </c>
      <c r="AA1635" s="13">
        <f t="shared" si="608"/>
        <v>42</v>
      </c>
      <c r="AB1635" s="13">
        <f t="shared" si="609"/>
        <v>-4124.2099999999991</v>
      </c>
      <c r="AC1635" s="13">
        <f t="shared" si="610"/>
        <v>-2.5379753846153861</v>
      </c>
      <c r="AD1635" s="13">
        <f t="shared" si="611"/>
        <v>-2.3099999999999952</v>
      </c>
      <c r="AE1635" s="3">
        <f t="shared" si="612"/>
        <v>0</v>
      </c>
      <c r="AF1635" s="13">
        <f t="shared" si="601"/>
        <v>4124.2099999999991</v>
      </c>
      <c r="AG1635" s="13">
        <f t="shared" si="622"/>
        <v>2.5379753846153861</v>
      </c>
      <c r="AH1635" s="13">
        <f t="shared" si="602"/>
        <v>2.5379753846153861</v>
      </c>
    </row>
    <row r="1636" spans="1:34" x14ac:dyDescent="0.2">
      <c r="A1636" s="8">
        <f t="shared" si="623"/>
        <v>162600</v>
      </c>
      <c r="B1636" s="9">
        <f t="shared" si="600"/>
        <v>162.6</v>
      </c>
      <c r="C1636" s="13">
        <f>tarifest3(A1636,$A$3,Param!$B$5,Param!$C$5,Param!$D$5,Param!$E$5,Param!$B$6,Param!$C$6,Param!$D$6,Param!$E$6)</f>
        <v>58955</v>
      </c>
      <c r="D1636" s="3">
        <f t="shared" si="613"/>
        <v>36.257687576875767</v>
      </c>
      <c r="E1636" s="3">
        <f>tarifest3grenz(A1636,$A$3,Param!$B$5,Param!$C$5,Param!$D$5,Param!$E$5,Param!$B$6,Param!$C$6,Param!$D$6,Param!$E$6)*100</f>
        <v>42</v>
      </c>
      <c r="F1636" s="13">
        <f>soli3(C1636,$A$3,Param!$J$4,Param!$J$5,Param!$J$6)</f>
        <v>3242.52</v>
      </c>
      <c r="G1636" s="3">
        <f>soli3grenz(C1636,$A$3,Param!$J$4,Param!$J$5,Param!$J$6)*100</f>
        <v>5.5</v>
      </c>
      <c r="H1636" s="13">
        <f t="shared" si="604"/>
        <v>62197.52</v>
      </c>
      <c r="I1636" s="3">
        <f t="shared" si="603"/>
        <v>38.251857318573187</v>
      </c>
      <c r="J1636" s="13">
        <f t="shared" si="605"/>
        <v>44.309999999999995</v>
      </c>
      <c r="K1636" s="13">
        <f>tarifest3(A1636,$A$3,Param!$B$10,Param!$C$10,Param!$D$10,Param!$E$10,Param!$B$11,Param!$C$11,Param!$D$11,Param!$E$11)</f>
        <v>63301</v>
      </c>
      <c r="L1636" s="3">
        <f t="shared" si="614"/>
        <v>38.930504305043051</v>
      </c>
      <c r="M1636" s="3">
        <f>tarifest3grenz(A1636,$A$3,Param!$B$10,Param!$C$10,Param!$D$10,Param!$E$10,Param!$B$11,Param!$C$11,Param!$D$11,Param!$E$11)*100</f>
        <v>42</v>
      </c>
      <c r="N1636" s="3">
        <f t="shared" si="615"/>
        <v>48901</v>
      </c>
      <c r="O1636" s="3">
        <f t="shared" si="616"/>
        <v>30.074415744157442</v>
      </c>
      <c r="P1636" s="13">
        <f t="shared" si="606"/>
        <v>113820</v>
      </c>
      <c r="Q1636" s="13">
        <f t="shared" si="617"/>
        <v>0</v>
      </c>
      <c r="R1636" s="13">
        <f>tarifest3(A1636-$K$3,$A$3,Param!$B$10,Param!$C$10,Param!$D$10,Param!$E$10,Param!$B$11,Param!$C$11,Param!$D$11,Param!$E$11)</f>
        <v>54661</v>
      </c>
      <c r="S1636" s="3">
        <f t="shared" si="618"/>
        <v>33.616851168511687</v>
      </c>
      <c r="T1636" s="3">
        <f>IF(A1636&lt;$K$3,$K$2,tarifest3grenz(A1636-$K$3,$A$3,Param!$B$10,Param!$C$10,Param!$D$10,Param!$E$10,Param!$B$11,Param!$C$11,Param!$D$11,Param!$E$11))*100</f>
        <v>42</v>
      </c>
      <c r="U1636" s="3">
        <f>MAX(K1636-tarifest3($K$3,$A$3,Param!$B$10,Param!$C$10,Param!$D$10,Param!$E$10,Param!$B$11,Param!$C$11,Param!$D$11,Param!$E$11),0)</f>
        <v>58071</v>
      </c>
      <c r="V1636" s="3">
        <f t="shared" si="619"/>
        <v>35.714022140221402</v>
      </c>
      <c r="W1636" s="3">
        <f t="shared" si="620"/>
        <v>42</v>
      </c>
      <c r="X1636" s="3">
        <f>soli3grenz(K1636,$A$3,Param!$J$9,Param!$J$10,Param!$J$11)*100</f>
        <v>5.5</v>
      </c>
      <c r="Y1636" s="13">
        <f t="shared" si="607"/>
        <v>58071</v>
      </c>
      <c r="Z1636" s="3">
        <f t="shared" si="621"/>
        <v>35.714022140221402</v>
      </c>
      <c r="AA1636" s="13">
        <f t="shared" si="608"/>
        <v>42</v>
      </c>
      <c r="AB1636" s="13">
        <f t="shared" si="609"/>
        <v>-4126.5199999999968</v>
      </c>
      <c r="AC1636" s="13">
        <f t="shared" si="610"/>
        <v>-2.5378351783517843</v>
      </c>
      <c r="AD1636" s="13">
        <f t="shared" si="611"/>
        <v>-2.3099999999999952</v>
      </c>
      <c r="AE1636" s="3">
        <f t="shared" si="612"/>
        <v>0</v>
      </c>
      <c r="AF1636" s="13">
        <f t="shared" si="601"/>
        <v>4126.5199999999968</v>
      </c>
      <c r="AG1636" s="13">
        <f t="shared" si="622"/>
        <v>2.5378351783517843</v>
      </c>
      <c r="AH1636" s="13">
        <f t="shared" si="602"/>
        <v>2.5378351783517843</v>
      </c>
    </row>
    <row r="1637" spans="1:34" x14ac:dyDescent="0.2">
      <c r="A1637" s="8">
        <f t="shared" si="623"/>
        <v>162700</v>
      </c>
      <c r="B1637" s="9">
        <f t="shared" si="600"/>
        <v>162.69999999999999</v>
      </c>
      <c r="C1637" s="13">
        <f>tarifest3(A1637,$A$3,Param!$B$5,Param!$C$5,Param!$D$5,Param!$E$5,Param!$B$6,Param!$C$6,Param!$D$6,Param!$E$6)</f>
        <v>58997</v>
      </c>
      <c r="D1637" s="3">
        <f t="shared" si="613"/>
        <v>36.261216963736942</v>
      </c>
      <c r="E1637" s="3">
        <f>tarifest3grenz(A1637,$A$3,Param!$B$5,Param!$C$5,Param!$D$5,Param!$E$5,Param!$B$6,Param!$C$6,Param!$D$6,Param!$E$6)*100</f>
        <v>42</v>
      </c>
      <c r="F1637" s="13">
        <f>soli3(C1637,$A$3,Param!$J$4,Param!$J$5,Param!$J$6)</f>
        <v>3244.83</v>
      </c>
      <c r="G1637" s="3">
        <f>soli3grenz(C1637,$A$3,Param!$J$4,Param!$J$5,Param!$J$6)*100</f>
        <v>5.5</v>
      </c>
      <c r="H1637" s="13">
        <f t="shared" si="604"/>
        <v>62241.83</v>
      </c>
      <c r="I1637" s="3">
        <f t="shared" si="603"/>
        <v>38.255580823601719</v>
      </c>
      <c r="J1637" s="13">
        <f t="shared" si="605"/>
        <v>44.309999999999995</v>
      </c>
      <c r="K1637" s="13">
        <f>tarifest3(A1637,$A$3,Param!$B$10,Param!$C$10,Param!$D$10,Param!$E$10,Param!$B$11,Param!$C$11,Param!$D$11,Param!$E$11)</f>
        <v>63343</v>
      </c>
      <c r="L1637" s="3">
        <f t="shared" si="614"/>
        <v>38.932390903503375</v>
      </c>
      <c r="M1637" s="3">
        <f>tarifest3grenz(A1637,$A$3,Param!$B$10,Param!$C$10,Param!$D$10,Param!$E$10,Param!$B$11,Param!$C$11,Param!$D$11,Param!$E$11)*100</f>
        <v>42</v>
      </c>
      <c r="N1637" s="3">
        <f t="shared" si="615"/>
        <v>48943</v>
      </c>
      <c r="O1637" s="3">
        <f t="shared" si="616"/>
        <v>30.081745543945914</v>
      </c>
      <c r="P1637" s="13">
        <f t="shared" si="606"/>
        <v>113890</v>
      </c>
      <c r="Q1637" s="13">
        <f t="shared" si="617"/>
        <v>0</v>
      </c>
      <c r="R1637" s="13">
        <f>tarifest3(A1637-$K$3,$A$3,Param!$B$10,Param!$C$10,Param!$D$10,Param!$E$10,Param!$B$11,Param!$C$11,Param!$D$11,Param!$E$11)</f>
        <v>54703</v>
      </c>
      <c r="S1637" s="3">
        <f t="shared" si="618"/>
        <v>33.622003687768895</v>
      </c>
      <c r="T1637" s="3">
        <f>IF(A1637&lt;$K$3,$K$2,tarifest3grenz(A1637-$K$3,$A$3,Param!$B$10,Param!$C$10,Param!$D$10,Param!$E$10,Param!$B$11,Param!$C$11,Param!$D$11,Param!$E$11))*100</f>
        <v>42</v>
      </c>
      <c r="U1637" s="3">
        <f>MAX(K1637-tarifest3($K$3,$A$3,Param!$B$10,Param!$C$10,Param!$D$10,Param!$E$10,Param!$B$11,Param!$C$11,Param!$D$11,Param!$E$11),0)</f>
        <v>58113</v>
      </c>
      <c r="V1637" s="3">
        <f t="shared" si="619"/>
        <v>35.717885679164105</v>
      </c>
      <c r="W1637" s="3">
        <f t="shared" si="620"/>
        <v>42</v>
      </c>
      <c r="X1637" s="3">
        <f>soli3grenz(K1637,$A$3,Param!$J$9,Param!$J$10,Param!$J$11)*100</f>
        <v>5.5</v>
      </c>
      <c r="Y1637" s="13">
        <f t="shared" si="607"/>
        <v>58113</v>
      </c>
      <c r="Z1637" s="3">
        <f t="shared" si="621"/>
        <v>35.717885679164105</v>
      </c>
      <c r="AA1637" s="13">
        <f t="shared" si="608"/>
        <v>42</v>
      </c>
      <c r="AB1637" s="13">
        <f t="shared" si="609"/>
        <v>-4128.8300000000017</v>
      </c>
      <c r="AC1637" s="13">
        <f t="shared" si="610"/>
        <v>-2.5376951444376132</v>
      </c>
      <c r="AD1637" s="13">
        <f t="shared" si="611"/>
        <v>-2.3099999999999952</v>
      </c>
      <c r="AE1637" s="3">
        <f t="shared" si="612"/>
        <v>0</v>
      </c>
      <c r="AF1637" s="13">
        <f t="shared" si="601"/>
        <v>4128.8300000000017</v>
      </c>
      <c r="AG1637" s="13">
        <f t="shared" si="622"/>
        <v>2.5376951444376132</v>
      </c>
      <c r="AH1637" s="13">
        <f t="shared" si="602"/>
        <v>2.5376951444376132</v>
      </c>
    </row>
    <row r="1638" spans="1:34" x14ac:dyDescent="0.2">
      <c r="A1638" s="8">
        <f t="shared" si="623"/>
        <v>162800</v>
      </c>
      <c r="B1638" s="9">
        <f t="shared" si="600"/>
        <v>162.80000000000001</v>
      </c>
      <c r="C1638" s="13">
        <f>tarifest3(A1638,$A$3,Param!$B$5,Param!$C$5,Param!$D$5,Param!$E$5,Param!$B$6,Param!$C$6,Param!$D$6,Param!$E$6)</f>
        <v>59039</v>
      </c>
      <c r="D1638" s="3">
        <f t="shared" si="613"/>
        <v>36.264742014742012</v>
      </c>
      <c r="E1638" s="3">
        <f>tarifest3grenz(A1638,$A$3,Param!$B$5,Param!$C$5,Param!$D$5,Param!$E$5,Param!$B$6,Param!$C$6,Param!$D$6,Param!$E$6)*100</f>
        <v>42</v>
      </c>
      <c r="F1638" s="13">
        <f>soli3(C1638,$A$3,Param!$J$4,Param!$J$5,Param!$J$6)</f>
        <v>3247.14</v>
      </c>
      <c r="G1638" s="3">
        <f>soli3grenz(C1638,$A$3,Param!$J$4,Param!$J$5,Param!$J$6)*100</f>
        <v>5.5</v>
      </c>
      <c r="H1638" s="13">
        <f t="shared" si="604"/>
        <v>62286.14</v>
      </c>
      <c r="I1638" s="3">
        <f t="shared" si="603"/>
        <v>38.259299754299754</v>
      </c>
      <c r="J1638" s="13">
        <f t="shared" si="605"/>
        <v>44.309999999999995</v>
      </c>
      <c r="K1638" s="13">
        <f>tarifest3(A1638,$A$3,Param!$B$10,Param!$C$10,Param!$D$10,Param!$E$10,Param!$B$11,Param!$C$11,Param!$D$11,Param!$E$11)</f>
        <v>63385</v>
      </c>
      <c r="L1638" s="3">
        <f t="shared" si="614"/>
        <v>38.934275184275187</v>
      </c>
      <c r="M1638" s="3">
        <f>tarifest3grenz(A1638,$A$3,Param!$B$10,Param!$C$10,Param!$D$10,Param!$E$10,Param!$B$11,Param!$C$11,Param!$D$11,Param!$E$11)*100</f>
        <v>42</v>
      </c>
      <c r="N1638" s="3">
        <f t="shared" si="615"/>
        <v>48985</v>
      </c>
      <c r="O1638" s="3">
        <f t="shared" si="616"/>
        <v>30.089066339066338</v>
      </c>
      <c r="P1638" s="13">
        <f t="shared" si="606"/>
        <v>113960</v>
      </c>
      <c r="Q1638" s="13">
        <f t="shared" si="617"/>
        <v>0</v>
      </c>
      <c r="R1638" s="13">
        <f>tarifest3(A1638-$K$3,$A$3,Param!$B$10,Param!$C$10,Param!$D$10,Param!$E$10,Param!$B$11,Param!$C$11,Param!$D$11,Param!$E$11)</f>
        <v>54745</v>
      </c>
      <c r="S1638" s="3">
        <f t="shared" si="618"/>
        <v>33.627149877149876</v>
      </c>
      <c r="T1638" s="3">
        <f>IF(A1638&lt;$K$3,$K$2,tarifest3grenz(A1638-$K$3,$A$3,Param!$B$10,Param!$C$10,Param!$D$10,Param!$E$10,Param!$B$11,Param!$C$11,Param!$D$11,Param!$E$11))*100</f>
        <v>42</v>
      </c>
      <c r="U1638" s="3">
        <f>MAX(K1638-tarifest3($K$3,$A$3,Param!$B$10,Param!$C$10,Param!$D$10,Param!$E$10,Param!$B$11,Param!$C$11,Param!$D$11,Param!$E$11),0)</f>
        <v>58155</v>
      </c>
      <c r="V1638" s="3">
        <f t="shared" si="619"/>
        <v>35.721744471744472</v>
      </c>
      <c r="W1638" s="3">
        <f t="shared" si="620"/>
        <v>42</v>
      </c>
      <c r="X1638" s="3">
        <f>soli3grenz(K1638,$A$3,Param!$J$9,Param!$J$10,Param!$J$11)*100</f>
        <v>5.5</v>
      </c>
      <c r="Y1638" s="13">
        <f t="shared" si="607"/>
        <v>58155</v>
      </c>
      <c r="Z1638" s="3">
        <f t="shared" si="621"/>
        <v>35.721744471744472</v>
      </c>
      <c r="AA1638" s="13">
        <f t="shared" si="608"/>
        <v>42</v>
      </c>
      <c r="AB1638" s="13">
        <f t="shared" si="609"/>
        <v>-4131.1399999999994</v>
      </c>
      <c r="AC1638" s="13">
        <f t="shared" si="610"/>
        <v>-2.5375552825552816</v>
      </c>
      <c r="AD1638" s="13">
        <f t="shared" si="611"/>
        <v>-2.3099999999999952</v>
      </c>
      <c r="AE1638" s="3">
        <f t="shared" si="612"/>
        <v>0</v>
      </c>
      <c r="AF1638" s="13">
        <f t="shared" si="601"/>
        <v>4131.1399999999994</v>
      </c>
      <c r="AG1638" s="13">
        <f t="shared" si="622"/>
        <v>2.5375552825552816</v>
      </c>
      <c r="AH1638" s="13">
        <f t="shared" si="602"/>
        <v>2.5375552825552816</v>
      </c>
    </row>
    <row r="1639" spans="1:34" x14ac:dyDescent="0.2">
      <c r="A1639" s="8">
        <f t="shared" si="623"/>
        <v>162900</v>
      </c>
      <c r="B1639" s="9">
        <f t="shared" si="600"/>
        <v>162.9</v>
      </c>
      <c r="C1639" s="13">
        <f>tarifest3(A1639,$A$3,Param!$B$5,Param!$C$5,Param!$D$5,Param!$E$5,Param!$B$6,Param!$C$6,Param!$D$6,Param!$E$6)</f>
        <v>59081</v>
      </c>
      <c r="D1639" s="3">
        <f t="shared" si="613"/>
        <v>36.268262737876</v>
      </c>
      <c r="E1639" s="3">
        <f>tarifest3grenz(A1639,$A$3,Param!$B$5,Param!$C$5,Param!$D$5,Param!$E$5,Param!$B$6,Param!$C$6,Param!$D$6,Param!$E$6)*100</f>
        <v>42</v>
      </c>
      <c r="F1639" s="13">
        <f>soli3(C1639,$A$3,Param!$J$4,Param!$J$5,Param!$J$6)</f>
        <v>3249.45</v>
      </c>
      <c r="G1639" s="3">
        <f>soli3grenz(C1639,$A$3,Param!$J$4,Param!$J$5,Param!$J$6)*100</f>
        <v>5.5</v>
      </c>
      <c r="H1639" s="13">
        <f t="shared" si="604"/>
        <v>62330.45</v>
      </c>
      <c r="I1639" s="3">
        <f t="shared" si="603"/>
        <v>38.263014119091466</v>
      </c>
      <c r="J1639" s="13">
        <f t="shared" si="605"/>
        <v>44.309999999999995</v>
      </c>
      <c r="K1639" s="13">
        <f>tarifest3(A1639,$A$3,Param!$B$10,Param!$C$10,Param!$D$10,Param!$E$10,Param!$B$11,Param!$C$11,Param!$D$11,Param!$E$11)</f>
        <v>63427</v>
      </c>
      <c r="L1639" s="3">
        <f t="shared" si="614"/>
        <v>38.936157151626766</v>
      </c>
      <c r="M1639" s="3">
        <f>tarifest3grenz(A1639,$A$3,Param!$B$10,Param!$C$10,Param!$D$10,Param!$E$10,Param!$B$11,Param!$C$11,Param!$D$11,Param!$E$11)*100</f>
        <v>42</v>
      </c>
      <c r="N1639" s="3">
        <f t="shared" si="615"/>
        <v>49027</v>
      </c>
      <c r="O1639" s="3">
        <f t="shared" si="616"/>
        <v>30.096378146101905</v>
      </c>
      <c r="P1639" s="13">
        <f t="shared" si="606"/>
        <v>114030</v>
      </c>
      <c r="Q1639" s="13">
        <f t="shared" si="617"/>
        <v>0</v>
      </c>
      <c r="R1639" s="13">
        <f>tarifest3(A1639-$K$3,$A$3,Param!$B$10,Param!$C$10,Param!$D$10,Param!$E$10,Param!$B$11,Param!$C$11,Param!$D$11,Param!$E$11)</f>
        <v>54787</v>
      </c>
      <c r="S1639" s="3">
        <f t="shared" si="618"/>
        <v>33.632289748311848</v>
      </c>
      <c r="T1639" s="3">
        <f>IF(A1639&lt;$K$3,$K$2,tarifest3grenz(A1639-$K$3,$A$3,Param!$B$10,Param!$C$10,Param!$D$10,Param!$E$10,Param!$B$11,Param!$C$11,Param!$D$11,Param!$E$11))*100</f>
        <v>42</v>
      </c>
      <c r="U1639" s="3">
        <f>MAX(K1639-tarifest3($K$3,$A$3,Param!$B$10,Param!$C$10,Param!$D$10,Param!$E$10,Param!$B$11,Param!$C$11,Param!$D$11,Param!$E$11),0)</f>
        <v>58197</v>
      </c>
      <c r="V1639" s="3">
        <f t="shared" si="619"/>
        <v>35.7255985267035</v>
      </c>
      <c r="W1639" s="3">
        <f t="shared" si="620"/>
        <v>42</v>
      </c>
      <c r="X1639" s="3">
        <f>soli3grenz(K1639,$A$3,Param!$J$9,Param!$J$10,Param!$J$11)*100</f>
        <v>5.5</v>
      </c>
      <c r="Y1639" s="13">
        <f t="shared" si="607"/>
        <v>58197</v>
      </c>
      <c r="Z1639" s="3">
        <f t="shared" si="621"/>
        <v>35.7255985267035</v>
      </c>
      <c r="AA1639" s="13">
        <f t="shared" si="608"/>
        <v>42</v>
      </c>
      <c r="AB1639" s="13">
        <f t="shared" si="609"/>
        <v>-4133.4499999999971</v>
      </c>
      <c r="AC1639" s="13">
        <f t="shared" si="610"/>
        <v>-2.5374155923879655</v>
      </c>
      <c r="AD1639" s="13">
        <f t="shared" si="611"/>
        <v>-2.3099999999999952</v>
      </c>
      <c r="AE1639" s="3">
        <f t="shared" si="612"/>
        <v>0</v>
      </c>
      <c r="AF1639" s="13">
        <f t="shared" si="601"/>
        <v>4133.4499999999971</v>
      </c>
      <c r="AG1639" s="13">
        <f t="shared" si="622"/>
        <v>2.5374155923879655</v>
      </c>
      <c r="AH1639" s="13">
        <f t="shared" si="602"/>
        <v>2.5374155923879655</v>
      </c>
    </row>
    <row r="1640" spans="1:34" x14ac:dyDescent="0.2">
      <c r="A1640" s="8">
        <f t="shared" si="623"/>
        <v>163000</v>
      </c>
      <c r="B1640" s="9">
        <f t="shared" si="600"/>
        <v>163</v>
      </c>
      <c r="C1640" s="13">
        <f>tarifest3(A1640,$A$3,Param!$B$5,Param!$C$5,Param!$D$5,Param!$E$5,Param!$B$6,Param!$C$6,Param!$D$6,Param!$E$6)</f>
        <v>59123</v>
      </c>
      <c r="D1640" s="3">
        <f t="shared" si="613"/>
        <v>36.271779141104297</v>
      </c>
      <c r="E1640" s="3">
        <f>tarifest3grenz(A1640,$A$3,Param!$B$5,Param!$C$5,Param!$D$5,Param!$E$5,Param!$B$6,Param!$C$6,Param!$D$6,Param!$E$6)*100</f>
        <v>42</v>
      </c>
      <c r="F1640" s="13">
        <f>soli3(C1640,$A$3,Param!$J$4,Param!$J$5,Param!$J$6)</f>
        <v>3251.76</v>
      </c>
      <c r="G1640" s="3">
        <f>soli3grenz(C1640,$A$3,Param!$J$4,Param!$J$5,Param!$J$6)*100</f>
        <v>5.5</v>
      </c>
      <c r="H1640" s="13">
        <f t="shared" si="604"/>
        <v>62374.76</v>
      </c>
      <c r="I1640" s="3">
        <f t="shared" si="603"/>
        <v>38.266723926380372</v>
      </c>
      <c r="J1640" s="13">
        <f t="shared" si="605"/>
        <v>44.309999999999995</v>
      </c>
      <c r="K1640" s="13">
        <f>tarifest3(A1640,$A$3,Param!$B$10,Param!$C$10,Param!$D$10,Param!$E$10,Param!$B$11,Param!$C$11,Param!$D$11,Param!$E$11)</f>
        <v>63469</v>
      </c>
      <c r="L1640" s="3">
        <f t="shared" si="614"/>
        <v>38.938036809815948</v>
      </c>
      <c r="M1640" s="3">
        <f>tarifest3grenz(A1640,$A$3,Param!$B$10,Param!$C$10,Param!$D$10,Param!$E$10,Param!$B$11,Param!$C$11,Param!$D$11,Param!$E$11)*100</f>
        <v>42</v>
      </c>
      <c r="N1640" s="3">
        <f t="shared" si="615"/>
        <v>49069</v>
      </c>
      <c r="O1640" s="3">
        <f t="shared" si="616"/>
        <v>30.103680981595094</v>
      </c>
      <c r="P1640" s="13">
        <f t="shared" si="606"/>
        <v>114100</v>
      </c>
      <c r="Q1640" s="13">
        <f t="shared" si="617"/>
        <v>0</v>
      </c>
      <c r="R1640" s="13">
        <f>tarifest3(A1640-$K$3,$A$3,Param!$B$10,Param!$C$10,Param!$D$10,Param!$E$10,Param!$B$11,Param!$C$11,Param!$D$11,Param!$E$11)</f>
        <v>54829</v>
      </c>
      <c r="S1640" s="3">
        <f t="shared" si="618"/>
        <v>33.637423312883435</v>
      </c>
      <c r="T1640" s="3">
        <f>IF(A1640&lt;$K$3,$K$2,tarifest3grenz(A1640-$K$3,$A$3,Param!$B$10,Param!$C$10,Param!$D$10,Param!$E$10,Param!$B$11,Param!$C$11,Param!$D$11,Param!$E$11))*100</f>
        <v>42</v>
      </c>
      <c r="U1640" s="3">
        <f>MAX(K1640-tarifest3($K$3,$A$3,Param!$B$10,Param!$C$10,Param!$D$10,Param!$E$10,Param!$B$11,Param!$C$11,Param!$D$11,Param!$E$11),0)</f>
        <v>58239</v>
      </c>
      <c r="V1640" s="3">
        <f t="shared" si="619"/>
        <v>35.729447852760735</v>
      </c>
      <c r="W1640" s="3">
        <f t="shared" si="620"/>
        <v>42</v>
      </c>
      <c r="X1640" s="3">
        <f>soli3grenz(K1640,$A$3,Param!$J$9,Param!$J$10,Param!$J$11)*100</f>
        <v>5.5</v>
      </c>
      <c r="Y1640" s="13">
        <f t="shared" si="607"/>
        <v>58239</v>
      </c>
      <c r="Z1640" s="3">
        <f t="shared" si="621"/>
        <v>35.729447852760735</v>
      </c>
      <c r="AA1640" s="13">
        <f t="shared" si="608"/>
        <v>42</v>
      </c>
      <c r="AB1640" s="13">
        <f t="shared" si="609"/>
        <v>-4135.760000000002</v>
      </c>
      <c r="AC1640" s="13">
        <f t="shared" si="610"/>
        <v>-2.5372760736196369</v>
      </c>
      <c r="AD1640" s="13">
        <f t="shared" si="611"/>
        <v>-2.3099999999999952</v>
      </c>
      <c r="AE1640" s="3">
        <f t="shared" si="612"/>
        <v>0</v>
      </c>
      <c r="AF1640" s="13">
        <f t="shared" si="601"/>
        <v>4135.760000000002</v>
      </c>
      <c r="AG1640" s="13">
        <f t="shared" si="622"/>
        <v>2.5372760736196369</v>
      </c>
      <c r="AH1640" s="13">
        <f t="shared" si="602"/>
        <v>2.5372760736196369</v>
      </c>
    </row>
    <row r="1641" spans="1:34" x14ac:dyDescent="0.2">
      <c r="A1641" s="8">
        <f t="shared" si="623"/>
        <v>163100</v>
      </c>
      <c r="B1641" s="9">
        <f t="shared" si="600"/>
        <v>163.1</v>
      </c>
      <c r="C1641" s="13">
        <f>tarifest3(A1641,$A$3,Param!$B$5,Param!$C$5,Param!$D$5,Param!$E$5,Param!$B$6,Param!$C$6,Param!$D$6,Param!$E$6)</f>
        <v>59165</v>
      </c>
      <c r="D1641" s="3">
        <f t="shared" si="613"/>
        <v>36.275291232372773</v>
      </c>
      <c r="E1641" s="3">
        <f>tarifest3grenz(A1641,$A$3,Param!$B$5,Param!$C$5,Param!$D$5,Param!$E$5,Param!$B$6,Param!$C$6,Param!$D$6,Param!$E$6)*100</f>
        <v>42</v>
      </c>
      <c r="F1641" s="13">
        <f>soli3(C1641,$A$3,Param!$J$4,Param!$J$5,Param!$J$6)</f>
        <v>3254.07</v>
      </c>
      <c r="G1641" s="3">
        <f>soli3grenz(C1641,$A$3,Param!$J$4,Param!$J$5,Param!$J$6)*100</f>
        <v>5.5</v>
      </c>
      <c r="H1641" s="13">
        <f t="shared" si="604"/>
        <v>62419.07</v>
      </c>
      <c r="I1641" s="3">
        <f t="shared" si="603"/>
        <v>38.270429184549357</v>
      </c>
      <c r="J1641" s="13">
        <f t="shared" si="605"/>
        <v>44.309999999999995</v>
      </c>
      <c r="K1641" s="13">
        <f>tarifest3(A1641,$A$3,Param!$B$10,Param!$C$10,Param!$D$10,Param!$E$10,Param!$B$11,Param!$C$11,Param!$D$11,Param!$E$11)</f>
        <v>63511</v>
      </c>
      <c r="L1641" s="3">
        <f t="shared" si="614"/>
        <v>38.93991416309013</v>
      </c>
      <c r="M1641" s="3">
        <f>tarifest3grenz(A1641,$A$3,Param!$B$10,Param!$C$10,Param!$D$10,Param!$E$10,Param!$B$11,Param!$C$11,Param!$D$11,Param!$E$11)*100</f>
        <v>42</v>
      </c>
      <c r="N1641" s="3">
        <f t="shared" si="615"/>
        <v>49111</v>
      </c>
      <c r="O1641" s="3">
        <f t="shared" si="616"/>
        <v>30.110974862047822</v>
      </c>
      <c r="P1641" s="13">
        <f t="shared" si="606"/>
        <v>114170</v>
      </c>
      <c r="Q1641" s="13">
        <f t="shared" si="617"/>
        <v>0</v>
      </c>
      <c r="R1641" s="13">
        <f>tarifest3(A1641-$K$3,$A$3,Param!$B$10,Param!$C$10,Param!$D$10,Param!$E$10,Param!$B$11,Param!$C$11,Param!$D$11,Param!$E$11)</f>
        <v>54871</v>
      </c>
      <c r="S1641" s="3">
        <f t="shared" si="618"/>
        <v>33.64255058246475</v>
      </c>
      <c r="T1641" s="3">
        <f>IF(A1641&lt;$K$3,$K$2,tarifest3grenz(A1641-$K$3,$A$3,Param!$B$10,Param!$C$10,Param!$D$10,Param!$E$10,Param!$B$11,Param!$C$11,Param!$D$11,Param!$E$11))*100</f>
        <v>42</v>
      </c>
      <c r="U1641" s="3">
        <f>MAX(K1641-tarifest3($K$3,$A$3,Param!$B$10,Param!$C$10,Param!$D$10,Param!$E$10,Param!$B$11,Param!$C$11,Param!$D$11,Param!$E$11),0)</f>
        <v>58281</v>
      </c>
      <c r="V1641" s="3">
        <f t="shared" si="619"/>
        <v>35.733292458614343</v>
      </c>
      <c r="W1641" s="3">
        <f t="shared" si="620"/>
        <v>42</v>
      </c>
      <c r="X1641" s="3">
        <f>soli3grenz(K1641,$A$3,Param!$J$9,Param!$J$10,Param!$J$11)*100</f>
        <v>5.5</v>
      </c>
      <c r="Y1641" s="13">
        <f t="shared" si="607"/>
        <v>58281</v>
      </c>
      <c r="Z1641" s="3">
        <f t="shared" si="621"/>
        <v>35.733292458614343</v>
      </c>
      <c r="AA1641" s="13">
        <f t="shared" si="608"/>
        <v>42</v>
      </c>
      <c r="AB1641" s="13">
        <f t="shared" si="609"/>
        <v>-4138.07</v>
      </c>
      <c r="AC1641" s="13">
        <f t="shared" si="610"/>
        <v>-2.5371367259350137</v>
      </c>
      <c r="AD1641" s="13">
        <f t="shared" si="611"/>
        <v>-2.3099999999999952</v>
      </c>
      <c r="AE1641" s="3">
        <f t="shared" si="612"/>
        <v>0</v>
      </c>
      <c r="AF1641" s="13">
        <f t="shared" si="601"/>
        <v>4138.07</v>
      </c>
      <c r="AG1641" s="13">
        <f t="shared" si="622"/>
        <v>2.5371367259350137</v>
      </c>
      <c r="AH1641" s="13">
        <f t="shared" si="602"/>
        <v>2.5371367259350137</v>
      </c>
    </row>
    <row r="1642" spans="1:34" x14ac:dyDescent="0.2">
      <c r="A1642" s="8">
        <f t="shared" si="623"/>
        <v>163200</v>
      </c>
      <c r="B1642" s="9">
        <f t="shared" si="600"/>
        <v>163.19999999999999</v>
      </c>
      <c r="C1642" s="13">
        <f>tarifest3(A1642,$A$3,Param!$B$5,Param!$C$5,Param!$D$5,Param!$E$5,Param!$B$6,Param!$C$6,Param!$D$6,Param!$E$6)</f>
        <v>59207</v>
      </c>
      <c r="D1642" s="3">
        <f t="shared" si="613"/>
        <v>36.278799019607845</v>
      </c>
      <c r="E1642" s="3">
        <f>tarifest3grenz(A1642,$A$3,Param!$B$5,Param!$C$5,Param!$D$5,Param!$E$5,Param!$B$6,Param!$C$6,Param!$D$6,Param!$E$6)*100</f>
        <v>42</v>
      </c>
      <c r="F1642" s="13">
        <f>soli3(C1642,$A$3,Param!$J$4,Param!$J$5,Param!$J$6)</f>
        <v>3256.38</v>
      </c>
      <c r="G1642" s="3">
        <f>soli3grenz(C1642,$A$3,Param!$J$4,Param!$J$5,Param!$J$6)*100</f>
        <v>5.5</v>
      </c>
      <c r="H1642" s="13">
        <f t="shared" si="604"/>
        <v>62463.38</v>
      </c>
      <c r="I1642" s="3">
        <f t="shared" si="603"/>
        <v>38.274129901960784</v>
      </c>
      <c r="J1642" s="13">
        <f t="shared" si="605"/>
        <v>44.309999999999995</v>
      </c>
      <c r="K1642" s="13">
        <f>tarifest3(A1642,$A$3,Param!$B$10,Param!$C$10,Param!$D$10,Param!$E$10,Param!$B$11,Param!$C$11,Param!$D$11,Param!$E$11)</f>
        <v>63553</v>
      </c>
      <c r="L1642" s="3">
        <f t="shared" si="614"/>
        <v>38.941789215686271</v>
      </c>
      <c r="M1642" s="3">
        <f>tarifest3grenz(A1642,$A$3,Param!$B$10,Param!$C$10,Param!$D$10,Param!$E$10,Param!$B$11,Param!$C$11,Param!$D$11,Param!$E$11)*100</f>
        <v>42</v>
      </c>
      <c r="N1642" s="3">
        <f t="shared" si="615"/>
        <v>49153</v>
      </c>
      <c r="O1642" s="3">
        <f t="shared" si="616"/>
        <v>30.118259803921571</v>
      </c>
      <c r="P1642" s="13">
        <f t="shared" si="606"/>
        <v>114240</v>
      </c>
      <c r="Q1642" s="13">
        <f t="shared" si="617"/>
        <v>0</v>
      </c>
      <c r="R1642" s="13">
        <f>tarifest3(A1642-$K$3,$A$3,Param!$B$10,Param!$C$10,Param!$D$10,Param!$E$10,Param!$B$11,Param!$C$11,Param!$D$11,Param!$E$11)</f>
        <v>54913</v>
      </c>
      <c r="S1642" s="3">
        <f t="shared" si="618"/>
        <v>33.647671568627452</v>
      </c>
      <c r="T1642" s="3">
        <f>IF(A1642&lt;$K$3,$K$2,tarifest3grenz(A1642-$K$3,$A$3,Param!$B$10,Param!$C$10,Param!$D$10,Param!$E$10,Param!$B$11,Param!$C$11,Param!$D$11,Param!$E$11))*100</f>
        <v>42</v>
      </c>
      <c r="U1642" s="3">
        <f>MAX(K1642-tarifest3($K$3,$A$3,Param!$B$10,Param!$C$10,Param!$D$10,Param!$E$10,Param!$B$11,Param!$C$11,Param!$D$11,Param!$E$11),0)</f>
        <v>58323</v>
      </c>
      <c r="V1642" s="3">
        <f t="shared" si="619"/>
        <v>35.737132352941174</v>
      </c>
      <c r="W1642" s="3">
        <f t="shared" si="620"/>
        <v>42</v>
      </c>
      <c r="X1642" s="3">
        <f>soli3grenz(K1642,$A$3,Param!$J$9,Param!$J$10,Param!$J$11)*100</f>
        <v>5.5</v>
      </c>
      <c r="Y1642" s="13">
        <f t="shared" si="607"/>
        <v>58323</v>
      </c>
      <c r="Z1642" s="3">
        <f t="shared" si="621"/>
        <v>35.737132352941174</v>
      </c>
      <c r="AA1642" s="13">
        <f t="shared" si="608"/>
        <v>42</v>
      </c>
      <c r="AB1642" s="13">
        <f t="shared" si="609"/>
        <v>-4140.3799999999974</v>
      </c>
      <c r="AC1642" s="13">
        <f t="shared" si="610"/>
        <v>-2.5369975490196097</v>
      </c>
      <c r="AD1642" s="13">
        <f t="shared" si="611"/>
        <v>-2.3099999999999952</v>
      </c>
      <c r="AE1642" s="3">
        <f t="shared" si="612"/>
        <v>0</v>
      </c>
      <c r="AF1642" s="13">
        <f t="shared" si="601"/>
        <v>4140.3799999999974</v>
      </c>
      <c r="AG1642" s="13">
        <f t="shared" si="622"/>
        <v>2.5369975490196097</v>
      </c>
      <c r="AH1642" s="13">
        <f t="shared" si="602"/>
        <v>2.5369975490196097</v>
      </c>
    </row>
    <row r="1643" spans="1:34" x14ac:dyDescent="0.2">
      <c r="A1643" s="8">
        <f t="shared" si="623"/>
        <v>163300</v>
      </c>
      <c r="B1643" s="9">
        <f t="shared" si="600"/>
        <v>163.30000000000001</v>
      </c>
      <c r="C1643" s="13">
        <f>tarifest3(A1643,$A$3,Param!$B$5,Param!$C$5,Param!$D$5,Param!$E$5,Param!$B$6,Param!$C$6,Param!$D$6,Param!$E$6)</f>
        <v>59249</v>
      </c>
      <c r="D1643" s="3">
        <f t="shared" si="613"/>
        <v>36.282302510716477</v>
      </c>
      <c r="E1643" s="3">
        <f>tarifest3grenz(A1643,$A$3,Param!$B$5,Param!$C$5,Param!$D$5,Param!$E$5,Param!$B$6,Param!$C$6,Param!$D$6,Param!$E$6)*100</f>
        <v>42</v>
      </c>
      <c r="F1643" s="13">
        <f>soli3(C1643,$A$3,Param!$J$4,Param!$J$5,Param!$J$6)</f>
        <v>3258.69</v>
      </c>
      <c r="G1643" s="3">
        <f>soli3grenz(C1643,$A$3,Param!$J$4,Param!$J$5,Param!$J$6)*100</f>
        <v>5.5</v>
      </c>
      <c r="H1643" s="13">
        <f t="shared" si="604"/>
        <v>62507.69</v>
      </c>
      <c r="I1643" s="3">
        <f t="shared" si="603"/>
        <v>38.277826086956523</v>
      </c>
      <c r="J1643" s="13">
        <f t="shared" si="605"/>
        <v>44.309999999999995</v>
      </c>
      <c r="K1643" s="13">
        <f>tarifest3(A1643,$A$3,Param!$B$10,Param!$C$10,Param!$D$10,Param!$E$10,Param!$B$11,Param!$C$11,Param!$D$11,Param!$E$11)</f>
        <v>63595</v>
      </c>
      <c r="L1643" s="3">
        <f t="shared" si="614"/>
        <v>38.943661971830984</v>
      </c>
      <c r="M1643" s="3">
        <f>tarifest3grenz(A1643,$A$3,Param!$B$10,Param!$C$10,Param!$D$10,Param!$E$10,Param!$B$11,Param!$C$11,Param!$D$11,Param!$E$11)*100</f>
        <v>42</v>
      </c>
      <c r="N1643" s="3">
        <f t="shared" si="615"/>
        <v>49195</v>
      </c>
      <c r="O1643" s="3">
        <f t="shared" si="616"/>
        <v>30.125535823637478</v>
      </c>
      <c r="P1643" s="13">
        <f t="shared" si="606"/>
        <v>114310</v>
      </c>
      <c r="Q1643" s="13">
        <f t="shared" si="617"/>
        <v>0</v>
      </c>
      <c r="R1643" s="13">
        <f>tarifest3(A1643-$K$3,$A$3,Param!$B$10,Param!$C$10,Param!$D$10,Param!$E$10,Param!$B$11,Param!$C$11,Param!$D$11,Param!$E$11)</f>
        <v>54955</v>
      </c>
      <c r="S1643" s="3">
        <f t="shared" si="618"/>
        <v>33.652786282914882</v>
      </c>
      <c r="T1643" s="3">
        <f>IF(A1643&lt;$K$3,$K$2,tarifest3grenz(A1643-$K$3,$A$3,Param!$B$10,Param!$C$10,Param!$D$10,Param!$E$10,Param!$B$11,Param!$C$11,Param!$D$11,Param!$E$11))*100</f>
        <v>42</v>
      </c>
      <c r="U1643" s="3">
        <f>MAX(K1643-tarifest3($K$3,$A$3,Param!$B$10,Param!$C$10,Param!$D$10,Param!$E$10,Param!$B$11,Param!$C$11,Param!$D$11,Param!$E$11),0)</f>
        <v>58365</v>
      </c>
      <c r="V1643" s="3">
        <f t="shared" si="619"/>
        <v>35.740967544396817</v>
      </c>
      <c r="W1643" s="3">
        <f t="shared" si="620"/>
        <v>42</v>
      </c>
      <c r="X1643" s="3">
        <f>soli3grenz(K1643,$A$3,Param!$J$9,Param!$J$10,Param!$J$11)*100</f>
        <v>5.5</v>
      </c>
      <c r="Y1643" s="13">
        <f t="shared" si="607"/>
        <v>58365</v>
      </c>
      <c r="Z1643" s="3">
        <f t="shared" si="621"/>
        <v>35.740967544396817</v>
      </c>
      <c r="AA1643" s="13">
        <f t="shared" si="608"/>
        <v>42</v>
      </c>
      <c r="AB1643" s="13">
        <f t="shared" si="609"/>
        <v>-4142.6900000000023</v>
      </c>
      <c r="AC1643" s="13">
        <f t="shared" si="610"/>
        <v>-2.5368585425597061</v>
      </c>
      <c r="AD1643" s="13">
        <f t="shared" si="611"/>
        <v>-2.3099999999999952</v>
      </c>
      <c r="AE1643" s="3">
        <f t="shared" si="612"/>
        <v>0</v>
      </c>
      <c r="AF1643" s="13">
        <f t="shared" si="601"/>
        <v>4142.6900000000023</v>
      </c>
      <c r="AG1643" s="13">
        <f t="shared" si="622"/>
        <v>2.5368585425597061</v>
      </c>
      <c r="AH1643" s="13">
        <f t="shared" si="602"/>
        <v>2.5368585425597061</v>
      </c>
    </row>
    <row r="1644" spans="1:34" x14ac:dyDescent="0.2">
      <c r="A1644" s="8">
        <f t="shared" si="623"/>
        <v>163400</v>
      </c>
      <c r="B1644" s="9">
        <f t="shared" si="600"/>
        <v>163.4</v>
      </c>
      <c r="C1644" s="13">
        <f>tarifest3(A1644,$A$3,Param!$B$5,Param!$C$5,Param!$D$5,Param!$E$5,Param!$B$6,Param!$C$6,Param!$D$6,Param!$E$6)</f>
        <v>59291</v>
      </c>
      <c r="D1644" s="3">
        <f t="shared" si="613"/>
        <v>36.285801713586288</v>
      </c>
      <c r="E1644" s="3">
        <f>tarifest3grenz(A1644,$A$3,Param!$B$5,Param!$C$5,Param!$D$5,Param!$E$5,Param!$B$6,Param!$C$6,Param!$D$6,Param!$E$6)*100</f>
        <v>42</v>
      </c>
      <c r="F1644" s="13">
        <f>soli3(C1644,$A$3,Param!$J$4,Param!$J$5,Param!$J$6)</f>
        <v>3261</v>
      </c>
      <c r="G1644" s="3">
        <f>soli3grenz(C1644,$A$3,Param!$J$4,Param!$J$5,Param!$J$6)*100</f>
        <v>5.5</v>
      </c>
      <c r="H1644" s="13">
        <f t="shared" si="604"/>
        <v>62552</v>
      </c>
      <c r="I1644" s="3">
        <f t="shared" si="603"/>
        <v>38.281517747858018</v>
      </c>
      <c r="J1644" s="13">
        <f t="shared" si="605"/>
        <v>44.309999999999995</v>
      </c>
      <c r="K1644" s="13">
        <f>tarifest3(A1644,$A$3,Param!$B$10,Param!$C$10,Param!$D$10,Param!$E$10,Param!$B$11,Param!$C$11,Param!$D$11,Param!$E$11)</f>
        <v>63637</v>
      </c>
      <c r="L1644" s="3">
        <f t="shared" si="614"/>
        <v>38.945532435740517</v>
      </c>
      <c r="M1644" s="3">
        <f>tarifest3grenz(A1644,$A$3,Param!$B$10,Param!$C$10,Param!$D$10,Param!$E$10,Param!$B$11,Param!$C$11,Param!$D$11,Param!$E$11)*100</f>
        <v>42</v>
      </c>
      <c r="N1644" s="3">
        <f t="shared" si="615"/>
        <v>49237</v>
      </c>
      <c r="O1644" s="3">
        <f t="shared" si="616"/>
        <v>30.132802937576496</v>
      </c>
      <c r="P1644" s="13">
        <f t="shared" si="606"/>
        <v>114380</v>
      </c>
      <c r="Q1644" s="13">
        <f t="shared" si="617"/>
        <v>0</v>
      </c>
      <c r="R1644" s="13">
        <f>tarifest3(A1644-$K$3,$A$3,Param!$B$10,Param!$C$10,Param!$D$10,Param!$E$10,Param!$B$11,Param!$C$11,Param!$D$11,Param!$E$11)</f>
        <v>54997</v>
      </c>
      <c r="S1644" s="3">
        <f t="shared" si="618"/>
        <v>33.657894736842103</v>
      </c>
      <c r="T1644" s="3">
        <f>IF(A1644&lt;$K$3,$K$2,tarifest3grenz(A1644-$K$3,$A$3,Param!$B$10,Param!$C$10,Param!$D$10,Param!$E$10,Param!$B$11,Param!$C$11,Param!$D$11,Param!$E$11))*100</f>
        <v>42</v>
      </c>
      <c r="U1644" s="3">
        <f>MAX(K1644-tarifest3($K$3,$A$3,Param!$B$10,Param!$C$10,Param!$D$10,Param!$E$10,Param!$B$11,Param!$C$11,Param!$D$11,Param!$E$11),0)</f>
        <v>58407</v>
      </c>
      <c r="V1644" s="3">
        <f t="shared" si="619"/>
        <v>35.744798041615667</v>
      </c>
      <c r="W1644" s="3">
        <f t="shared" si="620"/>
        <v>42</v>
      </c>
      <c r="X1644" s="3">
        <f>soli3grenz(K1644,$A$3,Param!$J$9,Param!$J$10,Param!$J$11)*100</f>
        <v>5.5</v>
      </c>
      <c r="Y1644" s="13">
        <f t="shared" si="607"/>
        <v>58407</v>
      </c>
      <c r="Z1644" s="3">
        <f t="shared" si="621"/>
        <v>35.744798041615667</v>
      </c>
      <c r="AA1644" s="13">
        <f t="shared" si="608"/>
        <v>42</v>
      </c>
      <c r="AB1644" s="13">
        <f t="shared" si="609"/>
        <v>-4145</v>
      </c>
      <c r="AC1644" s="13">
        <f t="shared" si="610"/>
        <v>-2.5367197062423514</v>
      </c>
      <c r="AD1644" s="13">
        <f t="shared" si="611"/>
        <v>-2.3099999999999952</v>
      </c>
      <c r="AE1644" s="3">
        <f t="shared" si="612"/>
        <v>0</v>
      </c>
      <c r="AF1644" s="13">
        <f t="shared" si="601"/>
        <v>4145</v>
      </c>
      <c r="AG1644" s="13">
        <f t="shared" si="622"/>
        <v>2.5367197062423514</v>
      </c>
      <c r="AH1644" s="13">
        <f t="shared" si="602"/>
        <v>2.5367197062423514</v>
      </c>
    </row>
    <row r="1645" spans="1:34" x14ac:dyDescent="0.2">
      <c r="A1645" s="8">
        <f t="shared" si="623"/>
        <v>163500</v>
      </c>
      <c r="B1645" s="9">
        <f t="shared" ref="B1645:B1708" si="624">+A1645/1000</f>
        <v>163.5</v>
      </c>
      <c r="C1645" s="13">
        <f>tarifest3(A1645,$A$3,Param!$B$5,Param!$C$5,Param!$D$5,Param!$E$5,Param!$B$6,Param!$C$6,Param!$D$6,Param!$E$6)</f>
        <v>59333</v>
      </c>
      <c r="D1645" s="3">
        <f t="shared" si="613"/>
        <v>36.289296636085631</v>
      </c>
      <c r="E1645" s="3">
        <f>tarifest3grenz(A1645,$A$3,Param!$B$5,Param!$C$5,Param!$D$5,Param!$E$5,Param!$B$6,Param!$C$6,Param!$D$6,Param!$E$6)*100</f>
        <v>42</v>
      </c>
      <c r="F1645" s="13">
        <f>soli3(C1645,$A$3,Param!$J$4,Param!$J$5,Param!$J$6)</f>
        <v>3263.31</v>
      </c>
      <c r="G1645" s="3">
        <f>soli3grenz(C1645,$A$3,Param!$J$4,Param!$J$5,Param!$J$6)*100</f>
        <v>5.5</v>
      </c>
      <c r="H1645" s="13">
        <f t="shared" si="604"/>
        <v>62596.31</v>
      </c>
      <c r="I1645" s="3">
        <f t="shared" si="603"/>
        <v>38.285204892966355</v>
      </c>
      <c r="J1645" s="13">
        <f t="shared" si="605"/>
        <v>44.309999999999995</v>
      </c>
      <c r="K1645" s="13">
        <f>tarifest3(A1645,$A$3,Param!$B$10,Param!$C$10,Param!$D$10,Param!$E$10,Param!$B$11,Param!$C$11,Param!$D$11,Param!$E$11)</f>
        <v>63679</v>
      </c>
      <c r="L1645" s="3">
        <f t="shared" si="614"/>
        <v>38.9474006116208</v>
      </c>
      <c r="M1645" s="3">
        <f>tarifest3grenz(A1645,$A$3,Param!$B$10,Param!$C$10,Param!$D$10,Param!$E$10,Param!$B$11,Param!$C$11,Param!$D$11,Param!$E$11)*100</f>
        <v>42</v>
      </c>
      <c r="N1645" s="3">
        <f t="shared" si="615"/>
        <v>49279</v>
      </c>
      <c r="O1645" s="3">
        <f t="shared" si="616"/>
        <v>30.140061162079512</v>
      </c>
      <c r="P1645" s="13">
        <f t="shared" si="606"/>
        <v>114450</v>
      </c>
      <c r="Q1645" s="13">
        <f t="shared" si="617"/>
        <v>0</v>
      </c>
      <c r="R1645" s="13">
        <f>tarifest3(A1645-$K$3,$A$3,Param!$B$10,Param!$C$10,Param!$D$10,Param!$E$10,Param!$B$11,Param!$C$11,Param!$D$11,Param!$E$11)</f>
        <v>55039</v>
      </c>
      <c r="S1645" s="3">
        <f t="shared" si="618"/>
        <v>33.662996941896026</v>
      </c>
      <c r="T1645" s="3">
        <f>IF(A1645&lt;$K$3,$K$2,tarifest3grenz(A1645-$K$3,$A$3,Param!$B$10,Param!$C$10,Param!$D$10,Param!$E$10,Param!$B$11,Param!$C$11,Param!$D$11,Param!$E$11))*100</f>
        <v>42</v>
      </c>
      <c r="U1645" s="3">
        <f>MAX(K1645-tarifest3($K$3,$A$3,Param!$B$10,Param!$C$10,Param!$D$10,Param!$E$10,Param!$B$11,Param!$C$11,Param!$D$11,Param!$E$11),0)</f>
        <v>58449</v>
      </c>
      <c r="V1645" s="3">
        <f t="shared" si="619"/>
        <v>35.748623853211008</v>
      </c>
      <c r="W1645" s="3">
        <f t="shared" si="620"/>
        <v>42</v>
      </c>
      <c r="X1645" s="3">
        <f>soli3grenz(K1645,$A$3,Param!$J$9,Param!$J$10,Param!$J$11)*100</f>
        <v>5.5</v>
      </c>
      <c r="Y1645" s="13">
        <f t="shared" si="607"/>
        <v>58449</v>
      </c>
      <c r="Z1645" s="3">
        <f t="shared" si="621"/>
        <v>35.748623853211008</v>
      </c>
      <c r="AA1645" s="13">
        <f t="shared" si="608"/>
        <v>42</v>
      </c>
      <c r="AB1645" s="13">
        <f t="shared" si="609"/>
        <v>-4147.3099999999977</v>
      </c>
      <c r="AC1645" s="13">
        <f t="shared" si="610"/>
        <v>-2.5365810397553474</v>
      </c>
      <c r="AD1645" s="13">
        <f t="shared" si="611"/>
        <v>-2.3099999999999952</v>
      </c>
      <c r="AE1645" s="3">
        <f t="shared" si="612"/>
        <v>0</v>
      </c>
      <c r="AF1645" s="13">
        <f t="shared" si="601"/>
        <v>4147.3099999999977</v>
      </c>
      <c r="AG1645" s="13">
        <f t="shared" si="622"/>
        <v>2.5365810397553474</v>
      </c>
      <c r="AH1645" s="13">
        <f t="shared" si="602"/>
        <v>2.5365810397553474</v>
      </c>
    </row>
    <row r="1646" spans="1:34" x14ac:dyDescent="0.2">
      <c r="A1646" s="8">
        <f t="shared" si="623"/>
        <v>163600</v>
      </c>
      <c r="B1646" s="9">
        <f t="shared" si="624"/>
        <v>163.6</v>
      </c>
      <c r="C1646" s="13">
        <f>tarifest3(A1646,$A$3,Param!$B$5,Param!$C$5,Param!$D$5,Param!$E$5,Param!$B$6,Param!$C$6,Param!$D$6,Param!$E$6)</f>
        <v>59375</v>
      </c>
      <c r="D1646" s="3">
        <f t="shared" si="613"/>
        <v>36.292787286063572</v>
      </c>
      <c r="E1646" s="3">
        <f>tarifest3grenz(A1646,$A$3,Param!$B$5,Param!$C$5,Param!$D$5,Param!$E$5,Param!$B$6,Param!$C$6,Param!$D$6,Param!$E$6)*100</f>
        <v>42</v>
      </c>
      <c r="F1646" s="13">
        <f>soli3(C1646,$A$3,Param!$J$4,Param!$J$5,Param!$J$6)</f>
        <v>3265.62</v>
      </c>
      <c r="G1646" s="3">
        <f>soli3grenz(C1646,$A$3,Param!$J$4,Param!$J$5,Param!$J$6)*100</f>
        <v>5.5</v>
      </c>
      <c r="H1646" s="13">
        <f t="shared" si="604"/>
        <v>62640.62</v>
      </c>
      <c r="I1646" s="3">
        <f t="shared" si="603"/>
        <v>38.288887530562349</v>
      </c>
      <c r="J1646" s="13">
        <f t="shared" si="605"/>
        <v>44.309999999999995</v>
      </c>
      <c r="K1646" s="13">
        <f>tarifest3(A1646,$A$3,Param!$B$10,Param!$C$10,Param!$D$10,Param!$E$10,Param!$B$11,Param!$C$11,Param!$D$11,Param!$E$11)</f>
        <v>63721</v>
      </c>
      <c r="L1646" s="3">
        <f t="shared" si="614"/>
        <v>38.949266503667481</v>
      </c>
      <c r="M1646" s="3">
        <f>tarifest3grenz(A1646,$A$3,Param!$B$10,Param!$C$10,Param!$D$10,Param!$E$10,Param!$B$11,Param!$C$11,Param!$D$11,Param!$E$11)*100</f>
        <v>42</v>
      </c>
      <c r="N1646" s="3">
        <f t="shared" si="615"/>
        <v>49321</v>
      </c>
      <c r="O1646" s="3">
        <f t="shared" si="616"/>
        <v>30.147310513447433</v>
      </c>
      <c r="P1646" s="13">
        <f t="shared" si="606"/>
        <v>114520</v>
      </c>
      <c r="Q1646" s="13">
        <f t="shared" si="617"/>
        <v>0</v>
      </c>
      <c r="R1646" s="13">
        <f>tarifest3(A1646-$K$3,$A$3,Param!$B$10,Param!$C$10,Param!$D$10,Param!$E$10,Param!$B$11,Param!$C$11,Param!$D$11,Param!$E$11)</f>
        <v>55081</v>
      </c>
      <c r="S1646" s="3">
        <f t="shared" si="618"/>
        <v>33.668092909535453</v>
      </c>
      <c r="T1646" s="3">
        <f>IF(A1646&lt;$K$3,$K$2,tarifest3grenz(A1646-$K$3,$A$3,Param!$B$10,Param!$C$10,Param!$D$10,Param!$E$10,Param!$B$11,Param!$C$11,Param!$D$11,Param!$E$11))*100</f>
        <v>42</v>
      </c>
      <c r="U1646" s="3">
        <f>MAX(K1646-tarifest3($K$3,$A$3,Param!$B$10,Param!$C$10,Param!$D$10,Param!$E$10,Param!$B$11,Param!$C$11,Param!$D$11,Param!$E$11),0)</f>
        <v>58491</v>
      </c>
      <c r="V1646" s="3">
        <f t="shared" si="619"/>
        <v>35.752444987775064</v>
      </c>
      <c r="W1646" s="3">
        <f t="shared" si="620"/>
        <v>42</v>
      </c>
      <c r="X1646" s="3">
        <f>soli3grenz(K1646,$A$3,Param!$J$9,Param!$J$10,Param!$J$11)*100</f>
        <v>5.5</v>
      </c>
      <c r="Y1646" s="13">
        <f t="shared" si="607"/>
        <v>58491</v>
      </c>
      <c r="Z1646" s="3">
        <f t="shared" si="621"/>
        <v>35.752444987775064</v>
      </c>
      <c r="AA1646" s="13">
        <f t="shared" si="608"/>
        <v>42</v>
      </c>
      <c r="AB1646" s="13">
        <f t="shared" si="609"/>
        <v>-4149.6200000000026</v>
      </c>
      <c r="AC1646" s="13">
        <f t="shared" si="610"/>
        <v>-2.5364425427872845</v>
      </c>
      <c r="AD1646" s="13">
        <f t="shared" si="611"/>
        <v>-2.3099999999999952</v>
      </c>
      <c r="AE1646" s="3">
        <f t="shared" si="612"/>
        <v>0</v>
      </c>
      <c r="AF1646" s="13">
        <f t="shared" si="601"/>
        <v>4149.6200000000026</v>
      </c>
      <c r="AG1646" s="13">
        <f t="shared" si="622"/>
        <v>2.5364425427872845</v>
      </c>
      <c r="AH1646" s="13">
        <f t="shared" si="602"/>
        <v>2.5364425427872845</v>
      </c>
    </row>
    <row r="1647" spans="1:34" x14ac:dyDescent="0.2">
      <c r="A1647" s="8">
        <f t="shared" si="623"/>
        <v>163700</v>
      </c>
      <c r="B1647" s="9">
        <f t="shared" si="624"/>
        <v>163.69999999999999</v>
      </c>
      <c r="C1647" s="13">
        <f>tarifest3(A1647,$A$3,Param!$B$5,Param!$C$5,Param!$D$5,Param!$E$5,Param!$B$6,Param!$C$6,Param!$D$6,Param!$E$6)</f>
        <v>59417</v>
      </c>
      <c r="D1647" s="3">
        <f t="shared" si="613"/>
        <v>36.296273671350029</v>
      </c>
      <c r="E1647" s="3">
        <f>tarifest3grenz(A1647,$A$3,Param!$B$5,Param!$C$5,Param!$D$5,Param!$E$5,Param!$B$6,Param!$C$6,Param!$D$6,Param!$E$6)*100</f>
        <v>42</v>
      </c>
      <c r="F1647" s="13">
        <f>soli3(C1647,$A$3,Param!$J$4,Param!$J$5,Param!$J$6)</f>
        <v>3267.93</v>
      </c>
      <c r="G1647" s="3">
        <f>soli3grenz(C1647,$A$3,Param!$J$4,Param!$J$5,Param!$J$6)*100</f>
        <v>5.5</v>
      </c>
      <c r="H1647" s="13">
        <f t="shared" si="604"/>
        <v>62684.93</v>
      </c>
      <c r="I1647" s="3">
        <f t="shared" si="603"/>
        <v>38.292565668906533</v>
      </c>
      <c r="J1647" s="13">
        <f t="shared" si="605"/>
        <v>44.309999999999995</v>
      </c>
      <c r="K1647" s="13">
        <f>tarifest3(A1647,$A$3,Param!$B$10,Param!$C$10,Param!$D$10,Param!$E$10,Param!$B$11,Param!$C$11,Param!$D$11,Param!$E$11)</f>
        <v>63763</v>
      </c>
      <c r="L1647" s="3">
        <f t="shared" si="614"/>
        <v>38.951130116065976</v>
      </c>
      <c r="M1647" s="3">
        <f>tarifest3grenz(A1647,$A$3,Param!$B$10,Param!$C$10,Param!$D$10,Param!$E$10,Param!$B$11,Param!$C$11,Param!$D$11,Param!$E$11)*100</f>
        <v>42</v>
      </c>
      <c r="N1647" s="3">
        <f t="shared" si="615"/>
        <v>49363</v>
      </c>
      <c r="O1647" s="3">
        <f t="shared" si="616"/>
        <v>30.154551007941354</v>
      </c>
      <c r="P1647" s="13">
        <f t="shared" si="606"/>
        <v>114590</v>
      </c>
      <c r="Q1647" s="13">
        <f t="shared" si="617"/>
        <v>0</v>
      </c>
      <c r="R1647" s="13">
        <f>tarifest3(A1647-$K$3,$A$3,Param!$B$10,Param!$C$10,Param!$D$10,Param!$E$10,Param!$B$11,Param!$C$11,Param!$D$11,Param!$E$11)</f>
        <v>55123</v>
      </c>
      <c r="S1647" s="3">
        <f t="shared" si="618"/>
        <v>33.673182651191205</v>
      </c>
      <c r="T1647" s="3">
        <f>IF(A1647&lt;$K$3,$K$2,tarifest3grenz(A1647-$K$3,$A$3,Param!$B$10,Param!$C$10,Param!$D$10,Param!$E$10,Param!$B$11,Param!$C$11,Param!$D$11,Param!$E$11))*100</f>
        <v>42</v>
      </c>
      <c r="U1647" s="3">
        <f>MAX(K1647-tarifest3($K$3,$A$3,Param!$B$10,Param!$C$10,Param!$D$10,Param!$E$10,Param!$B$11,Param!$C$11,Param!$D$11,Param!$E$11),0)</f>
        <v>58533</v>
      </c>
      <c r="V1647" s="3">
        <f t="shared" si="619"/>
        <v>35.756261453879048</v>
      </c>
      <c r="W1647" s="3">
        <f t="shared" si="620"/>
        <v>42</v>
      </c>
      <c r="X1647" s="3">
        <f>soli3grenz(K1647,$A$3,Param!$J$9,Param!$J$10,Param!$J$11)*100</f>
        <v>5.5</v>
      </c>
      <c r="Y1647" s="13">
        <f t="shared" si="607"/>
        <v>58533</v>
      </c>
      <c r="Z1647" s="3">
        <f t="shared" si="621"/>
        <v>35.756261453879048</v>
      </c>
      <c r="AA1647" s="13">
        <f t="shared" si="608"/>
        <v>42</v>
      </c>
      <c r="AB1647" s="13">
        <f t="shared" si="609"/>
        <v>-4151.93</v>
      </c>
      <c r="AC1647" s="13">
        <f t="shared" si="610"/>
        <v>-2.536304215027485</v>
      </c>
      <c r="AD1647" s="13">
        <f t="shared" si="611"/>
        <v>-2.3099999999999952</v>
      </c>
      <c r="AE1647" s="3">
        <f t="shared" si="612"/>
        <v>0</v>
      </c>
      <c r="AF1647" s="13">
        <f t="shared" si="601"/>
        <v>4151.93</v>
      </c>
      <c r="AG1647" s="13">
        <f t="shared" si="622"/>
        <v>2.536304215027485</v>
      </c>
      <c r="AH1647" s="13">
        <f t="shared" si="602"/>
        <v>2.536304215027485</v>
      </c>
    </row>
    <row r="1648" spans="1:34" x14ac:dyDescent="0.2">
      <c r="A1648" s="8">
        <f t="shared" si="623"/>
        <v>163800</v>
      </c>
      <c r="B1648" s="9">
        <f t="shared" si="624"/>
        <v>163.80000000000001</v>
      </c>
      <c r="C1648" s="13">
        <f>tarifest3(A1648,$A$3,Param!$B$5,Param!$C$5,Param!$D$5,Param!$E$5,Param!$B$6,Param!$C$6,Param!$D$6,Param!$E$6)</f>
        <v>59459</v>
      </c>
      <c r="D1648" s="3">
        <f t="shared" si="613"/>
        <v>36.2997557997558</v>
      </c>
      <c r="E1648" s="3">
        <f>tarifest3grenz(A1648,$A$3,Param!$B$5,Param!$C$5,Param!$D$5,Param!$E$5,Param!$B$6,Param!$C$6,Param!$D$6,Param!$E$6)*100</f>
        <v>42</v>
      </c>
      <c r="F1648" s="13">
        <f>soli3(C1648,$A$3,Param!$J$4,Param!$J$5,Param!$J$6)</f>
        <v>3270.24</v>
      </c>
      <c r="G1648" s="3">
        <f>soli3grenz(C1648,$A$3,Param!$J$4,Param!$J$5,Param!$J$6)*100</f>
        <v>5.5</v>
      </c>
      <c r="H1648" s="13">
        <f t="shared" si="604"/>
        <v>62729.24</v>
      </c>
      <c r="I1648" s="3">
        <f t="shared" si="603"/>
        <v>38.296239316239316</v>
      </c>
      <c r="J1648" s="13">
        <f t="shared" si="605"/>
        <v>44.309999999999995</v>
      </c>
      <c r="K1648" s="13">
        <f>tarifest3(A1648,$A$3,Param!$B$10,Param!$C$10,Param!$D$10,Param!$E$10,Param!$B$11,Param!$C$11,Param!$D$11,Param!$E$11)</f>
        <v>63805</v>
      </c>
      <c r="L1648" s="3">
        <f t="shared" si="614"/>
        <v>38.952991452991455</v>
      </c>
      <c r="M1648" s="3">
        <f>tarifest3grenz(A1648,$A$3,Param!$B$10,Param!$C$10,Param!$D$10,Param!$E$10,Param!$B$11,Param!$C$11,Param!$D$11,Param!$E$11)*100</f>
        <v>42</v>
      </c>
      <c r="N1648" s="3">
        <f t="shared" si="615"/>
        <v>49405</v>
      </c>
      <c r="O1648" s="3">
        <f t="shared" si="616"/>
        <v>30.161782661782659</v>
      </c>
      <c r="P1648" s="13">
        <f t="shared" si="606"/>
        <v>114660</v>
      </c>
      <c r="Q1648" s="13">
        <f t="shared" si="617"/>
        <v>0</v>
      </c>
      <c r="R1648" s="13">
        <f>tarifest3(A1648-$K$3,$A$3,Param!$B$10,Param!$C$10,Param!$D$10,Param!$E$10,Param!$B$11,Param!$C$11,Param!$D$11,Param!$E$11)</f>
        <v>55165</v>
      </c>
      <c r="S1648" s="3">
        <f t="shared" si="618"/>
        <v>33.678266178266178</v>
      </c>
      <c r="T1648" s="3">
        <f>IF(A1648&lt;$K$3,$K$2,tarifest3grenz(A1648-$K$3,$A$3,Param!$B$10,Param!$C$10,Param!$D$10,Param!$E$10,Param!$B$11,Param!$C$11,Param!$D$11,Param!$E$11))*100</f>
        <v>42</v>
      </c>
      <c r="U1648" s="3">
        <f>MAX(K1648-tarifest3($K$3,$A$3,Param!$B$10,Param!$C$10,Param!$D$10,Param!$E$10,Param!$B$11,Param!$C$11,Param!$D$11,Param!$E$11),0)</f>
        <v>58575</v>
      </c>
      <c r="V1648" s="3">
        <f t="shared" si="619"/>
        <v>35.760073260073263</v>
      </c>
      <c r="W1648" s="3">
        <f t="shared" si="620"/>
        <v>42</v>
      </c>
      <c r="X1648" s="3">
        <f>soli3grenz(K1648,$A$3,Param!$J$9,Param!$J$10,Param!$J$11)*100</f>
        <v>5.5</v>
      </c>
      <c r="Y1648" s="13">
        <f t="shared" si="607"/>
        <v>58575</v>
      </c>
      <c r="Z1648" s="3">
        <f t="shared" si="621"/>
        <v>35.760073260073263</v>
      </c>
      <c r="AA1648" s="13">
        <f t="shared" si="608"/>
        <v>42</v>
      </c>
      <c r="AB1648" s="13">
        <f t="shared" si="609"/>
        <v>-4154.239999999998</v>
      </c>
      <c r="AC1648" s="13">
        <f t="shared" si="610"/>
        <v>-2.5361660561660528</v>
      </c>
      <c r="AD1648" s="13">
        <f t="shared" si="611"/>
        <v>-2.3099999999999952</v>
      </c>
      <c r="AE1648" s="3">
        <f t="shared" si="612"/>
        <v>0</v>
      </c>
      <c r="AF1648" s="13">
        <f t="shared" si="601"/>
        <v>4154.239999999998</v>
      </c>
      <c r="AG1648" s="13">
        <f t="shared" si="622"/>
        <v>2.5361660561660528</v>
      </c>
      <c r="AH1648" s="13">
        <f t="shared" si="602"/>
        <v>2.5361660561660528</v>
      </c>
    </row>
    <row r="1649" spans="1:34" x14ac:dyDescent="0.2">
      <c r="A1649" s="8">
        <f t="shared" si="623"/>
        <v>163900</v>
      </c>
      <c r="B1649" s="9">
        <f t="shared" si="624"/>
        <v>163.9</v>
      </c>
      <c r="C1649" s="13">
        <f>tarifest3(A1649,$A$3,Param!$B$5,Param!$C$5,Param!$D$5,Param!$E$5,Param!$B$6,Param!$C$6,Param!$D$6,Param!$E$6)</f>
        <v>59501</v>
      </c>
      <c r="D1649" s="3">
        <f t="shared" si="613"/>
        <v>36.303233679072605</v>
      </c>
      <c r="E1649" s="3">
        <f>tarifest3grenz(A1649,$A$3,Param!$B$5,Param!$C$5,Param!$D$5,Param!$E$5,Param!$B$6,Param!$C$6,Param!$D$6,Param!$E$6)*100</f>
        <v>42</v>
      </c>
      <c r="F1649" s="13">
        <f>soli3(C1649,$A$3,Param!$J$4,Param!$J$5,Param!$J$6)</f>
        <v>3272.55</v>
      </c>
      <c r="G1649" s="3">
        <f>soli3grenz(C1649,$A$3,Param!$J$4,Param!$J$5,Param!$J$6)*100</f>
        <v>5.5</v>
      </c>
      <c r="H1649" s="13">
        <f t="shared" si="604"/>
        <v>62773.55</v>
      </c>
      <c r="I1649" s="3">
        <f t="shared" si="603"/>
        <v>38.299908480780964</v>
      </c>
      <c r="J1649" s="13">
        <f t="shared" si="605"/>
        <v>44.309999999999995</v>
      </c>
      <c r="K1649" s="13">
        <f>tarifest3(A1649,$A$3,Param!$B$10,Param!$C$10,Param!$D$10,Param!$E$10,Param!$B$11,Param!$C$11,Param!$D$11,Param!$E$11)</f>
        <v>63847</v>
      </c>
      <c r="L1649" s="3">
        <f t="shared" si="614"/>
        <v>38.954850518608907</v>
      </c>
      <c r="M1649" s="3">
        <f>tarifest3grenz(A1649,$A$3,Param!$B$10,Param!$C$10,Param!$D$10,Param!$E$10,Param!$B$11,Param!$C$11,Param!$D$11,Param!$E$11)*100</f>
        <v>42</v>
      </c>
      <c r="N1649" s="3">
        <f t="shared" si="615"/>
        <v>49447</v>
      </c>
      <c r="O1649" s="3">
        <f t="shared" si="616"/>
        <v>30.169005491153143</v>
      </c>
      <c r="P1649" s="13">
        <f t="shared" si="606"/>
        <v>114730</v>
      </c>
      <c r="Q1649" s="13">
        <f t="shared" si="617"/>
        <v>0</v>
      </c>
      <c r="R1649" s="13">
        <f>tarifest3(A1649-$K$3,$A$3,Param!$B$10,Param!$C$10,Param!$D$10,Param!$E$10,Param!$B$11,Param!$C$11,Param!$D$11,Param!$E$11)</f>
        <v>55207</v>
      </c>
      <c r="S1649" s="3">
        <f t="shared" si="618"/>
        <v>33.68334350213545</v>
      </c>
      <c r="T1649" s="3">
        <f>IF(A1649&lt;$K$3,$K$2,tarifest3grenz(A1649-$K$3,$A$3,Param!$B$10,Param!$C$10,Param!$D$10,Param!$E$10,Param!$B$11,Param!$C$11,Param!$D$11,Param!$E$11))*100</f>
        <v>42</v>
      </c>
      <c r="U1649" s="3">
        <f>MAX(K1649-tarifest3($K$3,$A$3,Param!$B$10,Param!$C$10,Param!$D$10,Param!$E$10,Param!$B$11,Param!$C$11,Param!$D$11,Param!$E$11),0)</f>
        <v>58617</v>
      </c>
      <c r="V1649" s="3">
        <f t="shared" si="619"/>
        <v>35.763880414887126</v>
      </c>
      <c r="W1649" s="3">
        <f t="shared" si="620"/>
        <v>42</v>
      </c>
      <c r="X1649" s="3">
        <f>soli3grenz(K1649,$A$3,Param!$J$9,Param!$J$10,Param!$J$11)*100</f>
        <v>5.5</v>
      </c>
      <c r="Y1649" s="13">
        <f t="shared" si="607"/>
        <v>58617</v>
      </c>
      <c r="Z1649" s="3">
        <f t="shared" si="621"/>
        <v>35.763880414887126</v>
      </c>
      <c r="AA1649" s="13">
        <f t="shared" si="608"/>
        <v>42</v>
      </c>
      <c r="AB1649" s="13">
        <f t="shared" si="609"/>
        <v>-4156.5500000000029</v>
      </c>
      <c r="AC1649" s="13">
        <f t="shared" si="610"/>
        <v>-2.5360280658938379</v>
      </c>
      <c r="AD1649" s="13">
        <f t="shared" si="611"/>
        <v>-2.3099999999999952</v>
      </c>
      <c r="AE1649" s="3">
        <f t="shared" si="612"/>
        <v>0</v>
      </c>
      <c r="AF1649" s="13">
        <f t="shared" si="601"/>
        <v>4156.5500000000029</v>
      </c>
      <c r="AG1649" s="13">
        <f t="shared" si="622"/>
        <v>2.5360280658938379</v>
      </c>
      <c r="AH1649" s="13">
        <f t="shared" si="602"/>
        <v>2.5360280658938379</v>
      </c>
    </row>
    <row r="1650" spans="1:34" x14ac:dyDescent="0.2">
      <c r="A1650" s="8">
        <f t="shared" si="623"/>
        <v>164000</v>
      </c>
      <c r="B1650" s="9">
        <f t="shared" si="624"/>
        <v>164</v>
      </c>
      <c r="C1650" s="13">
        <f>tarifest3(A1650,$A$3,Param!$B$5,Param!$C$5,Param!$D$5,Param!$E$5,Param!$B$6,Param!$C$6,Param!$D$6,Param!$E$6)</f>
        <v>59543</v>
      </c>
      <c r="D1650" s="3">
        <f t="shared" si="613"/>
        <v>36.306707317073176</v>
      </c>
      <c r="E1650" s="3">
        <f>tarifest3grenz(A1650,$A$3,Param!$B$5,Param!$C$5,Param!$D$5,Param!$E$5,Param!$B$6,Param!$C$6,Param!$D$6,Param!$E$6)*100</f>
        <v>42</v>
      </c>
      <c r="F1650" s="13">
        <f>soli3(C1650,$A$3,Param!$J$4,Param!$J$5,Param!$J$6)</f>
        <v>3274.86</v>
      </c>
      <c r="G1650" s="3">
        <f>soli3grenz(C1650,$A$3,Param!$J$4,Param!$J$5,Param!$J$6)*100</f>
        <v>5.5</v>
      </c>
      <c r="H1650" s="13">
        <f t="shared" si="604"/>
        <v>62817.86</v>
      </c>
      <c r="I1650" s="3">
        <f t="shared" si="603"/>
        <v>38.30357317073171</v>
      </c>
      <c r="J1650" s="13">
        <f t="shared" si="605"/>
        <v>44.309999999999995</v>
      </c>
      <c r="K1650" s="13">
        <f>tarifest3(A1650,$A$3,Param!$B$10,Param!$C$10,Param!$D$10,Param!$E$10,Param!$B$11,Param!$C$11,Param!$D$11,Param!$E$11)</f>
        <v>63889</v>
      </c>
      <c r="L1650" s="3">
        <f t="shared" si="614"/>
        <v>38.956707317073167</v>
      </c>
      <c r="M1650" s="3">
        <f>tarifest3grenz(A1650,$A$3,Param!$B$10,Param!$C$10,Param!$D$10,Param!$E$10,Param!$B$11,Param!$C$11,Param!$D$11,Param!$E$11)*100</f>
        <v>42</v>
      </c>
      <c r="N1650" s="3">
        <f t="shared" si="615"/>
        <v>49489</v>
      </c>
      <c r="O1650" s="3">
        <f t="shared" si="616"/>
        <v>30.176219512195125</v>
      </c>
      <c r="P1650" s="13">
        <f t="shared" si="606"/>
        <v>114799.99999999999</v>
      </c>
      <c r="Q1650" s="13">
        <f t="shared" si="617"/>
        <v>0</v>
      </c>
      <c r="R1650" s="13">
        <f>tarifest3(A1650-$K$3,$A$3,Param!$B$10,Param!$C$10,Param!$D$10,Param!$E$10,Param!$B$11,Param!$C$11,Param!$D$11,Param!$E$11)</f>
        <v>55249</v>
      </c>
      <c r="S1650" s="3">
        <f t="shared" si="618"/>
        <v>33.688414634146341</v>
      </c>
      <c r="T1650" s="3">
        <f>IF(A1650&lt;$K$3,$K$2,tarifest3grenz(A1650-$K$3,$A$3,Param!$B$10,Param!$C$10,Param!$D$10,Param!$E$10,Param!$B$11,Param!$C$11,Param!$D$11,Param!$E$11))*100</f>
        <v>42</v>
      </c>
      <c r="U1650" s="3">
        <f>MAX(K1650-tarifest3($K$3,$A$3,Param!$B$10,Param!$C$10,Param!$D$10,Param!$E$10,Param!$B$11,Param!$C$11,Param!$D$11,Param!$E$11),0)</f>
        <v>58659</v>
      </c>
      <c r="V1650" s="3">
        <f t="shared" si="619"/>
        <v>35.767682926829266</v>
      </c>
      <c r="W1650" s="3">
        <f t="shared" si="620"/>
        <v>42</v>
      </c>
      <c r="X1650" s="3">
        <f>soli3grenz(K1650,$A$3,Param!$J$9,Param!$J$10,Param!$J$11)*100</f>
        <v>5.5</v>
      </c>
      <c r="Y1650" s="13">
        <f t="shared" si="607"/>
        <v>58659</v>
      </c>
      <c r="Z1650" s="3">
        <f t="shared" si="621"/>
        <v>35.767682926829266</v>
      </c>
      <c r="AA1650" s="13">
        <f t="shared" si="608"/>
        <v>42</v>
      </c>
      <c r="AB1650" s="13">
        <f t="shared" si="609"/>
        <v>-4158.8600000000006</v>
      </c>
      <c r="AC1650" s="13">
        <f t="shared" si="610"/>
        <v>-2.5358902439024433</v>
      </c>
      <c r="AD1650" s="13">
        <f t="shared" si="611"/>
        <v>-2.3099999999999952</v>
      </c>
      <c r="AE1650" s="3">
        <f t="shared" si="612"/>
        <v>0</v>
      </c>
      <c r="AF1650" s="13">
        <f t="shared" si="601"/>
        <v>4158.8600000000006</v>
      </c>
      <c r="AG1650" s="13">
        <f t="shared" si="622"/>
        <v>2.5358902439024433</v>
      </c>
      <c r="AH1650" s="13">
        <f t="shared" si="602"/>
        <v>2.5358902439024433</v>
      </c>
    </row>
    <row r="1651" spans="1:34" x14ac:dyDescent="0.2">
      <c r="A1651" s="8">
        <f t="shared" si="623"/>
        <v>164100</v>
      </c>
      <c r="B1651" s="9">
        <f t="shared" si="624"/>
        <v>164.1</v>
      </c>
      <c r="C1651" s="13">
        <f>tarifest3(A1651,$A$3,Param!$B$5,Param!$C$5,Param!$D$5,Param!$E$5,Param!$B$6,Param!$C$6,Param!$D$6,Param!$E$6)</f>
        <v>59585</v>
      </c>
      <c r="D1651" s="3">
        <f t="shared" si="613"/>
        <v>36.310176721511276</v>
      </c>
      <c r="E1651" s="3">
        <f>tarifest3grenz(A1651,$A$3,Param!$B$5,Param!$C$5,Param!$D$5,Param!$E$5,Param!$B$6,Param!$C$6,Param!$D$6,Param!$E$6)*100</f>
        <v>42</v>
      </c>
      <c r="F1651" s="13">
        <f>soli3(C1651,$A$3,Param!$J$4,Param!$J$5,Param!$J$6)</f>
        <v>3277.17</v>
      </c>
      <c r="G1651" s="3">
        <f>soli3grenz(C1651,$A$3,Param!$J$4,Param!$J$5,Param!$J$6)*100</f>
        <v>5.5</v>
      </c>
      <c r="H1651" s="13">
        <f t="shared" si="604"/>
        <v>62862.17</v>
      </c>
      <c r="I1651" s="3">
        <f t="shared" si="603"/>
        <v>38.307233394271783</v>
      </c>
      <c r="J1651" s="13">
        <f t="shared" si="605"/>
        <v>44.309999999999995</v>
      </c>
      <c r="K1651" s="13">
        <f>tarifest3(A1651,$A$3,Param!$B$10,Param!$C$10,Param!$D$10,Param!$E$10,Param!$B$11,Param!$C$11,Param!$D$11,Param!$E$11)</f>
        <v>63931</v>
      </c>
      <c r="L1651" s="3">
        <f t="shared" si="614"/>
        <v>38.958561852528945</v>
      </c>
      <c r="M1651" s="3">
        <f>tarifest3grenz(A1651,$A$3,Param!$B$10,Param!$C$10,Param!$D$10,Param!$E$10,Param!$B$11,Param!$C$11,Param!$D$11,Param!$E$11)*100</f>
        <v>42</v>
      </c>
      <c r="N1651" s="3">
        <f t="shared" si="615"/>
        <v>49531</v>
      </c>
      <c r="O1651" s="3">
        <f t="shared" si="616"/>
        <v>30.183424741011578</v>
      </c>
      <c r="P1651" s="13">
        <f t="shared" si="606"/>
        <v>114869.99999999999</v>
      </c>
      <c r="Q1651" s="13">
        <f t="shared" si="617"/>
        <v>0</v>
      </c>
      <c r="R1651" s="13">
        <f>tarifest3(A1651-$K$3,$A$3,Param!$B$10,Param!$C$10,Param!$D$10,Param!$E$10,Param!$B$11,Param!$C$11,Param!$D$11,Param!$E$11)</f>
        <v>55291</v>
      </c>
      <c r="S1651" s="3">
        <f t="shared" si="618"/>
        <v>33.693479585618526</v>
      </c>
      <c r="T1651" s="3">
        <f>IF(A1651&lt;$K$3,$K$2,tarifest3grenz(A1651-$K$3,$A$3,Param!$B$10,Param!$C$10,Param!$D$10,Param!$E$10,Param!$B$11,Param!$C$11,Param!$D$11,Param!$E$11))*100</f>
        <v>42</v>
      </c>
      <c r="U1651" s="3">
        <f>MAX(K1651-tarifest3($K$3,$A$3,Param!$B$10,Param!$C$10,Param!$D$10,Param!$E$10,Param!$B$11,Param!$C$11,Param!$D$11,Param!$E$11),0)</f>
        <v>58701</v>
      </c>
      <c r="V1651" s="3">
        <f t="shared" si="619"/>
        <v>35.771480804387565</v>
      </c>
      <c r="W1651" s="3">
        <f t="shared" si="620"/>
        <v>42</v>
      </c>
      <c r="X1651" s="3">
        <f>soli3grenz(K1651,$A$3,Param!$J$9,Param!$J$10,Param!$J$11)*100</f>
        <v>5.5</v>
      </c>
      <c r="Y1651" s="13">
        <f t="shared" si="607"/>
        <v>58701</v>
      </c>
      <c r="Z1651" s="3">
        <f t="shared" si="621"/>
        <v>35.771480804387565</v>
      </c>
      <c r="AA1651" s="13">
        <f t="shared" si="608"/>
        <v>42</v>
      </c>
      <c r="AB1651" s="13">
        <f t="shared" si="609"/>
        <v>-4161.1699999999983</v>
      </c>
      <c r="AC1651" s="13">
        <f t="shared" si="610"/>
        <v>-2.5357525898842184</v>
      </c>
      <c r="AD1651" s="13">
        <f t="shared" si="611"/>
        <v>-2.3099999999999952</v>
      </c>
      <c r="AE1651" s="3">
        <f t="shared" si="612"/>
        <v>0</v>
      </c>
      <c r="AF1651" s="13">
        <f t="shared" si="601"/>
        <v>4161.1699999999983</v>
      </c>
      <c r="AG1651" s="13">
        <f t="shared" si="622"/>
        <v>2.5357525898842184</v>
      </c>
      <c r="AH1651" s="13">
        <f t="shared" si="602"/>
        <v>2.5357525898842184</v>
      </c>
    </row>
    <row r="1652" spans="1:34" x14ac:dyDescent="0.2">
      <c r="A1652" s="8">
        <f t="shared" si="623"/>
        <v>164200</v>
      </c>
      <c r="B1652" s="9">
        <f t="shared" si="624"/>
        <v>164.2</v>
      </c>
      <c r="C1652" s="13">
        <f>tarifest3(A1652,$A$3,Param!$B$5,Param!$C$5,Param!$D$5,Param!$E$5,Param!$B$6,Param!$C$6,Param!$D$6,Param!$E$6)</f>
        <v>59627</v>
      </c>
      <c r="D1652" s="3">
        <f t="shared" si="613"/>
        <v>36.313641900121802</v>
      </c>
      <c r="E1652" s="3">
        <f>tarifest3grenz(A1652,$A$3,Param!$B$5,Param!$C$5,Param!$D$5,Param!$E$5,Param!$B$6,Param!$C$6,Param!$D$6,Param!$E$6)*100</f>
        <v>42</v>
      </c>
      <c r="F1652" s="13">
        <f>soli3(C1652,$A$3,Param!$J$4,Param!$J$5,Param!$J$6)</f>
        <v>3279.48</v>
      </c>
      <c r="G1652" s="3">
        <f>soli3grenz(C1652,$A$3,Param!$J$4,Param!$J$5,Param!$J$6)*100</f>
        <v>5.5</v>
      </c>
      <c r="H1652" s="13">
        <f t="shared" si="604"/>
        <v>62906.48</v>
      </c>
      <c r="I1652" s="3">
        <f t="shared" si="603"/>
        <v>38.310889159561512</v>
      </c>
      <c r="J1652" s="13">
        <f t="shared" si="605"/>
        <v>44.309999999999995</v>
      </c>
      <c r="K1652" s="13">
        <f>tarifest3(A1652,$A$3,Param!$B$10,Param!$C$10,Param!$D$10,Param!$E$10,Param!$B$11,Param!$C$11,Param!$D$11,Param!$E$11)</f>
        <v>63973</v>
      </c>
      <c r="L1652" s="3">
        <f t="shared" si="614"/>
        <v>38.960414129110845</v>
      </c>
      <c r="M1652" s="3">
        <f>tarifest3grenz(A1652,$A$3,Param!$B$10,Param!$C$10,Param!$D$10,Param!$E$10,Param!$B$11,Param!$C$11,Param!$D$11,Param!$E$11)*100</f>
        <v>42</v>
      </c>
      <c r="N1652" s="3">
        <f t="shared" si="615"/>
        <v>49573</v>
      </c>
      <c r="O1652" s="3">
        <f t="shared" si="616"/>
        <v>30.19062119366626</v>
      </c>
      <c r="P1652" s="13">
        <f t="shared" si="606"/>
        <v>114939.99999999999</v>
      </c>
      <c r="Q1652" s="13">
        <f t="shared" si="617"/>
        <v>0</v>
      </c>
      <c r="R1652" s="13">
        <f>tarifest3(A1652-$K$3,$A$3,Param!$B$10,Param!$C$10,Param!$D$10,Param!$E$10,Param!$B$11,Param!$C$11,Param!$D$11,Param!$E$11)</f>
        <v>55333</v>
      </c>
      <c r="S1652" s="3">
        <f t="shared" si="618"/>
        <v>33.698538367844094</v>
      </c>
      <c r="T1652" s="3">
        <f>IF(A1652&lt;$K$3,$K$2,tarifest3grenz(A1652-$K$3,$A$3,Param!$B$10,Param!$C$10,Param!$D$10,Param!$E$10,Param!$B$11,Param!$C$11,Param!$D$11,Param!$E$11))*100</f>
        <v>42</v>
      </c>
      <c r="U1652" s="3">
        <f>MAX(K1652-tarifest3($K$3,$A$3,Param!$B$10,Param!$C$10,Param!$D$10,Param!$E$10,Param!$B$11,Param!$C$11,Param!$D$11,Param!$E$11),0)</f>
        <v>58743</v>
      </c>
      <c r="V1652" s="3">
        <f t="shared" si="619"/>
        <v>35.775274056029232</v>
      </c>
      <c r="W1652" s="3">
        <f t="shared" si="620"/>
        <v>42</v>
      </c>
      <c r="X1652" s="3">
        <f>soli3grenz(K1652,$A$3,Param!$J$9,Param!$J$10,Param!$J$11)*100</f>
        <v>5.5</v>
      </c>
      <c r="Y1652" s="13">
        <f t="shared" si="607"/>
        <v>58743</v>
      </c>
      <c r="Z1652" s="3">
        <f t="shared" si="621"/>
        <v>35.775274056029232</v>
      </c>
      <c r="AA1652" s="13">
        <f t="shared" si="608"/>
        <v>42</v>
      </c>
      <c r="AB1652" s="13">
        <f t="shared" si="609"/>
        <v>-4163.4800000000032</v>
      </c>
      <c r="AC1652" s="13">
        <f t="shared" si="610"/>
        <v>-2.5356151035322796</v>
      </c>
      <c r="AD1652" s="13">
        <f t="shared" si="611"/>
        <v>-2.3099999999999952</v>
      </c>
      <c r="AE1652" s="3">
        <f t="shared" si="612"/>
        <v>0</v>
      </c>
      <c r="AF1652" s="13">
        <f t="shared" ref="AF1652:AF1715" si="625">-AB1652</f>
        <v>4163.4800000000032</v>
      </c>
      <c r="AG1652" s="13">
        <f t="shared" si="622"/>
        <v>2.5356151035322796</v>
      </c>
      <c r="AH1652" s="13">
        <f t="shared" ref="AH1652:AH1715" si="626">-AC1652</f>
        <v>2.5356151035322796</v>
      </c>
    </row>
    <row r="1653" spans="1:34" x14ac:dyDescent="0.2">
      <c r="A1653" s="8">
        <f t="shared" si="623"/>
        <v>164300</v>
      </c>
      <c r="B1653" s="9">
        <f t="shared" si="624"/>
        <v>164.3</v>
      </c>
      <c r="C1653" s="13">
        <f>tarifest3(A1653,$A$3,Param!$B$5,Param!$C$5,Param!$D$5,Param!$E$5,Param!$B$6,Param!$C$6,Param!$D$6,Param!$E$6)</f>
        <v>59669</v>
      </c>
      <c r="D1653" s="3">
        <f t="shared" si="613"/>
        <v>36.317102860620814</v>
      </c>
      <c r="E1653" s="3">
        <f>tarifest3grenz(A1653,$A$3,Param!$B$5,Param!$C$5,Param!$D$5,Param!$E$5,Param!$B$6,Param!$C$6,Param!$D$6,Param!$E$6)*100</f>
        <v>42</v>
      </c>
      <c r="F1653" s="13">
        <f>soli3(C1653,$A$3,Param!$J$4,Param!$J$5,Param!$J$6)</f>
        <v>3281.79</v>
      </c>
      <c r="G1653" s="3">
        <f>soli3grenz(C1653,$A$3,Param!$J$4,Param!$J$5,Param!$J$6)*100</f>
        <v>5.5</v>
      </c>
      <c r="H1653" s="13">
        <f t="shared" si="604"/>
        <v>62950.79</v>
      </c>
      <c r="I1653" s="3">
        <f t="shared" si="603"/>
        <v>38.314540474741328</v>
      </c>
      <c r="J1653" s="13">
        <f t="shared" si="605"/>
        <v>44.309999999999995</v>
      </c>
      <c r="K1653" s="13">
        <f>tarifest3(A1653,$A$3,Param!$B$10,Param!$C$10,Param!$D$10,Param!$E$10,Param!$B$11,Param!$C$11,Param!$D$11,Param!$E$11)</f>
        <v>64015</v>
      </c>
      <c r="L1653" s="3">
        <f t="shared" si="614"/>
        <v>38.962264150943398</v>
      </c>
      <c r="M1653" s="3">
        <f>tarifest3grenz(A1653,$A$3,Param!$B$10,Param!$C$10,Param!$D$10,Param!$E$10,Param!$B$11,Param!$C$11,Param!$D$11,Param!$E$11)*100</f>
        <v>42</v>
      </c>
      <c r="N1653" s="3">
        <f t="shared" si="615"/>
        <v>49615</v>
      </c>
      <c r="O1653" s="3">
        <f t="shared" si="616"/>
        <v>30.197808886183807</v>
      </c>
      <c r="P1653" s="13">
        <f t="shared" si="606"/>
        <v>115009.99999999999</v>
      </c>
      <c r="Q1653" s="13">
        <f t="shared" si="617"/>
        <v>0</v>
      </c>
      <c r="R1653" s="13">
        <f>tarifest3(A1653-$K$3,$A$3,Param!$B$10,Param!$C$10,Param!$D$10,Param!$E$10,Param!$B$11,Param!$C$11,Param!$D$11,Param!$E$11)</f>
        <v>55375</v>
      </c>
      <c r="S1653" s="3">
        <f t="shared" si="618"/>
        <v>33.703590992087648</v>
      </c>
      <c r="T1653" s="3">
        <f>IF(A1653&lt;$K$3,$K$2,tarifest3grenz(A1653-$K$3,$A$3,Param!$B$10,Param!$C$10,Param!$D$10,Param!$E$10,Param!$B$11,Param!$C$11,Param!$D$11,Param!$E$11))*100</f>
        <v>42</v>
      </c>
      <c r="U1653" s="3">
        <f>MAX(K1653-tarifest3($K$3,$A$3,Param!$B$10,Param!$C$10,Param!$D$10,Param!$E$10,Param!$B$11,Param!$C$11,Param!$D$11,Param!$E$11),0)</f>
        <v>58785</v>
      </c>
      <c r="V1653" s="3">
        <f t="shared" si="619"/>
        <v>35.779062690200853</v>
      </c>
      <c r="W1653" s="3">
        <f t="shared" si="620"/>
        <v>42</v>
      </c>
      <c r="X1653" s="3">
        <f>soli3grenz(K1653,$A$3,Param!$J$9,Param!$J$10,Param!$J$11)*100</f>
        <v>5.5</v>
      </c>
      <c r="Y1653" s="13">
        <f t="shared" si="607"/>
        <v>58785</v>
      </c>
      <c r="Z1653" s="3">
        <f t="shared" si="621"/>
        <v>35.779062690200853</v>
      </c>
      <c r="AA1653" s="13">
        <f t="shared" si="608"/>
        <v>42</v>
      </c>
      <c r="AB1653" s="13">
        <f t="shared" si="609"/>
        <v>-4165.7900000000009</v>
      </c>
      <c r="AC1653" s="13">
        <f t="shared" si="610"/>
        <v>-2.5354777845404755</v>
      </c>
      <c r="AD1653" s="13">
        <f t="shared" si="611"/>
        <v>-2.3099999999999952</v>
      </c>
      <c r="AE1653" s="3">
        <f t="shared" si="612"/>
        <v>0</v>
      </c>
      <c r="AF1653" s="13">
        <f t="shared" si="625"/>
        <v>4165.7900000000009</v>
      </c>
      <c r="AG1653" s="13">
        <f t="shared" si="622"/>
        <v>2.5354777845404755</v>
      </c>
      <c r="AH1653" s="13">
        <f t="shared" si="626"/>
        <v>2.5354777845404755</v>
      </c>
    </row>
    <row r="1654" spans="1:34" x14ac:dyDescent="0.2">
      <c r="A1654" s="8">
        <f t="shared" si="623"/>
        <v>164400</v>
      </c>
      <c r="B1654" s="9">
        <f t="shared" si="624"/>
        <v>164.4</v>
      </c>
      <c r="C1654" s="13">
        <f>tarifest3(A1654,$A$3,Param!$B$5,Param!$C$5,Param!$D$5,Param!$E$5,Param!$B$6,Param!$C$6,Param!$D$6,Param!$E$6)</f>
        <v>59711</v>
      </c>
      <c r="D1654" s="3">
        <f t="shared" si="613"/>
        <v>36.320559610705594</v>
      </c>
      <c r="E1654" s="3">
        <f>tarifest3grenz(A1654,$A$3,Param!$B$5,Param!$C$5,Param!$D$5,Param!$E$5,Param!$B$6,Param!$C$6,Param!$D$6,Param!$E$6)*100</f>
        <v>42</v>
      </c>
      <c r="F1654" s="13">
        <f>soli3(C1654,$A$3,Param!$J$4,Param!$J$5,Param!$J$6)</f>
        <v>3284.1</v>
      </c>
      <c r="G1654" s="3">
        <f>soli3grenz(C1654,$A$3,Param!$J$4,Param!$J$5,Param!$J$6)*100</f>
        <v>5.5</v>
      </c>
      <c r="H1654" s="13">
        <f t="shared" si="604"/>
        <v>62995.1</v>
      </c>
      <c r="I1654" s="3">
        <f t="shared" si="603"/>
        <v>38.318187347931868</v>
      </c>
      <c r="J1654" s="13">
        <f t="shared" si="605"/>
        <v>44.309999999999995</v>
      </c>
      <c r="K1654" s="13">
        <f>tarifest3(A1654,$A$3,Param!$B$10,Param!$C$10,Param!$D$10,Param!$E$10,Param!$B$11,Param!$C$11,Param!$D$11,Param!$E$11)</f>
        <v>64057</v>
      </c>
      <c r="L1654" s="3">
        <f t="shared" si="614"/>
        <v>38.964111922141122</v>
      </c>
      <c r="M1654" s="3">
        <f>tarifest3grenz(A1654,$A$3,Param!$B$10,Param!$C$10,Param!$D$10,Param!$E$10,Param!$B$11,Param!$C$11,Param!$D$11,Param!$E$11)*100</f>
        <v>42</v>
      </c>
      <c r="N1654" s="3">
        <f t="shared" si="615"/>
        <v>49657</v>
      </c>
      <c r="O1654" s="3">
        <f t="shared" si="616"/>
        <v>30.204987834549879</v>
      </c>
      <c r="P1654" s="13">
        <f t="shared" si="606"/>
        <v>115079.99999999999</v>
      </c>
      <c r="Q1654" s="13">
        <f t="shared" si="617"/>
        <v>0</v>
      </c>
      <c r="R1654" s="13">
        <f>tarifest3(A1654-$K$3,$A$3,Param!$B$10,Param!$C$10,Param!$D$10,Param!$E$10,Param!$B$11,Param!$C$11,Param!$D$11,Param!$E$11)</f>
        <v>55417</v>
      </c>
      <c r="S1654" s="3">
        <f t="shared" si="618"/>
        <v>33.708637469586371</v>
      </c>
      <c r="T1654" s="3">
        <f>IF(A1654&lt;$K$3,$K$2,tarifest3grenz(A1654-$K$3,$A$3,Param!$B$10,Param!$C$10,Param!$D$10,Param!$E$10,Param!$B$11,Param!$C$11,Param!$D$11,Param!$E$11))*100</f>
        <v>42</v>
      </c>
      <c r="U1654" s="3">
        <f>MAX(K1654-tarifest3($K$3,$A$3,Param!$B$10,Param!$C$10,Param!$D$10,Param!$E$10,Param!$B$11,Param!$C$11,Param!$D$11,Param!$E$11),0)</f>
        <v>58827</v>
      </c>
      <c r="V1654" s="3">
        <f t="shared" si="619"/>
        <v>35.782846715328468</v>
      </c>
      <c r="W1654" s="3">
        <f t="shared" si="620"/>
        <v>42</v>
      </c>
      <c r="X1654" s="3">
        <f>soli3grenz(K1654,$A$3,Param!$J$9,Param!$J$10,Param!$J$11)*100</f>
        <v>5.5</v>
      </c>
      <c r="Y1654" s="13">
        <f t="shared" si="607"/>
        <v>58827</v>
      </c>
      <c r="Z1654" s="3">
        <f t="shared" si="621"/>
        <v>35.782846715328468</v>
      </c>
      <c r="AA1654" s="13">
        <f t="shared" si="608"/>
        <v>42</v>
      </c>
      <c r="AB1654" s="13">
        <f t="shared" si="609"/>
        <v>-4168.0999999999985</v>
      </c>
      <c r="AC1654" s="13">
        <f t="shared" si="610"/>
        <v>-2.5353406326034005</v>
      </c>
      <c r="AD1654" s="13">
        <f t="shared" si="611"/>
        <v>-2.3099999999999952</v>
      </c>
      <c r="AE1654" s="3">
        <f t="shared" si="612"/>
        <v>0</v>
      </c>
      <c r="AF1654" s="13">
        <f t="shared" si="625"/>
        <v>4168.0999999999985</v>
      </c>
      <c r="AG1654" s="13">
        <f t="shared" si="622"/>
        <v>2.5353406326034005</v>
      </c>
      <c r="AH1654" s="13">
        <f t="shared" si="626"/>
        <v>2.5353406326034005</v>
      </c>
    </row>
    <row r="1655" spans="1:34" x14ac:dyDescent="0.2">
      <c r="A1655" s="8">
        <f t="shared" si="623"/>
        <v>164500</v>
      </c>
      <c r="B1655" s="9">
        <f t="shared" si="624"/>
        <v>164.5</v>
      </c>
      <c r="C1655" s="13">
        <f>tarifest3(A1655,$A$3,Param!$B$5,Param!$C$5,Param!$D$5,Param!$E$5,Param!$B$6,Param!$C$6,Param!$D$6,Param!$E$6)</f>
        <v>59753</v>
      </c>
      <c r="D1655" s="3">
        <f t="shared" si="613"/>
        <v>36.324012158054714</v>
      </c>
      <c r="E1655" s="3">
        <f>tarifest3grenz(A1655,$A$3,Param!$B$5,Param!$C$5,Param!$D$5,Param!$E$5,Param!$B$6,Param!$C$6,Param!$D$6,Param!$E$6)*100</f>
        <v>42</v>
      </c>
      <c r="F1655" s="13">
        <f>soli3(C1655,$A$3,Param!$J$4,Param!$J$5,Param!$J$6)</f>
        <v>3286.41</v>
      </c>
      <c r="G1655" s="3">
        <f>soli3grenz(C1655,$A$3,Param!$J$4,Param!$J$5,Param!$J$6)*100</f>
        <v>5.5</v>
      </c>
      <c r="H1655" s="13">
        <f t="shared" si="604"/>
        <v>63039.41</v>
      </c>
      <c r="I1655" s="3">
        <f t="shared" si="603"/>
        <v>38.321829787234044</v>
      </c>
      <c r="J1655" s="13">
        <f t="shared" si="605"/>
        <v>44.309999999999995</v>
      </c>
      <c r="K1655" s="13">
        <f>tarifest3(A1655,$A$3,Param!$B$10,Param!$C$10,Param!$D$10,Param!$E$10,Param!$B$11,Param!$C$11,Param!$D$11,Param!$E$11)</f>
        <v>64099</v>
      </c>
      <c r="L1655" s="3">
        <f t="shared" si="614"/>
        <v>38.96595744680851</v>
      </c>
      <c r="M1655" s="3">
        <f>tarifest3grenz(A1655,$A$3,Param!$B$10,Param!$C$10,Param!$D$10,Param!$E$10,Param!$B$11,Param!$C$11,Param!$D$11,Param!$E$11)*100</f>
        <v>42</v>
      </c>
      <c r="N1655" s="3">
        <f t="shared" si="615"/>
        <v>49699</v>
      </c>
      <c r="O1655" s="3">
        <f t="shared" si="616"/>
        <v>30.212158054711246</v>
      </c>
      <c r="P1655" s="13">
        <f t="shared" si="606"/>
        <v>115149.99999999999</v>
      </c>
      <c r="Q1655" s="13">
        <f t="shared" si="617"/>
        <v>0</v>
      </c>
      <c r="R1655" s="13">
        <f>tarifest3(A1655-$K$3,$A$3,Param!$B$10,Param!$C$10,Param!$D$10,Param!$E$10,Param!$B$11,Param!$C$11,Param!$D$11,Param!$E$11)</f>
        <v>55459</v>
      </c>
      <c r="S1655" s="3">
        <f t="shared" si="618"/>
        <v>33.713677811550156</v>
      </c>
      <c r="T1655" s="3">
        <f>IF(A1655&lt;$K$3,$K$2,tarifest3grenz(A1655-$K$3,$A$3,Param!$B$10,Param!$C$10,Param!$D$10,Param!$E$10,Param!$B$11,Param!$C$11,Param!$D$11,Param!$E$11))*100</f>
        <v>42</v>
      </c>
      <c r="U1655" s="3">
        <f>MAX(K1655-tarifest3($K$3,$A$3,Param!$B$10,Param!$C$10,Param!$D$10,Param!$E$10,Param!$B$11,Param!$C$11,Param!$D$11,Param!$E$11),0)</f>
        <v>58869</v>
      </c>
      <c r="V1655" s="3">
        <f t="shared" si="619"/>
        <v>35.786626139817628</v>
      </c>
      <c r="W1655" s="3">
        <f t="shared" si="620"/>
        <v>42</v>
      </c>
      <c r="X1655" s="3">
        <f>soli3grenz(K1655,$A$3,Param!$J$9,Param!$J$10,Param!$J$11)*100</f>
        <v>5.5</v>
      </c>
      <c r="Y1655" s="13">
        <f t="shared" si="607"/>
        <v>58869</v>
      </c>
      <c r="Z1655" s="3">
        <f t="shared" si="621"/>
        <v>35.786626139817628</v>
      </c>
      <c r="AA1655" s="13">
        <f t="shared" si="608"/>
        <v>42</v>
      </c>
      <c r="AB1655" s="13">
        <f t="shared" si="609"/>
        <v>-4170.4100000000035</v>
      </c>
      <c r="AC1655" s="13">
        <f t="shared" si="610"/>
        <v>-2.5352036474164166</v>
      </c>
      <c r="AD1655" s="13">
        <f t="shared" si="611"/>
        <v>-2.3099999999999952</v>
      </c>
      <c r="AE1655" s="3">
        <f t="shared" si="612"/>
        <v>0</v>
      </c>
      <c r="AF1655" s="13">
        <f t="shared" si="625"/>
        <v>4170.4100000000035</v>
      </c>
      <c r="AG1655" s="13">
        <f t="shared" si="622"/>
        <v>2.5352036474164166</v>
      </c>
      <c r="AH1655" s="13">
        <f t="shared" si="626"/>
        <v>2.5352036474164166</v>
      </c>
    </row>
    <row r="1656" spans="1:34" x14ac:dyDescent="0.2">
      <c r="A1656" s="8">
        <f t="shared" si="623"/>
        <v>164600</v>
      </c>
      <c r="B1656" s="9">
        <f t="shared" si="624"/>
        <v>164.6</v>
      </c>
      <c r="C1656" s="13">
        <f>tarifest3(A1656,$A$3,Param!$B$5,Param!$C$5,Param!$D$5,Param!$E$5,Param!$B$6,Param!$C$6,Param!$D$6,Param!$E$6)</f>
        <v>59795</v>
      </c>
      <c r="D1656" s="3">
        <f t="shared" si="613"/>
        <v>36.327460510328066</v>
      </c>
      <c r="E1656" s="3">
        <f>tarifest3grenz(A1656,$A$3,Param!$B$5,Param!$C$5,Param!$D$5,Param!$E$5,Param!$B$6,Param!$C$6,Param!$D$6,Param!$E$6)*100</f>
        <v>42</v>
      </c>
      <c r="F1656" s="13">
        <f>soli3(C1656,$A$3,Param!$J$4,Param!$J$5,Param!$J$6)</f>
        <v>3288.72</v>
      </c>
      <c r="G1656" s="3">
        <f>soli3grenz(C1656,$A$3,Param!$J$4,Param!$J$5,Param!$J$6)*100</f>
        <v>5.5</v>
      </c>
      <c r="H1656" s="13">
        <f t="shared" si="604"/>
        <v>63083.72</v>
      </c>
      <c r="I1656" s="3">
        <f t="shared" si="603"/>
        <v>38.325467800729044</v>
      </c>
      <c r="J1656" s="13">
        <f t="shared" si="605"/>
        <v>44.309999999999995</v>
      </c>
      <c r="K1656" s="13">
        <f>tarifest3(A1656,$A$3,Param!$B$10,Param!$C$10,Param!$D$10,Param!$E$10,Param!$B$11,Param!$C$11,Param!$D$11,Param!$E$11)</f>
        <v>64141</v>
      </c>
      <c r="L1656" s="3">
        <f t="shared" si="614"/>
        <v>38.9678007290401</v>
      </c>
      <c r="M1656" s="3">
        <f>tarifest3grenz(A1656,$A$3,Param!$B$10,Param!$C$10,Param!$D$10,Param!$E$10,Param!$B$11,Param!$C$11,Param!$D$11,Param!$E$11)*100</f>
        <v>42</v>
      </c>
      <c r="N1656" s="3">
        <f t="shared" si="615"/>
        <v>49741</v>
      </c>
      <c r="O1656" s="3">
        <f t="shared" si="616"/>
        <v>30.21931956257594</v>
      </c>
      <c r="P1656" s="13">
        <f t="shared" si="606"/>
        <v>115219.99999999999</v>
      </c>
      <c r="Q1656" s="13">
        <f t="shared" si="617"/>
        <v>0</v>
      </c>
      <c r="R1656" s="13">
        <f>tarifest3(A1656-$K$3,$A$3,Param!$B$10,Param!$C$10,Param!$D$10,Param!$E$10,Param!$B$11,Param!$C$11,Param!$D$11,Param!$E$11)</f>
        <v>55501</v>
      </c>
      <c r="S1656" s="3">
        <f t="shared" si="618"/>
        <v>33.718712029161601</v>
      </c>
      <c r="T1656" s="3">
        <f>IF(A1656&lt;$K$3,$K$2,tarifest3grenz(A1656-$K$3,$A$3,Param!$B$10,Param!$C$10,Param!$D$10,Param!$E$10,Param!$B$11,Param!$C$11,Param!$D$11,Param!$E$11))*100</f>
        <v>42</v>
      </c>
      <c r="U1656" s="3">
        <f>MAX(K1656-tarifest3($K$3,$A$3,Param!$B$10,Param!$C$10,Param!$D$10,Param!$E$10,Param!$B$11,Param!$C$11,Param!$D$11,Param!$E$11),0)</f>
        <v>58911</v>
      </c>
      <c r="V1656" s="3">
        <f t="shared" si="619"/>
        <v>35.790400972053469</v>
      </c>
      <c r="W1656" s="3">
        <f t="shared" si="620"/>
        <v>42</v>
      </c>
      <c r="X1656" s="3">
        <f>soli3grenz(K1656,$A$3,Param!$J$9,Param!$J$10,Param!$J$11)*100</f>
        <v>5.5</v>
      </c>
      <c r="Y1656" s="13">
        <f t="shared" si="607"/>
        <v>58911</v>
      </c>
      <c r="Z1656" s="3">
        <f t="shared" si="621"/>
        <v>35.790400972053469</v>
      </c>
      <c r="AA1656" s="13">
        <f t="shared" si="608"/>
        <v>42</v>
      </c>
      <c r="AB1656" s="13">
        <f t="shared" si="609"/>
        <v>-4172.7200000000012</v>
      </c>
      <c r="AC1656" s="13">
        <f t="shared" si="610"/>
        <v>-2.5350668286755749</v>
      </c>
      <c r="AD1656" s="13">
        <f t="shared" si="611"/>
        <v>-2.3099999999999952</v>
      </c>
      <c r="AE1656" s="3">
        <f t="shared" si="612"/>
        <v>0</v>
      </c>
      <c r="AF1656" s="13">
        <f t="shared" si="625"/>
        <v>4172.7200000000012</v>
      </c>
      <c r="AG1656" s="13">
        <f t="shared" si="622"/>
        <v>2.5350668286755749</v>
      </c>
      <c r="AH1656" s="13">
        <f t="shared" si="626"/>
        <v>2.5350668286755749</v>
      </c>
    </row>
    <row r="1657" spans="1:34" x14ac:dyDescent="0.2">
      <c r="A1657" s="8">
        <f t="shared" si="623"/>
        <v>164700</v>
      </c>
      <c r="B1657" s="9">
        <f t="shared" si="624"/>
        <v>164.7</v>
      </c>
      <c r="C1657" s="13">
        <f>tarifest3(A1657,$A$3,Param!$B$5,Param!$C$5,Param!$D$5,Param!$E$5,Param!$B$6,Param!$C$6,Param!$D$6,Param!$E$6)</f>
        <v>59837</v>
      </c>
      <c r="D1657" s="3">
        <f t="shared" si="613"/>
        <v>36.33090467516697</v>
      </c>
      <c r="E1657" s="3">
        <f>tarifest3grenz(A1657,$A$3,Param!$B$5,Param!$C$5,Param!$D$5,Param!$E$5,Param!$B$6,Param!$C$6,Param!$D$6,Param!$E$6)*100</f>
        <v>42</v>
      </c>
      <c r="F1657" s="13">
        <f>soli3(C1657,$A$3,Param!$J$4,Param!$J$5,Param!$J$6)</f>
        <v>3291.03</v>
      </c>
      <c r="G1657" s="3">
        <f>soli3grenz(C1657,$A$3,Param!$J$4,Param!$J$5,Param!$J$6)*100</f>
        <v>5.5</v>
      </c>
      <c r="H1657" s="13">
        <f t="shared" si="604"/>
        <v>63128.03</v>
      </c>
      <c r="I1657" s="3">
        <f t="shared" si="603"/>
        <v>38.329101396478443</v>
      </c>
      <c r="J1657" s="13">
        <f t="shared" si="605"/>
        <v>44.309999999999995</v>
      </c>
      <c r="K1657" s="13">
        <f>tarifest3(A1657,$A$3,Param!$B$10,Param!$C$10,Param!$D$10,Param!$E$10,Param!$B$11,Param!$C$11,Param!$D$11,Param!$E$11)</f>
        <v>64183</v>
      </c>
      <c r="L1657" s="3">
        <f t="shared" si="614"/>
        <v>38.969641772920461</v>
      </c>
      <c r="M1657" s="3">
        <f>tarifest3grenz(A1657,$A$3,Param!$B$10,Param!$C$10,Param!$D$10,Param!$E$10,Param!$B$11,Param!$C$11,Param!$D$11,Param!$E$11)*100</f>
        <v>42</v>
      </c>
      <c r="N1657" s="3">
        <f t="shared" si="615"/>
        <v>49783</v>
      </c>
      <c r="O1657" s="3">
        <f t="shared" si="616"/>
        <v>30.226472374013358</v>
      </c>
      <c r="P1657" s="13">
        <f t="shared" si="606"/>
        <v>115289.99999999999</v>
      </c>
      <c r="Q1657" s="13">
        <f t="shared" si="617"/>
        <v>0</v>
      </c>
      <c r="R1657" s="13">
        <f>tarifest3(A1657-$K$3,$A$3,Param!$B$10,Param!$C$10,Param!$D$10,Param!$E$10,Param!$B$11,Param!$C$11,Param!$D$11,Param!$E$11)</f>
        <v>55543</v>
      </c>
      <c r="S1657" s="3">
        <f t="shared" si="618"/>
        <v>33.7237401335762</v>
      </c>
      <c r="T1657" s="3">
        <f>IF(A1657&lt;$K$3,$K$2,tarifest3grenz(A1657-$K$3,$A$3,Param!$B$10,Param!$C$10,Param!$D$10,Param!$E$10,Param!$B$11,Param!$C$11,Param!$D$11,Param!$E$11))*100</f>
        <v>42</v>
      </c>
      <c r="U1657" s="3">
        <f>MAX(K1657-tarifest3($K$3,$A$3,Param!$B$10,Param!$C$10,Param!$D$10,Param!$E$10,Param!$B$11,Param!$C$11,Param!$D$11,Param!$E$11),0)</f>
        <v>58953</v>
      </c>
      <c r="V1657" s="3">
        <f t="shared" si="619"/>
        <v>35.794171220400727</v>
      </c>
      <c r="W1657" s="3">
        <f t="shared" si="620"/>
        <v>42</v>
      </c>
      <c r="X1657" s="3">
        <f>soli3grenz(K1657,$A$3,Param!$J$9,Param!$J$10,Param!$J$11)*100</f>
        <v>5.5</v>
      </c>
      <c r="Y1657" s="13">
        <f t="shared" si="607"/>
        <v>58953</v>
      </c>
      <c r="Z1657" s="3">
        <f t="shared" si="621"/>
        <v>35.794171220400727</v>
      </c>
      <c r="AA1657" s="13">
        <f t="shared" si="608"/>
        <v>42</v>
      </c>
      <c r="AB1657" s="13">
        <f t="shared" si="609"/>
        <v>-4175.0299999999988</v>
      </c>
      <c r="AC1657" s="13">
        <f t="shared" si="610"/>
        <v>-2.5349301760777152</v>
      </c>
      <c r="AD1657" s="13">
        <f t="shared" si="611"/>
        <v>-2.3099999999999952</v>
      </c>
      <c r="AE1657" s="3">
        <f t="shared" si="612"/>
        <v>0</v>
      </c>
      <c r="AF1657" s="13">
        <f t="shared" si="625"/>
        <v>4175.0299999999988</v>
      </c>
      <c r="AG1657" s="13">
        <f t="shared" si="622"/>
        <v>2.5349301760777152</v>
      </c>
      <c r="AH1657" s="13">
        <f t="shared" si="626"/>
        <v>2.5349301760777152</v>
      </c>
    </row>
    <row r="1658" spans="1:34" x14ac:dyDescent="0.2">
      <c r="A1658" s="8">
        <f t="shared" si="623"/>
        <v>164800</v>
      </c>
      <c r="B1658" s="9">
        <f t="shared" si="624"/>
        <v>164.8</v>
      </c>
      <c r="C1658" s="13">
        <f>tarifest3(A1658,$A$3,Param!$B$5,Param!$C$5,Param!$D$5,Param!$E$5,Param!$B$6,Param!$C$6,Param!$D$6,Param!$E$6)</f>
        <v>59879</v>
      </c>
      <c r="D1658" s="3">
        <f t="shared" si="613"/>
        <v>36.334344660194176</v>
      </c>
      <c r="E1658" s="3">
        <f>tarifest3grenz(A1658,$A$3,Param!$B$5,Param!$C$5,Param!$D$5,Param!$E$5,Param!$B$6,Param!$C$6,Param!$D$6,Param!$E$6)*100</f>
        <v>42</v>
      </c>
      <c r="F1658" s="13">
        <f>soli3(C1658,$A$3,Param!$J$4,Param!$J$5,Param!$J$6)</f>
        <v>3293.34</v>
      </c>
      <c r="G1658" s="3">
        <f>soli3grenz(C1658,$A$3,Param!$J$4,Param!$J$5,Param!$J$6)*100</f>
        <v>5.5</v>
      </c>
      <c r="H1658" s="13">
        <f t="shared" si="604"/>
        <v>63172.34</v>
      </c>
      <c r="I1658" s="3">
        <f t="shared" si="603"/>
        <v>38.33273058252427</v>
      </c>
      <c r="J1658" s="13">
        <f t="shared" si="605"/>
        <v>44.309999999999995</v>
      </c>
      <c r="K1658" s="13">
        <f>tarifest3(A1658,$A$3,Param!$B$10,Param!$C$10,Param!$D$10,Param!$E$10,Param!$B$11,Param!$C$11,Param!$D$11,Param!$E$11)</f>
        <v>64225</v>
      </c>
      <c r="L1658" s="3">
        <f t="shared" si="614"/>
        <v>38.971480582524272</v>
      </c>
      <c r="M1658" s="3">
        <f>tarifest3grenz(A1658,$A$3,Param!$B$10,Param!$C$10,Param!$D$10,Param!$E$10,Param!$B$11,Param!$C$11,Param!$D$11,Param!$E$11)*100</f>
        <v>42</v>
      </c>
      <c r="N1658" s="3">
        <f t="shared" si="615"/>
        <v>49825</v>
      </c>
      <c r="O1658" s="3">
        <f t="shared" si="616"/>
        <v>30.233616504854371</v>
      </c>
      <c r="P1658" s="13">
        <f t="shared" si="606"/>
        <v>115359.99999999999</v>
      </c>
      <c r="Q1658" s="13">
        <f t="shared" si="617"/>
        <v>0</v>
      </c>
      <c r="R1658" s="13">
        <f>tarifest3(A1658-$K$3,$A$3,Param!$B$10,Param!$C$10,Param!$D$10,Param!$E$10,Param!$B$11,Param!$C$11,Param!$D$11,Param!$E$11)</f>
        <v>55585</v>
      </c>
      <c r="S1658" s="3">
        <f t="shared" si="618"/>
        <v>33.728762135922331</v>
      </c>
      <c r="T1658" s="3">
        <f>IF(A1658&lt;$K$3,$K$2,tarifest3grenz(A1658-$K$3,$A$3,Param!$B$10,Param!$C$10,Param!$D$10,Param!$E$10,Param!$B$11,Param!$C$11,Param!$D$11,Param!$E$11))*100</f>
        <v>42</v>
      </c>
      <c r="U1658" s="3">
        <f>MAX(K1658-tarifest3($K$3,$A$3,Param!$B$10,Param!$C$10,Param!$D$10,Param!$E$10,Param!$B$11,Param!$C$11,Param!$D$11,Param!$E$11),0)</f>
        <v>58995</v>
      </c>
      <c r="V1658" s="3">
        <f t="shared" si="619"/>
        <v>35.797936893203882</v>
      </c>
      <c r="W1658" s="3">
        <f t="shared" si="620"/>
        <v>42</v>
      </c>
      <c r="X1658" s="3">
        <f>soli3grenz(K1658,$A$3,Param!$J$9,Param!$J$10,Param!$J$11)*100</f>
        <v>5.5</v>
      </c>
      <c r="Y1658" s="13">
        <f t="shared" si="607"/>
        <v>58995</v>
      </c>
      <c r="Z1658" s="3">
        <f t="shared" si="621"/>
        <v>35.797936893203882</v>
      </c>
      <c r="AA1658" s="13">
        <f t="shared" si="608"/>
        <v>42</v>
      </c>
      <c r="AB1658" s="13">
        <f t="shared" si="609"/>
        <v>-4177.3399999999965</v>
      </c>
      <c r="AC1658" s="13">
        <f t="shared" si="610"/>
        <v>-2.534793689320388</v>
      </c>
      <c r="AD1658" s="13">
        <f t="shared" si="611"/>
        <v>-2.3099999999999952</v>
      </c>
      <c r="AE1658" s="3">
        <f t="shared" si="612"/>
        <v>0</v>
      </c>
      <c r="AF1658" s="13">
        <f t="shared" si="625"/>
        <v>4177.3399999999965</v>
      </c>
      <c r="AG1658" s="13">
        <f t="shared" si="622"/>
        <v>2.534793689320388</v>
      </c>
      <c r="AH1658" s="13">
        <f t="shared" si="626"/>
        <v>2.534793689320388</v>
      </c>
    </row>
    <row r="1659" spans="1:34" x14ac:dyDescent="0.2">
      <c r="A1659" s="8">
        <f t="shared" si="623"/>
        <v>164900</v>
      </c>
      <c r="B1659" s="9">
        <f t="shared" si="624"/>
        <v>164.9</v>
      </c>
      <c r="C1659" s="13">
        <f>tarifest3(A1659,$A$3,Param!$B$5,Param!$C$5,Param!$D$5,Param!$E$5,Param!$B$6,Param!$C$6,Param!$D$6,Param!$E$6)</f>
        <v>59921</v>
      </c>
      <c r="D1659" s="3">
        <f t="shared" si="613"/>
        <v>36.33778047301395</v>
      </c>
      <c r="E1659" s="3">
        <f>tarifest3grenz(A1659,$A$3,Param!$B$5,Param!$C$5,Param!$D$5,Param!$E$5,Param!$B$6,Param!$C$6,Param!$D$6,Param!$E$6)*100</f>
        <v>42</v>
      </c>
      <c r="F1659" s="13">
        <f>soli3(C1659,$A$3,Param!$J$4,Param!$J$5,Param!$J$6)</f>
        <v>3295.65</v>
      </c>
      <c r="G1659" s="3">
        <f>soli3grenz(C1659,$A$3,Param!$J$4,Param!$J$5,Param!$J$6)*100</f>
        <v>5.5</v>
      </c>
      <c r="H1659" s="13">
        <f t="shared" si="604"/>
        <v>63216.65</v>
      </c>
      <c r="I1659" s="3">
        <f t="shared" si="603"/>
        <v>38.336355366889023</v>
      </c>
      <c r="J1659" s="13">
        <f t="shared" si="605"/>
        <v>44.309999999999995</v>
      </c>
      <c r="K1659" s="13">
        <f>tarifest3(A1659,$A$3,Param!$B$10,Param!$C$10,Param!$D$10,Param!$E$10,Param!$B$11,Param!$C$11,Param!$D$11,Param!$E$11)</f>
        <v>64267</v>
      </c>
      <c r="L1659" s="3">
        <f t="shared" si="614"/>
        <v>38.973317161916313</v>
      </c>
      <c r="M1659" s="3">
        <f>tarifest3grenz(A1659,$A$3,Param!$B$10,Param!$C$10,Param!$D$10,Param!$E$10,Param!$B$11,Param!$C$11,Param!$D$11,Param!$E$11)*100</f>
        <v>42</v>
      </c>
      <c r="N1659" s="3">
        <f t="shared" si="615"/>
        <v>49867</v>
      </c>
      <c r="O1659" s="3">
        <f t="shared" si="616"/>
        <v>30.240751970891449</v>
      </c>
      <c r="P1659" s="13">
        <f t="shared" si="606"/>
        <v>115429.99999999999</v>
      </c>
      <c r="Q1659" s="13">
        <f t="shared" si="617"/>
        <v>0</v>
      </c>
      <c r="R1659" s="13">
        <f>tarifest3(A1659-$K$3,$A$3,Param!$B$10,Param!$C$10,Param!$D$10,Param!$E$10,Param!$B$11,Param!$C$11,Param!$D$11,Param!$E$11)</f>
        <v>55627</v>
      </c>
      <c r="S1659" s="3">
        <f t="shared" si="618"/>
        <v>33.733778047301392</v>
      </c>
      <c r="T1659" s="3">
        <f>IF(A1659&lt;$K$3,$K$2,tarifest3grenz(A1659-$K$3,$A$3,Param!$B$10,Param!$C$10,Param!$D$10,Param!$E$10,Param!$B$11,Param!$C$11,Param!$D$11,Param!$E$11))*100</f>
        <v>42</v>
      </c>
      <c r="U1659" s="3">
        <f>MAX(K1659-tarifest3($K$3,$A$3,Param!$B$10,Param!$C$10,Param!$D$10,Param!$E$10,Param!$B$11,Param!$C$11,Param!$D$11,Param!$E$11),0)</f>
        <v>59037</v>
      </c>
      <c r="V1659" s="3">
        <f t="shared" si="619"/>
        <v>35.801697998787148</v>
      </c>
      <c r="W1659" s="3">
        <f t="shared" si="620"/>
        <v>42</v>
      </c>
      <c r="X1659" s="3">
        <f>soli3grenz(K1659,$A$3,Param!$J$9,Param!$J$10,Param!$J$11)*100</f>
        <v>5.5</v>
      </c>
      <c r="Y1659" s="13">
        <f t="shared" si="607"/>
        <v>59037</v>
      </c>
      <c r="Z1659" s="3">
        <f t="shared" si="621"/>
        <v>35.801697998787148</v>
      </c>
      <c r="AA1659" s="13">
        <f t="shared" si="608"/>
        <v>42</v>
      </c>
      <c r="AB1659" s="13">
        <f t="shared" si="609"/>
        <v>-4179.6500000000015</v>
      </c>
      <c r="AC1659" s="13">
        <f t="shared" si="610"/>
        <v>-2.5346573681018754</v>
      </c>
      <c r="AD1659" s="13">
        <f t="shared" si="611"/>
        <v>-2.3099999999999952</v>
      </c>
      <c r="AE1659" s="3">
        <f t="shared" si="612"/>
        <v>0</v>
      </c>
      <c r="AF1659" s="13">
        <f t="shared" si="625"/>
        <v>4179.6500000000015</v>
      </c>
      <c r="AG1659" s="13">
        <f t="shared" si="622"/>
        <v>2.5346573681018754</v>
      </c>
      <c r="AH1659" s="13">
        <f t="shared" si="626"/>
        <v>2.5346573681018754</v>
      </c>
    </row>
    <row r="1660" spans="1:34" x14ac:dyDescent="0.2">
      <c r="A1660" s="8">
        <f t="shared" si="623"/>
        <v>165000</v>
      </c>
      <c r="B1660" s="9">
        <f t="shared" si="624"/>
        <v>165</v>
      </c>
      <c r="C1660" s="13">
        <f>tarifest3(A1660,$A$3,Param!$B$5,Param!$C$5,Param!$D$5,Param!$E$5,Param!$B$6,Param!$C$6,Param!$D$6,Param!$E$6)</f>
        <v>59963</v>
      </c>
      <c r="D1660" s="3">
        <f t="shared" si="613"/>
        <v>36.341212121212116</v>
      </c>
      <c r="E1660" s="3">
        <f>tarifest3grenz(A1660,$A$3,Param!$B$5,Param!$C$5,Param!$D$5,Param!$E$5,Param!$B$6,Param!$C$6,Param!$D$6,Param!$E$6)*100</f>
        <v>42</v>
      </c>
      <c r="F1660" s="13">
        <f>soli3(C1660,$A$3,Param!$J$4,Param!$J$5,Param!$J$6)</f>
        <v>3297.96</v>
      </c>
      <c r="G1660" s="3">
        <f>soli3grenz(C1660,$A$3,Param!$J$4,Param!$J$5,Param!$J$6)*100</f>
        <v>5.5</v>
      </c>
      <c r="H1660" s="13">
        <f t="shared" si="604"/>
        <v>63260.959999999999</v>
      </c>
      <c r="I1660" s="3">
        <f t="shared" si="603"/>
        <v>38.339975757575758</v>
      </c>
      <c r="J1660" s="13">
        <f t="shared" si="605"/>
        <v>44.309999999999995</v>
      </c>
      <c r="K1660" s="13">
        <f>tarifest3(A1660,$A$3,Param!$B$10,Param!$C$10,Param!$D$10,Param!$E$10,Param!$B$11,Param!$C$11,Param!$D$11,Param!$E$11)</f>
        <v>64309</v>
      </c>
      <c r="L1660" s="3">
        <f t="shared" si="614"/>
        <v>38.975151515151509</v>
      </c>
      <c r="M1660" s="3">
        <f>tarifest3grenz(A1660,$A$3,Param!$B$10,Param!$C$10,Param!$D$10,Param!$E$10,Param!$B$11,Param!$C$11,Param!$D$11,Param!$E$11)*100</f>
        <v>42</v>
      </c>
      <c r="N1660" s="3">
        <f t="shared" si="615"/>
        <v>49909</v>
      </c>
      <c r="O1660" s="3">
        <f t="shared" si="616"/>
        <v>30.24787878787879</v>
      </c>
      <c r="P1660" s="13">
        <f t="shared" si="606"/>
        <v>115499.99999999999</v>
      </c>
      <c r="Q1660" s="13">
        <f t="shared" si="617"/>
        <v>0</v>
      </c>
      <c r="R1660" s="13">
        <f>tarifest3(A1660-$K$3,$A$3,Param!$B$10,Param!$C$10,Param!$D$10,Param!$E$10,Param!$B$11,Param!$C$11,Param!$D$11,Param!$E$11)</f>
        <v>55669</v>
      </c>
      <c r="S1660" s="3">
        <f t="shared" si="618"/>
        <v>33.738787878787882</v>
      </c>
      <c r="T1660" s="3">
        <f>IF(A1660&lt;$K$3,$K$2,tarifest3grenz(A1660-$K$3,$A$3,Param!$B$10,Param!$C$10,Param!$D$10,Param!$E$10,Param!$B$11,Param!$C$11,Param!$D$11,Param!$E$11))*100</f>
        <v>42</v>
      </c>
      <c r="U1660" s="3">
        <f>MAX(K1660-tarifest3($K$3,$A$3,Param!$B$10,Param!$C$10,Param!$D$10,Param!$E$10,Param!$B$11,Param!$C$11,Param!$D$11,Param!$E$11),0)</f>
        <v>59079</v>
      </c>
      <c r="V1660" s="3">
        <f t="shared" si="619"/>
        <v>35.805454545454545</v>
      </c>
      <c r="W1660" s="3">
        <f t="shared" si="620"/>
        <v>42</v>
      </c>
      <c r="X1660" s="3">
        <f>soli3grenz(K1660,$A$3,Param!$J$9,Param!$J$10,Param!$J$11)*100</f>
        <v>5.5</v>
      </c>
      <c r="Y1660" s="13">
        <f t="shared" si="607"/>
        <v>59079</v>
      </c>
      <c r="Z1660" s="3">
        <f t="shared" si="621"/>
        <v>35.805454545454545</v>
      </c>
      <c r="AA1660" s="13">
        <f t="shared" si="608"/>
        <v>42</v>
      </c>
      <c r="AB1660" s="13">
        <f t="shared" si="609"/>
        <v>-4181.9599999999991</v>
      </c>
      <c r="AC1660" s="13">
        <f t="shared" si="610"/>
        <v>-2.5345212121212128</v>
      </c>
      <c r="AD1660" s="13">
        <f t="shared" si="611"/>
        <v>-2.3099999999999952</v>
      </c>
      <c r="AE1660" s="3">
        <f t="shared" si="612"/>
        <v>0</v>
      </c>
      <c r="AF1660" s="13">
        <f t="shared" si="625"/>
        <v>4181.9599999999991</v>
      </c>
      <c r="AG1660" s="13">
        <f t="shared" si="622"/>
        <v>2.5345212121212128</v>
      </c>
      <c r="AH1660" s="13">
        <f t="shared" si="626"/>
        <v>2.5345212121212128</v>
      </c>
    </row>
    <row r="1661" spans="1:34" x14ac:dyDescent="0.2">
      <c r="A1661" s="8">
        <f t="shared" si="623"/>
        <v>165100</v>
      </c>
      <c r="B1661" s="9">
        <f t="shared" si="624"/>
        <v>165.1</v>
      </c>
      <c r="C1661" s="13">
        <f>tarifest3(A1661,$A$3,Param!$B$5,Param!$C$5,Param!$D$5,Param!$E$5,Param!$B$6,Param!$C$6,Param!$D$6,Param!$E$6)</f>
        <v>60005</v>
      </c>
      <c r="D1661" s="3">
        <f t="shared" si="613"/>
        <v>36.344639612356147</v>
      </c>
      <c r="E1661" s="3">
        <f>tarifest3grenz(A1661,$A$3,Param!$B$5,Param!$C$5,Param!$D$5,Param!$E$5,Param!$B$6,Param!$C$6,Param!$D$6,Param!$E$6)*100</f>
        <v>42</v>
      </c>
      <c r="F1661" s="13">
        <f>soli3(C1661,$A$3,Param!$J$4,Param!$J$5,Param!$J$6)</f>
        <v>3300.27</v>
      </c>
      <c r="G1661" s="3">
        <f>soli3grenz(C1661,$A$3,Param!$J$4,Param!$J$5,Param!$J$6)*100</f>
        <v>5.5</v>
      </c>
      <c r="H1661" s="13">
        <f t="shared" si="604"/>
        <v>63305.27</v>
      </c>
      <c r="I1661" s="3">
        <f t="shared" ref="I1661:I1724" si="627">IF($A1661=0,0,H1661/$A1661*100)</f>
        <v>38.343591762568138</v>
      </c>
      <c r="J1661" s="13">
        <f t="shared" si="605"/>
        <v>44.309999999999995</v>
      </c>
      <c r="K1661" s="13">
        <f>tarifest3(A1661,$A$3,Param!$B$10,Param!$C$10,Param!$D$10,Param!$E$10,Param!$B$11,Param!$C$11,Param!$D$11,Param!$E$11)</f>
        <v>64351</v>
      </c>
      <c r="L1661" s="3">
        <f t="shared" si="614"/>
        <v>38.976983646274988</v>
      </c>
      <c r="M1661" s="3">
        <f>tarifest3grenz(A1661,$A$3,Param!$B$10,Param!$C$10,Param!$D$10,Param!$E$10,Param!$B$11,Param!$C$11,Param!$D$11,Param!$E$11)*100</f>
        <v>42</v>
      </c>
      <c r="N1661" s="3">
        <f t="shared" si="615"/>
        <v>49951</v>
      </c>
      <c r="O1661" s="3">
        <f t="shared" si="616"/>
        <v>30.254996971532407</v>
      </c>
      <c r="P1661" s="13">
        <f t="shared" si="606"/>
        <v>115569.99999999999</v>
      </c>
      <c r="Q1661" s="13">
        <f t="shared" si="617"/>
        <v>0</v>
      </c>
      <c r="R1661" s="13">
        <f>tarifest3(A1661-$K$3,$A$3,Param!$B$10,Param!$C$10,Param!$D$10,Param!$E$10,Param!$B$11,Param!$C$11,Param!$D$11,Param!$E$11)</f>
        <v>55711</v>
      </c>
      <c r="S1661" s="3">
        <f t="shared" si="618"/>
        <v>33.743791641429439</v>
      </c>
      <c r="T1661" s="3">
        <f>IF(A1661&lt;$K$3,$K$2,tarifest3grenz(A1661-$K$3,$A$3,Param!$B$10,Param!$C$10,Param!$D$10,Param!$E$10,Param!$B$11,Param!$C$11,Param!$D$11,Param!$E$11))*100</f>
        <v>42</v>
      </c>
      <c r="U1661" s="3">
        <f>MAX(K1661-tarifest3($K$3,$A$3,Param!$B$10,Param!$C$10,Param!$D$10,Param!$E$10,Param!$B$11,Param!$C$11,Param!$D$11,Param!$E$11),0)</f>
        <v>59121</v>
      </c>
      <c r="V1661" s="3">
        <f t="shared" si="619"/>
        <v>35.809206541490006</v>
      </c>
      <c r="W1661" s="3">
        <f t="shared" si="620"/>
        <v>42</v>
      </c>
      <c r="X1661" s="3">
        <f>soli3grenz(K1661,$A$3,Param!$J$9,Param!$J$10,Param!$J$11)*100</f>
        <v>5.5</v>
      </c>
      <c r="Y1661" s="13">
        <f t="shared" si="607"/>
        <v>59121</v>
      </c>
      <c r="Z1661" s="3">
        <f t="shared" si="621"/>
        <v>35.809206541490006</v>
      </c>
      <c r="AA1661" s="13">
        <f t="shared" si="608"/>
        <v>42</v>
      </c>
      <c r="AB1661" s="13">
        <f t="shared" si="609"/>
        <v>-4184.2699999999968</v>
      </c>
      <c r="AC1661" s="13">
        <f t="shared" si="610"/>
        <v>-2.5343852210781321</v>
      </c>
      <c r="AD1661" s="13">
        <f t="shared" si="611"/>
        <v>-2.3099999999999952</v>
      </c>
      <c r="AE1661" s="3">
        <f t="shared" si="612"/>
        <v>0</v>
      </c>
      <c r="AF1661" s="13">
        <f t="shared" si="625"/>
        <v>4184.2699999999968</v>
      </c>
      <c r="AG1661" s="13">
        <f t="shared" si="622"/>
        <v>2.5343852210781321</v>
      </c>
      <c r="AH1661" s="13">
        <f t="shared" si="626"/>
        <v>2.5343852210781321</v>
      </c>
    </row>
    <row r="1662" spans="1:34" x14ac:dyDescent="0.2">
      <c r="A1662" s="8">
        <f t="shared" si="623"/>
        <v>165200</v>
      </c>
      <c r="B1662" s="9">
        <f t="shared" si="624"/>
        <v>165.2</v>
      </c>
      <c r="C1662" s="13">
        <f>tarifest3(A1662,$A$3,Param!$B$5,Param!$C$5,Param!$D$5,Param!$E$5,Param!$B$6,Param!$C$6,Param!$D$6,Param!$E$6)</f>
        <v>60047</v>
      </c>
      <c r="D1662" s="3">
        <f t="shared" si="613"/>
        <v>36.348062953995161</v>
      </c>
      <c r="E1662" s="3">
        <f>tarifest3grenz(A1662,$A$3,Param!$B$5,Param!$C$5,Param!$D$5,Param!$E$5,Param!$B$6,Param!$C$6,Param!$D$6,Param!$E$6)*100</f>
        <v>42</v>
      </c>
      <c r="F1662" s="13">
        <f>soli3(C1662,$A$3,Param!$J$4,Param!$J$5,Param!$J$6)</f>
        <v>3302.58</v>
      </c>
      <c r="G1662" s="3">
        <f>soli3grenz(C1662,$A$3,Param!$J$4,Param!$J$5,Param!$J$6)*100</f>
        <v>5.5</v>
      </c>
      <c r="H1662" s="13">
        <f t="shared" si="604"/>
        <v>63349.58</v>
      </c>
      <c r="I1662" s="3">
        <f t="shared" si="627"/>
        <v>38.347203389830511</v>
      </c>
      <c r="J1662" s="13">
        <f t="shared" si="605"/>
        <v>44.309999999999995</v>
      </c>
      <c r="K1662" s="13">
        <f>tarifest3(A1662,$A$3,Param!$B$10,Param!$C$10,Param!$D$10,Param!$E$10,Param!$B$11,Param!$C$11,Param!$D$11,Param!$E$11)</f>
        <v>64393</v>
      </c>
      <c r="L1662" s="3">
        <f t="shared" si="614"/>
        <v>38.978813559322035</v>
      </c>
      <c r="M1662" s="3">
        <f>tarifest3grenz(A1662,$A$3,Param!$B$10,Param!$C$10,Param!$D$10,Param!$E$10,Param!$B$11,Param!$C$11,Param!$D$11,Param!$E$11)*100</f>
        <v>42</v>
      </c>
      <c r="N1662" s="3">
        <f t="shared" si="615"/>
        <v>49993</v>
      </c>
      <c r="O1662" s="3">
        <f t="shared" si="616"/>
        <v>30.262106537530265</v>
      </c>
      <c r="P1662" s="13">
        <f t="shared" si="606"/>
        <v>115639.99999999999</v>
      </c>
      <c r="Q1662" s="13">
        <f t="shared" si="617"/>
        <v>0</v>
      </c>
      <c r="R1662" s="13">
        <f>tarifest3(A1662-$K$3,$A$3,Param!$B$10,Param!$C$10,Param!$D$10,Param!$E$10,Param!$B$11,Param!$C$11,Param!$D$11,Param!$E$11)</f>
        <v>55753</v>
      </c>
      <c r="S1662" s="3">
        <f t="shared" si="618"/>
        <v>33.748789346246973</v>
      </c>
      <c r="T1662" s="3">
        <f>IF(A1662&lt;$K$3,$K$2,tarifest3grenz(A1662-$K$3,$A$3,Param!$B$10,Param!$C$10,Param!$D$10,Param!$E$10,Param!$B$11,Param!$C$11,Param!$D$11,Param!$E$11))*100</f>
        <v>42</v>
      </c>
      <c r="U1662" s="3">
        <f>MAX(K1662-tarifest3($K$3,$A$3,Param!$B$10,Param!$C$10,Param!$D$10,Param!$E$10,Param!$B$11,Param!$C$11,Param!$D$11,Param!$E$11),0)</f>
        <v>59163</v>
      </c>
      <c r="V1662" s="3">
        <f t="shared" si="619"/>
        <v>35.812953995157386</v>
      </c>
      <c r="W1662" s="3">
        <f t="shared" si="620"/>
        <v>42</v>
      </c>
      <c r="X1662" s="3">
        <f>soli3grenz(K1662,$A$3,Param!$J$9,Param!$J$10,Param!$J$11)*100</f>
        <v>5.5</v>
      </c>
      <c r="Y1662" s="13">
        <f t="shared" si="607"/>
        <v>59163</v>
      </c>
      <c r="Z1662" s="3">
        <f t="shared" si="621"/>
        <v>35.812953995157386</v>
      </c>
      <c r="AA1662" s="13">
        <f t="shared" si="608"/>
        <v>42</v>
      </c>
      <c r="AB1662" s="13">
        <f t="shared" si="609"/>
        <v>-4186.5800000000017</v>
      </c>
      <c r="AC1662" s="13">
        <f t="shared" si="610"/>
        <v>-2.5342493946731253</v>
      </c>
      <c r="AD1662" s="13">
        <f t="shared" si="611"/>
        <v>-2.3099999999999952</v>
      </c>
      <c r="AE1662" s="3">
        <f t="shared" si="612"/>
        <v>0</v>
      </c>
      <c r="AF1662" s="13">
        <f t="shared" si="625"/>
        <v>4186.5800000000017</v>
      </c>
      <c r="AG1662" s="13">
        <f t="shared" si="622"/>
        <v>2.5342493946731253</v>
      </c>
      <c r="AH1662" s="13">
        <f t="shared" si="626"/>
        <v>2.5342493946731253</v>
      </c>
    </row>
    <row r="1663" spans="1:34" x14ac:dyDescent="0.2">
      <c r="A1663" s="8">
        <f t="shared" si="623"/>
        <v>165300</v>
      </c>
      <c r="B1663" s="9">
        <f t="shared" si="624"/>
        <v>165.3</v>
      </c>
      <c r="C1663" s="13">
        <f>tarifest3(A1663,$A$3,Param!$B$5,Param!$C$5,Param!$D$5,Param!$E$5,Param!$B$6,Param!$C$6,Param!$D$6,Param!$E$6)</f>
        <v>60089</v>
      </c>
      <c r="D1663" s="3">
        <f t="shared" si="613"/>
        <v>36.351482153660015</v>
      </c>
      <c r="E1663" s="3">
        <f>tarifest3grenz(A1663,$A$3,Param!$B$5,Param!$C$5,Param!$D$5,Param!$E$5,Param!$B$6,Param!$C$6,Param!$D$6,Param!$E$6)*100</f>
        <v>42</v>
      </c>
      <c r="F1663" s="13">
        <f>soli3(C1663,$A$3,Param!$J$4,Param!$J$5,Param!$J$6)</f>
        <v>3304.89</v>
      </c>
      <c r="G1663" s="3">
        <f>soli3grenz(C1663,$A$3,Param!$J$4,Param!$J$5,Param!$J$6)*100</f>
        <v>5.5</v>
      </c>
      <c r="H1663" s="13">
        <f t="shared" si="604"/>
        <v>63393.89</v>
      </c>
      <c r="I1663" s="3">
        <f t="shared" si="627"/>
        <v>38.350810647307924</v>
      </c>
      <c r="J1663" s="13">
        <f t="shared" si="605"/>
        <v>44.309999999999995</v>
      </c>
      <c r="K1663" s="13">
        <f>tarifest3(A1663,$A$3,Param!$B$10,Param!$C$10,Param!$D$10,Param!$E$10,Param!$B$11,Param!$C$11,Param!$D$11,Param!$E$11)</f>
        <v>64435</v>
      </c>
      <c r="L1663" s="3">
        <f t="shared" si="614"/>
        <v>38.980641258318208</v>
      </c>
      <c r="M1663" s="3">
        <f>tarifest3grenz(A1663,$A$3,Param!$B$10,Param!$C$10,Param!$D$10,Param!$E$10,Param!$B$11,Param!$C$11,Param!$D$11,Param!$E$11)*100</f>
        <v>42</v>
      </c>
      <c r="N1663" s="3">
        <f t="shared" si="615"/>
        <v>50035</v>
      </c>
      <c r="O1663" s="3">
        <f t="shared" si="616"/>
        <v>30.269207501512401</v>
      </c>
      <c r="P1663" s="13">
        <f t="shared" si="606"/>
        <v>115709.99999999999</v>
      </c>
      <c r="Q1663" s="13">
        <f t="shared" si="617"/>
        <v>0</v>
      </c>
      <c r="R1663" s="13">
        <f>tarifest3(A1663-$K$3,$A$3,Param!$B$10,Param!$C$10,Param!$D$10,Param!$E$10,Param!$B$11,Param!$C$11,Param!$D$11,Param!$E$11)</f>
        <v>55795</v>
      </c>
      <c r="S1663" s="3">
        <f t="shared" si="618"/>
        <v>33.753781004234725</v>
      </c>
      <c r="T1663" s="3">
        <f>IF(A1663&lt;$K$3,$K$2,tarifest3grenz(A1663-$K$3,$A$3,Param!$B$10,Param!$C$10,Param!$D$10,Param!$E$10,Param!$B$11,Param!$C$11,Param!$D$11,Param!$E$11))*100</f>
        <v>42</v>
      </c>
      <c r="U1663" s="3">
        <f>MAX(K1663-tarifest3($K$3,$A$3,Param!$B$10,Param!$C$10,Param!$D$10,Param!$E$10,Param!$B$11,Param!$C$11,Param!$D$11,Param!$E$11),0)</f>
        <v>59205</v>
      </c>
      <c r="V1663" s="3">
        <f t="shared" si="619"/>
        <v>35.816696914700543</v>
      </c>
      <c r="W1663" s="3">
        <f t="shared" si="620"/>
        <v>42</v>
      </c>
      <c r="X1663" s="3">
        <f>soli3grenz(K1663,$A$3,Param!$J$9,Param!$J$10,Param!$J$11)*100</f>
        <v>5.5</v>
      </c>
      <c r="Y1663" s="13">
        <f t="shared" si="607"/>
        <v>59205</v>
      </c>
      <c r="Z1663" s="3">
        <f t="shared" si="621"/>
        <v>35.816696914700543</v>
      </c>
      <c r="AA1663" s="13">
        <f t="shared" si="608"/>
        <v>42</v>
      </c>
      <c r="AB1663" s="13">
        <f t="shared" si="609"/>
        <v>-4188.8899999999994</v>
      </c>
      <c r="AC1663" s="13">
        <f t="shared" si="610"/>
        <v>-2.5341137326073806</v>
      </c>
      <c r="AD1663" s="13">
        <f t="shared" si="611"/>
        <v>-2.3099999999999952</v>
      </c>
      <c r="AE1663" s="3">
        <f t="shared" si="612"/>
        <v>0</v>
      </c>
      <c r="AF1663" s="13">
        <f t="shared" si="625"/>
        <v>4188.8899999999994</v>
      </c>
      <c r="AG1663" s="13">
        <f t="shared" si="622"/>
        <v>2.5341137326073806</v>
      </c>
      <c r="AH1663" s="13">
        <f t="shared" si="626"/>
        <v>2.5341137326073806</v>
      </c>
    </row>
    <row r="1664" spans="1:34" x14ac:dyDescent="0.2">
      <c r="A1664" s="8">
        <f t="shared" si="623"/>
        <v>165400</v>
      </c>
      <c r="B1664" s="9">
        <f t="shared" si="624"/>
        <v>165.4</v>
      </c>
      <c r="C1664" s="13">
        <f>tarifest3(A1664,$A$3,Param!$B$5,Param!$C$5,Param!$D$5,Param!$E$5,Param!$B$6,Param!$C$6,Param!$D$6,Param!$E$6)</f>
        <v>60131</v>
      </c>
      <c r="D1664" s="3">
        <f t="shared" si="613"/>
        <v>36.354897218863364</v>
      </c>
      <c r="E1664" s="3">
        <f>tarifest3grenz(A1664,$A$3,Param!$B$5,Param!$C$5,Param!$D$5,Param!$E$5,Param!$B$6,Param!$C$6,Param!$D$6,Param!$E$6)*100</f>
        <v>42</v>
      </c>
      <c r="F1664" s="13">
        <f>soli3(C1664,$A$3,Param!$J$4,Param!$J$5,Param!$J$6)</f>
        <v>3307.2</v>
      </c>
      <c r="G1664" s="3">
        <f>soli3grenz(C1664,$A$3,Param!$J$4,Param!$J$5,Param!$J$6)*100</f>
        <v>5.5</v>
      </c>
      <c r="H1664" s="13">
        <f t="shared" si="604"/>
        <v>63438.2</v>
      </c>
      <c r="I1664" s="3">
        <f t="shared" si="627"/>
        <v>38.354413542926238</v>
      </c>
      <c r="J1664" s="13">
        <f t="shared" si="605"/>
        <v>44.309999999999995</v>
      </c>
      <c r="K1664" s="13">
        <f>tarifest3(A1664,$A$3,Param!$B$10,Param!$C$10,Param!$D$10,Param!$E$10,Param!$B$11,Param!$C$11,Param!$D$11,Param!$E$11)</f>
        <v>64477</v>
      </c>
      <c r="L1664" s="3">
        <f t="shared" si="614"/>
        <v>38.982466747279318</v>
      </c>
      <c r="M1664" s="3">
        <f>tarifest3grenz(A1664,$A$3,Param!$B$10,Param!$C$10,Param!$D$10,Param!$E$10,Param!$B$11,Param!$C$11,Param!$D$11,Param!$E$11)*100</f>
        <v>42</v>
      </c>
      <c r="N1664" s="3">
        <f t="shared" si="615"/>
        <v>50077</v>
      </c>
      <c r="O1664" s="3">
        <f t="shared" si="616"/>
        <v>30.276299879081016</v>
      </c>
      <c r="P1664" s="13">
        <f t="shared" si="606"/>
        <v>115779.99999999999</v>
      </c>
      <c r="Q1664" s="13">
        <f t="shared" si="617"/>
        <v>0</v>
      </c>
      <c r="R1664" s="13">
        <f>tarifest3(A1664-$K$3,$A$3,Param!$B$10,Param!$C$10,Param!$D$10,Param!$E$10,Param!$B$11,Param!$C$11,Param!$D$11,Param!$E$11)</f>
        <v>55837</v>
      </c>
      <c r="S1664" s="3">
        <f t="shared" si="618"/>
        <v>33.758766626360334</v>
      </c>
      <c r="T1664" s="3">
        <f>IF(A1664&lt;$K$3,$K$2,tarifest3grenz(A1664-$K$3,$A$3,Param!$B$10,Param!$C$10,Param!$D$10,Param!$E$10,Param!$B$11,Param!$C$11,Param!$D$11,Param!$E$11))*100</f>
        <v>42</v>
      </c>
      <c r="U1664" s="3">
        <f>MAX(K1664-tarifest3($K$3,$A$3,Param!$B$10,Param!$C$10,Param!$D$10,Param!$E$10,Param!$B$11,Param!$C$11,Param!$D$11,Param!$E$11),0)</f>
        <v>59247</v>
      </c>
      <c r="V1664" s="3">
        <f t="shared" si="619"/>
        <v>35.820435308343413</v>
      </c>
      <c r="W1664" s="3">
        <f t="shared" si="620"/>
        <v>42</v>
      </c>
      <c r="X1664" s="3">
        <f>soli3grenz(K1664,$A$3,Param!$J$9,Param!$J$10,Param!$J$11)*100</f>
        <v>5.5</v>
      </c>
      <c r="Y1664" s="13">
        <f t="shared" si="607"/>
        <v>59247</v>
      </c>
      <c r="Z1664" s="3">
        <f t="shared" si="621"/>
        <v>35.820435308343413</v>
      </c>
      <c r="AA1664" s="13">
        <f t="shared" si="608"/>
        <v>42</v>
      </c>
      <c r="AB1664" s="13">
        <f t="shared" si="609"/>
        <v>-4191.1999999999971</v>
      </c>
      <c r="AC1664" s="13">
        <f t="shared" si="610"/>
        <v>-2.5339782345828255</v>
      </c>
      <c r="AD1664" s="13">
        <f t="shared" si="611"/>
        <v>-2.3099999999999952</v>
      </c>
      <c r="AE1664" s="3">
        <f t="shared" si="612"/>
        <v>0</v>
      </c>
      <c r="AF1664" s="13">
        <f t="shared" si="625"/>
        <v>4191.1999999999971</v>
      </c>
      <c r="AG1664" s="13">
        <f t="shared" si="622"/>
        <v>2.5339782345828255</v>
      </c>
      <c r="AH1664" s="13">
        <f t="shared" si="626"/>
        <v>2.5339782345828255</v>
      </c>
    </row>
    <row r="1665" spans="1:34" x14ac:dyDescent="0.2">
      <c r="A1665" s="8">
        <f t="shared" si="623"/>
        <v>165500</v>
      </c>
      <c r="B1665" s="9">
        <f t="shared" si="624"/>
        <v>165.5</v>
      </c>
      <c r="C1665" s="13">
        <f>tarifest3(A1665,$A$3,Param!$B$5,Param!$C$5,Param!$D$5,Param!$E$5,Param!$B$6,Param!$C$6,Param!$D$6,Param!$E$6)</f>
        <v>60173</v>
      </c>
      <c r="D1665" s="3">
        <f t="shared" si="613"/>
        <v>36.3583081570997</v>
      </c>
      <c r="E1665" s="3">
        <f>tarifest3grenz(A1665,$A$3,Param!$B$5,Param!$C$5,Param!$D$5,Param!$E$5,Param!$B$6,Param!$C$6,Param!$D$6,Param!$E$6)*100</f>
        <v>42</v>
      </c>
      <c r="F1665" s="13">
        <f>soli3(C1665,$A$3,Param!$J$4,Param!$J$5,Param!$J$6)</f>
        <v>3309.51</v>
      </c>
      <c r="G1665" s="3">
        <f>soli3grenz(C1665,$A$3,Param!$J$4,Param!$J$5,Param!$J$6)*100</f>
        <v>5.5</v>
      </c>
      <c r="H1665" s="13">
        <f t="shared" si="604"/>
        <v>63482.51</v>
      </c>
      <c r="I1665" s="3">
        <f t="shared" si="627"/>
        <v>38.358012084592147</v>
      </c>
      <c r="J1665" s="13">
        <f t="shared" si="605"/>
        <v>44.309999999999995</v>
      </c>
      <c r="K1665" s="13">
        <f>tarifest3(A1665,$A$3,Param!$B$10,Param!$C$10,Param!$D$10,Param!$E$10,Param!$B$11,Param!$C$11,Param!$D$11,Param!$E$11)</f>
        <v>64519</v>
      </c>
      <c r="L1665" s="3">
        <f t="shared" si="614"/>
        <v>38.984290030211483</v>
      </c>
      <c r="M1665" s="3">
        <f>tarifest3grenz(A1665,$A$3,Param!$B$10,Param!$C$10,Param!$D$10,Param!$E$10,Param!$B$11,Param!$C$11,Param!$D$11,Param!$E$11)*100</f>
        <v>42</v>
      </c>
      <c r="N1665" s="3">
        <f t="shared" si="615"/>
        <v>50119</v>
      </c>
      <c r="O1665" s="3">
        <f t="shared" si="616"/>
        <v>30.283383685800601</v>
      </c>
      <c r="P1665" s="13">
        <f t="shared" si="606"/>
        <v>115849.99999999999</v>
      </c>
      <c r="Q1665" s="13">
        <f t="shared" si="617"/>
        <v>0</v>
      </c>
      <c r="R1665" s="13">
        <f>tarifest3(A1665-$K$3,$A$3,Param!$B$10,Param!$C$10,Param!$D$10,Param!$E$10,Param!$B$11,Param!$C$11,Param!$D$11,Param!$E$11)</f>
        <v>55879</v>
      </c>
      <c r="S1665" s="3">
        <f t="shared" si="618"/>
        <v>33.763746223564958</v>
      </c>
      <c r="T1665" s="3">
        <f>IF(A1665&lt;$K$3,$K$2,tarifest3grenz(A1665-$K$3,$A$3,Param!$B$10,Param!$C$10,Param!$D$10,Param!$E$10,Param!$B$11,Param!$C$11,Param!$D$11,Param!$E$11))*100</f>
        <v>42</v>
      </c>
      <c r="U1665" s="3">
        <f>MAX(K1665-tarifest3($K$3,$A$3,Param!$B$10,Param!$C$10,Param!$D$10,Param!$E$10,Param!$B$11,Param!$C$11,Param!$D$11,Param!$E$11),0)</f>
        <v>59289</v>
      </c>
      <c r="V1665" s="3">
        <f t="shared" si="619"/>
        <v>35.824169184290028</v>
      </c>
      <c r="W1665" s="3">
        <f t="shared" si="620"/>
        <v>42</v>
      </c>
      <c r="X1665" s="3">
        <f>soli3grenz(K1665,$A$3,Param!$J$9,Param!$J$10,Param!$J$11)*100</f>
        <v>5.5</v>
      </c>
      <c r="Y1665" s="13">
        <f t="shared" si="607"/>
        <v>59289</v>
      </c>
      <c r="Z1665" s="3">
        <f t="shared" si="621"/>
        <v>35.824169184290028</v>
      </c>
      <c r="AA1665" s="13">
        <f t="shared" si="608"/>
        <v>42</v>
      </c>
      <c r="AB1665" s="13">
        <f t="shared" si="609"/>
        <v>-4193.510000000002</v>
      </c>
      <c r="AC1665" s="13">
        <f t="shared" si="610"/>
        <v>-2.533842900302119</v>
      </c>
      <c r="AD1665" s="13">
        <f t="shared" si="611"/>
        <v>-2.3099999999999952</v>
      </c>
      <c r="AE1665" s="3">
        <f t="shared" si="612"/>
        <v>0</v>
      </c>
      <c r="AF1665" s="13">
        <f t="shared" si="625"/>
        <v>4193.510000000002</v>
      </c>
      <c r="AG1665" s="13">
        <f t="shared" si="622"/>
        <v>2.533842900302119</v>
      </c>
      <c r="AH1665" s="13">
        <f t="shared" si="626"/>
        <v>2.533842900302119</v>
      </c>
    </row>
    <row r="1666" spans="1:34" x14ac:dyDescent="0.2">
      <c r="A1666" s="8">
        <f t="shared" si="623"/>
        <v>165600</v>
      </c>
      <c r="B1666" s="9">
        <f t="shared" si="624"/>
        <v>165.6</v>
      </c>
      <c r="C1666" s="13">
        <f>tarifest3(A1666,$A$3,Param!$B$5,Param!$C$5,Param!$D$5,Param!$E$5,Param!$B$6,Param!$C$6,Param!$D$6,Param!$E$6)</f>
        <v>60215</v>
      </c>
      <c r="D1666" s="3">
        <f t="shared" si="613"/>
        <v>36.361714975845409</v>
      </c>
      <c r="E1666" s="3">
        <f>tarifest3grenz(A1666,$A$3,Param!$B$5,Param!$C$5,Param!$D$5,Param!$E$5,Param!$B$6,Param!$C$6,Param!$D$6,Param!$E$6)*100</f>
        <v>42</v>
      </c>
      <c r="F1666" s="13">
        <f>soli3(C1666,$A$3,Param!$J$4,Param!$J$5,Param!$J$6)</f>
        <v>3311.82</v>
      </c>
      <c r="G1666" s="3">
        <f>soli3grenz(C1666,$A$3,Param!$J$4,Param!$J$5,Param!$J$6)*100</f>
        <v>5.5</v>
      </c>
      <c r="H1666" s="13">
        <f t="shared" si="604"/>
        <v>63526.82</v>
      </c>
      <c r="I1666" s="3">
        <f t="shared" si="627"/>
        <v>38.361606280193236</v>
      </c>
      <c r="J1666" s="13">
        <f t="shared" si="605"/>
        <v>44.309999999999995</v>
      </c>
      <c r="K1666" s="13">
        <f>tarifest3(A1666,$A$3,Param!$B$10,Param!$C$10,Param!$D$10,Param!$E$10,Param!$B$11,Param!$C$11,Param!$D$11,Param!$E$11)</f>
        <v>64561</v>
      </c>
      <c r="L1666" s="3">
        <f t="shared" si="614"/>
        <v>38.986111111111107</v>
      </c>
      <c r="M1666" s="3">
        <f>tarifest3grenz(A1666,$A$3,Param!$B$10,Param!$C$10,Param!$D$10,Param!$E$10,Param!$B$11,Param!$C$11,Param!$D$11,Param!$E$11)*100</f>
        <v>42</v>
      </c>
      <c r="N1666" s="3">
        <f t="shared" si="615"/>
        <v>50161</v>
      </c>
      <c r="O1666" s="3">
        <f t="shared" si="616"/>
        <v>30.290458937198068</v>
      </c>
      <c r="P1666" s="13">
        <f t="shared" si="606"/>
        <v>115919.99999999999</v>
      </c>
      <c r="Q1666" s="13">
        <f t="shared" si="617"/>
        <v>0</v>
      </c>
      <c r="R1666" s="13">
        <f>tarifest3(A1666-$K$3,$A$3,Param!$B$10,Param!$C$10,Param!$D$10,Param!$E$10,Param!$B$11,Param!$C$11,Param!$D$11,Param!$E$11)</f>
        <v>55921</v>
      </c>
      <c r="S1666" s="3">
        <f t="shared" si="618"/>
        <v>33.768719806763286</v>
      </c>
      <c r="T1666" s="3">
        <f>IF(A1666&lt;$K$3,$K$2,tarifest3grenz(A1666-$K$3,$A$3,Param!$B$10,Param!$C$10,Param!$D$10,Param!$E$10,Param!$B$11,Param!$C$11,Param!$D$11,Param!$E$11))*100</f>
        <v>42</v>
      </c>
      <c r="U1666" s="3">
        <f>MAX(K1666-tarifest3($K$3,$A$3,Param!$B$10,Param!$C$10,Param!$D$10,Param!$E$10,Param!$B$11,Param!$C$11,Param!$D$11,Param!$E$11),0)</f>
        <v>59331</v>
      </c>
      <c r="V1666" s="3">
        <f t="shared" si="619"/>
        <v>35.827898550724633</v>
      </c>
      <c r="W1666" s="3">
        <f t="shared" si="620"/>
        <v>42</v>
      </c>
      <c r="X1666" s="3">
        <f>soli3grenz(K1666,$A$3,Param!$J$9,Param!$J$10,Param!$J$11)*100</f>
        <v>5.5</v>
      </c>
      <c r="Y1666" s="13">
        <f t="shared" si="607"/>
        <v>59331</v>
      </c>
      <c r="Z1666" s="3">
        <f t="shared" si="621"/>
        <v>35.827898550724633</v>
      </c>
      <c r="AA1666" s="13">
        <f t="shared" si="608"/>
        <v>42</v>
      </c>
      <c r="AB1666" s="13">
        <f t="shared" si="609"/>
        <v>-4195.82</v>
      </c>
      <c r="AC1666" s="13">
        <f t="shared" si="610"/>
        <v>-2.5337077294686026</v>
      </c>
      <c r="AD1666" s="13">
        <f t="shared" si="611"/>
        <v>-2.3099999999999952</v>
      </c>
      <c r="AE1666" s="3">
        <f t="shared" si="612"/>
        <v>0</v>
      </c>
      <c r="AF1666" s="13">
        <f t="shared" si="625"/>
        <v>4195.82</v>
      </c>
      <c r="AG1666" s="13">
        <f t="shared" si="622"/>
        <v>2.5337077294686026</v>
      </c>
      <c r="AH1666" s="13">
        <f t="shared" si="626"/>
        <v>2.5337077294686026</v>
      </c>
    </row>
    <row r="1667" spans="1:34" x14ac:dyDescent="0.2">
      <c r="A1667" s="8">
        <f t="shared" si="623"/>
        <v>165700</v>
      </c>
      <c r="B1667" s="9">
        <f t="shared" si="624"/>
        <v>165.7</v>
      </c>
      <c r="C1667" s="13">
        <f>tarifest3(A1667,$A$3,Param!$B$5,Param!$C$5,Param!$D$5,Param!$E$5,Param!$B$6,Param!$C$6,Param!$D$6,Param!$E$6)</f>
        <v>60257</v>
      </c>
      <c r="D1667" s="3">
        <f t="shared" si="613"/>
        <v>36.365117682558839</v>
      </c>
      <c r="E1667" s="3">
        <f>tarifest3grenz(A1667,$A$3,Param!$B$5,Param!$C$5,Param!$D$5,Param!$E$5,Param!$B$6,Param!$C$6,Param!$D$6,Param!$E$6)*100</f>
        <v>42</v>
      </c>
      <c r="F1667" s="13">
        <f>soli3(C1667,$A$3,Param!$J$4,Param!$J$5,Param!$J$6)</f>
        <v>3314.13</v>
      </c>
      <c r="G1667" s="3">
        <f>soli3grenz(C1667,$A$3,Param!$J$4,Param!$J$5,Param!$J$6)*100</f>
        <v>5.5</v>
      </c>
      <c r="H1667" s="13">
        <f t="shared" si="604"/>
        <v>63571.13</v>
      </c>
      <c r="I1667" s="3">
        <f t="shared" si="627"/>
        <v>38.365196137598069</v>
      </c>
      <c r="J1667" s="13">
        <f t="shared" si="605"/>
        <v>44.309999999999995</v>
      </c>
      <c r="K1667" s="13">
        <f>tarifest3(A1667,$A$3,Param!$B$10,Param!$C$10,Param!$D$10,Param!$E$10,Param!$B$11,Param!$C$11,Param!$D$11,Param!$E$11)</f>
        <v>64603</v>
      </c>
      <c r="L1667" s="3">
        <f t="shared" si="614"/>
        <v>38.987929993964997</v>
      </c>
      <c r="M1667" s="3">
        <f>tarifest3grenz(A1667,$A$3,Param!$B$10,Param!$C$10,Param!$D$10,Param!$E$10,Param!$B$11,Param!$C$11,Param!$D$11,Param!$E$11)*100</f>
        <v>42</v>
      </c>
      <c r="N1667" s="3">
        <f t="shared" si="615"/>
        <v>50203</v>
      </c>
      <c r="O1667" s="3">
        <f t="shared" si="616"/>
        <v>30.297525648762825</v>
      </c>
      <c r="P1667" s="13">
        <f t="shared" si="606"/>
        <v>115989.99999999999</v>
      </c>
      <c r="Q1667" s="13">
        <f t="shared" si="617"/>
        <v>0</v>
      </c>
      <c r="R1667" s="13">
        <f>tarifest3(A1667-$K$3,$A$3,Param!$B$10,Param!$C$10,Param!$D$10,Param!$E$10,Param!$B$11,Param!$C$11,Param!$D$11,Param!$E$11)</f>
        <v>55963</v>
      </c>
      <c r="S1667" s="3">
        <f t="shared" si="618"/>
        <v>33.77368738684369</v>
      </c>
      <c r="T1667" s="3">
        <f>IF(A1667&lt;$K$3,$K$2,tarifest3grenz(A1667-$K$3,$A$3,Param!$B$10,Param!$C$10,Param!$D$10,Param!$E$10,Param!$B$11,Param!$C$11,Param!$D$11,Param!$E$11))*100</f>
        <v>42</v>
      </c>
      <c r="U1667" s="3">
        <f>MAX(K1667-tarifest3($K$3,$A$3,Param!$B$10,Param!$C$10,Param!$D$10,Param!$E$10,Param!$B$11,Param!$C$11,Param!$D$11,Param!$E$11),0)</f>
        <v>59373</v>
      </c>
      <c r="V1667" s="3">
        <f t="shared" si="619"/>
        <v>35.831623415811706</v>
      </c>
      <c r="W1667" s="3">
        <f t="shared" si="620"/>
        <v>42</v>
      </c>
      <c r="X1667" s="3">
        <f>soli3grenz(K1667,$A$3,Param!$J$9,Param!$J$10,Param!$J$11)*100</f>
        <v>5.5</v>
      </c>
      <c r="Y1667" s="13">
        <f t="shared" si="607"/>
        <v>59373</v>
      </c>
      <c r="Z1667" s="3">
        <f t="shared" si="621"/>
        <v>35.831623415811706</v>
      </c>
      <c r="AA1667" s="13">
        <f t="shared" si="608"/>
        <v>42</v>
      </c>
      <c r="AB1667" s="13">
        <f t="shared" si="609"/>
        <v>-4198.1299999999974</v>
      </c>
      <c r="AC1667" s="13">
        <f t="shared" si="610"/>
        <v>-2.5335727217863635</v>
      </c>
      <c r="AD1667" s="13">
        <f t="shared" si="611"/>
        <v>-2.3099999999999952</v>
      </c>
      <c r="AE1667" s="3">
        <f t="shared" si="612"/>
        <v>0</v>
      </c>
      <c r="AF1667" s="13">
        <f t="shared" si="625"/>
        <v>4198.1299999999974</v>
      </c>
      <c r="AG1667" s="13">
        <f t="shared" si="622"/>
        <v>2.5335727217863635</v>
      </c>
      <c r="AH1667" s="13">
        <f t="shared" si="626"/>
        <v>2.5335727217863635</v>
      </c>
    </row>
    <row r="1668" spans="1:34" x14ac:dyDescent="0.2">
      <c r="A1668" s="8">
        <f t="shared" si="623"/>
        <v>165800</v>
      </c>
      <c r="B1668" s="9">
        <f t="shared" si="624"/>
        <v>165.8</v>
      </c>
      <c r="C1668" s="13">
        <f>tarifest3(A1668,$A$3,Param!$B$5,Param!$C$5,Param!$D$5,Param!$E$5,Param!$B$6,Param!$C$6,Param!$D$6,Param!$E$6)</f>
        <v>60299</v>
      </c>
      <c r="D1668" s="3">
        <f t="shared" si="613"/>
        <v>36.368516284680332</v>
      </c>
      <c r="E1668" s="3">
        <f>tarifest3grenz(A1668,$A$3,Param!$B$5,Param!$C$5,Param!$D$5,Param!$E$5,Param!$B$6,Param!$C$6,Param!$D$6,Param!$E$6)*100</f>
        <v>42</v>
      </c>
      <c r="F1668" s="13">
        <f>soli3(C1668,$A$3,Param!$J$4,Param!$J$5,Param!$J$6)</f>
        <v>3316.44</v>
      </c>
      <c r="G1668" s="3">
        <f>soli3grenz(C1668,$A$3,Param!$J$4,Param!$J$5,Param!$J$6)*100</f>
        <v>5.5</v>
      </c>
      <c r="H1668" s="13">
        <f t="shared" si="604"/>
        <v>63615.44</v>
      </c>
      <c r="I1668" s="3">
        <f t="shared" si="627"/>
        <v>38.368781664656218</v>
      </c>
      <c r="J1668" s="13">
        <f t="shared" si="605"/>
        <v>44.309999999999995</v>
      </c>
      <c r="K1668" s="13">
        <f>tarifest3(A1668,$A$3,Param!$B$10,Param!$C$10,Param!$D$10,Param!$E$10,Param!$B$11,Param!$C$11,Param!$D$11,Param!$E$11)</f>
        <v>64645</v>
      </c>
      <c r="L1668" s="3">
        <f t="shared" si="614"/>
        <v>38.989746682750301</v>
      </c>
      <c r="M1668" s="3">
        <f>tarifest3grenz(A1668,$A$3,Param!$B$10,Param!$C$10,Param!$D$10,Param!$E$10,Param!$B$11,Param!$C$11,Param!$D$11,Param!$E$11)*100</f>
        <v>42</v>
      </c>
      <c r="N1668" s="3">
        <f t="shared" si="615"/>
        <v>50245</v>
      </c>
      <c r="O1668" s="3">
        <f t="shared" si="616"/>
        <v>30.304583835946925</v>
      </c>
      <c r="P1668" s="13">
        <f t="shared" si="606"/>
        <v>116059.99999999999</v>
      </c>
      <c r="Q1668" s="13">
        <f t="shared" si="617"/>
        <v>0</v>
      </c>
      <c r="R1668" s="13">
        <f>tarifest3(A1668-$K$3,$A$3,Param!$B$10,Param!$C$10,Param!$D$10,Param!$E$10,Param!$B$11,Param!$C$11,Param!$D$11,Param!$E$11)</f>
        <v>56005</v>
      </c>
      <c r="S1668" s="3">
        <f t="shared" si="618"/>
        <v>33.778648974668272</v>
      </c>
      <c r="T1668" s="3">
        <f>IF(A1668&lt;$K$3,$K$2,tarifest3grenz(A1668-$K$3,$A$3,Param!$B$10,Param!$C$10,Param!$D$10,Param!$E$10,Param!$B$11,Param!$C$11,Param!$D$11,Param!$E$11))*100</f>
        <v>42</v>
      </c>
      <c r="U1668" s="3">
        <f>MAX(K1668-tarifest3($K$3,$A$3,Param!$B$10,Param!$C$10,Param!$D$10,Param!$E$10,Param!$B$11,Param!$C$11,Param!$D$11,Param!$E$11),0)</f>
        <v>59415</v>
      </c>
      <c r="V1668" s="3">
        <f t="shared" si="619"/>
        <v>35.835343787696019</v>
      </c>
      <c r="W1668" s="3">
        <f t="shared" si="620"/>
        <v>42</v>
      </c>
      <c r="X1668" s="3">
        <f>soli3grenz(K1668,$A$3,Param!$J$9,Param!$J$10,Param!$J$11)*100</f>
        <v>5.5</v>
      </c>
      <c r="Y1668" s="13">
        <f t="shared" si="607"/>
        <v>59415</v>
      </c>
      <c r="Z1668" s="3">
        <f t="shared" si="621"/>
        <v>35.835343787696019</v>
      </c>
      <c r="AA1668" s="13">
        <f t="shared" si="608"/>
        <v>42</v>
      </c>
      <c r="AB1668" s="13">
        <f t="shared" si="609"/>
        <v>-4200.4400000000023</v>
      </c>
      <c r="AC1668" s="13">
        <f t="shared" si="610"/>
        <v>-2.5334378769601997</v>
      </c>
      <c r="AD1668" s="13">
        <f t="shared" si="611"/>
        <v>-2.3099999999999952</v>
      </c>
      <c r="AE1668" s="3">
        <f t="shared" si="612"/>
        <v>0</v>
      </c>
      <c r="AF1668" s="13">
        <f t="shared" si="625"/>
        <v>4200.4400000000023</v>
      </c>
      <c r="AG1668" s="13">
        <f t="shared" si="622"/>
        <v>2.5334378769601997</v>
      </c>
      <c r="AH1668" s="13">
        <f t="shared" si="626"/>
        <v>2.5334378769601997</v>
      </c>
    </row>
    <row r="1669" spans="1:34" x14ac:dyDescent="0.2">
      <c r="A1669" s="8">
        <f t="shared" si="623"/>
        <v>165900</v>
      </c>
      <c r="B1669" s="9">
        <f t="shared" si="624"/>
        <v>165.9</v>
      </c>
      <c r="C1669" s="13">
        <f>tarifest3(A1669,$A$3,Param!$B$5,Param!$C$5,Param!$D$5,Param!$E$5,Param!$B$6,Param!$C$6,Param!$D$6,Param!$E$6)</f>
        <v>60341</v>
      </c>
      <c r="D1669" s="3">
        <f t="shared" si="613"/>
        <v>36.37191078963231</v>
      </c>
      <c r="E1669" s="3">
        <f>tarifest3grenz(A1669,$A$3,Param!$B$5,Param!$C$5,Param!$D$5,Param!$E$5,Param!$B$6,Param!$C$6,Param!$D$6,Param!$E$6)*100</f>
        <v>42</v>
      </c>
      <c r="F1669" s="13">
        <f>soli3(C1669,$A$3,Param!$J$4,Param!$J$5,Param!$J$6)</f>
        <v>3318.75</v>
      </c>
      <c r="G1669" s="3">
        <f>soli3grenz(C1669,$A$3,Param!$J$4,Param!$J$5,Param!$J$6)*100</f>
        <v>5.5</v>
      </c>
      <c r="H1669" s="13">
        <f t="shared" si="604"/>
        <v>63659.75</v>
      </c>
      <c r="I1669" s="3">
        <f t="shared" si="627"/>
        <v>38.372362869198312</v>
      </c>
      <c r="J1669" s="13">
        <f t="shared" si="605"/>
        <v>44.309999999999995</v>
      </c>
      <c r="K1669" s="13">
        <f>tarifest3(A1669,$A$3,Param!$B$10,Param!$C$10,Param!$D$10,Param!$E$10,Param!$B$11,Param!$C$11,Param!$D$11,Param!$E$11)</f>
        <v>64687</v>
      </c>
      <c r="L1669" s="3">
        <f t="shared" si="614"/>
        <v>38.991561181434598</v>
      </c>
      <c r="M1669" s="3">
        <f>tarifest3grenz(A1669,$A$3,Param!$B$10,Param!$C$10,Param!$D$10,Param!$E$10,Param!$B$11,Param!$C$11,Param!$D$11,Param!$E$11)*100</f>
        <v>42</v>
      </c>
      <c r="N1669" s="3">
        <f t="shared" si="615"/>
        <v>50287</v>
      </c>
      <c r="O1669" s="3">
        <f t="shared" si="616"/>
        <v>30.311633514165159</v>
      </c>
      <c r="P1669" s="13">
        <f t="shared" si="606"/>
        <v>116129.99999999999</v>
      </c>
      <c r="Q1669" s="13">
        <f t="shared" si="617"/>
        <v>0</v>
      </c>
      <c r="R1669" s="13">
        <f>tarifest3(A1669-$K$3,$A$3,Param!$B$10,Param!$C$10,Param!$D$10,Param!$E$10,Param!$B$11,Param!$C$11,Param!$D$11,Param!$E$11)</f>
        <v>56047</v>
      </c>
      <c r="S1669" s="3">
        <f t="shared" si="618"/>
        <v>33.783604581072936</v>
      </c>
      <c r="T1669" s="3">
        <f>IF(A1669&lt;$K$3,$K$2,tarifest3grenz(A1669-$K$3,$A$3,Param!$B$10,Param!$C$10,Param!$D$10,Param!$E$10,Param!$B$11,Param!$C$11,Param!$D$11,Param!$E$11))*100</f>
        <v>42</v>
      </c>
      <c r="U1669" s="3">
        <f>MAX(K1669-tarifest3($K$3,$A$3,Param!$B$10,Param!$C$10,Param!$D$10,Param!$E$10,Param!$B$11,Param!$C$11,Param!$D$11,Param!$E$11),0)</f>
        <v>59457</v>
      </c>
      <c r="V1669" s="3">
        <f t="shared" si="619"/>
        <v>35.839059674502707</v>
      </c>
      <c r="W1669" s="3">
        <f t="shared" si="620"/>
        <v>42</v>
      </c>
      <c r="X1669" s="3">
        <f>soli3grenz(K1669,$A$3,Param!$J$9,Param!$J$10,Param!$J$11)*100</f>
        <v>5.5</v>
      </c>
      <c r="Y1669" s="13">
        <f t="shared" si="607"/>
        <v>59457</v>
      </c>
      <c r="Z1669" s="3">
        <f t="shared" si="621"/>
        <v>35.839059674502707</v>
      </c>
      <c r="AA1669" s="13">
        <f t="shared" si="608"/>
        <v>42</v>
      </c>
      <c r="AB1669" s="13">
        <f t="shared" si="609"/>
        <v>-4202.75</v>
      </c>
      <c r="AC1669" s="13">
        <f t="shared" si="610"/>
        <v>-2.5333031946956055</v>
      </c>
      <c r="AD1669" s="13">
        <f t="shared" si="611"/>
        <v>-2.3099999999999952</v>
      </c>
      <c r="AE1669" s="3">
        <f t="shared" si="612"/>
        <v>0</v>
      </c>
      <c r="AF1669" s="13">
        <f t="shared" si="625"/>
        <v>4202.75</v>
      </c>
      <c r="AG1669" s="13">
        <f t="shared" si="622"/>
        <v>2.5333031946956055</v>
      </c>
      <c r="AH1669" s="13">
        <f t="shared" si="626"/>
        <v>2.5333031946956055</v>
      </c>
    </row>
    <row r="1670" spans="1:34" x14ac:dyDescent="0.2">
      <c r="A1670" s="8">
        <f t="shared" si="623"/>
        <v>166000</v>
      </c>
      <c r="B1670" s="9">
        <f t="shared" si="624"/>
        <v>166</v>
      </c>
      <c r="C1670" s="13">
        <f>tarifest3(A1670,$A$3,Param!$B$5,Param!$C$5,Param!$D$5,Param!$E$5,Param!$B$6,Param!$C$6,Param!$D$6,Param!$E$6)</f>
        <v>60383</v>
      </c>
      <c r="D1670" s="3">
        <f t="shared" si="613"/>
        <v>36.37530120481928</v>
      </c>
      <c r="E1670" s="3">
        <f>tarifest3grenz(A1670,$A$3,Param!$B$5,Param!$C$5,Param!$D$5,Param!$E$5,Param!$B$6,Param!$C$6,Param!$D$6,Param!$E$6)*100</f>
        <v>42</v>
      </c>
      <c r="F1670" s="13">
        <f>soli3(C1670,$A$3,Param!$J$4,Param!$J$5,Param!$J$6)</f>
        <v>3321.06</v>
      </c>
      <c r="G1670" s="3">
        <f>soli3grenz(C1670,$A$3,Param!$J$4,Param!$J$5,Param!$J$6)*100</f>
        <v>5.5</v>
      </c>
      <c r="H1670" s="13">
        <f t="shared" si="604"/>
        <v>63704.06</v>
      </c>
      <c r="I1670" s="3">
        <f t="shared" si="627"/>
        <v>38.375939759036143</v>
      </c>
      <c r="J1670" s="13">
        <f t="shared" si="605"/>
        <v>44.309999999999995</v>
      </c>
      <c r="K1670" s="13">
        <f>tarifest3(A1670,$A$3,Param!$B$10,Param!$C$10,Param!$D$10,Param!$E$10,Param!$B$11,Param!$C$11,Param!$D$11,Param!$E$11)</f>
        <v>64729</v>
      </c>
      <c r="L1670" s="3">
        <f t="shared" si="614"/>
        <v>38.993373493975902</v>
      </c>
      <c r="M1670" s="3">
        <f>tarifest3grenz(A1670,$A$3,Param!$B$10,Param!$C$10,Param!$D$10,Param!$E$10,Param!$B$11,Param!$C$11,Param!$D$11,Param!$E$11)*100</f>
        <v>42</v>
      </c>
      <c r="N1670" s="3">
        <f t="shared" si="615"/>
        <v>50329</v>
      </c>
      <c r="O1670" s="3">
        <f t="shared" si="616"/>
        <v>30.318674698795178</v>
      </c>
      <c r="P1670" s="13">
        <f t="shared" si="606"/>
        <v>116199.99999999999</v>
      </c>
      <c r="Q1670" s="13">
        <f t="shared" si="617"/>
        <v>0</v>
      </c>
      <c r="R1670" s="13">
        <f>tarifest3(A1670-$K$3,$A$3,Param!$B$10,Param!$C$10,Param!$D$10,Param!$E$10,Param!$B$11,Param!$C$11,Param!$D$11,Param!$E$11)</f>
        <v>56089</v>
      </c>
      <c r="S1670" s="3">
        <f t="shared" si="618"/>
        <v>33.788554216867475</v>
      </c>
      <c r="T1670" s="3">
        <f>IF(A1670&lt;$K$3,$K$2,tarifest3grenz(A1670-$K$3,$A$3,Param!$B$10,Param!$C$10,Param!$D$10,Param!$E$10,Param!$B$11,Param!$C$11,Param!$D$11,Param!$E$11))*100</f>
        <v>42</v>
      </c>
      <c r="U1670" s="3">
        <f>MAX(K1670-tarifest3($K$3,$A$3,Param!$B$10,Param!$C$10,Param!$D$10,Param!$E$10,Param!$B$11,Param!$C$11,Param!$D$11,Param!$E$11),0)</f>
        <v>59499</v>
      </c>
      <c r="V1670" s="3">
        <f t="shared" si="619"/>
        <v>35.84277108433735</v>
      </c>
      <c r="W1670" s="3">
        <f t="shared" si="620"/>
        <v>42</v>
      </c>
      <c r="X1670" s="3">
        <f>soli3grenz(K1670,$A$3,Param!$J$9,Param!$J$10,Param!$J$11)*100</f>
        <v>5.5</v>
      </c>
      <c r="Y1670" s="13">
        <f t="shared" si="607"/>
        <v>59499</v>
      </c>
      <c r="Z1670" s="3">
        <f t="shared" si="621"/>
        <v>35.84277108433735</v>
      </c>
      <c r="AA1670" s="13">
        <f t="shared" si="608"/>
        <v>42</v>
      </c>
      <c r="AB1670" s="13">
        <f t="shared" si="609"/>
        <v>-4205.0599999999977</v>
      </c>
      <c r="AC1670" s="13">
        <f t="shared" si="610"/>
        <v>-2.5331686746987927</v>
      </c>
      <c r="AD1670" s="13">
        <f t="shared" si="611"/>
        <v>-2.3099999999999952</v>
      </c>
      <c r="AE1670" s="3">
        <f t="shared" si="612"/>
        <v>0</v>
      </c>
      <c r="AF1670" s="13">
        <f t="shared" si="625"/>
        <v>4205.0599999999977</v>
      </c>
      <c r="AG1670" s="13">
        <f t="shared" si="622"/>
        <v>2.5331686746987927</v>
      </c>
      <c r="AH1670" s="13">
        <f t="shared" si="626"/>
        <v>2.5331686746987927</v>
      </c>
    </row>
    <row r="1671" spans="1:34" x14ac:dyDescent="0.2">
      <c r="A1671" s="8">
        <f t="shared" si="623"/>
        <v>166100</v>
      </c>
      <c r="B1671" s="9">
        <f t="shared" si="624"/>
        <v>166.1</v>
      </c>
      <c r="C1671" s="13">
        <f>tarifest3(A1671,$A$3,Param!$B$5,Param!$C$5,Param!$D$5,Param!$E$5,Param!$B$6,Param!$C$6,Param!$D$6,Param!$E$6)</f>
        <v>60425</v>
      </c>
      <c r="D1671" s="3">
        <f t="shared" si="613"/>
        <v>36.378687537627933</v>
      </c>
      <c r="E1671" s="3">
        <f>tarifest3grenz(A1671,$A$3,Param!$B$5,Param!$C$5,Param!$D$5,Param!$E$5,Param!$B$6,Param!$C$6,Param!$D$6,Param!$E$6)*100</f>
        <v>42</v>
      </c>
      <c r="F1671" s="13">
        <f>soli3(C1671,$A$3,Param!$J$4,Param!$J$5,Param!$J$6)</f>
        <v>3323.37</v>
      </c>
      <c r="G1671" s="3">
        <f>soli3grenz(C1671,$A$3,Param!$J$4,Param!$J$5,Param!$J$6)*100</f>
        <v>5.5</v>
      </c>
      <c r="H1671" s="13">
        <f t="shared" si="604"/>
        <v>63748.37</v>
      </c>
      <c r="I1671" s="3">
        <f t="shared" si="627"/>
        <v>38.379512341962673</v>
      </c>
      <c r="J1671" s="13">
        <f t="shared" si="605"/>
        <v>44.309999999999995</v>
      </c>
      <c r="K1671" s="13">
        <f>tarifest3(A1671,$A$3,Param!$B$10,Param!$C$10,Param!$D$10,Param!$E$10,Param!$B$11,Param!$C$11,Param!$D$11,Param!$E$11)</f>
        <v>64771</v>
      </c>
      <c r="L1671" s="3">
        <f t="shared" si="614"/>
        <v>38.995183624322699</v>
      </c>
      <c r="M1671" s="3">
        <f>tarifest3grenz(A1671,$A$3,Param!$B$10,Param!$C$10,Param!$D$10,Param!$E$10,Param!$B$11,Param!$C$11,Param!$D$11,Param!$E$11)*100</f>
        <v>42</v>
      </c>
      <c r="N1671" s="3">
        <f t="shared" si="615"/>
        <v>50371</v>
      </c>
      <c r="O1671" s="3">
        <f t="shared" si="616"/>
        <v>30.325707405177603</v>
      </c>
      <c r="P1671" s="13">
        <f t="shared" si="606"/>
        <v>116269.99999999999</v>
      </c>
      <c r="Q1671" s="13">
        <f t="shared" si="617"/>
        <v>0</v>
      </c>
      <c r="R1671" s="13">
        <f>tarifest3(A1671-$K$3,$A$3,Param!$B$10,Param!$C$10,Param!$D$10,Param!$E$10,Param!$B$11,Param!$C$11,Param!$D$11,Param!$E$11)</f>
        <v>56131</v>
      </c>
      <c r="S1671" s="3">
        <f t="shared" si="618"/>
        <v>33.793497892835639</v>
      </c>
      <c r="T1671" s="3">
        <f>IF(A1671&lt;$K$3,$K$2,tarifest3grenz(A1671-$K$3,$A$3,Param!$B$10,Param!$C$10,Param!$D$10,Param!$E$10,Param!$B$11,Param!$C$11,Param!$D$11,Param!$E$11))*100</f>
        <v>42</v>
      </c>
      <c r="U1671" s="3">
        <f>MAX(K1671-tarifest3($K$3,$A$3,Param!$B$10,Param!$C$10,Param!$D$10,Param!$E$10,Param!$B$11,Param!$C$11,Param!$D$11,Param!$E$11),0)</f>
        <v>59541</v>
      </c>
      <c r="V1671" s="3">
        <f t="shared" si="619"/>
        <v>35.846478025285968</v>
      </c>
      <c r="W1671" s="3">
        <f t="shared" si="620"/>
        <v>42</v>
      </c>
      <c r="X1671" s="3">
        <f>soli3grenz(K1671,$A$3,Param!$J$9,Param!$J$10,Param!$J$11)*100</f>
        <v>5.5</v>
      </c>
      <c r="Y1671" s="13">
        <f t="shared" si="607"/>
        <v>59541</v>
      </c>
      <c r="Z1671" s="3">
        <f t="shared" si="621"/>
        <v>35.846478025285968</v>
      </c>
      <c r="AA1671" s="13">
        <f t="shared" si="608"/>
        <v>42</v>
      </c>
      <c r="AB1671" s="13">
        <f t="shared" si="609"/>
        <v>-4207.3700000000026</v>
      </c>
      <c r="AC1671" s="13">
        <f t="shared" si="610"/>
        <v>-2.5330343166767051</v>
      </c>
      <c r="AD1671" s="13">
        <f t="shared" si="611"/>
        <v>-2.3099999999999952</v>
      </c>
      <c r="AE1671" s="3">
        <f t="shared" si="612"/>
        <v>0</v>
      </c>
      <c r="AF1671" s="13">
        <f t="shared" si="625"/>
        <v>4207.3700000000026</v>
      </c>
      <c r="AG1671" s="13">
        <f t="shared" si="622"/>
        <v>2.5330343166767051</v>
      </c>
      <c r="AH1671" s="13">
        <f t="shared" si="626"/>
        <v>2.5330343166767051</v>
      </c>
    </row>
    <row r="1672" spans="1:34" x14ac:dyDescent="0.2">
      <c r="A1672" s="8">
        <f t="shared" si="623"/>
        <v>166200</v>
      </c>
      <c r="B1672" s="9">
        <f t="shared" si="624"/>
        <v>166.2</v>
      </c>
      <c r="C1672" s="13">
        <f>tarifest3(A1672,$A$3,Param!$B$5,Param!$C$5,Param!$D$5,Param!$E$5,Param!$B$6,Param!$C$6,Param!$D$6,Param!$E$6)</f>
        <v>60467</v>
      </c>
      <c r="D1672" s="3">
        <f t="shared" si="613"/>
        <v>36.382069795427199</v>
      </c>
      <c r="E1672" s="3">
        <f>tarifest3grenz(A1672,$A$3,Param!$B$5,Param!$C$5,Param!$D$5,Param!$E$5,Param!$B$6,Param!$C$6,Param!$D$6,Param!$E$6)*100</f>
        <v>42</v>
      </c>
      <c r="F1672" s="13">
        <f>soli3(C1672,$A$3,Param!$J$4,Param!$J$5,Param!$J$6)</f>
        <v>3325.68</v>
      </c>
      <c r="G1672" s="3">
        <f>soli3grenz(C1672,$A$3,Param!$J$4,Param!$J$5,Param!$J$6)*100</f>
        <v>5.5</v>
      </c>
      <c r="H1672" s="13">
        <f t="shared" si="604"/>
        <v>63792.68</v>
      </c>
      <c r="I1672" s="3">
        <f t="shared" si="627"/>
        <v>38.383080625752108</v>
      </c>
      <c r="J1672" s="13">
        <f t="shared" si="605"/>
        <v>44.309999999999995</v>
      </c>
      <c r="K1672" s="13">
        <f>tarifest3(A1672,$A$3,Param!$B$10,Param!$C$10,Param!$D$10,Param!$E$10,Param!$B$11,Param!$C$11,Param!$D$11,Param!$E$11)</f>
        <v>64813</v>
      </c>
      <c r="L1672" s="3">
        <f t="shared" si="614"/>
        <v>38.996991576413961</v>
      </c>
      <c r="M1672" s="3">
        <f>tarifest3grenz(A1672,$A$3,Param!$B$10,Param!$C$10,Param!$D$10,Param!$E$10,Param!$B$11,Param!$C$11,Param!$D$11,Param!$E$11)*100</f>
        <v>42</v>
      </c>
      <c r="N1672" s="3">
        <f t="shared" si="615"/>
        <v>50413</v>
      </c>
      <c r="O1672" s="3">
        <f t="shared" si="616"/>
        <v>30.332731648616125</v>
      </c>
      <c r="P1672" s="13">
        <f t="shared" si="606"/>
        <v>116339.99999999999</v>
      </c>
      <c r="Q1672" s="13">
        <f t="shared" si="617"/>
        <v>0</v>
      </c>
      <c r="R1672" s="13">
        <f>tarifest3(A1672-$K$3,$A$3,Param!$B$10,Param!$C$10,Param!$D$10,Param!$E$10,Param!$B$11,Param!$C$11,Param!$D$11,Param!$E$11)</f>
        <v>56173</v>
      </c>
      <c r="S1672" s="3">
        <f t="shared" si="618"/>
        <v>33.798435619735258</v>
      </c>
      <c r="T1672" s="3">
        <f>IF(A1672&lt;$K$3,$K$2,tarifest3grenz(A1672-$K$3,$A$3,Param!$B$10,Param!$C$10,Param!$D$10,Param!$E$10,Param!$B$11,Param!$C$11,Param!$D$11,Param!$E$11))*100</f>
        <v>42</v>
      </c>
      <c r="U1672" s="3">
        <f>MAX(K1672-tarifest3($K$3,$A$3,Param!$B$10,Param!$C$10,Param!$D$10,Param!$E$10,Param!$B$11,Param!$C$11,Param!$D$11,Param!$E$11),0)</f>
        <v>59583</v>
      </c>
      <c r="V1672" s="3">
        <f t="shared" si="619"/>
        <v>35.85018050541516</v>
      </c>
      <c r="W1672" s="3">
        <f t="shared" si="620"/>
        <v>42</v>
      </c>
      <c r="X1672" s="3">
        <f>soli3grenz(K1672,$A$3,Param!$J$9,Param!$J$10,Param!$J$11)*100</f>
        <v>5.5</v>
      </c>
      <c r="Y1672" s="13">
        <f t="shared" si="607"/>
        <v>59583</v>
      </c>
      <c r="Z1672" s="3">
        <f t="shared" si="621"/>
        <v>35.85018050541516</v>
      </c>
      <c r="AA1672" s="13">
        <f t="shared" si="608"/>
        <v>42</v>
      </c>
      <c r="AB1672" s="13">
        <f t="shared" si="609"/>
        <v>-4209.68</v>
      </c>
      <c r="AC1672" s="13">
        <f t="shared" si="610"/>
        <v>-2.5329001203369472</v>
      </c>
      <c r="AD1672" s="13">
        <f t="shared" si="611"/>
        <v>-2.3099999999999952</v>
      </c>
      <c r="AE1672" s="3">
        <f t="shared" si="612"/>
        <v>0</v>
      </c>
      <c r="AF1672" s="13">
        <f t="shared" si="625"/>
        <v>4209.68</v>
      </c>
      <c r="AG1672" s="13">
        <f t="shared" si="622"/>
        <v>2.5329001203369472</v>
      </c>
      <c r="AH1672" s="13">
        <f t="shared" si="626"/>
        <v>2.5329001203369472</v>
      </c>
    </row>
    <row r="1673" spans="1:34" x14ac:dyDescent="0.2">
      <c r="A1673" s="8">
        <f t="shared" si="623"/>
        <v>166300</v>
      </c>
      <c r="B1673" s="9">
        <f t="shared" si="624"/>
        <v>166.3</v>
      </c>
      <c r="C1673" s="13">
        <f>tarifest3(A1673,$A$3,Param!$B$5,Param!$C$5,Param!$D$5,Param!$E$5,Param!$B$6,Param!$C$6,Param!$D$6,Param!$E$6)</f>
        <v>60509</v>
      </c>
      <c r="D1673" s="3">
        <f t="shared" si="613"/>
        <v>36.385447985568248</v>
      </c>
      <c r="E1673" s="3">
        <f>tarifest3grenz(A1673,$A$3,Param!$B$5,Param!$C$5,Param!$D$5,Param!$E$5,Param!$B$6,Param!$C$6,Param!$D$6,Param!$E$6)*100</f>
        <v>42</v>
      </c>
      <c r="F1673" s="13">
        <f>soli3(C1673,$A$3,Param!$J$4,Param!$J$5,Param!$J$6)</f>
        <v>3327.99</v>
      </c>
      <c r="G1673" s="3">
        <f>soli3grenz(C1673,$A$3,Param!$J$4,Param!$J$5,Param!$J$6)*100</f>
        <v>5.5</v>
      </c>
      <c r="H1673" s="13">
        <f t="shared" si="604"/>
        <v>63836.99</v>
      </c>
      <c r="I1673" s="3">
        <f t="shared" si="627"/>
        <v>38.386644618159949</v>
      </c>
      <c r="J1673" s="13">
        <f t="shared" si="605"/>
        <v>44.309999999999995</v>
      </c>
      <c r="K1673" s="13">
        <f>tarifest3(A1673,$A$3,Param!$B$10,Param!$C$10,Param!$D$10,Param!$E$10,Param!$B$11,Param!$C$11,Param!$D$11,Param!$E$11)</f>
        <v>64855</v>
      </c>
      <c r="L1673" s="3">
        <f t="shared" si="614"/>
        <v>38.998797354179196</v>
      </c>
      <c r="M1673" s="3">
        <f>tarifest3grenz(A1673,$A$3,Param!$B$10,Param!$C$10,Param!$D$10,Param!$E$10,Param!$B$11,Param!$C$11,Param!$D$11,Param!$E$11)*100</f>
        <v>42</v>
      </c>
      <c r="N1673" s="3">
        <f t="shared" si="615"/>
        <v>50455</v>
      </c>
      <c r="O1673" s="3">
        <f t="shared" si="616"/>
        <v>30.339747444377629</v>
      </c>
      <c r="P1673" s="13">
        <f t="shared" si="606"/>
        <v>116409.99999999999</v>
      </c>
      <c r="Q1673" s="13">
        <f t="shared" si="617"/>
        <v>0</v>
      </c>
      <c r="R1673" s="13">
        <f>tarifest3(A1673-$K$3,$A$3,Param!$B$10,Param!$C$10,Param!$D$10,Param!$E$10,Param!$B$11,Param!$C$11,Param!$D$11,Param!$E$11)</f>
        <v>56215</v>
      </c>
      <c r="S1673" s="3">
        <f t="shared" si="618"/>
        <v>33.803367408298257</v>
      </c>
      <c r="T1673" s="3">
        <f>IF(A1673&lt;$K$3,$K$2,tarifest3grenz(A1673-$K$3,$A$3,Param!$B$10,Param!$C$10,Param!$D$10,Param!$E$10,Param!$B$11,Param!$C$11,Param!$D$11,Param!$E$11))*100</f>
        <v>42</v>
      </c>
      <c r="U1673" s="3">
        <f>MAX(K1673-tarifest3($K$3,$A$3,Param!$B$10,Param!$C$10,Param!$D$10,Param!$E$10,Param!$B$11,Param!$C$11,Param!$D$11,Param!$E$11),0)</f>
        <v>59625</v>
      </c>
      <c r="V1673" s="3">
        <f t="shared" si="619"/>
        <v>35.8538785327721</v>
      </c>
      <c r="W1673" s="3">
        <f t="shared" si="620"/>
        <v>42</v>
      </c>
      <c r="X1673" s="3">
        <f>soli3grenz(K1673,$A$3,Param!$J$9,Param!$J$10,Param!$J$11)*100</f>
        <v>5.5</v>
      </c>
      <c r="Y1673" s="13">
        <f t="shared" si="607"/>
        <v>59625</v>
      </c>
      <c r="Z1673" s="3">
        <f t="shared" si="621"/>
        <v>35.8538785327721</v>
      </c>
      <c r="AA1673" s="13">
        <f t="shared" si="608"/>
        <v>42</v>
      </c>
      <c r="AB1673" s="13">
        <f t="shared" si="609"/>
        <v>-4211.989999999998</v>
      </c>
      <c r="AC1673" s="13">
        <f t="shared" si="610"/>
        <v>-2.5327660853878484</v>
      </c>
      <c r="AD1673" s="13">
        <f t="shared" si="611"/>
        <v>-2.3099999999999952</v>
      </c>
      <c r="AE1673" s="3">
        <f t="shared" si="612"/>
        <v>0</v>
      </c>
      <c r="AF1673" s="13">
        <f t="shared" si="625"/>
        <v>4211.989999999998</v>
      </c>
      <c r="AG1673" s="13">
        <f t="shared" si="622"/>
        <v>2.5327660853878484</v>
      </c>
      <c r="AH1673" s="13">
        <f t="shared" si="626"/>
        <v>2.5327660853878484</v>
      </c>
    </row>
    <row r="1674" spans="1:34" x14ac:dyDescent="0.2">
      <c r="A1674" s="8">
        <f t="shared" si="623"/>
        <v>166400</v>
      </c>
      <c r="B1674" s="9">
        <f t="shared" si="624"/>
        <v>166.4</v>
      </c>
      <c r="C1674" s="13">
        <f>tarifest3(A1674,$A$3,Param!$B$5,Param!$C$5,Param!$D$5,Param!$E$5,Param!$B$6,Param!$C$6,Param!$D$6,Param!$E$6)</f>
        <v>60551</v>
      </c>
      <c r="D1674" s="3">
        <f t="shared" si="613"/>
        <v>36.38882211538462</v>
      </c>
      <c r="E1674" s="3">
        <f>tarifest3grenz(A1674,$A$3,Param!$B$5,Param!$C$5,Param!$D$5,Param!$E$5,Param!$B$6,Param!$C$6,Param!$D$6,Param!$E$6)*100</f>
        <v>42</v>
      </c>
      <c r="F1674" s="13">
        <f>soli3(C1674,$A$3,Param!$J$4,Param!$J$5,Param!$J$6)</f>
        <v>3330.3</v>
      </c>
      <c r="G1674" s="3">
        <f>soli3grenz(C1674,$A$3,Param!$J$4,Param!$J$5,Param!$J$6)*100</f>
        <v>5.5</v>
      </c>
      <c r="H1674" s="13">
        <f t="shared" ref="H1674:H1737" si="628">+C1674+F1674</f>
        <v>63881.3</v>
      </c>
      <c r="I1674" s="3">
        <f t="shared" si="627"/>
        <v>38.390204326923076</v>
      </c>
      <c r="J1674" s="13">
        <f t="shared" ref="J1674:J1737" si="629">+E1674*(1+G1674/100)</f>
        <v>44.309999999999995</v>
      </c>
      <c r="K1674" s="13">
        <f>tarifest3(A1674,$A$3,Param!$B$10,Param!$C$10,Param!$D$10,Param!$E$10,Param!$B$11,Param!$C$11,Param!$D$11,Param!$E$11)</f>
        <v>64897</v>
      </c>
      <c r="L1674" s="3">
        <f t="shared" si="614"/>
        <v>39.00060096153846</v>
      </c>
      <c r="M1674" s="3">
        <f>tarifest3grenz(A1674,$A$3,Param!$B$10,Param!$C$10,Param!$D$10,Param!$E$10,Param!$B$11,Param!$C$11,Param!$D$11,Param!$E$11)*100</f>
        <v>42</v>
      </c>
      <c r="N1674" s="3">
        <f t="shared" si="615"/>
        <v>50497</v>
      </c>
      <c r="O1674" s="3">
        <f t="shared" si="616"/>
        <v>30.346754807692307</v>
      </c>
      <c r="P1674" s="13">
        <f t="shared" ref="P1674:P1737" si="630">+A1674*$K$2</f>
        <v>116479.99999999999</v>
      </c>
      <c r="Q1674" s="13">
        <f t="shared" si="617"/>
        <v>0</v>
      </c>
      <c r="R1674" s="13">
        <f>tarifest3(A1674-$K$3,$A$3,Param!$B$10,Param!$C$10,Param!$D$10,Param!$E$10,Param!$B$11,Param!$C$11,Param!$D$11,Param!$E$11)</f>
        <v>56257</v>
      </c>
      <c r="S1674" s="3">
        <f t="shared" si="618"/>
        <v>33.808293269230774</v>
      </c>
      <c r="T1674" s="3">
        <f>IF(A1674&lt;$K$3,$K$2,tarifest3grenz(A1674-$K$3,$A$3,Param!$B$10,Param!$C$10,Param!$D$10,Param!$E$10,Param!$B$11,Param!$C$11,Param!$D$11,Param!$E$11))*100</f>
        <v>42</v>
      </c>
      <c r="U1674" s="3">
        <f>MAX(K1674-tarifest3($K$3,$A$3,Param!$B$10,Param!$C$10,Param!$D$10,Param!$E$10,Param!$B$11,Param!$C$11,Param!$D$11,Param!$E$11),0)</f>
        <v>59667</v>
      </c>
      <c r="V1674" s="3">
        <f t="shared" si="619"/>
        <v>35.85757211538462</v>
      </c>
      <c r="W1674" s="3">
        <f t="shared" si="620"/>
        <v>42</v>
      </c>
      <c r="X1674" s="3">
        <f>soli3grenz(K1674,$A$3,Param!$J$9,Param!$J$10,Param!$J$11)*100</f>
        <v>5.5</v>
      </c>
      <c r="Y1674" s="13">
        <f t="shared" ref="Y1674:Y1737" si="631">IF($Y$4=0,N1674,IF($Y$4=1,Q1674+R1674,IF($Y$4=2,Q1674+U1674)))</f>
        <v>59667</v>
      </c>
      <c r="Z1674" s="3">
        <f t="shared" si="621"/>
        <v>35.85757211538462</v>
      </c>
      <c r="AA1674" s="13">
        <f t="shared" ref="AA1674:AA1737" si="632">IF($Y$4=0,M1674,IF($Y$4=1,T1674,IF($Y$4=2,W1674)))</f>
        <v>42</v>
      </c>
      <c r="AB1674" s="13">
        <f t="shared" ref="AB1674:AB1737" si="633">+Y1674-H1674</f>
        <v>-4214.3000000000029</v>
      </c>
      <c r="AC1674" s="13">
        <f t="shared" ref="AC1674:AC1737" si="634">+Z1674-I1674</f>
        <v>-2.5326322115384556</v>
      </c>
      <c r="AD1674" s="13">
        <f t="shared" ref="AD1674:AD1737" si="635">+AA1674-J1674</f>
        <v>-2.3099999999999952</v>
      </c>
      <c r="AE1674" s="3">
        <f t="shared" ref="AE1674:AE1737" si="636">+M1674-E1674</f>
        <v>0</v>
      </c>
      <c r="AF1674" s="13">
        <f t="shared" si="625"/>
        <v>4214.3000000000029</v>
      </c>
      <c r="AG1674" s="13">
        <f t="shared" si="622"/>
        <v>2.5326322115384556</v>
      </c>
      <c r="AH1674" s="13">
        <f t="shared" si="626"/>
        <v>2.5326322115384556</v>
      </c>
    </row>
    <row r="1675" spans="1:34" x14ac:dyDescent="0.2">
      <c r="A1675" s="8">
        <f t="shared" si="623"/>
        <v>166500</v>
      </c>
      <c r="B1675" s="9">
        <f t="shared" si="624"/>
        <v>166.5</v>
      </c>
      <c r="C1675" s="13">
        <f>tarifest3(A1675,$A$3,Param!$B$5,Param!$C$5,Param!$D$5,Param!$E$5,Param!$B$6,Param!$C$6,Param!$D$6,Param!$E$6)</f>
        <v>60593</v>
      </c>
      <c r="D1675" s="3">
        <f t="shared" ref="D1675:D1738" si="637">IF($A1675=0,0,C1675/$A1675*100)</f>
        <v>36.392192192192191</v>
      </c>
      <c r="E1675" s="3">
        <f>tarifest3grenz(A1675,$A$3,Param!$B$5,Param!$C$5,Param!$D$5,Param!$E$5,Param!$B$6,Param!$C$6,Param!$D$6,Param!$E$6)*100</f>
        <v>42</v>
      </c>
      <c r="F1675" s="13">
        <f>soli3(C1675,$A$3,Param!$J$4,Param!$J$5,Param!$J$6)</f>
        <v>3332.61</v>
      </c>
      <c r="G1675" s="3">
        <f>soli3grenz(C1675,$A$3,Param!$J$4,Param!$J$5,Param!$J$6)*100</f>
        <v>5.5</v>
      </c>
      <c r="H1675" s="13">
        <f t="shared" si="628"/>
        <v>63925.61</v>
      </c>
      <c r="I1675" s="3">
        <f t="shared" si="627"/>
        <v>38.39375975975976</v>
      </c>
      <c r="J1675" s="13">
        <f t="shared" si="629"/>
        <v>44.309999999999995</v>
      </c>
      <c r="K1675" s="13">
        <f>tarifest3(A1675,$A$3,Param!$B$10,Param!$C$10,Param!$D$10,Param!$E$10,Param!$B$11,Param!$C$11,Param!$D$11,Param!$E$11)</f>
        <v>64939</v>
      </c>
      <c r="L1675" s="3">
        <f t="shared" ref="L1675:L1738" si="638">IF($A1675=0,0,K1675/$A1675*100)</f>
        <v>39.002402402402403</v>
      </c>
      <c r="M1675" s="3">
        <f>tarifest3grenz(A1675,$A$3,Param!$B$10,Param!$C$10,Param!$D$10,Param!$E$10,Param!$B$11,Param!$C$11,Param!$D$11,Param!$E$11)*100</f>
        <v>42</v>
      </c>
      <c r="N1675" s="3">
        <f t="shared" ref="N1675:N1738" si="639">+K1675-$K$1</f>
        <v>50539</v>
      </c>
      <c r="O1675" s="3">
        <f t="shared" ref="O1675:O1738" si="640">IF($A1675=0,0,N1675/$A1675*100)</f>
        <v>30.353753753753754</v>
      </c>
      <c r="P1675" s="13">
        <f t="shared" si="630"/>
        <v>116549.99999999999</v>
      </c>
      <c r="Q1675" s="13">
        <f t="shared" ref="Q1675:Q1738" si="641">MIN(P1675-$K$1,0)</f>
        <v>0</v>
      </c>
      <c r="R1675" s="13">
        <f>tarifest3(A1675-$K$3,$A$3,Param!$B$10,Param!$C$10,Param!$D$10,Param!$E$10,Param!$B$11,Param!$C$11,Param!$D$11,Param!$E$11)</f>
        <v>56299</v>
      </c>
      <c r="S1675" s="3">
        <f t="shared" ref="S1675:S1738" si="642">IF($A1675=0,0,(Q1675+R1675)/$A1675*100)</f>
        <v>33.81321321321321</v>
      </c>
      <c r="T1675" s="3">
        <f>IF(A1675&lt;$K$3,$K$2,tarifest3grenz(A1675-$K$3,$A$3,Param!$B$10,Param!$C$10,Param!$D$10,Param!$E$10,Param!$B$11,Param!$C$11,Param!$D$11,Param!$E$11))*100</f>
        <v>42</v>
      </c>
      <c r="U1675" s="3">
        <f>MAX(K1675-tarifest3($K$3,$A$3,Param!$B$10,Param!$C$10,Param!$D$10,Param!$E$10,Param!$B$11,Param!$C$11,Param!$D$11,Param!$E$11),0)</f>
        <v>59709</v>
      </c>
      <c r="V1675" s="3">
        <f t="shared" ref="V1675:V1738" si="643">IF($A1675=0,0,(Q1675+U1675)/$A1675*100)</f>
        <v>35.861261261261262</v>
      </c>
      <c r="W1675" s="3">
        <f t="shared" ref="W1675:W1738" si="644">IF(A1675&lt;$K$3,$K$2*100,M1675)</f>
        <v>42</v>
      </c>
      <c r="X1675" s="3">
        <f>soli3grenz(K1675,$A$3,Param!$J$9,Param!$J$10,Param!$J$11)*100</f>
        <v>5.5</v>
      </c>
      <c r="Y1675" s="13">
        <f t="shared" si="631"/>
        <v>59709</v>
      </c>
      <c r="Z1675" s="3">
        <f t="shared" ref="Z1675:Z1738" si="645">IF($A1675=0,0,Y1675/$A1675*100)</f>
        <v>35.861261261261262</v>
      </c>
      <c r="AA1675" s="13">
        <f t="shared" si="632"/>
        <v>42</v>
      </c>
      <c r="AB1675" s="13">
        <f t="shared" si="633"/>
        <v>-4216.6100000000006</v>
      </c>
      <c r="AC1675" s="13">
        <f t="shared" si="634"/>
        <v>-2.532498498498498</v>
      </c>
      <c r="AD1675" s="13">
        <f t="shared" si="635"/>
        <v>-2.3099999999999952</v>
      </c>
      <c r="AE1675" s="3">
        <f t="shared" si="636"/>
        <v>0</v>
      </c>
      <c r="AF1675" s="13">
        <f t="shared" si="625"/>
        <v>4216.6100000000006</v>
      </c>
      <c r="AG1675" s="13">
        <f t="shared" ref="AG1675:AG1738" si="646">-AC1675</f>
        <v>2.532498498498498</v>
      </c>
      <c r="AH1675" s="13">
        <f t="shared" si="626"/>
        <v>2.532498498498498</v>
      </c>
    </row>
    <row r="1676" spans="1:34" x14ac:dyDescent="0.2">
      <c r="A1676" s="8">
        <f t="shared" ref="A1676:A1739" si="647">+A1675+100</f>
        <v>166600</v>
      </c>
      <c r="B1676" s="9">
        <f t="shared" si="624"/>
        <v>166.6</v>
      </c>
      <c r="C1676" s="13">
        <f>tarifest3(A1676,$A$3,Param!$B$5,Param!$C$5,Param!$D$5,Param!$E$5,Param!$B$6,Param!$C$6,Param!$D$6,Param!$E$6)</f>
        <v>60635</v>
      </c>
      <c r="D1676" s="3">
        <f t="shared" si="637"/>
        <v>36.395558223289314</v>
      </c>
      <c r="E1676" s="3">
        <f>tarifest3grenz(A1676,$A$3,Param!$B$5,Param!$C$5,Param!$D$5,Param!$E$5,Param!$B$6,Param!$C$6,Param!$D$6,Param!$E$6)*100</f>
        <v>42</v>
      </c>
      <c r="F1676" s="13">
        <f>soli3(C1676,$A$3,Param!$J$4,Param!$J$5,Param!$J$6)</f>
        <v>3334.92</v>
      </c>
      <c r="G1676" s="3">
        <f>soli3grenz(C1676,$A$3,Param!$J$4,Param!$J$5,Param!$J$6)*100</f>
        <v>5.5</v>
      </c>
      <c r="H1676" s="13">
        <f t="shared" si="628"/>
        <v>63969.919999999998</v>
      </c>
      <c r="I1676" s="3">
        <f t="shared" si="627"/>
        <v>38.397310924369748</v>
      </c>
      <c r="J1676" s="13">
        <f t="shared" si="629"/>
        <v>44.309999999999995</v>
      </c>
      <c r="K1676" s="13">
        <f>tarifest3(A1676,$A$3,Param!$B$10,Param!$C$10,Param!$D$10,Param!$E$10,Param!$B$11,Param!$C$11,Param!$D$11,Param!$E$11)</f>
        <v>64981</v>
      </c>
      <c r="L1676" s="3">
        <f t="shared" si="638"/>
        <v>39.004201680672267</v>
      </c>
      <c r="M1676" s="3">
        <f>tarifest3grenz(A1676,$A$3,Param!$B$10,Param!$C$10,Param!$D$10,Param!$E$10,Param!$B$11,Param!$C$11,Param!$D$11,Param!$E$11)*100</f>
        <v>42</v>
      </c>
      <c r="N1676" s="3">
        <f t="shared" si="639"/>
        <v>50581</v>
      </c>
      <c r="O1676" s="3">
        <f t="shared" si="640"/>
        <v>30.360744297719087</v>
      </c>
      <c r="P1676" s="13">
        <f t="shared" si="630"/>
        <v>116619.99999999999</v>
      </c>
      <c r="Q1676" s="13">
        <f t="shared" si="641"/>
        <v>0</v>
      </c>
      <c r="R1676" s="13">
        <f>tarifest3(A1676-$K$3,$A$3,Param!$B$10,Param!$C$10,Param!$D$10,Param!$E$10,Param!$B$11,Param!$C$11,Param!$D$11,Param!$E$11)</f>
        <v>56341</v>
      </c>
      <c r="S1676" s="3">
        <f t="shared" si="642"/>
        <v>33.818127250900361</v>
      </c>
      <c r="T1676" s="3">
        <f>IF(A1676&lt;$K$3,$K$2,tarifest3grenz(A1676-$K$3,$A$3,Param!$B$10,Param!$C$10,Param!$D$10,Param!$E$10,Param!$B$11,Param!$C$11,Param!$D$11,Param!$E$11))*100</f>
        <v>42</v>
      </c>
      <c r="U1676" s="3">
        <f>MAX(K1676-tarifest3($K$3,$A$3,Param!$B$10,Param!$C$10,Param!$D$10,Param!$E$10,Param!$B$11,Param!$C$11,Param!$D$11,Param!$E$11),0)</f>
        <v>59751</v>
      </c>
      <c r="V1676" s="3">
        <f t="shared" si="643"/>
        <v>35.864945978391354</v>
      </c>
      <c r="W1676" s="3">
        <f t="shared" si="644"/>
        <v>42</v>
      </c>
      <c r="X1676" s="3">
        <f>soli3grenz(K1676,$A$3,Param!$J$9,Param!$J$10,Param!$J$11)*100</f>
        <v>5.5</v>
      </c>
      <c r="Y1676" s="13">
        <f t="shared" si="631"/>
        <v>59751</v>
      </c>
      <c r="Z1676" s="3">
        <f t="shared" si="645"/>
        <v>35.864945978391354</v>
      </c>
      <c r="AA1676" s="13">
        <f t="shared" si="632"/>
        <v>42</v>
      </c>
      <c r="AB1676" s="13">
        <f t="shared" si="633"/>
        <v>-4218.9199999999983</v>
      </c>
      <c r="AC1676" s="13">
        <f t="shared" si="634"/>
        <v>-2.5323649459783937</v>
      </c>
      <c r="AD1676" s="13">
        <f t="shared" si="635"/>
        <v>-2.3099999999999952</v>
      </c>
      <c r="AE1676" s="3">
        <f t="shared" si="636"/>
        <v>0</v>
      </c>
      <c r="AF1676" s="13">
        <f t="shared" si="625"/>
        <v>4218.9199999999983</v>
      </c>
      <c r="AG1676" s="13">
        <f t="shared" si="646"/>
        <v>2.5323649459783937</v>
      </c>
      <c r="AH1676" s="13">
        <f t="shared" si="626"/>
        <v>2.5323649459783937</v>
      </c>
    </row>
    <row r="1677" spans="1:34" x14ac:dyDescent="0.2">
      <c r="A1677" s="8">
        <f t="shared" si="647"/>
        <v>166700</v>
      </c>
      <c r="B1677" s="9">
        <f t="shared" si="624"/>
        <v>166.7</v>
      </c>
      <c r="C1677" s="13">
        <f>tarifest3(A1677,$A$3,Param!$B$5,Param!$C$5,Param!$D$5,Param!$E$5,Param!$B$6,Param!$C$6,Param!$D$6,Param!$E$6)</f>
        <v>60677</v>
      </c>
      <c r="D1677" s="3">
        <f t="shared" si="637"/>
        <v>36.398920215956807</v>
      </c>
      <c r="E1677" s="3">
        <f>tarifest3grenz(A1677,$A$3,Param!$B$5,Param!$C$5,Param!$D$5,Param!$E$5,Param!$B$6,Param!$C$6,Param!$D$6,Param!$E$6)*100</f>
        <v>42</v>
      </c>
      <c r="F1677" s="13">
        <f>soli3(C1677,$A$3,Param!$J$4,Param!$J$5,Param!$J$6)</f>
        <v>3337.23</v>
      </c>
      <c r="G1677" s="3">
        <f>soli3grenz(C1677,$A$3,Param!$J$4,Param!$J$5,Param!$J$6)*100</f>
        <v>5.5</v>
      </c>
      <c r="H1677" s="13">
        <f t="shared" si="628"/>
        <v>64014.23</v>
      </c>
      <c r="I1677" s="3">
        <f t="shared" si="627"/>
        <v>38.400857828434312</v>
      </c>
      <c r="J1677" s="13">
        <f t="shared" si="629"/>
        <v>44.309999999999995</v>
      </c>
      <c r="K1677" s="13">
        <f>tarifest3(A1677,$A$3,Param!$B$10,Param!$C$10,Param!$D$10,Param!$E$10,Param!$B$11,Param!$C$11,Param!$D$11,Param!$E$11)</f>
        <v>65023</v>
      </c>
      <c r="L1677" s="3">
        <f t="shared" si="638"/>
        <v>39.005998800239951</v>
      </c>
      <c r="M1677" s="3">
        <f>tarifest3grenz(A1677,$A$3,Param!$B$10,Param!$C$10,Param!$D$10,Param!$E$10,Param!$B$11,Param!$C$11,Param!$D$11,Param!$E$11)*100</f>
        <v>42</v>
      </c>
      <c r="N1677" s="3">
        <f t="shared" si="639"/>
        <v>50623</v>
      </c>
      <c r="O1677" s="3">
        <f t="shared" si="640"/>
        <v>30.367726454709061</v>
      </c>
      <c r="P1677" s="13">
        <f t="shared" si="630"/>
        <v>116689.99999999999</v>
      </c>
      <c r="Q1677" s="13">
        <f t="shared" si="641"/>
        <v>0</v>
      </c>
      <c r="R1677" s="13">
        <f>tarifest3(A1677-$K$3,$A$3,Param!$B$10,Param!$C$10,Param!$D$10,Param!$E$10,Param!$B$11,Param!$C$11,Param!$D$11,Param!$E$11)</f>
        <v>56383</v>
      </c>
      <c r="S1677" s="3">
        <f t="shared" si="642"/>
        <v>33.823035392921412</v>
      </c>
      <c r="T1677" s="3">
        <f>IF(A1677&lt;$K$3,$K$2,tarifest3grenz(A1677-$K$3,$A$3,Param!$B$10,Param!$C$10,Param!$D$10,Param!$E$10,Param!$B$11,Param!$C$11,Param!$D$11,Param!$E$11))*100</f>
        <v>42</v>
      </c>
      <c r="U1677" s="3">
        <f>MAX(K1677-tarifest3($K$3,$A$3,Param!$B$10,Param!$C$10,Param!$D$10,Param!$E$10,Param!$B$11,Param!$C$11,Param!$D$11,Param!$E$11),0)</f>
        <v>59793</v>
      </c>
      <c r="V1677" s="3">
        <f t="shared" si="643"/>
        <v>35.868626274745054</v>
      </c>
      <c r="W1677" s="3">
        <f t="shared" si="644"/>
        <v>42</v>
      </c>
      <c r="X1677" s="3">
        <f>soli3grenz(K1677,$A$3,Param!$J$9,Param!$J$10,Param!$J$11)*100</f>
        <v>5.5</v>
      </c>
      <c r="Y1677" s="13">
        <f t="shared" si="631"/>
        <v>59793</v>
      </c>
      <c r="Z1677" s="3">
        <f t="shared" si="645"/>
        <v>35.868626274745054</v>
      </c>
      <c r="AA1677" s="13">
        <f t="shared" si="632"/>
        <v>42</v>
      </c>
      <c r="AB1677" s="13">
        <f t="shared" si="633"/>
        <v>-4221.2300000000032</v>
      </c>
      <c r="AC1677" s="13">
        <f t="shared" si="634"/>
        <v>-2.5322315536892575</v>
      </c>
      <c r="AD1677" s="13">
        <f t="shared" si="635"/>
        <v>-2.3099999999999952</v>
      </c>
      <c r="AE1677" s="3">
        <f t="shared" si="636"/>
        <v>0</v>
      </c>
      <c r="AF1677" s="13">
        <f t="shared" si="625"/>
        <v>4221.2300000000032</v>
      </c>
      <c r="AG1677" s="13">
        <f t="shared" si="646"/>
        <v>2.5322315536892575</v>
      </c>
      <c r="AH1677" s="13">
        <f t="shared" si="626"/>
        <v>2.5322315536892575</v>
      </c>
    </row>
    <row r="1678" spans="1:34" x14ac:dyDescent="0.2">
      <c r="A1678" s="8">
        <f t="shared" si="647"/>
        <v>166800</v>
      </c>
      <c r="B1678" s="9">
        <f t="shared" si="624"/>
        <v>166.8</v>
      </c>
      <c r="C1678" s="13">
        <f>tarifest3(A1678,$A$3,Param!$B$5,Param!$C$5,Param!$D$5,Param!$E$5,Param!$B$6,Param!$C$6,Param!$D$6,Param!$E$6)</f>
        <v>60719</v>
      </c>
      <c r="D1678" s="3">
        <f t="shared" si="637"/>
        <v>36.402278177458037</v>
      </c>
      <c r="E1678" s="3">
        <f>tarifest3grenz(A1678,$A$3,Param!$B$5,Param!$C$5,Param!$D$5,Param!$E$5,Param!$B$6,Param!$C$6,Param!$D$6,Param!$E$6)*100</f>
        <v>42</v>
      </c>
      <c r="F1678" s="13">
        <f>soli3(C1678,$A$3,Param!$J$4,Param!$J$5,Param!$J$6)</f>
        <v>3339.54</v>
      </c>
      <c r="G1678" s="3">
        <f>soli3grenz(C1678,$A$3,Param!$J$4,Param!$J$5,Param!$J$6)*100</f>
        <v>5.5</v>
      </c>
      <c r="H1678" s="13">
        <f t="shared" si="628"/>
        <v>64058.54</v>
      </c>
      <c r="I1678" s="3">
        <f t="shared" si="627"/>
        <v>38.404400479616307</v>
      </c>
      <c r="J1678" s="13">
        <f t="shared" si="629"/>
        <v>44.309999999999995</v>
      </c>
      <c r="K1678" s="13">
        <f>tarifest3(A1678,$A$3,Param!$B$10,Param!$C$10,Param!$D$10,Param!$E$10,Param!$B$11,Param!$C$11,Param!$D$11,Param!$E$11)</f>
        <v>65065</v>
      </c>
      <c r="L1678" s="3">
        <f t="shared" si="638"/>
        <v>39.007793764988008</v>
      </c>
      <c r="M1678" s="3">
        <f>tarifest3grenz(A1678,$A$3,Param!$B$10,Param!$C$10,Param!$D$10,Param!$E$10,Param!$B$11,Param!$C$11,Param!$D$11,Param!$E$11)*100</f>
        <v>42</v>
      </c>
      <c r="N1678" s="3">
        <f t="shared" si="639"/>
        <v>50665</v>
      </c>
      <c r="O1678" s="3">
        <f t="shared" si="640"/>
        <v>30.374700239808156</v>
      </c>
      <c r="P1678" s="13">
        <f t="shared" si="630"/>
        <v>116759.99999999999</v>
      </c>
      <c r="Q1678" s="13">
        <f t="shared" si="641"/>
        <v>0</v>
      </c>
      <c r="R1678" s="13">
        <f>tarifest3(A1678-$K$3,$A$3,Param!$B$10,Param!$C$10,Param!$D$10,Param!$E$10,Param!$B$11,Param!$C$11,Param!$D$11,Param!$E$11)</f>
        <v>56425</v>
      </c>
      <c r="S1678" s="3">
        <f t="shared" si="642"/>
        <v>33.827937649880099</v>
      </c>
      <c r="T1678" s="3">
        <f>IF(A1678&lt;$K$3,$K$2,tarifest3grenz(A1678-$K$3,$A$3,Param!$B$10,Param!$C$10,Param!$D$10,Param!$E$10,Param!$B$11,Param!$C$11,Param!$D$11,Param!$E$11))*100</f>
        <v>42</v>
      </c>
      <c r="U1678" s="3">
        <f>MAX(K1678-tarifest3($K$3,$A$3,Param!$B$10,Param!$C$10,Param!$D$10,Param!$E$10,Param!$B$11,Param!$C$11,Param!$D$11,Param!$E$11),0)</f>
        <v>59835</v>
      </c>
      <c r="V1678" s="3">
        <f t="shared" si="643"/>
        <v>35.872302158273385</v>
      </c>
      <c r="W1678" s="3">
        <f t="shared" si="644"/>
        <v>42</v>
      </c>
      <c r="X1678" s="3">
        <f>soli3grenz(K1678,$A$3,Param!$J$9,Param!$J$10,Param!$J$11)*100</f>
        <v>5.5</v>
      </c>
      <c r="Y1678" s="13">
        <f t="shared" si="631"/>
        <v>59835</v>
      </c>
      <c r="Z1678" s="3">
        <f t="shared" si="645"/>
        <v>35.872302158273385</v>
      </c>
      <c r="AA1678" s="13">
        <f t="shared" si="632"/>
        <v>42</v>
      </c>
      <c r="AB1678" s="13">
        <f t="shared" si="633"/>
        <v>-4223.5400000000009</v>
      </c>
      <c r="AC1678" s="13">
        <f t="shared" si="634"/>
        <v>-2.5320983213429216</v>
      </c>
      <c r="AD1678" s="13">
        <f t="shared" si="635"/>
        <v>-2.3099999999999952</v>
      </c>
      <c r="AE1678" s="3">
        <f t="shared" si="636"/>
        <v>0</v>
      </c>
      <c r="AF1678" s="13">
        <f t="shared" si="625"/>
        <v>4223.5400000000009</v>
      </c>
      <c r="AG1678" s="13">
        <f t="shared" si="646"/>
        <v>2.5320983213429216</v>
      </c>
      <c r="AH1678" s="13">
        <f t="shared" si="626"/>
        <v>2.5320983213429216</v>
      </c>
    </row>
    <row r="1679" spans="1:34" x14ac:dyDescent="0.2">
      <c r="A1679" s="8">
        <f t="shared" si="647"/>
        <v>166900</v>
      </c>
      <c r="B1679" s="9">
        <f t="shared" si="624"/>
        <v>166.9</v>
      </c>
      <c r="C1679" s="13">
        <f>tarifest3(A1679,$A$3,Param!$B$5,Param!$C$5,Param!$D$5,Param!$E$5,Param!$B$6,Param!$C$6,Param!$D$6,Param!$E$6)</f>
        <v>60761</v>
      </c>
      <c r="D1679" s="3">
        <f t="shared" si="637"/>
        <v>36.405632115038941</v>
      </c>
      <c r="E1679" s="3">
        <f>tarifest3grenz(A1679,$A$3,Param!$B$5,Param!$C$5,Param!$D$5,Param!$E$5,Param!$B$6,Param!$C$6,Param!$D$6,Param!$E$6)*100</f>
        <v>42</v>
      </c>
      <c r="F1679" s="13">
        <f>soli3(C1679,$A$3,Param!$J$4,Param!$J$5,Param!$J$6)</f>
        <v>3341.85</v>
      </c>
      <c r="G1679" s="3">
        <f>soli3grenz(C1679,$A$3,Param!$J$4,Param!$J$5,Param!$J$6)*100</f>
        <v>5.5</v>
      </c>
      <c r="H1679" s="13">
        <f t="shared" si="628"/>
        <v>64102.85</v>
      </c>
      <c r="I1679" s="3">
        <f t="shared" si="627"/>
        <v>38.407938885560213</v>
      </c>
      <c r="J1679" s="13">
        <f t="shared" si="629"/>
        <v>44.309999999999995</v>
      </c>
      <c r="K1679" s="13">
        <f>tarifest3(A1679,$A$3,Param!$B$10,Param!$C$10,Param!$D$10,Param!$E$10,Param!$B$11,Param!$C$11,Param!$D$11,Param!$E$11)</f>
        <v>65107</v>
      </c>
      <c r="L1679" s="3">
        <f t="shared" si="638"/>
        <v>39.009586578789694</v>
      </c>
      <c r="M1679" s="3">
        <f>tarifest3grenz(A1679,$A$3,Param!$B$10,Param!$C$10,Param!$D$10,Param!$E$10,Param!$B$11,Param!$C$11,Param!$D$11,Param!$E$11)*100</f>
        <v>42</v>
      </c>
      <c r="N1679" s="3">
        <f t="shared" si="639"/>
        <v>50707</v>
      </c>
      <c r="O1679" s="3">
        <f t="shared" si="640"/>
        <v>30.381665668064713</v>
      </c>
      <c r="P1679" s="13">
        <f t="shared" si="630"/>
        <v>116829.99999999999</v>
      </c>
      <c r="Q1679" s="13">
        <f t="shared" si="641"/>
        <v>0</v>
      </c>
      <c r="R1679" s="13">
        <f>tarifest3(A1679-$K$3,$A$3,Param!$B$10,Param!$C$10,Param!$D$10,Param!$E$10,Param!$B$11,Param!$C$11,Param!$D$11,Param!$E$11)</f>
        <v>56467</v>
      </c>
      <c r="S1679" s="3">
        <f t="shared" si="642"/>
        <v>33.832834032354704</v>
      </c>
      <c r="T1679" s="3">
        <f>IF(A1679&lt;$K$3,$K$2,tarifest3grenz(A1679-$K$3,$A$3,Param!$B$10,Param!$C$10,Param!$D$10,Param!$E$10,Param!$B$11,Param!$C$11,Param!$D$11,Param!$E$11))*100</f>
        <v>42</v>
      </c>
      <c r="U1679" s="3">
        <f>MAX(K1679-tarifest3($K$3,$A$3,Param!$B$10,Param!$C$10,Param!$D$10,Param!$E$10,Param!$B$11,Param!$C$11,Param!$D$11,Param!$E$11),0)</f>
        <v>59877</v>
      </c>
      <c r="V1679" s="3">
        <f t="shared" si="643"/>
        <v>35.875973636908327</v>
      </c>
      <c r="W1679" s="3">
        <f t="shared" si="644"/>
        <v>42</v>
      </c>
      <c r="X1679" s="3">
        <f>soli3grenz(K1679,$A$3,Param!$J$9,Param!$J$10,Param!$J$11)*100</f>
        <v>5.5</v>
      </c>
      <c r="Y1679" s="13">
        <f t="shared" si="631"/>
        <v>59877</v>
      </c>
      <c r="Z1679" s="3">
        <f t="shared" si="645"/>
        <v>35.875973636908327</v>
      </c>
      <c r="AA1679" s="13">
        <f t="shared" si="632"/>
        <v>42</v>
      </c>
      <c r="AB1679" s="13">
        <f t="shared" si="633"/>
        <v>-4225.8499999999985</v>
      </c>
      <c r="AC1679" s="13">
        <f t="shared" si="634"/>
        <v>-2.5319652486518862</v>
      </c>
      <c r="AD1679" s="13">
        <f t="shared" si="635"/>
        <v>-2.3099999999999952</v>
      </c>
      <c r="AE1679" s="3">
        <f t="shared" si="636"/>
        <v>0</v>
      </c>
      <c r="AF1679" s="13">
        <f t="shared" si="625"/>
        <v>4225.8499999999985</v>
      </c>
      <c r="AG1679" s="13">
        <f t="shared" si="646"/>
        <v>2.5319652486518862</v>
      </c>
      <c r="AH1679" s="13">
        <f t="shared" si="626"/>
        <v>2.5319652486518862</v>
      </c>
    </row>
    <row r="1680" spans="1:34" x14ac:dyDescent="0.2">
      <c r="A1680" s="8">
        <f t="shared" si="647"/>
        <v>167000</v>
      </c>
      <c r="B1680" s="9">
        <f t="shared" si="624"/>
        <v>167</v>
      </c>
      <c r="C1680" s="13">
        <f>tarifest3(A1680,$A$3,Param!$B$5,Param!$C$5,Param!$D$5,Param!$E$5,Param!$B$6,Param!$C$6,Param!$D$6,Param!$E$6)</f>
        <v>60803</v>
      </c>
      <c r="D1680" s="3">
        <f t="shared" si="637"/>
        <v>36.408982035928148</v>
      </c>
      <c r="E1680" s="3">
        <f>tarifest3grenz(A1680,$A$3,Param!$B$5,Param!$C$5,Param!$D$5,Param!$E$5,Param!$B$6,Param!$C$6,Param!$D$6,Param!$E$6)*100</f>
        <v>42</v>
      </c>
      <c r="F1680" s="13">
        <f>soli3(C1680,$A$3,Param!$J$4,Param!$J$5,Param!$J$6)</f>
        <v>3344.16</v>
      </c>
      <c r="G1680" s="3">
        <f>soli3grenz(C1680,$A$3,Param!$J$4,Param!$J$5,Param!$J$6)*100</f>
        <v>5.5</v>
      </c>
      <c r="H1680" s="13">
        <f t="shared" si="628"/>
        <v>64147.16</v>
      </c>
      <c r="I1680" s="3">
        <f t="shared" si="627"/>
        <v>38.411473053892223</v>
      </c>
      <c r="J1680" s="13">
        <f t="shared" si="629"/>
        <v>44.309999999999995</v>
      </c>
      <c r="K1680" s="13">
        <f>tarifest3(A1680,$A$3,Param!$B$10,Param!$C$10,Param!$D$10,Param!$E$10,Param!$B$11,Param!$C$11,Param!$D$11,Param!$E$11)</f>
        <v>65149</v>
      </c>
      <c r="L1680" s="3">
        <f t="shared" si="638"/>
        <v>39.011377245508982</v>
      </c>
      <c r="M1680" s="3">
        <f>tarifest3grenz(A1680,$A$3,Param!$B$10,Param!$C$10,Param!$D$10,Param!$E$10,Param!$B$11,Param!$C$11,Param!$D$11,Param!$E$11)*100</f>
        <v>42</v>
      </c>
      <c r="N1680" s="3">
        <f t="shared" si="639"/>
        <v>50749</v>
      </c>
      <c r="O1680" s="3">
        <f t="shared" si="640"/>
        <v>30.388622754491017</v>
      </c>
      <c r="P1680" s="13">
        <f t="shared" si="630"/>
        <v>116899.99999999999</v>
      </c>
      <c r="Q1680" s="13">
        <f t="shared" si="641"/>
        <v>0</v>
      </c>
      <c r="R1680" s="13">
        <f>tarifest3(A1680-$K$3,$A$3,Param!$B$10,Param!$C$10,Param!$D$10,Param!$E$10,Param!$B$11,Param!$C$11,Param!$D$11,Param!$E$11)</f>
        <v>56509</v>
      </c>
      <c r="S1680" s="3">
        <f t="shared" si="642"/>
        <v>33.837724550898201</v>
      </c>
      <c r="T1680" s="3">
        <f>IF(A1680&lt;$K$3,$K$2,tarifest3grenz(A1680-$K$3,$A$3,Param!$B$10,Param!$C$10,Param!$D$10,Param!$E$10,Param!$B$11,Param!$C$11,Param!$D$11,Param!$E$11))*100</f>
        <v>42</v>
      </c>
      <c r="U1680" s="3">
        <f>MAX(K1680-tarifest3($K$3,$A$3,Param!$B$10,Param!$C$10,Param!$D$10,Param!$E$10,Param!$B$11,Param!$C$11,Param!$D$11,Param!$E$11),0)</f>
        <v>59919</v>
      </c>
      <c r="V1680" s="3">
        <f t="shared" si="643"/>
        <v>35.879640718562875</v>
      </c>
      <c r="W1680" s="3">
        <f t="shared" si="644"/>
        <v>42</v>
      </c>
      <c r="X1680" s="3">
        <f>soli3grenz(K1680,$A$3,Param!$J$9,Param!$J$10,Param!$J$11)*100</f>
        <v>5.5</v>
      </c>
      <c r="Y1680" s="13">
        <f t="shared" si="631"/>
        <v>59919</v>
      </c>
      <c r="Z1680" s="3">
        <f t="shared" si="645"/>
        <v>35.879640718562875</v>
      </c>
      <c r="AA1680" s="13">
        <f t="shared" si="632"/>
        <v>42</v>
      </c>
      <c r="AB1680" s="13">
        <f t="shared" si="633"/>
        <v>-4228.1600000000035</v>
      </c>
      <c r="AC1680" s="13">
        <f t="shared" si="634"/>
        <v>-2.5318323353293479</v>
      </c>
      <c r="AD1680" s="13">
        <f t="shared" si="635"/>
        <v>-2.3099999999999952</v>
      </c>
      <c r="AE1680" s="3">
        <f t="shared" si="636"/>
        <v>0</v>
      </c>
      <c r="AF1680" s="13">
        <f t="shared" si="625"/>
        <v>4228.1600000000035</v>
      </c>
      <c r="AG1680" s="13">
        <f t="shared" si="646"/>
        <v>2.5318323353293479</v>
      </c>
      <c r="AH1680" s="13">
        <f t="shared" si="626"/>
        <v>2.5318323353293479</v>
      </c>
    </row>
    <row r="1681" spans="1:34" x14ac:dyDescent="0.2">
      <c r="A1681" s="8">
        <f t="shared" si="647"/>
        <v>167100</v>
      </c>
      <c r="B1681" s="9">
        <f t="shared" si="624"/>
        <v>167.1</v>
      </c>
      <c r="C1681" s="13">
        <f>tarifest3(A1681,$A$3,Param!$B$5,Param!$C$5,Param!$D$5,Param!$E$5,Param!$B$6,Param!$C$6,Param!$D$6,Param!$E$6)</f>
        <v>60845</v>
      </c>
      <c r="D1681" s="3">
        <f t="shared" si="637"/>
        <v>36.412327947336927</v>
      </c>
      <c r="E1681" s="3">
        <f>tarifest3grenz(A1681,$A$3,Param!$B$5,Param!$C$5,Param!$D$5,Param!$E$5,Param!$B$6,Param!$C$6,Param!$D$6,Param!$E$6)*100</f>
        <v>42</v>
      </c>
      <c r="F1681" s="13">
        <f>soli3(C1681,$A$3,Param!$J$4,Param!$J$5,Param!$J$6)</f>
        <v>3346.47</v>
      </c>
      <c r="G1681" s="3">
        <f>soli3grenz(C1681,$A$3,Param!$J$4,Param!$J$5,Param!$J$6)*100</f>
        <v>5.5</v>
      </c>
      <c r="H1681" s="13">
        <f t="shared" si="628"/>
        <v>64191.47</v>
      </c>
      <c r="I1681" s="3">
        <f t="shared" si="627"/>
        <v>38.415002992220224</v>
      </c>
      <c r="J1681" s="13">
        <f t="shared" si="629"/>
        <v>44.309999999999995</v>
      </c>
      <c r="K1681" s="13">
        <f>tarifest3(A1681,$A$3,Param!$B$10,Param!$C$10,Param!$D$10,Param!$E$10,Param!$B$11,Param!$C$11,Param!$D$11,Param!$E$11)</f>
        <v>65191</v>
      </c>
      <c r="L1681" s="3">
        <f t="shared" si="638"/>
        <v>39.013165769000594</v>
      </c>
      <c r="M1681" s="3">
        <f>tarifest3grenz(A1681,$A$3,Param!$B$10,Param!$C$10,Param!$D$10,Param!$E$10,Param!$B$11,Param!$C$11,Param!$D$11,Param!$E$11)*100</f>
        <v>42</v>
      </c>
      <c r="N1681" s="3">
        <f t="shared" si="639"/>
        <v>50791</v>
      </c>
      <c r="O1681" s="3">
        <f t="shared" si="640"/>
        <v>30.395571514063434</v>
      </c>
      <c r="P1681" s="13">
        <f t="shared" si="630"/>
        <v>116969.99999999999</v>
      </c>
      <c r="Q1681" s="13">
        <f t="shared" si="641"/>
        <v>0</v>
      </c>
      <c r="R1681" s="13">
        <f>tarifest3(A1681-$K$3,$A$3,Param!$B$10,Param!$C$10,Param!$D$10,Param!$E$10,Param!$B$11,Param!$C$11,Param!$D$11,Param!$E$11)</f>
        <v>56551</v>
      </c>
      <c r="S1681" s="3">
        <f t="shared" si="642"/>
        <v>33.842609216038298</v>
      </c>
      <c r="T1681" s="3">
        <f>IF(A1681&lt;$K$3,$K$2,tarifest3grenz(A1681-$K$3,$A$3,Param!$B$10,Param!$C$10,Param!$D$10,Param!$E$10,Param!$B$11,Param!$C$11,Param!$D$11,Param!$E$11))*100</f>
        <v>42</v>
      </c>
      <c r="U1681" s="3">
        <f>MAX(K1681-tarifest3($K$3,$A$3,Param!$B$10,Param!$C$10,Param!$D$10,Param!$E$10,Param!$B$11,Param!$C$11,Param!$D$11,Param!$E$11),0)</f>
        <v>59961</v>
      </c>
      <c r="V1681" s="3">
        <f t="shared" si="643"/>
        <v>35.88330341113106</v>
      </c>
      <c r="W1681" s="3">
        <f t="shared" si="644"/>
        <v>42</v>
      </c>
      <c r="X1681" s="3">
        <f>soli3grenz(K1681,$A$3,Param!$J$9,Param!$J$10,Param!$J$11)*100</f>
        <v>5.5</v>
      </c>
      <c r="Y1681" s="13">
        <f t="shared" si="631"/>
        <v>59961</v>
      </c>
      <c r="Z1681" s="3">
        <f t="shared" si="645"/>
        <v>35.88330341113106</v>
      </c>
      <c r="AA1681" s="13">
        <f t="shared" si="632"/>
        <v>42</v>
      </c>
      <c r="AB1681" s="13">
        <f t="shared" si="633"/>
        <v>-4230.4700000000012</v>
      </c>
      <c r="AC1681" s="13">
        <f t="shared" si="634"/>
        <v>-2.531699581089164</v>
      </c>
      <c r="AD1681" s="13">
        <f t="shared" si="635"/>
        <v>-2.3099999999999952</v>
      </c>
      <c r="AE1681" s="3">
        <f t="shared" si="636"/>
        <v>0</v>
      </c>
      <c r="AF1681" s="13">
        <f t="shared" si="625"/>
        <v>4230.4700000000012</v>
      </c>
      <c r="AG1681" s="13">
        <f t="shared" si="646"/>
        <v>2.531699581089164</v>
      </c>
      <c r="AH1681" s="13">
        <f t="shared" si="626"/>
        <v>2.531699581089164</v>
      </c>
    </row>
    <row r="1682" spans="1:34" x14ac:dyDescent="0.2">
      <c r="A1682" s="8">
        <f t="shared" si="647"/>
        <v>167200</v>
      </c>
      <c r="B1682" s="9">
        <f t="shared" si="624"/>
        <v>167.2</v>
      </c>
      <c r="C1682" s="13">
        <f>tarifest3(A1682,$A$3,Param!$B$5,Param!$C$5,Param!$D$5,Param!$E$5,Param!$B$6,Param!$C$6,Param!$D$6,Param!$E$6)</f>
        <v>60887</v>
      </c>
      <c r="D1682" s="3">
        <f t="shared" si="637"/>
        <v>36.415669856459331</v>
      </c>
      <c r="E1682" s="3">
        <f>tarifest3grenz(A1682,$A$3,Param!$B$5,Param!$C$5,Param!$D$5,Param!$E$5,Param!$B$6,Param!$C$6,Param!$D$6,Param!$E$6)*100</f>
        <v>42</v>
      </c>
      <c r="F1682" s="13">
        <f>soli3(C1682,$A$3,Param!$J$4,Param!$J$5,Param!$J$6)</f>
        <v>3348.78</v>
      </c>
      <c r="G1682" s="3">
        <f>soli3grenz(C1682,$A$3,Param!$J$4,Param!$J$5,Param!$J$6)*100</f>
        <v>5.5</v>
      </c>
      <c r="H1682" s="13">
        <f t="shared" si="628"/>
        <v>64235.78</v>
      </c>
      <c r="I1682" s="3">
        <f t="shared" si="627"/>
        <v>38.418528708133969</v>
      </c>
      <c r="J1682" s="13">
        <f t="shared" si="629"/>
        <v>44.309999999999995</v>
      </c>
      <c r="K1682" s="13">
        <f>tarifest3(A1682,$A$3,Param!$B$10,Param!$C$10,Param!$D$10,Param!$E$10,Param!$B$11,Param!$C$11,Param!$D$11,Param!$E$11)</f>
        <v>65233</v>
      </c>
      <c r="L1682" s="3">
        <f t="shared" si="638"/>
        <v>39.014952153110052</v>
      </c>
      <c r="M1682" s="3">
        <f>tarifest3grenz(A1682,$A$3,Param!$B$10,Param!$C$10,Param!$D$10,Param!$E$10,Param!$B$11,Param!$C$11,Param!$D$11,Param!$E$11)*100</f>
        <v>42</v>
      </c>
      <c r="N1682" s="3">
        <f t="shared" si="639"/>
        <v>50833</v>
      </c>
      <c r="O1682" s="3">
        <f t="shared" si="640"/>
        <v>30.402511961722489</v>
      </c>
      <c r="P1682" s="13">
        <f t="shared" si="630"/>
        <v>117039.99999999999</v>
      </c>
      <c r="Q1682" s="13">
        <f t="shared" si="641"/>
        <v>0</v>
      </c>
      <c r="R1682" s="13">
        <f>tarifest3(A1682-$K$3,$A$3,Param!$B$10,Param!$C$10,Param!$D$10,Param!$E$10,Param!$B$11,Param!$C$11,Param!$D$11,Param!$E$11)</f>
        <v>56593</v>
      </c>
      <c r="S1682" s="3">
        <f t="shared" si="642"/>
        <v>33.847488038277511</v>
      </c>
      <c r="T1682" s="3">
        <f>IF(A1682&lt;$K$3,$K$2,tarifest3grenz(A1682-$K$3,$A$3,Param!$B$10,Param!$C$10,Param!$D$10,Param!$E$10,Param!$B$11,Param!$C$11,Param!$D$11,Param!$E$11))*100</f>
        <v>42</v>
      </c>
      <c r="U1682" s="3">
        <f>MAX(K1682-tarifest3($K$3,$A$3,Param!$B$10,Param!$C$10,Param!$D$10,Param!$E$10,Param!$B$11,Param!$C$11,Param!$D$11,Param!$E$11),0)</f>
        <v>60003</v>
      </c>
      <c r="V1682" s="3">
        <f t="shared" si="643"/>
        <v>35.886961722488039</v>
      </c>
      <c r="W1682" s="3">
        <f t="shared" si="644"/>
        <v>42</v>
      </c>
      <c r="X1682" s="3">
        <f>soli3grenz(K1682,$A$3,Param!$J$9,Param!$J$10,Param!$J$11)*100</f>
        <v>5.5</v>
      </c>
      <c r="Y1682" s="13">
        <f t="shared" si="631"/>
        <v>60003</v>
      </c>
      <c r="Z1682" s="3">
        <f t="shared" si="645"/>
        <v>35.886961722488039</v>
      </c>
      <c r="AA1682" s="13">
        <f t="shared" si="632"/>
        <v>42</v>
      </c>
      <c r="AB1682" s="13">
        <f t="shared" si="633"/>
        <v>-4232.7799999999988</v>
      </c>
      <c r="AC1682" s="13">
        <f t="shared" si="634"/>
        <v>-2.5315669856459309</v>
      </c>
      <c r="AD1682" s="13">
        <f t="shared" si="635"/>
        <v>-2.3099999999999952</v>
      </c>
      <c r="AE1682" s="3">
        <f t="shared" si="636"/>
        <v>0</v>
      </c>
      <c r="AF1682" s="13">
        <f t="shared" si="625"/>
        <v>4232.7799999999988</v>
      </c>
      <c r="AG1682" s="13">
        <f t="shared" si="646"/>
        <v>2.5315669856459309</v>
      </c>
      <c r="AH1682" s="13">
        <f t="shared" si="626"/>
        <v>2.5315669856459309</v>
      </c>
    </row>
    <row r="1683" spans="1:34" x14ac:dyDescent="0.2">
      <c r="A1683" s="8">
        <f t="shared" si="647"/>
        <v>167300</v>
      </c>
      <c r="B1683" s="9">
        <f t="shared" si="624"/>
        <v>167.3</v>
      </c>
      <c r="C1683" s="13">
        <f>tarifest3(A1683,$A$3,Param!$B$5,Param!$C$5,Param!$D$5,Param!$E$5,Param!$B$6,Param!$C$6,Param!$D$6,Param!$E$6)</f>
        <v>60929</v>
      </c>
      <c r="D1683" s="3">
        <f t="shared" si="637"/>
        <v>36.419007770472206</v>
      </c>
      <c r="E1683" s="3">
        <f>tarifest3grenz(A1683,$A$3,Param!$B$5,Param!$C$5,Param!$D$5,Param!$E$5,Param!$B$6,Param!$C$6,Param!$D$6,Param!$E$6)*100</f>
        <v>42</v>
      </c>
      <c r="F1683" s="13">
        <f>soli3(C1683,$A$3,Param!$J$4,Param!$J$5,Param!$J$6)</f>
        <v>3351.09</v>
      </c>
      <c r="G1683" s="3">
        <f>soli3grenz(C1683,$A$3,Param!$J$4,Param!$J$5,Param!$J$6)*100</f>
        <v>5.5</v>
      </c>
      <c r="H1683" s="13">
        <f t="shared" si="628"/>
        <v>64280.09</v>
      </c>
      <c r="I1683" s="3">
        <f t="shared" si="627"/>
        <v>38.422050209205018</v>
      </c>
      <c r="J1683" s="13">
        <f t="shared" si="629"/>
        <v>44.309999999999995</v>
      </c>
      <c r="K1683" s="13">
        <f>tarifest3(A1683,$A$3,Param!$B$10,Param!$C$10,Param!$D$10,Param!$E$10,Param!$B$11,Param!$C$11,Param!$D$11,Param!$E$11)</f>
        <v>65275</v>
      </c>
      <c r="L1683" s="3">
        <f t="shared" si="638"/>
        <v>39.01673640167364</v>
      </c>
      <c r="M1683" s="3">
        <f>tarifest3grenz(A1683,$A$3,Param!$B$10,Param!$C$10,Param!$D$10,Param!$E$10,Param!$B$11,Param!$C$11,Param!$D$11,Param!$E$11)*100</f>
        <v>42</v>
      </c>
      <c r="N1683" s="3">
        <f t="shared" si="639"/>
        <v>50875</v>
      </c>
      <c r="O1683" s="3">
        <f t="shared" si="640"/>
        <v>30.409444112372984</v>
      </c>
      <c r="P1683" s="13">
        <f t="shared" si="630"/>
        <v>117109.99999999999</v>
      </c>
      <c r="Q1683" s="13">
        <f t="shared" si="641"/>
        <v>0</v>
      </c>
      <c r="R1683" s="13">
        <f>tarifest3(A1683-$K$3,$A$3,Param!$B$10,Param!$C$10,Param!$D$10,Param!$E$10,Param!$B$11,Param!$C$11,Param!$D$11,Param!$E$11)</f>
        <v>56635</v>
      </c>
      <c r="S1683" s="3">
        <f t="shared" si="642"/>
        <v>33.852361028093249</v>
      </c>
      <c r="T1683" s="3">
        <f>IF(A1683&lt;$K$3,$K$2,tarifest3grenz(A1683-$K$3,$A$3,Param!$B$10,Param!$C$10,Param!$D$10,Param!$E$10,Param!$B$11,Param!$C$11,Param!$D$11,Param!$E$11))*100</f>
        <v>42</v>
      </c>
      <c r="U1683" s="3">
        <f>MAX(K1683-tarifest3($K$3,$A$3,Param!$B$10,Param!$C$10,Param!$D$10,Param!$E$10,Param!$B$11,Param!$C$11,Param!$D$11,Param!$E$11),0)</f>
        <v>60045</v>
      </c>
      <c r="V1683" s="3">
        <f t="shared" si="643"/>
        <v>35.890615660490141</v>
      </c>
      <c r="W1683" s="3">
        <f t="shared" si="644"/>
        <v>42</v>
      </c>
      <c r="X1683" s="3">
        <f>soli3grenz(K1683,$A$3,Param!$J$9,Param!$J$10,Param!$J$11)*100</f>
        <v>5.5</v>
      </c>
      <c r="Y1683" s="13">
        <f t="shared" si="631"/>
        <v>60045</v>
      </c>
      <c r="Z1683" s="3">
        <f t="shared" si="645"/>
        <v>35.890615660490141</v>
      </c>
      <c r="AA1683" s="13">
        <f t="shared" si="632"/>
        <v>42</v>
      </c>
      <c r="AB1683" s="13">
        <f t="shared" si="633"/>
        <v>-4235.0899999999965</v>
      </c>
      <c r="AC1683" s="13">
        <f t="shared" si="634"/>
        <v>-2.5314345487148771</v>
      </c>
      <c r="AD1683" s="13">
        <f t="shared" si="635"/>
        <v>-2.3099999999999952</v>
      </c>
      <c r="AE1683" s="3">
        <f t="shared" si="636"/>
        <v>0</v>
      </c>
      <c r="AF1683" s="13">
        <f t="shared" si="625"/>
        <v>4235.0899999999965</v>
      </c>
      <c r="AG1683" s="13">
        <f t="shared" si="646"/>
        <v>2.5314345487148771</v>
      </c>
      <c r="AH1683" s="13">
        <f t="shared" si="626"/>
        <v>2.5314345487148771</v>
      </c>
    </row>
    <row r="1684" spans="1:34" x14ac:dyDescent="0.2">
      <c r="A1684" s="8">
        <f t="shared" si="647"/>
        <v>167400</v>
      </c>
      <c r="B1684" s="9">
        <f t="shared" si="624"/>
        <v>167.4</v>
      </c>
      <c r="C1684" s="13">
        <f>tarifest3(A1684,$A$3,Param!$B$5,Param!$C$5,Param!$D$5,Param!$E$5,Param!$B$6,Param!$C$6,Param!$D$6,Param!$E$6)</f>
        <v>60971</v>
      </c>
      <c r="D1684" s="3">
        <f t="shared" si="637"/>
        <v>36.422341696535241</v>
      </c>
      <c r="E1684" s="3">
        <f>tarifest3grenz(A1684,$A$3,Param!$B$5,Param!$C$5,Param!$D$5,Param!$E$5,Param!$B$6,Param!$C$6,Param!$D$6,Param!$E$6)*100</f>
        <v>42</v>
      </c>
      <c r="F1684" s="13">
        <f>soli3(C1684,$A$3,Param!$J$4,Param!$J$5,Param!$J$6)</f>
        <v>3353.4</v>
      </c>
      <c r="G1684" s="3">
        <f>soli3grenz(C1684,$A$3,Param!$J$4,Param!$J$5,Param!$J$6)*100</f>
        <v>5.5</v>
      </c>
      <c r="H1684" s="13">
        <f t="shared" si="628"/>
        <v>64324.4</v>
      </c>
      <c r="I1684" s="3">
        <f t="shared" si="627"/>
        <v>38.425567502986858</v>
      </c>
      <c r="J1684" s="13">
        <f t="shared" si="629"/>
        <v>44.309999999999995</v>
      </c>
      <c r="K1684" s="13">
        <f>tarifest3(A1684,$A$3,Param!$B$10,Param!$C$10,Param!$D$10,Param!$E$10,Param!$B$11,Param!$C$11,Param!$D$11,Param!$E$11)</f>
        <v>65317</v>
      </c>
      <c r="L1684" s="3">
        <f t="shared" si="638"/>
        <v>39.018518518518519</v>
      </c>
      <c r="M1684" s="3">
        <f>tarifest3grenz(A1684,$A$3,Param!$B$10,Param!$C$10,Param!$D$10,Param!$E$10,Param!$B$11,Param!$C$11,Param!$D$11,Param!$E$11)*100</f>
        <v>42</v>
      </c>
      <c r="N1684" s="3">
        <f t="shared" si="639"/>
        <v>50917</v>
      </c>
      <c r="O1684" s="3">
        <f t="shared" si="640"/>
        <v>30.416367980884111</v>
      </c>
      <c r="P1684" s="13">
        <f t="shared" si="630"/>
        <v>117179.99999999999</v>
      </c>
      <c r="Q1684" s="13">
        <f t="shared" si="641"/>
        <v>0</v>
      </c>
      <c r="R1684" s="13">
        <f>tarifest3(A1684-$K$3,$A$3,Param!$B$10,Param!$C$10,Param!$D$10,Param!$E$10,Param!$B$11,Param!$C$11,Param!$D$11,Param!$E$11)</f>
        <v>56677</v>
      </c>
      <c r="S1684" s="3">
        <f t="shared" si="642"/>
        <v>33.857228195937871</v>
      </c>
      <c r="T1684" s="3">
        <f>IF(A1684&lt;$K$3,$K$2,tarifest3grenz(A1684-$K$3,$A$3,Param!$B$10,Param!$C$10,Param!$D$10,Param!$E$10,Param!$B$11,Param!$C$11,Param!$D$11,Param!$E$11))*100</f>
        <v>42</v>
      </c>
      <c r="U1684" s="3">
        <f>MAX(K1684-tarifest3($K$3,$A$3,Param!$B$10,Param!$C$10,Param!$D$10,Param!$E$10,Param!$B$11,Param!$C$11,Param!$D$11,Param!$E$11),0)</f>
        <v>60087</v>
      </c>
      <c r="V1684" s="3">
        <f t="shared" si="643"/>
        <v>35.894265232974909</v>
      </c>
      <c r="W1684" s="3">
        <f t="shared" si="644"/>
        <v>42</v>
      </c>
      <c r="X1684" s="3">
        <f>soli3grenz(K1684,$A$3,Param!$J$9,Param!$J$10,Param!$J$11)*100</f>
        <v>5.5</v>
      </c>
      <c r="Y1684" s="13">
        <f t="shared" si="631"/>
        <v>60087</v>
      </c>
      <c r="Z1684" s="3">
        <f t="shared" si="645"/>
        <v>35.894265232974909</v>
      </c>
      <c r="AA1684" s="13">
        <f t="shared" si="632"/>
        <v>42</v>
      </c>
      <c r="AB1684" s="13">
        <f t="shared" si="633"/>
        <v>-4237.4000000000015</v>
      </c>
      <c r="AC1684" s="13">
        <f t="shared" si="634"/>
        <v>-2.531302270011949</v>
      </c>
      <c r="AD1684" s="13">
        <f t="shared" si="635"/>
        <v>-2.3099999999999952</v>
      </c>
      <c r="AE1684" s="3">
        <f t="shared" si="636"/>
        <v>0</v>
      </c>
      <c r="AF1684" s="13">
        <f t="shared" si="625"/>
        <v>4237.4000000000015</v>
      </c>
      <c r="AG1684" s="13">
        <f t="shared" si="646"/>
        <v>2.531302270011949</v>
      </c>
      <c r="AH1684" s="13">
        <f t="shared" si="626"/>
        <v>2.531302270011949</v>
      </c>
    </row>
    <row r="1685" spans="1:34" x14ac:dyDescent="0.2">
      <c r="A1685" s="8">
        <f t="shared" si="647"/>
        <v>167500</v>
      </c>
      <c r="B1685" s="9">
        <f t="shared" si="624"/>
        <v>167.5</v>
      </c>
      <c r="C1685" s="13">
        <f>tarifest3(A1685,$A$3,Param!$B$5,Param!$C$5,Param!$D$5,Param!$E$5,Param!$B$6,Param!$C$6,Param!$D$6,Param!$E$6)</f>
        <v>61013</v>
      </c>
      <c r="D1685" s="3">
        <f t="shared" si="637"/>
        <v>36.425671641791048</v>
      </c>
      <c r="E1685" s="3">
        <f>tarifest3grenz(A1685,$A$3,Param!$B$5,Param!$C$5,Param!$D$5,Param!$E$5,Param!$B$6,Param!$C$6,Param!$D$6,Param!$E$6)*100</f>
        <v>42</v>
      </c>
      <c r="F1685" s="13">
        <f>soli3(C1685,$A$3,Param!$J$4,Param!$J$5,Param!$J$6)</f>
        <v>3355.71</v>
      </c>
      <c r="G1685" s="3">
        <f>soli3grenz(C1685,$A$3,Param!$J$4,Param!$J$5,Param!$J$6)*100</f>
        <v>5.5</v>
      </c>
      <c r="H1685" s="13">
        <f t="shared" si="628"/>
        <v>64368.71</v>
      </c>
      <c r="I1685" s="3">
        <f t="shared" si="627"/>
        <v>38.429080597014924</v>
      </c>
      <c r="J1685" s="13">
        <f t="shared" si="629"/>
        <v>44.309999999999995</v>
      </c>
      <c r="K1685" s="13">
        <f>tarifest3(A1685,$A$3,Param!$B$10,Param!$C$10,Param!$D$10,Param!$E$10,Param!$B$11,Param!$C$11,Param!$D$11,Param!$E$11)</f>
        <v>65359</v>
      </c>
      <c r="L1685" s="3">
        <f t="shared" si="638"/>
        <v>39.020298507462684</v>
      </c>
      <c r="M1685" s="3">
        <f>tarifest3grenz(A1685,$A$3,Param!$B$10,Param!$C$10,Param!$D$10,Param!$E$10,Param!$B$11,Param!$C$11,Param!$D$11,Param!$E$11)*100</f>
        <v>42</v>
      </c>
      <c r="N1685" s="3">
        <f t="shared" si="639"/>
        <v>50959</v>
      </c>
      <c r="O1685" s="3">
        <f t="shared" si="640"/>
        <v>30.42328358208955</v>
      </c>
      <c r="P1685" s="13">
        <f t="shared" si="630"/>
        <v>117249.99999999999</v>
      </c>
      <c r="Q1685" s="13">
        <f t="shared" si="641"/>
        <v>0</v>
      </c>
      <c r="R1685" s="13">
        <f>tarifest3(A1685-$K$3,$A$3,Param!$B$10,Param!$C$10,Param!$D$10,Param!$E$10,Param!$B$11,Param!$C$11,Param!$D$11,Param!$E$11)</f>
        <v>56719</v>
      </c>
      <c r="S1685" s="3">
        <f t="shared" si="642"/>
        <v>33.862089552238807</v>
      </c>
      <c r="T1685" s="3">
        <f>IF(A1685&lt;$K$3,$K$2,tarifest3grenz(A1685-$K$3,$A$3,Param!$B$10,Param!$C$10,Param!$D$10,Param!$E$10,Param!$B$11,Param!$C$11,Param!$D$11,Param!$E$11))*100</f>
        <v>42</v>
      </c>
      <c r="U1685" s="3">
        <f>MAX(K1685-tarifest3($K$3,$A$3,Param!$B$10,Param!$C$10,Param!$D$10,Param!$E$10,Param!$B$11,Param!$C$11,Param!$D$11,Param!$E$11),0)</f>
        <v>60129</v>
      </c>
      <c r="V1685" s="3">
        <f t="shared" si="643"/>
        <v>35.897910447761191</v>
      </c>
      <c r="W1685" s="3">
        <f t="shared" si="644"/>
        <v>42</v>
      </c>
      <c r="X1685" s="3">
        <f>soli3grenz(K1685,$A$3,Param!$J$9,Param!$J$10,Param!$J$11)*100</f>
        <v>5.5</v>
      </c>
      <c r="Y1685" s="13">
        <f t="shared" si="631"/>
        <v>60129</v>
      </c>
      <c r="Z1685" s="3">
        <f t="shared" si="645"/>
        <v>35.897910447761191</v>
      </c>
      <c r="AA1685" s="13">
        <f t="shared" si="632"/>
        <v>42</v>
      </c>
      <c r="AB1685" s="13">
        <f t="shared" si="633"/>
        <v>-4239.7099999999991</v>
      </c>
      <c r="AC1685" s="13">
        <f t="shared" si="634"/>
        <v>-2.5311701492537324</v>
      </c>
      <c r="AD1685" s="13">
        <f t="shared" si="635"/>
        <v>-2.3099999999999952</v>
      </c>
      <c r="AE1685" s="3">
        <f t="shared" si="636"/>
        <v>0</v>
      </c>
      <c r="AF1685" s="13">
        <f t="shared" si="625"/>
        <v>4239.7099999999991</v>
      </c>
      <c r="AG1685" s="13">
        <f t="shared" si="646"/>
        <v>2.5311701492537324</v>
      </c>
      <c r="AH1685" s="13">
        <f t="shared" si="626"/>
        <v>2.5311701492537324</v>
      </c>
    </row>
    <row r="1686" spans="1:34" x14ac:dyDescent="0.2">
      <c r="A1686" s="8">
        <f t="shared" si="647"/>
        <v>167600</v>
      </c>
      <c r="B1686" s="9">
        <f t="shared" si="624"/>
        <v>167.6</v>
      </c>
      <c r="C1686" s="13">
        <f>tarifest3(A1686,$A$3,Param!$B$5,Param!$C$5,Param!$D$5,Param!$E$5,Param!$B$6,Param!$C$6,Param!$D$6,Param!$E$6)</f>
        <v>61055</v>
      </c>
      <c r="D1686" s="3">
        <f t="shared" si="637"/>
        <v>36.428997613365155</v>
      </c>
      <c r="E1686" s="3">
        <f>tarifest3grenz(A1686,$A$3,Param!$B$5,Param!$C$5,Param!$D$5,Param!$E$5,Param!$B$6,Param!$C$6,Param!$D$6,Param!$E$6)*100</f>
        <v>42</v>
      </c>
      <c r="F1686" s="13">
        <f>soli3(C1686,$A$3,Param!$J$4,Param!$J$5,Param!$J$6)</f>
        <v>3358.02</v>
      </c>
      <c r="G1686" s="3">
        <f>soli3grenz(C1686,$A$3,Param!$J$4,Param!$J$5,Param!$J$6)*100</f>
        <v>5.5</v>
      </c>
      <c r="H1686" s="13">
        <f t="shared" si="628"/>
        <v>64413.02</v>
      </c>
      <c r="I1686" s="3">
        <f t="shared" si="627"/>
        <v>38.432589498806678</v>
      </c>
      <c r="J1686" s="13">
        <f t="shared" si="629"/>
        <v>44.309999999999995</v>
      </c>
      <c r="K1686" s="13">
        <f>tarifest3(A1686,$A$3,Param!$B$10,Param!$C$10,Param!$D$10,Param!$E$10,Param!$B$11,Param!$C$11,Param!$D$11,Param!$E$11)</f>
        <v>65401</v>
      </c>
      <c r="L1686" s="3">
        <f t="shared" si="638"/>
        <v>39.022076372315034</v>
      </c>
      <c r="M1686" s="3">
        <f>tarifest3grenz(A1686,$A$3,Param!$B$10,Param!$C$10,Param!$D$10,Param!$E$10,Param!$B$11,Param!$C$11,Param!$D$11,Param!$E$11)*100</f>
        <v>42</v>
      </c>
      <c r="N1686" s="3">
        <f t="shared" si="639"/>
        <v>51001</v>
      </c>
      <c r="O1686" s="3">
        <f t="shared" si="640"/>
        <v>30.430190930787589</v>
      </c>
      <c r="P1686" s="13">
        <f t="shared" si="630"/>
        <v>117319.99999999999</v>
      </c>
      <c r="Q1686" s="13">
        <f t="shared" si="641"/>
        <v>0</v>
      </c>
      <c r="R1686" s="13">
        <f>tarifest3(A1686-$K$3,$A$3,Param!$B$10,Param!$C$10,Param!$D$10,Param!$E$10,Param!$B$11,Param!$C$11,Param!$D$11,Param!$E$11)</f>
        <v>56761</v>
      </c>
      <c r="S1686" s="3">
        <f t="shared" si="642"/>
        <v>33.866945107398564</v>
      </c>
      <c r="T1686" s="3">
        <f>IF(A1686&lt;$K$3,$K$2,tarifest3grenz(A1686-$K$3,$A$3,Param!$B$10,Param!$C$10,Param!$D$10,Param!$E$10,Param!$B$11,Param!$C$11,Param!$D$11,Param!$E$11))*100</f>
        <v>42</v>
      </c>
      <c r="U1686" s="3">
        <f>MAX(K1686-tarifest3($K$3,$A$3,Param!$B$10,Param!$C$10,Param!$D$10,Param!$E$10,Param!$B$11,Param!$C$11,Param!$D$11,Param!$E$11),0)</f>
        <v>60171</v>
      </c>
      <c r="V1686" s="3">
        <f t="shared" si="643"/>
        <v>35.901551312649168</v>
      </c>
      <c r="W1686" s="3">
        <f t="shared" si="644"/>
        <v>42</v>
      </c>
      <c r="X1686" s="3">
        <f>soli3grenz(K1686,$A$3,Param!$J$9,Param!$J$10,Param!$J$11)*100</f>
        <v>5.5</v>
      </c>
      <c r="Y1686" s="13">
        <f t="shared" si="631"/>
        <v>60171</v>
      </c>
      <c r="Z1686" s="3">
        <f t="shared" si="645"/>
        <v>35.901551312649168</v>
      </c>
      <c r="AA1686" s="13">
        <f t="shared" si="632"/>
        <v>42</v>
      </c>
      <c r="AB1686" s="13">
        <f t="shared" si="633"/>
        <v>-4242.0199999999968</v>
      </c>
      <c r="AC1686" s="13">
        <f t="shared" si="634"/>
        <v>-2.5310381861575095</v>
      </c>
      <c r="AD1686" s="13">
        <f t="shared" si="635"/>
        <v>-2.3099999999999952</v>
      </c>
      <c r="AE1686" s="3">
        <f t="shared" si="636"/>
        <v>0</v>
      </c>
      <c r="AF1686" s="13">
        <f t="shared" si="625"/>
        <v>4242.0199999999968</v>
      </c>
      <c r="AG1686" s="13">
        <f t="shared" si="646"/>
        <v>2.5310381861575095</v>
      </c>
      <c r="AH1686" s="13">
        <f t="shared" si="626"/>
        <v>2.5310381861575095</v>
      </c>
    </row>
    <row r="1687" spans="1:34" x14ac:dyDescent="0.2">
      <c r="A1687" s="8">
        <f t="shared" si="647"/>
        <v>167700</v>
      </c>
      <c r="B1687" s="9">
        <f t="shared" si="624"/>
        <v>167.7</v>
      </c>
      <c r="C1687" s="13">
        <f>tarifest3(A1687,$A$3,Param!$B$5,Param!$C$5,Param!$D$5,Param!$E$5,Param!$B$6,Param!$C$6,Param!$D$6,Param!$E$6)</f>
        <v>61097</v>
      </c>
      <c r="D1687" s="3">
        <f t="shared" si="637"/>
        <v>36.43231961836613</v>
      </c>
      <c r="E1687" s="3">
        <f>tarifest3grenz(A1687,$A$3,Param!$B$5,Param!$C$5,Param!$D$5,Param!$E$5,Param!$B$6,Param!$C$6,Param!$D$6,Param!$E$6)*100</f>
        <v>42</v>
      </c>
      <c r="F1687" s="13">
        <f>soli3(C1687,$A$3,Param!$J$4,Param!$J$5,Param!$J$6)</f>
        <v>3360.33</v>
      </c>
      <c r="G1687" s="3">
        <f>soli3grenz(C1687,$A$3,Param!$J$4,Param!$J$5,Param!$J$6)*100</f>
        <v>5.5</v>
      </c>
      <c r="H1687" s="13">
        <f t="shared" si="628"/>
        <v>64457.33</v>
      </c>
      <c r="I1687" s="3">
        <f t="shared" si="627"/>
        <v>38.436094215861658</v>
      </c>
      <c r="J1687" s="13">
        <f t="shared" si="629"/>
        <v>44.309999999999995</v>
      </c>
      <c r="K1687" s="13">
        <f>tarifest3(A1687,$A$3,Param!$B$10,Param!$C$10,Param!$D$10,Param!$E$10,Param!$B$11,Param!$C$11,Param!$D$11,Param!$E$11)</f>
        <v>65443</v>
      </c>
      <c r="L1687" s="3">
        <f t="shared" si="638"/>
        <v>39.023852116875375</v>
      </c>
      <c r="M1687" s="3">
        <f>tarifest3grenz(A1687,$A$3,Param!$B$10,Param!$C$10,Param!$D$10,Param!$E$10,Param!$B$11,Param!$C$11,Param!$D$11,Param!$E$11)*100</f>
        <v>42</v>
      </c>
      <c r="N1687" s="3">
        <f t="shared" si="639"/>
        <v>51043</v>
      </c>
      <c r="O1687" s="3">
        <f t="shared" si="640"/>
        <v>30.437090041741204</v>
      </c>
      <c r="P1687" s="13">
        <f t="shared" si="630"/>
        <v>117389.99999999999</v>
      </c>
      <c r="Q1687" s="13">
        <f t="shared" si="641"/>
        <v>0</v>
      </c>
      <c r="R1687" s="13">
        <f>tarifest3(A1687-$K$3,$A$3,Param!$B$10,Param!$C$10,Param!$D$10,Param!$E$10,Param!$B$11,Param!$C$11,Param!$D$11,Param!$E$11)</f>
        <v>56803</v>
      </c>
      <c r="S1687" s="3">
        <f t="shared" si="642"/>
        <v>33.871794871794869</v>
      </c>
      <c r="T1687" s="3">
        <f>IF(A1687&lt;$K$3,$K$2,tarifest3grenz(A1687-$K$3,$A$3,Param!$B$10,Param!$C$10,Param!$D$10,Param!$E$10,Param!$B$11,Param!$C$11,Param!$D$11,Param!$E$11))*100</f>
        <v>42</v>
      </c>
      <c r="U1687" s="3">
        <f>MAX(K1687-tarifest3($K$3,$A$3,Param!$B$10,Param!$C$10,Param!$D$10,Param!$E$10,Param!$B$11,Param!$C$11,Param!$D$11,Param!$E$11),0)</f>
        <v>60213</v>
      </c>
      <c r="V1687" s="3">
        <f t="shared" si="643"/>
        <v>35.905187835420392</v>
      </c>
      <c r="W1687" s="3">
        <f t="shared" si="644"/>
        <v>42</v>
      </c>
      <c r="X1687" s="3">
        <f>soli3grenz(K1687,$A$3,Param!$J$9,Param!$J$10,Param!$J$11)*100</f>
        <v>5.5</v>
      </c>
      <c r="Y1687" s="13">
        <f t="shared" si="631"/>
        <v>60213</v>
      </c>
      <c r="Z1687" s="3">
        <f t="shared" si="645"/>
        <v>35.905187835420392</v>
      </c>
      <c r="AA1687" s="13">
        <f t="shared" si="632"/>
        <v>42</v>
      </c>
      <c r="AB1687" s="13">
        <f t="shared" si="633"/>
        <v>-4244.3300000000017</v>
      </c>
      <c r="AC1687" s="13">
        <f t="shared" si="634"/>
        <v>-2.5309063804412659</v>
      </c>
      <c r="AD1687" s="13">
        <f t="shared" si="635"/>
        <v>-2.3099999999999952</v>
      </c>
      <c r="AE1687" s="3">
        <f t="shared" si="636"/>
        <v>0</v>
      </c>
      <c r="AF1687" s="13">
        <f t="shared" si="625"/>
        <v>4244.3300000000017</v>
      </c>
      <c r="AG1687" s="13">
        <f t="shared" si="646"/>
        <v>2.5309063804412659</v>
      </c>
      <c r="AH1687" s="13">
        <f t="shared" si="626"/>
        <v>2.5309063804412659</v>
      </c>
    </row>
    <row r="1688" spans="1:34" x14ac:dyDescent="0.2">
      <c r="A1688" s="8">
        <f t="shared" si="647"/>
        <v>167800</v>
      </c>
      <c r="B1688" s="9">
        <f t="shared" si="624"/>
        <v>167.8</v>
      </c>
      <c r="C1688" s="13">
        <f>tarifest3(A1688,$A$3,Param!$B$5,Param!$C$5,Param!$D$5,Param!$E$5,Param!$B$6,Param!$C$6,Param!$D$6,Param!$E$6)</f>
        <v>61139</v>
      </c>
      <c r="D1688" s="3">
        <f t="shared" si="637"/>
        <v>36.435637663885579</v>
      </c>
      <c r="E1688" s="3">
        <f>tarifest3grenz(A1688,$A$3,Param!$B$5,Param!$C$5,Param!$D$5,Param!$E$5,Param!$B$6,Param!$C$6,Param!$D$6,Param!$E$6)*100</f>
        <v>42</v>
      </c>
      <c r="F1688" s="13">
        <f>soli3(C1688,$A$3,Param!$J$4,Param!$J$5,Param!$J$6)</f>
        <v>3362.64</v>
      </c>
      <c r="G1688" s="3">
        <f>soli3grenz(C1688,$A$3,Param!$J$4,Param!$J$5,Param!$J$6)*100</f>
        <v>5.5</v>
      </c>
      <c r="H1688" s="13">
        <f t="shared" si="628"/>
        <v>64501.64</v>
      </c>
      <c r="I1688" s="3">
        <f t="shared" si="627"/>
        <v>38.439594755661503</v>
      </c>
      <c r="J1688" s="13">
        <f t="shared" si="629"/>
        <v>44.309999999999995</v>
      </c>
      <c r="K1688" s="13">
        <f>tarifest3(A1688,$A$3,Param!$B$10,Param!$C$10,Param!$D$10,Param!$E$10,Param!$B$11,Param!$C$11,Param!$D$11,Param!$E$11)</f>
        <v>65485</v>
      </c>
      <c r="L1688" s="3">
        <f t="shared" si="638"/>
        <v>39.025625744934445</v>
      </c>
      <c r="M1688" s="3">
        <f>tarifest3grenz(A1688,$A$3,Param!$B$10,Param!$C$10,Param!$D$10,Param!$E$10,Param!$B$11,Param!$C$11,Param!$D$11,Param!$E$11)*100</f>
        <v>42</v>
      </c>
      <c r="N1688" s="3">
        <f t="shared" si="639"/>
        <v>51085</v>
      </c>
      <c r="O1688" s="3">
        <f t="shared" si="640"/>
        <v>30.443980929678187</v>
      </c>
      <c r="P1688" s="13">
        <f t="shared" si="630"/>
        <v>117459.99999999999</v>
      </c>
      <c r="Q1688" s="13">
        <f t="shared" si="641"/>
        <v>0</v>
      </c>
      <c r="R1688" s="13">
        <f>tarifest3(A1688-$K$3,$A$3,Param!$B$10,Param!$C$10,Param!$D$10,Param!$E$10,Param!$B$11,Param!$C$11,Param!$D$11,Param!$E$11)</f>
        <v>56845</v>
      </c>
      <c r="S1688" s="3">
        <f t="shared" si="642"/>
        <v>33.876638855780691</v>
      </c>
      <c r="T1688" s="3">
        <f>IF(A1688&lt;$K$3,$K$2,tarifest3grenz(A1688-$K$3,$A$3,Param!$B$10,Param!$C$10,Param!$D$10,Param!$E$10,Param!$B$11,Param!$C$11,Param!$D$11,Param!$E$11))*100</f>
        <v>42</v>
      </c>
      <c r="U1688" s="3">
        <f>MAX(K1688-tarifest3($K$3,$A$3,Param!$B$10,Param!$C$10,Param!$D$10,Param!$E$10,Param!$B$11,Param!$C$11,Param!$D$11,Param!$E$11),0)</f>
        <v>60255</v>
      </c>
      <c r="V1688" s="3">
        <f t="shared" si="643"/>
        <v>35.908820023837897</v>
      </c>
      <c r="W1688" s="3">
        <f t="shared" si="644"/>
        <v>42</v>
      </c>
      <c r="X1688" s="3">
        <f>soli3grenz(K1688,$A$3,Param!$J$9,Param!$J$10,Param!$J$11)*100</f>
        <v>5.5</v>
      </c>
      <c r="Y1688" s="13">
        <f t="shared" si="631"/>
        <v>60255</v>
      </c>
      <c r="Z1688" s="3">
        <f t="shared" si="645"/>
        <v>35.908820023837897</v>
      </c>
      <c r="AA1688" s="13">
        <f t="shared" si="632"/>
        <v>42</v>
      </c>
      <c r="AB1688" s="13">
        <f t="shared" si="633"/>
        <v>-4246.6399999999994</v>
      </c>
      <c r="AC1688" s="13">
        <f t="shared" si="634"/>
        <v>-2.5307747318236054</v>
      </c>
      <c r="AD1688" s="13">
        <f t="shared" si="635"/>
        <v>-2.3099999999999952</v>
      </c>
      <c r="AE1688" s="3">
        <f t="shared" si="636"/>
        <v>0</v>
      </c>
      <c r="AF1688" s="13">
        <f t="shared" si="625"/>
        <v>4246.6399999999994</v>
      </c>
      <c r="AG1688" s="13">
        <f t="shared" si="646"/>
        <v>2.5307747318236054</v>
      </c>
      <c r="AH1688" s="13">
        <f t="shared" si="626"/>
        <v>2.5307747318236054</v>
      </c>
    </row>
    <row r="1689" spans="1:34" x14ac:dyDescent="0.2">
      <c r="A1689" s="8">
        <f t="shared" si="647"/>
        <v>167900</v>
      </c>
      <c r="B1689" s="9">
        <f t="shared" si="624"/>
        <v>167.9</v>
      </c>
      <c r="C1689" s="13">
        <f>tarifest3(A1689,$A$3,Param!$B$5,Param!$C$5,Param!$D$5,Param!$E$5,Param!$B$6,Param!$C$6,Param!$D$6,Param!$E$6)</f>
        <v>61181</v>
      </c>
      <c r="D1689" s="3">
        <f t="shared" si="637"/>
        <v>36.438951756998215</v>
      </c>
      <c r="E1689" s="3">
        <f>tarifest3grenz(A1689,$A$3,Param!$B$5,Param!$C$5,Param!$D$5,Param!$E$5,Param!$B$6,Param!$C$6,Param!$D$6,Param!$E$6)*100</f>
        <v>42</v>
      </c>
      <c r="F1689" s="13">
        <f>soli3(C1689,$A$3,Param!$J$4,Param!$J$5,Param!$J$6)</f>
        <v>3364.95</v>
      </c>
      <c r="G1689" s="3">
        <f>soli3grenz(C1689,$A$3,Param!$J$4,Param!$J$5,Param!$J$6)*100</f>
        <v>5.5</v>
      </c>
      <c r="H1689" s="13">
        <f t="shared" si="628"/>
        <v>64545.95</v>
      </c>
      <c r="I1689" s="3">
        <f t="shared" si="627"/>
        <v>38.443091125670044</v>
      </c>
      <c r="J1689" s="13">
        <f t="shared" si="629"/>
        <v>44.309999999999995</v>
      </c>
      <c r="K1689" s="13">
        <f>tarifest3(A1689,$A$3,Param!$B$10,Param!$C$10,Param!$D$10,Param!$E$10,Param!$B$11,Param!$C$11,Param!$D$11,Param!$E$11)</f>
        <v>65527</v>
      </c>
      <c r="L1689" s="3">
        <f t="shared" si="638"/>
        <v>39.027397260273972</v>
      </c>
      <c r="M1689" s="3">
        <f>tarifest3grenz(A1689,$A$3,Param!$B$10,Param!$C$10,Param!$D$10,Param!$E$10,Param!$B$11,Param!$C$11,Param!$D$11,Param!$E$11)*100</f>
        <v>42</v>
      </c>
      <c r="N1689" s="3">
        <f t="shared" si="639"/>
        <v>51127</v>
      </c>
      <c r="O1689" s="3">
        <f t="shared" si="640"/>
        <v>30.450863609291247</v>
      </c>
      <c r="P1689" s="13">
        <f t="shared" si="630"/>
        <v>117529.99999999999</v>
      </c>
      <c r="Q1689" s="13">
        <f t="shared" si="641"/>
        <v>0</v>
      </c>
      <c r="R1689" s="13">
        <f>tarifest3(A1689-$K$3,$A$3,Param!$B$10,Param!$C$10,Param!$D$10,Param!$E$10,Param!$B$11,Param!$C$11,Param!$D$11,Param!$E$11)</f>
        <v>56887</v>
      </c>
      <c r="S1689" s="3">
        <f t="shared" si="642"/>
        <v>33.881477069684337</v>
      </c>
      <c r="T1689" s="3">
        <f>IF(A1689&lt;$K$3,$K$2,tarifest3grenz(A1689-$K$3,$A$3,Param!$B$10,Param!$C$10,Param!$D$10,Param!$E$10,Param!$B$11,Param!$C$11,Param!$D$11,Param!$E$11))*100</f>
        <v>42</v>
      </c>
      <c r="U1689" s="3">
        <f>MAX(K1689-tarifest3($K$3,$A$3,Param!$B$10,Param!$C$10,Param!$D$10,Param!$E$10,Param!$B$11,Param!$C$11,Param!$D$11,Param!$E$11),0)</f>
        <v>60297</v>
      </c>
      <c r="V1689" s="3">
        <f t="shared" si="643"/>
        <v>35.912447885646223</v>
      </c>
      <c r="W1689" s="3">
        <f t="shared" si="644"/>
        <v>42</v>
      </c>
      <c r="X1689" s="3">
        <f>soli3grenz(K1689,$A$3,Param!$J$9,Param!$J$10,Param!$J$11)*100</f>
        <v>5.5</v>
      </c>
      <c r="Y1689" s="13">
        <f t="shared" si="631"/>
        <v>60297</v>
      </c>
      <c r="Z1689" s="3">
        <f t="shared" si="645"/>
        <v>35.912447885646223</v>
      </c>
      <c r="AA1689" s="13">
        <f t="shared" si="632"/>
        <v>42</v>
      </c>
      <c r="AB1689" s="13">
        <f t="shared" si="633"/>
        <v>-4248.9499999999971</v>
      </c>
      <c r="AC1689" s="13">
        <f t="shared" si="634"/>
        <v>-2.5306432400238208</v>
      </c>
      <c r="AD1689" s="13">
        <f t="shared" si="635"/>
        <v>-2.3099999999999952</v>
      </c>
      <c r="AE1689" s="3">
        <f t="shared" si="636"/>
        <v>0</v>
      </c>
      <c r="AF1689" s="13">
        <f t="shared" si="625"/>
        <v>4248.9499999999971</v>
      </c>
      <c r="AG1689" s="13">
        <f t="shared" si="646"/>
        <v>2.5306432400238208</v>
      </c>
      <c r="AH1689" s="13">
        <f t="shared" si="626"/>
        <v>2.5306432400238208</v>
      </c>
    </row>
    <row r="1690" spans="1:34" x14ac:dyDescent="0.2">
      <c r="A1690" s="8">
        <f t="shared" si="647"/>
        <v>168000</v>
      </c>
      <c r="B1690" s="9">
        <f t="shared" si="624"/>
        <v>168</v>
      </c>
      <c r="C1690" s="13">
        <f>tarifest3(A1690,$A$3,Param!$B$5,Param!$C$5,Param!$D$5,Param!$E$5,Param!$B$6,Param!$C$6,Param!$D$6,Param!$E$6)</f>
        <v>61223</v>
      </c>
      <c r="D1690" s="3">
        <f t="shared" si="637"/>
        <v>36.442261904761899</v>
      </c>
      <c r="E1690" s="3">
        <f>tarifest3grenz(A1690,$A$3,Param!$B$5,Param!$C$5,Param!$D$5,Param!$E$5,Param!$B$6,Param!$C$6,Param!$D$6,Param!$E$6)*100</f>
        <v>42</v>
      </c>
      <c r="F1690" s="13">
        <f>soli3(C1690,$A$3,Param!$J$4,Param!$J$5,Param!$J$6)</f>
        <v>3367.26</v>
      </c>
      <c r="G1690" s="3">
        <f>soli3grenz(C1690,$A$3,Param!$J$4,Param!$J$5,Param!$J$6)*100</f>
        <v>5.5</v>
      </c>
      <c r="H1690" s="13">
        <f t="shared" si="628"/>
        <v>64590.26</v>
      </c>
      <c r="I1690" s="3">
        <f t="shared" si="627"/>
        <v>38.446583333333336</v>
      </c>
      <c r="J1690" s="13">
        <f t="shared" si="629"/>
        <v>44.309999999999995</v>
      </c>
      <c r="K1690" s="13">
        <f>tarifest3(A1690,$A$3,Param!$B$10,Param!$C$10,Param!$D$10,Param!$E$10,Param!$B$11,Param!$C$11,Param!$D$11,Param!$E$11)</f>
        <v>65569</v>
      </c>
      <c r="L1690" s="3">
        <f t="shared" si="638"/>
        <v>39.029166666666661</v>
      </c>
      <c r="M1690" s="3">
        <f>tarifest3grenz(A1690,$A$3,Param!$B$10,Param!$C$10,Param!$D$10,Param!$E$10,Param!$B$11,Param!$C$11,Param!$D$11,Param!$E$11)*100</f>
        <v>42</v>
      </c>
      <c r="N1690" s="3">
        <f t="shared" si="639"/>
        <v>51169</v>
      </c>
      <c r="O1690" s="3">
        <f t="shared" si="640"/>
        <v>30.457738095238096</v>
      </c>
      <c r="P1690" s="13">
        <f t="shared" si="630"/>
        <v>117599.99999999999</v>
      </c>
      <c r="Q1690" s="13">
        <f t="shared" si="641"/>
        <v>0</v>
      </c>
      <c r="R1690" s="13">
        <f>tarifest3(A1690-$K$3,$A$3,Param!$B$10,Param!$C$10,Param!$D$10,Param!$E$10,Param!$B$11,Param!$C$11,Param!$D$11,Param!$E$11)</f>
        <v>56929</v>
      </c>
      <c r="S1690" s="3">
        <f t="shared" si="642"/>
        <v>33.886309523809523</v>
      </c>
      <c r="T1690" s="3">
        <f>IF(A1690&lt;$K$3,$K$2,tarifest3grenz(A1690-$K$3,$A$3,Param!$B$10,Param!$C$10,Param!$D$10,Param!$E$10,Param!$B$11,Param!$C$11,Param!$D$11,Param!$E$11))*100</f>
        <v>42</v>
      </c>
      <c r="U1690" s="3">
        <f>MAX(K1690-tarifest3($K$3,$A$3,Param!$B$10,Param!$C$10,Param!$D$10,Param!$E$10,Param!$B$11,Param!$C$11,Param!$D$11,Param!$E$11),0)</f>
        <v>60339</v>
      </c>
      <c r="V1690" s="3">
        <f t="shared" si="643"/>
        <v>35.916071428571428</v>
      </c>
      <c r="W1690" s="3">
        <f t="shared" si="644"/>
        <v>42</v>
      </c>
      <c r="X1690" s="3">
        <f>soli3grenz(K1690,$A$3,Param!$J$9,Param!$J$10,Param!$J$11)*100</f>
        <v>5.5</v>
      </c>
      <c r="Y1690" s="13">
        <f t="shared" si="631"/>
        <v>60339</v>
      </c>
      <c r="Z1690" s="3">
        <f t="shared" si="645"/>
        <v>35.916071428571428</v>
      </c>
      <c r="AA1690" s="13">
        <f t="shared" si="632"/>
        <v>42</v>
      </c>
      <c r="AB1690" s="13">
        <f t="shared" si="633"/>
        <v>-4251.260000000002</v>
      </c>
      <c r="AC1690" s="13">
        <f t="shared" si="634"/>
        <v>-2.5305119047619087</v>
      </c>
      <c r="AD1690" s="13">
        <f t="shared" si="635"/>
        <v>-2.3099999999999952</v>
      </c>
      <c r="AE1690" s="3">
        <f t="shared" si="636"/>
        <v>0</v>
      </c>
      <c r="AF1690" s="13">
        <f t="shared" si="625"/>
        <v>4251.260000000002</v>
      </c>
      <c r="AG1690" s="13">
        <f t="shared" si="646"/>
        <v>2.5305119047619087</v>
      </c>
      <c r="AH1690" s="13">
        <f t="shared" si="626"/>
        <v>2.5305119047619087</v>
      </c>
    </row>
    <row r="1691" spans="1:34" x14ac:dyDescent="0.2">
      <c r="A1691" s="8">
        <f t="shared" si="647"/>
        <v>168100</v>
      </c>
      <c r="B1691" s="9">
        <f t="shared" si="624"/>
        <v>168.1</v>
      </c>
      <c r="C1691" s="13">
        <f>tarifest3(A1691,$A$3,Param!$B$5,Param!$C$5,Param!$D$5,Param!$E$5,Param!$B$6,Param!$C$6,Param!$D$6,Param!$E$6)</f>
        <v>61265</v>
      </c>
      <c r="D1691" s="3">
        <f t="shared" si="637"/>
        <v>36.445568114217728</v>
      </c>
      <c r="E1691" s="3">
        <f>tarifest3grenz(A1691,$A$3,Param!$B$5,Param!$C$5,Param!$D$5,Param!$E$5,Param!$B$6,Param!$C$6,Param!$D$6,Param!$E$6)*100</f>
        <v>42</v>
      </c>
      <c r="F1691" s="13">
        <f>soli3(C1691,$A$3,Param!$J$4,Param!$J$5,Param!$J$6)</f>
        <v>3369.57</v>
      </c>
      <c r="G1691" s="3">
        <f>soli3grenz(C1691,$A$3,Param!$J$4,Param!$J$5,Param!$J$6)*100</f>
        <v>5.5</v>
      </c>
      <c r="H1691" s="13">
        <f t="shared" si="628"/>
        <v>64634.57</v>
      </c>
      <c r="I1691" s="3">
        <f t="shared" si="627"/>
        <v>38.450071386079713</v>
      </c>
      <c r="J1691" s="13">
        <f t="shared" si="629"/>
        <v>44.309999999999995</v>
      </c>
      <c r="K1691" s="13">
        <f>tarifest3(A1691,$A$3,Param!$B$10,Param!$C$10,Param!$D$10,Param!$E$10,Param!$B$11,Param!$C$11,Param!$D$11,Param!$E$11)</f>
        <v>65611</v>
      </c>
      <c r="L1691" s="3">
        <f t="shared" si="638"/>
        <v>39.030933967876265</v>
      </c>
      <c r="M1691" s="3">
        <f>tarifest3grenz(A1691,$A$3,Param!$B$10,Param!$C$10,Param!$D$10,Param!$E$10,Param!$B$11,Param!$C$11,Param!$D$11,Param!$E$11)*100</f>
        <v>42</v>
      </c>
      <c r="N1691" s="3">
        <f t="shared" si="639"/>
        <v>51211</v>
      </c>
      <c r="O1691" s="3">
        <f t="shared" si="640"/>
        <v>30.464604402141582</v>
      </c>
      <c r="P1691" s="13">
        <f t="shared" si="630"/>
        <v>117669.99999999999</v>
      </c>
      <c r="Q1691" s="13">
        <f t="shared" si="641"/>
        <v>0</v>
      </c>
      <c r="R1691" s="13">
        <f>tarifest3(A1691-$K$3,$A$3,Param!$B$10,Param!$C$10,Param!$D$10,Param!$E$10,Param!$B$11,Param!$C$11,Param!$D$11,Param!$E$11)</f>
        <v>56971</v>
      </c>
      <c r="S1691" s="3">
        <f t="shared" si="642"/>
        <v>33.891136228435457</v>
      </c>
      <c r="T1691" s="3">
        <f>IF(A1691&lt;$K$3,$K$2,tarifest3grenz(A1691-$K$3,$A$3,Param!$B$10,Param!$C$10,Param!$D$10,Param!$E$10,Param!$B$11,Param!$C$11,Param!$D$11,Param!$E$11))*100</f>
        <v>42</v>
      </c>
      <c r="U1691" s="3">
        <f>MAX(K1691-tarifest3($K$3,$A$3,Param!$B$10,Param!$C$10,Param!$D$10,Param!$E$10,Param!$B$11,Param!$C$11,Param!$D$11,Param!$E$11),0)</f>
        <v>60381</v>
      </c>
      <c r="V1691" s="3">
        <f t="shared" si="643"/>
        <v>35.919690660321237</v>
      </c>
      <c r="W1691" s="3">
        <f t="shared" si="644"/>
        <v>42</v>
      </c>
      <c r="X1691" s="3">
        <f>soli3grenz(K1691,$A$3,Param!$J$9,Param!$J$10,Param!$J$11)*100</f>
        <v>5.5</v>
      </c>
      <c r="Y1691" s="13">
        <f t="shared" si="631"/>
        <v>60381</v>
      </c>
      <c r="Z1691" s="3">
        <f t="shared" si="645"/>
        <v>35.919690660321237</v>
      </c>
      <c r="AA1691" s="13">
        <f t="shared" si="632"/>
        <v>42</v>
      </c>
      <c r="AB1691" s="13">
        <f t="shared" si="633"/>
        <v>-4253.57</v>
      </c>
      <c r="AC1691" s="13">
        <f t="shared" si="634"/>
        <v>-2.5303807257584765</v>
      </c>
      <c r="AD1691" s="13">
        <f t="shared" si="635"/>
        <v>-2.3099999999999952</v>
      </c>
      <c r="AE1691" s="3">
        <f t="shared" si="636"/>
        <v>0</v>
      </c>
      <c r="AF1691" s="13">
        <f t="shared" si="625"/>
        <v>4253.57</v>
      </c>
      <c r="AG1691" s="13">
        <f t="shared" si="646"/>
        <v>2.5303807257584765</v>
      </c>
      <c r="AH1691" s="13">
        <f t="shared" si="626"/>
        <v>2.5303807257584765</v>
      </c>
    </row>
    <row r="1692" spans="1:34" x14ac:dyDescent="0.2">
      <c r="A1692" s="8">
        <f t="shared" si="647"/>
        <v>168200</v>
      </c>
      <c r="B1692" s="9">
        <f t="shared" si="624"/>
        <v>168.2</v>
      </c>
      <c r="C1692" s="13">
        <f>tarifest3(A1692,$A$3,Param!$B$5,Param!$C$5,Param!$D$5,Param!$E$5,Param!$B$6,Param!$C$6,Param!$D$6,Param!$E$6)</f>
        <v>61307</v>
      </c>
      <c r="D1692" s="3">
        <f t="shared" si="637"/>
        <v>36.448870392390006</v>
      </c>
      <c r="E1692" s="3">
        <f>tarifest3grenz(A1692,$A$3,Param!$B$5,Param!$C$5,Param!$D$5,Param!$E$5,Param!$B$6,Param!$C$6,Param!$D$6,Param!$E$6)*100</f>
        <v>42</v>
      </c>
      <c r="F1692" s="13">
        <f>soli3(C1692,$A$3,Param!$J$4,Param!$J$5,Param!$J$6)</f>
        <v>3371.88</v>
      </c>
      <c r="G1692" s="3">
        <f>soli3grenz(C1692,$A$3,Param!$J$4,Param!$J$5,Param!$J$6)*100</f>
        <v>5.5</v>
      </c>
      <c r="H1692" s="13">
        <f t="shared" si="628"/>
        <v>64678.879999999997</v>
      </c>
      <c r="I1692" s="3">
        <f t="shared" si="627"/>
        <v>38.453555291319859</v>
      </c>
      <c r="J1692" s="13">
        <f t="shared" si="629"/>
        <v>44.309999999999995</v>
      </c>
      <c r="K1692" s="13">
        <f>tarifest3(A1692,$A$3,Param!$B$10,Param!$C$10,Param!$D$10,Param!$E$10,Param!$B$11,Param!$C$11,Param!$D$11,Param!$E$11)</f>
        <v>65653</v>
      </c>
      <c r="L1692" s="3">
        <f t="shared" si="638"/>
        <v>39.032699167657555</v>
      </c>
      <c r="M1692" s="3">
        <f>tarifest3grenz(A1692,$A$3,Param!$B$10,Param!$C$10,Param!$D$10,Param!$E$10,Param!$B$11,Param!$C$11,Param!$D$11,Param!$E$11)*100</f>
        <v>42</v>
      </c>
      <c r="N1692" s="3">
        <f t="shared" si="639"/>
        <v>51253</v>
      </c>
      <c r="O1692" s="3">
        <f t="shared" si="640"/>
        <v>30.471462544589773</v>
      </c>
      <c r="P1692" s="13">
        <f t="shared" si="630"/>
        <v>117739.99999999999</v>
      </c>
      <c r="Q1692" s="13">
        <f t="shared" si="641"/>
        <v>0</v>
      </c>
      <c r="R1692" s="13">
        <f>tarifest3(A1692-$K$3,$A$3,Param!$B$10,Param!$C$10,Param!$D$10,Param!$E$10,Param!$B$11,Param!$C$11,Param!$D$11,Param!$E$11)</f>
        <v>57013</v>
      </c>
      <c r="S1692" s="3">
        <f t="shared" si="642"/>
        <v>33.895957193816884</v>
      </c>
      <c r="T1692" s="3">
        <f>IF(A1692&lt;$K$3,$K$2,tarifest3grenz(A1692-$K$3,$A$3,Param!$B$10,Param!$C$10,Param!$D$10,Param!$E$10,Param!$B$11,Param!$C$11,Param!$D$11,Param!$E$11))*100</f>
        <v>42</v>
      </c>
      <c r="U1692" s="3">
        <f>MAX(K1692-tarifest3($K$3,$A$3,Param!$B$10,Param!$C$10,Param!$D$10,Param!$E$10,Param!$B$11,Param!$C$11,Param!$D$11,Param!$E$11),0)</f>
        <v>60423</v>
      </c>
      <c r="V1692" s="3">
        <f t="shared" si="643"/>
        <v>35.923305588585016</v>
      </c>
      <c r="W1692" s="3">
        <f t="shared" si="644"/>
        <v>42</v>
      </c>
      <c r="X1692" s="3">
        <f>soli3grenz(K1692,$A$3,Param!$J$9,Param!$J$10,Param!$J$11)*100</f>
        <v>5.5</v>
      </c>
      <c r="Y1692" s="13">
        <f t="shared" si="631"/>
        <v>60423</v>
      </c>
      <c r="Z1692" s="3">
        <f t="shared" si="645"/>
        <v>35.923305588585016</v>
      </c>
      <c r="AA1692" s="13">
        <f t="shared" si="632"/>
        <v>42</v>
      </c>
      <c r="AB1692" s="13">
        <f t="shared" si="633"/>
        <v>-4255.8799999999974</v>
      </c>
      <c r="AC1692" s="13">
        <f t="shared" si="634"/>
        <v>-2.5302497027348423</v>
      </c>
      <c r="AD1692" s="13">
        <f t="shared" si="635"/>
        <v>-2.3099999999999952</v>
      </c>
      <c r="AE1692" s="3">
        <f t="shared" si="636"/>
        <v>0</v>
      </c>
      <c r="AF1692" s="13">
        <f t="shared" si="625"/>
        <v>4255.8799999999974</v>
      </c>
      <c r="AG1692" s="13">
        <f t="shared" si="646"/>
        <v>2.5302497027348423</v>
      </c>
      <c r="AH1692" s="13">
        <f t="shared" si="626"/>
        <v>2.5302497027348423</v>
      </c>
    </row>
    <row r="1693" spans="1:34" x14ac:dyDescent="0.2">
      <c r="A1693" s="8">
        <f t="shared" si="647"/>
        <v>168300</v>
      </c>
      <c r="B1693" s="9">
        <f t="shared" si="624"/>
        <v>168.3</v>
      </c>
      <c r="C1693" s="13">
        <f>tarifest3(A1693,$A$3,Param!$B$5,Param!$C$5,Param!$D$5,Param!$E$5,Param!$B$6,Param!$C$6,Param!$D$6,Param!$E$6)</f>
        <v>61349</v>
      </c>
      <c r="D1693" s="3">
        <f t="shared" si="637"/>
        <v>36.452168746286397</v>
      </c>
      <c r="E1693" s="3">
        <f>tarifest3grenz(A1693,$A$3,Param!$B$5,Param!$C$5,Param!$D$5,Param!$E$5,Param!$B$6,Param!$C$6,Param!$D$6,Param!$E$6)*100</f>
        <v>42</v>
      </c>
      <c r="F1693" s="13">
        <f>soli3(C1693,$A$3,Param!$J$4,Param!$J$5,Param!$J$6)</f>
        <v>3374.19</v>
      </c>
      <c r="G1693" s="3">
        <f>soli3grenz(C1693,$A$3,Param!$J$4,Param!$J$5,Param!$J$6)*100</f>
        <v>5.5</v>
      </c>
      <c r="H1693" s="13">
        <f t="shared" si="628"/>
        <v>64723.19</v>
      </c>
      <c r="I1693" s="3">
        <f t="shared" si="627"/>
        <v>38.45703505644682</v>
      </c>
      <c r="J1693" s="13">
        <f t="shared" si="629"/>
        <v>44.309999999999995</v>
      </c>
      <c r="K1693" s="13">
        <f>tarifest3(A1693,$A$3,Param!$B$10,Param!$C$10,Param!$D$10,Param!$E$10,Param!$B$11,Param!$C$11,Param!$D$11,Param!$E$11)</f>
        <v>65695</v>
      </c>
      <c r="L1693" s="3">
        <f t="shared" si="638"/>
        <v>39.034462269756389</v>
      </c>
      <c r="M1693" s="3">
        <f>tarifest3grenz(A1693,$A$3,Param!$B$10,Param!$C$10,Param!$D$10,Param!$E$10,Param!$B$11,Param!$C$11,Param!$D$11,Param!$E$11)*100</f>
        <v>42</v>
      </c>
      <c r="N1693" s="3">
        <f t="shared" si="639"/>
        <v>51295</v>
      </c>
      <c r="O1693" s="3">
        <f t="shared" si="640"/>
        <v>30.478312537136066</v>
      </c>
      <c r="P1693" s="13">
        <f t="shared" si="630"/>
        <v>117809.99999999999</v>
      </c>
      <c r="Q1693" s="13">
        <f t="shared" si="641"/>
        <v>0</v>
      </c>
      <c r="R1693" s="13">
        <f>tarifest3(A1693-$K$3,$A$3,Param!$B$10,Param!$C$10,Param!$D$10,Param!$E$10,Param!$B$11,Param!$C$11,Param!$D$11,Param!$E$11)</f>
        <v>57055</v>
      </c>
      <c r="S1693" s="3">
        <f t="shared" si="642"/>
        <v>33.900772430184198</v>
      </c>
      <c r="T1693" s="3">
        <f>IF(A1693&lt;$K$3,$K$2,tarifest3grenz(A1693-$K$3,$A$3,Param!$B$10,Param!$C$10,Param!$D$10,Param!$E$10,Param!$B$11,Param!$C$11,Param!$D$11,Param!$E$11))*100</f>
        <v>42</v>
      </c>
      <c r="U1693" s="3">
        <f>MAX(K1693-tarifest3($K$3,$A$3,Param!$B$10,Param!$C$10,Param!$D$10,Param!$E$10,Param!$B$11,Param!$C$11,Param!$D$11,Param!$E$11),0)</f>
        <v>60465</v>
      </c>
      <c r="V1693" s="3">
        <f t="shared" si="643"/>
        <v>35.926916221033864</v>
      </c>
      <c r="W1693" s="3">
        <f t="shared" si="644"/>
        <v>42</v>
      </c>
      <c r="X1693" s="3">
        <f>soli3grenz(K1693,$A$3,Param!$J$9,Param!$J$10,Param!$J$11)*100</f>
        <v>5.5</v>
      </c>
      <c r="Y1693" s="13">
        <f t="shared" si="631"/>
        <v>60465</v>
      </c>
      <c r="Z1693" s="3">
        <f t="shared" si="645"/>
        <v>35.926916221033864</v>
      </c>
      <c r="AA1693" s="13">
        <f t="shared" si="632"/>
        <v>42</v>
      </c>
      <c r="AB1693" s="13">
        <f t="shared" si="633"/>
        <v>-4258.1900000000023</v>
      </c>
      <c r="AC1693" s="13">
        <f t="shared" si="634"/>
        <v>-2.5301188354129565</v>
      </c>
      <c r="AD1693" s="13">
        <f t="shared" si="635"/>
        <v>-2.3099999999999952</v>
      </c>
      <c r="AE1693" s="3">
        <f t="shared" si="636"/>
        <v>0</v>
      </c>
      <c r="AF1693" s="13">
        <f t="shared" si="625"/>
        <v>4258.1900000000023</v>
      </c>
      <c r="AG1693" s="13">
        <f t="shared" si="646"/>
        <v>2.5301188354129565</v>
      </c>
      <c r="AH1693" s="13">
        <f t="shared" si="626"/>
        <v>2.5301188354129565</v>
      </c>
    </row>
    <row r="1694" spans="1:34" x14ac:dyDescent="0.2">
      <c r="A1694" s="8">
        <f t="shared" si="647"/>
        <v>168400</v>
      </c>
      <c r="B1694" s="9">
        <f t="shared" si="624"/>
        <v>168.4</v>
      </c>
      <c r="C1694" s="13">
        <f>tarifest3(A1694,$A$3,Param!$B$5,Param!$C$5,Param!$D$5,Param!$E$5,Param!$B$6,Param!$C$6,Param!$D$6,Param!$E$6)</f>
        <v>61391</v>
      </c>
      <c r="D1694" s="3">
        <f t="shared" si="637"/>
        <v>36.455463182897866</v>
      </c>
      <c r="E1694" s="3">
        <f>tarifest3grenz(A1694,$A$3,Param!$B$5,Param!$C$5,Param!$D$5,Param!$E$5,Param!$B$6,Param!$C$6,Param!$D$6,Param!$E$6)*100</f>
        <v>42</v>
      </c>
      <c r="F1694" s="13">
        <f>soli3(C1694,$A$3,Param!$J$4,Param!$J$5,Param!$J$6)</f>
        <v>3376.5</v>
      </c>
      <c r="G1694" s="3">
        <f>soli3grenz(C1694,$A$3,Param!$J$4,Param!$J$5,Param!$J$6)*100</f>
        <v>5.5</v>
      </c>
      <c r="H1694" s="13">
        <f t="shared" si="628"/>
        <v>64767.5</v>
      </c>
      <c r="I1694" s="3">
        <f t="shared" si="627"/>
        <v>38.460510688836102</v>
      </c>
      <c r="J1694" s="13">
        <f t="shared" si="629"/>
        <v>44.309999999999995</v>
      </c>
      <c r="K1694" s="13">
        <f>tarifest3(A1694,$A$3,Param!$B$10,Param!$C$10,Param!$D$10,Param!$E$10,Param!$B$11,Param!$C$11,Param!$D$11,Param!$E$11)</f>
        <v>65737</v>
      </c>
      <c r="L1694" s="3">
        <f t="shared" si="638"/>
        <v>39.036223277909734</v>
      </c>
      <c r="M1694" s="3">
        <f>tarifest3grenz(A1694,$A$3,Param!$B$10,Param!$C$10,Param!$D$10,Param!$E$10,Param!$B$11,Param!$C$11,Param!$D$11,Param!$E$11)*100</f>
        <v>42</v>
      </c>
      <c r="N1694" s="3">
        <f t="shared" si="639"/>
        <v>51337</v>
      </c>
      <c r="O1694" s="3">
        <f t="shared" si="640"/>
        <v>30.485154394299286</v>
      </c>
      <c r="P1694" s="13">
        <f t="shared" si="630"/>
        <v>117879.99999999999</v>
      </c>
      <c r="Q1694" s="13">
        <f t="shared" si="641"/>
        <v>0</v>
      </c>
      <c r="R1694" s="13">
        <f>tarifest3(A1694-$K$3,$A$3,Param!$B$10,Param!$C$10,Param!$D$10,Param!$E$10,Param!$B$11,Param!$C$11,Param!$D$11,Param!$E$11)</f>
        <v>57097</v>
      </c>
      <c r="S1694" s="3">
        <f t="shared" si="642"/>
        <v>33.905581947743471</v>
      </c>
      <c r="T1694" s="3">
        <f>IF(A1694&lt;$K$3,$K$2,tarifest3grenz(A1694-$K$3,$A$3,Param!$B$10,Param!$C$10,Param!$D$10,Param!$E$10,Param!$B$11,Param!$C$11,Param!$D$11,Param!$E$11))*100</f>
        <v>42</v>
      </c>
      <c r="U1694" s="3">
        <f>MAX(K1694-tarifest3($K$3,$A$3,Param!$B$10,Param!$C$10,Param!$D$10,Param!$E$10,Param!$B$11,Param!$C$11,Param!$D$11,Param!$E$11),0)</f>
        <v>60507</v>
      </c>
      <c r="V1694" s="3">
        <f t="shared" si="643"/>
        <v>35.930522565320665</v>
      </c>
      <c r="W1694" s="3">
        <f t="shared" si="644"/>
        <v>42</v>
      </c>
      <c r="X1694" s="3">
        <f>soli3grenz(K1694,$A$3,Param!$J$9,Param!$J$10,Param!$J$11)*100</f>
        <v>5.5</v>
      </c>
      <c r="Y1694" s="13">
        <f t="shared" si="631"/>
        <v>60507</v>
      </c>
      <c r="Z1694" s="3">
        <f t="shared" si="645"/>
        <v>35.930522565320665</v>
      </c>
      <c r="AA1694" s="13">
        <f t="shared" si="632"/>
        <v>42</v>
      </c>
      <c r="AB1694" s="13">
        <f t="shared" si="633"/>
        <v>-4260.5</v>
      </c>
      <c r="AC1694" s="13">
        <f t="shared" si="634"/>
        <v>-2.5299881235154373</v>
      </c>
      <c r="AD1694" s="13">
        <f t="shared" si="635"/>
        <v>-2.3099999999999952</v>
      </c>
      <c r="AE1694" s="3">
        <f t="shared" si="636"/>
        <v>0</v>
      </c>
      <c r="AF1694" s="13">
        <f t="shared" si="625"/>
        <v>4260.5</v>
      </c>
      <c r="AG1694" s="13">
        <f t="shared" si="646"/>
        <v>2.5299881235154373</v>
      </c>
      <c r="AH1694" s="13">
        <f t="shared" si="626"/>
        <v>2.5299881235154373</v>
      </c>
    </row>
    <row r="1695" spans="1:34" x14ac:dyDescent="0.2">
      <c r="A1695" s="8">
        <f t="shared" si="647"/>
        <v>168500</v>
      </c>
      <c r="B1695" s="9">
        <f t="shared" si="624"/>
        <v>168.5</v>
      </c>
      <c r="C1695" s="13">
        <f>tarifest3(A1695,$A$3,Param!$B$5,Param!$C$5,Param!$D$5,Param!$E$5,Param!$B$6,Param!$C$6,Param!$D$6,Param!$E$6)</f>
        <v>61433</v>
      </c>
      <c r="D1695" s="3">
        <f t="shared" si="637"/>
        <v>36.458753709198817</v>
      </c>
      <c r="E1695" s="3">
        <f>tarifest3grenz(A1695,$A$3,Param!$B$5,Param!$C$5,Param!$D$5,Param!$E$5,Param!$B$6,Param!$C$6,Param!$D$6,Param!$E$6)*100</f>
        <v>42</v>
      </c>
      <c r="F1695" s="13">
        <f>soli3(C1695,$A$3,Param!$J$4,Param!$J$5,Param!$J$6)</f>
        <v>3378.81</v>
      </c>
      <c r="G1695" s="3">
        <f>soli3grenz(C1695,$A$3,Param!$J$4,Param!$J$5,Param!$J$6)*100</f>
        <v>5.5</v>
      </c>
      <c r="H1695" s="13">
        <f t="shared" si="628"/>
        <v>64811.81</v>
      </c>
      <c r="I1695" s="3">
        <f t="shared" si="627"/>
        <v>38.463982195845695</v>
      </c>
      <c r="J1695" s="13">
        <f t="shared" si="629"/>
        <v>44.309999999999995</v>
      </c>
      <c r="K1695" s="13">
        <f>tarifest3(A1695,$A$3,Param!$B$10,Param!$C$10,Param!$D$10,Param!$E$10,Param!$B$11,Param!$C$11,Param!$D$11,Param!$E$11)</f>
        <v>65779</v>
      </c>
      <c r="L1695" s="3">
        <f t="shared" si="638"/>
        <v>39.0379821958457</v>
      </c>
      <c r="M1695" s="3">
        <f>tarifest3grenz(A1695,$A$3,Param!$B$10,Param!$C$10,Param!$D$10,Param!$E$10,Param!$B$11,Param!$C$11,Param!$D$11,Param!$E$11)*100</f>
        <v>42</v>
      </c>
      <c r="N1695" s="3">
        <f t="shared" si="639"/>
        <v>51379</v>
      </c>
      <c r="O1695" s="3">
        <f t="shared" si="640"/>
        <v>30.491988130563797</v>
      </c>
      <c r="P1695" s="13">
        <f t="shared" si="630"/>
        <v>117949.99999999999</v>
      </c>
      <c r="Q1695" s="13">
        <f t="shared" si="641"/>
        <v>0</v>
      </c>
      <c r="R1695" s="13">
        <f>tarifest3(A1695-$K$3,$A$3,Param!$B$10,Param!$C$10,Param!$D$10,Param!$E$10,Param!$B$11,Param!$C$11,Param!$D$11,Param!$E$11)</f>
        <v>57139</v>
      </c>
      <c r="S1695" s="3">
        <f t="shared" si="642"/>
        <v>33.910385756676561</v>
      </c>
      <c r="T1695" s="3">
        <f>IF(A1695&lt;$K$3,$K$2,tarifest3grenz(A1695-$K$3,$A$3,Param!$B$10,Param!$C$10,Param!$D$10,Param!$E$10,Param!$B$11,Param!$C$11,Param!$D$11,Param!$E$11))*100</f>
        <v>42</v>
      </c>
      <c r="U1695" s="3">
        <f>MAX(K1695-tarifest3($K$3,$A$3,Param!$B$10,Param!$C$10,Param!$D$10,Param!$E$10,Param!$B$11,Param!$C$11,Param!$D$11,Param!$E$11),0)</f>
        <v>60549</v>
      </c>
      <c r="V1695" s="3">
        <f t="shared" si="643"/>
        <v>35.934124629080117</v>
      </c>
      <c r="W1695" s="3">
        <f t="shared" si="644"/>
        <v>42</v>
      </c>
      <c r="X1695" s="3">
        <f>soli3grenz(K1695,$A$3,Param!$J$9,Param!$J$10,Param!$J$11)*100</f>
        <v>5.5</v>
      </c>
      <c r="Y1695" s="13">
        <f t="shared" si="631"/>
        <v>60549</v>
      </c>
      <c r="Z1695" s="3">
        <f t="shared" si="645"/>
        <v>35.934124629080117</v>
      </c>
      <c r="AA1695" s="13">
        <f t="shared" si="632"/>
        <v>42</v>
      </c>
      <c r="AB1695" s="13">
        <f t="shared" si="633"/>
        <v>-4262.8099999999977</v>
      </c>
      <c r="AC1695" s="13">
        <f t="shared" si="634"/>
        <v>-2.5298575667655783</v>
      </c>
      <c r="AD1695" s="13">
        <f t="shared" si="635"/>
        <v>-2.3099999999999952</v>
      </c>
      <c r="AE1695" s="3">
        <f t="shared" si="636"/>
        <v>0</v>
      </c>
      <c r="AF1695" s="13">
        <f t="shared" si="625"/>
        <v>4262.8099999999977</v>
      </c>
      <c r="AG1695" s="13">
        <f t="shared" si="646"/>
        <v>2.5298575667655783</v>
      </c>
      <c r="AH1695" s="13">
        <f t="shared" si="626"/>
        <v>2.5298575667655783</v>
      </c>
    </row>
    <row r="1696" spans="1:34" x14ac:dyDescent="0.2">
      <c r="A1696" s="8">
        <f t="shared" si="647"/>
        <v>168600</v>
      </c>
      <c r="B1696" s="9">
        <f t="shared" si="624"/>
        <v>168.6</v>
      </c>
      <c r="C1696" s="13">
        <f>tarifest3(A1696,$A$3,Param!$B$5,Param!$C$5,Param!$D$5,Param!$E$5,Param!$B$6,Param!$C$6,Param!$D$6,Param!$E$6)</f>
        <v>61475</v>
      </c>
      <c r="D1696" s="3">
        <f t="shared" si="637"/>
        <v>36.462040332147097</v>
      </c>
      <c r="E1696" s="3">
        <f>tarifest3grenz(A1696,$A$3,Param!$B$5,Param!$C$5,Param!$D$5,Param!$E$5,Param!$B$6,Param!$C$6,Param!$D$6,Param!$E$6)*100</f>
        <v>42</v>
      </c>
      <c r="F1696" s="13">
        <f>soli3(C1696,$A$3,Param!$J$4,Param!$J$5,Param!$J$6)</f>
        <v>3381.12</v>
      </c>
      <c r="G1696" s="3">
        <f>soli3grenz(C1696,$A$3,Param!$J$4,Param!$J$5,Param!$J$6)*100</f>
        <v>5.5</v>
      </c>
      <c r="H1696" s="13">
        <f t="shared" si="628"/>
        <v>64856.12</v>
      </c>
      <c r="I1696" s="3">
        <f t="shared" si="627"/>
        <v>38.46744958481613</v>
      </c>
      <c r="J1696" s="13">
        <f t="shared" si="629"/>
        <v>44.309999999999995</v>
      </c>
      <c r="K1696" s="13">
        <f>tarifest3(A1696,$A$3,Param!$B$10,Param!$C$10,Param!$D$10,Param!$E$10,Param!$B$11,Param!$C$11,Param!$D$11,Param!$E$11)</f>
        <v>65821</v>
      </c>
      <c r="L1696" s="3">
        <f t="shared" si="638"/>
        <v>39.03973902728351</v>
      </c>
      <c r="M1696" s="3">
        <f>tarifest3grenz(A1696,$A$3,Param!$B$10,Param!$C$10,Param!$D$10,Param!$E$10,Param!$B$11,Param!$C$11,Param!$D$11,Param!$E$11)*100</f>
        <v>42</v>
      </c>
      <c r="N1696" s="3">
        <f t="shared" si="639"/>
        <v>51421</v>
      </c>
      <c r="O1696" s="3">
        <f t="shared" si="640"/>
        <v>30.498813760379594</v>
      </c>
      <c r="P1696" s="13">
        <f t="shared" si="630"/>
        <v>118019.99999999999</v>
      </c>
      <c r="Q1696" s="13">
        <f t="shared" si="641"/>
        <v>0</v>
      </c>
      <c r="R1696" s="13">
        <f>tarifest3(A1696-$K$3,$A$3,Param!$B$10,Param!$C$10,Param!$D$10,Param!$E$10,Param!$B$11,Param!$C$11,Param!$D$11,Param!$E$11)</f>
        <v>57181</v>
      </c>
      <c r="S1696" s="3">
        <f t="shared" si="642"/>
        <v>33.915183867141167</v>
      </c>
      <c r="T1696" s="3">
        <f>IF(A1696&lt;$K$3,$K$2,tarifest3grenz(A1696-$K$3,$A$3,Param!$B$10,Param!$C$10,Param!$D$10,Param!$E$10,Param!$B$11,Param!$C$11,Param!$D$11,Param!$E$11))*100</f>
        <v>42</v>
      </c>
      <c r="U1696" s="3">
        <f>MAX(K1696-tarifest3($K$3,$A$3,Param!$B$10,Param!$C$10,Param!$D$10,Param!$E$10,Param!$B$11,Param!$C$11,Param!$D$11,Param!$E$11),0)</f>
        <v>60591</v>
      </c>
      <c r="V1696" s="3">
        <f t="shared" si="643"/>
        <v>35.937722419928825</v>
      </c>
      <c r="W1696" s="3">
        <f t="shared" si="644"/>
        <v>42</v>
      </c>
      <c r="X1696" s="3">
        <f>soli3grenz(K1696,$A$3,Param!$J$9,Param!$J$10,Param!$J$11)*100</f>
        <v>5.5</v>
      </c>
      <c r="Y1696" s="13">
        <f t="shared" si="631"/>
        <v>60591</v>
      </c>
      <c r="Z1696" s="3">
        <f t="shared" si="645"/>
        <v>35.937722419928825</v>
      </c>
      <c r="AA1696" s="13">
        <f t="shared" si="632"/>
        <v>42</v>
      </c>
      <c r="AB1696" s="13">
        <f t="shared" si="633"/>
        <v>-4265.1200000000026</v>
      </c>
      <c r="AC1696" s="13">
        <f t="shared" si="634"/>
        <v>-2.529727164887305</v>
      </c>
      <c r="AD1696" s="13">
        <f t="shared" si="635"/>
        <v>-2.3099999999999952</v>
      </c>
      <c r="AE1696" s="3">
        <f t="shared" si="636"/>
        <v>0</v>
      </c>
      <c r="AF1696" s="13">
        <f t="shared" si="625"/>
        <v>4265.1200000000026</v>
      </c>
      <c r="AG1696" s="13">
        <f t="shared" si="646"/>
        <v>2.529727164887305</v>
      </c>
      <c r="AH1696" s="13">
        <f t="shared" si="626"/>
        <v>2.529727164887305</v>
      </c>
    </row>
    <row r="1697" spans="1:34" x14ac:dyDescent="0.2">
      <c r="A1697" s="8">
        <f t="shared" si="647"/>
        <v>168700</v>
      </c>
      <c r="B1697" s="9">
        <f t="shared" si="624"/>
        <v>168.7</v>
      </c>
      <c r="C1697" s="13">
        <f>tarifest3(A1697,$A$3,Param!$B$5,Param!$C$5,Param!$D$5,Param!$E$5,Param!$B$6,Param!$C$6,Param!$D$6,Param!$E$6)</f>
        <v>61517</v>
      </c>
      <c r="D1697" s="3">
        <f t="shared" si="637"/>
        <v>36.465323058684056</v>
      </c>
      <c r="E1697" s="3">
        <f>tarifest3grenz(A1697,$A$3,Param!$B$5,Param!$C$5,Param!$D$5,Param!$E$5,Param!$B$6,Param!$C$6,Param!$D$6,Param!$E$6)*100</f>
        <v>42</v>
      </c>
      <c r="F1697" s="13">
        <f>soli3(C1697,$A$3,Param!$J$4,Param!$J$5,Param!$J$6)</f>
        <v>3383.43</v>
      </c>
      <c r="G1697" s="3">
        <f>soli3grenz(C1697,$A$3,Param!$J$4,Param!$J$5,Param!$J$6)*100</f>
        <v>5.5</v>
      </c>
      <c r="H1697" s="13">
        <f t="shared" si="628"/>
        <v>64900.43</v>
      </c>
      <c r="I1697" s="3">
        <f t="shared" si="627"/>
        <v>38.470912863070538</v>
      </c>
      <c r="J1697" s="13">
        <f t="shared" si="629"/>
        <v>44.309999999999995</v>
      </c>
      <c r="K1697" s="13">
        <f>tarifest3(A1697,$A$3,Param!$B$10,Param!$C$10,Param!$D$10,Param!$E$10,Param!$B$11,Param!$C$11,Param!$D$11,Param!$E$11)</f>
        <v>65863</v>
      </c>
      <c r="L1697" s="3">
        <f t="shared" si="638"/>
        <v>39.04149377593361</v>
      </c>
      <c r="M1697" s="3">
        <f>tarifest3grenz(A1697,$A$3,Param!$B$10,Param!$C$10,Param!$D$10,Param!$E$10,Param!$B$11,Param!$C$11,Param!$D$11,Param!$E$11)*100</f>
        <v>42</v>
      </c>
      <c r="N1697" s="3">
        <f t="shared" si="639"/>
        <v>51463</v>
      </c>
      <c r="O1697" s="3">
        <f t="shared" si="640"/>
        <v>30.505631298162417</v>
      </c>
      <c r="P1697" s="13">
        <f t="shared" si="630"/>
        <v>118089.99999999999</v>
      </c>
      <c r="Q1697" s="13">
        <f t="shared" si="641"/>
        <v>0</v>
      </c>
      <c r="R1697" s="13">
        <f>tarifest3(A1697-$K$3,$A$3,Param!$B$10,Param!$C$10,Param!$D$10,Param!$E$10,Param!$B$11,Param!$C$11,Param!$D$11,Param!$E$11)</f>
        <v>57223</v>
      </c>
      <c r="S1697" s="3">
        <f t="shared" si="642"/>
        <v>33.919976289270899</v>
      </c>
      <c r="T1697" s="3">
        <f>IF(A1697&lt;$K$3,$K$2,tarifest3grenz(A1697-$K$3,$A$3,Param!$B$10,Param!$C$10,Param!$D$10,Param!$E$10,Param!$B$11,Param!$C$11,Param!$D$11,Param!$E$11))*100</f>
        <v>42</v>
      </c>
      <c r="U1697" s="3">
        <f>MAX(K1697-tarifest3($K$3,$A$3,Param!$B$10,Param!$C$10,Param!$D$10,Param!$E$10,Param!$B$11,Param!$C$11,Param!$D$11,Param!$E$11),0)</f>
        <v>60633</v>
      </c>
      <c r="V1697" s="3">
        <f t="shared" si="643"/>
        <v>35.941315945465327</v>
      </c>
      <c r="W1697" s="3">
        <f t="shared" si="644"/>
        <v>42</v>
      </c>
      <c r="X1697" s="3">
        <f>soli3grenz(K1697,$A$3,Param!$J$9,Param!$J$10,Param!$J$11)*100</f>
        <v>5.5</v>
      </c>
      <c r="Y1697" s="13">
        <f t="shared" si="631"/>
        <v>60633</v>
      </c>
      <c r="Z1697" s="3">
        <f t="shared" si="645"/>
        <v>35.941315945465327</v>
      </c>
      <c r="AA1697" s="13">
        <f t="shared" si="632"/>
        <v>42</v>
      </c>
      <c r="AB1697" s="13">
        <f t="shared" si="633"/>
        <v>-4267.43</v>
      </c>
      <c r="AC1697" s="13">
        <f t="shared" si="634"/>
        <v>-2.5295969176052111</v>
      </c>
      <c r="AD1697" s="13">
        <f t="shared" si="635"/>
        <v>-2.3099999999999952</v>
      </c>
      <c r="AE1697" s="3">
        <f t="shared" si="636"/>
        <v>0</v>
      </c>
      <c r="AF1697" s="13">
        <f t="shared" si="625"/>
        <v>4267.43</v>
      </c>
      <c r="AG1697" s="13">
        <f t="shared" si="646"/>
        <v>2.5295969176052111</v>
      </c>
      <c r="AH1697" s="13">
        <f t="shared" si="626"/>
        <v>2.5295969176052111</v>
      </c>
    </row>
    <row r="1698" spans="1:34" x14ac:dyDescent="0.2">
      <c r="A1698" s="8">
        <f t="shared" si="647"/>
        <v>168800</v>
      </c>
      <c r="B1698" s="9">
        <f t="shared" si="624"/>
        <v>168.8</v>
      </c>
      <c r="C1698" s="13">
        <f>tarifest3(A1698,$A$3,Param!$B$5,Param!$C$5,Param!$D$5,Param!$E$5,Param!$B$6,Param!$C$6,Param!$D$6,Param!$E$6)</f>
        <v>61559</v>
      </c>
      <c r="D1698" s="3">
        <f t="shared" si="637"/>
        <v>36.468601895734601</v>
      </c>
      <c r="E1698" s="3">
        <f>tarifest3grenz(A1698,$A$3,Param!$B$5,Param!$C$5,Param!$D$5,Param!$E$5,Param!$B$6,Param!$C$6,Param!$D$6,Param!$E$6)*100</f>
        <v>42</v>
      </c>
      <c r="F1698" s="13">
        <f>soli3(C1698,$A$3,Param!$J$4,Param!$J$5,Param!$J$6)</f>
        <v>3385.74</v>
      </c>
      <c r="G1698" s="3">
        <f>soli3grenz(C1698,$A$3,Param!$J$4,Param!$J$5,Param!$J$6)*100</f>
        <v>5.5</v>
      </c>
      <c r="H1698" s="13">
        <f t="shared" si="628"/>
        <v>64944.74</v>
      </c>
      <c r="I1698" s="3">
        <f t="shared" si="627"/>
        <v>38.474372037914691</v>
      </c>
      <c r="J1698" s="13">
        <f t="shared" si="629"/>
        <v>44.309999999999995</v>
      </c>
      <c r="K1698" s="13">
        <f>tarifest3(A1698,$A$3,Param!$B$10,Param!$C$10,Param!$D$10,Param!$E$10,Param!$B$11,Param!$C$11,Param!$D$11,Param!$E$11)</f>
        <v>65905</v>
      </c>
      <c r="L1698" s="3">
        <f t="shared" si="638"/>
        <v>39.04324644549763</v>
      </c>
      <c r="M1698" s="3">
        <f>tarifest3grenz(A1698,$A$3,Param!$B$10,Param!$C$10,Param!$D$10,Param!$E$10,Param!$B$11,Param!$C$11,Param!$D$11,Param!$E$11)*100</f>
        <v>42</v>
      </c>
      <c r="N1698" s="3">
        <f t="shared" si="639"/>
        <v>51505</v>
      </c>
      <c r="O1698" s="3">
        <f t="shared" si="640"/>
        <v>30.512440758293842</v>
      </c>
      <c r="P1698" s="13">
        <f t="shared" si="630"/>
        <v>118159.99999999999</v>
      </c>
      <c r="Q1698" s="13">
        <f t="shared" si="641"/>
        <v>0</v>
      </c>
      <c r="R1698" s="13">
        <f>tarifest3(A1698-$K$3,$A$3,Param!$B$10,Param!$C$10,Param!$D$10,Param!$E$10,Param!$B$11,Param!$C$11,Param!$D$11,Param!$E$11)</f>
        <v>57265</v>
      </c>
      <c r="S1698" s="3">
        <f t="shared" si="642"/>
        <v>33.924763033175353</v>
      </c>
      <c r="T1698" s="3">
        <f>IF(A1698&lt;$K$3,$K$2,tarifest3grenz(A1698-$K$3,$A$3,Param!$B$10,Param!$C$10,Param!$D$10,Param!$E$10,Param!$B$11,Param!$C$11,Param!$D$11,Param!$E$11))*100</f>
        <v>42</v>
      </c>
      <c r="U1698" s="3">
        <f>MAX(K1698-tarifest3($K$3,$A$3,Param!$B$10,Param!$C$10,Param!$D$10,Param!$E$10,Param!$B$11,Param!$C$11,Param!$D$11,Param!$E$11),0)</f>
        <v>60675</v>
      </c>
      <c r="V1698" s="3">
        <f t="shared" si="643"/>
        <v>35.94490521327014</v>
      </c>
      <c r="W1698" s="3">
        <f t="shared" si="644"/>
        <v>42</v>
      </c>
      <c r="X1698" s="3">
        <f>soli3grenz(K1698,$A$3,Param!$J$9,Param!$J$10,Param!$J$11)*100</f>
        <v>5.5</v>
      </c>
      <c r="Y1698" s="13">
        <f t="shared" si="631"/>
        <v>60675</v>
      </c>
      <c r="Z1698" s="3">
        <f t="shared" si="645"/>
        <v>35.94490521327014</v>
      </c>
      <c r="AA1698" s="13">
        <f t="shared" si="632"/>
        <v>42</v>
      </c>
      <c r="AB1698" s="13">
        <f t="shared" si="633"/>
        <v>-4269.739999999998</v>
      </c>
      <c r="AC1698" s="13">
        <f t="shared" si="634"/>
        <v>-2.5294668246445511</v>
      </c>
      <c r="AD1698" s="13">
        <f t="shared" si="635"/>
        <v>-2.3099999999999952</v>
      </c>
      <c r="AE1698" s="3">
        <f t="shared" si="636"/>
        <v>0</v>
      </c>
      <c r="AF1698" s="13">
        <f t="shared" si="625"/>
        <v>4269.739999999998</v>
      </c>
      <c r="AG1698" s="13">
        <f t="shared" si="646"/>
        <v>2.5294668246445511</v>
      </c>
      <c r="AH1698" s="13">
        <f t="shared" si="626"/>
        <v>2.5294668246445511</v>
      </c>
    </row>
    <row r="1699" spans="1:34" x14ac:dyDescent="0.2">
      <c r="A1699" s="8">
        <f t="shared" si="647"/>
        <v>168900</v>
      </c>
      <c r="B1699" s="9">
        <f t="shared" si="624"/>
        <v>168.9</v>
      </c>
      <c r="C1699" s="13">
        <f>tarifest3(A1699,$A$3,Param!$B$5,Param!$C$5,Param!$D$5,Param!$E$5,Param!$B$6,Param!$C$6,Param!$D$6,Param!$E$6)</f>
        <v>61601</v>
      </c>
      <c r="D1699" s="3">
        <f t="shared" si="637"/>
        <v>36.471876850207224</v>
      </c>
      <c r="E1699" s="3">
        <f>tarifest3grenz(A1699,$A$3,Param!$B$5,Param!$C$5,Param!$D$5,Param!$E$5,Param!$B$6,Param!$C$6,Param!$D$6,Param!$E$6)*100</f>
        <v>42</v>
      </c>
      <c r="F1699" s="13">
        <f>soli3(C1699,$A$3,Param!$J$4,Param!$J$5,Param!$J$6)</f>
        <v>3388.05</v>
      </c>
      <c r="G1699" s="3">
        <f>soli3grenz(C1699,$A$3,Param!$J$4,Param!$J$5,Param!$J$6)*100</f>
        <v>5.5</v>
      </c>
      <c r="H1699" s="13">
        <f t="shared" si="628"/>
        <v>64989.05</v>
      </c>
      <c r="I1699" s="3">
        <f t="shared" si="627"/>
        <v>38.477827116637066</v>
      </c>
      <c r="J1699" s="13">
        <f t="shared" si="629"/>
        <v>44.309999999999995</v>
      </c>
      <c r="K1699" s="13">
        <f>tarifest3(A1699,$A$3,Param!$B$10,Param!$C$10,Param!$D$10,Param!$E$10,Param!$B$11,Param!$C$11,Param!$D$11,Param!$E$11)</f>
        <v>65947</v>
      </c>
      <c r="L1699" s="3">
        <f t="shared" si="638"/>
        <v>39.044997039668445</v>
      </c>
      <c r="M1699" s="3">
        <f>tarifest3grenz(A1699,$A$3,Param!$B$10,Param!$C$10,Param!$D$10,Param!$E$10,Param!$B$11,Param!$C$11,Param!$D$11,Param!$E$11)*100</f>
        <v>42</v>
      </c>
      <c r="N1699" s="3">
        <f t="shared" si="639"/>
        <v>51547</v>
      </c>
      <c r="O1699" s="3">
        <f t="shared" si="640"/>
        <v>30.519242155121372</v>
      </c>
      <c r="P1699" s="13">
        <f t="shared" si="630"/>
        <v>118229.99999999999</v>
      </c>
      <c r="Q1699" s="13">
        <f t="shared" si="641"/>
        <v>0</v>
      </c>
      <c r="R1699" s="13">
        <f>tarifest3(A1699-$K$3,$A$3,Param!$B$10,Param!$C$10,Param!$D$10,Param!$E$10,Param!$B$11,Param!$C$11,Param!$D$11,Param!$E$11)</f>
        <v>57307</v>
      </c>
      <c r="S1699" s="3">
        <f t="shared" si="642"/>
        <v>33.929544108940199</v>
      </c>
      <c r="T1699" s="3">
        <f>IF(A1699&lt;$K$3,$K$2,tarifest3grenz(A1699-$K$3,$A$3,Param!$B$10,Param!$C$10,Param!$D$10,Param!$E$10,Param!$B$11,Param!$C$11,Param!$D$11,Param!$E$11))*100</f>
        <v>42</v>
      </c>
      <c r="U1699" s="3">
        <f>MAX(K1699-tarifest3($K$3,$A$3,Param!$B$10,Param!$C$10,Param!$D$10,Param!$E$10,Param!$B$11,Param!$C$11,Param!$D$11,Param!$E$11),0)</f>
        <v>60717</v>
      </c>
      <c r="V1699" s="3">
        <f t="shared" si="643"/>
        <v>35.948490230905861</v>
      </c>
      <c r="W1699" s="3">
        <f t="shared" si="644"/>
        <v>42</v>
      </c>
      <c r="X1699" s="3">
        <f>soli3grenz(K1699,$A$3,Param!$J$9,Param!$J$10,Param!$J$11)*100</f>
        <v>5.5</v>
      </c>
      <c r="Y1699" s="13">
        <f t="shared" si="631"/>
        <v>60717</v>
      </c>
      <c r="Z1699" s="3">
        <f t="shared" si="645"/>
        <v>35.948490230905861</v>
      </c>
      <c r="AA1699" s="13">
        <f t="shared" si="632"/>
        <v>42</v>
      </c>
      <c r="AB1699" s="13">
        <f t="shared" si="633"/>
        <v>-4272.0500000000029</v>
      </c>
      <c r="AC1699" s="13">
        <f t="shared" si="634"/>
        <v>-2.5293368857312046</v>
      </c>
      <c r="AD1699" s="13">
        <f t="shared" si="635"/>
        <v>-2.3099999999999952</v>
      </c>
      <c r="AE1699" s="3">
        <f t="shared" si="636"/>
        <v>0</v>
      </c>
      <c r="AF1699" s="13">
        <f t="shared" si="625"/>
        <v>4272.0500000000029</v>
      </c>
      <c r="AG1699" s="13">
        <f t="shared" si="646"/>
        <v>2.5293368857312046</v>
      </c>
      <c r="AH1699" s="13">
        <f t="shared" si="626"/>
        <v>2.5293368857312046</v>
      </c>
    </row>
    <row r="1700" spans="1:34" x14ac:dyDescent="0.2">
      <c r="A1700" s="8">
        <f t="shared" si="647"/>
        <v>169000</v>
      </c>
      <c r="B1700" s="9">
        <f t="shared" si="624"/>
        <v>169</v>
      </c>
      <c r="C1700" s="13">
        <f>tarifest3(A1700,$A$3,Param!$B$5,Param!$C$5,Param!$D$5,Param!$E$5,Param!$B$6,Param!$C$6,Param!$D$6,Param!$E$6)</f>
        <v>61643</v>
      </c>
      <c r="D1700" s="3">
        <f t="shared" si="637"/>
        <v>36.475147928994083</v>
      </c>
      <c r="E1700" s="3">
        <f>tarifest3grenz(A1700,$A$3,Param!$B$5,Param!$C$5,Param!$D$5,Param!$E$5,Param!$B$6,Param!$C$6,Param!$D$6,Param!$E$6)*100</f>
        <v>42</v>
      </c>
      <c r="F1700" s="13">
        <f>soli3(C1700,$A$3,Param!$J$4,Param!$J$5,Param!$J$6)</f>
        <v>3390.36</v>
      </c>
      <c r="G1700" s="3">
        <f>soli3grenz(C1700,$A$3,Param!$J$4,Param!$J$5,Param!$J$6)*100</f>
        <v>5.5</v>
      </c>
      <c r="H1700" s="13">
        <f t="shared" si="628"/>
        <v>65033.36</v>
      </c>
      <c r="I1700" s="3">
        <f t="shared" si="627"/>
        <v>38.481278106508874</v>
      </c>
      <c r="J1700" s="13">
        <f t="shared" si="629"/>
        <v>44.309999999999995</v>
      </c>
      <c r="K1700" s="13">
        <f>tarifest3(A1700,$A$3,Param!$B$10,Param!$C$10,Param!$D$10,Param!$E$10,Param!$B$11,Param!$C$11,Param!$D$11,Param!$E$11)</f>
        <v>65989</v>
      </c>
      <c r="L1700" s="3">
        <f t="shared" si="638"/>
        <v>39.046745562130177</v>
      </c>
      <c r="M1700" s="3">
        <f>tarifest3grenz(A1700,$A$3,Param!$B$10,Param!$C$10,Param!$D$10,Param!$E$10,Param!$B$11,Param!$C$11,Param!$D$11,Param!$E$11)*100</f>
        <v>42</v>
      </c>
      <c r="N1700" s="3">
        <f t="shared" si="639"/>
        <v>51589</v>
      </c>
      <c r="O1700" s="3">
        <f t="shared" si="640"/>
        <v>30.526035502958582</v>
      </c>
      <c r="P1700" s="13">
        <f t="shared" si="630"/>
        <v>118299.99999999999</v>
      </c>
      <c r="Q1700" s="13">
        <f t="shared" si="641"/>
        <v>0</v>
      </c>
      <c r="R1700" s="13">
        <f>tarifest3(A1700-$K$3,$A$3,Param!$B$10,Param!$C$10,Param!$D$10,Param!$E$10,Param!$B$11,Param!$C$11,Param!$D$11,Param!$E$11)</f>
        <v>57349</v>
      </c>
      <c r="S1700" s="3">
        <f t="shared" si="642"/>
        <v>33.93431952662722</v>
      </c>
      <c r="T1700" s="3">
        <f>IF(A1700&lt;$K$3,$K$2,tarifest3grenz(A1700-$K$3,$A$3,Param!$B$10,Param!$C$10,Param!$D$10,Param!$E$10,Param!$B$11,Param!$C$11,Param!$D$11,Param!$E$11))*100</f>
        <v>42</v>
      </c>
      <c r="U1700" s="3">
        <f>MAX(K1700-tarifest3($K$3,$A$3,Param!$B$10,Param!$C$10,Param!$D$10,Param!$E$10,Param!$B$11,Param!$C$11,Param!$D$11,Param!$E$11),0)</f>
        <v>60759</v>
      </c>
      <c r="V1700" s="3">
        <f t="shared" si="643"/>
        <v>35.952071005917155</v>
      </c>
      <c r="W1700" s="3">
        <f t="shared" si="644"/>
        <v>42</v>
      </c>
      <c r="X1700" s="3">
        <f>soli3grenz(K1700,$A$3,Param!$J$9,Param!$J$10,Param!$J$11)*100</f>
        <v>5.5</v>
      </c>
      <c r="Y1700" s="13">
        <f t="shared" si="631"/>
        <v>60759</v>
      </c>
      <c r="Z1700" s="3">
        <f t="shared" si="645"/>
        <v>35.952071005917155</v>
      </c>
      <c r="AA1700" s="13">
        <f t="shared" si="632"/>
        <v>42</v>
      </c>
      <c r="AB1700" s="13">
        <f t="shared" si="633"/>
        <v>-4274.3600000000006</v>
      </c>
      <c r="AC1700" s="13">
        <f t="shared" si="634"/>
        <v>-2.5292071005917194</v>
      </c>
      <c r="AD1700" s="13">
        <f t="shared" si="635"/>
        <v>-2.3099999999999952</v>
      </c>
      <c r="AE1700" s="3">
        <f t="shared" si="636"/>
        <v>0</v>
      </c>
      <c r="AF1700" s="13">
        <f t="shared" si="625"/>
        <v>4274.3600000000006</v>
      </c>
      <c r="AG1700" s="13">
        <f t="shared" si="646"/>
        <v>2.5292071005917194</v>
      </c>
      <c r="AH1700" s="13">
        <f t="shared" si="626"/>
        <v>2.5292071005917194</v>
      </c>
    </row>
    <row r="1701" spans="1:34" x14ac:dyDescent="0.2">
      <c r="A1701" s="8">
        <f t="shared" si="647"/>
        <v>169100</v>
      </c>
      <c r="B1701" s="9">
        <f t="shared" si="624"/>
        <v>169.1</v>
      </c>
      <c r="C1701" s="13">
        <f>tarifest3(A1701,$A$3,Param!$B$5,Param!$C$5,Param!$D$5,Param!$E$5,Param!$B$6,Param!$C$6,Param!$D$6,Param!$E$6)</f>
        <v>61685</v>
      </c>
      <c r="D1701" s="3">
        <f t="shared" si="637"/>
        <v>36.478415138971023</v>
      </c>
      <c r="E1701" s="3">
        <f>tarifest3grenz(A1701,$A$3,Param!$B$5,Param!$C$5,Param!$D$5,Param!$E$5,Param!$B$6,Param!$C$6,Param!$D$6,Param!$E$6)*100</f>
        <v>42</v>
      </c>
      <c r="F1701" s="13">
        <f>soli3(C1701,$A$3,Param!$J$4,Param!$J$5,Param!$J$6)</f>
        <v>3392.67</v>
      </c>
      <c r="G1701" s="3">
        <f>soli3grenz(C1701,$A$3,Param!$J$4,Param!$J$5,Param!$J$6)*100</f>
        <v>5.5</v>
      </c>
      <c r="H1701" s="13">
        <f t="shared" si="628"/>
        <v>65077.67</v>
      </c>
      <c r="I1701" s="3">
        <f t="shared" si="627"/>
        <v>38.484725014784146</v>
      </c>
      <c r="J1701" s="13">
        <f t="shared" si="629"/>
        <v>44.309999999999995</v>
      </c>
      <c r="K1701" s="13">
        <f>tarifest3(A1701,$A$3,Param!$B$10,Param!$C$10,Param!$D$10,Param!$E$10,Param!$B$11,Param!$C$11,Param!$D$11,Param!$E$11)</f>
        <v>66031</v>
      </c>
      <c r="L1701" s="3">
        <f t="shared" si="638"/>
        <v>39.048492016558249</v>
      </c>
      <c r="M1701" s="3">
        <f>tarifest3grenz(A1701,$A$3,Param!$B$10,Param!$C$10,Param!$D$10,Param!$E$10,Param!$B$11,Param!$C$11,Param!$D$11,Param!$E$11)*100</f>
        <v>42</v>
      </c>
      <c r="N1701" s="3">
        <f t="shared" si="639"/>
        <v>51631</v>
      </c>
      <c r="O1701" s="3">
        <f t="shared" si="640"/>
        <v>30.532820816085156</v>
      </c>
      <c r="P1701" s="13">
        <f t="shared" si="630"/>
        <v>118369.99999999999</v>
      </c>
      <c r="Q1701" s="13">
        <f t="shared" si="641"/>
        <v>0</v>
      </c>
      <c r="R1701" s="13">
        <f>tarifest3(A1701-$K$3,$A$3,Param!$B$10,Param!$C$10,Param!$D$10,Param!$E$10,Param!$B$11,Param!$C$11,Param!$D$11,Param!$E$11)</f>
        <v>57391</v>
      </c>
      <c r="S1701" s="3">
        <f t="shared" si="642"/>
        <v>33.939089296274396</v>
      </c>
      <c r="T1701" s="3">
        <f>IF(A1701&lt;$K$3,$K$2,tarifest3grenz(A1701-$K$3,$A$3,Param!$B$10,Param!$C$10,Param!$D$10,Param!$E$10,Param!$B$11,Param!$C$11,Param!$D$11,Param!$E$11))*100</f>
        <v>42</v>
      </c>
      <c r="U1701" s="3">
        <f>MAX(K1701-tarifest3($K$3,$A$3,Param!$B$10,Param!$C$10,Param!$D$10,Param!$E$10,Param!$B$11,Param!$C$11,Param!$D$11,Param!$E$11),0)</f>
        <v>60801</v>
      </c>
      <c r="V1701" s="3">
        <f t="shared" si="643"/>
        <v>35.955647545830871</v>
      </c>
      <c r="W1701" s="3">
        <f t="shared" si="644"/>
        <v>42</v>
      </c>
      <c r="X1701" s="3">
        <f>soli3grenz(K1701,$A$3,Param!$J$9,Param!$J$10,Param!$J$11)*100</f>
        <v>5.5</v>
      </c>
      <c r="Y1701" s="13">
        <f t="shared" si="631"/>
        <v>60801</v>
      </c>
      <c r="Z1701" s="3">
        <f t="shared" si="645"/>
        <v>35.955647545830871</v>
      </c>
      <c r="AA1701" s="13">
        <f t="shared" si="632"/>
        <v>42</v>
      </c>
      <c r="AB1701" s="13">
        <f t="shared" si="633"/>
        <v>-4276.6699999999983</v>
      </c>
      <c r="AC1701" s="13">
        <f t="shared" si="634"/>
        <v>-2.5290774689532753</v>
      </c>
      <c r="AD1701" s="13">
        <f t="shared" si="635"/>
        <v>-2.3099999999999952</v>
      </c>
      <c r="AE1701" s="3">
        <f t="shared" si="636"/>
        <v>0</v>
      </c>
      <c r="AF1701" s="13">
        <f t="shared" si="625"/>
        <v>4276.6699999999983</v>
      </c>
      <c r="AG1701" s="13">
        <f t="shared" si="646"/>
        <v>2.5290774689532753</v>
      </c>
      <c r="AH1701" s="13">
        <f t="shared" si="626"/>
        <v>2.5290774689532753</v>
      </c>
    </row>
    <row r="1702" spans="1:34" x14ac:dyDescent="0.2">
      <c r="A1702" s="8">
        <f t="shared" si="647"/>
        <v>169200</v>
      </c>
      <c r="B1702" s="9">
        <f t="shared" si="624"/>
        <v>169.2</v>
      </c>
      <c r="C1702" s="13">
        <f>tarifest3(A1702,$A$3,Param!$B$5,Param!$C$5,Param!$D$5,Param!$E$5,Param!$B$6,Param!$C$6,Param!$D$6,Param!$E$6)</f>
        <v>61727</v>
      </c>
      <c r="D1702" s="3">
        <f t="shared" si="637"/>
        <v>36.481678486997637</v>
      </c>
      <c r="E1702" s="3">
        <f>tarifest3grenz(A1702,$A$3,Param!$B$5,Param!$C$5,Param!$D$5,Param!$E$5,Param!$B$6,Param!$C$6,Param!$D$6,Param!$E$6)*100</f>
        <v>42</v>
      </c>
      <c r="F1702" s="13">
        <f>soli3(C1702,$A$3,Param!$J$4,Param!$J$5,Param!$J$6)</f>
        <v>3394.98</v>
      </c>
      <c r="G1702" s="3">
        <f>soli3grenz(C1702,$A$3,Param!$J$4,Param!$J$5,Param!$J$6)*100</f>
        <v>5.5</v>
      </c>
      <c r="H1702" s="13">
        <f t="shared" si="628"/>
        <v>65121.98</v>
      </c>
      <c r="I1702" s="3">
        <f t="shared" si="627"/>
        <v>38.488167848699767</v>
      </c>
      <c r="J1702" s="13">
        <f t="shared" si="629"/>
        <v>44.309999999999995</v>
      </c>
      <c r="K1702" s="13">
        <f>tarifest3(A1702,$A$3,Param!$B$10,Param!$C$10,Param!$D$10,Param!$E$10,Param!$B$11,Param!$C$11,Param!$D$11,Param!$E$11)</f>
        <v>66073</v>
      </c>
      <c r="L1702" s="3">
        <f t="shared" si="638"/>
        <v>39.050236406619391</v>
      </c>
      <c r="M1702" s="3">
        <f>tarifest3grenz(A1702,$A$3,Param!$B$10,Param!$C$10,Param!$D$10,Param!$E$10,Param!$B$11,Param!$C$11,Param!$D$11,Param!$E$11)*100</f>
        <v>42</v>
      </c>
      <c r="N1702" s="3">
        <f t="shared" si="639"/>
        <v>51673</v>
      </c>
      <c r="O1702" s="3">
        <f t="shared" si="640"/>
        <v>30.539598108747047</v>
      </c>
      <c r="P1702" s="13">
        <f t="shared" si="630"/>
        <v>118439.99999999999</v>
      </c>
      <c r="Q1702" s="13">
        <f t="shared" si="641"/>
        <v>0</v>
      </c>
      <c r="R1702" s="13">
        <f>tarifest3(A1702-$K$3,$A$3,Param!$B$10,Param!$C$10,Param!$D$10,Param!$E$10,Param!$B$11,Param!$C$11,Param!$D$11,Param!$E$11)</f>
        <v>57433</v>
      </c>
      <c r="S1702" s="3">
        <f t="shared" si="642"/>
        <v>33.943853427895981</v>
      </c>
      <c r="T1702" s="3">
        <f>IF(A1702&lt;$K$3,$K$2,tarifest3grenz(A1702-$K$3,$A$3,Param!$B$10,Param!$C$10,Param!$D$10,Param!$E$10,Param!$B$11,Param!$C$11,Param!$D$11,Param!$E$11))*100</f>
        <v>42</v>
      </c>
      <c r="U1702" s="3">
        <f>MAX(K1702-tarifest3($K$3,$A$3,Param!$B$10,Param!$C$10,Param!$D$10,Param!$E$10,Param!$B$11,Param!$C$11,Param!$D$11,Param!$E$11),0)</f>
        <v>60843</v>
      </c>
      <c r="V1702" s="3">
        <f t="shared" si="643"/>
        <v>35.959219858156025</v>
      </c>
      <c r="W1702" s="3">
        <f t="shared" si="644"/>
        <v>42</v>
      </c>
      <c r="X1702" s="3">
        <f>soli3grenz(K1702,$A$3,Param!$J$9,Param!$J$10,Param!$J$11)*100</f>
        <v>5.5</v>
      </c>
      <c r="Y1702" s="13">
        <f t="shared" si="631"/>
        <v>60843</v>
      </c>
      <c r="Z1702" s="3">
        <f t="shared" si="645"/>
        <v>35.959219858156025</v>
      </c>
      <c r="AA1702" s="13">
        <f t="shared" si="632"/>
        <v>42</v>
      </c>
      <c r="AB1702" s="13">
        <f t="shared" si="633"/>
        <v>-4278.9800000000032</v>
      </c>
      <c r="AC1702" s="13">
        <f t="shared" si="634"/>
        <v>-2.5289479905437418</v>
      </c>
      <c r="AD1702" s="13">
        <f t="shared" si="635"/>
        <v>-2.3099999999999952</v>
      </c>
      <c r="AE1702" s="3">
        <f t="shared" si="636"/>
        <v>0</v>
      </c>
      <c r="AF1702" s="13">
        <f t="shared" si="625"/>
        <v>4278.9800000000032</v>
      </c>
      <c r="AG1702" s="13">
        <f t="shared" si="646"/>
        <v>2.5289479905437418</v>
      </c>
      <c r="AH1702" s="13">
        <f t="shared" si="626"/>
        <v>2.5289479905437418</v>
      </c>
    </row>
    <row r="1703" spans="1:34" x14ac:dyDescent="0.2">
      <c r="A1703" s="8">
        <f t="shared" si="647"/>
        <v>169300</v>
      </c>
      <c r="B1703" s="9">
        <f t="shared" si="624"/>
        <v>169.3</v>
      </c>
      <c r="C1703" s="13">
        <f>tarifest3(A1703,$A$3,Param!$B$5,Param!$C$5,Param!$D$5,Param!$E$5,Param!$B$6,Param!$C$6,Param!$D$6,Param!$E$6)</f>
        <v>61769</v>
      </c>
      <c r="D1703" s="3">
        <f t="shared" si="637"/>
        <v>36.484937979917312</v>
      </c>
      <c r="E1703" s="3">
        <f>tarifest3grenz(A1703,$A$3,Param!$B$5,Param!$C$5,Param!$D$5,Param!$E$5,Param!$B$6,Param!$C$6,Param!$D$6,Param!$E$6)*100</f>
        <v>42</v>
      </c>
      <c r="F1703" s="13">
        <f>soli3(C1703,$A$3,Param!$J$4,Param!$J$5,Param!$J$6)</f>
        <v>3397.29</v>
      </c>
      <c r="G1703" s="3">
        <f>soli3grenz(C1703,$A$3,Param!$J$4,Param!$J$5,Param!$J$6)*100</f>
        <v>5.5</v>
      </c>
      <c r="H1703" s="13">
        <f t="shared" si="628"/>
        <v>65166.29</v>
      </c>
      <c r="I1703" s="3">
        <f t="shared" si="627"/>
        <v>38.49160661547549</v>
      </c>
      <c r="J1703" s="13">
        <f t="shared" si="629"/>
        <v>44.309999999999995</v>
      </c>
      <c r="K1703" s="13">
        <f>tarifest3(A1703,$A$3,Param!$B$10,Param!$C$10,Param!$D$10,Param!$E$10,Param!$B$11,Param!$C$11,Param!$D$11,Param!$E$11)</f>
        <v>66115</v>
      </c>
      <c r="L1703" s="3">
        <f t="shared" si="638"/>
        <v>39.051978735971652</v>
      </c>
      <c r="M1703" s="3">
        <f>tarifest3grenz(A1703,$A$3,Param!$B$10,Param!$C$10,Param!$D$10,Param!$E$10,Param!$B$11,Param!$C$11,Param!$D$11,Param!$E$11)*100</f>
        <v>42</v>
      </c>
      <c r="N1703" s="3">
        <f t="shared" si="639"/>
        <v>51715</v>
      </c>
      <c r="O1703" s="3">
        <f t="shared" si="640"/>
        <v>30.546367395156526</v>
      </c>
      <c r="P1703" s="13">
        <f t="shared" si="630"/>
        <v>118509.99999999999</v>
      </c>
      <c r="Q1703" s="13">
        <f t="shared" si="641"/>
        <v>0</v>
      </c>
      <c r="R1703" s="13">
        <f>tarifest3(A1703-$K$3,$A$3,Param!$B$10,Param!$C$10,Param!$D$10,Param!$E$10,Param!$B$11,Param!$C$11,Param!$D$11,Param!$E$11)</f>
        <v>57475</v>
      </c>
      <c r="S1703" s="3">
        <f t="shared" si="642"/>
        <v>33.948611931482574</v>
      </c>
      <c r="T1703" s="3">
        <f>IF(A1703&lt;$K$3,$K$2,tarifest3grenz(A1703-$K$3,$A$3,Param!$B$10,Param!$C$10,Param!$D$10,Param!$E$10,Param!$B$11,Param!$C$11,Param!$D$11,Param!$E$11))*100</f>
        <v>42</v>
      </c>
      <c r="U1703" s="3">
        <f>MAX(K1703-tarifest3($K$3,$A$3,Param!$B$10,Param!$C$10,Param!$D$10,Param!$E$10,Param!$B$11,Param!$C$11,Param!$D$11,Param!$E$11),0)</f>
        <v>60885</v>
      </c>
      <c r="V1703" s="3">
        <f t="shared" si="643"/>
        <v>35.962787950383934</v>
      </c>
      <c r="W1703" s="3">
        <f t="shared" si="644"/>
        <v>42</v>
      </c>
      <c r="X1703" s="3">
        <f>soli3grenz(K1703,$A$3,Param!$J$9,Param!$J$10,Param!$J$11)*100</f>
        <v>5.5</v>
      </c>
      <c r="Y1703" s="13">
        <f t="shared" si="631"/>
        <v>60885</v>
      </c>
      <c r="Z1703" s="3">
        <f t="shared" si="645"/>
        <v>35.962787950383934</v>
      </c>
      <c r="AA1703" s="13">
        <f t="shared" si="632"/>
        <v>42</v>
      </c>
      <c r="AB1703" s="13">
        <f t="shared" si="633"/>
        <v>-4281.2900000000009</v>
      </c>
      <c r="AC1703" s="13">
        <f t="shared" si="634"/>
        <v>-2.5288186650915563</v>
      </c>
      <c r="AD1703" s="13">
        <f t="shared" si="635"/>
        <v>-2.3099999999999952</v>
      </c>
      <c r="AE1703" s="3">
        <f t="shared" si="636"/>
        <v>0</v>
      </c>
      <c r="AF1703" s="13">
        <f t="shared" si="625"/>
        <v>4281.2900000000009</v>
      </c>
      <c r="AG1703" s="13">
        <f t="shared" si="646"/>
        <v>2.5288186650915563</v>
      </c>
      <c r="AH1703" s="13">
        <f t="shared" si="626"/>
        <v>2.5288186650915563</v>
      </c>
    </row>
    <row r="1704" spans="1:34" x14ac:dyDescent="0.2">
      <c r="A1704" s="8">
        <f t="shared" si="647"/>
        <v>169400</v>
      </c>
      <c r="B1704" s="9">
        <f t="shared" si="624"/>
        <v>169.4</v>
      </c>
      <c r="C1704" s="13">
        <f>tarifest3(A1704,$A$3,Param!$B$5,Param!$C$5,Param!$D$5,Param!$E$5,Param!$B$6,Param!$C$6,Param!$D$6,Param!$E$6)</f>
        <v>61811</v>
      </c>
      <c r="D1704" s="3">
        <f t="shared" si="637"/>
        <v>36.488193624557262</v>
      </c>
      <c r="E1704" s="3">
        <f>tarifest3grenz(A1704,$A$3,Param!$B$5,Param!$C$5,Param!$D$5,Param!$E$5,Param!$B$6,Param!$C$6,Param!$D$6,Param!$E$6)*100</f>
        <v>42</v>
      </c>
      <c r="F1704" s="13">
        <f>soli3(C1704,$A$3,Param!$J$4,Param!$J$5,Param!$J$6)</f>
        <v>3399.6</v>
      </c>
      <c r="G1704" s="3">
        <f>soli3grenz(C1704,$A$3,Param!$J$4,Param!$J$5,Param!$J$6)*100</f>
        <v>5.5</v>
      </c>
      <c r="H1704" s="13">
        <f t="shared" si="628"/>
        <v>65210.6</v>
      </c>
      <c r="I1704" s="3">
        <f t="shared" si="627"/>
        <v>38.495041322314052</v>
      </c>
      <c r="J1704" s="13">
        <f t="shared" si="629"/>
        <v>44.309999999999995</v>
      </c>
      <c r="K1704" s="13">
        <f>tarifest3(A1704,$A$3,Param!$B$10,Param!$C$10,Param!$D$10,Param!$E$10,Param!$B$11,Param!$C$11,Param!$D$11,Param!$E$11)</f>
        <v>66157</v>
      </c>
      <c r="L1704" s="3">
        <f t="shared" si="638"/>
        <v>39.053719008264466</v>
      </c>
      <c r="M1704" s="3">
        <f>tarifest3grenz(A1704,$A$3,Param!$B$10,Param!$C$10,Param!$D$10,Param!$E$10,Param!$B$11,Param!$C$11,Param!$D$11,Param!$E$11)*100</f>
        <v>42</v>
      </c>
      <c r="N1704" s="3">
        <f t="shared" si="639"/>
        <v>51757</v>
      </c>
      <c r="O1704" s="3">
        <f t="shared" si="640"/>
        <v>30.553128689492326</v>
      </c>
      <c r="P1704" s="13">
        <f t="shared" si="630"/>
        <v>118579.99999999999</v>
      </c>
      <c r="Q1704" s="13">
        <f t="shared" si="641"/>
        <v>0</v>
      </c>
      <c r="R1704" s="13">
        <f>tarifest3(A1704-$K$3,$A$3,Param!$B$10,Param!$C$10,Param!$D$10,Param!$E$10,Param!$B$11,Param!$C$11,Param!$D$11,Param!$E$11)</f>
        <v>57517</v>
      </c>
      <c r="S1704" s="3">
        <f t="shared" si="642"/>
        <v>33.95336481700118</v>
      </c>
      <c r="T1704" s="3">
        <f>IF(A1704&lt;$K$3,$K$2,tarifest3grenz(A1704-$K$3,$A$3,Param!$B$10,Param!$C$10,Param!$D$10,Param!$E$10,Param!$B$11,Param!$C$11,Param!$D$11,Param!$E$11))*100</f>
        <v>42</v>
      </c>
      <c r="U1704" s="3">
        <f>MAX(K1704-tarifest3($K$3,$A$3,Param!$B$10,Param!$C$10,Param!$D$10,Param!$E$10,Param!$B$11,Param!$C$11,Param!$D$11,Param!$E$11),0)</f>
        <v>60927</v>
      </c>
      <c r="V1704" s="3">
        <f t="shared" si="643"/>
        <v>35.966351829988191</v>
      </c>
      <c r="W1704" s="3">
        <f t="shared" si="644"/>
        <v>42</v>
      </c>
      <c r="X1704" s="3">
        <f>soli3grenz(K1704,$A$3,Param!$J$9,Param!$J$10,Param!$J$11)*100</f>
        <v>5.5</v>
      </c>
      <c r="Y1704" s="13">
        <f t="shared" si="631"/>
        <v>60927</v>
      </c>
      <c r="Z1704" s="3">
        <f t="shared" si="645"/>
        <v>35.966351829988191</v>
      </c>
      <c r="AA1704" s="13">
        <f t="shared" si="632"/>
        <v>42</v>
      </c>
      <c r="AB1704" s="13">
        <f t="shared" si="633"/>
        <v>-4283.5999999999985</v>
      </c>
      <c r="AC1704" s="13">
        <f t="shared" si="634"/>
        <v>-2.52868949232586</v>
      </c>
      <c r="AD1704" s="13">
        <f t="shared" si="635"/>
        <v>-2.3099999999999952</v>
      </c>
      <c r="AE1704" s="3">
        <f t="shared" si="636"/>
        <v>0</v>
      </c>
      <c r="AF1704" s="13">
        <f t="shared" si="625"/>
        <v>4283.5999999999985</v>
      </c>
      <c r="AG1704" s="13">
        <f t="shared" si="646"/>
        <v>2.52868949232586</v>
      </c>
      <c r="AH1704" s="13">
        <f t="shared" si="626"/>
        <v>2.52868949232586</v>
      </c>
    </row>
    <row r="1705" spans="1:34" x14ac:dyDescent="0.2">
      <c r="A1705" s="8">
        <f t="shared" si="647"/>
        <v>169500</v>
      </c>
      <c r="B1705" s="9">
        <f t="shared" si="624"/>
        <v>169.5</v>
      </c>
      <c r="C1705" s="13">
        <f>tarifest3(A1705,$A$3,Param!$B$5,Param!$C$5,Param!$D$5,Param!$E$5,Param!$B$6,Param!$C$6,Param!$D$6,Param!$E$6)</f>
        <v>61853</v>
      </c>
      <c r="D1705" s="3">
        <f t="shared" si="637"/>
        <v>36.491445427728614</v>
      </c>
      <c r="E1705" s="3">
        <f>tarifest3grenz(A1705,$A$3,Param!$B$5,Param!$C$5,Param!$D$5,Param!$E$5,Param!$B$6,Param!$C$6,Param!$D$6,Param!$E$6)*100</f>
        <v>42</v>
      </c>
      <c r="F1705" s="13">
        <f>soli3(C1705,$A$3,Param!$J$4,Param!$J$5,Param!$J$6)</f>
        <v>3401.91</v>
      </c>
      <c r="G1705" s="3">
        <f>soli3grenz(C1705,$A$3,Param!$J$4,Param!$J$5,Param!$J$6)*100</f>
        <v>5.5</v>
      </c>
      <c r="H1705" s="13">
        <f t="shared" si="628"/>
        <v>65254.91</v>
      </c>
      <c r="I1705" s="3">
        <f t="shared" si="627"/>
        <v>38.498471976401184</v>
      </c>
      <c r="J1705" s="13">
        <f t="shared" si="629"/>
        <v>44.309999999999995</v>
      </c>
      <c r="K1705" s="13">
        <f>tarifest3(A1705,$A$3,Param!$B$10,Param!$C$10,Param!$D$10,Param!$E$10,Param!$B$11,Param!$C$11,Param!$D$11,Param!$E$11)</f>
        <v>66199</v>
      </c>
      <c r="L1705" s="3">
        <f t="shared" si="638"/>
        <v>39.055457227138646</v>
      </c>
      <c r="M1705" s="3">
        <f>tarifest3grenz(A1705,$A$3,Param!$B$10,Param!$C$10,Param!$D$10,Param!$E$10,Param!$B$11,Param!$C$11,Param!$D$11,Param!$E$11)*100</f>
        <v>42</v>
      </c>
      <c r="N1705" s="3">
        <f t="shared" si="639"/>
        <v>51799</v>
      </c>
      <c r="O1705" s="3">
        <f t="shared" si="640"/>
        <v>30.559882005899702</v>
      </c>
      <c r="P1705" s="13">
        <f t="shared" si="630"/>
        <v>118649.99999999999</v>
      </c>
      <c r="Q1705" s="13">
        <f t="shared" si="641"/>
        <v>0</v>
      </c>
      <c r="R1705" s="13">
        <f>tarifest3(A1705-$K$3,$A$3,Param!$B$10,Param!$C$10,Param!$D$10,Param!$E$10,Param!$B$11,Param!$C$11,Param!$D$11,Param!$E$11)</f>
        <v>57559</v>
      </c>
      <c r="S1705" s="3">
        <f t="shared" si="642"/>
        <v>33.958112094395283</v>
      </c>
      <c r="T1705" s="3">
        <f>IF(A1705&lt;$K$3,$K$2,tarifest3grenz(A1705-$K$3,$A$3,Param!$B$10,Param!$C$10,Param!$D$10,Param!$E$10,Param!$B$11,Param!$C$11,Param!$D$11,Param!$E$11))*100</f>
        <v>42</v>
      </c>
      <c r="U1705" s="3">
        <f>MAX(K1705-tarifest3($K$3,$A$3,Param!$B$10,Param!$C$10,Param!$D$10,Param!$E$10,Param!$B$11,Param!$C$11,Param!$D$11,Param!$E$11),0)</f>
        <v>60969</v>
      </c>
      <c r="V1705" s="3">
        <f t="shared" si="643"/>
        <v>35.969911504424779</v>
      </c>
      <c r="W1705" s="3">
        <f t="shared" si="644"/>
        <v>42</v>
      </c>
      <c r="X1705" s="3">
        <f>soli3grenz(K1705,$A$3,Param!$J$9,Param!$J$10,Param!$J$11)*100</f>
        <v>5.5</v>
      </c>
      <c r="Y1705" s="13">
        <f t="shared" si="631"/>
        <v>60969</v>
      </c>
      <c r="Z1705" s="3">
        <f t="shared" si="645"/>
        <v>35.969911504424779</v>
      </c>
      <c r="AA1705" s="13">
        <f t="shared" si="632"/>
        <v>42</v>
      </c>
      <c r="AB1705" s="13">
        <f t="shared" si="633"/>
        <v>-4285.9100000000035</v>
      </c>
      <c r="AC1705" s="13">
        <f t="shared" si="634"/>
        <v>-2.5285604719764052</v>
      </c>
      <c r="AD1705" s="13">
        <f t="shared" si="635"/>
        <v>-2.3099999999999952</v>
      </c>
      <c r="AE1705" s="3">
        <f t="shared" si="636"/>
        <v>0</v>
      </c>
      <c r="AF1705" s="13">
        <f t="shared" si="625"/>
        <v>4285.9100000000035</v>
      </c>
      <c r="AG1705" s="13">
        <f t="shared" si="646"/>
        <v>2.5285604719764052</v>
      </c>
      <c r="AH1705" s="13">
        <f t="shared" si="626"/>
        <v>2.5285604719764052</v>
      </c>
    </row>
    <row r="1706" spans="1:34" x14ac:dyDescent="0.2">
      <c r="A1706" s="8">
        <f t="shared" si="647"/>
        <v>169600</v>
      </c>
      <c r="B1706" s="9">
        <f t="shared" si="624"/>
        <v>169.6</v>
      </c>
      <c r="C1706" s="13">
        <f>tarifest3(A1706,$A$3,Param!$B$5,Param!$C$5,Param!$D$5,Param!$E$5,Param!$B$6,Param!$C$6,Param!$D$6,Param!$E$6)</f>
        <v>61895</v>
      </c>
      <c r="D1706" s="3">
        <f t="shared" si="637"/>
        <v>36.49469339622641</v>
      </c>
      <c r="E1706" s="3">
        <f>tarifest3grenz(A1706,$A$3,Param!$B$5,Param!$C$5,Param!$D$5,Param!$E$5,Param!$B$6,Param!$C$6,Param!$D$6,Param!$E$6)*100</f>
        <v>42</v>
      </c>
      <c r="F1706" s="13">
        <f>soli3(C1706,$A$3,Param!$J$4,Param!$J$5,Param!$J$6)</f>
        <v>3404.22</v>
      </c>
      <c r="G1706" s="3">
        <f>soli3grenz(C1706,$A$3,Param!$J$4,Param!$J$5,Param!$J$6)*100</f>
        <v>5.5</v>
      </c>
      <c r="H1706" s="13">
        <f t="shared" si="628"/>
        <v>65299.22</v>
      </c>
      <c r="I1706" s="3">
        <f t="shared" si="627"/>
        <v>38.501898584905661</v>
      </c>
      <c r="J1706" s="13">
        <f t="shared" si="629"/>
        <v>44.309999999999995</v>
      </c>
      <c r="K1706" s="13">
        <f>tarifest3(A1706,$A$3,Param!$B$10,Param!$C$10,Param!$D$10,Param!$E$10,Param!$B$11,Param!$C$11,Param!$D$11,Param!$E$11)</f>
        <v>66241</v>
      </c>
      <c r="L1706" s="3">
        <f t="shared" si="638"/>
        <v>39.057193396226417</v>
      </c>
      <c r="M1706" s="3">
        <f>tarifest3grenz(A1706,$A$3,Param!$B$10,Param!$C$10,Param!$D$10,Param!$E$10,Param!$B$11,Param!$C$11,Param!$D$11,Param!$E$11)*100</f>
        <v>42</v>
      </c>
      <c r="N1706" s="3">
        <f t="shared" si="639"/>
        <v>51841</v>
      </c>
      <c r="O1706" s="3">
        <f t="shared" si="640"/>
        <v>30.566627358490567</v>
      </c>
      <c r="P1706" s="13">
        <f t="shared" si="630"/>
        <v>118719.99999999999</v>
      </c>
      <c r="Q1706" s="13">
        <f t="shared" si="641"/>
        <v>0</v>
      </c>
      <c r="R1706" s="13">
        <f>tarifest3(A1706-$K$3,$A$3,Param!$B$10,Param!$C$10,Param!$D$10,Param!$E$10,Param!$B$11,Param!$C$11,Param!$D$11,Param!$E$11)</f>
        <v>57601</v>
      </c>
      <c r="S1706" s="3">
        <f t="shared" si="642"/>
        <v>33.962853773584904</v>
      </c>
      <c r="T1706" s="3">
        <f>IF(A1706&lt;$K$3,$K$2,tarifest3grenz(A1706-$K$3,$A$3,Param!$B$10,Param!$C$10,Param!$D$10,Param!$E$10,Param!$B$11,Param!$C$11,Param!$D$11,Param!$E$11))*100</f>
        <v>42</v>
      </c>
      <c r="U1706" s="3">
        <f>MAX(K1706-tarifest3($K$3,$A$3,Param!$B$10,Param!$C$10,Param!$D$10,Param!$E$10,Param!$B$11,Param!$C$11,Param!$D$11,Param!$E$11),0)</f>
        <v>61011</v>
      </c>
      <c r="V1706" s="3">
        <f t="shared" si="643"/>
        <v>35.973466981132077</v>
      </c>
      <c r="W1706" s="3">
        <f t="shared" si="644"/>
        <v>42</v>
      </c>
      <c r="X1706" s="3">
        <f>soli3grenz(K1706,$A$3,Param!$J$9,Param!$J$10,Param!$J$11)*100</f>
        <v>5.5</v>
      </c>
      <c r="Y1706" s="13">
        <f t="shared" si="631"/>
        <v>61011</v>
      </c>
      <c r="Z1706" s="3">
        <f t="shared" si="645"/>
        <v>35.973466981132077</v>
      </c>
      <c r="AA1706" s="13">
        <f t="shared" si="632"/>
        <v>42</v>
      </c>
      <c r="AB1706" s="13">
        <f t="shared" si="633"/>
        <v>-4288.2200000000012</v>
      </c>
      <c r="AC1706" s="13">
        <f t="shared" si="634"/>
        <v>-2.5284316037735834</v>
      </c>
      <c r="AD1706" s="13">
        <f t="shared" si="635"/>
        <v>-2.3099999999999952</v>
      </c>
      <c r="AE1706" s="3">
        <f t="shared" si="636"/>
        <v>0</v>
      </c>
      <c r="AF1706" s="13">
        <f t="shared" si="625"/>
        <v>4288.2200000000012</v>
      </c>
      <c r="AG1706" s="13">
        <f t="shared" si="646"/>
        <v>2.5284316037735834</v>
      </c>
      <c r="AH1706" s="13">
        <f t="shared" si="626"/>
        <v>2.5284316037735834</v>
      </c>
    </row>
    <row r="1707" spans="1:34" x14ac:dyDescent="0.2">
      <c r="A1707" s="8">
        <f t="shared" si="647"/>
        <v>169700</v>
      </c>
      <c r="B1707" s="9">
        <f t="shared" si="624"/>
        <v>169.7</v>
      </c>
      <c r="C1707" s="13">
        <f>tarifest3(A1707,$A$3,Param!$B$5,Param!$C$5,Param!$D$5,Param!$E$5,Param!$B$6,Param!$C$6,Param!$D$6,Param!$E$6)</f>
        <v>61937</v>
      </c>
      <c r="D1707" s="3">
        <f t="shared" si="637"/>
        <v>36.497937536829703</v>
      </c>
      <c r="E1707" s="3">
        <f>tarifest3grenz(A1707,$A$3,Param!$B$5,Param!$C$5,Param!$D$5,Param!$E$5,Param!$B$6,Param!$C$6,Param!$D$6,Param!$E$6)*100</f>
        <v>42</v>
      </c>
      <c r="F1707" s="13">
        <f>soli3(C1707,$A$3,Param!$J$4,Param!$J$5,Param!$J$6)</f>
        <v>3406.53</v>
      </c>
      <c r="G1707" s="3">
        <f>soli3grenz(C1707,$A$3,Param!$J$4,Param!$J$5,Param!$J$6)*100</f>
        <v>5.5</v>
      </c>
      <c r="H1707" s="13">
        <f t="shared" si="628"/>
        <v>65343.53</v>
      </c>
      <c r="I1707" s="3">
        <f t="shared" si="627"/>
        <v>38.505321154979377</v>
      </c>
      <c r="J1707" s="13">
        <f t="shared" si="629"/>
        <v>44.309999999999995</v>
      </c>
      <c r="K1707" s="13">
        <f>tarifest3(A1707,$A$3,Param!$B$10,Param!$C$10,Param!$D$10,Param!$E$10,Param!$B$11,Param!$C$11,Param!$D$11,Param!$E$11)</f>
        <v>66283</v>
      </c>
      <c r="L1707" s="3">
        <f t="shared" si="638"/>
        <v>39.058927519151446</v>
      </c>
      <c r="M1707" s="3">
        <f>tarifest3grenz(A1707,$A$3,Param!$B$10,Param!$C$10,Param!$D$10,Param!$E$10,Param!$B$11,Param!$C$11,Param!$D$11,Param!$E$11)*100</f>
        <v>42</v>
      </c>
      <c r="N1707" s="3">
        <f t="shared" si="639"/>
        <v>51883</v>
      </c>
      <c r="O1707" s="3">
        <f t="shared" si="640"/>
        <v>30.573364761343548</v>
      </c>
      <c r="P1707" s="13">
        <f t="shared" si="630"/>
        <v>118789.99999999999</v>
      </c>
      <c r="Q1707" s="13">
        <f t="shared" si="641"/>
        <v>0</v>
      </c>
      <c r="R1707" s="13">
        <f>tarifest3(A1707-$K$3,$A$3,Param!$B$10,Param!$C$10,Param!$D$10,Param!$E$10,Param!$B$11,Param!$C$11,Param!$D$11,Param!$E$11)</f>
        <v>57643</v>
      </c>
      <c r="S1707" s="3">
        <f t="shared" si="642"/>
        <v>33.96758986446671</v>
      </c>
      <c r="T1707" s="3">
        <f>IF(A1707&lt;$K$3,$K$2,tarifest3grenz(A1707-$K$3,$A$3,Param!$B$10,Param!$C$10,Param!$D$10,Param!$E$10,Param!$B$11,Param!$C$11,Param!$D$11,Param!$E$11))*100</f>
        <v>42</v>
      </c>
      <c r="U1707" s="3">
        <f>MAX(K1707-tarifest3($K$3,$A$3,Param!$B$10,Param!$C$10,Param!$D$10,Param!$E$10,Param!$B$11,Param!$C$11,Param!$D$11,Param!$E$11),0)</f>
        <v>61053</v>
      </c>
      <c r="V1707" s="3">
        <f t="shared" si="643"/>
        <v>35.977018267530937</v>
      </c>
      <c r="W1707" s="3">
        <f t="shared" si="644"/>
        <v>42</v>
      </c>
      <c r="X1707" s="3">
        <f>soli3grenz(K1707,$A$3,Param!$J$9,Param!$J$10,Param!$J$11)*100</f>
        <v>5.5</v>
      </c>
      <c r="Y1707" s="13">
        <f t="shared" si="631"/>
        <v>61053</v>
      </c>
      <c r="Z1707" s="3">
        <f t="shared" si="645"/>
        <v>35.977018267530937</v>
      </c>
      <c r="AA1707" s="13">
        <f t="shared" si="632"/>
        <v>42</v>
      </c>
      <c r="AB1707" s="13">
        <f t="shared" si="633"/>
        <v>-4290.5299999999988</v>
      </c>
      <c r="AC1707" s="13">
        <f t="shared" si="634"/>
        <v>-2.5283028874484401</v>
      </c>
      <c r="AD1707" s="13">
        <f t="shared" si="635"/>
        <v>-2.3099999999999952</v>
      </c>
      <c r="AE1707" s="3">
        <f t="shared" si="636"/>
        <v>0</v>
      </c>
      <c r="AF1707" s="13">
        <f t="shared" si="625"/>
        <v>4290.5299999999988</v>
      </c>
      <c r="AG1707" s="13">
        <f t="shared" si="646"/>
        <v>2.5283028874484401</v>
      </c>
      <c r="AH1707" s="13">
        <f t="shared" si="626"/>
        <v>2.5283028874484401</v>
      </c>
    </row>
    <row r="1708" spans="1:34" x14ac:dyDescent="0.2">
      <c r="A1708" s="8">
        <f t="shared" si="647"/>
        <v>169800</v>
      </c>
      <c r="B1708" s="9">
        <f t="shared" si="624"/>
        <v>169.8</v>
      </c>
      <c r="C1708" s="13">
        <f>tarifest3(A1708,$A$3,Param!$B$5,Param!$C$5,Param!$D$5,Param!$E$5,Param!$B$6,Param!$C$6,Param!$D$6,Param!$E$6)</f>
        <v>61979</v>
      </c>
      <c r="D1708" s="3">
        <f t="shared" si="637"/>
        <v>36.501177856301531</v>
      </c>
      <c r="E1708" s="3">
        <f>tarifest3grenz(A1708,$A$3,Param!$B$5,Param!$C$5,Param!$D$5,Param!$E$5,Param!$B$6,Param!$C$6,Param!$D$6,Param!$E$6)*100</f>
        <v>42</v>
      </c>
      <c r="F1708" s="13">
        <f>soli3(C1708,$A$3,Param!$J$4,Param!$J$5,Param!$J$6)</f>
        <v>3408.84</v>
      </c>
      <c r="G1708" s="3">
        <f>soli3grenz(C1708,$A$3,Param!$J$4,Param!$J$5,Param!$J$6)*100</f>
        <v>5.5</v>
      </c>
      <c r="H1708" s="13">
        <f t="shared" si="628"/>
        <v>65387.839999999997</v>
      </c>
      <c r="I1708" s="3">
        <f t="shared" si="627"/>
        <v>38.508739693757363</v>
      </c>
      <c r="J1708" s="13">
        <f t="shared" si="629"/>
        <v>44.309999999999995</v>
      </c>
      <c r="K1708" s="13">
        <f>tarifest3(A1708,$A$3,Param!$B$10,Param!$C$10,Param!$D$10,Param!$E$10,Param!$B$11,Param!$C$11,Param!$D$11,Param!$E$11)</f>
        <v>66325</v>
      </c>
      <c r="L1708" s="3">
        <f t="shared" si="638"/>
        <v>39.060659599528854</v>
      </c>
      <c r="M1708" s="3">
        <f>tarifest3grenz(A1708,$A$3,Param!$B$10,Param!$C$10,Param!$D$10,Param!$E$10,Param!$B$11,Param!$C$11,Param!$D$11,Param!$E$11)*100</f>
        <v>42</v>
      </c>
      <c r="N1708" s="3">
        <f t="shared" si="639"/>
        <v>51925</v>
      </c>
      <c r="O1708" s="3">
        <f t="shared" si="640"/>
        <v>30.580094228504123</v>
      </c>
      <c r="P1708" s="13">
        <f t="shared" si="630"/>
        <v>118859.99999999999</v>
      </c>
      <c r="Q1708" s="13">
        <f t="shared" si="641"/>
        <v>0</v>
      </c>
      <c r="R1708" s="13">
        <f>tarifest3(A1708-$K$3,$A$3,Param!$B$10,Param!$C$10,Param!$D$10,Param!$E$10,Param!$B$11,Param!$C$11,Param!$D$11,Param!$E$11)</f>
        <v>57685</v>
      </c>
      <c r="S1708" s="3">
        <f t="shared" si="642"/>
        <v>33.97232037691402</v>
      </c>
      <c r="T1708" s="3">
        <f>IF(A1708&lt;$K$3,$K$2,tarifest3grenz(A1708-$K$3,$A$3,Param!$B$10,Param!$C$10,Param!$D$10,Param!$E$10,Param!$B$11,Param!$C$11,Param!$D$11,Param!$E$11))*100</f>
        <v>42</v>
      </c>
      <c r="U1708" s="3">
        <f>MAX(K1708-tarifest3($K$3,$A$3,Param!$B$10,Param!$C$10,Param!$D$10,Param!$E$10,Param!$B$11,Param!$C$11,Param!$D$11,Param!$E$11),0)</f>
        <v>61095</v>
      </c>
      <c r="V1708" s="3">
        <f t="shared" si="643"/>
        <v>35.980565371024738</v>
      </c>
      <c r="W1708" s="3">
        <f t="shared" si="644"/>
        <v>42</v>
      </c>
      <c r="X1708" s="3">
        <f>soli3grenz(K1708,$A$3,Param!$J$9,Param!$J$10,Param!$J$11)*100</f>
        <v>5.5</v>
      </c>
      <c r="Y1708" s="13">
        <f t="shared" si="631"/>
        <v>61095</v>
      </c>
      <c r="Z1708" s="3">
        <f t="shared" si="645"/>
        <v>35.980565371024738</v>
      </c>
      <c r="AA1708" s="13">
        <f t="shared" si="632"/>
        <v>42</v>
      </c>
      <c r="AB1708" s="13">
        <f t="shared" si="633"/>
        <v>-4292.8399999999965</v>
      </c>
      <c r="AC1708" s="13">
        <f t="shared" si="634"/>
        <v>-2.5281743227326245</v>
      </c>
      <c r="AD1708" s="13">
        <f t="shared" si="635"/>
        <v>-2.3099999999999952</v>
      </c>
      <c r="AE1708" s="3">
        <f t="shared" si="636"/>
        <v>0</v>
      </c>
      <c r="AF1708" s="13">
        <f t="shared" si="625"/>
        <v>4292.8399999999965</v>
      </c>
      <c r="AG1708" s="13">
        <f t="shared" si="646"/>
        <v>2.5281743227326245</v>
      </c>
      <c r="AH1708" s="13">
        <f t="shared" si="626"/>
        <v>2.5281743227326245</v>
      </c>
    </row>
    <row r="1709" spans="1:34" x14ac:dyDescent="0.2">
      <c r="A1709" s="8">
        <f t="shared" si="647"/>
        <v>169900</v>
      </c>
      <c r="B1709" s="9">
        <f t="shared" ref="B1709:B1772" si="648">+A1709/1000</f>
        <v>169.9</v>
      </c>
      <c r="C1709" s="13">
        <f>tarifest3(A1709,$A$3,Param!$B$5,Param!$C$5,Param!$D$5,Param!$E$5,Param!$B$6,Param!$C$6,Param!$D$6,Param!$E$6)</f>
        <v>62021</v>
      </c>
      <c r="D1709" s="3">
        <f t="shared" si="637"/>
        <v>36.504414361389053</v>
      </c>
      <c r="E1709" s="3">
        <f>tarifest3grenz(A1709,$A$3,Param!$B$5,Param!$C$5,Param!$D$5,Param!$E$5,Param!$B$6,Param!$C$6,Param!$D$6,Param!$E$6)*100</f>
        <v>42</v>
      </c>
      <c r="F1709" s="13">
        <f>soli3(C1709,$A$3,Param!$J$4,Param!$J$5,Param!$J$6)</f>
        <v>3411.15</v>
      </c>
      <c r="G1709" s="3">
        <f>soli3grenz(C1709,$A$3,Param!$J$4,Param!$J$5,Param!$J$6)*100</f>
        <v>5.5</v>
      </c>
      <c r="H1709" s="13">
        <f t="shared" si="628"/>
        <v>65432.15</v>
      </c>
      <c r="I1709" s="3">
        <f t="shared" si="627"/>
        <v>38.512154208357856</v>
      </c>
      <c r="J1709" s="13">
        <f t="shared" si="629"/>
        <v>44.309999999999995</v>
      </c>
      <c r="K1709" s="13">
        <f>tarifest3(A1709,$A$3,Param!$B$10,Param!$C$10,Param!$D$10,Param!$E$10,Param!$B$11,Param!$C$11,Param!$D$11,Param!$E$11)</f>
        <v>66367</v>
      </c>
      <c r="L1709" s="3">
        <f t="shared" si="638"/>
        <v>39.062389640965272</v>
      </c>
      <c r="M1709" s="3">
        <f>tarifest3grenz(A1709,$A$3,Param!$B$10,Param!$C$10,Param!$D$10,Param!$E$10,Param!$B$11,Param!$C$11,Param!$D$11,Param!$E$11)*100</f>
        <v>42</v>
      </c>
      <c r="N1709" s="3">
        <f t="shared" si="639"/>
        <v>51967</v>
      </c>
      <c r="O1709" s="3">
        <f t="shared" si="640"/>
        <v>30.5868157739847</v>
      </c>
      <c r="P1709" s="13">
        <f t="shared" si="630"/>
        <v>118929.99999999999</v>
      </c>
      <c r="Q1709" s="13">
        <f t="shared" si="641"/>
        <v>0</v>
      </c>
      <c r="R1709" s="13">
        <f>tarifest3(A1709-$K$3,$A$3,Param!$B$10,Param!$C$10,Param!$D$10,Param!$E$10,Param!$B$11,Param!$C$11,Param!$D$11,Param!$E$11)</f>
        <v>57727</v>
      </c>
      <c r="S1709" s="3">
        <f t="shared" si="642"/>
        <v>33.977045320776931</v>
      </c>
      <c r="T1709" s="3">
        <f>IF(A1709&lt;$K$3,$K$2,tarifest3grenz(A1709-$K$3,$A$3,Param!$B$10,Param!$C$10,Param!$D$10,Param!$E$10,Param!$B$11,Param!$C$11,Param!$D$11,Param!$E$11))*100</f>
        <v>42</v>
      </c>
      <c r="U1709" s="3">
        <f>MAX(K1709-tarifest3($K$3,$A$3,Param!$B$10,Param!$C$10,Param!$D$10,Param!$E$10,Param!$B$11,Param!$C$11,Param!$D$11,Param!$E$11),0)</f>
        <v>61137</v>
      </c>
      <c r="V1709" s="3">
        <f t="shared" si="643"/>
        <v>35.984108298999409</v>
      </c>
      <c r="W1709" s="3">
        <f t="shared" si="644"/>
        <v>42</v>
      </c>
      <c r="X1709" s="3">
        <f>soli3grenz(K1709,$A$3,Param!$J$9,Param!$J$10,Param!$J$11)*100</f>
        <v>5.5</v>
      </c>
      <c r="Y1709" s="13">
        <f t="shared" si="631"/>
        <v>61137</v>
      </c>
      <c r="Z1709" s="3">
        <f t="shared" si="645"/>
        <v>35.984108298999409</v>
      </c>
      <c r="AA1709" s="13">
        <f t="shared" si="632"/>
        <v>42</v>
      </c>
      <c r="AB1709" s="13">
        <f t="shared" si="633"/>
        <v>-4295.1500000000015</v>
      </c>
      <c r="AC1709" s="13">
        <f t="shared" si="634"/>
        <v>-2.5280459093584469</v>
      </c>
      <c r="AD1709" s="13">
        <f t="shared" si="635"/>
        <v>-2.3099999999999952</v>
      </c>
      <c r="AE1709" s="3">
        <f t="shared" si="636"/>
        <v>0</v>
      </c>
      <c r="AF1709" s="13">
        <f t="shared" si="625"/>
        <v>4295.1500000000015</v>
      </c>
      <c r="AG1709" s="13">
        <f t="shared" si="646"/>
        <v>2.5280459093584469</v>
      </c>
      <c r="AH1709" s="13">
        <f t="shared" si="626"/>
        <v>2.5280459093584469</v>
      </c>
    </row>
    <row r="1710" spans="1:34" x14ac:dyDescent="0.2">
      <c r="A1710" s="8">
        <f t="shared" si="647"/>
        <v>170000</v>
      </c>
      <c r="B1710" s="9">
        <f t="shared" si="648"/>
        <v>170</v>
      </c>
      <c r="C1710" s="13">
        <f>tarifest3(A1710,$A$3,Param!$B$5,Param!$C$5,Param!$D$5,Param!$E$5,Param!$B$6,Param!$C$6,Param!$D$6,Param!$E$6)</f>
        <v>62063</v>
      </c>
      <c r="D1710" s="3">
        <f t="shared" si="637"/>
        <v>36.50764705882353</v>
      </c>
      <c r="E1710" s="3">
        <f>tarifest3grenz(A1710,$A$3,Param!$B$5,Param!$C$5,Param!$D$5,Param!$E$5,Param!$B$6,Param!$C$6,Param!$D$6,Param!$E$6)*100</f>
        <v>42</v>
      </c>
      <c r="F1710" s="13">
        <f>soli3(C1710,$A$3,Param!$J$4,Param!$J$5,Param!$J$6)</f>
        <v>3413.46</v>
      </c>
      <c r="G1710" s="3">
        <f>soli3grenz(C1710,$A$3,Param!$J$4,Param!$J$5,Param!$J$6)*100</f>
        <v>5.5</v>
      </c>
      <c r="H1710" s="13">
        <f t="shared" si="628"/>
        <v>65476.46</v>
      </c>
      <c r="I1710" s="3">
        <f t="shared" si="627"/>
        <v>38.515564705882355</v>
      </c>
      <c r="J1710" s="13">
        <f t="shared" si="629"/>
        <v>44.309999999999995</v>
      </c>
      <c r="K1710" s="13">
        <f>tarifest3(A1710,$A$3,Param!$B$10,Param!$C$10,Param!$D$10,Param!$E$10,Param!$B$11,Param!$C$11,Param!$D$11,Param!$E$11)</f>
        <v>66409</v>
      </c>
      <c r="L1710" s="3">
        <f t="shared" si="638"/>
        <v>39.064117647058822</v>
      </c>
      <c r="M1710" s="3">
        <f>tarifest3grenz(A1710,$A$3,Param!$B$10,Param!$C$10,Param!$D$10,Param!$E$10,Param!$B$11,Param!$C$11,Param!$D$11,Param!$E$11)*100</f>
        <v>42</v>
      </c>
      <c r="N1710" s="3">
        <f t="shared" si="639"/>
        <v>52009</v>
      </c>
      <c r="O1710" s="3">
        <f t="shared" si="640"/>
        <v>30.59352941176471</v>
      </c>
      <c r="P1710" s="13">
        <f t="shared" si="630"/>
        <v>118999.99999999999</v>
      </c>
      <c r="Q1710" s="13">
        <f t="shared" si="641"/>
        <v>0</v>
      </c>
      <c r="R1710" s="13">
        <f>tarifest3(A1710-$K$3,$A$3,Param!$B$10,Param!$C$10,Param!$D$10,Param!$E$10,Param!$B$11,Param!$C$11,Param!$D$11,Param!$E$11)</f>
        <v>57769</v>
      </c>
      <c r="S1710" s="3">
        <f t="shared" si="642"/>
        <v>33.981764705882348</v>
      </c>
      <c r="T1710" s="3">
        <f>IF(A1710&lt;$K$3,$K$2,tarifest3grenz(A1710-$K$3,$A$3,Param!$B$10,Param!$C$10,Param!$D$10,Param!$E$10,Param!$B$11,Param!$C$11,Param!$D$11,Param!$E$11))*100</f>
        <v>42</v>
      </c>
      <c r="U1710" s="3">
        <f>MAX(K1710-tarifest3($K$3,$A$3,Param!$B$10,Param!$C$10,Param!$D$10,Param!$E$10,Param!$B$11,Param!$C$11,Param!$D$11,Param!$E$11),0)</f>
        <v>61179</v>
      </c>
      <c r="V1710" s="3">
        <f t="shared" si="643"/>
        <v>35.987647058823526</v>
      </c>
      <c r="W1710" s="3">
        <f t="shared" si="644"/>
        <v>42</v>
      </c>
      <c r="X1710" s="3">
        <f>soli3grenz(K1710,$A$3,Param!$J$9,Param!$J$10,Param!$J$11)*100</f>
        <v>5.5</v>
      </c>
      <c r="Y1710" s="13">
        <f t="shared" si="631"/>
        <v>61179</v>
      </c>
      <c r="Z1710" s="3">
        <f t="shared" si="645"/>
        <v>35.987647058823526</v>
      </c>
      <c r="AA1710" s="13">
        <f t="shared" si="632"/>
        <v>42</v>
      </c>
      <c r="AB1710" s="13">
        <f t="shared" si="633"/>
        <v>-4297.4599999999991</v>
      </c>
      <c r="AC1710" s="13">
        <f t="shared" si="634"/>
        <v>-2.5279176470588283</v>
      </c>
      <c r="AD1710" s="13">
        <f t="shared" si="635"/>
        <v>-2.3099999999999952</v>
      </c>
      <c r="AE1710" s="3">
        <f t="shared" si="636"/>
        <v>0</v>
      </c>
      <c r="AF1710" s="13">
        <f t="shared" si="625"/>
        <v>4297.4599999999991</v>
      </c>
      <c r="AG1710" s="13">
        <f t="shared" si="646"/>
        <v>2.5279176470588283</v>
      </c>
      <c r="AH1710" s="13">
        <f t="shared" si="626"/>
        <v>2.5279176470588283</v>
      </c>
    </row>
    <row r="1711" spans="1:34" x14ac:dyDescent="0.2">
      <c r="A1711" s="8">
        <f t="shared" si="647"/>
        <v>170100</v>
      </c>
      <c r="B1711" s="9">
        <f t="shared" si="648"/>
        <v>170.1</v>
      </c>
      <c r="C1711" s="13">
        <f>tarifest3(A1711,$A$3,Param!$B$5,Param!$C$5,Param!$D$5,Param!$E$5,Param!$B$6,Param!$C$6,Param!$D$6,Param!$E$6)</f>
        <v>62105</v>
      </c>
      <c r="D1711" s="3">
        <f t="shared" si="637"/>
        <v>36.510875955320401</v>
      </c>
      <c r="E1711" s="3">
        <f>tarifest3grenz(A1711,$A$3,Param!$B$5,Param!$C$5,Param!$D$5,Param!$E$5,Param!$B$6,Param!$C$6,Param!$D$6,Param!$E$6)*100</f>
        <v>42</v>
      </c>
      <c r="F1711" s="13">
        <f>soli3(C1711,$A$3,Param!$J$4,Param!$J$5,Param!$J$6)</f>
        <v>3415.77</v>
      </c>
      <c r="G1711" s="3">
        <f>soli3grenz(C1711,$A$3,Param!$J$4,Param!$J$5,Param!$J$6)*100</f>
        <v>5.5</v>
      </c>
      <c r="H1711" s="13">
        <f t="shared" si="628"/>
        <v>65520.77</v>
      </c>
      <c r="I1711" s="3">
        <f t="shared" si="627"/>
        <v>38.518971193415638</v>
      </c>
      <c r="J1711" s="13">
        <f t="shared" si="629"/>
        <v>44.309999999999995</v>
      </c>
      <c r="K1711" s="13">
        <f>tarifest3(A1711,$A$3,Param!$B$10,Param!$C$10,Param!$D$10,Param!$E$10,Param!$B$11,Param!$C$11,Param!$D$11,Param!$E$11)</f>
        <v>66451</v>
      </c>
      <c r="L1711" s="3">
        <f t="shared" si="638"/>
        <v>39.065843621399175</v>
      </c>
      <c r="M1711" s="3">
        <f>tarifest3grenz(A1711,$A$3,Param!$B$10,Param!$C$10,Param!$D$10,Param!$E$10,Param!$B$11,Param!$C$11,Param!$D$11,Param!$E$11)*100</f>
        <v>42</v>
      </c>
      <c r="N1711" s="3">
        <f t="shared" si="639"/>
        <v>52051</v>
      </c>
      <c r="O1711" s="3">
        <f t="shared" si="640"/>
        <v>30.600235155790713</v>
      </c>
      <c r="P1711" s="13">
        <f t="shared" si="630"/>
        <v>119069.99999999999</v>
      </c>
      <c r="Q1711" s="13">
        <f t="shared" si="641"/>
        <v>0</v>
      </c>
      <c r="R1711" s="13">
        <f>tarifest3(A1711-$K$3,$A$3,Param!$B$10,Param!$C$10,Param!$D$10,Param!$E$10,Param!$B$11,Param!$C$11,Param!$D$11,Param!$E$11)</f>
        <v>57811</v>
      </c>
      <c r="S1711" s="3">
        <f t="shared" si="642"/>
        <v>33.986478542034099</v>
      </c>
      <c r="T1711" s="3">
        <f>IF(A1711&lt;$K$3,$K$2,tarifest3grenz(A1711-$K$3,$A$3,Param!$B$10,Param!$C$10,Param!$D$10,Param!$E$10,Param!$B$11,Param!$C$11,Param!$D$11,Param!$E$11))*100</f>
        <v>42</v>
      </c>
      <c r="U1711" s="3">
        <f>MAX(K1711-tarifest3($K$3,$A$3,Param!$B$10,Param!$C$10,Param!$D$10,Param!$E$10,Param!$B$11,Param!$C$11,Param!$D$11,Param!$E$11),0)</f>
        <v>61221</v>
      </c>
      <c r="V1711" s="3">
        <f t="shared" si="643"/>
        <v>35.991181657848323</v>
      </c>
      <c r="W1711" s="3">
        <f t="shared" si="644"/>
        <v>42</v>
      </c>
      <c r="X1711" s="3">
        <f>soli3grenz(K1711,$A$3,Param!$J$9,Param!$J$10,Param!$J$11)*100</f>
        <v>5.5</v>
      </c>
      <c r="Y1711" s="13">
        <f t="shared" si="631"/>
        <v>61221</v>
      </c>
      <c r="Z1711" s="3">
        <f t="shared" si="645"/>
        <v>35.991181657848323</v>
      </c>
      <c r="AA1711" s="13">
        <f t="shared" si="632"/>
        <v>42</v>
      </c>
      <c r="AB1711" s="13">
        <f t="shared" si="633"/>
        <v>-4299.7699999999968</v>
      </c>
      <c r="AC1711" s="13">
        <f t="shared" si="634"/>
        <v>-2.5277895355673152</v>
      </c>
      <c r="AD1711" s="13">
        <f t="shared" si="635"/>
        <v>-2.3099999999999952</v>
      </c>
      <c r="AE1711" s="3">
        <f t="shared" si="636"/>
        <v>0</v>
      </c>
      <c r="AF1711" s="13">
        <f t="shared" si="625"/>
        <v>4299.7699999999968</v>
      </c>
      <c r="AG1711" s="13">
        <f t="shared" si="646"/>
        <v>2.5277895355673152</v>
      </c>
      <c r="AH1711" s="13">
        <f t="shared" si="626"/>
        <v>2.5277895355673152</v>
      </c>
    </row>
    <row r="1712" spans="1:34" x14ac:dyDescent="0.2">
      <c r="A1712" s="8">
        <f t="shared" si="647"/>
        <v>170200</v>
      </c>
      <c r="B1712" s="9">
        <f t="shared" si="648"/>
        <v>170.2</v>
      </c>
      <c r="C1712" s="13">
        <f>tarifest3(A1712,$A$3,Param!$B$5,Param!$C$5,Param!$D$5,Param!$E$5,Param!$B$6,Param!$C$6,Param!$D$6,Param!$E$6)</f>
        <v>62147</v>
      </c>
      <c r="D1712" s="3">
        <f t="shared" si="637"/>
        <v>36.514101057579317</v>
      </c>
      <c r="E1712" s="3">
        <f>tarifest3grenz(A1712,$A$3,Param!$B$5,Param!$C$5,Param!$D$5,Param!$E$5,Param!$B$6,Param!$C$6,Param!$D$6,Param!$E$6)*100</f>
        <v>42</v>
      </c>
      <c r="F1712" s="13">
        <f>soli3(C1712,$A$3,Param!$J$4,Param!$J$5,Param!$J$6)</f>
        <v>3418.08</v>
      </c>
      <c r="G1712" s="3">
        <f>soli3grenz(C1712,$A$3,Param!$J$4,Param!$J$5,Param!$J$6)*100</f>
        <v>5.5</v>
      </c>
      <c r="H1712" s="13">
        <f t="shared" si="628"/>
        <v>65565.08</v>
      </c>
      <c r="I1712" s="3">
        <f t="shared" si="627"/>
        <v>38.522373678025851</v>
      </c>
      <c r="J1712" s="13">
        <f t="shared" si="629"/>
        <v>44.309999999999995</v>
      </c>
      <c r="K1712" s="13">
        <f>tarifest3(A1712,$A$3,Param!$B$10,Param!$C$10,Param!$D$10,Param!$E$10,Param!$B$11,Param!$C$11,Param!$D$11,Param!$E$11)</f>
        <v>66493</v>
      </c>
      <c r="L1712" s="3">
        <f t="shared" si="638"/>
        <v>39.067567567567565</v>
      </c>
      <c r="M1712" s="3">
        <f>tarifest3grenz(A1712,$A$3,Param!$B$10,Param!$C$10,Param!$D$10,Param!$E$10,Param!$B$11,Param!$C$11,Param!$D$11,Param!$E$11)*100</f>
        <v>42</v>
      </c>
      <c r="N1712" s="3">
        <f t="shared" si="639"/>
        <v>52093</v>
      </c>
      <c r="O1712" s="3">
        <f t="shared" si="640"/>
        <v>30.606933019976495</v>
      </c>
      <c r="P1712" s="13">
        <f t="shared" si="630"/>
        <v>119139.99999999999</v>
      </c>
      <c r="Q1712" s="13">
        <f t="shared" si="641"/>
        <v>0</v>
      </c>
      <c r="R1712" s="13">
        <f>tarifest3(A1712-$K$3,$A$3,Param!$B$10,Param!$C$10,Param!$D$10,Param!$E$10,Param!$B$11,Param!$C$11,Param!$D$11,Param!$E$11)</f>
        <v>57853</v>
      </c>
      <c r="S1712" s="3">
        <f t="shared" si="642"/>
        <v>33.991186839012926</v>
      </c>
      <c r="T1712" s="3">
        <f>IF(A1712&lt;$K$3,$K$2,tarifest3grenz(A1712-$K$3,$A$3,Param!$B$10,Param!$C$10,Param!$D$10,Param!$E$10,Param!$B$11,Param!$C$11,Param!$D$11,Param!$E$11))*100</f>
        <v>42</v>
      </c>
      <c r="U1712" s="3">
        <f>MAX(K1712-tarifest3($K$3,$A$3,Param!$B$10,Param!$C$10,Param!$D$10,Param!$E$10,Param!$B$11,Param!$C$11,Param!$D$11,Param!$E$11),0)</f>
        <v>61263</v>
      </c>
      <c r="V1712" s="3">
        <f t="shared" si="643"/>
        <v>35.994712103407757</v>
      </c>
      <c r="W1712" s="3">
        <f t="shared" si="644"/>
        <v>42</v>
      </c>
      <c r="X1712" s="3">
        <f>soli3grenz(K1712,$A$3,Param!$J$9,Param!$J$10,Param!$J$11)*100</f>
        <v>5.5</v>
      </c>
      <c r="Y1712" s="13">
        <f t="shared" si="631"/>
        <v>61263</v>
      </c>
      <c r="Z1712" s="3">
        <f t="shared" si="645"/>
        <v>35.994712103407757</v>
      </c>
      <c r="AA1712" s="13">
        <f t="shared" si="632"/>
        <v>42</v>
      </c>
      <c r="AB1712" s="13">
        <f t="shared" si="633"/>
        <v>-4302.0800000000017</v>
      </c>
      <c r="AC1712" s="13">
        <f t="shared" si="634"/>
        <v>-2.5276615746180937</v>
      </c>
      <c r="AD1712" s="13">
        <f t="shared" si="635"/>
        <v>-2.3099999999999952</v>
      </c>
      <c r="AE1712" s="3">
        <f t="shared" si="636"/>
        <v>0</v>
      </c>
      <c r="AF1712" s="13">
        <f t="shared" si="625"/>
        <v>4302.0800000000017</v>
      </c>
      <c r="AG1712" s="13">
        <f t="shared" si="646"/>
        <v>2.5276615746180937</v>
      </c>
      <c r="AH1712" s="13">
        <f t="shared" si="626"/>
        <v>2.5276615746180937</v>
      </c>
    </row>
    <row r="1713" spans="1:34" x14ac:dyDescent="0.2">
      <c r="A1713" s="8">
        <f t="shared" si="647"/>
        <v>170300</v>
      </c>
      <c r="B1713" s="9">
        <f t="shared" si="648"/>
        <v>170.3</v>
      </c>
      <c r="C1713" s="13">
        <f>tarifest3(A1713,$A$3,Param!$B$5,Param!$C$5,Param!$D$5,Param!$E$5,Param!$B$6,Param!$C$6,Param!$D$6,Param!$E$6)</f>
        <v>62189</v>
      </c>
      <c r="D1713" s="3">
        <f t="shared" si="637"/>
        <v>36.517322372284205</v>
      </c>
      <c r="E1713" s="3">
        <f>tarifest3grenz(A1713,$A$3,Param!$B$5,Param!$C$5,Param!$D$5,Param!$E$5,Param!$B$6,Param!$C$6,Param!$D$6,Param!$E$6)*100</f>
        <v>42</v>
      </c>
      <c r="F1713" s="13">
        <f>soli3(C1713,$A$3,Param!$J$4,Param!$J$5,Param!$J$6)</f>
        <v>3420.39</v>
      </c>
      <c r="G1713" s="3">
        <f>soli3grenz(C1713,$A$3,Param!$J$4,Param!$J$5,Param!$J$6)*100</f>
        <v>5.5</v>
      </c>
      <c r="H1713" s="13">
        <f t="shared" si="628"/>
        <v>65609.39</v>
      </c>
      <c r="I1713" s="3">
        <f t="shared" si="627"/>
        <v>38.525772166764533</v>
      </c>
      <c r="J1713" s="13">
        <f t="shared" si="629"/>
        <v>44.309999999999995</v>
      </c>
      <c r="K1713" s="13">
        <f>tarifest3(A1713,$A$3,Param!$B$10,Param!$C$10,Param!$D$10,Param!$E$10,Param!$B$11,Param!$C$11,Param!$D$11,Param!$E$11)</f>
        <v>66535</v>
      </c>
      <c r="L1713" s="3">
        <f t="shared" si="638"/>
        <v>39.069289489136814</v>
      </c>
      <c r="M1713" s="3">
        <f>tarifest3grenz(A1713,$A$3,Param!$B$10,Param!$C$10,Param!$D$10,Param!$E$10,Param!$B$11,Param!$C$11,Param!$D$11,Param!$E$11)*100</f>
        <v>42</v>
      </c>
      <c r="N1713" s="3">
        <f t="shared" si="639"/>
        <v>52135</v>
      </c>
      <c r="O1713" s="3">
        <f t="shared" si="640"/>
        <v>30.613623018203175</v>
      </c>
      <c r="P1713" s="13">
        <f t="shared" si="630"/>
        <v>119209.99999999999</v>
      </c>
      <c r="Q1713" s="13">
        <f t="shared" si="641"/>
        <v>0</v>
      </c>
      <c r="R1713" s="13">
        <f>tarifest3(A1713-$K$3,$A$3,Param!$B$10,Param!$C$10,Param!$D$10,Param!$E$10,Param!$B$11,Param!$C$11,Param!$D$11,Param!$E$11)</f>
        <v>57895</v>
      </c>
      <c r="S1713" s="3">
        <f t="shared" si="642"/>
        <v>33.995889606576633</v>
      </c>
      <c r="T1713" s="3">
        <f>IF(A1713&lt;$K$3,$K$2,tarifest3grenz(A1713-$K$3,$A$3,Param!$B$10,Param!$C$10,Param!$D$10,Param!$E$10,Param!$B$11,Param!$C$11,Param!$D$11,Param!$E$11))*100</f>
        <v>42</v>
      </c>
      <c r="U1713" s="3">
        <f>MAX(K1713-tarifest3($K$3,$A$3,Param!$B$10,Param!$C$10,Param!$D$10,Param!$E$10,Param!$B$11,Param!$C$11,Param!$D$11,Param!$E$11),0)</f>
        <v>61305</v>
      </c>
      <c r="V1713" s="3">
        <f t="shared" si="643"/>
        <v>35.998238402818558</v>
      </c>
      <c r="W1713" s="3">
        <f t="shared" si="644"/>
        <v>42</v>
      </c>
      <c r="X1713" s="3">
        <f>soli3grenz(K1713,$A$3,Param!$J$9,Param!$J$10,Param!$J$11)*100</f>
        <v>5.5</v>
      </c>
      <c r="Y1713" s="13">
        <f t="shared" si="631"/>
        <v>61305</v>
      </c>
      <c r="Z1713" s="3">
        <f t="shared" si="645"/>
        <v>35.998238402818558</v>
      </c>
      <c r="AA1713" s="13">
        <f t="shared" si="632"/>
        <v>42</v>
      </c>
      <c r="AB1713" s="13">
        <f t="shared" si="633"/>
        <v>-4304.3899999999994</v>
      </c>
      <c r="AC1713" s="13">
        <f t="shared" si="634"/>
        <v>-2.527533763945975</v>
      </c>
      <c r="AD1713" s="13">
        <f t="shared" si="635"/>
        <v>-2.3099999999999952</v>
      </c>
      <c r="AE1713" s="3">
        <f t="shared" si="636"/>
        <v>0</v>
      </c>
      <c r="AF1713" s="13">
        <f t="shared" si="625"/>
        <v>4304.3899999999994</v>
      </c>
      <c r="AG1713" s="13">
        <f t="shared" si="646"/>
        <v>2.527533763945975</v>
      </c>
      <c r="AH1713" s="13">
        <f t="shared" si="626"/>
        <v>2.527533763945975</v>
      </c>
    </row>
    <row r="1714" spans="1:34" x14ac:dyDescent="0.2">
      <c r="A1714" s="8">
        <f t="shared" si="647"/>
        <v>170400</v>
      </c>
      <c r="B1714" s="9">
        <f t="shared" si="648"/>
        <v>170.4</v>
      </c>
      <c r="C1714" s="13">
        <f>tarifest3(A1714,$A$3,Param!$B$5,Param!$C$5,Param!$D$5,Param!$E$5,Param!$B$6,Param!$C$6,Param!$D$6,Param!$E$6)</f>
        <v>62231</v>
      </c>
      <c r="D1714" s="3">
        <f t="shared" si="637"/>
        <v>36.520539906103288</v>
      </c>
      <c r="E1714" s="3">
        <f>tarifest3grenz(A1714,$A$3,Param!$B$5,Param!$C$5,Param!$D$5,Param!$E$5,Param!$B$6,Param!$C$6,Param!$D$6,Param!$E$6)*100</f>
        <v>42</v>
      </c>
      <c r="F1714" s="13">
        <f>soli3(C1714,$A$3,Param!$J$4,Param!$J$5,Param!$J$6)</f>
        <v>3422.7</v>
      </c>
      <c r="G1714" s="3">
        <f>soli3grenz(C1714,$A$3,Param!$J$4,Param!$J$5,Param!$J$6)*100</f>
        <v>5.5</v>
      </c>
      <c r="H1714" s="13">
        <f t="shared" si="628"/>
        <v>65653.7</v>
      </c>
      <c r="I1714" s="3">
        <f t="shared" si="627"/>
        <v>38.529166666666661</v>
      </c>
      <c r="J1714" s="13">
        <f t="shared" si="629"/>
        <v>44.309999999999995</v>
      </c>
      <c r="K1714" s="13">
        <f>tarifest3(A1714,$A$3,Param!$B$10,Param!$C$10,Param!$D$10,Param!$E$10,Param!$B$11,Param!$C$11,Param!$D$11,Param!$E$11)</f>
        <v>66577</v>
      </c>
      <c r="L1714" s="3">
        <f t="shared" si="638"/>
        <v>39.07100938967136</v>
      </c>
      <c r="M1714" s="3">
        <f>tarifest3grenz(A1714,$A$3,Param!$B$10,Param!$C$10,Param!$D$10,Param!$E$10,Param!$B$11,Param!$C$11,Param!$D$11,Param!$E$11)*100</f>
        <v>42</v>
      </c>
      <c r="N1714" s="3">
        <f t="shared" si="639"/>
        <v>52177</v>
      </c>
      <c r="O1714" s="3">
        <f t="shared" si="640"/>
        <v>30.620305164319252</v>
      </c>
      <c r="P1714" s="13">
        <f t="shared" si="630"/>
        <v>119279.99999999999</v>
      </c>
      <c r="Q1714" s="13">
        <f t="shared" si="641"/>
        <v>0</v>
      </c>
      <c r="R1714" s="13">
        <f>tarifest3(A1714-$K$3,$A$3,Param!$B$10,Param!$C$10,Param!$D$10,Param!$E$10,Param!$B$11,Param!$C$11,Param!$D$11,Param!$E$11)</f>
        <v>57937</v>
      </c>
      <c r="S1714" s="3">
        <f t="shared" si="642"/>
        <v>34.000586854460096</v>
      </c>
      <c r="T1714" s="3">
        <f>IF(A1714&lt;$K$3,$K$2,tarifest3grenz(A1714-$K$3,$A$3,Param!$B$10,Param!$C$10,Param!$D$10,Param!$E$10,Param!$B$11,Param!$C$11,Param!$D$11,Param!$E$11))*100</f>
        <v>42</v>
      </c>
      <c r="U1714" s="3">
        <f>MAX(K1714-tarifest3($K$3,$A$3,Param!$B$10,Param!$C$10,Param!$D$10,Param!$E$10,Param!$B$11,Param!$C$11,Param!$D$11,Param!$E$11),0)</f>
        <v>61347</v>
      </c>
      <c r="V1714" s="3">
        <f t="shared" si="643"/>
        <v>36.00176056338028</v>
      </c>
      <c r="W1714" s="3">
        <f t="shared" si="644"/>
        <v>42</v>
      </c>
      <c r="X1714" s="3">
        <f>soli3grenz(K1714,$A$3,Param!$J$9,Param!$J$10,Param!$J$11)*100</f>
        <v>5.5</v>
      </c>
      <c r="Y1714" s="13">
        <f t="shared" si="631"/>
        <v>61347</v>
      </c>
      <c r="Z1714" s="3">
        <f t="shared" si="645"/>
        <v>36.00176056338028</v>
      </c>
      <c r="AA1714" s="13">
        <f t="shared" si="632"/>
        <v>42</v>
      </c>
      <c r="AB1714" s="13">
        <f t="shared" si="633"/>
        <v>-4306.6999999999971</v>
      </c>
      <c r="AC1714" s="13">
        <f t="shared" si="634"/>
        <v>-2.5274061032863813</v>
      </c>
      <c r="AD1714" s="13">
        <f t="shared" si="635"/>
        <v>-2.3099999999999952</v>
      </c>
      <c r="AE1714" s="3">
        <f t="shared" si="636"/>
        <v>0</v>
      </c>
      <c r="AF1714" s="13">
        <f t="shared" si="625"/>
        <v>4306.6999999999971</v>
      </c>
      <c r="AG1714" s="13">
        <f t="shared" si="646"/>
        <v>2.5274061032863813</v>
      </c>
      <c r="AH1714" s="13">
        <f t="shared" si="626"/>
        <v>2.5274061032863813</v>
      </c>
    </row>
    <row r="1715" spans="1:34" x14ac:dyDescent="0.2">
      <c r="A1715" s="8">
        <f t="shared" si="647"/>
        <v>170500</v>
      </c>
      <c r="B1715" s="9">
        <f t="shared" si="648"/>
        <v>170.5</v>
      </c>
      <c r="C1715" s="13">
        <f>tarifest3(A1715,$A$3,Param!$B$5,Param!$C$5,Param!$D$5,Param!$E$5,Param!$B$6,Param!$C$6,Param!$D$6,Param!$E$6)</f>
        <v>62273</v>
      </c>
      <c r="D1715" s="3">
        <f t="shared" si="637"/>
        <v>36.523753665689149</v>
      </c>
      <c r="E1715" s="3">
        <f>tarifest3grenz(A1715,$A$3,Param!$B$5,Param!$C$5,Param!$D$5,Param!$E$5,Param!$B$6,Param!$C$6,Param!$D$6,Param!$E$6)*100</f>
        <v>42</v>
      </c>
      <c r="F1715" s="13">
        <f>soli3(C1715,$A$3,Param!$J$4,Param!$J$5,Param!$J$6)</f>
        <v>3425.01</v>
      </c>
      <c r="G1715" s="3">
        <f>soli3grenz(C1715,$A$3,Param!$J$4,Param!$J$5,Param!$J$6)*100</f>
        <v>5.5</v>
      </c>
      <c r="H1715" s="13">
        <f t="shared" si="628"/>
        <v>65698.009999999995</v>
      </c>
      <c r="I1715" s="3">
        <f t="shared" si="627"/>
        <v>38.532557184750729</v>
      </c>
      <c r="J1715" s="13">
        <f t="shared" si="629"/>
        <v>44.309999999999995</v>
      </c>
      <c r="K1715" s="13">
        <f>tarifest3(A1715,$A$3,Param!$B$10,Param!$C$10,Param!$D$10,Param!$E$10,Param!$B$11,Param!$C$11,Param!$D$11,Param!$E$11)</f>
        <v>66619</v>
      </c>
      <c r="L1715" s="3">
        <f t="shared" si="638"/>
        <v>39.072727272727271</v>
      </c>
      <c r="M1715" s="3">
        <f>tarifest3grenz(A1715,$A$3,Param!$B$10,Param!$C$10,Param!$D$10,Param!$E$10,Param!$B$11,Param!$C$11,Param!$D$11,Param!$E$11)*100</f>
        <v>42</v>
      </c>
      <c r="N1715" s="3">
        <f t="shared" si="639"/>
        <v>52219</v>
      </c>
      <c r="O1715" s="3">
        <f t="shared" si="640"/>
        <v>30.626979472140764</v>
      </c>
      <c r="P1715" s="13">
        <f t="shared" si="630"/>
        <v>119349.99999999999</v>
      </c>
      <c r="Q1715" s="13">
        <f t="shared" si="641"/>
        <v>0</v>
      </c>
      <c r="R1715" s="13">
        <f>tarifest3(A1715-$K$3,$A$3,Param!$B$10,Param!$C$10,Param!$D$10,Param!$E$10,Param!$B$11,Param!$C$11,Param!$D$11,Param!$E$11)</f>
        <v>57979</v>
      </c>
      <c r="S1715" s="3">
        <f t="shared" si="642"/>
        <v>34.005278592375362</v>
      </c>
      <c r="T1715" s="3">
        <f>IF(A1715&lt;$K$3,$K$2,tarifest3grenz(A1715-$K$3,$A$3,Param!$B$10,Param!$C$10,Param!$D$10,Param!$E$10,Param!$B$11,Param!$C$11,Param!$D$11,Param!$E$11))*100</f>
        <v>42</v>
      </c>
      <c r="U1715" s="3">
        <f>MAX(K1715-tarifest3($K$3,$A$3,Param!$B$10,Param!$C$10,Param!$D$10,Param!$E$10,Param!$B$11,Param!$C$11,Param!$D$11,Param!$E$11),0)</f>
        <v>61389</v>
      </c>
      <c r="V1715" s="3">
        <f t="shared" si="643"/>
        <v>36.005278592375369</v>
      </c>
      <c r="W1715" s="3">
        <f t="shared" si="644"/>
        <v>42</v>
      </c>
      <c r="X1715" s="3">
        <f>soli3grenz(K1715,$A$3,Param!$J$9,Param!$J$10,Param!$J$11)*100</f>
        <v>5.5</v>
      </c>
      <c r="Y1715" s="13">
        <f t="shared" si="631"/>
        <v>61389</v>
      </c>
      <c r="Z1715" s="3">
        <f t="shared" si="645"/>
        <v>36.005278592375369</v>
      </c>
      <c r="AA1715" s="13">
        <f t="shared" si="632"/>
        <v>42</v>
      </c>
      <c r="AB1715" s="13">
        <f t="shared" si="633"/>
        <v>-4309.0099999999948</v>
      </c>
      <c r="AC1715" s="13">
        <f t="shared" si="634"/>
        <v>-2.5272785923753602</v>
      </c>
      <c r="AD1715" s="13">
        <f t="shared" si="635"/>
        <v>-2.3099999999999952</v>
      </c>
      <c r="AE1715" s="3">
        <f t="shared" si="636"/>
        <v>0</v>
      </c>
      <c r="AF1715" s="13">
        <f t="shared" si="625"/>
        <v>4309.0099999999948</v>
      </c>
      <c r="AG1715" s="13">
        <f t="shared" si="646"/>
        <v>2.5272785923753602</v>
      </c>
      <c r="AH1715" s="13">
        <f t="shared" si="626"/>
        <v>2.5272785923753602</v>
      </c>
    </row>
    <row r="1716" spans="1:34" x14ac:dyDescent="0.2">
      <c r="A1716" s="8">
        <f t="shared" si="647"/>
        <v>170600</v>
      </c>
      <c r="B1716" s="9">
        <f t="shared" si="648"/>
        <v>170.6</v>
      </c>
      <c r="C1716" s="13">
        <f>tarifest3(A1716,$A$3,Param!$B$5,Param!$C$5,Param!$D$5,Param!$E$5,Param!$B$6,Param!$C$6,Param!$D$6,Param!$E$6)</f>
        <v>62315</v>
      </c>
      <c r="D1716" s="3">
        <f t="shared" si="637"/>
        <v>36.526963657678778</v>
      </c>
      <c r="E1716" s="3">
        <f>tarifest3grenz(A1716,$A$3,Param!$B$5,Param!$C$5,Param!$D$5,Param!$E$5,Param!$B$6,Param!$C$6,Param!$D$6,Param!$E$6)*100</f>
        <v>42</v>
      </c>
      <c r="F1716" s="13">
        <f>soli3(C1716,$A$3,Param!$J$4,Param!$J$5,Param!$J$6)</f>
        <v>3427.32</v>
      </c>
      <c r="G1716" s="3">
        <f>soli3grenz(C1716,$A$3,Param!$J$4,Param!$J$5,Param!$J$6)*100</f>
        <v>5.5</v>
      </c>
      <c r="H1716" s="13">
        <f t="shared" si="628"/>
        <v>65742.320000000007</v>
      </c>
      <c r="I1716" s="3">
        <f t="shared" si="627"/>
        <v>38.535943728018765</v>
      </c>
      <c r="J1716" s="13">
        <f t="shared" si="629"/>
        <v>44.309999999999995</v>
      </c>
      <c r="K1716" s="13">
        <f>tarifest3(A1716,$A$3,Param!$B$10,Param!$C$10,Param!$D$10,Param!$E$10,Param!$B$11,Param!$C$11,Param!$D$11,Param!$E$11)</f>
        <v>66661</v>
      </c>
      <c r="L1716" s="3">
        <f t="shared" si="638"/>
        <v>39.074443141852285</v>
      </c>
      <c r="M1716" s="3">
        <f>tarifest3grenz(A1716,$A$3,Param!$B$10,Param!$C$10,Param!$D$10,Param!$E$10,Param!$B$11,Param!$C$11,Param!$D$11,Param!$E$11)*100</f>
        <v>42</v>
      </c>
      <c r="N1716" s="3">
        <f t="shared" si="639"/>
        <v>52261</v>
      </c>
      <c r="O1716" s="3">
        <f t="shared" si="640"/>
        <v>30.63364595545135</v>
      </c>
      <c r="P1716" s="13">
        <f t="shared" si="630"/>
        <v>119419.99999999999</v>
      </c>
      <c r="Q1716" s="13">
        <f t="shared" si="641"/>
        <v>0</v>
      </c>
      <c r="R1716" s="13">
        <f>tarifest3(A1716-$K$3,$A$3,Param!$B$10,Param!$C$10,Param!$D$10,Param!$E$10,Param!$B$11,Param!$C$11,Param!$D$11,Param!$E$11)</f>
        <v>58021</v>
      </c>
      <c r="S1716" s="3">
        <f t="shared" si="642"/>
        <v>34.009964830011725</v>
      </c>
      <c r="T1716" s="3">
        <f>IF(A1716&lt;$K$3,$K$2,tarifest3grenz(A1716-$K$3,$A$3,Param!$B$10,Param!$C$10,Param!$D$10,Param!$E$10,Param!$B$11,Param!$C$11,Param!$D$11,Param!$E$11))*100</f>
        <v>42</v>
      </c>
      <c r="U1716" s="3">
        <f>MAX(K1716-tarifest3($K$3,$A$3,Param!$B$10,Param!$C$10,Param!$D$10,Param!$E$10,Param!$B$11,Param!$C$11,Param!$D$11,Param!$E$11),0)</f>
        <v>61431</v>
      </c>
      <c r="V1716" s="3">
        <f t="shared" si="643"/>
        <v>36.008792497069173</v>
      </c>
      <c r="W1716" s="3">
        <f t="shared" si="644"/>
        <v>42</v>
      </c>
      <c r="X1716" s="3">
        <f>soli3grenz(K1716,$A$3,Param!$J$9,Param!$J$10,Param!$J$11)*100</f>
        <v>5.5</v>
      </c>
      <c r="Y1716" s="13">
        <f t="shared" si="631"/>
        <v>61431</v>
      </c>
      <c r="Z1716" s="3">
        <f t="shared" si="645"/>
        <v>36.008792497069173</v>
      </c>
      <c r="AA1716" s="13">
        <f t="shared" si="632"/>
        <v>42</v>
      </c>
      <c r="AB1716" s="13">
        <f t="shared" si="633"/>
        <v>-4311.320000000007</v>
      </c>
      <c r="AC1716" s="13">
        <f t="shared" si="634"/>
        <v>-2.5271512309495918</v>
      </c>
      <c r="AD1716" s="13">
        <f t="shared" si="635"/>
        <v>-2.3099999999999952</v>
      </c>
      <c r="AE1716" s="3">
        <f t="shared" si="636"/>
        <v>0</v>
      </c>
      <c r="AF1716" s="13">
        <f t="shared" ref="AF1716:AF1779" si="649">-AB1716</f>
        <v>4311.320000000007</v>
      </c>
      <c r="AG1716" s="13">
        <f t="shared" si="646"/>
        <v>2.5271512309495918</v>
      </c>
      <c r="AH1716" s="13">
        <f t="shared" ref="AH1716:AH1779" si="650">-AC1716</f>
        <v>2.5271512309495918</v>
      </c>
    </row>
    <row r="1717" spans="1:34" x14ac:dyDescent="0.2">
      <c r="A1717" s="8">
        <f t="shared" si="647"/>
        <v>170700</v>
      </c>
      <c r="B1717" s="9">
        <f t="shared" si="648"/>
        <v>170.7</v>
      </c>
      <c r="C1717" s="13">
        <f>tarifest3(A1717,$A$3,Param!$B$5,Param!$C$5,Param!$D$5,Param!$E$5,Param!$B$6,Param!$C$6,Param!$D$6,Param!$E$6)</f>
        <v>62357</v>
      </c>
      <c r="D1717" s="3">
        <f t="shared" si="637"/>
        <v>36.530169888693614</v>
      </c>
      <c r="E1717" s="3">
        <f>tarifest3grenz(A1717,$A$3,Param!$B$5,Param!$C$5,Param!$D$5,Param!$E$5,Param!$B$6,Param!$C$6,Param!$D$6,Param!$E$6)*100</f>
        <v>42</v>
      </c>
      <c r="F1717" s="13">
        <f>soli3(C1717,$A$3,Param!$J$4,Param!$J$5,Param!$J$6)</f>
        <v>3429.63</v>
      </c>
      <c r="G1717" s="3">
        <f>soli3grenz(C1717,$A$3,Param!$J$4,Param!$J$5,Param!$J$6)*100</f>
        <v>5.5</v>
      </c>
      <c r="H1717" s="13">
        <f t="shared" si="628"/>
        <v>65786.63</v>
      </c>
      <c r="I1717" s="3">
        <f t="shared" si="627"/>
        <v>38.539326303456363</v>
      </c>
      <c r="J1717" s="13">
        <f t="shared" si="629"/>
        <v>44.309999999999995</v>
      </c>
      <c r="K1717" s="13">
        <f>tarifest3(A1717,$A$3,Param!$B$10,Param!$C$10,Param!$D$10,Param!$E$10,Param!$B$11,Param!$C$11,Param!$D$11,Param!$E$11)</f>
        <v>66703</v>
      </c>
      <c r="L1717" s="3">
        <f t="shared" si="638"/>
        <v>39.076157000585823</v>
      </c>
      <c r="M1717" s="3">
        <f>tarifest3grenz(A1717,$A$3,Param!$B$10,Param!$C$10,Param!$D$10,Param!$E$10,Param!$B$11,Param!$C$11,Param!$D$11,Param!$E$11)*100</f>
        <v>42</v>
      </c>
      <c r="N1717" s="3">
        <f t="shared" si="639"/>
        <v>52303</v>
      </c>
      <c r="O1717" s="3">
        <f t="shared" si="640"/>
        <v>30.64030462800234</v>
      </c>
      <c r="P1717" s="13">
        <f t="shared" si="630"/>
        <v>119489.99999999999</v>
      </c>
      <c r="Q1717" s="13">
        <f t="shared" si="641"/>
        <v>0</v>
      </c>
      <c r="R1717" s="13">
        <f>tarifest3(A1717-$K$3,$A$3,Param!$B$10,Param!$C$10,Param!$D$10,Param!$E$10,Param!$B$11,Param!$C$11,Param!$D$11,Param!$E$11)</f>
        <v>58063</v>
      </c>
      <c r="S1717" s="3">
        <f t="shared" si="642"/>
        <v>34.014645577035736</v>
      </c>
      <c r="T1717" s="3">
        <f>IF(A1717&lt;$K$3,$K$2,tarifest3grenz(A1717-$K$3,$A$3,Param!$B$10,Param!$C$10,Param!$D$10,Param!$E$10,Param!$B$11,Param!$C$11,Param!$D$11,Param!$E$11))*100</f>
        <v>42</v>
      </c>
      <c r="U1717" s="3">
        <f>MAX(K1717-tarifest3($K$3,$A$3,Param!$B$10,Param!$C$10,Param!$D$10,Param!$E$10,Param!$B$11,Param!$C$11,Param!$D$11,Param!$E$11),0)</f>
        <v>61473</v>
      </c>
      <c r="V1717" s="3">
        <f t="shared" si="643"/>
        <v>36.012302284710017</v>
      </c>
      <c r="W1717" s="3">
        <f t="shared" si="644"/>
        <v>42</v>
      </c>
      <c r="X1717" s="3">
        <f>soli3grenz(K1717,$A$3,Param!$J$9,Param!$J$10,Param!$J$11)*100</f>
        <v>5.5</v>
      </c>
      <c r="Y1717" s="13">
        <f t="shared" si="631"/>
        <v>61473</v>
      </c>
      <c r="Z1717" s="3">
        <f t="shared" si="645"/>
        <v>36.012302284710017</v>
      </c>
      <c r="AA1717" s="13">
        <f t="shared" si="632"/>
        <v>42</v>
      </c>
      <c r="AB1717" s="13">
        <f t="shared" si="633"/>
        <v>-4313.6300000000047</v>
      </c>
      <c r="AC1717" s="13">
        <f t="shared" si="634"/>
        <v>-2.5270240187463457</v>
      </c>
      <c r="AD1717" s="13">
        <f t="shared" si="635"/>
        <v>-2.3099999999999952</v>
      </c>
      <c r="AE1717" s="3">
        <f t="shared" si="636"/>
        <v>0</v>
      </c>
      <c r="AF1717" s="13">
        <f t="shared" si="649"/>
        <v>4313.6300000000047</v>
      </c>
      <c r="AG1717" s="13">
        <f t="shared" si="646"/>
        <v>2.5270240187463457</v>
      </c>
      <c r="AH1717" s="13">
        <f t="shared" si="650"/>
        <v>2.5270240187463457</v>
      </c>
    </row>
    <row r="1718" spans="1:34" x14ac:dyDescent="0.2">
      <c r="A1718" s="8">
        <f t="shared" si="647"/>
        <v>170800</v>
      </c>
      <c r="B1718" s="9">
        <f t="shared" si="648"/>
        <v>170.8</v>
      </c>
      <c r="C1718" s="13">
        <f>tarifest3(A1718,$A$3,Param!$B$5,Param!$C$5,Param!$D$5,Param!$E$5,Param!$B$6,Param!$C$6,Param!$D$6,Param!$E$6)</f>
        <v>62399</v>
      </c>
      <c r="D1718" s="3">
        <f t="shared" si="637"/>
        <v>36.533372365339581</v>
      </c>
      <c r="E1718" s="3">
        <f>tarifest3grenz(A1718,$A$3,Param!$B$5,Param!$C$5,Param!$D$5,Param!$E$5,Param!$B$6,Param!$C$6,Param!$D$6,Param!$E$6)*100</f>
        <v>42</v>
      </c>
      <c r="F1718" s="13">
        <f>soli3(C1718,$A$3,Param!$J$4,Param!$J$5,Param!$J$6)</f>
        <v>3431.94</v>
      </c>
      <c r="G1718" s="3">
        <f>soli3grenz(C1718,$A$3,Param!$J$4,Param!$J$5,Param!$J$6)*100</f>
        <v>5.5</v>
      </c>
      <c r="H1718" s="13">
        <f t="shared" si="628"/>
        <v>65830.94</v>
      </c>
      <c r="I1718" s="3">
        <f t="shared" si="627"/>
        <v>38.54270491803279</v>
      </c>
      <c r="J1718" s="13">
        <f t="shared" si="629"/>
        <v>44.309999999999995</v>
      </c>
      <c r="K1718" s="13">
        <f>tarifest3(A1718,$A$3,Param!$B$10,Param!$C$10,Param!$D$10,Param!$E$10,Param!$B$11,Param!$C$11,Param!$D$11,Param!$E$11)</f>
        <v>66745</v>
      </c>
      <c r="L1718" s="3">
        <f t="shared" si="638"/>
        <v>39.077868852459019</v>
      </c>
      <c r="M1718" s="3">
        <f>tarifest3grenz(A1718,$A$3,Param!$B$10,Param!$C$10,Param!$D$10,Param!$E$10,Param!$B$11,Param!$C$11,Param!$D$11,Param!$E$11)*100</f>
        <v>42</v>
      </c>
      <c r="N1718" s="3">
        <f t="shared" si="639"/>
        <v>52345</v>
      </c>
      <c r="O1718" s="3">
        <f t="shared" si="640"/>
        <v>30.646955503512878</v>
      </c>
      <c r="P1718" s="13">
        <f t="shared" si="630"/>
        <v>119559.99999999999</v>
      </c>
      <c r="Q1718" s="13">
        <f t="shared" si="641"/>
        <v>0</v>
      </c>
      <c r="R1718" s="13">
        <f>tarifest3(A1718-$K$3,$A$3,Param!$B$10,Param!$C$10,Param!$D$10,Param!$E$10,Param!$B$11,Param!$C$11,Param!$D$11,Param!$E$11)</f>
        <v>58105</v>
      </c>
      <c r="S1718" s="3">
        <f t="shared" si="642"/>
        <v>34.019320843091336</v>
      </c>
      <c r="T1718" s="3">
        <f>IF(A1718&lt;$K$3,$K$2,tarifest3grenz(A1718-$K$3,$A$3,Param!$B$10,Param!$C$10,Param!$D$10,Param!$E$10,Param!$B$11,Param!$C$11,Param!$D$11,Param!$E$11))*100</f>
        <v>42</v>
      </c>
      <c r="U1718" s="3">
        <f>MAX(K1718-tarifest3($K$3,$A$3,Param!$B$10,Param!$C$10,Param!$D$10,Param!$E$10,Param!$B$11,Param!$C$11,Param!$D$11,Param!$E$11),0)</f>
        <v>61515</v>
      </c>
      <c r="V1718" s="3">
        <f t="shared" si="643"/>
        <v>36.015807962529273</v>
      </c>
      <c r="W1718" s="3">
        <f t="shared" si="644"/>
        <v>42</v>
      </c>
      <c r="X1718" s="3">
        <f>soli3grenz(K1718,$A$3,Param!$J$9,Param!$J$10,Param!$J$11)*100</f>
        <v>5.5</v>
      </c>
      <c r="Y1718" s="13">
        <f t="shared" si="631"/>
        <v>61515</v>
      </c>
      <c r="Z1718" s="3">
        <f t="shared" si="645"/>
        <v>36.015807962529273</v>
      </c>
      <c r="AA1718" s="13">
        <f t="shared" si="632"/>
        <v>42</v>
      </c>
      <c r="AB1718" s="13">
        <f t="shared" si="633"/>
        <v>-4315.9400000000023</v>
      </c>
      <c r="AC1718" s="13">
        <f t="shared" si="634"/>
        <v>-2.526896955503517</v>
      </c>
      <c r="AD1718" s="13">
        <f t="shared" si="635"/>
        <v>-2.3099999999999952</v>
      </c>
      <c r="AE1718" s="3">
        <f t="shared" si="636"/>
        <v>0</v>
      </c>
      <c r="AF1718" s="13">
        <f t="shared" si="649"/>
        <v>4315.9400000000023</v>
      </c>
      <c r="AG1718" s="13">
        <f t="shared" si="646"/>
        <v>2.526896955503517</v>
      </c>
      <c r="AH1718" s="13">
        <f t="shared" si="650"/>
        <v>2.526896955503517</v>
      </c>
    </row>
    <row r="1719" spans="1:34" x14ac:dyDescent="0.2">
      <c r="A1719" s="8">
        <f t="shared" si="647"/>
        <v>170900</v>
      </c>
      <c r="B1719" s="9">
        <f t="shared" si="648"/>
        <v>170.9</v>
      </c>
      <c r="C1719" s="13">
        <f>tarifest3(A1719,$A$3,Param!$B$5,Param!$C$5,Param!$D$5,Param!$E$5,Param!$B$6,Param!$C$6,Param!$D$6,Param!$E$6)</f>
        <v>62441</v>
      </c>
      <c r="D1719" s="3">
        <f t="shared" si="637"/>
        <v>36.53657109420714</v>
      </c>
      <c r="E1719" s="3">
        <f>tarifest3grenz(A1719,$A$3,Param!$B$5,Param!$C$5,Param!$D$5,Param!$E$5,Param!$B$6,Param!$C$6,Param!$D$6,Param!$E$6)*100</f>
        <v>42</v>
      </c>
      <c r="F1719" s="13">
        <f>soli3(C1719,$A$3,Param!$J$4,Param!$J$5,Param!$J$6)</f>
        <v>3434.25</v>
      </c>
      <c r="G1719" s="3">
        <f>soli3grenz(C1719,$A$3,Param!$J$4,Param!$J$5,Param!$J$6)*100</f>
        <v>5.5</v>
      </c>
      <c r="H1719" s="13">
        <f t="shared" si="628"/>
        <v>65875.25</v>
      </c>
      <c r="I1719" s="3">
        <f t="shared" si="627"/>
        <v>38.54607957870099</v>
      </c>
      <c r="J1719" s="13">
        <f t="shared" si="629"/>
        <v>44.309999999999995</v>
      </c>
      <c r="K1719" s="13">
        <f>tarifest3(A1719,$A$3,Param!$B$10,Param!$C$10,Param!$D$10,Param!$E$10,Param!$B$11,Param!$C$11,Param!$D$11,Param!$E$11)</f>
        <v>66787</v>
      </c>
      <c r="L1719" s="3">
        <f t="shared" si="638"/>
        <v>39.07957870099473</v>
      </c>
      <c r="M1719" s="3">
        <f>tarifest3grenz(A1719,$A$3,Param!$B$10,Param!$C$10,Param!$D$10,Param!$E$10,Param!$B$11,Param!$C$11,Param!$D$11,Param!$E$11)*100</f>
        <v>42</v>
      </c>
      <c r="N1719" s="3">
        <f t="shared" si="639"/>
        <v>52387</v>
      </c>
      <c r="O1719" s="3">
        <f t="shared" si="640"/>
        <v>30.653598595669983</v>
      </c>
      <c r="P1719" s="13">
        <f t="shared" si="630"/>
        <v>119629.99999999999</v>
      </c>
      <c r="Q1719" s="13">
        <f t="shared" si="641"/>
        <v>0</v>
      </c>
      <c r="R1719" s="13">
        <f>tarifest3(A1719-$K$3,$A$3,Param!$B$10,Param!$C$10,Param!$D$10,Param!$E$10,Param!$B$11,Param!$C$11,Param!$D$11,Param!$E$11)</f>
        <v>58147</v>
      </c>
      <c r="S1719" s="3">
        <f t="shared" si="642"/>
        <v>34.023990637799884</v>
      </c>
      <c r="T1719" s="3">
        <f>IF(A1719&lt;$K$3,$K$2,tarifest3grenz(A1719-$K$3,$A$3,Param!$B$10,Param!$C$10,Param!$D$10,Param!$E$10,Param!$B$11,Param!$C$11,Param!$D$11,Param!$E$11))*100</f>
        <v>42</v>
      </c>
      <c r="U1719" s="3">
        <f>MAX(K1719-tarifest3($K$3,$A$3,Param!$B$10,Param!$C$10,Param!$D$10,Param!$E$10,Param!$B$11,Param!$C$11,Param!$D$11,Param!$E$11),0)</f>
        <v>61557</v>
      </c>
      <c r="V1719" s="3">
        <f t="shared" si="643"/>
        <v>36.019309537741364</v>
      </c>
      <c r="W1719" s="3">
        <f t="shared" si="644"/>
        <v>42</v>
      </c>
      <c r="X1719" s="3">
        <f>soli3grenz(K1719,$A$3,Param!$J$9,Param!$J$10,Param!$J$11)*100</f>
        <v>5.5</v>
      </c>
      <c r="Y1719" s="13">
        <f t="shared" si="631"/>
        <v>61557</v>
      </c>
      <c r="Z1719" s="3">
        <f t="shared" si="645"/>
        <v>36.019309537741364</v>
      </c>
      <c r="AA1719" s="13">
        <f t="shared" si="632"/>
        <v>42</v>
      </c>
      <c r="AB1719" s="13">
        <f t="shared" si="633"/>
        <v>-4318.25</v>
      </c>
      <c r="AC1719" s="13">
        <f t="shared" si="634"/>
        <v>-2.5267700409596259</v>
      </c>
      <c r="AD1719" s="13">
        <f t="shared" si="635"/>
        <v>-2.3099999999999952</v>
      </c>
      <c r="AE1719" s="3">
        <f t="shared" si="636"/>
        <v>0</v>
      </c>
      <c r="AF1719" s="13">
        <f t="shared" si="649"/>
        <v>4318.25</v>
      </c>
      <c r="AG1719" s="13">
        <f t="shared" si="646"/>
        <v>2.5267700409596259</v>
      </c>
      <c r="AH1719" s="13">
        <f t="shared" si="650"/>
        <v>2.5267700409596259</v>
      </c>
    </row>
    <row r="1720" spans="1:34" x14ac:dyDescent="0.2">
      <c r="A1720" s="8">
        <f t="shared" si="647"/>
        <v>171000</v>
      </c>
      <c r="B1720" s="9">
        <f t="shared" si="648"/>
        <v>171</v>
      </c>
      <c r="C1720" s="13">
        <f>tarifest3(A1720,$A$3,Param!$B$5,Param!$C$5,Param!$D$5,Param!$E$5,Param!$B$6,Param!$C$6,Param!$D$6,Param!$E$6)</f>
        <v>62483</v>
      </c>
      <c r="D1720" s="3">
        <f t="shared" si="637"/>
        <v>36.539766081871342</v>
      </c>
      <c r="E1720" s="3">
        <f>tarifest3grenz(A1720,$A$3,Param!$B$5,Param!$C$5,Param!$D$5,Param!$E$5,Param!$B$6,Param!$C$6,Param!$D$6,Param!$E$6)*100</f>
        <v>42</v>
      </c>
      <c r="F1720" s="13">
        <f>soli3(C1720,$A$3,Param!$J$4,Param!$J$5,Param!$J$6)</f>
        <v>3436.56</v>
      </c>
      <c r="G1720" s="3">
        <f>soli3grenz(C1720,$A$3,Param!$J$4,Param!$J$5,Param!$J$6)*100</f>
        <v>5.5</v>
      </c>
      <c r="H1720" s="13">
        <f t="shared" si="628"/>
        <v>65919.56</v>
      </c>
      <c r="I1720" s="3">
        <f t="shared" si="627"/>
        <v>38.549450292397658</v>
      </c>
      <c r="J1720" s="13">
        <f t="shared" si="629"/>
        <v>44.309999999999995</v>
      </c>
      <c r="K1720" s="13">
        <f>tarifest3(A1720,$A$3,Param!$B$10,Param!$C$10,Param!$D$10,Param!$E$10,Param!$B$11,Param!$C$11,Param!$D$11,Param!$E$11)</f>
        <v>66829</v>
      </c>
      <c r="L1720" s="3">
        <f t="shared" si="638"/>
        <v>39.081286549707599</v>
      </c>
      <c r="M1720" s="3">
        <f>tarifest3grenz(A1720,$A$3,Param!$B$10,Param!$C$10,Param!$D$10,Param!$E$10,Param!$B$11,Param!$C$11,Param!$D$11,Param!$E$11)*100</f>
        <v>42</v>
      </c>
      <c r="N1720" s="3">
        <f t="shared" si="639"/>
        <v>52429</v>
      </c>
      <c r="O1720" s="3">
        <f t="shared" si="640"/>
        <v>30.660233918128654</v>
      </c>
      <c r="P1720" s="13">
        <f t="shared" si="630"/>
        <v>119699.99999999999</v>
      </c>
      <c r="Q1720" s="13">
        <f t="shared" si="641"/>
        <v>0</v>
      </c>
      <c r="R1720" s="13">
        <f>tarifest3(A1720-$K$3,$A$3,Param!$B$10,Param!$C$10,Param!$D$10,Param!$E$10,Param!$B$11,Param!$C$11,Param!$D$11,Param!$E$11)</f>
        <v>58189</v>
      </c>
      <c r="S1720" s="3">
        <f t="shared" si="642"/>
        <v>34.028654970760236</v>
      </c>
      <c r="T1720" s="3">
        <f>IF(A1720&lt;$K$3,$K$2,tarifest3grenz(A1720-$K$3,$A$3,Param!$B$10,Param!$C$10,Param!$D$10,Param!$E$10,Param!$B$11,Param!$C$11,Param!$D$11,Param!$E$11))*100</f>
        <v>42</v>
      </c>
      <c r="U1720" s="3">
        <f>MAX(K1720-tarifest3($K$3,$A$3,Param!$B$10,Param!$C$10,Param!$D$10,Param!$E$10,Param!$B$11,Param!$C$11,Param!$D$11,Param!$E$11),0)</f>
        <v>61599</v>
      </c>
      <c r="V1720" s="3">
        <f t="shared" si="643"/>
        <v>36.022807017543862</v>
      </c>
      <c r="W1720" s="3">
        <f t="shared" si="644"/>
        <v>42</v>
      </c>
      <c r="X1720" s="3">
        <f>soli3grenz(K1720,$A$3,Param!$J$9,Param!$J$10,Param!$J$11)*100</f>
        <v>5.5</v>
      </c>
      <c r="Y1720" s="13">
        <f t="shared" si="631"/>
        <v>61599</v>
      </c>
      <c r="Z1720" s="3">
        <f t="shared" si="645"/>
        <v>36.022807017543862</v>
      </c>
      <c r="AA1720" s="13">
        <f t="shared" si="632"/>
        <v>42</v>
      </c>
      <c r="AB1720" s="13">
        <f t="shared" si="633"/>
        <v>-4320.5599999999977</v>
      </c>
      <c r="AC1720" s="13">
        <f t="shared" si="634"/>
        <v>-2.5266432748537966</v>
      </c>
      <c r="AD1720" s="13">
        <f t="shared" si="635"/>
        <v>-2.3099999999999952</v>
      </c>
      <c r="AE1720" s="3">
        <f t="shared" si="636"/>
        <v>0</v>
      </c>
      <c r="AF1720" s="13">
        <f t="shared" si="649"/>
        <v>4320.5599999999977</v>
      </c>
      <c r="AG1720" s="13">
        <f t="shared" si="646"/>
        <v>2.5266432748537966</v>
      </c>
      <c r="AH1720" s="13">
        <f t="shared" si="650"/>
        <v>2.5266432748537966</v>
      </c>
    </row>
    <row r="1721" spans="1:34" x14ac:dyDescent="0.2">
      <c r="A1721" s="8">
        <f t="shared" si="647"/>
        <v>171100</v>
      </c>
      <c r="B1721" s="9">
        <f t="shared" si="648"/>
        <v>171.1</v>
      </c>
      <c r="C1721" s="13">
        <f>tarifest3(A1721,$A$3,Param!$B$5,Param!$C$5,Param!$D$5,Param!$E$5,Param!$B$6,Param!$C$6,Param!$D$6,Param!$E$6)</f>
        <v>62525</v>
      </c>
      <c r="D1721" s="3">
        <f t="shared" si="637"/>
        <v>36.542957334891874</v>
      </c>
      <c r="E1721" s="3">
        <f>tarifest3grenz(A1721,$A$3,Param!$B$5,Param!$C$5,Param!$D$5,Param!$E$5,Param!$B$6,Param!$C$6,Param!$D$6,Param!$E$6)*100</f>
        <v>42</v>
      </c>
      <c r="F1721" s="13">
        <f>soli3(C1721,$A$3,Param!$J$4,Param!$J$5,Param!$J$6)</f>
        <v>3438.87</v>
      </c>
      <c r="G1721" s="3">
        <f>soli3grenz(C1721,$A$3,Param!$J$4,Param!$J$5,Param!$J$6)*100</f>
        <v>5.5</v>
      </c>
      <c r="H1721" s="13">
        <f t="shared" si="628"/>
        <v>65963.87</v>
      </c>
      <c r="I1721" s="3">
        <f t="shared" si="627"/>
        <v>38.552817066043247</v>
      </c>
      <c r="J1721" s="13">
        <f t="shared" si="629"/>
        <v>44.309999999999995</v>
      </c>
      <c r="K1721" s="13">
        <f>tarifest3(A1721,$A$3,Param!$B$10,Param!$C$10,Param!$D$10,Param!$E$10,Param!$B$11,Param!$C$11,Param!$D$11,Param!$E$11)</f>
        <v>66871</v>
      </c>
      <c r="L1721" s="3">
        <f t="shared" si="638"/>
        <v>39.082992402104033</v>
      </c>
      <c r="M1721" s="3">
        <f>tarifest3grenz(A1721,$A$3,Param!$B$10,Param!$C$10,Param!$D$10,Param!$E$10,Param!$B$11,Param!$C$11,Param!$D$11,Param!$E$11)*100</f>
        <v>42</v>
      </c>
      <c r="N1721" s="3">
        <f t="shared" si="639"/>
        <v>52471</v>
      </c>
      <c r="O1721" s="3">
        <f t="shared" si="640"/>
        <v>30.66686148451198</v>
      </c>
      <c r="P1721" s="13">
        <f t="shared" si="630"/>
        <v>119769.99999999999</v>
      </c>
      <c r="Q1721" s="13">
        <f t="shared" si="641"/>
        <v>0</v>
      </c>
      <c r="R1721" s="13">
        <f>tarifest3(A1721-$K$3,$A$3,Param!$B$10,Param!$C$10,Param!$D$10,Param!$E$10,Param!$B$11,Param!$C$11,Param!$D$11,Param!$E$11)</f>
        <v>58231</v>
      </c>
      <c r="S1721" s="3">
        <f t="shared" si="642"/>
        <v>34.033313851548805</v>
      </c>
      <c r="T1721" s="3">
        <f>IF(A1721&lt;$K$3,$K$2,tarifest3grenz(A1721-$K$3,$A$3,Param!$B$10,Param!$C$10,Param!$D$10,Param!$E$10,Param!$B$11,Param!$C$11,Param!$D$11,Param!$E$11))*100</f>
        <v>42</v>
      </c>
      <c r="U1721" s="3">
        <f>MAX(K1721-tarifest3($K$3,$A$3,Param!$B$10,Param!$C$10,Param!$D$10,Param!$E$10,Param!$B$11,Param!$C$11,Param!$D$11,Param!$E$11),0)</f>
        <v>61641</v>
      </c>
      <c r="V1721" s="3">
        <f t="shared" si="643"/>
        <v>36.026300409117475</v>
      </c>
      <c r="W1721" s="3">
        <f t="shared" si="644"/>
        <v>42</v>
      </c>
      <c r="X1721" s="3">
        <f>soli3grenz(K1721,$A$3,Param!$J$9,Param!$J$10,Param!$J$11)*100</f>
        <v>5.5</v>
      </c>
      <c r="Y1721" s="13">
        <f t="shared" si="631"/>
        <v>61641</v>
      </c>
      <c r="Z1721" s="3">
        <f t="shared" si="645"/>
        <v>36.026300409117475</v>
      </c>
      <c r="AA1721" s="13">
        <f t="shared" si="632"/>
        <v>42</v>
      </c>
      <c r="AB1721" s="13">
        <f t="shared" si="633"/>
        <v>-4322.8699999999953</v>
      </c>
      <c r="AC1721" s="13">
        <f t="shared" si="634"/>
        <v>-2.5265166569257715</v>
      </c>
      <c r="AD1721" s="13">
        <f t="shared" si="635"/>
        <v>-2.3099999999999952</v>
      </c>
      <c r="AE1721" s="3">
        <f t="shared" si="636"/>
        <v>0</v>
      </c>
      <c r="AF1721" s="13">
        <f t="shared" si="649"/>
        <v>4322.8699999999953</v>
      </c>
      <c r="AG1721" s="13">
        <f t="shared" si="646"/>
        <v>2.5265166569257715</v>
      </c>
      <c r="AH1721" s="13">
        <f t="shared" si="650"/>
        <v>2.5265166569257715</v>
      </c>
    </row>
    <row r="1722" spans="1:34" x14ac:dyDescent="0.2">
      <c r="A1722" s="8">
        <f t="shared" si="647"/>
        <v>171200</v>
      </c>
      <c r="B1722" s="9">
        <f t="shared" si="648"/>
        <v>171.2</v>
      </c>
      <c r="C1722" s="13">
        <f>tarifest3(A1722,$A$3,Param!$B$5,Param!$C$5,Param!$D$5,Param!$E$5,Param!$B$6,Param!$C$6,Param!$D$6,Param!$E$6)</f>
        <v>62567</v>
      </c>
      <c r="D1722" s="3">
        <f t="shared" si="637"/>
        <v>36.546144859813083</v>
      </c>
      <c r="E1722" s="3">
        <f>tarifest3grenz(A1722,$A$3,Param!$B$5,Param!$C$5,Param!$D$5,Param!$E$5,Param!$B$6,Param!$C$6,Param!$D$6,Param!$E$6)*100</f>
        <v>42</v>
      </c>
      <c r="F1722" s="13">
        <f>soli3(C1722,$A$3,Param!$J$4,Param!$J$5,Param!$J$6)</f>
        <v>3441.18</v>
      </c>
      <c r="G1722" s="3">
        <f>soli3grenz(C1722,$A$3,Param!$J$4,Param!$J$5,Param!$J$6)*100</f>
        <v>5.5</v>
      </c>
      <c r="H1722" s="13">
        <f t="shared" si="628"/>
        <v>66008.179999999993</v>
      </c>
      <c r="I1722" s="3">
        <f t="shared" si="627"/>
        <v>38.556179906542056</v>
      </c>
      <c r="J1722" s="13">
        <f t="shared" si="629"/>
        <v>44.309999999999995</v>
      </c>
      <c r="K1722" s="13">
        <f>tarifest3(A1722,$A$3,Param!$B$10,Param!$C$10,Param!$D$10,Param!$E$10,Param!$B$11,Param!$C$11,Param!$D$11,Param!$E$11)</f>
        <v>66913</v>
      </c>
      <c r="L1722" s="3">
        <f t="shared" si="638"/>
        <v>39.084696261682247</v>
      </c>
      <c r="M1722" s="3">
        <f>tarifest3grenz(A1722,$A$3,Param!$B$10,Param!$C$10,Param!$D$10,Param!$E$10,Param!$B$11,Param!$C$11,Param!$D$11,Param!$E$11)*100</f>
        <v>42</v>
      </c>
      <c r="N1722" s="3">
        <f t="shared" si="639"/>
        <v>52513</v>
      </c>
      <c r="O1722" s="3">
        <f t="shared" si="640"/>
        <v>30.673481308411215</v>
      </c>
      <c r="P1722" s="13">
        <f t="shared" si="630"/>
        <v>119839.99999999999</v>
      </c>
      <c r="Q1722" s="13">
        <f t="shared" si="641"/>
        <v>0</v>
      </c>
      <c r="R1722" s="13">
        <f>tarifest3(A1722-$K$3,$A$3,Param!$B$10,Param!$C$10,Param!$D$10,Param!$E$10,Param!$B$11,Param!$C$11,Param!$D$11,Param!$E$11)</f>
        <v>58273</v>
      </c>
      <c r="S1722" s="3">
        <f t="shared" si="642"/>
        <v>34.037967289719631</v>
      </c>
      <c r="T1722" s="3">
        <f>IF(A1722&lt;$K$3,$K$2,tarifest3grenz(A1722-$K$3,$A$3,Param!$B$10,Param!$C$10,Param!$D$10,Param!$E$10,Param!$B$11,Param!$C$11,Param!$D$11,Param!$E$11))*100</f>
        <v>42</v>
      </c>
      <c r="U1722" s="3">
        <f>MAX(K1722-tarifest3($K$3,$A$3,Param!$B$10,Param!$C$10,Param!$D$10,Param!$E$10,Param!$B$11,Param!$C$11,Param!$D$11,Param!$E$11),0)</f>
        <v>61683</v>
      </c>
      <c r="V1722" s="3">
        <f t="shared" si="643"/>
        <v>36.029789719626173</v>
      </c>
      <c r="W1722" s="3">
        <f t="shared" si="644"/>
        <v>42</v>
      </c>
      <c r="X1722" s="3">
        <f>soli3grenz(K1722,$A$3,Param!$J$9,Param!$J$10,Param!$J$11)*100</f>
        <v>5.5</v>
      </c>
      <c r="Y1722" s="13">
        <f t="shared" si="631"/>
        <v>61683</v>
      </c>
      <c r="Z1722" s="3">
        <f t="shared" si="645"/>
        <v>36.029789719626173</v>
      </c>
      <c r="AA1722" s="13">
        <f t="shared" si="632"/>
        <v>42</v>
      </c>
      <c r="AB1722" s="13">
        <f t="shared" si="633"/>
        <v>-4325.179999999993</v>
      </c>
      <c r="AC1722" s="13">
        <f t="shared" si="634"/>
        <v>-2.5263901869158829</v>
      </c>
      <c r="AD1722" s="13">
        <f t="shared" si="635"/>
        <v>-2.3099999999999952</v>
      </c>
      <c r="AE1722" s="3">
        <f t="shared" si="636"/>
        <v>0</v>
      </c>
      <c r="AF1722" s="13">
        <f t="shared" si="649"/>
        <v>4325.179999999993</v>
      </c>
      <c r="AG1722" s="13">
        <f t="shared" si="646"/>
        <v>2.5263901869158829</v>
      </c>
      <c r="AH1722" s="13">
        <f t="shared" si="650"/>
        <v>2.5263901869158829</v>
      </c>
    </row>
    <row r="1723" spans="1:34" x14ac:dyDescent="0.2">
      <c r="A1723" s="8">
        <f t="shared" si="647"/>
        <v>171300</v>
      </c>
      <c r="B1723" s="9">
        <f t="shared" si="648"/>
        <v>171.3</v>
      </c>
      <c r="C1723" s="13">
        <f>tarifest3(A1723,$A$3,Param!$B$5,Param!$C$5,Param!$D$5,Param!$E$5,Param!$B$6,Param!$C$6,Param!$D$6,Param!$E$6)</f>
        <v>62609</v>
      </c>
      <c r="D1723" s="3">
        <f t="shared" si="637"/>
        <v>36.54932866316404</v>
      </c>
      <c r="E1723" s="3">
        <f>tarifest3grenz(A1723,$A$3,Param!$B$5,Param!$C$5,Param!$D$5,Param!$E$5,Param!$B$6,Param!$C$6,Param!$D$6,Param!$E$6)*100</f>
        <v>42</v>
      </c>
      <c r="F1723" s="13">
        <f>soli3(C1723,$A$3,Param!$J$4,Param!$J$5,Param!$J$6)</f>
        <v>3443.49</v>
      </c>
      <c r="G1723" s="3">
        <f>soli3grenz(C1723,$A$3,Param!$J$4,Param!$J$5,Param!$J$6)*100</f>
        <v>5.5</v>
      </c>
      <c r="H1723" s="13">
        <f t="shared" si="628"/>
        <v>66052.490000000005</v>
      </c>
      <c r="I1723" s="3">
        <f t="shared" si="627"/>
        <v>38.559538820782258</v>
      </c>
      <c r="J1723" s="13">
        <f t="shared" si="629"/>
        <v>44.309999999999995</v>
      </c>
      <c r="K1723" s="13">
        <f>tarifest3(A1723,$A$3,Param!$B$10,Param!$C$10,Param!$D$10,Param!$E$10,Param!$B$11,Param!$C$11,Param!$D$11,Param!$E$11)</f>
        <v>66955</v>
      </c>
      <c r="L1723" s="3">
        <f t="shared" si="638"/>
        <v>39.086398131932285</v>
      </c>
      <c r="M1723" s="3">
        <f>tarifest3grenz(A1723,$A$3,Param!$B$10,Param!$C$10,Param!$D$10,Param!$E$10,Param!$B$11,Param!$C$11,Param!$D$11,Param!$E$11)*100</f>
        <v>42</v>
      </c>
      <c r="N1723" s="3">
        <f t="shared" si="639"/>
        <v>52555</v>
      </c>
      <c r="O1723" s="3">
        <f t="shared" si="640"/>
        <v>30.680093403385872</v>
      </c>
      <c r="P1723" s="13">
        <f t="shared" si="630"/>
        <v>119909.99999999999</v>
      </c>
      <c r="Q1723" s="13">
        <f t="shared" si="641"/>
        <v>0</v>
      </c>
      <c r="R1723" s="13">
        <f>tarifest3(A1723-$K$3,$A$3,Param!$B$10,Param!$C$10,Param!$D$10,Param!$E$10,Param!$B$11,Param!$C$11,Param!$D$11,Param!$E$11)</f>
        <v>58315</v>
      </c>
      <c r="S1723" s="3">
        <f t="shared" si="642"/>
        <v>34.042615294804435</v>
      </c>
      <c r="T1723" s="3">
        <f>IF(A1723&lt;$K$3,$K$2,tarifest3grenz(A1723-$K$3,$A$3,Param!$B$10,Param!$C$10,Param!$D$10,Param!$E$10,Param!$B$11,Param!$C$11,Param!$D$11,Param!$E$11))*100</f>
        <v>42</v>
      </c>
      <c r="U1723" s="3">
        <f>MAX(K1723-tarifest3($K$3,$A$3,Param!$B$10,Param!$C$10,Param!$D$10,Param!$E$10,Param!$B$11,Param!$C$11,Param!$D$11,Param!$E$11),0)</f>
        <v>61725</v>
      </c>
      <c r="V1723" s="3">
        <f t="shared" si="643"/>
        <v>36.033274956217163</v>
      </c>
      <c r="W1723" s="3">
        <f t="shared" si="644"/>
        <v>42</v>
      </c>
      <c r="X1723" s="3">
        <f>soli3grenz(K1723,$A$3,Param!$J$9,Param!$J$10,Param!$J$11)*100</f>
        <v>5.5</v>
      </c>
      <c r="Y1723" s="13">
        <f t="shared" si="631"/>
        <v>61725</v>
      </c>
      <c r="Z1723" s="3">
        <f t="shared" si="645"/>
        <v>36.033274956217163</v>
      </c>
      <c r="AA1723" s="13">
        <f t="shared" si="632"/>
        <v>42</v>
      </c>
      <c r="AB1723" s="13">
        <f t="shared" si="633"/>
        <v>-4327.4900000000052</v>
      </c>
      <c r="AC1723" s="13">
        <f t="shared" si="634"/>
        <v>-2.5262638645650952</v>
      </c>
      <c r="AD1723" s="13">
        <f t="shared" si="635"/>
        <v>-2.3099999999999952</v>
      </c>
      <c r="AE1723" s="3">
        <f t="shared" si="636"/>
        <v>0</v>
      </c>
      <c r="AF1723" s="13">
        <f t="shared" si="649"/>
        <v>4327.4900000000052</v>
      </c>
      <c r="AG1723" s="13">
        <f t="shared" si="646"/>
        <v>2.5262638645650952</v>
      </c>
      <c r="AH1723" s="13">
        <f t="shared" si="650"/>
        <v>2.5262638645650952</v>
      </c>
    </row>
    <row r="1724" spans="1:34" x14ac:dyDescent="0.2">
      <c r="A1724" s="8">
        <f t="shared" si="647"/>
        <v>171400</v>
      </c>
      <c r="B1724" s="9">
        <f t="shared" si="648"/>
        <v>171.4</v>
      </c>
      <c r="C1724" s="13">
        <f>tarifest3(A1724,$A$3,Param!$B$5,Param!$C$5,Param!$D$5,Param!$E$5,Param!$B$6,Param!$C$6,Param!$D$6,Param!$E$6)</f>
        <v>62651</v>
      </c>
      <c r="D1724" s="3">
        <f t="shared" si="637"/>
        <v>36.552508751458582</v>
      </c>
      <c r="E1724" s="3">
        <f>tarifest3grenz(A1724,$A$3,Param!$B$5,Param!$C$5,Param!$D$5,Param!$E$5,Param!$B$6,Param!$C$6,Param!$D$6,Param!$E$6)*100</f>
        <v>42</v>
      </c>
      <c r="F1724" s="13">
        <f>soli3(C1724,$A$3,Param!$J$4,Param!$J$5,Param!$J$6)</f>
        <v>3445.8</v>
      </c>
      <c r="G1724" s="3">
        <f>soli3grenz(C1724,$A$3,Param!$J$4,Param!$J$5,Param!$J$6)*100</f>
        <v>5.5</v>
      </c>
      <c r="H1724" s="13">
        <f t="shared" si="628"/>
        <v>66096.800000000003</v>
      </c>
      <c r="I1724" s="3">
        <f t="shared" si="627"/>
        <v>38.562893815635938</v>
      </c>
      <c r="J1724" s="13">
        <f t="shared" si="629"/>
        <v>44.309999999999995</v>
      </c>
      <c r="K1724" s="13">
        <f>tarifest3(A1724,$A$3,Param!$B$10,Param!$C$10,Param!$D$10,Param!$E$10,Param!$B$11,Param!$C$11,Param!$D$11,Param!$E$11)</f>
        <v>66997</v>
      </c>
      <c r="L1724" s="3">
        <f t="shared" si="638"/>
        <v>39.088098016336055</v>
      </c>
      <c r="M1724" s="3">
        <f>tarifest3grenz(A1724,$A$3,Param!$B$10,Param!$C$10,Param!$D$10,Param!$E$10,Param!$B$11,Param!$C$11,Param!$D$11,Param!$E$11)*100</f>
        <v>42</v>
      </c>
      <c r="N1724" s="3">
        <f t="shared" si="639"/>
        <v>52597</v>
      </c>
      <c r="O1724" s="3">
        <f t="shared" si="640"/>
        <v>30.686697782963829</v>
      </c>
      <c r="P1724" s="13">
        <f t="shared" si="630"/>
        <v>119979.99999999999</v>
      </c>
      <c r="Q1724" s="13">
        <f t="shared" si="641"/>
        <v>0</v>
      </c>
      <c r="R1724" s="13">
        <f>tarifest3(A1724-$K$3,$A$3,Param!$B$10,Param!$C$10,Param!$D$10,Param!$E$10,Param!$B$11,Param!$C$11,Param!$D$11,Param!$E$11)</f>
        <v>58357</v>
      </c>
      <c r="S1724" s="3">
        <f t="shared" si="642"/>
        <v>34.04725787631272</v>
      </c>
      <c r="T1724" s="3">
        <f>IF(A1724&lt;$K$3,$K$2,tarifest3grenz(A1724-$K$3,$A$3,Param!$B$10,Param!$C$10,Param!$D$10,Param!$E$10,Param!$B$11,Param!$C$11,Param!$D$11,Param!$E$11))*100</f>
        <v>42</v>
      </c>
      <c r="U1724" s="3">
        <f>MAX(K1724-tarifest3($K$3,$A$3,Param!$B$10,Param!$C$10,Param!$D$10,Param!$E$10,Param!$B$11,Param!$C$11,Param!$D$11,Param!$E$11),0)</f>
        <v>61767</v>
      </c>
      <c r="V1724" s="3">
        <f t="shared" si="643"/>
        <v>36.036756126021004</v>
      </c>
      <c r="W1724" s="3">
        <f t="shared" si="644"/>
        <v>42</v>
      </c>
      <c r="X1724" s="3">
        <f>soli3grenz(K1724,$A$3,Param!$J$9,Param!$J$10,Param!$J$11)*100</f>
        <v>5.5</v>
      </c>
      <c r="Y1724" s="13">
        <f t="shared" si="631"/>
        <v>61767</v>
      </c>
      <c r="Z1724" s="3">
        <f t="shared" si="645"/>
        <v>36.036756126021004</v>
      </c>
      <c r="AA1724" s="13">
        <f t="shared" si="632"/>
        <v>42</v>
      </c>
      <c r="AB1724" s="13">
        <f t="shared" si="633"/>
        <v>-4329.8000000000029</v>
      </c>
      <c r="AC1724" s="13">
        <f t="shared" si="634"/>
        <v>-2.5261376896149343</v>
      </c>
      <c r="AD1724" s="13">
        <f t="shared" si="635"/>
        <v>-2.3099999999999952</v>
      </c>
      <c r="AE1724" s="3">
        <f t="shared" si="636"/>
        <v>0</v>
      </c>
      <c r="AF1724" s="13">
        <f t="shared" si="649"/>
        <v>4329.8000000000029</v>
      </c>
      <c r="AG1724" s="13">
        <f t="shared" si="646"/>
        <v>2.5261376896149343</v>
      </c>
      <c r="AH1724" s="13">
        <f t="shared" si="650"/>
        <v>2.5261376896149343</v>
      </c>
    </row>
    <row r="1725" spans="1:34" x14ac:dyDescent="0.2">
      <c r="A1725" s="8">
        <f t="shared" si="647"/>
        <v>171500</v>
      </c>
      <c r="B1725" s="9">
        <f t="shared" si="648"/>
        <v>171.5</v>
      </c>
      <c r="C1725" s="13">
        <f>tarifest3(A1725,$A$3,Param!$B$5,Param!$C$5,Param!$D$5,Param!$E$5,Param!$B$6,Param!$C$6,Param!$D$6,Param!$E$6)</f>
        <v>62693</v>
      </c>
      <c r="D1725" s="3">
        <f t="shared" si="637"/>
        <v>36.555685131195339</v>
      </c>
      <c r="E1725" s="3">
        <f>tarifest3grenz(A1725,$A$3,Param!$B$5,Param!$C$5,Param!$D$5,Param!$E$5,Param!$B$6,Param!$C$6,Param!$D$6,Param!$E$6)*100</f>
        <v>42</v>
      </c>
      <c r="F1725" s="13">
        <f>soli3(C1725,$A$3,Param!$J$4,Param!$J$5,Param!$J$6)</f>
        <v>3448.11</v>
      </c>
      <c r="G1725" s="3">
        <f>soli3grenz(C1725,$A$3,Param!$J$4,Param!$J$5,Param!$J$6)*100</f>
        <v>5.5</v>
      </c>
      <c r="H1725" s="13">
        <f t="shared" si="628"/>
        <v>66141.11</v>
      </c>
      <c r="I1725" s="3">
        <f t="shared" ref="I1725:I1788" si="651">IF($A1725=0,0,H1725/$A1725*100)</f>
        <v>38.566244897959187</v>
      </c>
      <c r="J1725" s="13">
        <f t="shared" si="629"/>
        <v>44.309999999999995</v>
      </c>
      <c r="K1725" s="13">
        <f>tarifest3(A1725,$A$3,Param!$B$10,Param!$C$10,Param!$D$10,Param!$E$10,Param!$B$11,Param!$C$11,Param!$D$11,Param!$E$11)</f>
        <v>67039</v>
      </c>
      <c r="L1725" s="3">
        <f t="shared" si="638"/>
        <v>39.089795918367351</v>
      </c>
      <c r="M1725" s="3">
        <f>tarifest3grenz(A1725,$A$3,Param!$B$10,Param!$C$10,Param!$D$10,Param!$E$10,Param!$B$11,Param!$C$11,Param!$D$11,Param!$E$11)*100</f>
        <v>42</v>
      </c>
      <c r="N1725" s="3">
        <f t="shared" si="639"/>
        <v>52639</v>
      </c>
      <c r="O1725" s="3">
        <f t="shared" si="640"/>
        <v>30.6932944606414</v>
      </c>
      <c r="P1725" s="13">
        <f t="shared" si="630"/>
        <v>120049.99999999999</v>
      </c>
      <c r="Q1725" s="13">
        <f t="shared" si="641"/>
        <v>0</v>
      </c>
      <c r="R1725" s="13">
        <f>tarifest3(A1725-$K$3,$A$3,Param!$B$10,Param!$C$10,Param!$D$10,Param!$E$10,Param!$B$11,Param!$C$11,Param!$D$11,Param!$E$11)</f>
        <v>58399</v>
      </c>
      <c r="S1725" s="3">
        <f t="shared" si="642"/>
        <v>34.051895043731776</v>
      </c>
      <c r="T1725" s="3">
        <f>IF(A1725&lt;$K$3,$K$2,tarifest3grenz(A1725-$K$3,$A$3,Param!$B$10,Param!$C$10,Param!$D$10,Param!$E$10,Param!$B$11,Param!$C$11,Param!$D$11,Param!$E$11))*100</f>
        <v>42</v>
      </c>
      <c r="U1725" s="3">
        <f>MAX(K1725-tarifest3($K$3,$A$3,Param!$B$10,Param!$C$10,Param!$D$10,Param!$E$10,Param!$B$11,Param!$C$11,Param!$D$11,Param!$E$11),0)</f>
        <v>61809</v>
      </c>
      <c r="V1725" s="3">
        <f t="shared" si="643"/>
        <v>36.0402332361516</v>
      </c>
      <c r="W1725" s="3">
        <f t="shared" si="644"/>
        <v>42</v>
      </c>
      <c r="X1725" s="3">
        <f>soli3grenz(K1725,$A$3,Param!$J$9,Param!$J$10,Param!$J$11)*100</f>
        <v>5.5</v>
      </c>
      <c r="Y1725" s="13">
        <f t="shared" si="631"/>
        <v>61809</v>
      </c>
      <c r="Z1725" s="3">
        <f t="shared" si="645"/>
        <v>36.0402332361516</v>
      </c>
      <c r="AA1725" s="13">
        <f t="shared" si="632"/>
        <v>42</v>
      </c>
      <c r="AB1725" s="13">
        <f t="shared" si="633"/>
        <v>-4332.1100000000006</v>
      </c>
      <c r="AC1725" s="13">
        <f t="shared" si="634"/>
        <v>-2.526011661807587</v>
      </c>
      <c r="AD1725" s="13">
        <f t="shared" si="635"/>
        <v>-2.3099999999999952</v>
      </c>
      <c r="AE1725" s="3">
        <f t="shared" si="636"/>
        <v>0</v>
      </c>
      <c r="AF1725" s="13">
        <f t="shared" si="649"/>
        <v>4332.1100000000006</v>
      </c>
      <c r="AG1725" s="13">
        <f t="shared" si="646"/>
        <v>2.526011661807587</v>
      </c>
      <c r="AH1725" s="13">
        <f t="shared" si="650"/>
        <v>2.526011661807587</v>
      </c>
    </row>
    <row r="1726" spans="1:34" x14ac:dyDescent="0.2">
      <c r="A1726" s="8">
        <f t="shared" si="647"/>
        <v>171600</v>
      </c>
      <c r="B1726" s="9">
        <f t="shared" si="648"/>
        <v>171.6</v>
      </c>
      <c r="C1726" s="13">
        <f>tarifest3(A1726,$A$3,Param!$B$5,Param!$C$5,Param!$D$5,Param!$E$5,Param!$B$6,Param!$C$6,Param!$D$6,Param!$E$6)</f>
        <v>62735</v>
      </c>
      <c r="D1726" s="3">
        <f t="shared" si="637"/>
        <v>36.558857808857809</v>
      </c>
      <c r="E1726" s="3">
        <f>tarifest3grenz(A1726,$A$3,Param!$B$5,Param!$C$5,Param!$D$5,Param!$E$5,Param!$B$6,Param!$C$6,Param!$D$6,Param!$E$6)*100</f>
        <v>42</v>
      </c>
      <c r="F1726" s="13">
        <f>soli3(C1726,$A$3,Param!$J$4,Param!$J$5,Param!$J$6)</f>
        <v>3450.42</v>
      </c>
      <c r="G1726" s="3">
        <f>soli3grenz(C1726,$A$3,Param!$J$4,Param!$J$5,Param!$J$6)*100</f>
        <v>5.5</v>
      </c>
      <c r="H1726" s="13">
        <f t="shared" si="628"/>
        <v>66185.42</v>
      </c>
      <c r="I1726" s="3">
        <f t="shared" si="651"/>
        <v>38.569592074592073</v>
      </c>
      <c r="J1726" s="13">
        <f t="shared" si="629"/>
        <v>44.309999999999995</v>
      </c>
      <c r="K1726" s="13">
        <f>tarifest3(A1726,$A$3,Param!$B$10,Param!$C$10,Param!$D$10,Param!$E$10,Param!$B$11,Param!$C$11,Param!$D$11,Param!$E$11)</f>
        <v>67081</v>
      </c>
      <c r="L1726" s="3">
        <f t="shared" si="638"/>
        <v>39.091491841491845</v>
      </c>
      <c r="M1726" s="3">
        <f>tarifest3grenz(A1726,$A$3,Param!$B$10,Param!$C$10,Param!$D$10,Param!$E$10,Param!$B$11,Param!$C$11,Param!$D$11,Param!$E$11)*100</f>
        <v>42</v>
      </c>
      <c r="N1726" s="3">
        <f t="shared" si="639"/>
        <v>52681</v>
      </c>
      <c r="O1726" s="3">
        <f t="shared" si="640"/>
        <v>30.699883449883448</v>
      </c>
      <c r="P1726" s="13">
        <f t="shared" si="630"/>
        <v>120119.99999999999</v>
      </c>
      <c r="Q1726" s="13">
        <f t="shared" si="641"/>
        <v>0</v>
      </c>
      <c r="R1726" s="13">
        <f>tarifest3(A1726-$K$3,$A$3,Param!$B$10,Param!$C$10,Param!$D$10,Param!$E$10,Param!$B$11,Param!$C$11,Param!$D$11,Param!$E$11)</f>
        <v>58441</v>
      </c>
      <c r="S1726" s="3">
        <f t="shared" si="642"/>
        <v>34.056526806526804</v>
      </c>
      <c r="T1726" s="3">
        <f>IF(A1726&lt;$K$3,$K$2,tarifest3grenz(A1726-$K$3,$A$3,Param!$B$10,Param!$C$10,Param!$D$10,Param!$E$10,Param!$B$11,Param!$C$11,Param!$D$11,Param!$E$11))*100</f>
        <v>42</v>
      </c>
      <c r="U1726" s="3">
        <f>MAX(K1726-tarifest3($K$3,$A$3,Param!$B$10,Param!$C$10,Param!$D$10,Param!$E$10,Param!$B$11,Param!$C$11,Param!$D$11,Param!$E$11),0)</f>
        <v>61851</v>
      </c>
      <c r="V1726" s="3">
        <f t="shared" si="643"/>
        <v>36.043706293706293</v>
      </c>
      <c r="W1726" s="3">
        <f t="shared" si="644"/>
        <v>42</v>
      </c>
      <c r="X1726" s="3">
        <f>soli3grenz(K1726,$A$3,Param!$J$9,Param!$J$10,Param!$J$11)*100</f>
        <v>5.5</v>
      </c>
      <c r="Y1726" s="13">
        <f t="shared" si="631"/>
        <v>61851</v>
      </c>
      <c r="Z1726" s="3">
        <f t="shared" si="645"/>
        <v>36.043706293706293</v>
      </c>
      <c r="AA1726" s="13">
        <f t="shared" si="632"/>
        <v>42</v>
      </c>
      <c r="AB1726" s="13">
        <f t="shared" si="633"/>
        <v>-4334.4199999999983</v>
      </c>
      <c r="AC1726" s="13">
        <f t="shared" si="634"/>
        <v>-2.5258857808857798</v>
      </c>
      <c r="AD1726" s="13">
        <f t="shared" si="635"/>
        <v>-2.3099999999999952</v>
      </c>
      <c r="AE1726" s="3">
        <f t="shared" si="636"/>
        <v>0</v>
      </c>
      <c r="AF1726" s="13">
        <f t="shared" si="649"/>
        <v>4334.4199999999983</v>
      </c>
      <c r="AG1726" s="13">
        <f t="shared" si="646"/>
        <v>2.5258857808857798</v>
      </c>
      <c r="AH1726" s="13">
        <f t="shared" si="650"/>
        <v>2.5258857808857798</v>
      </c>
    </row>
    <row r="1727" spans="1:34" x14ac:dyDescent="0.2">
      <c r="A1727" s="8">
        <f t="shared" si="647"/>
        <v>171700</v>
      </c>
      <c r="B1727" s="9">
        <f t="shared" si="648"/>
        <v>171.7</v>
      </c>
      <c r="C1727" s="13">
        <f>tarifest3(A1727,$A$3,Param!$B$5,Param!$C$5,Param!$D$5,Param!$E$5,Param!$B$6,Param!$C$6,Param!$D$6,Param!$E$6)</f>
        <v>62777</v>
      </c>
      <c r="D1727" s="3">
        <f t="shared" si="637"/>
        <v>36.562026790914388</v>
      </c>
      <c r="E1727" s="3">
        <f>tarifest3grenz(A1727,$A$3,Param!$B$5,Param!$C$5,Param!$D$5,Param!$E$5,Param!$B$6,Param!$C$6,Param!$D$6,Param!$E$6)*100</f>
        <v>42</v>
      </c>
      <c r="F1727" s="13">
        <f>soli3(C1727,$A$3,Param!$J$4,Param!$J$5,Param!$J$6)</f>
        <v>3452.73</v>
      </c>
      <c r="G1727" s="3">
        <f>soli3grenz(C1727,$A$3,Param!$J$4,Param!$J$5,Param!$J$6)*100</f>
        <v>5.5</v>
      </c>
      <c r="H1727" s="13">
        <f t="shared" si="628"/>
        <v>66229.73</v>
      </c>
      <c r="I1727" s="3">
        <f t="shared" si="651"/>
        <v>38.572935352358762</v>
      </c>
      <c r="J1727" s="13">
        <f t="shared" si="629"/>
        <v>44.309999999999995</v>
      </c>
      <c r="K1727" s="13">
        <f>tarifest3(A1727,$A$3,Param!$B$10,Param!$C$10,Param!$D$10,Param!$E$10,Param!$B$11,Param!$C$11,Param!$D$11,Param!$E$11)</f>
        <v>67123</v>
      </c>
      <c r="L1727" s="3">
        <f t="shared" si="638"/>
        <v>39.093185789167151</v>
      </c>
      <c r="M1727" s="3">
        <f>tarifest3grenz(A1727,$A$3,Param!$B$10,Param!$C$10,Param!$D$10,Param!$E$10,Param!$B$11,Param!$C$11,Param!$D$11,Param!$E$11)*100</f>
        <v>42</v>
      </c>
      <c r="N1727" s="3">
        <f t="shared" si="639"/>
        <v>52723</v>
      </c>
      <c r="O1727" s="3">
        <f t="shared" si="640"/>
        <v>30.706464764123471</v>
      </c>
      <c r="P1727" s="13">
        <f t="shared" si="630"/>
        <v>120189.99999999999</v>
      </c>
      <c r="Q1727" s="13">
        <f t="shared" si="641"/>
        <v>0</v>
      </c>
      <c r="R1727" s="13">
        <f>tarifest3(A1727-$K$3,$A$3,Param!$B$10,Param!$C$10,Param!$D$10,Param!$E$10,Param!$B$11,Param!$C$11,Param!$D$11,Param!$E$11)</f>
        <v>58483</v>
      </c>
      <c r="S1727" s="3">
        <f t="shared" si="642"/>
        <v>34.061153174140948</v>
      </c>
      <c r="T1727" s="3">
        <f>IF(A1727&lt;$K$3,$K$2,tarifest3grenz(A1727-$K$3,$A$3,Param!$B$10,Param!$C$10,Param!$D$10,Param!$E$10,Param!$B$11,Param!$C$11,Param!$D$11,Param!$E$11))*100</f>
        <v>42</v>
      </c>
      <c r="U1727" s="3">
        <f>MAX(K1727-tarifest3($K$3,$A$3,Param!$B$10,Param!$C$10,Param!$D$10,Param!$E$10,Param!$B$11,Param!$C$11,Param!$D$11,Param!$E$11),0)</f>
        <v>61893</v>
      </c>
      <c r="V1727" s="3">
        <f t="shared" si="643"/>
        <v>36.047175305765869</v>
      </c>
      <c r="W1727" s="3">
        <f t="shared" si="644"/>
        <v>42</v>
      </c>
      <c r="X1727" s="3">
        <f>soli3grenz(K1727,$A$3,Param!$J$9,Param!$J$10,Param!$J$11)*100</f>
        <v>5.5</v>
      </c>
      <c r="Y1727" s="13">
        <f t="shared" si="631"/>
        <v>61893</v>
      </c>
      <c r="Z1727" s="3">
        <f t="shared" si="645"/>
        <v>36.047175305765869</v>
      </c>
      <c r="AA1727" s="13">
        <f t="shared" si="632"/>
        <v>42</v>
      </c>
      <c r="AB1727" s="13">
        <f t="shared" si="633"/>
        <v>-4336.7299999999959</v>
      </c>
      <c r="AC1727" s="13">
        <f t="shared" si="634"/>
        <v>-2.5257600465928931</v>
      </c>
      <c r="AD1727" s="13">
        <f t="shared" si="635"/>
        <v>-2.3099999999999952</v>
      </c>
      <c r="AE1727" s="3">
        <f t="shared" si="636"/>
        <v>0</v>
      </c>
      <c r="AF1727" s="13">
        <f t="shared" si="649"/>
        <v>4336.7299999999959</v>
      </c>
      <c r="AG1727" s="13">
        <f t="shared" si="646"/>
        <v>2.5257600465928931</v>
      </c>
      <c r="AH1727" s="13">
        <f t="shared" si="650"/>
        <v>2.5257600465928931</v>
      </c>
    </row>
    <row r="1728" spans="1:34" x14ac:dyDescent="0.2">
      <c r="A1728" s="8">
        <f t="shared" si="647"/>
        <v>171800</v>
      </c>
      <c r="B1728" s="9">
        <f t="shared" si="648"/>
        <v>171.8</v>
      </c>
      <c r="C1728" s="13">
        <f>tarifest3(A1728,$A$3,Param!$B$5,Param!$C$5,Param!$D$5,Param!$E$5,Param!$B$6,Param!$C$6,Param!$D$6,Param!$E$6)</f>
        <v>62819</v>
      </c>
      <c r="D1728" s="3">
        <f t="shared" si="637"/>
        <v>36.565192083818395</v>
      </c>
      <c r="E1728" s="3">
        <f>tarifest3grenz(A1728,$A$3,Param!$B$5,Param!$C$5,Param!$D$5,Param!$E$5,Param!$B$6,Param!$C$6,Param!$D$6,Param!$E$6)*100</f>
        <v>42</v>
      </c>
      <c r="F1728" s="13">
        <f>soli3(C1728,$A$3,Param!$J$4,Param!$J$5,Param!$J$6)</f>
        <v>3455.04</v>
      </c>
      <c r="G1728" s="3">
        <f>soli3grenz(C1728,$A$3,Param!$J$4,Param!$J$5,Param!$J$6)*100</f>
        <v>5.5</v>
      </c>
      <c r="H1728" s="13">
        <f t="shared" si="628"/>
        <v>66274.039999999994</v>
      </c>
      <c r="I1728" s="3">
        <f t="shared" si="651"/>
        <v>38.576274738067518</v>
      </c>
      <c r="J1728" s="13">
        <f t="shared" si="629"/>
        <v>44.309999999999995</v>
      </c>
      <c r="K1728" s="13">
        <f>tarifest3(A1728,$A$3,Param!$B$10,Param!$C$10,Param!$D$10,Param!$E$10,Param!$B$11,Param!$C$11,Param!$D$11,Param!$E$11)</f>
        <v>67165</v>
      </c>
      <c r="L1728" s="3">
        <f t="shared" si="638"/>
        <v>39.094877764842842</v>
      </c>
      <c r="M1728" s="3">
        <f>tarifest3grenz(A1728,$A$3,Param!$B$10,Param!$C$10,Param!$D$10,Param!$E$10,Param!$B$11,Param!$C$11,Param!$D$11,Param!$E$11)*100</f>
        <v>42</v>
      </c>
      <c r="N1728" s="3">
        <f t="shared" si="639"/>
        <v>52765</v>
      </c>
      <c r="O1728" s="3">
        <f t="shared" si="640"/>
        <v>30.713038416763677</v>
      </c>
      <c r="P1728" s="13">
        <f t="shared" si="630"/>
        <v>120259.99999999999</v>
      </c>
      <c r="Q1728" s="13">
        <f t="shared" si="641"/>
        <v>0</v>
      </c>
      <c r="R1728" s="13">
        <f>tarifest3(A1728-$K$3,$A$3,Param!$B$10,Param!$C$10,Param!$D$10,Param!$E$10,Param!$B$11,Param!$C$11,Param!$D$11,Param!$E$11)</f>
        <v>58525</v>
      </c>
      <c r="S1728" s="3">
        <f t="shared" si="642"/>
        <v>34.065774155995342</v>
      </c>
      <c r="T1728" s="3">
        <f>IF(A1728&lt;$K$3,$K$2,tarifest3grenz(A1728-$K$3,$A$3,Param!$B$10,Param!$C$10,Param!$D$10,Param!$E$10,Param!$B$11,Param!$C$11,Param!$D$11,Param!$E$11))*100</f>
        <v>42</v>
      </c>
      <c r="U1728" s="3">
        <f>MAX(K1728-tarifest3($K$3,$A$3,Param!$B$10,Param!$C$10,Param!$D$10,Param!$E$10,Param!$B$11,Param!$C$11,Param!$D$11,Param!$E$11),0)</f>
        <v>61935</v>
      </c>
      <c r="V1728" s="3">
        <f t="shared" si="643"/>
        <v>36.050640279394649</v>
      </c>
      <c r="W1728" s="3">
        <f t="shared" si="644"/>
        <v>42</v>
      </c>
      <c r="X1728" s="3">
        <f>soli3grenz(K1728,$A$3,Param!$J$9,Param!$J$10,Param!$J$11)*100</f>
        <v>5.5</v>
      </c>
      <c r="Y1728" s="13">
        <f t="shared" si="631"/>
        <v>61935</v>
      </c>
      <c r="Z1728" s="3">
        <f t="shared" si="645"/>
        <v>36.050640279394649</v>
      </c>
      <c r="AA1728" s="13">
        <f t="shared" si="632"/>
        <v>42</v>
      </c>
      <c r="AB1728" s="13">
        <f t="shared" si="633"/>
        <v>-4339.0399999999936</v>
      </c>
      <c r="AC1728" s="13">
        <f t="shared" si="634"/>
        <v>-2.5256344586728687</v>
      </c>
      <c r="AD1728" s="13">
        <f t="shared" si="635"/>
        <v>-2.3099999999999952</v>
      </c>
      <c r="AE1728" s="3">
        <f t="shared" si="636"/>
        <v>0</v>
      </c>
      <c r="AF1728" s="13">
        <f t="shared" si="649"/>
        <v>4339.0399999999936</v>
      </c>
      <c r="AG1728" s="13">
        <f t="shared" si="646"/>
        <v>2.5256344586728687</v>
      </c>
      <c r="AH1728" s="13">
        <f t="shared" si="650"/>
        <v>2.5256344586728687</v>
      </c>
    </row>
    <row r="1729" spans="1:34" x14ac:dyDescent="0.2">
      <c r="A1729" s="8">
        <f t="shared" si="647"/>
        <v>171900</v>
      </c>
      <c r="B1729" s="9">
        <f t="shared" si="648"/>
        <v>171.9</v>
      </c>
      <c r="C1729" s="13">
        <f>tarifest3(A1729,$A$3,Param!$B$5,Param!$C$5,Param!$D$5,Param!$E$5,Param!$B$6,Param!$C$6,Param!$D$6,Param!$E$6)</f>
        <v>62861</v>
      </c>
      <c r="D1729" s="3">
        <f t="shared" si="637"/>
        <v>36.568353694008145</v>
      </c>
      <c r="E1729" s="3">
        <f>tarifest3grenz(A1729,$A$3,Param!$B$5,Param!$C$5,Param!$D$5,Param!$E$5,Param!$B$6,Param!$C$6,Param!$D$6,Param!$E$6)*100</f>
        <v>42</v>
      </c>
      <c r="F1729" s="13">
        <f>soli3(C1729,$A$3,Param!$J$4,Param!$J$5,Param!$J$6)</f>
        <v>3457.35</v>
      </c>
      <c r="G1729" s="3">
        <f>soli3grenz(C1729,$A$3,Param!$J$4,Param!$J$5,Param!$J$6)*100</f>
        <v>5.5</v>
      </c>
      <c r="H1729" s="13">
        <f t="shared" si="628"/>
        <v>66318.350000000006</v>
      </c>
      <c r="I1729" s="3">
        <f t="shared" si="651"/>
        <v>38.579610238510767</v>
      </c>
      <c r="J1729" s="13">
        <f t="shared" si="629"/>
        <v>44.309999999999995</v>
      </c>
      <c r="K1729" s="13">
        <f>tarifest3(A1729,$A$3,Param!$B$10,Param!$C$10,Param!$D$10,Param!$E$10,Param!$B$11,Param!$C$11,Param!$D$11,Param!$E$11)</f>
        <v>67207</v>
      </c>
      <c r="L1729" s="3">
        <f t="shared" si="638"/>
        <v>39.096567771960444</v>
      </c>
      <c r="M1729" s="3">
        <f>tarifest3grenz(A1729,$A$3,Param!$B$10,Param!$C$10,Param!$D$10,Param!$E$10,Param!$B$11,Param!$C$11,Param!$D$11,Param!$E$11)*100</f>
        <v>42</v>
      </c>
      <c r="N1729" s="3">
        <f t="shared" si="639"/>
        <v>52807</v>
      </c>
      <c r="O1729" s="3">
        <f t="shared" si="640"/>
        <v>30.719604421175102</v>
      </c>
      <c r="P1729" s="13">
        <f t="shared" si="630"/>
        <v>120329.99999999999</v>
      </c>
      <c r="Q1729" s="13">
        <f t="shared" si="641"/>
        <v>0</v>
      </c>
      <c r="R1729" s="13">
        <f>tarifest3(A1729-$K$3,$A$3,Param!$B$10,Param!$C$10,Param!$D$10,Param!$E$10,Param!$B$11,Param!$C$11,Param!$D$11,Param!$E$11)</f>
        <v>58567</v>
      </c>
      <c r="S1729" s="3">
        <f t="shared" si="642"/>
        <v>34.070389761489238</v>
      </c>
      <c r="T1729" s="3">
        <f>IF(A1729&lt;$K$3,$K$2,tarifest3grenz(A1729-$K$3,$A$3,Param!$B$10,Param!$C$10,Param!$D$10,Param!$E$10,Param!$B$11,Param!$C$11,Param!$D$11,Param!$E$11))*100</f>
        <v>42</v>
      </c>
      <c r="U1729" s="3">
        <f>MAX(K1729-tarifest3($K$3,$A$3,Param!$B$10,Param!$C$10,Param!$D$10,Param!$E$10,Param!$B$11,Param!$C$11,Param!$D$11,Param!$E$11),0)</f>
        <v>61977</v>
      </c>
      <c r="V1729" s="3">
        <f t="shared" si="643"/>
        <v>36.054101221640487</v>
      </c>
      <c r="W1729" s="3">
        <f t="shared" si="644"/>
        <v>42</v>
      </c>
      <c r="X1729" s="3">
        <f>soli3grenz(K1729,$A$3,Param!$J$9,Param!$J$10,Param!$J$11)*100</f>
        <v>5.5</v>
      </c>
      <c r="Y1729" s="13">
        <f t="shared" si="631"/>
        <v>61977</v>
      </c>
      <c r="Z1729" s="3">
        <f t="shared" si="645"/>
        <v>36.054101221640487</v>
      </c>
      <c r="AA1729" s="13">
        <f t="shared" si="632"/>
        <v>42</v>
      </c>
      <c r="AB1729" s="13">
        <f t="shared" si="633"/>
        <v>-4341.3500000000058</v>
      </c>
      <c r="AC1729" s="13">
        <f t="shared" si="634"/>
        <v>-2.5255090168702807</v>
      </c>
      <c r="AD1729" s="13">
        <f t="shared" si="635"/>
        <v>-2.3099999999999952</v>
      </c>
      <c r="AE1729" s="3">
        <f t="shared" si="636"/>
        <v>0</v>
      </c>
      <c r="AF1729" s="13">
        <f t="shared" si="649"/>
        <v>4341.3500000000058</v>
      </c>
      <c r="AG1729" s="13">
        <f t="shared" si="646"/>
        <v>2.5255090168702807</v>
      </c>
      <c r="AH1729" s="13">
        <f t="shared" si="650"/>
        <v>2.5255090168702807</v>
      </c>
    </row>
    <row r="1730" spans="1:34" x14ac:dyDescent="0.2">
      <c r="A1730" s="8">
        <f t="shared" si="647"/>
        <v>172000</v>
      </c>
      <c r="B1730" s="9">
        <f t="shared" si="648"/>
        <v>172</v>
      </c>
      <c r="C1730" s="13">
        <f>tarifest3(A1730,$A$3,Param!$B$5,Param!$C$5,Param!$D$5,Param!$E$5,Param!$B$6,Param!$C$6,Param!$D$6,Param!$E$6)</f>
        <v>62903</v>
      </c>
      <c r="D1730" s="3">
        <f t="shared" si="637"/>
        <v>36.571511627906979</v>
      </c>
      <c r="E1730" s="3">
        <f>tarifest3grenz(A1730,$A$3,Param!$B$5,Param!$C$5,Param!$D$5,Param!$E$5,Param!$B$6,Param!$C$6,Param!$D$6,Param!$E$6)*100</f>
        <v>42</v>
      </c>
      <c r="F1730" s="13">
        <f>soli3(C1730,$A$3,Param!$J$4,Param!$J$5,Param!$J$6)</f>
        <v>3459.66</v>
      </c>
      <c r="G1730" s="3">
        <f>soli3grenz(C1730,$A$3,Param!$J$4,Param!$J$5,Param!$J$6)*100</f>
        <v>5.5</v>
      </c>
      <c r="H1730" s="13">
        <f t="shared" si="628"/>
        <v>66362.66</v>
      </c>
      <c r="I1730" s="3">
        <f t="shared" si="651"/>
        <v>38.58294186046512</v>
      </c>
      <c r="J1730" s="13">
        <f t="shared" si="629"/>
        <v>44.309999999999995</v>
      </c>
      <c r="K1730" s="13">
        <f>tarifest3(A1730,$A$3,Param!$B$10,Param!$C$10,Param!$D$10,Param!$E$10,Param!$B$11,Param!$C$11,Param!$D$11,Param!$E$11)</f>
        <v>67249</v>
      </c>
      <c r="L1730" s="3">
        <f t="shared" si="638"/>
        <v>39.098255813953486</v>
      </c>
      <c r="M1730" s="3">
        <f>tarifest3grenz(A1730,$A$3,Param!$B$10,Param!$C$10,Param!$D$10,Param!$E$10,Param!$B$11,Param!$C$11,Param!$D$11,Param!$E$11)*100</f>
        <v>42</v>
      </c>
      <c r="N1730" s="3">
        <f t="shared" si="639"/>
        <v>52849</v>
      </c>
      <c r="O1730" s="3">
        <f t="shared" si="640"/>
        <v>30.726162790697675</v>
      </c>
      <c r="P1730" s="13">
        <f t="shared" si="630"/>
        <v>120399.99999999999</v>
      </c>
      <c r="Q1730" s="13">
        <f t="shared" si="641"/>
        <v>0</v>
      </c>
      <c r="R1730" s="13">
        <f>tarifest3(A1730-$K$3,$A$3,Param!$B$10,Param!$C$10,Param!$D$10,Param!$E$10,Param!$B$11,Param!$C$11,Param!$D$11,Param!$E$11)</f>
        <v>58609</v>
      </c>
      <c r="S1730" s="3">
        <f t="shared" si="642"/>
        <v>34.075000000000003</v>
      </c>
      <c r="T1730" s="3">
        <f>IF(A1730&lt;$K$3,$K$2,tarifest3grenz(A1730-$K$3,$A$3,Param!$B$10,Param!$C$10,Param!$D$10,Param!$E$10,Param!$B$11,Param!$C$11,Param!$D$11,Param!$E$11))*100</f>
        <v>42</v>
      </c>
      <c r="U1730" s="3">
        <f>MAX(K1730-tarifest3($K$3,$A$3,Param!$B$10,Param!$C$10,Param!$D$10,Param!$E$10,Param!$B$11,Param!$C$11,Param!$D$11,Param!$E$11),0)</f>
        <v>62019</v>
      </c>
      <c r="V1730" s="3">
        <f t="shared" si="643"/>
        <v>36.057558139534883</v>
      </c>
      <c r="W1730" s="3">
        <f t="shared" si="644"/>
        <v>42</v>
      </c>
      <c r="X1730" s="3">
        <f>soli3grenz(K1730,$A$3,Param!$J$9,Param!$J$10,Param!$J$11)*100</f>
        <v>5.5</v>
      </c>
      <c r="Y1730" s="13">
        <f t="shared" si="631"/>
        <v>62019</v>
      </c>
      <c r="Z1730" s="3">
        <f t="shared" si="645"/>
        <v>36.057558139534883</v>
      </c>
      <c r="AA1730" s="13">
        <f t="shared" si="632"/>
        <v>42</v>
      </c>
      <c r="AB1730" s="13">
        <f t="shared" si="633"/>
        <v>-4343.6600000000035</v>
      </c>
      <c r="AC1730" s="13">
        <f t="shared" si="634"/>
        <v>-2.5253837209302361</v>
      </c>
      <c r="AD1730" s="13">
        <f t="shared" si="635"/>
        <v>-2.3099999999999952</v>
      </c>
      <c r="AE1730" s="3">
        <f t="shared" si="636"/>
        <v>0</v>
      </c>
      <c r="AF1730" s="13">
        <f t="shared" si="649"/>
        <v>4343.6600000000035</v>
      </c>
      <c r="AG1730" s="13">
        <f t="shared" si="646"/>
        <v>2.5253837209302361</v>
      </c>
      <c r="AH1730" s="13">
        <f t="shared" si="650"/>
        <v>2.5253837209302361</v>
      </c>
    </row>
    <row r="1731" spans="1:34" x14ac:dyDescent="0.2">
      <c r="A1731" s="8">
        <f t="shared" si="647"/>
        <v>172100</v>
      </c>
      <c r="B1731" s="9">
        <f t="shared" si="648"/>
        <v>172.1</v>
      </c>
      <c r="C1731" s="13">
        <f>tarifest3(A1731,$A$3,Param!$B$5,Param!$C$5,Param!$D$5,Param!$E$5,Param!$B$6,Param!$C$6,Param!$D$6,Param!$E$6)</f>
        <v>62945</v>
      </c>
      <c r="D1731" s="3">
        <f t="shared" si="637"/>
        <v>36.574665891923303</v>
      </c>
      <c r="E1731" s="3">
        <f>tarifest3grenz(A1731,$A$3,Param!$B$5,Param!$C$5,Param!$D$5,Param!$E$5,Param!$B$6,Param!$C$6,Param!$D$6,Param!$E$6)*100</f>
        <v>42</v>
      </c>
      <c r="F1731" s="13">
        <f>soli3(C1731,$A$3,Param!$J$4,Param!$J$5,Param!$J$6)</f>
        <v>3461.97</v>
      </c>
      <c r="G1731" s="3">
        <f>soli3grenz(C1731,$A$3,Param!$J$4,Param!$J$5,Param!$J$6)*100</f>
        <v>5.5</v>
      </c>
      <c r="H1731" s="13">
        <f t="shared" si="628"/>
        <v>66406.97</v>
      </c>
      <c r="I1731" s="3">
        <f t="shared" si="651"/>
        <v>38.58626961069146</v>
      </c>
      <c r="J1731" s="13">
        <f t="shared" si="629"/>
        <v>44.309999999999995</v>
      </c>
      <c r="K1731" s="13">
        <f>tarifest3(A1731,$A$3,Param!$B$10,Param!$C$10,Param!$D$10,Param!$E$10,Param!$B$11,Param!$C$11,Param!$D$11,Param!$E$11)</f>
        <v>67291</v>
      </c>
      <c r="L1731" s="3">
        <f t="shared" si="638"/>
        <v>39.099941894247529</v>
      </c>
      <c r="M1731" s="3">
        <f>tarifest3grenz(A1731,$A$3,Param!$B$10,Param!$C$10,Param!$D$10,Param!$E$10,Param!$B$11,Param!$C$11,Param!$D$11,Param!$E$11)*100</f>
        <v>42</v>
      </c>
      <c r="N1731" s="3">
        <f t="shared" si="639"/>
        <v>52891</v>
      </c>
      <c r="O1731" s="3">
        <f t="shared" si="640"/>
        <v>30.732713538640326</v>
      </c>
      <c r="P1731" s="13">
        <f t="shared" si="630"/>
        <v>120469.99999999999</v>
      </c>
      <c r="Q1731" s="13">
        <f t="shared" si="641"/>
        <v>0</v>
      </c>
      <c r="R1731" s="13">
        <f>tarifest3(A1731-$K$3,$A$3,Param!$B$10,Param!$C$10,Param!$D$10,Param!$E$10,Param!$B$11,Param!$C$11,Param!$D$11,Param!$E$11)</f>
        <v>58651</v>
      </c>
      <c r="S1731" s="3">
        <f t="shared" si="642"/>
        <v>34.07960488088321</v>
      </c>
      <c r="T1731" s="3">
        <f>IF(A1731&lt;$K$3,$K$2,tarifest3grenz(A1731-$K$3,$A$3,Param!$B$10,Param!$C$10,Param!$D$10,Param!$E$10,Param!$B$11,Param!$C$11,Param!$D$11,Param!$E$11))*100</f>
        <v>42</v>
      </c>
      <c r="U1731" s="3">
        <f>MAX(K1731-tarifest3($K$3,$A$3,Param!$B$10,Param!$C$10,Param!$D$10,Param!$E$10,Param!$B$11,Param!$C$11,Param!$D$11,Param!$E$11),0)</f>
        <v>62061</v>
      </c>
      <c r="V1731" s="3">
        <f t="shared" si="643"/>
        <v>36.061011040092971</v>
      </c>
      <c r="W1731" s="3">
        <f t="shared" si="644"/>
        <v>42</v>
      </c>
      <c r="X1731" s="3">
        <f>soli3grenz(K1731,$A$3,Param!$J$9,Param!$J$10,Param!$J$11)*100</f>
        <v>5.5</v>
      </c>
      <c r="Y1731" s="13">
        <f t="shared" si="631"/>
        <v>62061</v>
      </c>
      <c r="Z1731" s="3">
        <f t="shared" si="645"/>
        <v>36.061011040092971</v>
      </c>
      <c r="AA1731" s="13">
        <f t="shared" si="632"/>
        <v>42</v>
      </c>
      <c r="AB1731" s="13">
        <f t="shared" si="633"/>
        <v>-4345.9700000000012</v>
      </c>
      <c r="AC1731" s="13">
        <f t="shared" si="634"/>
        <v>-2.5252585705984885</v>
      </c>
      <c r="AD1731" s="13">
        <f t="shared" si="635"/>
        <v>-2.3099999999999952</v>
      </c>
      <c r="AE1731" s="3">
        <f t="shared" si="636"/>
        <v>0</v>
      </c>
      <c r="AF1731" s="13">
        <f t="shared" si="649"/>
        <v>4345.9700000000012</v>
      </c>
      <c r="AG1731" s="13">
        <f t="shared" si="646"/>
        <v>2.5252585705984885</v>
      </c>
      <c r="AH1731" s="13">
        <f t="shared" si="650"/>
        <v>2.5252585705984885</v>
      </c>
    </row>
    <row r="1732" spans="1:34" x14ac:dyDescent="0.2">
      <c r="A1732" s="8">
        <f t="shared" si="647"/>
        <v>172200</v>
      </c>
      <c r="B1732" s="9">
        <f t="shared" si="648"/>
        <v>172.2</v>
      </c>
      <c r="C1732" s="13">
        <f>tarifest3(A1732,$A$3,Param!$B$5,Param!$C$5,Param!$D$5,Param!$E$5,Param!$B$6,Param!$C$6,Param!$D$6,Param!$E$6)</f>
        <v>62987</v>
      </c>
      <c r="D1732" s="3">
        <f t="shared" si="637"/>
        <v>36.577816492450637</v>
      </c>
      <c r="E1732" s="3">
        <f>tarifest3grenz(A1732,$A$3,Param!$B$5,Param!$C$5,Param!$D$5,Param!$E$5,Param!$B$6,Param!$C$6,Param!$D$6,Param!$E$6)*100</f>
        <v>42</v>
      </c>
      <c r="F1732" s="13">
        <f>soli3(C1732,$A$3,Param!$J$4,Param!$J$5,Param!$J$6)</f>
        <v>3464.28</v>
      </c>
      <c r="G1732" s="3">
        <f>soli3grenz(C1732,$A$3,Param!$J$4,Param!$J$5,Param!$J$6)*100</f>
        <v>5.5</v>
      </c>
      <c r="H1732" s="13">
        <f t="shared" si="628"/>
        <v>66451.28</v>
      </c>
      <c r="I1732" s="3">
        <f t="shared" si="651"/>
        <v>38.589593495934963</v>
      </c>
      <c r="J1732" s="13">
        <f t="shared" si="629"/>
        <v>44.309999999999995</v>
      </c>
      <c r="K1732" s="13">
        <f>tarifest3(A1732,$A$3,Param!$B$10,Param!$C$10,Param!$D$10,Param!$E$10,Param!$B$11,Param!$C$11,Param!$D$11,Param!$E$11)</f>
        <v>67333</v>
      </c>
      <c r="L1732" s="3">
        <f t="shared" si="638"/>
        <v>39.101626016260163</v>
      </c>
      <c r="M1732" s="3">
        <f>tarifest3grenz(A1732,$A$3,Param!$B$10,Param!$C$10,Param!$D$10,Param!$E$10,Param!$B$11,Param!$C$11,Param!$D$11,Param!$E$11)*100</f>
        <v>42</v>
      </c>
      <c r="N1732" s="3">
        <f t="shared" si="639"/>
        <v>52933</v>
      </c>
      <c r="O1732" s="3">
        <f t="shared" si="640"/>
        <v>30.73925667828107</v>
      </c>
      <c r="P1732" s="13">
        <f t="shared" si="630"/>
        <v>120539.99999999999</v>
      </c>
      <c r="Q1732" s="13">
        <f t="shared" si="641"/>
        <v>0</v>
      </c>
      <c r="R1732" s="13">
        <f>tarifest3(A1732-$K$3,$A$3,Param!$B$10,Param!$C$10,Param!$D$10,Param!$E$10,Param!$B$11,Param!$C$11,Param!$D$11,Param!$E$11)</f>
        <v>58693</v>
      </c>
      <c r="S1732" s="3">
        <f t="shared" si="642"/>
        <v>34.084204413472705</v>
      </c>
      <c r="T1732" s="3">
        <f>IF(A1732&lt;$K$3,$K$2,tarifest3grenz(A1732-$K$3,$A$3,Param!$B$10,Param!$C$10,Param!$D$10,Param!$E$10,Param!$B$11,Param!$C$11,Param!$D$11,Param!$E$11))*100</f>
        <v>42</v>
      </c>
      <c r="U1732" s="3">
        <f>MAX(K1732-tarifest3($K$3,$A$3,Param!$B$10,Param!$C$10,Param!$D$10,Param!$E$10,Param!$B$11,Param!$C$11,Param!$D$11,Param!$E$11),0)</f>
        <v>62103</v>
      </c>
      <c r="V1732" s="3">
        <f t="shared" si="643"/>
        <v>36.064459930313589</v>
      </c>
      <c r="W1732" s="3">
        <f t="shared" si="644"/>
        <v>42</v>
      </c>
      <c r="X1732" s="3">
        <f>soli3grenz(K1732,$A$3,Param!$J$9,Param!$J$10,Param!$J$11)*100</f>
        <v>5.5</v>
      </c>
      <c r="Y1732" s="13">
        <f t="shared" si="631"/>
        <v>62103</v>
      </c>
      <c r="Z1732" s="3">
        <f t="shared" si="645"/>
        <v>36.064459930313589</v>
      </c>
      <c r="AA1732" s="13">
        <f t="shared" si="632"/>
        <v>42</v>
      </c>
      <c r="AB1732" s="13">
        <f t="shared" si="633"/>
        <v>-4348.2799999999988</v>
      </c>
      <c r="AC1732" s="13">
        <f t="shared" si="634"/>
        <v>-2.525133565621374</v>
      </c>
      <c r="AD1732" s="13">
        <f t="shared" si="635"/>
        <v>-2.3099999999999952</v>
      </c>
      <c r="AE1732" s="3">
        <f t="shared" si="636"/>
        <v>0</v>
      </c>
      <c r="AF1732" s="13">
        <f t="shared" si="649"/>
        <v>4348.2799999999988</v>
      </c>
      <c r="AG1732" s="13">
        <f t="shared" si="646"/>
        <v>2.525133565621374</v>
      </c>
      <c r="AH1732" s="13">
        <f t="shared" si="650"/>
        <v>2.525133565621374</v>
      </c>
    </row>
    <row r="1733" spans="1:34" x14ac:dyDescent="0.2">
      <c r="A1733" s="8">
        <f t="shared" si="647"/>
        <v>172300</v>
      </c>
      <c r="B1733" s="9">
        <f t="shared" si="648"/>
        <v>172.3</v>
      </c>
      <c r="C1733" s="13">
        <f>tarifest3(A1733,$A$3,Param!$B$5,Param!$C$5,Param!$D$5,Param!$E$5,Param!$B$6,Param!$C$6,Param!$D$6,Param!$E$6)</f>
        <v>63029</v>
      </c>
      <c r="D1733" s="3">
        <f t="shared" si="637"/>
        <v>36.580963435867673</v>
      </c>
      <c r="E1733" s="3">
        <f>tarifest3grenz(A1733,$A$3,Param!$B$5,Param!$C$5,Param!$D$5,Param!$E$5,Param!$B$6,Param!$C$6,Param!$D$6,Param!$E$6)*100</f>
        <v>42</v>
      </c>
      <c r="F1733" s="13">
        <f>soli3(C1733,$A$3,Param!$J$4,Param!$J$5,Param!$J$6)</f>
        <v>3466.59</v>
      </c>
      <c r="G1733" s="3">
        <f>soli3grenz(C1733,$A$3,Param!$J$4,Param!$J$5,Param!$J$6)*100</f>
        <v>5.5</v>
      </c>
      <c r="H1733" s="13">
        <f t="shared" si="628"/>
        <v>66495.59</v>
      </c>
      <c r="I1733" s="3">
        <f t="shared" si="651"/>
        <v>38.592913522925123</v>
      </c>
      <c r="J1733" s="13">
        <f t="shared" si="629"/>
        <v>44.309999999999995</v>
      </c>
      <c r="K1733" s="13">
        <f>tarifest3(A1733,$A$3,Param!$B$10,Param!$C$10,Param!$D$10,Param!$E$10,Param!$B$11,Param!$C$11,Param!$D$11,Param!$E$11)</f>
        <v>67375</v>
      </c>
      <c r="L1733" s="3">
        <f t="shared" si="638"/>
        <v>39.10330818340104</v>
      </c>
      <c r="M1733" s="3">
        <f>tarifest3grenz(A1733,$A$3,Param!$B$10,Param!$C$10,Param!$D$10,Param!$E$10,Param!$B$11,Param!$C$11,Param!$D$11,Param!$E$11)*100</f>
        <v>42</v>
      </c>
      <c r="N1733" s="3">
        <f t="shared" si="639"/>
        <v>52975</v>
      </c>
      <c r="O1733" s="3">
        <f t="shared" si="640"/>
        <v>30.745792222867092</v>
      </c>
      <c r="P1733" s="13">
        <f t="shared" si="630"/>
        <v>120609.99999999999</v>
      </c>
      <c r="Q1733" s="13">
        <f t="shared" si="641"/>
        <v>0</v>
      </c>
      <c r="R1733" s="13">
        <f>tarifest3(A1733-$K$3,$A$3,Param!$B$10,Param!$C$10,Param!$D$10,Param!$E$10,Param!$B$11,Param!$C$11,Param!$D$11,Param!$E$11)</f>
        <v>58735</v>
      </c>
      <c r="S1733" s="3">
        <f t="shared" si="642"/>
        <v>34.088798607080676</v>
      </c>
      <c r="T1733" s="3">
        <f>IF(A1733&lt;$K$3,$K$2,tarifest3grenz(A1733-$K$3,$A$3,Param!$B$10,Param!$C$10,Param!$D$10,Param!$E$10,Param!$B$11,Param!$C$11,Param!$D$11,Param!$E$11))*100</f>
        <v>42</v>
      </c>
      <c r="U1733" s="3">
        <f>MAX(K1733-tarifest3($K$3,$A$3,Param!$B$10,Param!$C$10,Param!$D$10,Param!$E$10,Param!$B$11,Param!$C$11,Param!$D$11,Param!$E$11),0)</f>
        <v>62145</v>
      </c>
      <c r="V1733" s="3">
        <f t="shared" si="643"/>
        <v>36.067904817179333</v>
      </c>
      <c r="W1733" s="3">
        <f t="shared" si="644"/>
        <v>42</v>
      </c>
      <c r="X1733" s="3">
        <f>soli3grenz(K1733,$A$3,Param!$J$9,Param!$J$10,Param!$J$11)*100</f>
        <v>5.5</v>
      </c>
      <c r="Y1733" s="13">
        <f t="shared" si="631"/>
        <v>62145</v>
      </c>
      <c r="Z1733" s="3">
        <f t="shared" si="645"/>
        <v>36.067904817179333</v>
      </c>
      <c r="AA1733" s="13">
        <f t="shared" si="632"/>
        <v>42</v>
      </c>
      <c r="AB1733" s="13">
        <f t="shared" si="633"/>
        <v>-4350.5899999999965</v>
      </c>
      <c r="AC1733" s="13">
        <f t="shared" si="634"/>
        <v>-2.5250087057457904</v>
      </c>
      <c r="AD1733" s="13">
        <f t="shared" si="635"/>
        <v>-2.3099999999999952</v>
      </c>
      <c r="AE1733" s="3">
        <f t="shared" si="636"/>
        <v>0</v>
      </c>
      <c r="AF1733" s="13">
        <f t="shared" si="649"/>
        <v>4350.5899999999965</v>
      </c>
      <c r="AG1733" s="13">
        <f t="shared" si="646"/>
        <v>2.5250087057457904</v>
      </c>
      <c r="AH1733" s="13">
        <f t="shared" si="650"/>
        <v>2.5250087057457904</v>
      </c>
    </row>
    <row r="1734" spans="1:34" x14ac:dyDescent="0.2">
      <c r="A1734" s="8">
        <f t="shared" si="647"/>
        <v>172400</v>
      </c>
      <c r="B1734" s="9">
        <f t="shared" si="648"/>
        <v>172.4</v>
      </c>
      <c r="C1734" s="13">
        <f>tarifest3(A1734,$A$3,Param!$B$5,Param!$C$5,Param!$D$5,Param!$E$5,Param!$B$6,Param!$C$6,Param!$D$6,Param!$E$6)</f>
        <v>63071</v>
      </c>
      <c r="D1734" s="3">
        <f t="shared" si="637"/>
        <v>36.584106728538288</v>
      </c>
      <c r="E1734" s="3">
        <f>tarifest3grenz(A1734,$A$3,Param!$B$5,Param!$C$5,Param!$D$5,Param!$E$5,Param!$B$6,Param!$C$6,Param!$D$6,Param!$E$6)*100</f>
        <v>42</v>
      </c>
      <c r="F1734" s="13">
        <f>soli3(C1734,$A$3,Param!$J$4,Param!$J$5,Param!$J$6)</f>
        <v>3468.9</v>
      </c>
      <c r="G1734" s="3">
        <f>soli3grenz(C1734,$A$3,Param!$J$4,Param!$J$5,Param!$J$6)*100</f>
        <v>5.5</v>
      </c>
      <c r="H1734" s="13">
        <f t="shared" si="628"/>
        <v>66539.899999999994</v>
      </c>
      <c r="I1734" s="3">
        <f t="shared" si="651"/>
        <v>38.596229698375865</v>
      </c>
      <c r="J1734" s="13">
        <f t="shared" si="629"/>
        <v>44.309999999999995</v>
      </c>
      <c r="K1734" s="13">
        <f>tarifest3(A1734,$A$3,Param!$B$10,Param!$C$10,Param!$D$10,Param!$E$10,Param!$B$11,Param!$C$11,Param!$D$11,Param!$E$11)</f>
        <v>67417</v>
      </c>
      <c r="L1734" s="3">
        <f t="shared" si="638"/>
        <v>39.104988399071928</v>
      </c>
      <c r="M1734" s="3">
        <f>tarifest3grenz(A1734,$A$3,Param!$B$10,Param!$C$10,Param!$D$10,Param!$E$10,Param!$B$11,Param!$C$11,Param!$D$11,Param!$E$11)*100</f>
        <v>42</v>
      </c>
      <c r="N1734" s="3">
        <f t="shared" si="639"/>
        <v>53017</v>
      </c>
      <c r="O1734" s="3">
        <f t="shared" si="640"/>
        <v>30.752320185614852</v>
      </c>
      <c r="P1734" s="13">
        <f t="shared" si="630"/>
        <v>120679.99999999999</v>
      </c>
      <c r="Q1734" s="13">
        <f t="shared" si="641"/>
        <v>0</v>
      </c>
      <c r="R1734" s="13">
        <f>tarifest3(A1734-$K$3,$A$3,Param!$B$10,Param!$C$10,Param!$D$10,Param!$E$10,Param!$B$11,Param!$C$11,Param!$D$11,Param!$E$11)</f>
        <v>58777</v>
      </c>
      <c r="S1734" s="3">
        <f t="shared" si="642"/>
        <v>34.093387470997683</v>
      </c>
      <c r="T1734" s="3">
        <f>IF(A1734&lt;$K$3,$K$2,tarifest3grenz(A1734-$K$3,$A$3,Param!$B$10,Param!$C$10,Param!$D$10,Param!$E$10,Param!$B$11,Param!$C$11,Param!$D$11,Param!$E$11))*100</f>
        <v>42</v>
      </c>
      <c r="U1734" s="3">
        <f>MAX(K1734-tarifest3($K$3,$A$3,Param!$B$10,Param!$C$10,Param!$D$10,Param!$E$10,Param!$B$11,Param!$C$11,Param!$D$11,Param!$E$11),0)</f>
        <v>62187</v>
      </c>
      <c r="V1734" s="3">
        <f t="shared" si="643"/>
        <v>36.071345707656612</v>
      </c>
      <c r="W1734" s="3">
        <f t="shared" si="644"/>
        <v>42</v>
      </c>
      <c r="X1734" s="3">
        <f>soli3grenz(K1734,$A$3,Param!$J$9,Param!$J$10,Param!$J$11)*100</f>
        <v>5.5</v>
      </c>
      <c r="Y1734" s="13">
        <f t="shared" si="631"/>
        <v>62187</v>
      </c>
      <c r="Z1734" s="3">
        <f t="shared" si="645"/>
        <v>36.071345707656612</v>
      </c>
      <c r="AA1734" s="13">
        <f t="shared" si="632"/>
        <v>42</v>
      </c>
      <c r="AB1734" s="13">
        <f t="shared" si="633"/>
        <v>-4352.8999999999942</v>
      </c>
      <c r="AC1734" s="13">
        <f t="shared" si="634"/>
        <v>-2.5248839907192533</v>
      </c>
      <c r="AD1734" s="13">
        <f t="shared" si="635"/>
        <v>-2.3099999999999952</v>
      </c>
      <c r="AE1734" s="3">
        <f t="shared" si="636"/>
        <v>0</v>
      </c>
      <c r="AF1734" s="13">
        <f t="shared" si="649"/>
        <v>4352.8999999999942</v>
      </c>
      <c r="AG1734" s="13">
        <f t="shared" si="646"/>
        <v>2.5248839907192533</v>
      </c>
      <c r="AH1734" s="13">
        <f t="shared" si="650"/>
        <v>2.5248839907192533</v>
      </c>
    </row>
    <row r="1735" spans="1:34" x14ac:dyDescent="0.2">
      <c r="A1735" s="8">
        <f t="shared" si="647"/>
        <v>172500</v>
      </c>
      <c r="B1735" s="9">
        <f t="shared" si="648"/>
        <v>172.5</v>
      </c>
      <c r="C1735" s="13">
        <f>tarifest3(A1735,$A$3,Param!$B$5,Param!$C$5,Param!$D$5,Param!$E$5,Param!$B$6,Param!$C$6,Param!$D$6,Param!$E$6)</f>
        <v>63113</v>
      </c>
      <c r="D1735" s="3">
        <f t="shared" si="637"/>
        <v>36.587246376811592</v>
      </c>
      <c r="E1735" s="3">
        <f>tarifest3grenz(A1735,$A$3,Param!$B$5,Param!$C$5,Param!$D$5,Param!$E$5,Param!$B$6,Param!$C$6,Param!$D$6,Param!$E$6)*100</f>
        <v>42</v>
      </c>
      <c r="F1735" s="13">
        <f>soli3(C1735,$A$3,Param!$J$4,Param!$J$5,Param!$J$6)</f>
        <v>3471.21</v>
      </c>
      <c r="G1735" s="3">
        <f>soli3grenz(C1735,$A$3,Param!$J$4,Param!$J$5,Param!$J$6)*100</f>
        <v>5.5</v>
      </c>
      <c r="H1735" s="13">
        <f t="shared" si="628"/>
        <v>66584.210000000006</v>
      </c>
      <c r="I1735" s="3">
        <f t="shared" si="651"/>
        <v>38.59954202898551</v>
      </c>
      <c r="J1735" s="13">
        <f t="shared" si="629"/>
        <v>44.309999999999995</v>
      </c>
      <c r="K1735" s="13">
        <f>tarifest3(A1735,$A$3,Param!$B$10,Param!$C$10,Param!$D$10,Param!$E$10,Param!$B$11,Param!$C$11,Param!$D$11,Param!$E$11)</f>
        <v>67459</v>
      </c>
      <c r="L1735" s="3">
        <f t="shared" si="638"/>
        <v>39.106666666666669</v>
      </c>
      <c r="M1735" s="3">
        <f>tarifest3grenz(A1735,$A$3,Param!$B$10,Param!$C$10,Param!$D$10,Param!$E$10,Param!$B$11,Param!$C$11,Param!$D$11,Param!$E$11)*100</f>
        <v>42</v>
      </c>
      <c r="N1735" s="3">
        <f t="shared" si="639"/>
        <v>53059</v>
      </c>
      <c r="O1735" s="3">
        <f t="shared" si="640"/>
        <v>30.758840579710146</v>
      </c>
      <c r="P1735" s="13">
        <f t="shared" si="630"/>
        <v>120749.99999999999</v>
      </c>
      <c r="Q1735" s="13">
        <f t="shared" si="641"/>
        <v>0</v>
      </c>
      <c r="R1735" s="13">
        <f>tarifest3(A1735-$K$3,$A$3,Param!$B$10,Param!$C$10,Param!$D$10,Param!$E$10,Param!$B$11,Param!$C$11,Param!$D$11,Param!$E$11)</f>
        <v>58819</v>
      </c>
      <c r="S1735" s="3">
        <f t="shared" si="642"/>
        <v>34.097971014492757</v>
      </c>
      <c r="T1735" s="3">
        <f>IF(A1735&lt;$K$3,$K$2,tarifest3grenz(A1735-$K$3,$A$3,Param!$B$10,Param!$C$10,Param!$D$10,Param!$E$10,Param!$B$11,Param!$C$11,Param!$D$11,Param!$E$11))*100</f>
        <v>42</v>
      </c>
      <c r="U1735" s="3">
        <f>MAX(K1735-tarifest3($K$3,$A$3,Param!$B$10,Param!$C$10,Param!$D$10,Param!$E$10,Param!$B$11,Param!$C$11,Param!$D$11,Param!$E$11),0)</f>
        <v>62229</v>
      </c>
      <c r="V1735" s="3">
        <f t="shared" si="643"/>
        <v>36.074782608695656</v>
      </c>
      <c r="W1735" s="3">
        <f t="shared" si="644"/>
        <v>42</v>
      </c>
      <c r="X1735" s="3">
        <f>soli3grenz(K1735,$A$3,Param!$J$9,Param!$J$10,Param!$J$11)*100</f>
        <v>5.5</v>
      </c>
      <c r="Y1735" s="13">
        <f t="shared" si="631"/>
        <v>62229</v>
      </c>
      <c r="Z1735" s="3">
        <f t="shared" si="645"/>
        <v>36.074782608695656</v>
      </c>
      <c r="AA1735" s="13">
        <f t="shared" si="632"/>
        <v>42</v>
      </c>
      <c r="AB1735" s="13">
        <f t="shared" si="633"/>
        <v>-4355.2100000000064</v>
      </c>
      <c r="AC1735" s="13">
        <f t="shared" si="634"/>
        <v>-2.524759420289854</v>
      </c>
      <c r="AD1735" s="13">
        <f t="shared" si="635"/>
        <v>-2.3099999999999952</v>
      </c>
      <c r="AE1735" s="3">
        <f t="shared" si="636"/>
        <v>0</v>
      </c>
      <c r="AF1735" s="13">
        <f t="shared" si="649"/>
        <v>4355.2100000000064</v>
      </c>
      <c r="AG1735" s="13">
        <f t="shared" si="646"/>
        <v>2.524759420289854</v>
      </c>
      <c r="AH1735" s="13">
        <f t="shared" si="650"/>
        <v>2.524759420289854</v>
      </c>
    </row>
    <row r="1736" spans="1:34" x14ac:dyDescent="0.2">
      <c r="A1736" s="8">
        <f t="shared" si="647"/>
        <v>172600</v>
      </c>
      <c r="B1736" s="9">
        <f t="shared" si="648"/>
        <v>172.6</v>
      </c>
      <c r="C1736" s="13">
        <f>tarifest3(A1736,$A$3,Param!$B$5,Param!$C$5,Param!$D$5,Param!$E$5,Param!$B$6,Param!$C$6,Param!$D$6,Param!$E$6)</f>
        <v>63155</v>
      </c>
      <c r="D1736" s="3">
        <f t="shared" si="637"/>
        <v>36.590382387022011</v>
      </c>
      <c r="E1736" s="3">
        <f>tarifest3grenz(A1736,$A$3,Param!$B$5,Param!$C$5,Param!$D$5,Param!$E$5,Param!$B$6,Param!$C$6,Param!$D$6,Param!$E$6)*100</f>
        <v>42</v>
      </c>
      <c r="F1736" s="13">
        <f>soli3(C1736,$A$3,Param!$J$4,Param!$J$5,Param!$J$6)</f>
        <v>3473.52</v>
      </c>
      <c r="G1736" s="3">
        <f>soli3grenz(C1736,$A$3,Param!$J$4,Param!$J$5,Param!$J$6)*100</f>
        <v>5.5</v>
      </c>
      <c r="H1736" s="13">
        <f t="shared" si="628"/>
        <v>66628.52</v>
      </c>
      <c r="I1736" s="3">
        <f t="shared" si="651"/>
        <v>38.602850521436849</v>
      </c>
      <c r="J1736" s="13">
        <f t="shared" si="629"/>
        <v>44.309999999999995</v>
      </c>
      <c r="K1736" s="13">
        <f>tarifest3(A1736,$A$3,Param!$B$10,Param!$C$10,Param!$D$10,Param!$E$10,Param!$B$11,Param!$C$11,Param!$D$11,Param!$E$11)</f>
        <v>67501</v>
      </c>
      <c r="L1736" s="3">
        <f t="shared" si="638"/>
        <v>39.108342989571263</v>
      </c>
      <c r="M1736" s="3">
        <f>tarifest3grenz(A1736,$A$3,Param!$B$10,Param!$C$10,Param!$D$10,Param!$E$10,Param!$B$11,Param!$C$11,Param!$D$11,Param!$E$11)*100</f>
        <v>42</v>
      </c>
      <c r="N1736" s="3">
        <f t="shared" si="639"/>
        <v>53101</v>
      </c>
      <c r="O1736" s="3">
        <f t="shared" si="640"/>
        <v>30.765353418308226</v>
      </c>
      <c r="P1736" s="13">
        <f t="shared" si="630"/>
        <v>120819.99999999999</v>
      </c>
      <c r="Q1736" s="13">
        <f t="shared" si="641"/>
        <v>0</v>
      </c>
      <c r="R1736" s="13">
        <f>tarifest3(A1736-$K$3,$A$3,Param!$B$10,Param!$C$10,Param!$D$10,Param!$E$10,Param!$B$11,Param!$C$11,Param!$D$11,Param!$E$11)</f>
        <v>58861</v>
      </c>
      <c r="S1736" s="3">
        <f t="shared" si="642"/>
        <v>34.102549246813439</v>
      </c>
      <c r="T1736" s="3">
        <f>IF(A1736&lt;$K$3,$K$2,tarifest3grenz(A1736-$K$3,$A$3,Param!$B$10,Param!$C$10,Param!$D$10,Param!$E$10,Param!$B$11,Param!$C$11,Param!$D$11,Param!$E$11))*100</f>
        <v>42</v>
      </c>
      <c r="U1736" s="3">
        <f>MAX(K1736-tarifest3($K$3,$A$3,Param!$B$10,Param!$C$10,Param!$D$10,Param!$E$10,Param!$B$11,Param!$C$11,Param!$D$11,Param!$E$11),0)</f>
        <v>62271</v>
      </c>
      <c r="V1736" s="3">
        <f t="shared" si="643"/>
        <v>36.07821552723059</v>
      </c>
      <c r="W1736" s="3">
        <f t="shared" si="644"/>
        <v>42</v>
      </c>
      <c r="X1736" s="3">
        <f>soli3grenz(K1736,$A$3,Param!$J$9,Param!$J$10,Param!$J$11)*100</f>
        <v>5.5</v>
      </c>
      <c r="Y1736" s="13">
        <f t="shared" si="631"/>
        <v>62271</v>
      </c>
      <c r="Z1736" s="3">
        <f t="shared" si="645"/>
        <v>36.07821552723059</v>
      </c>
      <c r="AA1736" s="13">
        <f t="shared" si="632"/>
        <v>42</v>
      </c>
      <c r="AB1736" s="13">
        <f t="shared" si="633"/>
        <v>-4357.5200000000041</v>
      </c>
      <c r="AC1736" s="13">
        <f t="shared" si="634"/>
        <v>-2.5246349942062594</v>
      </c>
      <c r="AD1736" s="13">
        <f t="shared" si="635"/>
        <v>-2.3099999999999952</v>
      </c>
      <c r="AE1736" s="3">
        <f t="shared" si="636"/>
        <v>0</v>
      </c>
      <c r="AF1736" s="13">
        <f t="shared" si="649"/>
        <v>4357.5200000000041</v>
      </c>
      <c r="AG1736" s="13">
        <f t="shared" si="646"/>
        <v>2.5246349942062594</v>
      </c>
      <c r="AH1736" s="13">
        <f t="shared" si="650"/>
        <v>2.5246349942062594</v>
      </c>
    </row>
    <row r="1737" spans="1:34" x14ac:dyDescent="0.2">
      <c r="A1737" s="8">
        <f t="shared" si="647"/>
        <v>172700</v>
      </c>
      <c r="B1737" s="9">
        <f t="shared" si="648"/>
        <v>172.7</v>
      </c>
      <c r="C1737" s="13">
        <f>tarifest3(A1737,$A$3,Param!$B$5,Param!$C$5,Param!$D$5,Param!$E$5,Param!$B$6,Param!$C$6,Param!$D$6,Param!$E$6)</f>
        <v>63197</v>
      </c>
      <c r="D1737" s="3">
        <f t="shared" si="637"/>
        <v>36.593514765489289</v>
      </c>
      <c r="E1737" s="3">
        <f>tarifest3grenz(A1737,$A$3,Param!$B$5,Param!$C$5,Param!$D$5,Param!$E$5,Param!$B$6,Param!$C$6,Param!$D$6,Param!$E$6)*100</f>
        <v>42</v>
      </c>
      <c r="F1737" s="13">
        <f>soli3(C1737,$A$3,Param!$J$4,Param!$J$5,Param!$J$6)</f>
        <v>3475.83</v>
      </c>
      <c r="G1737" s="3">
        <f>soli3grenz(C1737,$A$3,Param!$J$4,Param!$J$5,Param!$J$6)*100</f>
        <v>5.5</v>
      </c>
      <c r="H1737" s="13">
        <f t="shared" si="628"/>
        <v>66672.83</v>
      </c>
      <c r="I1737" s="3">
        <f t="shared" si="651"/>
        <v>38.606155182397224</v>
      </c>
      <c r="J1737" s="13">
        <f t="shared" si="629"/>
        <v>44.309999999999995</v>
      </c>
      <c r="K1737" s="13">
        <f>tarifest3(A1737,$A$3,Param!$B$10,Param!$C$10,Param!$D$10,Param!$E$10,Param!$B$11,Param!$C$11,Param!$D$11,Param!$E$11)</f>
        <v>67543</v>
      </c>
      <c r="L1737" s="3">
        <f t="shared" si="638"/>
        <v>39.11001737116387</v>
      </c>
      <c r="M1737" s="3">
        <f>tarifest3grenz(A1737,$A$3,Param!$B$10,Param!$C$10,Param!$D$10,Param!$E$10,Param!$B$11,Param!$C$11,Param!$D$11,Param!$E$11)*100</f>
        <v>42</v>
      </c>
      <c r="N1737" s="3">
        <f t="shared" si="639"/>
        <v>53143</v>
      </c>
      <c r="O1737" s="3">
        <f t="shared" si="640"/>
        <v>30.771858714533874</v>
      </c>
      <c r="P1737" s="13">
        <f t="shared" si="630"/>
        <v>120889.99999999999</v>
      </c>
      <c r="Q1737" s="13">
        <f t="shared" si="641"/>
        <v>0</v>
      </c>
      <c r="R1737" s="13">
        <f>tarifest3(A1737-$K$3,$A$3,Param!$B$10,Param!$C$10,Param!$D$10,Param!$E$10,Param!$B$11,Param!$C$11,Param!$D$11,Param!$E$11)</f>
        <v>58903</v>
      </c>
      <c r="S1737" s="3">
        <f t="shared" si="642"/>
        <v>34.107122177185872</v>
      </c>
      <c r="T1737" s="3">
        <f>IF(A1737&lt;$K$3,$K$2,tarifest3grenz(A1737-$K$3,$A$3,Param!$B$10,Param!$C$10,Param!$D$10,Param!$E$10,Param!$B$11,Param!$C$11,Param!$D$11,Param!$E$11))*100</f>
        <v>42</v>
      </c>
      <c r="U1737" s="3">
        <f>MAX(K1737-tarifest3($K$3,$A$3,Param!$B$10,Param!$C$10,Param!$D$10,Param!$E$10,Param!$B$11,Param!$C$11,Param!$D$11,Param!$E$11),0)</f>
        <v>62313</v>
      </c>
      <c r="V1737" s="3">
        <f t="shared" si="643"/>
        <v>36.081644470179505</v>
      </c>
      <c r="W1737" s="3">
        <f t="shared" si="644"/>
        <v>42</v>
      </c>
      <c r="X1737" s="3">
        <f>soli3grenz(K1737,$A$3,Param!$J$9,Param!$J$10,Param!$J$11)*100</f>
        <v>5.5</v>
      </c>
      <c r="Y1737" s="13">
        <f t="shared" si="631"/>
        <v>62313</v>
      </c>
      <c r="Z1737" s="3">
        <f t="shared" si="645"/>
        <v>36.081644470179505</v>
      </c>
      <c r="AA1737" s="13">
        <f t="shared" si="632"/>
        <v>42</v>
      </c>
      <c r="AB1737" s="13">
        <f t="shared" si="633"/>
        <v>-4359.8300000000017</v>
      </c>
      <c r="AC1737" s="13">
        <f t="shared" si="634"/>
        <v>-2.5245107122177188</v>
      </c>
      <c r="AD1737" s="13">
        <f t="shared" si="635"/>
        <v>-2.3099999999999952</v>
      </c>
      <c r="AE1737" s="3">
        <f t="shared" si="636"/>
        <v>0</v>
      </c>
      <c r="AF1737" s="13">
        <f t="shared" si="649"/>
        <v>4359.8300000000017</v>
      </c>
      <c r="AG1737" s="13">
        <f t="shared" si="646"/>
        <v>2.5245107122177188</v>
      </c>
      <c r="AH1737" s="13">
        <f t="shared" si="650"/>
        <v>2.5245107122177188</v>
      </c>
    </row>
    <row r="1738" spans="1:34" x14ac:dyDescent="0.2">
      <c r="A1738" s="8">
        <f t="shared" si="647"/>
        <v>172800</v>
      </c>
      <c r="B1738" s="9">
        <f t="shared" si="648"/>
        <v>172.8</v>
      </c>
      <c r="C1738" s="13">
        <f>tarifest3(A1738,$A$3,Param!$B$5,Param!$C$5,Param!$D$5,Param!$E$5,Param!$B$6,Param!$C$6,Param!$D$6,Param!$E$6)</f>
        <v>63239</v>
      </c>
      <c r="D1738" s="3">
        <f t="shared" si="637"/>
        <v>36.596643518518519</v>
      </c>
      <c r="E1738" s="3">
        <f>tarifest3grenz(A1738,$A$3,Param!$B$5,Param!$C$5,Param!$D$5,Param!$E$5,Param!$B$6,Param!$C$6,Param!$D$6,Param!$E$6)*100</f>
        <v>42</v>
      </c>
      <c r="F1738" s="13">
        <f>soli3(C1738,$A$3,Param!$J$4,Param!$J$5,Param!$J$6)</f>
        <v>3478.14</v>
      </c>
      <c r="G1738" s="3">
        <f>soli3grenz(C1738,$A$3,Param!$J$4,Param!$J$5,Param!$J$6)*100</f>
        <v>5.5</v>
      </c>
      <c r="H1738" s="13">
        <f t="shared" ref="H1738:H1801" si="652">+C1738+F1738</f>
        <v>66717.14</v>
      </c>
      <c r="I1738" s="3">
        <f t="shared" si="651"/>
        <v>38.609456018518514</v>
      </c>
      <c r="J1738" s="13">
        <f t="shared" ref="J1738:J1801" si="653">+E1738*(1+G1738/100)</f>
        <v>44.309999999999995</v>
      </c>
      <c r="K1738" s="13">
        <f>tarifest3(A1738,$A$3,Param!$B$10,Param!$C$10,Param!$D$10,Param!$E$10,Param!$B$11,Param!$C$11,Param!$D$11,Param!$E$11)</f>
        <v>67585</v>
      </c>
      <c r="L1738" s="3">
        <f t="shared" si="638"/>
        <v>39.111689814814817</v>
      </c>
      <c r="M1738" s="3">
        <f>tarifest3grenz(A1738,$A$3,Param!$B$10,Param!$C$10,Param!$D$10,Param!$E$10,Param!$B$11,Param!$C$11,Param!$D$11,Param!$E$11)*100</f>
        <v>42</v>
      </c>
      <c r="N1738" s="3">
        <f t="shared" si="639"/>
        <v>53185</v>
      </c>
      <c r="O1738" s="3">
        <f t="shared" si="640"/>
        <v>30.778356481481485</v>
      </c>
      <c r="P1738" s="13">
        <f t="shared" ref="P1738:P1801" si="654">+A1738*$K$2</f>
        <v>120959.99999999999</v>
      </c>
      <c r="Q1738" s="13">
        <f t="shared" si="641"/>
        <v>0</v>
      </c>
      <c r="R1738" s="13">
        <f>tarifest3(A1738-$K$3,$A$3,Param!$B$10,Param!$C$10,Param!$D$10,Param!$E$10,Param!$B$11,Param!$C$11,Param!$D$11,Param!$E$11)</f>
        <v>58945</v>
      </c>
      <c r="S1738" s="3">
        <f t="shared" si="642"/>
        <v>34.111689814814817</v>
      </c>
      <c r="T1738" s="3">
        <f>IF(A1738&lt;$K$3,$K$2,tarifest3grenz(A1738-$K$3,$A$3,Param!$B$10,Param!$C$10,Param!$D$10,Param!$E$10,Param!$B$11,Param!$C$11,Param!$D$11,Param!$E$11))*100</f>
        <v>42</v>
      </c>
      <c r="U1738" s="3">
        <f>MAX(K1738-tarifest3($K$3,$A$3,Param!$B$10,Param!$C$10,Param!$D$10,Param!$E$10,Param!$B$11,Param!$C$11,Param!$D$11,Param!$E$11),0)</f>
        <v>62355</v>
      </c>
      <c r="V1738" s="3">
        <f t="shared" si="643"/>
        <v>36.085069444444443</v>
      </c>
      <c r="W1738" s="3">
        <f t="shared" si="644"/>
        <v>42</v>
      </c>
      <c r="X1738" s="3">
        <f>soli3grenz(K1738,$A$3,Param!$J$9,Param!$J$10,Param!$J$11)*100</f>
        <v>5.5</v>
      </c>
      <c r="Y1738" s="13">
        <f t="shared" ref="Y1738:Y1801" si="655">IF($Y$4=0,N1738,IF($Y$4=1,Q1738+R1738,IF($Y$4=2,Q1738+U1738)))</f>
        <v>62355</v>
      </c>
      <c r="Z1738" s="3">
        <f t="shared" si="645"/>
        <v>36.085069444444443</v>
      </c>
      <c r="AA1738" s="13">
        <f t="shared" ref="AA1738:AA1801" si="656">IF($Y$4=0,M1738,IF($Y$4=1,T1738,IF($Y$4=2,W1738)))</f>
        <v>42</v>
      </c>
      <c r="AB1738" s="13">
        <f t="shared" ref="AB1738:AB1801" si="657">+Y1738-H1738</f>
        <v>-4362.1399999999994</v>
      </c>
      <c r="AC1738" s="13">
        <f t="shared" ref="AC1738:AC1801" si="658">+Z1738-I1738</f>
        <v>-2.5243865740740716</v>
      </c>
      <c r="AD1738" s="13">
        <f t="shared" ref="AD1738:AD1801" si="659">+AA1738-J1738</f>
        <v>-2.3099999999999952</v>
      </c>
      <c r="AE1738" s="3">
        <f t="shared" ref="AE1738:AE1801" si="660">+M1738-E1738</f>
        <v>0</v>
      </c>
      <c r="AF1738" s="13">
        <f t="shared" si="649"/>
        <v>4362.1399999999994</v>
      </c>
      <c r="AG1738" s="13">
        <f t="shared" si="646"/>
        <v>2.5243865740740716</v>
      </c>
      <c r="AH1738" s="13">
        <f t="shared" si="650"/>
        <v>2.5243865740740716</v>
      </c>
    </row>
    <row r="1739" spans="1:34" x14ac:dyDescent="0.2">
      <c r="A1739" s="8">
        <f t="shared" si="647"/>
        <v>172900</v>
      </c>
      <c r="B1739" s="9">
        <f t="shared" si="648"/>
        <v>172.9</v>
      </c>
      <c r="C1739" s="13">
        <f>tarifest3(A1739,$A$3,Param!$B$5,Param!$C$5,Param!$D$5,Param!$E$5,Param!$B$6,Param!$C$6,Param!$D$6,Param!$E$6)</f>
        <v>63281</v>
      </c>
      <c r="D1739" s="3">
        <f t="shared" ref="D1739:D1802" si="661">IF($A1739=0,0,C1739/$A1739*100)</f>
        <v>36.599768652400236</v>
      </c>
      <c r="E1739" s="3">
        <f>tarifest3grenz(A1739,$A$3,Param!$B$5,Param!$C$5,Param!$D$5,Param!$E$5,Param!$B$6,Param!$C$6,Param!$D$6,Param!$E$6)*100</f>
        <v>42</v>
      </c>
      <c r="F1739" s="13">
        <f>soli3(C1739,$A$3,Param!$J$4,Param!$J$5,Param!$J$6)</f>
        <v>3480.45</v>
      </c>
      <c r="G1739" s="3">
        <f>soli3grenz(C1739,$A$3,Param!$J$4,Param!$J$5,Param!$J$6)*100</f>
        <v>5.5</v>
      </c>
      <c r="H1739" s="13">
        <f t="shared" si="652"/>
        <v>66761.45</v>
      </c>
      <c r="I1739" s="3">
        <f t="shared" si="651"/>
        <v>38.612753036437248</v>
      </c>
      <c r="J1739" s="13">
        <f t="shared" si="653"/>
        <v>44.309999999999995</v>
      </c>
      <c r="K1739" s="13">
        <f>tarifest3(A1739,$A$3,Param!$B$10,Param!$C$10,Param!$D$10,Param!$E$10,Param!$B$11,Param!$C$11,Param!$D$11,Param!$E$11)</f>
        <v>67627</v>
      </c>
      <c r="L1739" s="3">
        <f t="shared" ref="L1739:L1802" si="662">IF($A1739=0,0,K1739/$A1739*100)</f>
        <v>39.113360323886646</v>
      </c>
      <c r="M1739" s="3">
        <f>tarifest3grenz(A1739,$A$3,Param!$B$10,Param!$C$10,Param!$D$10,Param!$E$10,Param!$B$11,Param!$C$11,Param!$D$11,Param!$E$11)*100</f>
        <v>42</v>
      </c>
      <c r="N1739" s="3">
        <f t="shared" ref="N1739:N1802" si="663">+K1739-$K$1</f>
        <v>53227</v>
      </c>
      <c r="O1739" s="3">
        <f t="shared" ref="O1739:O1802" si="664">IF($A1739=0,0,N1739/$A1739*100)</f>
        <v>30.784846732215154</v>
      </c>
      <c r="P1739" s="13">
        <f t="shared" si="654"/>
        <v>121029.99999999999</v>
      </c>
      <c r="Q1739" s="13">
        <f t="shared" ref="Q1739:Q1802" si="665">MIN(P1739-$K$1,0)</f>
        <v>0</v>
      </c>
      <c r="R1739" s="13">
        <f>tarifest3(A1739-$K$3,$A$3,Param!$B$10,Param!$C$10,Param!$D$10,Param!$E$10,Param!$B$11,Param!$C$11,Param!$D$11,Param!$E$11)</f>
        <v>58987</v>
      </c>
      <c r="S1739" s="3">
        <f t="shared" ref="S1739:S1802" si="666">IF($A1739=0,0,(Q1739+R1739)/$A1739*100)</f>
        <v>34.116252168883747</v>
      </c>
      <c r="T1739" s="3">
        <f>IF(A1739&lt;$K$3,$K$2,tarifest3grenz(A1739-$K$3,$A$3,Param!$B$10,Param!$C$10,Param!$D$10,Param!$E$10,Param!$B$11,Param!$C$11,Param!$D$11,Param!$E$11))*100</f>
        <v>42</v>
      </c>
      <c r="U1739" s="3">
        <f>MAX(K1739-tarifest3($K$3,$A$3,Param!$B$10,Param!$C$10,Param!$D$10,Param!$E$10,Param!$B$11,Param!$C$11,Param!$D$11,Param!$E$11),0)</f>
        <v>62397</v>
      </c>
      <c r="V1739" s="3">
        <f t="shared" ref="V1739:V1802" si="667">IF($A1739=0,0,(Q1739+U1739)/$A1739*100)</f>
        <v>36.088490456911508</v>
      </c>
      <c r="W1739" s="3">
        <f t="shared" ref="W1739:W1802" si="668">IF(A1739&lt;$K$3,$K$2*100,M1739)</f>
        <v>42</v>
      </c>
      <c r="X1739" s="3">
        <f>soli3grenz(K1739,$A$3,Param!$J$9,Param!$J$10,Param!$J$11)*100</f>
        <v>5.5</v>
      </c>
      <c r="Y1739" s="13">
        <f t="shared" si="655"/>
        <v>62397</v>
      </c>
      <c r="Z1739" s="3">
        <f t="shared" ref="Z1739:Z1802" si="669">IF($A1739=0,0,Y1739/$A1739*100)</f>
        <v>36.088490456911508</v>
      </c>
      <c r="AA1739" s="13">
        <f t="shared" si="656"/>
        <v>42</v>
      </c>
      <c r="AB1739" s="13">
        <f t="shared" si="657"/>
        <v>-4364.4499999999971</v>
      </c>
      <c r="AC1739" s="13">
        <f t="shared" si="658"/>
        <v>-2.5242625795257396</v>
      </c>
      <c r="AD1739" s="13">
        <f t="shared" si="659"/>
        <v>-2.3099999999999952</v>
      </c>
      <c r="AE1739" s="3">
        <f t="shared" si="660"/>
        <v>0</v>
      </c>
      <c r="AF1739" s="13">
        <f t="shared" si="649"/>
        <v>4364.4499999999971</v>
      </c>
      <c r="AG1739" s="13">
        <f t="shared" ref="AG1739:AG1802" si="670">-AC1739</f>
        <v>2.5242625795257396</v>
      </c>
      <c r="AH1739" s="13">
        <f t="shared" si="650"/>
        <v>2.5242625795257396</v>
      </c>
    </row>
    <row r="1740" spans="1:34" x14ac:dyDescent="0.2">
      <c r="A1740" s="8">
        <f t="shared" ref="A1740:A1803" si="671">+A1739+100</f>
        <v>173000</v>
      </c>
      <c r="B1740" s="9">
        <f t="shared" si="648"/>
        <v>173</v>
      </c>
      <c r="C1740" s="13">
        <f>tarifest3(A1740,$A$3,Param!$B$5,Param!$C$5,Param!$D$5,Param!$E$5,Param!$B$6,Param!$C$6,Param!$D$6,Param!$E$6)</f>
        <v>63323</v>
      </c>
      <c r="D1740" s="3">
        <f t="shared" si="661"/>
        <v>36.602890173410408</v>
      </c>
      <c r="E1740" s="3">
        <f>tarifest3grenz(A1740,$A$3,Param!$B$5,Param!$C$5,Param!$D$5,Param!$E$5,Param!$B$6,Param!$C$6,Param!$D$6,Param!$E$6)*100</f>
        <v>42</v>
      </c>
      <c r="F1740" s="13">
        <f>soli3(C1740,$A$3,Param!$J$4,Param!$J$5,Param!$J$6)</f>
        <v>3482.76</v>
      </c>
      <c r="G1740" s="3">
        <f>soli3grenz(C1740,$A$3,Param!$J$4,Param!$J$5,Param!$J$6)*100</f>
        <v>5.5</v>
      </c>
      <c r="H1740" s="13">
        <f t="shared" si="652"/>
        <v>66805.759999999995</v>
      </c>
      <c r="I1740" s="3">
        <f t="shared" si="651"/>
        <v>38.616046242774566</v>
      </c>
      <c r="J1740" s="13">
        <f t="shared" si="653"/>
        <v>44.309999999999995</v>
      </c>
      <c r="K1740" s="13">
        <f>tarifest3(A1740,$A$3,Param!$B$10,Param!$C$10,Param!$D$10,Param!$E$10,Param!$B$11,Param!$C$11,Param!$D$11,Param!$E$11)</f>
        <v>67669</v>
      </c>
      <c r="L1740" s="3">
        <f t="shared" si="662"/>
        <v>39.115028901734107</v>
      </c>
      <c r="M1740" s="3">
        <f>tarifest3grenz(A1740,$A$3,Param!$B$10,Param!$C$10,Param!$D$10,Param!$E$10,Param!$B$11,Param!$C$11,Param!$D$11,Param!$E$11)*100</f>
        <v>42</v>
      </c>
      <c r="N1740" s="3">
        <f t="shared" si="663"/>
        <v>53269</v>
      </c>
      <c r="O1740" s="3">
        <f t="shared" si="664"/>
        <v>30.791329479768788</v>
      </c>
      <c r="P1740" s="13">
        <f t="shared" si="654"/>
        <v>121099.99999999999</v>
      </c>
      <c r="Q1740" s="13">
        <f t="shared" si="665"/>
        <v>0</v>
      </c>
      <c r="R1740" s="13">
        <f>tarifest3(A1740-$K$3,$A$3,Param!$B$10,Param!$C$10,Param!$D$10,Param!$E$10,Param!$B$11,Param!$C$11,Param!$D$11,Param!$E$11)</f>
        <v>59029</v>
      </c>
      <c r="S1740" s="3">
        <f t="shared" si="666"/>
        <v>34.120809248554913</v>
      </c>
      <c r="T1740" s="3">
        <f>IF(A1740&lt;$K$3,$K$2,tarifest3grenz(A1740-$K$3,$A$3,Param!$B$10,Param!$C$10,Param!$D$10,Param!$E$10,Param!$B$11,Param!$C$11,Param!$D$11,Param!$E$11))*100</f>
        <v>42</v>
      </c>
      <c r="U1740" s="3">
        <f>MAX(K1740-tarifest3($K$3,$A$3,Param!$B$10,Param!$C$10,Param!$D$10,Param!$E$10,Param!$B$11,Param!$C$11,Param!$D$11,Param!$E$11),0)</f>
        <v>62439</v>
      </c>
      <c r="V1740" s="3">
        <f t="shared" si="667"/>
        <v>36.091907514450867</v>
      </c>
      <c r="W1740" s="3">
        <f t="shared" si="668"/>
        <v>42</v>
      </c>
      <c r="X1740" s="3">
        <f>soli3grenz(K1740,$A$3,Param!$J$9,Param!$J$10,Param!$J$11)*100</f>
        <v>5.5</v>
      </c>
      <c r="Y1740" s="13">
        <f t="shared" si="655"/>
        <v>62439</v>
      </c>
      <c r="Z1740" s="3">
        <f t="shared" si="669"/>
        <v>36.091907514450867</v>
      </c>
      <c r="AA1740" s="13">
        <f t="shared" si="656"/>
        <v>42</v>
      </c>
      <c r="AB1740" s="13">
        <f t="shared" si="657"/>
        <v>-4366.7599999999948</v>
      </c>
      <c r="AC1740" s="13">
        <f t="shared" si="658"/>
        <v>-2.5241387283236989</v>
      </c>
      <c r="AD1740" s="13">
        <f t="shared" si="659"/>
        <v>-2.3099999999999952</v>
      </c>
      <c r="AE1740" s="3">
        <f t="shared" si="660"/>
        <v>0</v>
      </c>
      <c r="AF1740" s="13">
        <f t="shared" si="649"/>
        <v>4366.7599999999948</v>
      </c>
      <c r="AG1740" s="13">
        <f t="shared" si="670"/>
        <v>2.5241387283236989</v>
      </c>
      <c r="AH1740" s="13">
        <f t="shared" si="650"/>
        <v>2.5241387283236989</v>
      </c>
    </row>
    <row r="1741" spans="1:34" x14ac:dyDescent="0.2">
      <c r="A1741" s="8">
        <f t="shared" si="671"/>
        <v>173100</v>
      </c>
      <c r="B1741" s="9">
        <f t="shared" si="648"/>
        <v>173.1</v>
      </c>
      <c r="C1741" s="13">
        <f>tarifest3(A1741,$A$3,Param!$B$5,Param!$C$5,Param!$D$5,Param!$E$5,Param!$B$6,Param!$C$6,Param!$D$6,Param!$E$6)</f>
        <v>63365</v>
      </c>
      <c r="D1741" s="3">
        <f t="shared" si="661"/>
        <v>36.606008087810515</v>
      </c>
      <c r="E1741" s="3">
        <f>tarifest3grenz(A1741,$A$3,Param!$B$5,Param!$C$5,Param!$D$5,Param!$E$5,Param!$B$6,Param!$C$6,Param!$D$6,Param!$E$6)*100</f>
        <v>42</v>
      </c>
      <c r="F1741" s="13">
        <f>soli3(C1741,$A$3,Param!$J$4,Param!$J$5,Param!$J$6)</f>
        <v>3485.07</v>
      </c>
      <c r="G1741" s="3">
        <f>soli3grenz(C1741,$A$3,Param!$J$4,Param!$J$5,Param!$J$6)*100</f>
        <v>5.5</v>
      </c>
      <c r="H1741" s="13">
        <f t="shared" si="652"/>
        <v>66850.070000000007</v>
      </c>
      <c r="I1741" s="3">
        <f t="shared" si="651"/>
        <v>38.619335644136342</v>
      </c>
      <c r="J1741" s="13">
        <f t="shared" si="653"/>
        <v>44.309999999999995</v>
      </c>
      <c r="K1741" s="13">
        <f>tarifest3(A1741,$A$3,Param!$B$10,Param!$C$10,Param!$D$10,Param!$E$10,Param!$B$11,Param!$C$11,Param!$D$11,Param!$E$11)</f>
        <v>67711</v>
      </c>
      <c r="L1741" s="3">
        <f t="shared" si="662"/>
        <v>39.116695551704218</v>
      </c>
      <c r="M1741" s="3">
        <f>tarifest3grenz(A1741,$A$3,Param!$B$10,Param!$C$10,Param!$D$10,Param!$E$10,Param!$B$11,Param!$C$11,Param!$D$11,Param!$E$11)*100</f>
        <v>42</v>
      </c>
      <c r="N1741" s="3">
        <f t="shared" si="663"/>
        <v>53311</v>
      </c>
      <c r="O1741" s="3">
        <f t="shared" si="664"/>
        <v>30.797804737146155</v>
      </c>
      <c r="P1741" s="13">
        <f t="shared" si="654"/>
        <v>121169.99999999999</v>
      </c>
      <c r="Q1741" s="13">
        <f t="shared" si="665"/>
        <v>0</v>
      </c>
      <c r="R1741" s="13">
        <f>tarifest3(A1741-$K$3,$A$3,Param!$B$10,Param!$C$10,Param!$D$10,Param!$E$10,Param!$B$11,Param!$C$11,Param!$D$11,Param!$E$11)</f>
        <v>59071</v>
      </c>
      <c r="S1741" s="3">
        <f t="shared" si="666"/>
        <v>34.125361062969382</v>
      </c>
      <c r="T1741" s="3">
        <f>IF(A1741&lt;$K$3,$K$2,tarifest3grenz(A1741-$K$3,$A$3,Param!$B$10,Param!$C$10,Param!$D$10,Param!$E$10,Param!$B$11,Param!$C$11,Param!$D$11,Param!$E$11))*100</f>
        <v>42</v>
      </c>
      <c r="U1741" s="3">
        <f>MAX(K1741-tarifest3($K$3,$A$3,Param!$B$10,Param!$C$10,Param!$D$10,Param!$E$10,Param!$B$11,Param!$C$11,Param!$D$11,Param!$E$11),0)</f>
        <v>62481</v>
      </c>
      <c r="V1741" s="3">
        <f t="shared" si="667"/>
        <v>36.095320623916813</v>
      </c>
      <c r="W1741" s="3">
        <f t="shared" si="668"/>
        <v>42</v>
      </c>
      <c r="X1741" s="3">
        <f>soli3grenz(K1741,$A$3,Param!$J$9,Param!$J$10,Param!$J$11)*100</f>
        <v>5.5</v>
      </c>
      <c r="Y1741" s="13">
        <f t="shared" si="655"/>
        <v>62481</v>
      </c>
      <c r="Z1741" s="3">
        <f t="shared" si="669"/>
        <v>36.095320623916813</v>
      </c>
      <c r="AA1741" s="13">
        <f t="shared" si="656"/>
        <v>42</v>
      </c>
      <c r="AB1741" s="13">
        <f t="shared" si="657"/>
        <v>-4369.070000000007</v>
      </c>
      <c r="AC1741" s="13">
        <f t="shared" si="658"/>
        <v>-2.5240150202195295</v>
      </c>
      <c r="AD1741" s="13">
        <f t="shared" si="659"/>
        <v>-2.3099999999999952</v>
      </c>
      <c r="AE1741" s="3">
        <f t="shared" si="660"/>
        <v>0</v>
      </c>
      <c r="AF1741" s="13">
        <f t="shared" si="649"/>
        <v>4369.070000000007</v>
      </c>
      <c r="AG1741" s="13">
        <f t="shared" si="670"/>
        <v>2.5240150202195295</v>
      </c>
      <c r="AH1741" s="13">
        <f t="shared" si="650"/>
        <v>2.5240150202195295</v>
      </c>
    </row>
    <row r="1742" spans="1:34" x14ac:dyDescent="0.2">
      <c r="A1742" s="8">
        <f t="shared" si="671"/>
        <v>173200</v>
      </c>
      <c r="B1742" s="9">
        <f t="shared" si="648"/>
        <v>173.2</v>
      </c>
      <c r="C1742" s="13">
        <f>tarifest3(A1742,$A$3,Param!$B$5,Param!$C$5,Param!$D$5,Param!$E$5,Param!$B$6,Param!$C$6,Param!$D$6,Param!$E$6)</f>
        <v>63407</v>
      </c>
      <c r="D1742" s="3">
        <f t="shared" si="661"/>
        <v>36.609122401847578</v>
      </c>
      <c r="E1742" s="3">
        <f>tarifest3grenz(A1742,$A$3,Param!$B$5,Param!$C$5,Param!$D$5,Param!$E$5,Param!$B$6,Param!$C$6,Param!$D$6,Param!$E$6)*100</f>
        <v>42</v>
      </c>
      <c r="F1742" s="13">
        <f>soli3(C1742,$A$3,Param!$J$4,Param!$J$5,Param!$J$6)</f>
        <v>3487.38</v>
      </c>
      <c r="G1742" s="3">
        <f>soli3grenz(C1742,$A$3,Param!$J$4,Param!$J$5,Param!$J$6)*100</f>
        <v>5.5</v>
      </c>
      <c r="H1742" s="13">
        <f t="shared" si="652"/>
        <v>66894.38</v>
      </c>
      <c r="I1742" s="3">
        <f t="shared" si="651"/>
        <v>38.622621247113166</v>
      </c>
      <c r="J1742" s="13">
        <f t="shared" si="653"/>
        <v>44.309999999999995</v>
      </c>
      <c r="K1742" s="13">
        <f>tarifest3(A1742,$A$3,Param!$B$10,Param!$C$10,Param!$D$10,Param!$E$10,Param!$B$11,Param!$C$11,Param!$D$11,Param!$E$11)</f>
        <v>67753</v>
      </c>
      <c r="L1742" s="3">
        <f t="shared" si="662"/>
        <v>39.118360277136262</v>
      </c>
      <c r="M1742" s="3">
        <f>tarifest3grenz(A1742,$A$3,Param!$B$10,Param!$C$10,Param!$D$10,Param!$E$10,Param!$B$11,Param!$C$11,Param!$D$11,Param!$E$11)*100</f>
        <v>42</v>
      </c>
      <c r="N1742" s="3">
        <f t="shared" si="663"/>
        <v>53353</v>
      </c>
      <c r="O1742" s="3">
        <f t="shared" si="664"/>
        <v>30.804272517321017</v>
      </c>
      <c r="P1742" s="13">
        <f t="shared" si="654"/>
        <v>121239.99999999999</v>
      </c>
      <c r="Q1742" s="13">
        <f t="shared" si="665"/>
        <v>0</v>
      </c>
      <c r="R1742" s="13">
        <f>tarifest3(A1742-$K$3,$A$3,Param!$B$10,Param!$C$10,Param!$D$10,Param!$E$10,Param!$B$11,Param!$C$11,Param!$D$11,Param!$E$11)</f>
        <v>59113</v>
      </c>
      <c r="S1742" s="3">
        <f t="shared" si="666"/>
        <v>34.129907621247114</v>
      </c>
      <c r="T1742" s="3">
        <f>IF(A1742&lt;$K$3,$K$2,tarifest3grenz(A1742-$K$3,$A$3,Param!$B$10,Param!$C$10,Param!$D$10,Param!$E$10,Param!$B$11,Param!$C$11,Param!$D$11,Param!$E$11))*100</f>
        <v>42</v>
      </c>
      <c r="U1742" s="3">
        <f>MAX(K1742-tarifest3($K$3,$A$3,Param!$B$10,Param!$C$10,Param!$D$10,Param!$E$10,Param!$B$11,Param!$C$11,Param!$D$11,Param!$E$11),0)</f>
        <v>62523</v>
      </c>
      <c r="V1742" s="3">
        <f t="shared" si="667"/>
        <v>36.098729792147807</v>
      </c>
      <c r="W1742" s="3">
        <f t="shared" si="668"/>
        <v>42</v>
      </c>
      <c r="X1742" s="3">
        <f>soli3grenz(K1742,$A$3,Param!$J$9,Param!$J$10,Param!$J$11)*100</f>
        <v>5.5</v>
      </c>
      <c r="Y1742" s="13">
        <f t="shared" si="655"/>
        <v>62523</v>
      </c>
      <c r="Z1742" s="3">
        <f t="shared" si="669"/>
        <v>36.098729792147807</v>
      </c>
      <c r="AA1742" s="13">
        <f t="shared" si="656"/>
        <v>42</v>
      </c>
      <c r="AB1742" s="13">
        <f t="shared" si="657"/>
        <v>-4371.3800000000047</v>
      </c>
      <c r="AC1742" s="13">
        <f t="shared" si="658"/>
        <v>-2.5238914549653586</v>
      </c>
      <c r="AD1742" s="13">
        <f t="shared" si="659"/>
        <v>-2.3099999999999952</v>
      </c>
      <c r="AE1742" s="3">
        <f t="shared" si="660"/>
        <v>0</v>
      </c>
      <c r="AF1742" s="13">
        <f t="shared" si="649"/>
        <v>4371.3800000000047</v>
      </c>
      <c r="AG1742" s="13">
        <f t="shared" si="670"/>
        <v>2.5238914549653586</v>
      </c>
      <c r="AH1742" s="13">
        <f t="shared" si="650"/>
        <v>2.5238914549653586</v>
      </c>
    </row>
    <row r="1743" spans="1:34" x14ac:dyDescent="0.2">
      <c r="A1743" s="8">
        <f t="shared" si="671"/>
        <v>173300</v>
      </c>
      <c r="B1743" s="9">
        <f t="shared" si="648"/>
        <v>173.3</v>
      </c>
      <c r="C1743" s="13">
        <f>tarifest3(A1743,$A$3,Param!$B$5,Param!$C$5,Param!$D$5,Param!$E$5,Param!$B$6,Param!$C$6,Param!$D$6,Param!$E$6)</f>
        <v>63449</v>
      </c>
      <c r="D1743" s="3">
        <f t="shared" si="661"/>
        <v>36.612233121754187</v>
      </c>
      <c r="E1743" s="3">
        <f>tarifest3grenz(A1743,$A$3,Param!$B$5,Param!$C$5,Param!$D$5,Param!$E$5,Param!$B$6,Param!$C$6,Param!$D$6,Param!$E$6)*100</f>
        <v>42</v>
      </c>
      <c r="F1743" s="13">
        <f>soli3(C1743,$A$3,Param!$J$4,Param!$J$5,Param!$J$6)</f>
        <v>3489.69</v>
      </c>
      <c r="G1743" s="3">
        <f>soli3grenz(C1743,$A$3,Param!$J$4,Param!$J$5,Param!$J$6)*100</f>
        <v>5.5</v>
      </c>
      <c r="H1743" s="13">
        <f t="shared" si="652"/>
        <v>66938.69</v>
      </c>
      <c r="I1743" s="3">
        <f t="shared" si="651"/>
        <v>38.625903058280443</v>
      </c>
      <c r="J1743" s="13">
        <f t="shared" si="653"/>
        <v>44.309999999999995</v>
      </c>
      <c r="K1743" s="13">
        <f>tarifest3(A1743,$A$3,Param!$B$10,Param!$C$10,Param!$D$10,Param!$E$10,Param!$B$11,Param!$C$11,Param!$D$11,Param!$E$11)</f>
        <v>67795</v>
      </c>
      <c r="L1743" s="3">
        <f t="shared" si="662"/>
        <v>39.120023081361801</v>
      </c>
      <c r="M1743" s="3">
        <f>tarifest3grenz(A1743,$A$3,Param!$B$10,Param!$C$10,Param!$D$10,Param!$E$10,Param!$B$11,Param!$C$11,Param!$D$11,Param!$E$11)*100</f>
        <v>42</v>
      </c>
      <c r="N1743" s="3">
        <f t="shared" si="663"/>
        <v>53395</v>
      </c>
      <c r="O1743" s="3">
        <f t="shared" si="664"/>
        <v>30.810732833237157</v>
      </c>
      <c r="P1743" s="13">
        <f t="shared" si="654"/>
        <v>121309.99999999999</v>
      </c>
      <c r="Q1743" s="13">
        <f t="shared" si="665"/>
        <v>0</v>
      </c>
      <c r="R1743" s="13">
        <f>tarifest3(A1743-$K$3,$A$3,Param!$B$10,Param!$C$10,Param!$D$10,Param!$E$10,Param!$B$11,Param!$C$11,Param!$D$11,Param!$E$11)</f>
        <v>59155</v>
      </c>
      <c r="S1743" s="3">
        <f t="shared" si="666"/>
        <v>34.134448932487018</v>
      </c>
      <c r="T1743" s="3">
        <f>IF(A1743&lt;$K$3,$K$2,tarifest3grenz(A1743-$K$3,$A$3,Param!$B$10,Param!$C$10,Param!$D$10,Param!$E$10,Param!$B$11,Param!$C$11,Param!$D$11,Param!$E$11))*100</f>
        <v>42</v>
      </c>
      <c r="U1743" s="3">
        <f>MAX(K1743-tarifest3($K$3,$A$3,Param!$B$10,Param!$C$10,Param!$D$10,Param!$E$10,Param!$B$11,Param!$C$11,Param!$D$11,Param!$E$11),0)</f>
        <v>62565</v>
      </c>
      <c r="V1743" s="3">
        <f t="shared" si="667"/>
        <v>36.102135025966533</v>
      </c>
      <c r="W1743" s="3">
        <f t="shared" si="668"/>
        <v>42</v>
      </c>
      <c r="X1743" s="3">
        <f>soli3grenz(K1743,$A$3,Param!$J$9,Param!$J$10,Param!$J$11)*100</f>
        <v>5.5</v>
      </c>
      <c r="Y1743" s="13">
        <f t="shared" si="655"/>
        <v>62565</v>
      </c>
      <c r="Z1743" s="3">
        <f t="shared" si="669"/>
        <v>36.102135025966533</v>
      </c>
      <c r="AA1743" s="13">
        <f t="shared" si="656"/>
        <v>42</v>
      </c>
      <c r="AB1743" s="13">
        <f t="shared" si="657"/>
        <v>-4373.6900000000023</v>
      </c>
      <c r="AC1743" s="13">
        <f t="shared" si="658"/>
        <v>-2.5237680323139102</v>
      </c>
      <c r="AD1743" s="13">
        <f t="shared" si="659"/>
        <v>-2.3099999999999952</v>
      </c>
      <c r="AE1743" s="3">
        <f t="shared" si="660"/>
        <v>0</v>
      </c>
      <c r="AF1743" s="13">
        <f t="shared" si="649"/>
        <v>4373.6900000000023</v>
      </c>
      <c r="AG1743" s="13">
        <f t="shared" si="670"/>
        <v>2.5237680323139102</v>
      </c>
      <c r="AH1743" s="13">
        <f t="shared" si="650"/>
        <v>2.5237680323139102</v>
      </c>
    </row>
    <row r="1744" spans="1:34" x14ac:dyDescent="0.2">
      <c r="A1744" s="8">
        <f t="shared" si="671"/>
        <v>173400</v>
      </c>
      <c r="B1744" s="9">
        <f t="shared" si="648"/>
        <v>173.4</v>
      </c>
      <c r="C1744" s="13">
        <f>tarifest3(A1744,$A$3,Param!$B$5,Param!$C$5,Param!$D$5,Param!$E$5,Param!$B$6,Param!$C$6,Param!$D$6,Param!$E$6)</f>
        <v>63491</v>
      </c>
      <c r="D1744" s="3">
        <f t="shared" si="661"/>
        <v>36.615340253748556</v>
      </c>
      <c r="E1744" s="3">
        <f>tarifest3grenz(A1744,$A$3,Param!$B$5,Param!$C$5,Param!$D$5,Param!$E$5,Param!$B$6,Param!$C$6,Param!$D$6,Param!$E$6)*100</f>
        <v>42</v>
      </c>
      <c r="F1744" s="13">
        <f>soli3(C1744,$A$3,Param!$J$4,Param!$J$5,Param!$J$6)</f>
        <v>3492</v>
      </c>
      <c r="G1744" s="3">
        <f>soli3grenz(C1744,$A$3,Param!$J$4,Param!$J$5,Param!$J$6)*100</f>
        <v>5.5</v>
      </c>
      <c r="H1744" s="13">
        <f t="shared" si="652"/>
        <v>66983</v>
      </c>
      <c r="I1744" s="3">
        <f t="shared" si="651"/>
        <v>38.629181084198386</v>
      </c>
      <c r="J1744" s="13">
        <f t="shared" si="653"/>
        <v>44.309999999999995</v>
      </c>
      <c r="K1744" s="13">
        <f>tarifest3(A1744,$A$3,Param!$B$10,Param!$C$10,Param!$D$10,Param!$E$10,Param!$B$11,Param!$C$11,Param!$D$11,Param!$E$11)</f>
        <v>67837</v>
      </c>
      <c r="L1744" s="3">
        <f t="shared" si="662"/>
        <v>39.121683967704726</v>
      </c>
      <c r="M1744" s="3">
        <f>tarifest3grenz(A1744,$A$3,Param!$B$10,Param!$C$10,Param!$D$10,Param!$E$10,Param!$B$11,Param!$C$11,Param!$D$11,Param!$E$11)*100</f>
        <v>42</v>
      </c>
      <c r="N1744" s="3">
        <f t="shared" si="663"/>
        <v>53437</v>
      </c>
      <c r="O1744" s="3">
        <f t="shared" si="664"/>
        <v>30.817185697808537</v>
      </c>
      <c r="P1744" s="13">
        <f t="shared" si="654"/>
        <v>121379.99999999999</v>
      </c>
      <c r="Q1744" s="13">
        <f t="shared" si="665"/>
        <v>0</v>
      </c>
      <c r="R1744" s="13">
        <f>tarifest3(A1744-$K$3,$A$3,Param!$B$10,Param!$C$10,Param!$D$10,Param!$E$10,Param!$B$11,Param!$C$11,Param!$D$11,Param!$E$11)</f>
        <v>59197</v>
      </c>
      <c r="S1744" s="3">
        <f t="shared" si="666"/>
        <v>34.138985005767012</v>
      </c>
      <c r="T1744" s="3">
        <f>IF(A1744&lt;$K$3,$K$2,tarifest3grenz(A1744-$K$3,$A$3,Param!$B$10,Param!$C$10,Param!$D$10,Param!$E$10,Param!$B$11,Param!$C$11,Param!$D$11,Param!$E$11))*100</f>
        <v>42</v>
      </c>
      <c r="U1744" s="3">
        <f>MAX(K1744-tarifest3($K$3,$A$3,Param!$B$10,Param!$C$10,Param!$D$10,Param!$E$10,Param!$B$11,Param!$C$11,Param!$D$11,Param!$E$11),0)</f>
        <v>62607</v>
      </c>
      <c r="V1744" s="3">
        <f t="shared" si="667"/>
        <v>36.105536332179931</v>
      </c>
      <c r="W1744" s="3">
        <f t="shared" si="668"/>
        <v>42</v>
      </c>
      <c r="X1744" s="3">
        <f>soli3grenz(K1744,$A$3,Param!$J$9,Param!$J$10,Param!$J$11)*100</f>
        <v>5.5</v>
      </c>
      <c r="Y1744" s="13">
        <f t="shared" si="655"/>
        <v>62607</v>
      </c>
      <c r="Z1744" s="3">
        <f t="shared" si="669"/>
        <v>36.105536332179931</v>
      </c>
      <c r="AA1744" s="13">
        <f t="shared" si="656"/>
        <v>42</v>
      </c>
      <c r="AB1744" s="13">
        <f t="shared" si="657"/>
        <v>-4376</v>
      </c>
      <c r="AC1744" s="13">
        <f t="shared" si="658"/>
        <v>-2.5236447520184555</v>
      </c>
      <c r="AD1744" s="13">
        <f t="shared" si="659"/>
        <v>-2.3099999999999952</v>
      </c>
      <c r="AE1744" s="3">
        <f t="shared" si="660"/>
        <v>0</v>
      </c>
      <c r="AF1744" s="13">
        <f t="shared" si="649"/>
        <v>4376</v>
      </c>
      <c r="AG1744" s="13">
        <f t="shared" si="670"/>
        <v>2.5236447520184555</v>
      </c>
      <c r="AH1744" s="13">
        <f t="shared" si="650"/>
        <v>2.5236447520184555</v>
      </c>
    </row>
    <row r="1745" spans="1:34" x14ac:dyDescent="0.2">
      <c r="A1745" s="8">
        <f t="shared" si="671"/>
        <v>173500</v>
      </c>
      <c r="B1745" s="9">
        <f t="shared" si="648"/>
        <v>173.5</v>
      </c>
      <c r="C1745" s="13">
        <f>tarifest3(A1745,$A$3,Param!$B$5,Param!$C$5,Param!$D$5,Param!$E$5,Param!$B$6,Param!$C$6,Param!$D$6,Param!$E$6)</f>
        <v>63533</v>
      </c>
      <c r="D1745" s="3">
        <f t="shared" si="661"/>
        <v>36.618443804034584</v>
      </c>
      <c r="E1745" s="3">
        <f>tarifest3grenz(A1745,$A$3,Param!$B$5,Param!$C$5,Param!$D$5,Param!$E$5,Param!$B$6,Param!$C$6,Param!$D$6,Param!$E$6)*100</f>
        <v>42</v>
      </c>
      <c r="F1745" s="13">
        <f>soli3(C1745,$A$3,Param!$J$4,Param!$J$5,Param!$J$6)</f>
        <v>3494.31</v>
      </c>
      <c r="G1745" s="3">
        <f>soli3grenz(C1745,$A$3,Param!$J$4,Param!$J$5,Param!$J$6)*100</f>
        <v>5.5</v>
      </c>
      <c r="H1745" s="13">
        <f t="shared" si="652"/>
        <v>67027.31</v>
      </c>
      <c r="I1745" s="3">
        <f t="shared" si="651"/>
        <v>38.632455331412103</v>
      </c>
      <c r="J1745" s="13">
        <f t="shared" si="653"/>
        <v>44.309999999999995</v>
      </c>
      <c r="K1745" s="13">
        <f>tarifest3(A1745,$A$3,Param!$B$10,Param!$C$10,Param!$D$10,Param!$E$10,Param!$B$11,Param!$C$11,Param!$D$11,Param!$E$11)</f>
        <v>67879</v>
      </c>
      <c r="L1745" s="3">
        <f t="shared" si="662"/>
        <v>39.123342939481269</v>
      </c>
      <c r="M1745" s="3">
        <f>tarifest3grenz(A1745,$A$3,Param!$B$10,Param!$C$10,Param!$D$10,Param!$E$10,Param!$B$11,Param!$C$11,Param!$D$11,Param!$E$11)*100</f>
        <v>42</v>
      </c>
      <c r="N1745" s="3">
        <f t="shared" si="663"/>
        <v>53479</v>
      </c>
      <c r="O1745" s="3">
        <f t="shared" si="664"/>
        <v>30.823631123919309</v>
      </c>
      <c r="P1745" s="13">
        <f t="shared" si="654"/>
        <v>121449.99999999999</v>
      </c>
      <c r="Q1745" s="13">
        <f t="shared" si="665"/>
        <v>0</v>
      </c>
      <c r="R1745" s="13">
        <f>tarifest3(A1745-$K$3,$A$3,Param!$B$10,Param!$C$10,Param!$D$10,Param!$E$10,Param!$B$11,Param!$C$11,Param!$D$11,Param!$E$11)</f>
        <v>59239</v>
      </c>
      <c r="S1745" s="3">
        <f t="shared" si="666"/>
        <v>34.143515850144091</v>
      </c>
      <c r="T1745" s="3">
        <f>IF(A1745&lt;$K$3,$K$2,tarifest3grenz(A1745-$K$3,$A$3,Param!$B$10,Param!$C$10,Param!$D$10,Param!$E$10,Param!$B$11,Param!$C$11,Param!$D$11,Param!$E$11))*100</f>
        <v>42</v>
      </c>
      <c r="U1745" s="3">
        <f>MAX(K1745-tarifest3($K$3,$A$3,Param!$B$10,Param!$C$10,Param!$D$10,Param!$E$10,Param!$B$11,Param!$C$11,Param!$D$11,Param!$E$11),0)</f>
        <v>62649</v>
      </c>
      <c r="V1745" s="3">
        <f t="shared" si="667"/>
        <v>36.108933717579248</v>
      </c>
      <c r="W1745" s="3">
        <f t="shared" si="668"/>
        <v>42</v>
      </c>
      <c r="X1745" s="3">
        <f>soli3grenz(K1745,$A$3,Param!$J$9,Param!$J$10,Param!$J$11)*100</f>
        <v>5.5</v>
      </c>
      <c r="Y1745" s="13">
        <f t="shared" si="655"/>
        <v>62649</v>
      </c>
      <c r="Z1745" s="3">
        <f t="shared" si="669"/>
        <v>36.108933717579248</v>
      </c>
      <c r="AA1745" s="13">
        <f t="shared" si="656"/>
        <v>42</v>
      </c>
      <c r="AB1745" s="13">
        <f t="shared" si="657"/>
        <v>-4378.3099999999977</v>
      </c>
      <c r="AC1745" s="13">
        <f t="shared" si="658"/>
        <v>-2.5235216138328553</v>
      </c>
      <c r="AD1745" s="13">
        <f t="shared" si="659"/>
        <v>-2.3099999999999952</v>
      </c>
      <c r="AE1745" s="3">
        <f t="shared" si="660"/>
        <v>0</v>
      </c>
      <c r="AF1745" s="13">
        <f t="shared" si="649"/>
        <v>4378.3099999999977</v>
      </c>
      <c r="AG1745" s="13">
        <f t="shared" si="670"/>
        <v>2.5235216138328553</v>
      </c>
      <c r="AH1745" s="13">
        <f t="shared" si="650"/>
        <v>2.5235216138328553</v>
      </c>
    </row>
    <row r="1746" spans="1:34" x14ac:dyDescent="0.2">
      <c r="A1746" s="8">
        <f t="shared" si="671"/>
        <v>173600</v>
      </c>
      <c r="B1746" s="9">
        <f t="shared" si="648"/>
        <v>173.6</v>
      </c>
      <c r="C1746" s="13">
        <f>tarifest3(A1746,$A$3,Param!$B$5,Param!$C$5,Param!$D$5,Param!$E$5,Param!$B$6,Param!$C$6,Param!$D$6,Param!$E$6)</f>
        <v>63575</v>
      </c>
      <c r="D1746" s="3">
        <f t="shared" si="661"/>
        <v>36.621543778801843</v>
      </c>
      <c r="E1746" s="3">
        <f>tarifest3grenz(A1746,$A$3,Param!$B$5,Param!$C$5,Param!$D$5,Param!$E$5,Param!$B$6,Param!$C$6,Param!$D$6,Param!$E$6)*100</f>
        <v>42</v>
      </c>
      <c r="F1746" s="13">
        <f>soli3(C1746,$A$3,Param!$J$4,Param!$J$5,Param!$J$6)</f>
        <v>3496.62</v>
      </c>
      <c r="G1746" s="3">
        <f>soli3grenz(C1746,$A$3,Param!$J$4,Param!$J$5,Param!$J$6)*100</f>
        <v>5.5</v>
      </c>
      <c r="H1746" s="13">
        <f t="shared" si="652"/>
        <v>67071.62</v>
      </c>
      <c r="I1746" s="3">
        <f t="shared" si="651"/>
        <v>38.63572580645161</v>
      </c>
      <c r="J1746" s="13">
        <f t="shared" si="653"/>
        <v>44.309999999999995</v>
      </c>
      <c r="K1746" s="13">
        <f>tarifest3(A1746,$A$3,Param!$B$10,Param!$C$10,Param!$D$10,Param!$E$10,Param!$B$11,Param!$C$11,Param!$D$11,Param!$E$11)</f>
        <v>67921</v>
      </c>
      <c r="L1746" s="3">
        <f t="shared" si="662"/>
        <v>39.125</v>
      </c>
      <c r="M1746" s="3">
        <f>tarifest3grenz(A1746,$A$3,Param!$B$10,Param!$C$10,Param!$D$10,Param!$E$10,Param!$B$11,Param!$C$11,Param!$D$11,Param!$E$11)*100</f>
        <v>42</v>
      </c>
      <c r="N1746" s="3">
        <f t="shared" si="663"/>
        <v>53521</v>
      </c>
      <c r="O1746" s="3">
        <f t="shared" si="664"/>
        <v>30.830069124423964</v>
      </c>
      <c r="P1746" s="13">
        <f t="shared" si="654"/>
        <v>121519.99999999999</v>
      </c>
      <c r="Q1746" s="13">
        <f t="shared" si="665"/>
        <v>0</v>
      </c>
      <c r="R1746" s="13">
        <f>tarifest3(A1746-$K$3,$A$3,Param!$B$10,Param!$C$10,Param!$D$10,Param!$E$10,Param!$B$11,Param!$C$11,Param!$D$11,Param!$E$11)</f>
        <v>59281</v>
      </c>
      <c r="S1746" s="3">
        <f t="shared" si="666"/>
        <v>34.148041474654377</v>
      </c>
      <c r="T1746" s="3">
        <f>IF(A1746&lt;$K$3,$K$2,tarifest3grenz(A1746-$K$3,$A$3,Param!$B$10,Param!$C$10,Param!$D$10,Param!$E$10,Param!$B$11,Param!$C$11,Param!$D$11,Param!$E$11))*100</f>
        <v>42</v>
      </c>
      <c r="U1746" s="3">
        <f>MAX(K1746-tarifest3($K$3,$A$3,Param!$B$10,Param!$C$10,Param!$D$10,Param!$E$10,Param!$B$11,Param!$C$11,Param!$D$11,Param!$E$11),0)</f>
        <v>62691</v>
      </c>
      <c r="V1746" s="3">
        <f t="shared" si="667"/>
        <v>36.112327188940093</v>
      </c>
      <c r="W1746" s="3">
        <f t="shared" si="668"/>
        <v>42</v>
      </c>
      <c r="X1746" s="3">
        <f>soli3grenz(K1746,$A$3,Param!$J$9,Param!$J$10,Param!$J$11)*100</f>
        <v>5.5</v>
      </c>
      <c r="Y1746" s="13">
        <f t="shared" si="655"/>
        <v>62691</v>
      </c>
      <c r="Z1746" s="3">
        <f t="shared" si="669"/>
        <v>36.112327188940093</v>
      </c>
      <c r="AA1746" s="13">
        <f t="shared" si="656"/>
        <v>42</v>
      </c>
      <c r="AB1746" s="13">
        <f t="shared" si="657"/>
        <v>-4380.6199999999953</v>
      </c>
      <c r="AC1746" s="13">
        <f t="shared" si="658"/>
        <v>-2.5233986175115177</v>
      </c>
      <c r="AD1746" s="13">
        <f t="shared" si="659"/>
        <v>-2.3099999999999952</v>
      </c>
      <c r="AE1746" s="3">
        <f t="shared" si="660"/>
        <v>0</v>
      </c>
      <c r="AF1746" s="13">
        <f t="shared" si="649"/>
        <v>4380.6199999999953</v>
      </c>
      <c r="AG1746" s="13">
        <f t="shared" si="670"/>
        <v>2.5233986175115177</v>
      </c>
      <c r="AH1746" s="13">
        <f t="shared" si="650"/>
        <v>2.5233986175115177</v>
      </c>
    </row>
    <row r="1747" spans="1:34" x14ac:dyDescent="0.2">
      <c r="A1747" s="8">
        <f t="shared" si="671"/>
        <v>173700</v>
      </c>
      <c r="B1747" s="9">
        <f t="shared" si="648"/>
        <v>173.7</v>
      </c>
      <c r="C1747" s="13">
        <f>tarifest3(A1747,$A$3,Param!$B$5,Param!$C$5,Param!$D$5,Param!$E$5,Param!$B$6,Param!$C$6,Param!$D$6,Param!$E$6)</f>
        <v>63617</v>
      </c>
      <c r="D1747" s="3">
        <f t="shared" si="661"/>
        <v>36.624640184225676</v>
      </c>
      <c r="E1747" s="3">
        <f>tarifest3grenz(A1747,$A$3,Param!$B$5,Param!$C$5,Param!$D$5,Param!$E$5,Param!$B$6,Param!$C$6,Param!$D$6,Param!$E$6)*100</f>
        <v>42</v>
      </c>
      <c r="F1747" s="13">
        <f>soli3(C1747,$A$3,Param!$J$4,Param!$J$5,Param!$J$6)</f>
        <v>3498.93</v>
      </c>
      <c r="G1747" s="3">
        <f>soli3grenz(C1747,$A$3,Param!$J$4,Param!$J$5,Param!$J$6)*100</f>
        <v>5.5</v>
      </c>
      <c r="H1747" s="13">
        <f t="shared" si="652"/>
        <v>67115.929999999993</v>
      </c>
      <c r="I1747" s="3">
        <f t="shared" si="651"/>
        <v>38.638992515831887</v>
      </c>
      <c r="J1747" s="13">
        <f t="shared" si="653"/>
        <v>44.309999999999995</v>
      </c>
      <c r="K1747" s="13">
        <f>tarifest3(A1747,$A$3,Param!$B$10,Param!$C$10,Param!$D$10,Param!$E$10,Param!$B$11,Param!$C$11,Param!$D$11,Param!$E$11)</f>
        <v>67963</v>
      </c>
      <c r="L1747" s="3">
        <f t="shared" si="662"/>
        <v>39.126655152561888</v>
      </c>
      <c r="M1747" s="3">
        <f>tarifest3grenz(A1747,$A$3,Param!$B$10,Param!$C$10,Param!$D$10,Param!$E$10,Param!$B$11,Param!$C$11,Param!$D$11,Param!$E$11)*100</f>
        <v>42</v>
      </c>
      <c r="N1747" s="3">
        <f t="shared" si="663"/>
        <v>53563</v>
      </c>
      <c r="O1747" s="3">
        <f t="shared" si="664"/>
        <v>30.836499712147379</v>
      </c>
      <c r="P1747" s="13">
        <f t="shared" si="654"/>
        <v>121589.99999999999</v>
      </c>
      <c r="Q1747" s="13">
        <f t="shared" si="665"/>
        <v>0</v>
      </c>
      <c r="R1747" s="13">
        <f>tarifest3(A1747-$K$3,$A$3,Param!$B$10,Param!$C$10,Param!$D$10,Param!$E$10,Param!$B$11,Param!$C$11,Param!$D$11,Param!$E$11)</f>
        <v>59323</v>
      </c>
      <c r="S1747" s="3">
        <f t="shared" si="666"/>
        <v>34.15256188831318</v>
      </c>
      <c r="T1747" s="3">
        <f>IF(A1747&lt;$K$3,$K$2,tarifest3grenz(A1747-$K$3,$A$3,Param!$B$10,Param!$C$10,Param!$D$10,Param!$E$10,Param!$B$11,Param!$C$11,Param!$D$11,Param!$E$11))*100</f>
        <v>42</v>
      </c>
      <c r="U1747" s="3">
        <f>MAX(K1747-tarifest3($K$3,$A$3,Param!$B$10,Param!$C$10,Param!$D$10,Param!$E$10,Param!$B$11,Param!$C$11,Param!$D$11,Param!$E$11),0)</f>
        <v>62733</v>
      </c>
      <c r="V1747" s="3">
        <f t="shared" si="667"/>
        <v>36.115716753022454</v>
      </c>
      <c r="W1747" s="3">
        <f t="shared" si="668"/>
        <v>42</v>
      </c>
      <c r="X1747" s="3">
        <f>soli3grenz(K1747,$A$3,Param!$J$9,Param!$J$10,Param!$J$11)*100</f>
        <v>5.5</v>
      </c>
      <c r="Y1747" s="13">
        <f t="shared" si="655"/>
        <v>62733</v>
      </c>
      <c r="Z1747" s="3">
        <f t="shared" si="669"/>
        <v>36.115716753022454</v>
      </c>
      <c r="AA1747" s="13">
        <f t="shared" si="656"/>
        <v>42</v>
      </c>
      <c r="AB1747" s="13">
        <f t="shared" si="657"/>
        <v>-4382.929999999993</v>
      </c>
      <c r="AC1747" s="13">
        <f t="shared" si="658"/>
        <v>-2.5232757628094333</v>
      </c>
      <c r="AD1747" s="13">
        <f t="shared" si="659"/>
        <v>-2.3099999999999952</v>
      </c>
      <c r="AE1747" s="3">
        <f t="shared" si="660"/>
        <v>0</v>
      </c>
      <c r="AF1747" s="13">
        <f t="shared" si="649"/>
        <v>4382.929999999993</v>
      </c>
      <c r="AG1747" s="13">
        <f t="shared" si="670"/>
        <v>2.5232757628094333</v>
      </c>
      <c r="AH1747" s="13">
        <f t="shared" si="650"/>
        <v>2.5232757628094333</v>
      </c>
    </row>
    <row r="1748" spans="1:34" x14ac:dyDescent="0.2">
      <c r="A1748" s="8">
        <f t="shared" si="671"/>
        <v>173800</v>
      </c>
      <c r="B1748" s="9">
        <f t="shared" si="648"/>
        <v>173.8</v>
      </c>
      <c r="C1748" s="13">
        <f>tarifest3(A1748,$A$3,Param!$B$5,Param!$C$5,Param!$D$5,Param!$E$5,Param!$B$6,Param!$C$6,Param!$D$6,Param!$E$6)</f>
        <v>63659</v>
      </c>
      <c r="D1748" s="3">
        <f t="shared" si="661"/>
        <v>36.627733026467205</v>
      </c>
      <c r="E1748" s="3">
        <f>tarifest3grenz(A1748,$A$3,Param!$B$5,Param!$C$5,Param!$D$5,Param!$E$5,Param!$B$6,Param!$C$6,Param!$D$6,Param!$E$6)*100</f>
        <v>42</v>
      </c>
      <c r="F1748" s="13">
        <f>soli3(C1748,$A$3,Param!$J$4,Param!$J$5,Param!$J$6)</f>
        <v>3501.24</v>
      </c>
      <c r="G1748" s="3">
        <f>soli3grenz(C1748,$A$3,Param!$J$4,Param!$J$5,Param!$J$6)*100</f>
        <v>5.5</v>
      </c>
      <c r="H1748" s="13">
        <f t="shared" si="652"/>
        <v>67160.240000000005</v>
      </c>
      <c r="I1748" s="3">
        <f t="shared" si="651"/>
        <v>38.642255466052937</v>
      </c>
      <c r="J1748" s="13">
        <f t="shared" si="653"/>
        <v>44.309999999999995</v>
      </c>
      <c r="K1748" s="13">
        <f>tarifest3(A1748,$A$3,Param!$B$10,Param!$C$10,Param!$D$10,Param!$E$10,Param!$B$11,Param!$C$11,Param!$D$11,Param!$E$11)</f>
        <v>68005</v>
      </c>
      <c r="L1748" s="3">
        <f t="shared" si="662"/>
        <v>39.128308400460298</v>
      </c>
      <c r="M1748" s="3">
        <f>tarifest3grenz(A1748,$A$3,Param!$B$10,Param!$C$10,Param!$D$10,Param!$E$10,Param!$B$11,Param!$C$11,Param!$D$11,Param!$E$11)*100</f>
        <v>42</v>
      </c>
      <c r="N1748" s="3">
        <f t="shared" si="663"/>
        <v>53605</v>
      </c>
      <c r="O1748" s="3">
        <f t="shared" si="664"/>
        <v>30.842922899884922</v>
      </c>
      <c r="P1748" s="13">
        <f t="shared" si="654"/>
        <v>121659.99999999999</v>
      </c>
      <c r="Q1748" s="13">
        <f t="shared" si="665"/>
        <v>0</v>
      </c>
      <c r="R1748" s="13">
        <f>tarifest3(A1748-$K$3,$A$3,Param!$B$10,Param!$C$10,Param!$D$10,Param!$E$10,Param!$B$11,Param!$C$11,Param!$D$11,Param!$E$11)</f>
        <v>59365</v>
      </c>
      <c r="S1748" s="3">
        <f t="shared" si="666"/>
        <v>34.157077100115075</v>
      </c>
      <c r="T1748" s="3">
        <f>IF(A1748&lt;$K$3,$K$2,tarifest3grenz(A1748-$K$3,$A$3,Param!$B$10,Param!$C$10,Param!$D$10,Param!$E$10,Param!$B$11,Param!$C$11,Param!$D$11,Param!$E$11))*100</f>
        <v>42</v>
      </c>
      <c r="U1748" s="3">
        <f>MAX(K1748-tarifest3($K$3,$A$3,Param!$B$10,Param!$C$10,Param!$D$10,Param!$E$10,Param!$B$11,Param!$C$11,Param!$D$11,Param!$E$11),0)</f>
        <v>62775</v>
      </c>
      <c r="V1748" s="3">
        <f t="shared" si="667"/>
        <v>36.119102416570769</v>
      </c>
      <c r="W1748" s="3">
        <f t="shared" si="668"/>
        <v>42</v>
      </c>
      <c r="X1748" s="3">
        <f>soli3grenz(K1748,$A$3,Param!$J$9,Param!$J$10,Param!$J$11)*100</f>
        <v>5.5</v>
      </c>
      <c r="Y1748" s="13">
        <f t="shared" si="655"/>
        <v>62775</v>
      </c>
      <c r="Z1748" s="3">
        <f t="shared" si="669"/>
        <v>36.119102416570769</v>
      </c>
      <c r="AA1748" s="13">
        <f t="shared" si="656"/>
        <v>42</v>
      </c>
      <c r="AB1748" s="13">
        <f t="shared" si="657"/>
        <v>-4385.2400000000052</v>
      </c>
      <c r="AC1748" s="13">
        <f t="shared" si="658"/>
        <v>-2.5231530494821683</v>
      </c>
      <c r="AD1748" s="13">
        <f t="shared" si="659"/>
        <v>-2.3099999999999952</v>
      </c>
      <c r="AE1748" s="3">
        <f t="shared" si="660"/>
        <v>0</v>
      </c>
      <c r="AF1748" s="13">
        <f t="shared" si="649"/>
        <v>4385.2400000000052</v>
      </c>
      <c r="AG1748" s="13">
        <f t="shared" si="670"/>
        <v>2.5231530494821683</v>
      </c>
      <c r="AH1748" s="13">
        <f t="shared" si="650"/>
        <v>2.5231530494821683</v>
      </c>
    </row>
    <row r="1749" spans="1:34" x14ac:dyDescent="0.2">
      <c r="A1749" s="8">
        <f t="shared" si="671"/>
        <v>173900</v>
      </c>
      <c r="B1749" s="9">
        <f t="shared" si="648"/>
        <v>173.9</v>
      </c>
      <c r="C1749" s="13">
        <f>tarifest3(A1749,$A$3,Param!$B$5,Param!$C$5,Param!$D$5,Param!$E$5,Param!$B$6,Param!$C$6,Param!$D$6,Param!$E$6)</f>
        <v>63701</v>
      </c>
      <c r="D1749" s="3">
        <f t="shared" si="661"/>
        <v>36.630822311673377</v>
      </c>
      <c r="E1749" s="3">
        <f>tarifest3grenz(A1749,$A$3,Param!$B$5,Param!$C$5,Param!$D$5,Param!$E$5,Param!$B$6,Param!$C$6,Param!$D$6,Param!$E$6)*100</f>
        <v>42</v>
      </c>
      <c r="F1749" s="13">
        <f>soli3(C1749,$A$3,Param!$J$4,Param!$J$5,Param!$J$6)</f>
        <v>3503.55</v>
      </c>
      <c r="G1749" s="3">
        <f>soli3grenz(C1749,$A$3,Param!$J$4,Param!$J$5,Param!$J$6)*100</f>
        <v>5.5</v>
      </c>
      <c r="H1749" s="13">
        <f t="shared" si="652"/>
        <v>67204.55</v>
      </c>
      <c r="I1749" s="3">
        <f t="shared" si="651"/>
        <v>38.645514663599769</v>
      </c>
      <c r="J1749" s="13">
        <f t="shared" si="653"/>
        <v>44.309999999999995</v>
      </c>
      <c r="K1749" s="13">
        <f>tarifest3(A1749,$A$3,Param!$B$10,Param!$C$10,Param!$D$10,Param!$E$10,Param!$B$11,Param!$C$11,Param!$D$11,Param!$E$11)</f>
        <v>68047</v>
      </c>
      <c r="L1749" s="3">
        <f t="shared" si="662"/>
        <v>39.129959746981022</v>
      </c>
      <c r="M1749" s="3">
        <f>tarifest3grenz(A1749,$A$3,Param!$B$10,Param!$C$10,Param!$D$10,Param!$E$10,Param!$B$11,Param!$C$11,Param!$D$11,Param!$E$11)*100</f>
        <v>42</v>
      </c>
      <c r="N1749" s="3">
        <f t="shared" si="663"/>
        <v>53647</v>
      </c>
      <c r="O1749" s="3">
        <f t="shared" si="664"/>
        <v>30.84933870040253</v>
      </c>
      <c r="P1749" s="13">
        <f t="shared" si="654"/>
        <v>121729.99999999999</v>
      </c>
      <c r="Q1749" s="13">
        <f t="shared" si="665"/>
        <v>0</v>
      </c>
      <c r="R1749" s="13">
        <f>tarifest3(A1749-$K$3,$A$3,Param!$B$10,Param!$C$10,Param!$D$10,Param!$E$10,Param!$B$11,Param!$C$11,Param!$D$11,Param!$E$11)</f>
        <v>59407</v>
      </c>
      <c r="S1749" s="3">
        <f t="shared" si="666"/>
        <v>34.161587119033925</v>
      </c>
      <c r="T1749" s="3">
        <f>IF(A1749&lt;$K$3,$K$2,tarifest3grenz(A1749-$K$3,$A$3,Param!$B$10,Param!$C$10,Param!$D$10,Param!$E$10,Param!$B$11,Param!$C$11,Param!$D$11,Param!$E$11))*100</f>
        <v>42</v>
      </c>
      <c r="U1749" s="3">
        <f>MAX(K1749-tarifest3($K$3,$A$3,Param!$B$10,Param!$C$10,Param!$D$10,Param!$E$10,Param!$B$11,Param!$C$11,Param!$D$11,Param!$E$11),0)</f>
        <v>62817</v>
      </c>
      <c r="V1749" s="3">
        <f t="shared" si="667"/>
        <v>36.122484186313976</v>
      </c>
      <c r="W1749" s="3">
        <f t="shared" si="668"/>
        <v>42</v>
      </c>
      <c r="X1749" s="3">
        <f>soli3grenz(K1749,$A$3,Param!$J$9,Param!$J$10,Param!$J$11)*100</f>
        <v>5.5</v>
      </c>
      <c r="Y1749" s="13">
        <f t="shared" si="655"/>
        <v>62817</v>
      </c>
      <c r="Z1749" s="3">
        <f t="shared" si="669"/>
        <v>36.122484186313976</v>
      </c>
      <c r="AA1749" s="13">
        <f t="shared" si="656"/>
        <v>42</v>
      </c>
      <c r="AB1749" s="13">
        <f t="shared" si="657"/>
        <v>-4387.5500000000029</v>
      </c>
      <c r="AC1749" s="13">
        <f t="shared" si="658"/>
        <v>-2.5230304772857934</v>
      </c>
      <c r="AD1749" s="13">
        <f t="shared" si="659"/>
        <v>-2.3099999999999952</v>
      </c>
      <c r="AE1749" s="3">
        <f t="shared" si="660"/>
        <v>0</v>
      </c>
      <c r="AF1749" s="13">
        <f t="shared" si="649"/>
        <v>4387.5500000000029</v>
      </c>
      <c r="AG1749" s="13">
        <f t="shared" si="670"/>
        <v>2.5230304772857934</v>
      </c>
      <c r="AH1749" s="13">
        <f t="shared" si="650"/>
        <v>2.5230304772857934</v>
      </c>
    </row>
    <row r="1750" spans="1:34" x14ac:dyDescent="0.2">
      <c r="A1750" s="8">
        <f t="shared" si="671"/>
        <v>174000</v>
      </c>
      <c r="B1750" s="9">
        <f t="shared" si="648"/>
        <v>174</v>
      </c>
      <c r="C1750" s="13">
        <f>tarifest3(A1750,$A$3,Param!$B$5,Param!$C$5,Param!$D$5,Param!$E$5,Param!$B$6,Param!$C$6,Param!$D$6,Param!$E$6)</f>
        <v>63743</v>
      </c>
      <c r="D1750" s="3">
        <f t="shared" si="661"/>
        <v>36.633908045977009</v>
      </c>
      <c r="E1750" s="3">
        <f>tarifest3grenz(A1750,$A$3,Param!$B$5,Param!$C$5,Param!$D$5,Param!$E$5,Param!$B$6,Param!$C$6,Param!$D$6,Param!$E$6)*100</f>
        <v>42</v>
      </c>
      <c r="F1750" s="13">
        <f>soli3(C1750,$A$3,Param!$J$4,Param!$J$5,Param!$J$6)</f>
        <v>3505.86</v>
      </c>
      <c r="G1750" s="3">
        <f>soli3grenz(C1750,$A$3,Param!$J$4,Param!$J$5,Param!$J$6)*100</f>
        <v>5.5</v>
      </c>
      <c r="H1750" s="13">
        <f t="shared" si="652"/>
        <v>67248.86</v>
      </c>
      <c r="I1750" s="3">
        <f t="shared" si="651"/>
        <v>38.648770114942529</v>
      </c>
      <c r="J1750" s="13">
        <f t="shared" si="653"/>
        <v>44.309999999999995</v>
      </c>
      <c r="K1750" s="13">
        <f>tarifest3(A1750,$A$3,Param!$B$10,Param!$C$10,Param!$D$10,Param!$E$10,Param!$B$11,Param!$C$11,Param!$D$11,Param!$E$11)</f>
        <v>68089</v>
      </c>
      <c r="L1750" s="3">
        <f t="shared" si="662"/>
        <v>39.131609195402298</v>
      </c>
      <c r="M1750" s="3">
        <f>tarifest3grenz(A1750,$A$3,Param!$B$10,Param!$C$10,Param!$D$10,Param!$E$10,Param!$B$11,Param!$C$11,Param!$D$11,Param!$E$11)*100</f>
        <v>42</v>
      </c>
      <c r="N1750" s="3">
        <f t="shared" si="663"/>
        <v>53689</v>
      </c>
      <c r="O1750" s="3">
        <f t="shared" si="664"/>
        <v>30.855747126436782</v>
      </c>
      <c r="P1750" s="13">
        <f t="shared" si="654"/>
        <v>121799.99999999999</v>
      </c>
      <c r="Q1750" s="13">
        <f t="shared" si="665"/>
        <v>0</v>
      </c>
      <c r="R1750" s="13">
        <f>tarifest3(A1750-$K$3,$A$3,Param!$B$10,Param!$C$10,Param!$D$10,Param!$E$10,Param!$B$11,Param!$C$11,Param!$D$11,Param!$E$11)</f>
        <v>59449</v>
      </c>
      <c r="S1750" s="3">
        <f t="shared" si="666"/>
        <v>34.166091954022988</v>
      </c>
      <c r="T1750" s="3">
        <f>IF(A1750&lt;$K$3,$K$2,tarifest3grenz(A1750-$K$3,$A$3,Param!$B$10,Param!$C$10,Param!$D$10,Param!$E$10,Param!$B$11,Param!$C$11,Param!$D$11,Param!$E$11))*100</f>
        <v>42</v>
      </c>
      <c r="U1750" s="3">
        <f>MAX(K1750-tarifest3($K$3,$A$3,Param!$B$10,Param!$C$10,Param!$D$10,Param!$E$10,Param!$B$11,Param!$C$11,Param!$D$11,Param!$E$11),0)</f>
        <v>62859</v>
      </c>
      <c r="V1750" s="3">
        <f t="shared" si="667"/>
        <v>36.125862068965517</v>
      </c>
      <c r="W1750" s="3">
        <f t="shared" si="668"/>
        <v>42</v>
      </c>
      <c r="X1750" s="3">
        <f>soli3grenz(K1750,$A$3,Param!$J$9,Param!$J$10,Param!$J$11)*100</f>
        <v>5.5</v>
      </c>
      <c r="Y1750" s="13">
        <f t="shared" si="655"/>
        <v>62859</v>
      </c>
      <c r="Z1750" s="3">
        <f t="shared" si="669"/>
        <v>36.125862068965517</v>
      </c>
      <c r="AA1750" s="13">
        <f t="shared" si="656"/>
        <v>42</v>
      </c>
      <c r="AB1750" s="13">
        <f t="shared" si="657"/>
        <v>-4389.8600000000006</v>
      </c>
      <c r="AC1750" s="13">
        <f t="shared" si="658"/>
        <v>-2.5229080459770117</v>
      </c>
      <c r="AD1750" s="13">
        <f t="shared" si="659"/>
        <v>-2.3099999999999952</v>
      </c>
      <c r="AE1750" s="3">
        <f t="shared" si="660"/>
        <v>0</v>
      </c>
      <c r="AF1750" s="13">
        <f t="shared" si="649"/>
        <v>4389.8600000000006</v>
      </c>
      <c r="AG1750" s="13">
        <f t="shared" si="670"/>
        <v>2.5229080459770117</v>
      </c>
      <c r="AH1750" s="13">
        <f t="shared" si="650"/>
        <v>2.5229080459770117</v>
      </c>
    </row>
    <row r="1751" spans="1:34" x14ac:dyDescent="0.2">
      <c r="A1751" s="8">
        <f t="shared" si="671"/>
        <v>174100</v>
      </c>
      <c r="B1751" s="9">
        <f t="shared" si="648"/>
        <v>174.1</v>
      </c>
      <c r="C1751" s="13">
        <f>tarifest3(A1751,$A$3,Param!$B$5,Param!$C$5,Param!$D$5,Param!$E$5,Param!$B$6,Param!$C$6,Param!$D$6,Param!$E$6)</f>
        <v>63785</v>
      </c>
      <c r="D1751" s="3">
        <f t="shared" si="661"/>
        <v>36.636990235496839</v>
      </c>
      <c r="E1751" s="3">
        <f>tarifest3grenz(A1751,$A$3,Param!$B$5,Param!$C$5,Param!$D$5,Param!$E$5,Param!$B$6,Param!$C$6,Param!$D$6,Param!$E$6)*100</f>
        <v>42</v>
      </c>
      <c r="F1751" s="13">
        <f>soli3(C1751,$A$3,Param!$J$4,Param!$J$5,Param!$J$6)</f>
        <v>3508.17</v>
      </c>
      <c r="G1751" s="3">
        <f>soli3grenz(C1751,$A$3,Param!$J$4,Param!$J$5,Param!$J$6)*100</f>
        <v>5.5</v>
      </c>
      <c r="H1751" s="13">
        <f t="shared" si="652"/>
        <v>67293.17</v>
      </c>
      <c r="I1751" s="3">
        <f t="shared" si="651"/>
        <v>38.652021826536469</v>
      </c>
      <c r="J1751" s="13">
        <f t="shared" si="653"/>
        <v>44.309999999999995</v>
      </c>
      <c r="K1751" s="13">
        <f>tarifest3(A1751,$A$3,Param!$B$10,Param!$C$10,Param!$D$10,Param!$E$10,Param!$B$11,Param!$C$11,Param!$D$11,Param!$E$11)</f>
        <v>68131</v>
      </c>
      <c r="L1751" s="3">
        <f t="shared" si="662"/>
        <v>39.133256748994832</v>
      </c>
      <c r="M1751" s="3">
        <f>tarifest3grenz(A1751,$A$3,Param!$B$10,Param!$C$10,Param!$D$10,Param!$E$10,Param!$B$11,Param!$C$11,Param!$D$11,Param!$E$11)*100</f>
        <v>42</v>
      </c>
      <c r="N1751" s="3">
        <f t="shared" si="663"/>
        <v>53731</v>
      </c>
      <c r="O1751" s="3">
        <f t="shared" si="664"/>
        <v>30.862148190695006</v>
      </c>
      <c r="P1751" s="13">
        <f t="shared" si="654"/>
        <v>121869.99999999999</v>
      </c>
      <c r="Q1751" s="13">
        <f t="shared" si="665"/>
        <v>0</v>
      </c>
      <c r="R1751" s="13">
        <f>tarifest3(A1751-$K$3,$A$3,Param!$B$10,Param!$C$10,Param!$D$10,Param!$E$10,Param!$B$11,Param!$C$11,Param!$D$11,Param!$E$11)</f>
        <v>59491</v>
      </c>
      <c r="S1751" s="3">
        <f t="shared" si="666"/>
        <v>34.170591614014931</v>
      </c>
      <c r="T1751" s="3">
        <f>IF(A1751&lt;$K$3,$K$2,tarifest3grenz(A1751-$K$3,$A$3,Param!$B$10,Param!$C$10,Param!$D$10,Param!$E$10,Param!$B$11,Param!$C$11,Param!$D$11,Param!$E$11))*100</f>
        <v>42</v>
      </c>
      <c r="U1751" s="3">
        <f>MAX(K1751-tarifest3($K$3,$A$3,Param!$B$10,Param!$C$10,Param!$D$10,Param!$E$10,Param!$B$11,Param!$C$11,Param!$D$11,Param!$E$11),0)</f>
        <v>62901</v>
      </c>
      <c r="V1751" s="3">
        <f t="shared" si="667"/>
        <v>36.129236071223438</v>
      </c>
      <c r="W1751" s="3">
        <f t="shared" si="668"/>
        <v>42</v>
      </c>
      <c r="X1751" s="3">
        <f>soli3grenz(K1751,$A$3,Param!$J$9,Param!$J$10,Param!$J$11)*100</f>
        <v>5.5</v>
      </c>
      <c r="Y1751" s="13">
        <f t="shared" si="655"/>
        <v>62901</v>
      </c>
      <c r="Z1751" s="3">
        <f t="shared" si="669"/>
        <v>36.129236071223438</v>
      </c>
      <c r="AA1751" s="13">
        <f t="shared" si="656"/>
        <v>42</v>
      </c>
      <c r="AB1751" s="13">
        <f t="shared" si="657"/>
        <v>-4392.1699999999983</v>
      </c>
      <c r="AC1751" s="13">
        <f t="shared" si="658"/>
        <v>-2.5227857553130306</v>
      </c>
      <c r="AD1751" s="13">
        <f t="shared" si="659"/>
        <v>-2.3099999999999952</v>
      </c>
      <c r="AE1751" s="3">
        <f t="shared" si="660"/>
        <v>0</v>
      </c>
      <c r="AF1751" s="13">
        <f t="shared" si="649"/>
        <v>4392.1699999999983</v>
      </c>
      <c r="AG1751" s="13">
        <f t="shared" si="670"/>
        <v>2.5227857553130306</v>
      </c>
      <c r="AH1751" s="13">
        <f t="shared" si="650"/>
        <v>2.5227857553130306</v>
      </c>
    </row>
    <row r="1752" spans="1:34" x14ac:dyDescent="0.2">
      <c r="A1752" s="8">
        <f t="shared" si="671"/>
        <v>174200</v>
      </c>
      <c r="B1752" s="9">
        <f t="shared" si="648"/>
        <v>174.2</v>
      </c>
      <c r="C1752" s="13">
        <f>tarifest3(A1752,$A$3,Param!$B$5,Param!$C$5,Param!$D$5,Param!$E$5,Param!$B$6,Param!$C$6,Param!$D$6,Param!$E$6)</f>
        <v>63827</v>
      </c>
      <c r="D1752" s="3">
        <f t="shared" si="661"/>
        <v>36.640068886337545</v>
      </c>
      <c r="E1752" s="3">
        <f>tarifest3grenz(A1752,$A$3,Param!$B$5,Param!$C$5,Param!$D$5,Param!$E$5,Param!$B$6,Param!$C$6,Param!$D$6,Param!$E$6)*100</f>
        <v>42</v>
      </c>
      <c r="F1752" s="13">
        <f>soli3(C1752,$A$3,Param!$J$4,Param!$J$5,Param!$J$6)</f>
        <v>3510.48</v>
      </c>
      <c r="G1752" s="3">
        <f>soli3grenz(C1752,$A$3,Param!$J$4,Param!$J$5,Param!$J$6)*100</f>
        <v>5.5</v>
      </c>
      <c r="H1752" s="13">
        <f t="shared" si="652"/>
        <v>67337.48</v>
      </c>
      <c r="I1752" s="3">
        <f t="shared" si="651"/>
        <v>38.655269804822041</v>
      </c>
      <c r="J1752" s="13">
        <f t="shared" si="653"/>
        <v>44.309999999999995</v>
      </c>
      <c r="K1752" s="13">
        <f>tarifest3(A1752,$A$3,Param!$B$10,Param!$C$10,Param!$D$10,Param!$E$10,Param!$B$11,Param!$C$11,Param!$D$11,Param!$E$11)</f>
        <v>68173</v>
      </c>
      <c r="L1752" s="3">
        <f t="shared" si="662"/>
        <v>39.134902411021812</v>
      </c>
      <c r="M1752" s="3">
        <f>tarifest3grenz(A1752,$A$3,Param!$B$10,Param!$C$10,Param!$D$10,Param!$E$10,Param!$B$11,Param!$C$11,Param!$D$11,Param!$E$11)*100</f>
        <v>42</v>
      </c>
      <c r="N1752" s="3">
        <f t="shared" si="663"/>
        <v>53773</v>
      </c>
      <c r="O1752" s="3">
        <f t="shared" si="664"/>
        <v>30.868541905855341</v>
      </c>
      <c r="P1752" s="13">
        <f t="shared" si="654"/>
        <v>121939.99999999999</v>
      </c>
      <c r="Q1752" s="13">
        <f t="shared" si="665"/>
        <v>0</v>
      </c>
      <c r="R1752" s="13">
        <f>tarifest3(A1752-$K$3,$A$3,Param!$B$10,Param!$C$10,Param!$D$10,Param!$E$10,Param!$B$11,Param!$C$11,Param!$D$11,Param!$E$11)</f>
        <v>59533</v>
      </c>
      <c r="S1752" s="3">
        <f t="shared" si="666"/>
        <v>34.175086107921935</v>
      </c>
      <c r="T1752" s="3">
        <f>IF(A1752&lt;$K$3,$K$2,tarifest3grenz(A1752-$K$3,$A$3,Param!$B$10,Param!$C$10,Param!$D$10,Param!$E$10,Param!$B$11,Param!$C$11,Param!$D$11,Param!$E$11))*100</f>
        <v>42</v>
      </c>
      <c r="U1752" s="3">
        <f>MAX(K1752-tarifest3($K$3,$A$3,Param!$B$10,Param!$C$10,Param!$D$10,Param!$E$10,Param!$B$11,Param!$C$11,Param!$D$11,Param!$E$11),0)</f>
        <v>62943</v>
      </c>
      <c r="V1752" s="3">
        <f t="shared" si="667"/>
        <v>36.132606199770379</v>
      </c>
      <c r="W1752" s="3">
        <f t="shared" si="668"/>
        <v>42</v>
      </c>
      <c r="X1752" s="3">
        <f>soli3grenz(K1752,$A$3,Param!$J$9,Param!$J$10,Param!$J$11)*100</f>
        <v>5.5</v>
      </c>
      <c r="Y1752" s="13">
        <f t="shared" si="655"/>
        <v>62943</v>
      </c>
      <c r="Z1752" s="3">
        <f t="shared" si="669"/>
        <v>36.132606199770379</v>
      </c>
      <c r="AA1752" s="13">
        <f t="shared" si="656"/>
        <v>42</v>
      </c>
      <c r="AB1752" s="13">
        <f t="shared" si="657"/>
        <v>-4394.4799999999959</v>
      </c>
      <c r="AC1752" s="13">
        <f t="shared" si="658"/>
        <v>-2.5226636050516618</v>
      </c>
      <c r="AD1752" s="13">
        <f t="shared" si="659"/>
        <v>-2.3099999999999952</v>
      </c>
      <c r="AE1752" s="3">
        <f t="shared" si="660"/>
        <v>0</v>
      </c>
      <c r="AF1752" s="13">
        <f t="shared" si="649"/>
        <v>4394.4799999999959</v>
      </c>
      <c r="AG1752" s="13">
        <f t="shared" si="670"/>
        <v>2.5226636050516618</v>
      </c>
      <c r="AH1752" s="13">
        <f t="shared" si="650"/>
        <v>2.5226636050516618</v>
      </c>
    </row>
    <row r="1753" spans="1:34" x14ac:dyDescent="0.2">
      <c r="A1753" s="8">
        <f t="shared" si="671"/>
        <v>174300</v>
      </c>
      <c r="B1753" s="9">
        <f t="shared" si="648"/>
        <v>174.3</v>
      </c>
      <c r="C1753" s="13">
        <f>tarifest3(A1753,$A$3,Param!$B$5,Param!$C$5,Param!$D$5,Param!$E$5,Param!$B$6,Param!$C$6,Param!$D$6,Param!$E$6)</f>
        <v>63869</v>
      </c>
      <c r="D1753" s="3">
        <f t="shared" si="661"/>
        <v>36.643144004589786</v>
      </c>
      <c r="E1753" s="3">
        <f>tarifest3grenz(A1753,$A$3,Param!$B$5,Param!$C$5,Param!$D$5,Param!$E$5,Param!$B$6,Param!$C$6,Param!$D$6,Param!$E$6)*100</f>
        <v>42</v>
      </c>
      <c r="F1753" s="13">
        <f>soli3(C1753,$A$3,Param!$J$4,Param!$J$5,Param!$J$6)</f>
        <v>3512.79</v>
      </c>
      <c r="G1753" s="3">
        <f>soli3grenz(C1753,$A$3,Param!$J$4,Param!$J$5,Param!$J$6)*100</f>
        <v>5.5</v>
      </c>
      <c r="H1753" s="13">
        <f t="shared" si="652"/>
        <v>67381.789999999994</v>
      </c>
      <c r="I1753" s="3">
        <f t="shared" si="651"/>
        <v>38.658514056224895</v>
      </c>
      <c r="J1753" s="13">
        <f t="shared" si="653"/>
        <v>44.309999999999995</v>
      </c>
      <c r="K1753" s="13">
        <f>tarifest3(A1753,$A$3,Param!$B$10,Param!$C$10,Param!$D$10,Param!$E$10,Param!$B$11,Param!$C$11,Param!$D$11,Param!$E$11)</f>
        <v>68215</v>
      </c>
      <c r="L1753" s="3">
        <f t="shared" si="662"/>
        <v>39.136546184738954</v>
      </c>
      <c r="M1753" s="3">
        <f>tarifest3grenz(A1753,$A$3,Param!$B$10,Param!$C$10,Param!$D$10,Param!$E$10,Param!$B$11,Param!$C$11,Param!$D$11,Param!$E$11)*100</f>
        <v>42</v>
      </c>
      <c r="N1753" s="3">
        <f t="shared" si="663"/>
        <v>53815</v>
      </c>
      <c r="O1753" s="3">
        <f t="shared" si="664"/>
        <v>30.874928284566838</v>
      </c>
      <c r="P1753" s="13">
        <f t="shared" si="654"/>
        <v>122009.99999999999</v>
      </c>
      <c r="Q1753" s="13">
        <f t="shared" si="665"/>
        <v>0</v>
      </c>
      <c r="R1753" s="13">
        <f>tarifest3(A1753-$K$3,$A$3,Param!$B$10,Param!$C$10,Param!$D$10,Param!$E$10,Param!$B$11,Param!$C$11,Param!$D$11,Param!$E$11)</f>
        <v>59575</v>
      </c>
      <c r="S1753" s="3">
        <f t="shared" si="666"/>
        <v>34.179575444635688</v>
      </c>
      <c r="T1753" s="3">
        <f>IF(A1753&lt;$K$3,$K$2,tarifest3grenz(A1753-$K$3,$A$3,Param!$B$10,Param!$C$10,Param!$D$10,Param!$E$10,Param!$B$11,Param!$C$11,Param!$D$11,Param!$E$11))*100</f>
        <v>42</v>
      </c>
      <c r="U1753" s="3">
        <f>MAX(K1753-tarifest3($K$3,$A$3,Param!$B$10,Param!$C$10,Param!$D$10,Param!$E$10,Param!$B$11,Param!$C$11,Param!$D$11,Param!$E$11),0)</f>
        <v>62985</v>
      </c>
      <c r="V1753" s="3">
        <f t="shared" si="667"/>
        <v>36.135972461273667</v>
      </c>
      <c r="W1753" s="3">
        <f t="shared" si="668"/>
        <v>42</v>
      </c>
      <c r="X1753" s="3">
        <f>soli3grenz(K1753,$A$3,Param!$J$9,Param!$J$10,Param!$J$11)*100</f>
        <v>5.5</v>
      </c>
      <c r="Y1753" s="13">
        <f t="shared" si="655"/>
        <v>62985</v>
      </c>
      <c r="Z1753" s="3">
        <f t="shared" si="669"/>
        <v>36.135972461273667</v>
      </c>
      <c r="AA1753" s="13">
        <f t="shared" si="656"/>
        <v>42</v>
      </c>
      <c r="AB1753" s="13">
        <f t="shared" si="657"/>
        <v>-4396.7899999999936</v>
      </c>
      <c r="AC1753" s="13">
        <f t="shared" si="658"/>
        <v>-2.5225415949512282</v>
      </c>
      <c r="AD1753" s="13">
        <f t="shared" si="659"/>
        <v>-2.3099999999999952</v>
      </c>
      <c r="AE1753" s="3">
        <f t="shared" si="660"/>
        <v>0</v>
      </c>
      <c r="AF1753" s="13">
        <f t="shared" si="649"/>
        <v>4396.7899999999936</v>
      </c>
      <c r="AG1753" s="13">
        <f t="shared" si="670"/>
        <v>2.5225415949512282</v>
      </c>
      <c r="AH1753" s="13">
        <f t="shared" si="650"/>
        <v>2.5225415949512282</v>
      </c>
    </row>
    <row r="1754" spans="1:34" x14ac:dyDescent="0.2">
      <c r="A1754" s="8">
        <f t="shared" si="671"/>
        <v>174400</v>
      </c>
      <c r="B1754" s="9">
        <f t="shared" si="648"/>
        <v>174.4</v>
      </c>
      <c r="C1754" s="13">
        <f>tarifest3(A1754,$A$3,Param!$B$5,Param!$C$5,Param!$D$5,Param!$E$5,Param!$B$6,Param!$C$6,Param!$D$6,Param!$E$6)</f>
        <v>63911</v>
      </c>
      <c r="D1754" s="3">
        <f t="shared" si="661"/>
        <v>36.646215596330272</v>
      </c>
      <c r="E1754" s="3">
        <f>tarifest3grenz(A1754,$A$3,Param!$B$5,Param!$C$5,Param!$D$5,Param!$E$5,Param!$B$6,Param!$C$6,Param!$D$6,Param!$E$6)*100</f>
        <v>42</v>
      </c>
      <c r="F1754" s="13">
        <f>soli3(C1754,$A$3,Param!$J$4,Param!$J$5,Param!$J$6)</f>
        <v>3515.1</v>
      </c>
      <c r="G1754" s="3">
        <f>soli3grenz(C1754,$A$3,Param!$J$4,Param!$J$5,Param!$J$6)*100</f>
        <v>5.5</v>
      </c>
      <c r="H1754" s="13">
        <f t="shared" si="652"/>
        <v>67426.100000000006</v>
      </c>
      <c r="I1754" s="3">
        <f t="shared" si="651"/>
        <v>38.661754587155968</v>
      </c>
      <c r="J1754" s="13">
        <f t="shared" si="653"/>
        <v>44.309999999999995</v>
      </c>
      <c r="K1754" s="13">
        <f>tarifest3(A1754,$A$3,Param!$B$10,Param!$C$10,Param!$D$10,Param!$E$10,Param!$B$11,Param!$C$11,Param!$D$11,Param!$E$11)</f>
        <v>68257</v>
      </c>
      <c r="L1754" s="3">
        <f t="shared" si="662"/>
        <v>39.138188073394495</v>
      </c>
      <c r="M1754" s="3">
        <f>tarifest3grenz(A1754,$A$3,Param!$B$10,Param!$C$10,Param!$D$10,Param!$E$10,Param!$B$11,Param!$C$11,Param!$D$11,Param!$E$11)*100</f>
        <v>42</v>
      </c>
      <c r="N1754" s="3">
        <f t="shared" si="663"/>
        <v>53857</v>
      </c>
      <c r="O1754" s="3">
        <f t="shared" si="664"/>
        <v>30.881307339449542</v>
      </c>
      <c r="P1754" s="13">
        <f t="shared" si="654"/>
        <v>122079.99999999999</v>
      </c>
      <c r="Q1754" s="13">
        <f t="shared" si="665"/>
        <v>0</v>
      </c>
      <c r="R1754" s="13">
        <f>tarifest3(A1754-$K$3,$A$3,Param!$B$10,Param!$C$10,Param!$D$10,Param!$E$10,Param!$B$11,Param!$C$11,Param!$D$11,Param!$E$11)</f>
        <v>59617</v>
      </c>
      <c r="S1754" s="3">
        <f t="shared" si="666"/>
        <v>34.184059633027523</v>
      </c>
      <c r="T1754" s="3">
        <f>IF(A1754&lt;$K$3,$K$2,tarifest3grenz(A1754-$K$3,$A$3,Param!$B$10,Param!$C$10,Param!$D$10,Param!$E$10,Param!$B$11,Param!$C$11,Param!$D$11,Param!$E$11))*100</f>
        <v>42</v>
      </c>
      <c r="U1754" s="3">
        <f>MAX(K1754-tarifest3($K$3,$A$3,Param!$B$10,Param!$C$10,Param!$D$10,Param!$E$10,Param!$B$11,Param!$C$11,Param!$D$11,Param!$E$11),0)</f>
        <v>63027</v>
      </c>
      <c r="V1754" s="3">
        <f t="shared" si="667"/>
        <v>36.139334862385319</v>
      </c>
      <c r="W1754" s="3">
        <f t="shared" si="668"/>
        <v>42</v>
      </c>
      <c r="X1754" s="3">
        <f>soli3grenz(K1754,$A$3,Param!$J$9,Param!$J$10,Param!$J$11)*100</f>
        <v>5.5</v>
      </c>
      <c r="Y1754" s="13">
        <f t="shared" si="655"/>
        <v>63027</v>
      </c>
      <c r="Z1754" s="3">
        <f t="shared" si="669"/>
        <v>36.139334862385319</v>
      </c>
      <c r="AA1754" s="13">
        <f t="shared" si="656"/>
        <v>42</v>
      </c>
      <c r="AB1754" s="13">
        <f t="shared" si="657"/>
        <v>-4399.1000000000058</v>
      </c>
      <c r="AC1754" s="13">
        <f t="shared" si="658"/>
        <v>-2.5224197247706499</v>
      </c>
      <c r="AD1754" s="13">
        <f t="shared" si="659"/>
        <v>-2.3099999999999952</v>
      </c>
      <c r="AE1754" s="3">
        <f t="shared" si="660"/>
        <v>0</v>
      </c>
      <c r="AF1754" s="13">
        <f t="shared" si="649"/>
        <v>4399.1000000000058</v>
      </c>
      <c r="AG1754" s="13">
        <f t="shared" si="670"/>
        <v>2.5224197247706499</v>
      </c>
      <c r="AH1754" s="13">
        <f t="shared" si="650"/>
        <v>2.5224197247706499</v>
      </c>
    </row>
    <row r="1755" spans="1:34" x14ac:dyDescent="0.2">
      <c r="A1755" s="8">
        <f t="shared" si="671"/>
        <v>174500</v>
      </c>
      <c r="B1755" s="9">
        <f t="shared" si="648"/>
        <v>174.5</v>
      </c>
      <c r="C1755" s="13">
        <f>tarifest3(A1755,$A$3,Param!$B$5,Param!$C$5,Param!$D$5,Param!$E$5,Param!$B$6,Param!$C$6,Param!$D$6,Param!$E$6)</f>
        <v>63953</v>
      </c>
      <c r="D1755" s="3">
        <f t="shared" si="661"/>
        <v>36.649283667621781</v>
      </c>
      <c r="E1755" s="3">
        <f>tarifest3grenz(A1755,$A$3,Param!$B$5,Param!$C$5,Param!$D$5,Param!$E$5,Param!$B$6,Param!$C$6,Param!$D$6,Param!$E$6)*100</f>
        <v>42</v>
      </c>
      <c r="F1755" s="13">
        <f>soli3(C1755,$A$3,Param!$J$4,Param!$J$5,Param!$J$6)</f>
        <v>3517.41</v>
      </c>
      <c r="G1755" s="3">
        <f>soli3grenz(C1755,$A$3,Param!$J$4,Param!$J$5,Param!$J$6)*100</f>
        <v>5.5</v>
      </c>
      <c r="H1755" s="13">
        <f t="shared" si="652"/>
        <v>67470.41</v>
      </c>
      <c r="I1755" s="3">
        <f t="shared" si="651"/>
        <v>38.66499140401146</v>
      </c>
      <c r="J1755" s="13">
        <f t="shared" si="653"/>
        <v>44.309999999999995</v>
      </c>
      <c r="K1755" s="13">
        <f>tarifest3(A1755,$A$3,Param!$B$10,Param!$C$10,Param!$D$10,Param!$E$10,Param!$B$11,Param!$C$11,Param!$D$11,Param!$E$11)</f>
        <v>68299</v>
      </c>
      <c r="L1755" s="3">
        <f t="shared" si="662"/>
        <v>39.139828080229229</v>
      </c>
      <c r="M1755" s="3">
        <f>tarifest3grenz(A1755,$A$3,Param!$B$10,Param!$C$10,Param!$D$10,Param!$E$10,Param!$B$11,Param!$C$11,Param!$D$11,Param!$E$11)*100</f>
        <v>42</v>
      </c>
      <c r="N1755" s="3">
        <f t="shared" si="663"/>
        <v>53899</v>
      </c>
      <c r="O1755" s="3">
        <f t="shared" si="664"/>
        <v>30.887679083094554</v>
      </c>
      <c r="P1755" s="13">
        <f t="shared" si="654"/>
        <v>122149.99999999999</v>
      </c>
      <c r="Q1755" s="13">
        <f t="shared" si="665"/>
        <v>0</v>
      </c>
      <c r="R1755" s="13">
        <f>tarifest3(A1755-$K$3,$A$3,Param!$B$10,Param!$C$10,Param!$D$10,Param!$E$10,Param!$B$11,Param!$C$11,Param!$D$11,Param!$E$11)</f>
        <v>59659</v>
      </c>
      <c r="S1755" s="3">
        <f t="shared" si="666"/>
        <v>34.188538681948422</v>
      </c>
      <c r="T1755" s="3">
        <f>IF(A1755&lt;$K$3,$K$2,tarifest3grenz(A1755-$K$3,$A$3,Param!$B$10,Param!$C$10,Param!$D$10,Param!$E$10,Param!$B$11,Param!$C$11,Param!$D$11,Param!$E$11))*100</f>
        <v>42</v>
      </c>
      <c r="U1755" s="3">
        <f>MAX(K1755-tarifest3($K$3,$A$3,Param!$B$10,Param!$C$10,Param!$D$10,Param!$E$10,Param!$B$11,Param!$C$11,Param!$D$11,Param!$E$11),0)</f>
        <v>63069</v>
      </c>
      <c r="V1755" s="3">
        <f t="shared" si="667"/>
        <v>36.142693409742122</v>
      </c>
      <c r="W1755" s="3">
        <f t="shared" si="668"/>
        <v>42</v>
      </c>
      <c r="X1755" s="3">
        <f>soli3grenz(K1755,$A$3,Param!$J$9,Param!$J$10,Param!$J$11)*100</f>
        <v>5.5</v>
      </c>
      <c r="Y1755" s="13">
        <f t="shared" si="655"/>
        <v>63069</v>
      </c>
      <c r="Z1755" s="3">
        <f t="shared" si="669"/>
        <v>36.142693409742122</v>
      </c>
      <c r="AA1755" s="13">
        <f t="shared" si="656"/>
        <v>42</v>
      </c>
      <c r="AB1755" s="13">
        <f t="shared" si="657"/>
        <v>-4401.4100000000035</v>
      </c>
      <c r="AC1755" s="13">
        <f t="shared" si="658"/>
        <v>-2.5222979942693371</v>
      </c>
      <c r="AD1755" s="13">
        <f t="shared" si="659"/>
        <v>-2.3099999999999952</v>
      </c>
      <c r="AE1755" s="3">
        <f t="shared" si="660"/>
        <v>0</v>
      </c>
      <c r="AF1755" s="13">
        <f t="shared" si="649"/>
        <v>4401.4100000000035</v>
      </c>
      <c r="AG1755" s="13">
        <f t="shared" si="670"/>
        <v>2.5222979942693371</v>
      </c>
      <c r="AH1755" s="13">
        <f t="shared" si="650"/>
        <v>2.5222979942693371</v>
      </c>
    </row>
    <row r="1756" spans="1:34" x14ac:dyDescent="0.2">
      <c r="A1756" s="8">
        <f t="shared" si="671"/>
        <v>174600</v>
      </c>
      <c r="B1756" s="9">
        <f t="shared" si="648"/>
        <v>174.6</v>
      </c>
      <c r="C1756" s="13">
        <f>tarifest3(A1756,$A$3,Param!$B$5,Param!$C$5,Param!$D$5,Param!$E$5,Param!$B$6,Param!$C$6,Param!$D$6,Param!$E$6)</f>
        <v>63995</v>
      </c>
      <c r="D1756" s="3">
        <f t="shared" si="661"/>
        <v>36.652348224513169</v>
      </c>
      <c r="E1756" s="3">
        <f>tarifest3grenz(A1756,$A$3,Param!$B$5,Param!$C$5,Param!$D$5,Param!$E$5,Param!$B$6,Param!$C$6,Param!$D$6,Param!$E$6)*100</f>
        <v>42</v>
      </c>
      <c r="F1756" s="13">
        <f>soli3(C1756,$A$3,Param!$J$4,Param!$J$5,Param!$J$6)</f>
        <v>3519.72</v>
      </c>
      <c r="G1756" s="3">
        <f>soli3grenz(C1756,$A$3,Param!$J$4,Param!$J$5,Param!$J$6)*100</f>
        <v>5.5</v>
      </c>
      <c r="H1756" s="13">
        <f t="shared" si="652"/>
        <v>67514.720000000001</v>
      </c>
      <c r="I1756" s="3">
        <f t="shared" si="651"/>
        <v>38.668224513172966</v>
      </c>
      <c r="J1756" s="13">
        <f t="shared" si="653"/>
        <v>44.309999999999995</v>
      </c>
      <c r="K1756" s="13">
        <f>tarifest3(A1756,$A$3,Param!$B$10,Param!$C$10,Param!$D$10,Param!$E$10,Param!$B$11,Param!$C$11,Param!$D$11,Param!$E$11)</f>
        <v>68341</v>
      </c>
      <c r="L1756" s="3">
        <f t="shared" si="662"/>
        <v>39.141466208476515</v>
      </c>
      <c r="M1756" s="3">
        <f>tarifest3grenz(A1756,$A$3,Param!$B$10,Param!$C$10,Param!$D$10,Param!$E$10,Param!$B$11,Param!$C$11,Param!$D$11,Param!$E$11)*100</f>
        <v>42</v>
      </c>
      <c r="N1756" s="3">
        <f t="shared" si="663"/>
        <v>53941</v>
      </c>
      <c r="O1756" s="3">
        <f t="shared" si="664"/>
        <v>30.894043528064145</v>
      </c>
      <c r="P1756" s="13">
        <f t="shared" si="654"/>
        <v>122219.99999999999</v>
      </c>
      <c r="Q1756" s="13">
        <f t="shared" si="665"/>
        <v>0</v>
      </c>
      <c r="R1756" s="13">
        <f>tarifest3(A1756-$K$3,$A$3,Param!$B$10,Param!$C$10,Param!$D$10,Param!$E$10,Param!$B$11,Param!$C$11,Param!$D$11,Param!$E$11)</f>
        <v>59701</v>
      </c>
      <c r="S1756" s="3">
        <f t="shared" si="666"/>
        <v>34.193012600229096</v>
      </c>
      <c r="T1756" s="3">
        <f>IF(A1756&lt;$K$3,$K$2,tarifest3grenz(A1756-$K$3,$A$3,Param!$B$10,Param!$C$10,Param!$D$10,Param!$E$10,Param!$B$11,Param!$C$11,Param!$D$11,Param!$E$11))*100</f>
        <v>42</v>
      </c>
      <c r="U1756" s="3">
        <f>MAX(K1756-tarifest3($K$3,$A$3,Param!$B$10,Param!$C$10,Param!$D$10,Param!$E$10,Param!$B$11,Param!$C$11,Param!$D$11,Param!$E$11),0)</f>
        <v>63111</v>
      </c>
      <c r="V1756" s="3">
        <f t="shared" si="667"/>
        <v>36.146048109965633</v>
      </c>
      <c r="W1756" s="3">
        <f t="shared" si="668"/>
        <v>42</v>
      </c>
      <c r="X1756" s="3">
        <f>soli3grenz(K1756,$A$3,Param!$J$9,Param!$J$10,Param!$J$11)*100</f>
        <v>5.5</v>
      </c>
      <c r="Y1756" s="13">
        <f t="shared" si="655"/>
        <v>63111</v>
      </c>
      <c r="Z1756" s="3">
        <f t="shared" si="669"/>
        <v>36.146048109965633</v>
      </c>
      <c r="AA1756" s="13">
        <f t="shared" si="656"/>
        <v>42</v>
      </c>
      <c r="AB1756" s="13">
        <f t="shared" si="657"/>
        <v>-4403.7200000000012</v>
      </c>
      <c r="AC1756" s="13">
        <f t="shared" si="658"/>
        <v>-2.5221764032073324</v>
      </c>
      <c r="AD1756" s="13">
        <f t="shared" si="659"/>
        <v>-2.3099999999999952</v>
      </c>
      <c r="AE1756" s="3">
        <f t="shared" si="660"/>
        <v>0</v>
      </c>
      <c r="AF1756" s="13">
        <f t="shared" si="649"/>
        <v>4403.7200000000012</v>
      </c>
      <c r="AG1756" s="13">
        <f t="shared" si="670"/>
        <v>2.5221764032073324</v>
      </c>
      <c r="AH1756" s="13">
        <f t="shared" si="650"/>
        <v>2.5221764032073324</v>
      </c>
    </row>
    <row r="1757" spans="1:34" x14ac:dyDescent="0.2">
      <c r="A1757" s="8">
        <f t="shared" si="671"/>
        <v>174700</v>
      </c>
      <c r="B1757" s="9">
        <f t="shared" si="648"/>
        <v>174.7</v>
      </c>
      <c r="C1757" s="13">
        <f>tarifest3(A1757,$A$3,Param!$B$5,Param!$C$5,Param!$D$5,Param!$E$5,Param!$B$6,Param!$C$6,Param!$D$6,Param!$E$6)</f>
        <v>64037</v>
      </c>
      <c r="D1757" s="3">
        <f t="shared" si="661"/>
        <v>36.655409273039496</v>
      </c>
      <c r="E1757" s="3">
        <f>tarifest3grenz(A1757,$A$3,Param!$B$5,Param!$C$5,Param!$D$5,Param!$E$5,Param!$B$6,Param!$C$6,Param!$D$6,Param!$E$6)*100</f>
        <v>42</v>
      </c>
      <c r="F1757" s="13">
        <f>soli3(C1757,$A$3,Param!$J$4,Param!$J$5,Param!$J$6)</f>
        <v>3522.03</v>
      </c>
      <c r="G1757" s="3">
        <f>soli3grenz(C1757,$A$3,Param!$J$4,Param!$J$5,Param!$J$6)*100</f>
        <v>5.5</v>
      </c>
      <c r="H1757" s="13">
        <f t="shared" si="652"/>
        <v>67559.03</v>
      </c>
      <c r="I1757" s="3">
        <f t="shared" si="651"/>
        <v>38.671453921007441</v>
      </c>
      <c r="J1757" s="13">
        <f t="shared" si="653"/>
        <v>44.309999999999995</v>
      </c>
      <c r="K1757" s="13">
        <f>tarifest3(A1757,$A$3,Param!$B$10,Param!$C$10,Param!$D$10,Param!$E$10,Param!$B$11,Param!$C$11,Param!$D$11,Param!$E$11)</f>
        <v>68383</v>
      </c>
      <c r="L1757" s="3">
        <f t="shared" si="662"/>
        <v>39.143102461362332</v>
      </c>
      <c r="M1757" s="3">
        <f>tarifest3grenz(A1757,$A$3,Param!$B$10,Param!$C$10,Param!$D$10,Param!$E$10,Param!$B$11,Param!$C$11,Param!$D$11,Param!$E$11)*100</f>
        <v>42</v>
      </c>
      <c r="N1757" s="3">
        <f t="shared" si="663"/>
        <v>53983</v>
      </c>
      <c r="O1757" s="3">
        <f t="shared" si="664"/>
        <v>30.900400686891814</v>
      </c>
      <c r="P1757" s="13">
        <f t="shared" si="654"/>
        <v>122289.99999999999</v>
      </c>
      <c r="Q1757" s="13">
        <f t="shared" si="665"/>
        <v>0</v>
      </c>
      <c r="R1757" s="13">
        <f>tarifest3(A1757-$K$3,$A$3,Param!$B$10,Param!$C$10,Param!$D$10,Param!$E$10,Param!$B$11,Param!$C$11,Param!$D$11,Param!$E$11)</f>
        <v>59743</v>
      </c>
      <c r="S1757" s="3">
        <f t="shared" si="666"/>
        <v>34.197481396680026</v>
      </c>
      <c r="T1757" s="3">
        <f>IF(A1757&lt;$K$3,$K$2,tarifest3grenz(A1757-$K$3,$A$3,Param!$B$10,Param!$C$10,Param!$D$10,Param!$E$10,Param!$B$11,Param!$C$11,Param!$D$11,Param!$E$11))*100</f>
        <v>42</v>
      </c>
      <c r="U1757" s="3">
        <f>MAX(K1757-tarifest3($K$3,$A$3,Param!$B$10,Param!$C$10,Param!$D$10,Param!$E$10,Param!$B$11,Param!$C$11,Param!$D$11,Param!$E$11),0)</f>
        <v>63153</v>
      </c>
      <c r="V1757" s="3">
        <f t="shared" si="667"/>
        <v>36.149398969662279</v>
      </c>
      <c r="W1757" s="3">
        <f t="shared" si="668"/>
        <v>42</v>
      </c>
      <c r="X1757" s="3">
        <f>soli3grenz(K1757,$A$3,Param!$J$9,Param!$J$10,Param!$J$11)*100</f>
        <v>5.5</v>
      </c>
      <c r="Y1757" s="13">
        <f t="shared" si="655"/>
        <v>63153</v>
      </c>
      <c r="Z1757" s="3">
        <f t="shared" si="669"/>
        <v>36.149398969662279</v>
      </c>
      <c r="AA1757" s="13">
        <f t="shared" si="656"/>
        <v>42</v>
      </c>
      <c r="AB1757" s="13">
        <f t="shared" si="657"/>
        <v>-4406.0299999999988</v>
      </c>
      <c r="AC1757" s="13">
        <f t="shared" si="658"/>
        <v>-2.5220549513451616</v>
      </c>
      <c r="AD1757" s="13">
        <f t="shared" si="659"/>
        <v>-2.3099999999999952</v>
      </c>
      <c r="AE1757" s="3">
        <f t="shared" si="660"/>
        <v>0</v>
      </c>
      <c r="AF1757" s="13">
        <f t="shared" si="649"/>
        <v>4406.0299999999988</v>
      </c>
      <c r="AG1757" s="13">
        <f t="shared" si="670"/>
        <v>2.5220549513451616</v>
      </c>
      <c r="AH1757" s="13">
        <f t="shared" si="650"/>
        <v>2.5220549513451616</v>
      </c>
    </row>
    <row r="1758" spans="1:34" x14ac:dyDescent="0.2">
      <c r="A1758" s="8">
        <f t="shared" si="671"/>
        <v>174800</v>
      </c>
      <c r="B1758" s="9">
        <f t="shared" si="648"/>
        <v>174.8</v>
      </c>
      <c r="C1758" s="13">
        <f>tarifest3(A1758,$A$3,Param!$B$5,Param!$C$5,Param!$D$5,Param!$E$5,Param!$B$6,Param!$C$6,Param!$D$6,Param!$E$6)</f>
        <v>64079</v>
      </c>
      <c r="D1758" s="3">
        <f t="shared" si="661"/>
        <v>36.658466819221971</v>
      </c>
      <c r="E1758" s="3">
        <f>tarifest3grenz(A1758,$A$3,Param!$B$5,Param!$C$5,Param!$D$5,Param!$E$5,Param!$B$6,Param!$C$6,Param!$D$6,Param!$E$6)*100</f>
        <v>42</v>
      </c>
      <c r="F1758" s="13">
        <f>soli3(C1758,$A$3,Param!$J$4,Param!$J$5,Param!$J$6)</f>
        <v>3524.34</v>
      </c>
      <c r="G1758" s="3">
        <f>soli3grenz(C1758,$A$3,Param!$J$4,Param!$J$5,Param!$J$6)*100</f>
        <v>5.5</v>
      </c>
      <c r="H1758" s="13">
        <f t="shared" si="652"/>
        <v>67603.34</v>
      </c>
      <c r="I1758" s="3">
        <f t="shared" si="651"/>
        <v>38.674679633867278</v>
      </c>
      <c r="J1758" s="13">
        <f t="shared" si="653"/>
        <v>44.309999999999995</v>
      </c>
      <c r="K1758" s="13">
        <f>tarifest3(A1758,$A$3,Param!$B$10,Param!$C$10,Param!$D$10,Param!$E$10,Param!$B$11,Param!$C$11,Param!$D$11,Param!$E$11)</f>
        <v>68425</v>
      </c>
      <c r="L1758" s="3">
        <f t="shared" si="662"/>
        <v>39.144736842105267</v>
      </c>
      <c r="M1758" s="3">
        <f>tarifest3grenz(A1758,$A$3,Param!$B$10,Param!$C$10,Param!$D$10,Param!$E$10,Param!$B$11,Param!$C$11,Param!$D$11,Param!$E$11)*100</f>
        <v>42</v>
      </c>
      <c r="N1758" s="3">
        <f t="shared" si="663"/>
        <v>54025</v>
      </c>
      <c r="O1758" s="3">
        <f t="shared" si="664"/>
        <v>30.90675057208238</v>
      </c>
      <c r="P1758" s="13">
        <f t="shared" si="654"/>
        <v>122359.99999999999</v>
      </c>
      <c r="Q1758" s="13">
        <f t="shared" si="665"/>
        <v>0</v>
      </c>
      <c r="R1758" s="13">
        <f>tarifest3(A1758-$K$3,$A$3,Param!$B$10,Param!$C$10,Param!$D$10,Param!$E$10,Param!$B$11,Param!$C$11,Param!$D$11,Param!$E$11)</f>
        <v>59785</v>
      </c>
      <c r="S1758" s="3">
        <f t="shared" si="666"/>
        <v>34.201945080091534</v>
      </c>
      <c r="T1758" s="3">
        <f>IF(A1758&lt;$K$3,$K$2,tarifest3grenz(A1758-$K$3,$A$3,Param!$B$10,Param!$C$10,Param!$D$10,Param!$E$10,Param!$B$11,Param!$C$11,Param!$D$11,Param!$E$11))*100</f>
        <v>42</v>
      </c>
      <c r="U1758" s="3">
        <f>MAX(K1758-tarifest3($K$3,$A$3,Param!$B$10,Param!$C$10,Param!$D$10,Param!$E$10,Param!$B$11,Param!$C$11,Param!$D$11,Param!$E$11),0)</f>
        <v>63195</v>
      </c>
      <c r="V1758" s="3">
        <f t="shared" si="667"/>
        <v>36.152745995423338</v>
      </c>
      <c r="W1758" s="3">
        <f t="shared" si="668"/>
        <v>42</v>
      </c>
      <c r="X1758" s="3">
        <f>soli3grenz(K1758,$A$3,Param!$J$9,Param!$J$10,Param!$J$11)*100</f>
        <v>5.5</v>
      </c>
      <c r="Y1758" s="13">
        <f t="shared" si="655"/>
        <v>63195</v>
      </c>
      <c r="Z1758" s="3">
        <f t="shared" si="669"/>
        <v>36.152745995423338</v>
      </c>
      <c r="AA1758" s="13">
        <f t="shared" si="656"/>
        <v>42</v>
      </c>
      <c r="AB1758" s="13">
        <f t="shared" si="657"/>
        <v>-4408.3399999999965</v>
      </c>
      <c r="AC1758" s="13">
        <f t="shared" si="658"/>
        <v>-2.5219336384439401</v>
      </c>
      <c r="AD1758" s="13">
        <f t="shared" si="659"/>
        <v>-2.3099999999999952</v>
      </c>
      <c r="AE1758" s="3">
        <f t="shared" si="660"/>
        <v>0</v>
      </c>
      <c r="AF1758" s="13">
        <f t="shared" si="649"/>
        <v>4408.3399999999965</v>
      </c>
      <c r="AG1758" s="13">
        <f t="shared" si="670"/>
        <v>2.5219336384439401</v>
      </c>
      <c r="AH1758" s="13">
        <f t="shared" si="650"/>
        <v>2.5219336384439401</v>
      </c>
    </row>
    <row r="1759" spans="1:34" x14ac:dyDescent="0.2">
      <c r="A1759" s="8">
        <f t="shared" si="671"/>
        <v>174900</v>
      </c>
      <c r="B1759" s="9">
        <f t="shared" si="648"/>
        <v>174.9</v>
      </c>
      <c r="C1759" s="13">
        <f>tarifest3(A1759,$A$3,Param!$B$5,Param!$C$5,Param!$D$5,Param!$E$5,Param!$B$6,Param!$C$6,Param!$D$6,Param!$E$6)</f>
        <v>64121</v>
      </c>
      <c r="D1759" s="3">
        <f t="shared" si="661"/>
        <v>36.661520869068035</v>
      </c>
      <c r="E1759" s="3">
        <f>tarifest3grenz(A1759,$A$3,Param!$B$5,Param!$C$5,Param!$D$5,Param!$E$5,Param!$B$6,Param!$C$6,Param!$D$6,Param!$E$6)*100</f>
        <v>42</v>
      </c>
      <c r="F1759" s="13">
        <f>soli3(C1759,$A$3,Param!$J$4,Param!$J$5,Param!$J$6)</f>
        <v>3526.65</v>
      </c>
      <c r="G1759" s="3">
        <f>soli3grenz(C1759,$A$3,Param!$J$4,Param!$J$5,Param!$J$6)*100</f>
        <v>5.5</v>
      </c>
      <c r="H1759" s="13">
        <f t="shared" si="652"/>
        <v>67647.649999999994</v>
      </c>
      <c r="I1759" s="3">
        <f t="shared" si="651"/>
        <v>38.677901658090335</v>
      </c>
      <c r="J1759" s="13">
        <f t="shared" si="653"/>
        <v>44.309999999999995</v>
      </c>
      <c r="K1759" s="13">
        <f>tarifest3(A1759,$A$3,Param!$B$10,Param!$C$10,Param!$D$10,Param!$E$10,Param!$B$11,Param!$C$11,Param!$D$11,Param!$E$11)</f>
        <v>68467</v>
      </c>
      <c r="L1759" s="3">
        <f t="shared" si="662"/>
        <v>39.146369353916519</v>
      </c>
      <c r="M1759" s="3">
        <f>tarifest3grenz(A1759,$A$3,Param!$B$10,Param!$C$10,Param!$D$10,Param!$E$10,Param!$B$11,Param!$C$11,Param!$D$11,Param!$E$11)*100</f>
        <v>42</v>
      </c>
      <c r="N1759" s="3">
        <f t="shared" si="663"/>
        <v>54067</v>
      </c>
      <c r="O1759" s="3">
        <f t="shared" si="664"/>
        <v>30.913093196112062</v>
      </c>
      <c r="P1759" s="13">
        <f t="shared" si="654"/>
        <v>122429.99999999999</v>
      </c>
      <c r="Q1759" s="13">
        <f t="shared" si="665"/>
        <v>0</v>
      </c>
      <c r="R1759" s="13">
        <f>tarifest3(A1759-$K$3,$A$3,Param!$B$10,Param!$C$10,Param!$D$10,Param!$E$10,Param!$B$11,Param!$C$11,Param!$D$11,Param!$E$11)</f>
        <v>59827</v>
      </c>
      <c r="S1759" s="3">
        <f t="shared" si="666"/>
        <v>34.20640365923385</v>
      </c>
      <c r="T1759" s="3">
        <f>IF(A1759&lt;$K$3,$K$2,tarifest3grenz(A1759-$K$3,$A$3,Param!$B$10,Param!$C$10,Param!$D$10,Param!$E$10,Param!$B$11,Param!$C$11,Param!$D$11,Param!$E$11))*100</f>
        <v>42</v>
      </c>
      <c r="U1759" s="3">
        <f>MAX(K1759-tarifest3($K$3,$A$3,Param!$B$10,Param!$C$10,Param!$D$10,Param!$E$10,Param!$B$11,Param!$C$11,Param!$D$11,Param!$E$11),0)</f>
        <v>63237</v>
      </c>
      <c r="V1759" s="3">
        <f t="shared" si="667"/>
        <v>36.156089193825039</v>
      </c>
      <c r="W1759" s="3">
        <f t="shared" si="668"/>
        <v>42</v>
      </c>
      <c r="X1759" s="3">
        <f>soli3grenz(K1759,$A$3,Param!$J$9,Param!$J$10,Param!$J$11)*100</f>
        <v>5.5</v>
      </c>
      <c r="Y1759" s="13">
        <f t="shared" si="655"/>
        <v>63237</v>
      </c>
      <c r="Z1759" s="3">
        <f t="shared" si="669"/>
        <v>36.156089193825039</v>
      </c>
      <c r="AA1759" s="13">
        <f t="shared" si="656"/>
        <v>42</v>
      </c>
      <c r="AB1759" s="13">
        <f t="shared" si="657"/>
        <v>-4410.6499999999942</v>
      </c>
      <c r="AC1759" s="13">
        <f t="shared" si="658"/>
        <v>-2.5218124642652953</v>
      </c>
      <c r="AD1759" s="13">
        <f t="shared" si="659"/>
        <v>-2.3099999999999952</v>
      </c>
      <c r="AE1759" s="3">
        <f t="shared" si="660"/>
        <v>0</v>
      </c>
      <c r="AF1759" s="13">
        <f t="shared" si="649"/>
        <v>4410.6499999999942</v>
      </c>
      <c r="AG1759" s="13">
        <f t="shared" si="670"/>
        <v>2.5218124642652953</v>
      </c>
      <c r="AH1759" s="13">
        <f t="shared" si="650"/>
        <v>2.5218124642652953</v>
      </c>
    </row>
    <row r="1760" spans="1:34" x14ac:dyDescent="0.2">
      <c r="A1760" s="8">
        <f t="shared" si="671"/>
        <v>175000</v>
      </c>
      <c r="B1760" s="9">
        <f t="shared" si="648"/>
        <v>175</v>
      </c>
      <c r="C1760" s="13">
        <f>tarifest3(A1760,$A$3,Param!$B$5,Param!$C$5,Param!$D$5,Param!$E$5,Param!$B$6,Param!$C$6,Param!$D$6,Param!$E$6)</f>
        <v>64163</v>
      </c>
      <c r="D1760" s="3">
        <f t="shared" si="661"/>
        <v>36.664571428571428</v>
      </c>
      <c r="E1760" s="3">
        <f>tarifest3grenz(A1760,$A$3,Param!$B$5,Param!$C$5,Param!$D$5,Param!$E$5,Param!$B$6,Param!$C$6,Param!$D$6,Param!$E$6)*100</f>
        <v>42</v>
      </c>
      <c r="F1760" s="13">
        <f>soli3(C1760,$A$3,Param!$J$4,Param!$J$5,Param!$J$6)</f>
        <v>3528.96</v>
      </c>
      <c r="G1760" s="3">
        <f>soli3grenz(C1760,$A$3,Param!$J$4,Param!$J$5,Param!$J$6)*100</f>
        <v>5.5</v>
      </c>
      <c r="H1760" s="13">
        <f t="shared" si="652"/>
        <v>67691.960000000006</v>
      </c>
      <c r="I1760" s="3">
        <f t="shared" si="651"/>
        <v>38.68112</v>
      </c>
      <c r="J1760" s="13">
        <f t="shared" si="653"/>
        <v>44.309999999999995</v>
      </c>
      <c r="K1760" s="13">
        <f>tarifest3(A1760,$A$3,Param!$B$10,Param!$C$10,Param!$D$10,Param!$E$10,Param!$B$11,Param!$C$11,Param!$D$11,Param!$E$11)</f>
        <v>68509</v>
      </c>
      <c r="L1760" s="3">
        <f t="shared" si="662"/>
        <v>39.147999999999996</v>
      </c>
      <c r="M1760" s="3">
        <f>tarifest3grenz(A1760,$A$3,Param!$B$10,Param!$C$10,Param!$D$10,Param!$E$10,Param!$B$11,Param!$C$11,Param!$D$11,Param!$E$11)*100</f>
        <v>42</v>
      </c>
      <c r="N1760" s="3">
        <f t="shared" si="663"/>
        <v>54109</v>
      </c>
      <c r="O1760" s="3">
        <f t="shared" si="664"/>
        <v>30.919428571428568</v>
      </c>
      <c r="P1760" s="13">
        <f t="shared" si="654"/>
        <v>122499.99999999999</v>
      </c>
      <c r="Q1760" s="13">
        <f t="shared" si="665"/>
        <v>0</v>
      </c>
      <c r="R1760" s="13">
        <f>tarifest3(A1760-$K$3,$A$3,Param!$B$10,Param!$C$10,Param!$D$10,Param!$E$10,Param!$B$11,Param!$C$11,Param!$D$11,Param!$E$11)</f>
        <v>59869</v>
      </c>
      <c r="S1760" s="3">
        <f t="shared" si="666"/>
        <v>34.210857142857144</v>
      </c>
      <c r="T1760" s="3">
        <f>IF(A1760&lt;$K$3,$K$2,tarifest3grenz(A1760-$K$3,$A$3,Param!$B$10,Param!$C$10,Param!$D$10,Param!$E$10,Param!$B$11,Param!$C$11,Param!$D$11,Param!$E$11))*100</f>
        <v>42</v>
      </c>
      <c r="U1760" s="3">
        <f>MAX(K1760-tarifest3($K$3,$A$3,Param!$B$10,Param!$C$10,Param!$D$10,Param!$E$10,Param!$B$11,Param!$C$11,Param!$D$11,Param!$E$11),0)</f>
        <v>63279</v>
      </c>
      <c r="V1760" s="3">
        <f t="shared" si="667"/>
        <v>36.15942857142857</v>
      </c>
      <c r="W1760" s="3">
        <f t="shared" si="668"/>
        <v>42</v>
      </c>
      <c r="X1760" s="3">
        <f>soli3grenz(K1760,$A$3,Param!$J$9,Param!$J$10,Param!$J$11)*100</f>
        <v>5.5</v>
      </c>
      <c r="Y1760" s="13">
        <f t="shared" si="655"/>
        <v>63279</v>
      </c>
      <c r="Z1760" s="3">
        <f t="shared" si="669"/>
        <v>36.15942857142857</v>
      </c>
      <c r="AA1760" s="13">
        <f t="shared" si="656"/>
        <v>42</v>
      </c>
      <c r="AB1760" s="13">
        <f t="shared" si="657"/>
        <v>-4412.9600000000064</v>
      </c>
      <c r="AC1760" s="13">
        <f t="shared" si="658"/>
        <v>-2.5216914285714296</v>
      </c>
      <c r="AD1760" s="13">
        <f t="shared" si="659"/>
        <v>-2.3099999999999952</v>
      </c>
      <c r="AE1760" s="3">
        <f t="shared" si="660"/>
        <v>0</v>
      </c>
      <c r="AF1760" s="13">
        <f t="shared" si="649"/>
        <v>4412.9600000000064</v>
      </c>
      <c r="AG1760" s="13">
        <f t="shared" si="670"/>
        <v>2.5216914285714296</v>
      </c>
      <c r="AH1760" s="13">
        <f t="shared" si="650"/>
        <v>2.5216914285714296</v>
      </c>
    </row>
    <row r="1761" spans="1:34" x14ac:dyDescent="0.2">
      <c r="A1761" s="8">
        <f t="shared" si="671"/>
        <v>175100</v>
      </c>
      <c r="B1761" s="9">
        <f t="shared" si="648"/>
        <v>175.1</v>
      </c>
      <c r="C1761" s="13">
        <f>tarifest3(A1761,$A$3,Param!$B$5,Param!$C$5,Param!$D$5,Param!$E$5,Param!$B$6,Param!$C$6,Param!$D$6,Param!$E$6)</f>
        <v>64205</v>
      </c>
      <c r="D1761" s="3">
        <f t="shared" si="661"/>
        <v>36.667618503712163</v>
      </c>
      <c r="E1761" s="3">
        <f>tarifest3grenz(A1761,$A$3,Param!$B$5,Param!$C$5,Param!$D$5,Param!$E$5,Param!$B$6,Param!$C$6,Param!$D$6,Param!$E$6)*100</f>
        <v>42</v>
      </c>
      <c r="F1761" s="13">
        <f>soli3(C1761,$A$3,Param!$J$4,Param!$J$5,Param!$J$6)</f>
        <v>3531.27</v>
      </c>
      <c r="G1761" s="3">
        <f>soli3grenz(C1761,$A$3,Param!$J$4,Param!$J$5,Param!$J$6)*100</f>
        <v>5.5</v>
      </c>
      <c r="H1761" s="13">
        <f t="shared" si="652"/>
        <v>67736.27</v>
      </c>
      <c r="I1761" s="3">
        <f t="shared" si="651"/>
        <v>38.684334665905205</v>
      </c>
      <c r="J1761" s="13">
        <f t="shared" si="653"/>
        <v>44.309999999999995</v>
      </c>
      <c r="K1761" s="13">
        <f>tarifest3(A1761,$A$3,Param!$B$10,Param!$C$10,Param!$D$10,Param!$E$10,Param!$B$11,Param!$C$11,Param!$D$11,Param!$E$11)</f>
        <v>68551</v>
      </c>
      <c r="L1761" s="3">
        <f t="shared" si="662"/>
        <v>39.149628783552252</v>
      </c>
      <c r="M1761" s="3">
        <f>tarifest3grenz(A1761,$A$3,Param!$B$10,Param!$C$10,Param!$D$10,Param!$E$10,Param!$B$11,Param!$C$11,Param!$D$11,Param!$E$11)*100</f>
        <v>42</v>
      </c>
      <c r="N1761" s="3">
        <f t="shared" si="663"/>
        <v>54151</v>
      </c>
      <c r="O1761" s="3">
        <f t="shared" si="664"/>
        <v>30.925756710451168</v>
      </c>
      <c r="P1761" s="13">
        <f t="shared" si="654"/>
        <v>122569.99999999999</v>
      </c>
      <c r="Q1761" s="13">
        <f t="shared" si="665"/>
        <v>0</v>
      </c>
      <c r="R1761" s="13">
        <f>tarifest3(A1761-$K$3,$A$3,Param!$B$10,Param!$C$10,Param!$D$10,Param!$E$10,Param!$B$11,Param!$C$11,Param!$D$11,Param!$E$11)</f>
        <v>59911</v>
      </c>
      <c r="S1761" s="3">
        <f t="shared" si="666"/>
        <v>34.215305539691606</v>
      </c>
      <c r="T1761" s="3">
        <f>IF(A1761&lt;$K$3,$K$2,tarifest3grenz(A1761-$K$3,$A$3,Param!$B$10,Param!$C$10,Param!$D$10,Param!$E$10,Param!$B$11,Param!$C$11,Param!$D$11,Param!$E$11))*100</f>
        <v>42</v>
      </c>
      <c r="U1761" s="3">
        <f>MAX(K1761-tarifest3($K$3,$A$3,Param!$B$10,Param!$C$10,Param!$D$10,Param!$E$10,Param!$B$11,Param!$C$11,Param!$D$11,Param!$E$11),0)</f>
        <v>63321</v>
      </c>
      <c r="V1761" s="3">
        <f t="shared" si="667"/>
        <v>36.162764134780126</v>
      </c>
      <c r="W1761" s="3">
        <f t="shared" si="668"/>
        <v>42</v>
      </c>
      <c r="X1761" s="3">
        <f>soli3grenz(K1761,$A$3,Param!$J$9,Param!$J$10,Param!$J$11)*100</f>
        <v>5.5</v>
      </c>
      <c r="Y1761" s="13">
        <f t="shared" si="655"/>
        <v>63321</v>
      </c>
      <c r="Z1761" s="3">
        <f t="shared" si="669"/>
        <v>36.162764134780126</v>
      </c>
      <c r="AA1761" s="13">
        <f t="shared" si="656"/>
        <v>42</v>
      </c>
      <c r="AB1761" s="13">
        <f t="shared" si="657"/>
        <v>-4415.2700000000041</v>
      </c>
      <c r="AC1761" s="13">
        <f t="shared" si="658"/>
        <v>-2.5215705311250787</v>
      </c>
      <c r="AD1761" s="13">
        <f t="shared" si="659"/>
        <v>-2.3099999999999952</v>
      </c>
      <c r="AE1761" s="3">
        <f t="shared" si="660"/>
        <v>0</v>
      </c>
      <c r="AF1761" s="13">
        <f t="shared" si="649"/>
        <v>4415.2700000000041</v>
      </c>
      <c r="AG1761" s="13">
        <f t="shared" si="670"/>
        <v>2.5215705311250787</v>
      </c>
      <c r="AH1761" s="13">
        <f t="shared" si="650"/>
        <v>2.5215705311250787</v>
      </c>
    </row>
    <row r="1762" spans="1:34" x14ac:dyDescent="0.2">
      <c r="A1762" s="8">
        <f t="shared" si="671"/>
        <v>175200</v>
      </c>
      <c r="B1762" s="9">
        <f t="shared" si="648"/>
        <v>175.2</v>
      </c>
      <c r="C1762" s="13">
        <f>tarifest3(A1762,$A$3,Param!$B$5,Param!$C$5,Param!$D$5,Param!$E$5,Param!$B$6,Param!$C$6,Param!$D$6,Param!$E$6)</f>
        <v>64247</v>
      </c>
      <c r="D1762" s="3">
        <f t="shared" si="661"/>
        <v>36.670662100456617</v>
      </c>
      <c r="E1762" s="3">
        <f>tarifest3grenz(A1762,$A$3,Param!$B$5,Param!$C$5,Param!$D$5,Param!$E$5,Param!$B$6,Param!$C$6,Param!$D$6,Param!$E$6)*100</f>
        <v>42</v>
      </c>
      <c r="F1762" s="13">
        <f>soli3(C1762,$A$3,Param!$J$4,Param!$J$5,Param!$J$6)</f>
        <v>3533.58</v>
      </c>
      <c r="G1762" s="3">
        <f>soli3grenz(C1762,$A$3,Param!$J$4,Param!$J$5,Param!$J$6)*100</f>
        <v>5.5</v>
      </c>
      <c r="H1762" s="13">
        <f t="shared" si="652"/>
        <v>67780.58</v>
      </c>
      <c r="I1762" s="3">
        <f t="shared" si="651"/>
        <v>38.687545662100462</v>
      </c>
      <c r="J1762" s="13">
        <f t="shared" si="653"/>
        <v>44.309999999999995</v>
      </c>
      <c r="K1762" s="13">
        <f>tarifest3(A1762,$A$3,Param!$B$10,Param!$C$10,Param!$D$10,Param!$E$10,Param!$B$11,Param!$C$11,Param!$D$11,Param!$E$11)</f>
        <v>68593</v>
      </c>
      <c r="L1762" s="3">
        <f t="shared" si="662"/>
        <v>39.151255707762559</v>
      </c>
      <c r="M1762" s="3">
        <f>tarifest3grenz(A1762,$A$3,Param!$B$10,Param!$C$10,Param!$D$10,Param!$E$10,Param!$B$11,Param!$C$11,Param!$D$11,Param!$E$11)*100</f>
        <v>42</v>
      </c>
      <c r="N1762" s="3">
        <f t="shared" si="663"/>
        <v>54193</v>
      </c>
      <c r="O1762" s="3">
        <f t="shared" si="664"/>
        <v>30.932077625570777</v>
      </c>
      <c r="P1762" s="13">
        <f t="shared" si="654"/>
        <v>122639.99999999999</v>
      </c>
      <c r="Q1762" s="13">
        <f t="shared" si="665"/>
        <v>0</v>
      </c>
      <c r="R1762" s="13">
        <f>tarifest3(A1762-$K$3,$A$3,Param!$B$10,Param!$C$10,Param!$D$10,Param!$E$10,Param!$B$11,Param!$C$11,Param!$D$11,Param!$E$11)</f>
        <v>59953</v>
      </c>
      <c r="S1762" s="3">
        <f t="shared" si="666"/>
        <v>34.219748858447488</v>
      </c>
      <c r="T1762" s="3">
        <f>IF(A1762&lt;$K$3,$K$2,tarifest3grenz(A1762-$K$3,$A$3,Param!$B$10,Param!$C$10,Param!$D$10,Param!$E$10,Param!$B$11,Param!$C$11,Param!$D$11,Param!$E$11))*100</f>
        <v>42</v>
      </c>
      <c r="U1762" s="3">
        <f>MAX(K1762-tarifest3($K$3,$A$3,Param!$B$10,Param!$C$10,Param!$D$10,Param!$E$10,Param!$B$11,Param!$C$11,Param!$D$11,Param!$E$11),0)</f>
        <v>63363</v>
      </c>
      <c r="V1762" s="3">
        <f t="shared" si="667"/>
        <v>36.166095890410958</v>
      </c>
      <c r="W1762" s="3">
        <f t="shared" si="668"/>
        <v>42</v>
      </c>
      <c r="X1762" s="3">
        <f>soli3grenz(K1762,$A$3,Param!$J$9,Param!$J$10,Param!$J$11)*100</f>
        <v>5.5</v>
      </c>
      <c r="Y1762" s="13">
        <f t="shared" si="655"/>
        <v>63363</v>
      </c>
      <c r="Z1762" s="3">
        <f t="shared" si="669"/>
        <v>36.166095890410958</v>
      </c>
      <c r="AA1762" s="13">
        <f t="shared" si="656"/>
        <v>42</v>
      </c>
      <c r="AB1762" s="13">
        <f t="shared" si="657"/>
        <v>-4417.5800000000017</v>
      </c>
      <c r="AC1762" s="13">
        <f t="shared" si="658"/>
        <v>-2.5214497716895039</v>
      </c>
      <c r="AD1762" s="13">
        <f t="shared" si="659"/>
        <v>-2.3099999999999952</v>
      </c>
      <c r="AE1762" s="3">
        <f t="shared" si="660"/>
        <v>0</v>
      </c>
      <c r="AF1762" s="13">
        <f t="shared" si="649"/>
        <v>4417.5800000000017</v>
      </c>
      <c r="AG1762" s="13">
        <f t="shared" si="670"/>
        <v>2.5214497716895039</v>
      </c>
      <c r="AH1762" s="13">
        <f t="shared" si="650"/>
        <v>2.5214497716895039</v>
      </c>
    </row>
    <row r="1763" spans="1:34" x14ac:dyDescent="0.2">
      <c r="A1763" s="8">
        <f t="shared" si="671"/>
        <v>175300</v>
      </c>
      <c r="B1763" s="9">
        <f t="shared" si="648"/>
        <v>175.3</v>
      </c>
      <c r="C1763" s="13">
        <f>tarifest3(A1763,$A$3,Param!$B$5,Param!$C$5,Param!$D$5,Param!$E$5,Param!$B$6,Param!$C$6,Param!$D$6,Param!$E$6)</f>
        <v>64289</v>
      </c>
      <c r="D1763" s="3">
        <f t="shared" si="661"/>
        <v>36.673702224757562</v>
      </c>
      <c r="E1763" s="3">
        <f>tarifest3grenz(A1763,$A$3,Param!$B$5,Param!$C$5,Param!$D$5,Param!$E$5,Param!$B$6,Param!$C$6,Param!$D$6,Param!$E$6)*100</f>
        <v>42</v>
      </c>
      <c r="F1763" s="13">
        <f>soli3(C1763,$A$3,Param!$J$4,Param!$J$5,Param!$J$6)</f>
        <v>3535.89</v>
      </c>
      <c r="G1763" s="3">
        <f>soli3grenz(C1763,$A$3,Param!$J$4,Param!$J$5,Param!$J$6)*100</f>
        <v>5.5</v>
      </c>
      <c r="H1763" s="13">
        <f t="shared" si="652"/>
        <v>67824.89</v>
      </c>
      <c r="I1763" s="3">
        <f t="shared" si="651"/>
        <v>38.690752994865946</v>
      </c>
      <c r="J1763" s="13">
        <f t="shared" si="653"/>
        <v>44.309999999999995</v>
      </c>
      <c r="K1763" s="13">
        <f>tarifest3(A1763,$A$3,Param!$B$10,Param!$C$10,Param!$D$10,Param!$E$10,Param!$B$11,Param!$C$11,Param!$D$11,Param!$E$11)</f>
        <v>68635</v>
      </c>
      <c r="L1763" s="3">
        <f t="shared" si="662"/>
        <v>39.152880775812889</v>
      </c>
      <c r="M1763" s="3">
        <f>tarifest3grenz(A1763,$A$3,Param!$B$10,Param!$C$10,Param!$D$10,Param!$E$10,Param!$B$11,Param!$C$11,Param!$D$11,Param!$E$11)*100</f>
        <v>42</v>
      </c>
      <c r="N1763" s="3">
        <f t="shared" si="663"/>
        <v>54235</v>
      </c>
      <c r="O1763" s="3">
        <f t="shared" si="664"/>
        <v>30.938391329150029</v>
      </c>
      <c r="P1763" s="13">
        <f t="shared" si="654"/>
        <v>122709.99999999999</v>
      </c>
      <c r="Q1763" s="13">
        <f t="shared" si="665"/>
        <v>0</v>
      </c>
      <c r="R1763" s="13">
        <f>tarifest3(A1763-$K$3,$A$3,Param!$B$10,Param!$C$10,Param!$D$10,Param!$E$10,Param!$B$11,Param!$C$11,Param!$D$11,Param!$E$11)</f>
        <v>59995</v>
      </c>
      <c r="S1763" s="3">
        <f t="shared" si="666"/>
        <v>34.224187107815176</v>
      </c>
      <c r="T1763" s="3">
        <f>IF(A1763&lt;$K$3,$K$2,tarifest3grenz(A1763-$K$3,$A$3,Param!$B$10,Param!$C$10,Param!$D$10,Param!$E$10,Param!$B$11,Param!$C$11,Param!$D$11,Param!$E$11))*100</f>
        <v>42</v>
      </c>
      <c r="U1763" s="3">
        <f>MAX(K1763-tarifest3($K$3,$A$3,Param!$B$10,Param!$C$10,Param!$D$10,Param!$E$10,Param!$B$11,Param!$C$11,Param!$D$11,Param!$E$11),0)</f>
        <v>63405</v>
      </c>
      <c r="V1763" s="3">
        <f t="shared" si="667"/>
        <v>36.169423844837425</v>
      </c>
      <c r="W1763" s="3">
        <f t="shared" si="668"/>
        <v>42</v>
      </c>
      <c r="X1763" s="3">
        <f>soli3grenz(K1763,$A$3,Param!$J$9,Param!$J$10,Param!$J$11)*100</f>
        <v>5.5</v>
      </c>
      <c r="Y1763" s="13">
        <f t="shared" si="655"/>
        <v>63405</v>
      </c>
      <c r="Z1763" s="3">
        <f t="shared" si="669"/>
        <v>36.169423844837425</v>
      </c>
      <c r="AA1763" s="13">
        <f t="shared" si="656"/>
        <v>42</v>
      </c>
      <c r="AB1763" s="13">
        <f t="shared" si="657"/>
        <v>-4419.8899999999994</v>
      </c>
      <c r="AC1763" s="13">
        <f t="shared" si="658"/>
        <v>-2.5213291500285209</v>
      </c>
      <c r="AD1763" s="13">
        <f t="shared" si="659"/>
        <v>-2.3099999999999952</v>
      </c>
      <c r="AE1763" s="3">
        <f t="shared" si="660"/>
        <v>0</v>
      </c>
      <c r="AF1763" s="13">
        <f t="shared" si="649"/>
        <v>4419.8899999999994</v>
      </c>
      <c r="AG1763" s="13">
        <f t="shared" si="670"/>
        <v>2.5213291500285209</v>
      </c>
      <c r="AH1763" s="13">
        <f t="shared" si="650"/>
        <v>2.5213291500285209</v>
      </c>
    </row>
    <row r="1764" spans="1:34" x14ac:dyDescent="0.2">
      <c r="A1764" s="8">
        <f t="shared" si="671"/>
        <v>175400</v>
      </c>
      <c r="B1764" s="9">
        <f t="shared" si="648"/>
        <v>175.4</v>
      </c>
      <c r="C1764" s="13">
        <f>tarifest3(A1764,$A$3,Param!$B$5,Param!$C$5,Param!$D$5,Param!$E$5,Param!$B$6,Param!$C$6,Param!$D$6,Param!$E$6)</f>
        <v>64331</v>
      </c>
      <c r="D1764" s="3">
        <f t="shared" si="661"/>
        <v>36.676738882554162</v>
      </c>
      <c r="E1764" s="3">
        <f>tarifest3grenz(A1764,$A$3,Param!$B$5,Param!$C$5,Param!$D$5,Param!$E$5,Param!$B$6,Param!$C$6,Param!$D$6,Param!$E$6)*100</f>
        <v>42</v>
      </c>
      <c r="F1764" s="13">
        <f>soli3(C1764,$A$3,Param!$J$4,Param!$J$5,Param!$J$6)</f>
        <v>3538.2</v>
      </c>
      <c r="G1764" s="3">
        <f>soli3grenz(C1764,$A$3,Param!$J$4,Param!$J$5,Param!$J$6)*100</f>
        <v>5.5</v>
      </c>
      <c r="H1764" s="13">
        <f t="shared" si="652"/>
        <v>67869.2</v>
      </c>
      <c r="I1764" s="3">
        <f t="shared" si="651"/>
        <v>38.6939566704675</v>
      </c>
      <c r="J1764" s="13">
        <f t="shared" si="653"/>
        <v>44.309999999999995</v>
      </c>
      <c r="K1764" s="13">
        <f>tarifest3(A1764,$A$3,Param!$B$10,Param!$C$10,Param!$D$10,Param!$E$10,Param!$B$11,Param!$C$11,Param!$D$11,Param!$E$11)</f>
        <v>68677</v>
      </c>
      <c r="L1764" s="3">
        <f t="shared" si="662"/>
        <v>39.154503990877991</v>
      </c>
      <c r="M1764" s="3">
        <f>tarifest3grenz(A1764,$A$3,Param!$B$10,Param!$C$10,Param!$D$10,Param!$E$10,Param!$B$11,Param!$C$11,Param!$D$11,Param!$E$11)*100</f>
        <v>42</v>
      </c>
      <c r="N1764" s="3">
        <f t="shared" si="663"/>
        <v>54277</v>
      </c>
      <c r="O1764" s="3">
        <f t="shared" si="664"/>
        <v>30.944697833523378</v>
      </c>
      <c r="P1764" s="13">
        <f t="shared" si="654"/>
        <v>122779.99999999999</v>
      </c>
      <c r="Q1764" s="13">
        <f t="shared" si="665"/>
        <v>0</v>
      </c>
      <c r="R1764" s="13">
        <f>tarifest3(A1764-$K$3,$A$3,Param!$B$10,Param!$C$10,Param!$D$10,Param!$E$10,Param!$B$11,Param!$C$11,Param!$D$11,Param!$E$11)</f>
        <v>60037</v>
      </c>
      <c r="S1764" s="3">
        <f t="shared" si="666"/>
        <v>34.228620296465223</v>
      </c>
      <c r="T1764" s="3">
        <f>IF(A1764&lt;$K$3,$K$2,tarifest3grenz(A1764-$K$3,$A$3,Param!$B$10,Param!$C$10,Param!$D$10,Param!$E$10,Param!$B$11,Param!$C$11,Param!$D$11,Param!$E$11))*100</f>
        <v>42</v>
      </c>
      <c r="U1764" s="3">
        <f>MAX(K1764-tarifest3($K$3,$A$3,Param!$B$10,Param!$C$10,Param!$D$10,Param!$E$10,Param!$B$11,Param!$C$11,Param!$D$11,Param!$E$11),0)</f>
        <v>63447</v>
      </c>
      <c r="V1764" s="3">
        <f t="shared" si="667"/>
        <v>36.172748004561008</v>
      </c>
      <c r="W1764" s="3">
        <f t="shared" si="668"/>
        <v>42</v>
      </c>
      <c r="X1764" s="3">
        <f>soli3grenz(K1764,$A$3,Param!$J$9,Param!$J$10,Param!$J$11)*100</f>
        <v>5.5</v>
      </c>
      <c r="Y1764" s="13">
        <f t="shared" si="655"/>
        <v>63447</v>
      </c>
      <c r="Z1764" s="3">
        <f t="shared" si="669"/>
        <v>36.172748004561008</v>
      </c>
      <c r="AA1764" s="13">
        <f t="shared" si="656"/>
        <v>42</v>
      </c>
      <c r="AB1764" s="13">
        <f t="shared" si="657"/>
        <v>-4422.1999999999971</v>
      </c>
      <c r="AC1764" s="13">
        <f t="shared" si="658"/>
        <v>-2.5212086659064923</v>
      </c>
      <c r="AD1764" s="13">
        <f t="shared" si="659"/>
        <v>-2.3099999999999952</v>
      </c>
      <c r="AE1764" s="3">
        <f t="shared" si="660"/>
        <v>0</v>
      </c>
      <c r="AF1764" s="13">
        <f t="shared" si="649"/>
        <v>4422.1999999999971</v>
      </c>
      <c r="AG1764" s="13">
        <f t="shared" si="670"/>
        <v>2.5212086659064923</v>
      </c>
      <c r="AH1764" s="13">
        <f t="shared" si="650"/>
        <v>2.5212086659064923</v>
      </c>
    </row>
    <row r="1765" spans="1:34" x14ac:dyDescent="0.2">
      <c r="A1765" s="8">
        <f t="shared" si="671"/>
        <v>175500</v>
      </c>
      <c r="B1765" s="9">
        <f t="shared" si="648"/>
        <v>175.5</v>
      </c>
      <c r="C1765" s="13">
        <f>tarifest3(A1765,$A$3,Param!$B$5,Param!$C$5,Param!$D$5,Param!$E$5,Param!$B$6,Param!$C$6,Param!$D$6,Param!$E$6)</f>
        <v>64373</v>
      </c>
      <c r="D1765" s="3">
        <f t="shared" si="661"/>
        <v>36.679772079772079</v>
      </c>
      <c r="E1765" s="3">
        <f>tarifest3grenz(A1765,$A$3,Param!$B$5,Param!$C$5,Param!$D$5,Param!$E$5,Param!$B$6,Param!$C$6,Param!$D$6,Param!$E$6)*100</f>
        <v>42</v>
      </c>
      <c r="F1765" s="13">
        <f>soli3(C1765,$A$3,Param!$J$4,Param!$J$5,Param!$J$6)</f>
        <v>3540.51</v>
      </c>
      <c r="G1765" s="3">
        <f>soli3grenz(C1765,$A$3,Param!$J$4,Param!$J$5,Param!$J$6)*100</f>
        <v>5.5</v>
      </c>
      <c r="H1765" s="13">
        <f t="shared" si="652"/>
        <v>67913.509999999995</v>
      </c>
      <c r="I1765" s="3">
        <f t="shared" si="651"/>
        <v>38.697156695156693</v>
      </c>
      <c r="J1765" s="13">
        <f t="shared" si="653"/>
        <v>44.309999999999995</v>
      </c>
      <c r="K1765" s="13">
        <f>tarifest3(A1765,$A$3,Param!$B$10,Param!$C$10,Param!$D$10,Param!$E$10,Param!$B$11,Param!$C$11,Param!$D$11,Param!$E$11)</f>
        <v>68719</v>
      </c>
      <c r="L1765" s="3">
        <f t="shared" si="662"/>
        <v>39.156125356125351</v>
      </c>
      <c r="M1765" s="3">
        <f>tarifest3grenz(A1765,$A$3,Param!$B$10,Param!$C$10,Param!$D$10,Param!$E$10,Param!$B$11,Param!$C$11,Param!$D$11,Param!$E$11)*100</f>
        <v>42</v>
      </c>
      <c r="N1765" s="3">
        <f t="shared" si="663"/>
        <v>54319</v>
      </c>
      <c r="O1765" s="3">
        <f t="shared" si="664"/>
        <v>30.95099715099715</v>
      </c>
      <c r="P1765" s="13">
        <f t="shared" si="654"/>
        <v>122849.99999999999</v>
      </c>
      <c r="Q1765" s="13">
        <f t="shared" si="665"/>
        <v>0</v>
      </c>
      <c r="R1765" s="13">
        <f>tarifest3(A1765-$K$3,$A$3,Param!$B$10,Param!$C$10,Param!$D$10,Param!$E$10,Param!$B$11,Param!$C$11,Param!$D$11,Param!$E$11)</f>
        <v>60079</v>
      </c>
      <c r="S1765" s="3">
        <f t="shared" si="666"/>
        <v>34.233048433048438</v>
      </c>
      <c r="T1765" s="3">
        <f>IF(A1765&lt;$K$3,$K$2,tarifest3grenz(A1765-$K$3,$A$3,Param!$B$10,Param!$C$10,Param!$D$10,Param!$E$10,Param!$B$11,Param!$C$11,Param!$D$11,Param!$E$11))*100</f>
        <v>42</v>
      </c>
      <c r="U1765" s="3">
        <f>MAX(K1765-tarifest3($K$3,$A$3,Param!$B$10,Param!$C$10,Param!$D$10,Param!$E$10,Param!$B$11,Param!$C$11,Param!$D$11,Param!$E$11),0)</f>
        <v>63489</v>
      </c>
      <c r="V1765" s="3">
        <f t="shared" si="667"/>
        <v>36.176068376068379</v>
      </c>
      <c r="W1765" s="3">
        <f t="shared" si="668"/>
        <v>42</v>
      </c>
      <c r="X1765" s="3">
        <f>soli3grenz(K1765,$A$3,Param!$J$9,Param!$J$10,Param!$J$11)*100</f>
        <v>5.5</v>
      </c>
      <c r="Y1765" s="13">
        <f t="shared" si="655"/>
        <v>63489</v>
      </c>
      <c r="Z1765" s="3">
        <f t="shared" si="669"/>
        <v>36.176068376068379</v>
      </c>
      <c r="AA1765" s="13">
        <f t="shared" si="656"/>
        <v>42</v>
      </c>
      <c r="AB1765" s="13">
        <f t="shared" si="657"/>
        <v>-4424.5099999999948</v>
      </c>
      <c r="AC1765" s="13">
        <f t="shared" si="658"/>
        <v>-2.5210883190883138</v>
      </c>
      <c r="AD1765" s="13">
        <f t="shared" si="659"/>
        <v>-2.3099999999999952</v>
      </c>
      <c r="AE1765" s="3">
        <f t="shared" si="660"/>
        <v>0</v>
      </c>
      <c r="AF1765" s="13">
        <f t="shared" si="649"/>
        <v>4424.5099999999948</v>
      </c>
      <c r="AG1765" s="13">
        <f t="shared" si="670"/>
        <v>2.5210883190883138</v>
      </c>
      <c r="AH1765" s="13">
        <f t="shared" si="650"/>
        <v>2.5210883190883138</v>
      </c>
    </row>
    <row r="1766" spans="1:34" x14ac:dyDescent="0.2">
      <c r="A1766" s="8">
        <f t="shared" si="671"/>
        <v>175600</v>
      </c>
      <c r="B1766" s="9">
        <f t="shared" si="648"/>
        <v>175.6</v>
      </c>
      <c r="C1766" s="13">
        <f>tarifest3(A1766,$A$3,Param!$B$5,Param!$C$5,Param!$D$5,Param!$E$5,Param!$B$6,Param!$C$6,Param!$D$6,Param!$E$6)</f>
        <v>64415</v>
      </c>
      <c r="D1766" s="3">
        <f t="shared" si="661"/>
        <v>36.682801822323462</v>
      </c>
      <c r="E1766" s="3">
        <f>tarifest3grenz(A1766,$A$3,Param!$B$5,Param!$C$5,Param!$D$5,Param!$E$5,Param!$B$6,Param!$C$6,Param!$D$6,Param!$E$6)*100</f>
        <v>42</v>
      </c>
      <c r="F1766" s="13">
        <f>soli3(C1766,$A$3,Param!$J$4,Param!$J$5,Param!$J$6)</f>
        <v>3542.82</v>
      </c>
      <c r="G1766" s="3">
        <f>soli3grenz(C1766,$A$3,Param!$J$4,Param!$J$5,Param!$J$6)*100</f>
        <v>5.5</v>
      </c>
      <c r="H1766" s="13">
        <f t="shared" si="652"/>
        <v>67957.820000000007</v>
      </c>
      <c r="I1766" s="3">
        <f t="shared" si="651"/>
        <v>38.700353075170845</v>
      </c>
      <c r="J1766" s="13">
        <f t="shared" si="653"/>
        <v>44.309999999999995</v>
      </c>
      <c r="K1766" s="13">
        <f>tarifest3(A1766,$A$3,Param!$B$10,Param!$C$10,Param!$D$10,Param!$E$10,Param!$B$11,Param!$C$11,Param!$D$11,Param!$E$11)</f>
        <v>68761</v>
      </c>
      <c r="L1766" s="3">
        <f t="shared" si="662"/>
        <v>39.157744874715263</v>
      </c>
      <c r="M1766" s="3">
        <f>tarifest3grenz(A1766,$A$3,Param!$B$10,Param!$C$10,Param!$D$10,Param!$E$10,Param!$B$11,Param!$C$11,Param!$D$11,Param!$E$11)*100</f>
        <v>42</v>
      </c>
      <c r="N1766" s="3">
        <f t="shared" si="663"/>
        <v>54361</v>
      </c>
      <c r="O1766" s="3">
        <f t="shared" si="664"/>
        <v>30.957289293849659</v>
      </c>
      <c r="P1766" s="13">
        <f t="shared" si="654"/>
        <v>122919.99999999999</v>
      </c>
      <c r="Q1766" s="13">
        <f t="shared" si="665"/>
        <v>0</v>
      </c>
      <c r="R1766" s="13">
        <f>tarifest3(A1766-$K$3,$A$3,Param!$B$10,Param!$C$10,Param!$D$10,Param!$E$10,Param!$B$11,Param!$C$11,Param!$D$11,Param!$E$11)</f>
        <v>60121</v>
      </c>
      <c r="S1766" s="3">
        <f t="shared" si="666"/>
        <v>34.237471526195904</v>
      </c>
      <c r="T1766" s="3">
        <f>IF(A1766&lt;$K$3,$K$2,tarifest3grenz(A1766-$K$3,$A$3,Param!$B$10,Param!$C$10,Param!$D$10,Param!$E$10,Param!$B$11,Param!$C$11,Param!$D$11,Param!$E$11))*100</f>
        <v>42</v>
      </c>
      <c r="U1766" s="3">
        <f>MAX(K1766-tarifest3($K$3,$A$3,Param!$B$10,Param!$C$10,Param!$D$10,Param!$E$10,Param!$B$11,Param!$C$11,Param!$D$11,Param!$E$11),0)</f>
        <v>63531</v>
      </c>
      <c r="V1766" s="3">
        <f t="shared" si="667"/>
        <v>36.179384965831431</v>
      </c>
      <c r="W1766" s="3">
        <f t="shared" si="668"/>
        <v>42</v>
      </c>
      <c r="X1766" s="3">
        <f>soli3grenz(K1766,$A$3,Param!$J$9,Param!$J$10,Param!$J$11)*100</f>
        <v>5.5</v>
      </c>
      <c r="Y1766" s="13">
        <f t="shared" si="655"/>
        <v>63531</v>
      </c>
      <c r="Z1766" s="3">
        <f t="shared" si="669"/>
        <v>36.179384965831431</v>
      </c>
      <c r="AA1766" s="13">
        <f t="shared" si="656"/>
        <v>42</v>
      </c>
      <c r="AB1766" s="13">
        <f t="shared" si="657"/>
        <v>-4426.820000000007</v>
      </c>
      <c r="AC1766" s="13">
        <f t="shared" si="658"/>
        <v>-2.5209681093394138</v>
      </c>
      <c r="AD1766" s="13">
        <f t="shared" si="659"/>
        <v>-2.3099999999999952</v>
      </c>
      <c r="AE1766" s="3">
        <f t="shared" si="660"/>
        <v>0</v>
      </c>
      <c r="AF1766" s="13">
        <f t="shared" si="649"/>
        <v>4426.820000000007</v>
      </c>
      <c r="AG1766" s="13">
        <f t="shared" si="670"/>
        <v>2.5209681093394138</v>
      </c>
      <c r="AH1766" s="13">
        <f t="shared" si="650"/>
        <v>2.5209681093394138</v>
      </c>
    </row>
    <row r="1767" spans="1:34" x14ac:dyDescent="0.2">
      <c r="A1767" s="8">
        <f t="shared" si="671"/>
        <v>175700</v>
      </c>
      <c r="B1767" s="9">
        <f t="shared" si="648"/>
        <v>175.7</v>
      </c>
      <c r="C1767" s="13">
        <f>tarifest3(A1767,$A$3,Param!$B$5,Param!$C$5,Param!$D$5,Param!$E$5,Param!$B$6,Param!$C$6,Param!$D$6,Param!$E$6)</f>
        <v>64457</v>
      </c>
      <c r="D1767" s="3">
        <f t="shared" si="661"/>
        <v>36.685828116106997</v>
      </c>
      <c r="E1767" s="3">
        <f>tarifest3grenz(A1767,$A$3,Param!$B$5,Param!$C$5,Param!$D$5,Param!$E$5,Param!$B$6,Param!$C$6,Param!$D$6,Param!$E$6)*100</f>
        <v>42</v>
      </c>
      <c r="F1767" s="13">
        <f>soli3(C1767,$A$3,Param!$J$4,Param!$J$5,Param!$J$6)</f>
        <v>3545.13</v>
      </c>
      <c r="G1767" s="3">
        <f>soli3grenz(C1767,$A$3,Param!$J$4,Param!$J$5,Param!$J$6)*100</f>
        <v>5.5</v>
      </c>
      <c r="H1767" s="13">
        <f t="shared" si="652"/>
        <v>68002.13</v>
      </c>
      <c r="I1767" s="3">
        <f t="shared" si="651"/>
        <v>38.703545816733069</v>
      </c>
      <c r="J1767" s="13">
        <f t="shared" si="653"/>
        <v>44.309999999999995</v>
      </c>
      <c r="K1767" s="13">
        <f>tarifest3(A1767,$A$3,Param!$B$10,Param!$C$10,Param!$D$10,Param!$E$10,Param!$B$11,Param!$C$11,Param!$D$11,Param!$E$11)</f>
        <v>68803</v>
      </c>
      <c r="L1767" s="3">
        <f t="shared" si="662"/>
        <v>39.159362549800797</v>
      </c>
      <c r="M1767" s="3">
        <f>tarifest3grenz(A1767,$A$3,Param!$B$10,Param!$C$10,Param!$D$10,Param!$E$10,Param!$B$11,Param!$C$11,Param!$D$11,Param!$E$11)*100</f>
        <v>42</v>
      </c>
      <c r="N1767" s="3">
        <f t="shared" si="663"/>
        <v>54403</v>
      </c>
      <c r="O1767" s="3">
        <f t="shared" si="664"/>
        <v>30.963574274331247</v>
      </c>
      <c r="P1767" s="13">
        <f t="shared" si="654"/>
        <v>122989.99999999999</v>
      </c>
      <c r="Q1767" s="13">
        <f t="shared" si="665"/>
        <v>0</v>
      </c>
      <c r="R1767" s="13">
        <f>tarifest3(A1767-$K$3,$A$3,Param!$B$10,Param!$C$10,Param!$D$10,Param!$E$10,Param!$B$11,Param!$C$11,Param!$D$11,Param!$E$11)</f>
        <v>60163</v>
      </c>
      <c r="S1767" s="3">
        <f t="shared" si="666"/>
        <v>34.241889584519065</v>
      </c>
      <c r="T1767" s="3">
        <f>IF(A1767&lt;$K$3,$K$2,tarifest3grenz(A1767-$K$3,$A$3,Param!$B$10,Param!$C$10,Param!$D$10,Param!$E$10,Param!$B$11,Param!$C$11,Param!$D$11,Param!$E$11))*100</f>
        <v>42</v>
      </c>
      <c r="U1767" s="3">
        <f>MAX(K1767-tarifest3($K$3,$A$3,Param!$B$10,Param!$C$10,Param!$D$10,Param!$E$10,Param!$B$11,Param!$C$11,Param!$D$11,Param!$E$11),0)</f>
        <v>63573</v>
      </c>
      <c r="V1767" s="3">
        <f t="shared" si="667"/>
        <v>36.182697780307343</v>
      </c>
      <c r="W1767" s="3">
        <f t="shared" si="668"/>
        <v>42</v>
      </c>
      <c r="X1767" s="3">
        <f>soli3grenz(K1767,$A$3,Param!$J$9,Param!$J$10,Param!$J$11)*100</f>
        <v>5.5</v>
      </c>
      <c r="Y1767" s="13">
        <f t="shared" si="655"/>
        <v>63573</v>
      </c>
      <c r="Z1767" s="3">
        <f t="shared" si="669"/>
        <v>36.182697780307343</v>
      </c>
      <c r="AA1767" s="13">
        <f t="shared" si="656"/>
        <v>42</v>
      </c>
      <c r="AB1767" s="13">
        <f t="shared" si="657"/>
        <v>-4429.1300000000047</v>
      </c>
      <c r="AC1767" s="13">
        <f t="shared" si="658"/>
        <v>-2.5208480364257255</v>
      </c>
      <c r="AD1767" s="13">
        <f t="shared" si="659"/>
        <v>-2.3099999999999952</v>
      </c>
      <c r="AE1767" s="3">
        <f t="shared" si="660"/>
        <v>0</v>
      </c>
      <c r="AF1767" s="13">
        <f t="shared" si="649"/>
        <v>4429.1300000000047</v>
      </c>
      <c r="AG1767" s="13">
        <f t="shared" si="670"/>
        <v>2.5208480364257255</v>
      </c>
      <c r="AH1767" s="13">
        <f t="shared" si="650"/>
        <v>2.5208480364257255</v>
      </c>
    </row>
    <row r="1768" spans="1:34" x14ac:dyDescent="0.2">
      <c r="A1768" s="8">
        <f t="shared" si="671"/>
        <v>175800</v>
      </c>
      <c r="B1768" s="9">
        <f t="shared" si="648"/>
        <v>175.8</v>
      </c>
      <c r="C1768" s="13">
        <f>tarifest3(A1768,$A$3,Param!$B$5,Param!$C$5,Param!$D$5,Param!$E$5,Param!$B$6,Param!$C$6,Param!$D$6,Param!$E$6)</f>
        <v>64499</v>
      </c>
      <c r="D1768" s="3">
        <f t="shared" si="661"/>
        <v>36.688850967007966</v>
      </c>
      <c r="E1768" s="3">
        <f>tarifest3grenz(A1768,$A$3,Param!$B$5,Param!$C$5,Param!$D$5,Param!$E$5,Param!$B$6,Param!$C$6,Param!$D$6,Param!$E$6)*100</f>
        <v>42</v>
      </c>
      <c r="F1768" s="13">
        <f>soli3(C1768,$A$3,Param!$J$4,Param!$J$5,Param!$J$6)</f>
        <v>3547.44</v>
      </c>
      <c r="G1768" s="3">
        <f>soli3grenz(C1768,$A$3,Param!$J$4,Param!$J$5,Param!$J$6)*100</f>
        <v>5.5</v>
      </c>
      <c r="H1768" s="13">
        <f t="shared" si="652"/>
        <v>68046.44</v>
      </c>
      <c r="I1768" s="3">
        <f t="shared" si="651"/>
        <v>38.706734926052334</v>
      </c>
      <c r="J1768" s="13">
        <f t="shared" si="653"/>
        <v>44.309999999999995</v>
      </c>
      <c r="K1768" s="13">
        <f>tarifest3(A1768,$A$3,Param!$B$10,Param!$C$10,Param!$D$10,Param!$E$10,Param!$B$11,Param!$C$11,Param!$D$11,Param!$E$11)</f>
        <v>68845</v>
      </c>
      <c r="L1768" s="3">
        <f t="shared" si="662"/>
        <v>39.160978384527873</v>
      </c>
      <c r="M1768" s="3">
        <f>tarifest3grenz(A1768,$A$3,Param!$B$10,Param!$C$10,Param!$D$10,Param!$E$10,Param!$B$11,Param!$C$11,Param!$D$11,Param!$E$11)*100</f>
        <v>42</v>
      </c>
      <c r="N1768" s="3">
        <f t="shared" si="663"/>
        <v>54445</v>
      </c>
      <c r="O1768" s="3">
        <f t="shared" si="664"/>
        <v>30.96985210466439</v>
      </c>
      <c r="P1768" s="13">
        <f t="shared" si="654"/>
        <v>123059.99999999999</v>
      </c>
      <c r="Q1768" s="13">
        <f t="shared" si="665"/>
        <v>0</v>
      </c>
      <c r="R1768" s="13">
        <f>tarifest3(A1768-$K$3,$A$3,Param!$B$10,Param!$C$10,Param!$D$10,Param!$E$10,Param!$B$11,Param!$C$11,Param!$D$11,Param!$E$11)</f>
        <v>60205</v>
      </c>
      <c r="S1768" s="3">
        <f t="shared" si="666"/>
        <v>34.246302616609789</v>
      </c>
      <c r="T1768" s="3">
        <f>IF(A1768&lt;$K$3,$K$2,tarifest3grenz(A1768-$K$3,$A$3,Param!$B$10,Param!$C$10,Param!$D$10,Param!$E$10,Param!$B$11,Param!$C$11,Param!$D$11,Param!$E$11))*100</f>
        <v>42</v>
      </c>
      <c r="U1768" s="3">
        <f>MAX(K1768-tarifest3($K$3,$A$3,Param!$B$10,Param!$C$10,Param!$D$10,Param!$E$10,Param!$B$11,Param!$C$11,Param!$D$11,Param!$E$11),0)</f>
        <v>63615</v>
      </c>
      <c r="V1768" s="3">
        <f t="shared" si="667"/>
        <v>36.186006825938563</v>
      </c>
      <c r="W1768" s="3">
        <f t="shared" si="668"/>
        <v>42</v>
      </c>
      <c r="X1768" s="3">
        <f>soli3grenz(K1768,$A$3,Param!$J$9,Param!$J$10,Param!$J$11)*100</f>
        <v>5.5</v>
      </c>
      <c r="Y1768" s="13">
        <f t="shared" si="655"/>
        <v>63615</v>
      </c>
      <c r="Z1768" s="3">
        <f t="shared" si="669"/>
        <v>36.186006825938563</v>
      </c>
      <c r="AA1768" s="13">
        <f t="shared" si="656"/>
        <v>42</v>
      </c>
      <c r="AB1768" s="13">
        <f t="shared" si="657"/>
        <v>-4431.4400000000023</v>
      </c>
      <c r="AC1768" s="13">
        <f t="shared" si="658"/>
        <v>-2.5207281001137716</v>
      </c>
      <c r="AD1768" s="13">
        <f t="shared" si="659"/>
        <v>-2.3099999999999952</v>
      </c>
      <c r="AE1768" s="3">
        <f t="shared" si="660"/>
        <v>0</v>
      </c>
      <c r="AF1768" s="13">
        <f t="shared" si="649"/>
        <v>4431.4400000000023</v>
      </c>
      <c r="AG1768" s="13">
        <f t="shared" si="670"/>
        <v>2.5207281001137716</v>
      </c>
      <c r="AH1768" s="13">
        <f t="shared" si="650"/>
        <v>2.5207281001137716</v>
      </c>
    </row>
    <row r="1769" spans="1:34" x14ac:dyDescent="0.2">
      <c r="A1769" s="8">
        <f t="shared" si="671"/>
        <v>175900</v>
      </c>
      <c r="B1769" s="9">
        <f t="shared" si="648"/>
        <v>175.9</v>
      </c>
      <c r="C1769" s="13">
        <f>tarifest3(A1769,$A$3,Param!$B$5,Param!$C$5,Param!$D$5,Param!$E$5,Param!$B$6,Param!$C$6,Param!$D$6,Param!$E$6)</f>
        <v>64541</v>
      </c>
      <c r="D1769" s="3">
        <f t="shared" si="661"/>
        <v>36.691870380898237</v>
      </c>
      <c r="E1769" s="3">
        <f>tarifest3grenz(A1769,$A$3,Param!$B$5,Param!$C$5,Param!$D$5,Param!$E$5,Param!$B$6,Param!$C$6,Param!$D$6,Param!$E$6)*100</f>
        <v>42</v>
      </c>
      <c r="F1769" s="13">
        <f>soli3(C1769,$A$3,Param!$J$4,Param!$J$5,Param!$J$6)</f>
        <v>3549.75</v>
      </c>
      <c r="G1769" s="3">
        <f>soli3grenz(C1769,$A$3,Param!$J$4,Param!$J$5,Param!$J$6)*100</f>
        <v>5.5</v>
      </c>
      <c r="H1769" s="13">
        <f t="shared" si="652"/>
        <v>68090.75</v>
      </c>
      <c r="I1769" s="3">
        <f t="shared" si="651"/>
        <v>38.70992040932348</v>
      </c>
      <c r="J1769" s="13">
        <f t="shared" si="653"/>
        <v>44.309999999999995</v>
      </c>
      <c r="K1769" s="13">
        <f>tarifest3(A1769,$A$3,Param!$B$10,Param!$C$10,Param!$D$10,Param!$E$10,Param!$B$11,Param!$C$11,Param!$D$11,Param!$E$11)</f>
        <v>68887</v>
      </c>
      <c r="L1769" s="3">
        <f t="shared" si="662"/>
        <v>39.16259238203525</v>
      </c>
      <c r="M1769" s="3">
        <f>tarifest3grenz(A1769,$A$3,Param!$B$10,Param!$C$10,Param!$D$10,Param!$E$10,Param!$B$11,Param!$C$11,Param!$D$11,Param!$E$11)*100</f>
        <v>42</v>
      </c>
      <c r="N1769" s="3">
        <f t="shared" si="663"/>
        <v>54487</v>
      </c>
      <c r="O1769" s="3">
        <f t="shared" si="664"/>
        <v>30.976122797043775</v>
      </c>
      <c r="P1769" s="13">
        <f t="shared" si="654"/>
        <v>123129.99999999999</v>
      </c>
      <c r="Q1769" s="13">
        <f t="shared" si="665"/>
        <v>0</v>
      </c>
      <c r="R1769" s="13">
        <f>tarifest3(A1769-$K$3,$A$3,Param!$B$10,Param!$C$10,Param!$D$10,Param!$E$10,Param!$B$11,Param!$C$11,Param!$D$11,Param!$E$11)</f>
        <v>60247</v>
      </c>
      <c r="S1769" s="3">
        <f t="shared" si="666"/>
        <v>34.250710631040363</v>
      </c>
      <c r="T1769" s="3">
        <f>IF(A1769&lt;$K$3,$K$2,tarifest3grenz(A1769-$K$3,$A$3,Param!$B$10,Param!$C$10,Param!$D$10,Param!$E$10,Param!$B$11,Param!$C$11,Param!$D$11,Param!$E$11))*100</f>
        <v>42</v>
      </c>
      <c r="U1769" s="3">
        <f>MAX(K1769-tarifest3($K$3,$A$3,Param!$B$10,Param!$C$10,Param!$D$10,Param!$E$10,Param!$B$11,Param!$C$11,Param!$D$11,Param!$E$11),0)</f>
        <v>63657</v>
      </c>
      <c r="V1769" s="3">
        <f t="shared" si="667"/>
        <v>36.18931210915293</v>
      </c>
      <c r="W1769" s="3">
        <f t="shared" si="668"/>
        <v>42</v>
      </c>
      <c r="X1769" s="3">
        <f>soli3grenz(K1769,$A$3,Param!$J$9,Param!$J$10,Param!$J$11)*100</f>
        <v>5.5</v>
      </c>
      <c r="Y1769" s="13">
        <f t="shared" si="655"/>
        <v>63657</v>
      </c>
      <c r="Z1769" s="3">
        <f t="shared" si="669"/>
        <v>36.18931210915293</v>
      </c>
      <c r="AA1769" s="13">
        <f t="shared" si="656"/>
        <v>42</v>
      </c>
      <c r="AB1769" s="13">
        <f t="shared" si="657"/>
        <v>-4433.75</v>
      </c>
      <c r="AC1769" s="13">
        <f t="shared" si="658"/>
        <v>-2.5206083001705508</v>
      </c>
      <c r="AD1769" s="13">
        <f t="shared" si="659"/>
        <v>-2.3099999999999952</v>
      </c>
      <c r="AE1769" s="3">
        <f t="shared" si="660"/>
        <v>0</v>
      </c>
      <c r="AF1769" s="13">
        <f t="shared" si="649"/>
        <v>4433.75</v>
      </c>
      <c r="AG1769" s="13">
        <f t="shared" si="670"/>
        <v>2.5206083001705508</v>
      </c>
      <c r="AH1769" s="13">
        <f t="shared" si="650"/>
        <v>2.5206083001705508</v>
      </c>
    </row>
    <row r="1770" spans="1:34" x14ac:dyDescent="0.2">
      <c r="A1770" s="8">
        <f t="shared" si="671"/>
        <v>176000</v>
      </c>
      <c r="B1770" s="9">
        <f t="shared" si="648"/>
        <v>176</v>
      </c>
      <c r="C1770" s="13">
        <f>tarifest3(A1770,$A$3,Param!$B$5,Param!$C$5,Param!$D$5,Param!$E$5,Param!$B$6,Param!$C$6,Param!$D$6,Param!$E$6)</f>
        <v>64583</v>
      </c>
      <c r="D1770" s="3">
        <f t="shared" si="661"/>
        <v>36.694886363636364</v>
      </c>
      <c r="E1770" s="3">
        <f>tarifest3grenz(A1770,$A$3,Param!$B$5,Param!$C$5,Param!$D$5,Param!$E$5,Param!$B$6,Param!$C$6,Param!$D$6,Param!$E$6)*100</f>
        <v>42</v>
      </c>
      <c r="F1770" s="13">
        <f>soli3(C1770,$A$3,Param!$J$4,Param!$J$5,Param!$J$6)</f>
        <v>3552.06</v>
      </c>
      <c r="G1770" s="3">
        <f>soli3grenz(C1770,$A$3,Param!$J$4,Param!$J$5,Param!$J$6)*100</f>
        <v>5.5</v>
      </c>
      <c r="H1770" s="13">
        <f t="shared" si="652"/>
        <v>68135.06</v>
      </c>
      <c r="I1770" s="3">
        <f t="shared" si="651"/>
        <v>38.713102272727276</v>
      </c>
      <c r="J1770" s="13">
        <f t="shared" si="653"/>
        <v>44.309999999999995</v>
      </c>
      <c r="K1770" s="13">
        <f>tarifest3(A1770,$A$3,Param!$B$10,Param!$C$10,Param!$D$10,Param!$E$10,Param!$B$11,Param!$C$11,Param!$D$11,Param!$E$11)</f>
        <v>68929</v>
      </c>
      <c r="L1770" s="3">
        <f t="shared" si="662"/>
        <v>39.164204545454545</v>
      </c>
      <c r="M1770" s="3">
        <f>tarifest3grenz(A1770,$A$3,Param!$B$10,Param!$C$10,Param!$D$10,Param!$E$10,Param!$B$11,Param!$C$11,Param!$D$11,Param!$E$11)*100</f>
        <v>42</v>
      </c>
      <c r="N1770" s="3">
        <f t="shared" si="663"/>
        <v>54529</v>
      </c>
      <c r="O1770" s="3">
        <f t="shared" si="664"/>
        <v>30.982386363636365</v>
      </c>
      <c r="P1770" s="13">
        <f t="shared" si="654"/>
        <v>123199.99999999999</v>
      </c>
      <c r="Q1770" s="13">
        <f t="shared" si="665"/>
        <v>0</v>
      </c>
      <c r="R1770" s="13">
        <f>tarifest3(A1770-$K$3,$A$3,Param!$B$10,Param!$C$10,Param!$D$10,Param!$E$10,Param!$B$11,Param!$C$11,Param!$D$11,Param!$E$11)</f>
        <v>60289</v>
      </c>
      <c r="S1770" s="3">
        <f t="shared" si="666"/>
        <v>34.255113636363639</v>
      </c>
      <c r="T1770" s="3">
        <f>IF(A1770&lt;$K$3,$K$2,tarifest3grenz(A1770-$K$3,$A$3,Param!$B$10,Param!$C$10,Param!$D$10,Param!$E$10,Param!$B$11,Param!$C$11,Param!$D$11,Param!$E$11))*100</f>
        <v>42</v>
      </c>
      <c r="U1770" s="3">
        <f>MAX(K1770-tarifest3($K$3,$A$3,Param!$B$10,Param!$C$10,Param!$D$10,Param!$E$10,Param!$B$11,Param!$C$11,Param!$D$11,Param!$E$11),0)</f>
        <v>63699</v>
      </c>
      <c r="V1770" s="3">
        <f t="shared" si="667"/>
        <v>36.192613636363632</v>
      </c>
      <c r="W1770" s="3">
        <f t="shared" si="668"/>
        <v>42</v>
      </c>
      <c r="X1770" s="3">
        <f>soli3grenz(K1770,$A$3,Param!$J$9,Param!$J$10,Param!$J$11)*100</f>
        <v>5.5</v>
      </c>
      <c r="Y1770" s="13">
        <f t="shared" si="655"/>
        <v>63699</v>
      </c>
      <c r="Z1770" s="3">
        <f t="shared" si="669"/>
        <v>36.192613636363632</v>
      </c>
      <c r="AA1770" s="13">
        <f t="shared" si="656"/>
        <v>42</v>
      </c>
      <c r="AB1770" s="13">
        <f t="shared" si="657"/>
        <v>-4436.0599999999977</v>
      </c>
      <c r="AC1770" s="13">
        <f t="shared" si="658"/>
        <v>-2.5204886363636447</v>
      </c>
      <c r="AD1770" s="13">
        <f t="shared" si="659"/>
        <v>-2.3099999999999952</v>
      </c>
      <c r="AE1770" s="3">
        <f t="shared" si="660"/>
        <v>0</v>
      </c>
      <c r="AF1770" s="13">
        <f t="shared" si="649"/>
        <v>4436.0599999999977</v>
      </c>
      <c r="AG1770" s="13">
        <f t="shared" si="670"/>
        <v>2.5204886363636447</v>
      </c>
      <c r="AH1770" s="13">
        <f t="shared" si="650"/>
        <v>2.5204886363636447</v>
      </c>
    </row>
    <row r="1771" spans="1:34" x14ac:dyDescent="0.2">
      <c r="A1771" s="8">
        <f t="shared" si="671"/>
        <v>176100</v>
      </c>
      <c r="B1771" s="9">
        <f t="shared" si="648"/>
        <v>176.1</v>
      </c>
      <c r="C1771" s="13">
        <f>tarifest3(A1771,$A$3,Param!$B$5,Param!$C$5,Param!$D$5,Param!$E$5,Param!$B$6,Param!$C$6,Param!$D$6,Param!$E$6)</f>
        <v>64625</v>
      </c>
      <c r="D1771" s="3">
        <f t="shared" si="661"/>
        <v>36.697898921067576</v>
      </c>
      <c r="E1771" s="3">
        <f>tarifest3grenz(A1771,$A$3,Param!$B$5,Param!$C$5,Param!$D$5,Param!$E$5,Param!$B$6,Param!$C$6,Param!$D$6,Param!$E$6)*100</f>
        <v>42</v>
      </c>
      <c r="F1771" s="13">
        <f>soli3(C1771,$A$3,Param!$J$4,Param!$J$5,Param!$J$6)</f>
        <v>3554.37</v>
      </c>
      <c r="G1771" s="3">
        <f>soli3grenz(C1771,$A$3,Param!$J$4,Param!$J$5,Param!$J$6)*100</f>
        <v>5.5</v>
      </c>
      <c r="H1771" s="13">
        <f t="shared" si="652"/>
        <v>68179.37</v>
      </c>
      <c r="I1771" s="3">
        <f t="shared" si="651"/>
        <v>38.716280522430438</v>
      </c>
      <c r="J1771" s="13">
        <f t="shared" si="653"/>
        <v>44.309999999999995</v>
      </c>
      <c r="K1771" s="13">
        <f>tarifest3(A1771,$A$3,Param!$B$10,Param!$C$10,Param!$D$10,Param!$E$10,Param!$B$11,Param!$C$11,Param!$D$11,Param!$E$11)</f>
        <v>68971</v>
      </c>
      <c r="L1771" s="3">
        <f t="shared" si="662"/>
        <v>39.165814877910279</v>
      </c>
      <c r="M1771" s="3">
        <f>tarifest3grenz(A1771,$A$3,Param!$B$10,Param!$C$10,Param!$D$10,Param!$E$10,Param!$B$11,Param!$C$11,Param!$D$11,Param!$E$11)*100</f>
        <v>42</v>
      </c>
      <c r="N1771" s="3">
        <f t="shared" si="663"/>
        <v>54571</v>
      </c>
      <c r="O1771" s="3">
        <f t="shared" si="664"/>
        <v>30.988642816581486</v>
      </c>
      <c r="P1771" s="13">
        <f t="shared" si="654"/>
        <v>123269.99999999999</v>
      </c>
      <c r="Q1771" s="13">
        <f t="shared" si="665"/>
        <v>0</v>
      </c>
      <c r="R1771" s="13">
        <f>tarifest3(A1771-$K$3,$A$3,Param!$B$10,Param!$C$10,Param!$D$10,Param!$E$10,Param!$B$11,Param!$C$11,Param!$D$11,Param!$E$11)</f>
        <v>60331</v>
      </c>
      <c r="S1771" s="3">
        <f t="shared" si="666"/>
        <v>34.259511641113008</v>
      </c>
      <c r="T1771" s="3">
        <f>IF(A1771&lt;$K$3,$K$2,tarifest3grenz(A1771-$K$3,$A$3,Param!$B$10,Param!$C$10,Param!$D$10,Param!$E$10,Param!$B$11,Param!$C$11,Param!$D$11,Param!$E$11))*100</f>
        <v>42</v>
      </c>
      <c r="U1771" s="3">
        <f>MAX(K1771-tarifest3($K$3,$A$3,Param!$B$10,Param!$C$10,Param!$D$10,Param!$E$10,Param!$B$11,Param!$C$11,Param!$D$11,Param!$E$11),0)</f>
        <v>63741</v>
      </c>
      <c r="V1771" s="3">
        <f t="shared" si="667"/>
        <v>36.195911413969334</v>
      </c>
      <c r="W1771" s="3">
        <f t="shared" si="668"/>
        <v>42</v>
      </c>
      <c r="X1771" s="3">
        <f>soli3grenz(K1771,$A$3,Param!$J$9,Param!$J$10,Param!$J$11)*100</f>
        <v>5.5</v>
      </c>
      <c r="Y1771" s="13">
        <f t="shared" si="655"/>
        <v>63741</v>
      </c>
      <c r="Z1771" s="3">
        <f t="shared" si="669"/>
        <v>36.195911413969334</v>
      </c>
      <c r="AA1771" s="13">
        <f t="shared" si="656"/>
        <v>42</v>
      </c>
      <c r="AB1771" s="13">
        <f t="shared" si="657"/>
        <v>-4438.3699999999953</v>
      </c>
      <c r="AC1771" s="13">
        <f t="shared" si="658"/>
        <v>-2.5203691084611037</v>
      </c>
      <c r="AD1771" s="13">
        <f t="shared" si="659"/>
        <v>-2.3099999999999952</v>
      </c>
      <c r="AE1771" s="3">
        <f t="shared" si="660"/>
        <v>0</v>
      </c>
      <c r="AF1771" s="13">
        <f t="shared" si="649"/>
        <v>4438.3699999999953</v>
      </c>
      <c r="AG1771" s="13">
        <f t="shared" si="670"/>
        <v>2.5203691084611037</v>
      </c>
      <c r="AH1771" s="13">
        <f t="shared" si="650"/>
        <v>2.5203691084611037</v>
      </c>
    </row>
    <row r="1772" spans="1:34" x14ac:dyDescent="0.2">
      <c r="A1772" s="8">
        <f t="shared" si="671"/>
        <v>176200</v>
      </c>
      <c r="B1772" s="9">
        <f t="shared" si="648"/>
        <v>176.2</v>
      </c>
      <c r="C1772" s="13">
        <f>tarifest3(A1772,$A$3,Param!$B$5,Param!$C$5,Param!$D$5,Param!$E$5,Param!$B$6,Param!$C$6,Param!$D$6,Param!$E$6)</f>
        <v>64667</v>
      </c>
      <c r="D1772" s="3">
        <f t="shared" si="661"/>
        <v>36.700908059023831</v>
      </c>
      <c r="E1772" s="3">
        <f>tarifest3grenz(A1772,$A$3,Param!$B$5,Param!$C$5,Param!$D$5,Param!$E$5,Param!$B$6,Param!$C$6,Param!$D$6,Param!$E$6)*100</f>
        <v>42</v>
      </c>
      <c r="F1772" s="13">
        <f>soli3(C1772,$A$3,Param!$J$4,Param!$J$5,Param!$J$6)</f>
        <v>3556.68</v>
      </c>
      <c r="G1772" s="3">
        <f>soli3grenz(C1772,$A$3,Param!$J$4,Param!$J$5,Param!$J$6)*100</f>
        <v>5.5</v>
      </c>
      <c r="H1772" s="13">
        <f t="shared" si="652"/>
        <v>68223.679999999993</v>
      </c>
      <c r="I1772" s="3">
        <f t="shared" si="651"/>
        <v>38.719455164585689</v>
      </c>
      <c r="J1772" s="13">
        <f t="shared" si="653"/>
        <v>44.309999999999995</v>
      </c>
      <c r="K1772" s="13">
        <f>tarifest3(A1772,$A$3,Param!$B$10,Param!$C$10,Param!$D$10,Param!$E$10,Param!$B$11,Param!$C$11,Param!$D$11,Param!$E$11)</f>
        <v>69013</v>
      </c>
      <c r="L1772" s="3">
        <f t="shared" si="662"/>
        <v>39.167423382519864</v>
      </c>
      <c r="M1772" s="3">
        <f>tarifest3grenz(A1772,$A$3,Param!$B$10,Param!$C$10,Param!$D$10,Param!$E$10,Param!$B$11,Param!$C$11,Param!$D$11,Param!$E$11)*100</f>
        <v>42</v>
      </c>
      <c r="N1772" s="3">
        <f t="shared" si="663"/>
        <v>54613</v>
      </c>
      <c r="O1772" s="3">
        <f t="shared" si="664"/>
        <v>30.994892167990919</v>
      </c>
      <c r="P1772" s="13">
        <f t="shared" si="654"/>
        <v>123339.99999999999</v>
      </c>
      <c r="Q1772" s="13">
        <f t="shared" si="665"/>
        <v>0</v>
      </c>
      <c r="R1772" s="13">
        <f>tarifest3(A1772-$K$3,$A$3,Param!$B$10,Param!$C$10,Param!$D$10,Param!$E$10,Param!$B$11,Param!$C$11,Param!$D$11,Param!$E$11)</f>
        <v>60373</v>
      </c>
      <c r="S1772" s="3">
        <f t="shared" si="666"/>
        <v>34.263904653802499</v>
      </c>
      <c r="T1772" s="3">
        <f>IF(A1772&lt;$K$3,$K$2,tarifest3grenz(A1772-$K$3,$A$3,Param!$B$10,Param!$C$10,Param!$D$10,Param!$E$10,Param!$B$11,Param!$C$11,Param!$D$11,Param!$E$11))*100</f>
        <v>42</v>
      </c>
      <c r="U1772" s="3">
        <f>MAX(K1772-tarifest3($K$3,$A$3,Param!$B$10,Param!$C$10,Param!$D$10,Param!$E$10,Param!$B$11,Param!$C$11,Param!$D$11,Param!$E$11),0)</f>
        <v>63783</v>
      </c>
      <c r="V1772" s="3">
        <f t="shared" si="667"/>
        <v>36.199205448354142</v>
      </c>
      <c r="W1772" s="3">
        <f t="shared" si="668"/>
        <v>42</v>
      </c>
      <c r="X1772" s="3">
        <f>soli3grenz(K1772,$A$3,Param!$J$9,Param!$J$10,Param!$J$11)*100</f>
        <v>5.5</v>
      </c>
      <c r="Y1772" s="13">
        <f t="shared" si="655"/>
        <v>63783</v>
      </c>
      <c r="Z1772" s="3">
        <f t="shared" si="669"/>
        <v>36.199205448354142</v>
      </c>
      <c r="AA1772" s="13">
        <f t="shared" si="656"/>
        <v>42</v>
      </c>
      <c r="AB1772" s="13">
        <f t="shared" si="657"/>
        <v>-4440.679999999993</v>
      </c>
      <c r="AC1772" s="13">
        <f t="shared" si="658"/>
        <v>-2.5202497162315467</v>
      </c>
      <c r="AD1772" s="13">
        <f t="shared" si="659"/>
        <v>-2.3099999999999952</v>
      </c>
      <c r="AE1772" s="3">
        <f t="shared" si="660"/>
        <v>0</v>
      </c>
      <c r="AF1772" s="13">
        <f t="shared" si="649"/>
        <v>4440.679999999993</v>
      </c>
      <c r="AG1772" s="13">
        <f t="shared" si="670"/>
        <v>2.5202497162315467</v>
      </c>
      <c r="AH1772" s="13">
        <f t="shared" si="650"/>
        <v>2.5202497162315467</v>
      </c>
    </row>
    <row r="1773" spans="1:34" x14ac:dyDescent="0.2">
      <c r="A1773" s="8">
        <f t="shared" si="671"/>
        <v>176300</v>
      </c>
      <c r="B1773" s="9">
        <f t="shared" ref="B1773:B1836" si="672">+A1773/1000</f>
        <v>176.3</v>
      </c>
      <c r="C1773" s="13">
        <f>tarifest3(A1773,$A$3,Param!$B$5,Param!$C$5,Param!$D$5,Param!$E$5,Param!$B$6,Param!$C$6,Param!$D$6,Param!$E$6)</f>
        <v>64709</v>
      </c>
      <c r="D1773" s="3">
        <f t="shared" si="661"/>
        <v>36.703913783323877</v>
      </c>
      <c r="E1773" s="3">
        <f>tarifest3grenz(A1773,$A$3,Param!$B$5,Param!$C$5,Param!$D$5,Param!$E$5,Param!$B$6,Param!$C$6,Param!$D$6,Param!$E$6)*100</f>
        <v>42</v>
      </c>
      <c r="F1773" s="13">
        <f>soli3(C1773,$A$3,Param!$J$4,Param!$J$5,Param!$J$6)</f>
        <v>3558.99</v>
      </c>
      <c r="G1773" s="3">
        <f>soli3grenz(C1773,$A$3,Param!$J$4,Param!$J$5,Param!$J$6)*100</f>
        <v>5.5</v>
      </c>
      <c r="H1773" s="13">
        <f t="shared" si="652"/>
        <v>68267.990000000005</v>
      </c>
      <c r="I1773" s="3">
        <f t="shared" si="651"/>
        <v>38.722626205331821</v>
      </c>
      <c r="J1773" s="13">
        <f t="shared" si="653"/>
        <v>44.309999999999995</v>
      </c>
      <c r="K1773" s="13">
        <f>tarifest3(A1773,$A$3,Param!$B$10,Param!$C$10,Param!$D$10,Param!$E$10,Param!$B$11,Param!$C$11,Param!$D$11,Param!$E$11)</f>
        <v>69055</v>
      </c>
      <c r="L1773" s="3">
        <f t="shared" si="662"/>
        <v>39.169030062393645</v>
      </c>
      <c r="M1773" s="3">
        <f>tarifest3grenz(A1773,$A$3,Param!$B$10,Param!$C$10,Param!$D$10,Param!$E$10,Param!$B$11,Param!$C$11,Param!$D$11,Param!$E$11)*100</f>
        <v>42</v>
      </c>
      <c r="N1773" s="3">
        <f t="shared" si="663"/>
        <v>54655</v>
      </c>
      <c r="O1773" s="3">
        <f t="shared" si="664"/>
        <v>31.001134429948952</v>
      </c>
      <c r="P1773" s="13">
        <f t="shared" si="654"/>
        <v>123409.99999999999</v>
      </c>
      <c r="Q1773" s="13">
        <f t="shared" si="665"/>
        <v>0</v>
      </c>
      <c r="R1773" s="13">
        <f>tarifest3(A1773-$K$3,$A$3,Param!$B$10,Param!$C$10,Param!$D$10,Param!$E$10,Param!$B$11,Param!$C$11,Param!$D$11,Param!$E$11)</f>
        <v>60415</v>
      </c>
      <c r="S1773" s="3">
        <f t="shared" si="666"/>
        <v>34.268292682926834</v>
      </c>
      <c r="T1773" s="3">
        <f>IF(A1773&lt;$K$3,$K$2,tarifest3grenz(A1773-$K$3,$A$3,Param!$B$10,Param!$C$10,Param!$D$10,Param!$E$10,Param!$B$11,Param!$C$11,Param!$D$11,Param!$E$11))*100</f>
        <v>42</v>
      </c>
      <c r="U1773" s="3">
        <f>MAX(K1773-tarifest3($K$3,$A$3,Param!$B$10,Param!$C$10,Param!$D$10,Param!$E$10,Param!$B$11,Param!$C$11,Param!$D$11,Param!$E$11),0)</f>
        <v>63825</v>
      </c>
      <c r="V1773" s="3">
        <f t="shared" si="667"/>
        <v>36.202495745887688</v>
      </c>
      <c r="W1773" s="3">
        <f t="shared" si="668"/>
        <v>42</v>
      </c>
      <c r="X1773" s="3">
        <f>soli3grenz(K1773,$A$3,Param!$J$9,Param!$J$10,Param!$J$11)*100</f>
        <v>5.5</v>
      </c>
      <c r="Y1773" s="13">
        <f t="shared" si="655"/>
        <v>63825</v>
      </c>
      <c r="Z1773" s="3">
        <f t="shared" si="669"/>
        <v>36.202495745887688</v>
      </c>
      <c r="AA1773" s="13">
        <f t="shared" si="656"/>
        <v>42</v>
      </c>
      <c r="AB1773" s="13">
        <f t="shared" si="657"/>
        <v>-4442.9900000000052</v>
      </c>
      <c r="AC1773" s="13">
        <f t="shared" si="658"/>
        <v>-2.5201304594441325</v>
      </c>
      <c r="AD1773" s="13">
        <f t="shared" si="659"/>
        <v>-2.3099999999999952</v>
      </c>
      <c r="AE1773" s="3">
        <f t="shared" si="660"/>
        <v>0</v>
      </c>
      <c r="AF1773" s="13">
        <f t="shared" si="649"/>
        <v>4442.9900000000052</v>
      </c>
      <c r="AG1773" s="13">
        <f t="shared" si="670"/>
        <v>2.5201304594441325</v>
      </c>
      <c r="AH1773" s="13">
        <f t="shared" si="650"/>
        <v>2.5201304594441325</v>
      </c>
    </row>
    <row r="1774" spans="1:34" x14ac:dyDescent="0.2">
      <c r="A1774" s="8">
        <f t="shared" si="671"/>
        <v>176400</v>
      </c>
      <c r="B1774" s="9">
        <f t="shared" si="672"/>
        <v>176.4</v>
      </c>
      <c r="C1774" s="13">
        <f>tarifest3(A1774,$A$3,Param!$B$5,Param!$C$5,Param!$D$5,Param!$E$5,Param!$B$6,Param!$C$6,Param!$D$6,Param!$E$6)</f>
        <v>64751</v>
      </c>
      <c r="D1774" s="3">
        <f t="shared" si="661"/>
        <v>36.706916099773238</v>
      </c>
      <c r="E1774" s="3">
        <f>tarifest3grenz(A1774,$A$3,Param!$B$5,Param!$C$5,Param!$D$5,Param!$E$5,Param!$B$6,Param!$C$6,Param!$D$6,Param!$E$6)*100</f>
        <v>42</v>
      </c>
      <c r="F1774" s="13">
        <f>soli3(C1774,$A$3,Param!$J$4,Param!$J$5,Param!$J$6)</f>
        <v>3561.3</v>
      </c>
      <c r="G1774" s="3">
        <f>soli3grenz(C1774,$A$3,Param!$J$4,Param!$J$5,Param!$J$6)*100</f>
        <v>5.5</v>
      </c>
      <c r="H1774" s="13">
        <f t="shared" si="652"/>
        <v>68312.3</v>
      </c>
      <c r="I1774" s="3">
        <f t="shared" si="651"/>
        <v>38.725793650793655</v>
      </c>
      <c r="J1774" s="13">
        <f t="shared" si="653"/>
        <v>44.309999999999995</v>
      </c>
      <c r="K1774" s="13">
        <f>tarifest3(A1774,$A$3,Param!$B$10,Param!$C$10,Param!$D$10,Param!$E$10,Param!$B$11,Param!$C$11,Param!$D$11,Param!$E$11)</f>
        <v>69097</v>
      </c>
      <c r="L1774" s="3">
        <f t="shared" si="662"/>
        <v>39.170634920634924</v>
      </c>
      <c r="M1774" s="3">
        <f>tarifest3grenz(A1774,$A$3,Param!$B$10,Param!$C$10,Param!$D$10,Param!$E$10,Param!$B$11,Param!$C$11,Param!$D$11,Param!$E$11)*100</f>
        <v>42</v>
      </c>
      <c r="N1774" s="3">
        <f t="shared" si="663"/>
        <v>54697</v>
      </c>
      <c r="O1774" s="3">
        <f t="shared" si="664"/>
        <v>31.00736961451247</v>
      </c>
      <c r="P1774" s="13">
        <f t="shared" si="654"/>
        <v>123479.99999999999</v>
      </c>
      <c r="Q1774" s="13">
        <f t="shared" si="665"/>
        <v>0</v>
      </c>
      <c r="R1774" s="13">
        <f>tarifest3(A1774-$K$3,$A$3,Param!$B$10,Param!$C$10,Param!$D$10,Param!$E$10,Param!$B$11,Param!$C$11,Param!$D$11,Param!$E$11)</f>
        <v>60457</v>
      </c>
      <c r="S1774" s="3">
        <f t="shared" si="666"/>
        <v>34.272675736961453</v>
      </c>
      <c r="T1774" s="3">
        <f>IF(A1774&lt;$K$3,$K$2,tarifest3grenz(A1774-$K$3,$A$3,Param!$B$10,Param!$C$10,Param!$D$10,Param!$E$10,Param!$B$11,Param!$C$11,Param!$D$11,Param!$E$11))*100</f>
        <v>42</v>
      </c>
      <c r="U1774" s="3">
        <f>MAX(K1774-tarifest3($K$3,$A$3,Param!$B$10,Param!$C$10,Param!$D$10,Param!$E$10,Param!$B$11,Param!$C$11,Param!$D$11,Param!$E$11),0)</f>
        <v>63867</v>
      </c>
      <c r="V1774" s="3">
        <f t="shared" si="667"/>
        <v>36.205782312925173</v>
      </c>
      <c r="W1774" s="3">
        <f t="shared" si="668"/>
        <v>42</v>
      </c>
      <c r="X1774" s="3">
        <f>soli3grenz(K1774,$A$3,Param!$J$9,Param!$J$10,Param!$J$11)*100</f>
        <v>5.5</v>
      </c>
      <c r="Y1774" s="13">
        <f t="shared" si="655"/>
        <v>63867</v>
      </c>
      <c r="Z1774" s="3">
        <f t="shared" si="669"/>
        <v>36.205782312925173</v>
      </c>
      <c r="AA1774" s="13">
        <f t="shared" si="656"/>
        <v>42</v>
      </c>
      <c r="AB1774" s="13">
        <f t="shared" si="657"/>
        <v>-4445.3000000000029</v>
      </c>
      <c r="AC1774" s="13">
        <f t="shared" si="658"/>
        <v>-2.5200113378684819</v>
      </c>
      <c r="AD1774" s="13">
        <f t="shared" si="659"/>
        <v>-2.3099999999999952</v>
      </c>
      <c r="AE1774" s="3">
        <f t="shared" si="660"/>
        <v>0</v>
      </c>
      <c r="AF1774" s="13">
        <f t="shared" si="649"/>
        <v>4445.3000000000029</v>
      </c>
      <c r="AG1774" s="13">
        <f t="shared" si="670"/>
        <v>2.5200113378684819</v>
      </c>
      <c r="AH1774" s="13">
        <f t="shared" si="650"/>
        <v>2.5200113378684819</v>
      </c>
    </row>
    <row r="1775" spans="1:34" x14ac:dyDescent="0.2">
      <c r="A1775" s="8">
        <f t="shared" si="671"/>
        <v>176500</v>
      </c>
      <c r="B1775" s="9">
        <f t="shared" si="672"/>
        <v>176.5</v>
      </c>
      <c r="C1775" s="13">
        <f>tarifest3(A1775,$A$3,Param!$B$5,Param!$C$5,Param!$D$5,Param!$E$5,Param!$B$6,Param!$C$6,Param!$D$6,Param!$E$6)</f>
        <v>64793</v>
      </c>
      <c r="D1775" s="3">
        <f t="shared" si="661"/>
        <v>36.709915014164309</v>
      </c>
      <c r="E1775" s="3">
        <f>tarifest3grenz(A1775,$A$3,Param!$B$5,Param!$C$5,Param!$D$5,Param!$E$5,Param!$B$6,Param!$C$6,Param!$D$6,Param!$E$6)*100</f>
        <v>42</v>
      </c>
      <c r="F1775" s="13">
        <f>soli3(C1775,$A$3,Param!$J$4,Param!$J$5,Param!$J$6)</f>
        <v>3563.61</v>
      </c>
      <c r="G1775" s="3">
        <f>soli3grenz(C1775,$A$3,Param!$J$4,Param!$J$5,Param!$J$6)*100</f>
        <v>5.5</v>
      </c>
      <c r="H1775" s="13">
        <f t="shared" si="652"/>
        <v>68356.61</v>
      </c>
      <c r="I1775" s="3">
        <f t="shared" si="651"/>
        <v>38.72895750708215</v>
      </c>
      <c r="J1775" s="13">
        <f t="shared" si="653"/>
        <v>44.309999999999995</v>
      </c>
      <c r="K1775" s="13">
        <f>tarifest3(A1775,$A$3,Param!$B$10,Param!$C$10,Param!$D$10,Param!$E$10,Param!$B$11,Param!$C$11,Param!$D$11,Param!$E$11)</f>
        <v>69139</v>
      </c>
      <c r="L1775" s="3">
        <f t="shared" si="662"/>
        <v>39.172237960339942</v>
      </c>
      <c r="M1775" s="3">
        <f>tarifest3grenz(A1775,$A$3,Param!$B$10,Param!$C$10,Param!$D$10,Param!$E$10,Param!$B$11,Param!$C$11,Param!$D$11,Param!$E$11)*100</f>
        <v>42</v>
      </c>
      <c r="N1775" s="3">
        <f t="shared" si="663"/>
        <v>54739</v>
      </c>
      <c r="O1775" s="3">
        <f t="shared" si="664"/>
        <v>31.013597733711045</v>
      </c>
      <c r="P1775" s="13">
        <f t="shared" si="654"/>
        <v>123549.99999999999</v>
      </c>
      <c r="Q1775" s="13">
        <f t="shared" si="665"/>
        <v>0</v>
      </c>
      <c r="R1775" s="13">
        <f>tarifest3(A1775-$K$3,$A$3,Param!$B$10,Param!$C$10,Param!$D$10,Param!$E$10,Param!$B$11,Param!$C$11,Param!$D$11,Param!$E$11)</f>
        <v>60499</v>
      </c>
      <c r="S1775" s="3">
        <f t="shared" si="666"/>
        <v>34.277053824362611</v>
      </c>
      <c r="T1775" s="3">
        <f>IF(A1775&lt;$K$3,$K$2,tarifest3grenz(A1775-$K$3,$A$3,Param!$B$10,Param!$C$10,Param!$D$10,Param!$E$10,Param!$B$11,Param!$C$11,Param!$D$11,Param!$E$11))*100</f>
        <v>42</v>
      </c>
      <c r="U1775" s="3">
        <f>MAX(K1775-tarifest3($K$3,$A$3,Param!$B$10,Param!$C$10,Param!$D$10,Param!$E$10,Param!$B$11,Param!$C$11,Param!$D$11,Param!$E$11),0)</f>
        <v>63909</v>
      </c>
      <c r="V1775" s="3">
        <f t="shared" si="667"/>
        <v>36.209065155807366</v>
      </c>
      <c r="W1775" s="3">
        <f t="shared" si="668"/>
        <v>42</v>
      </c>
      <c r="X1775" s="3">
        <f>soli3grenz(K1775,$A$3,Param!$J$9,Param!$J$10,Param!$J$11)*100</f>
        <v>5.5</v>
      </c>
      <c r="Y1775" s="13">
        <f t="shared" si="655"/>
        <v>63909</v>
      </c>
      <c r="Z1775" s="3">
        <f t="shared" si="669"/>
        <v>36.209065155807366</v>
      </c>
      <c r="AA1775" s="13">
        <f t="shared" si="656"/>
        <v>42</v>
      </c>
      <c r="AB1775" s="13">
        <f t="shared" si="657"/>
        <v>-4447.6100000000006</v>
      </c>
      <c r="AC1775" s="13">
        <f t="shared" si="658"/>
        <v>-2.5198923512747839</v>
      </c>
      <c r="AD1775" s="13">
        <f t="shared" si="659"/>
        <v>-2.3099999999999952</v>
      </c>
      <c r="AE1775" s="3">
        <f t="shared" si="660"/>
        <v>0</v>
      </c>
      <c r="AF1775" s="13">
        <f t="shared" si="649"/>
        <v>4447.6100000000006</v>
      </c>
      <c r="AG1775" s="13">
        <f t="shared" si="670"/>
        <v>2.5198923512747839</v>
      </c>
      <c r="AH1775" s="13">
        <f t="shared" si="650"/>
        <v>2.5198923512747839</v>
      </c>
    </row>
    <row r="1776" spans="1:34" x14ac:dyDescent="0.2">
      <c r="A1776" s="8">
        <f t="shared" si="671"/>
        <v>176600</v>
      </c>
      <c r="B1776" s="9">
        <f t="shared" si="672"/>
        <v>176.6</v>
      </c>
      <c r="C1776" s="13">
        <f>tarifest3(A1776,$A$3,Param!$B$5,Param!$C$5,Param!$D$5,Param!$E$5,Param!$B$6,Param!$C$6,Param!$D$6,Param!$E$6)</f>
        <v>64835</v>
      </c>
      <c r="D1776" s="3">
        <f t="shared" si="661"/>
        <v>36.712910532276332</v>
      </c>
      <c r="E1776" s="3">
        <f>tarifest3grenz(A1776,$A$3,Param!$B$5,Param!$C$5,Param!$D$5,Param!$E$5,Param!$B$6,Param!$C$6,Param!$D$6,Param!$E$6)*100</f>
        <v>42</v>
      </c>
      <c r="F1776" s="13">
        <f>soli3(C1776,$A$3,Param!$J$4,Param!$J$5,Param!$J$6)</f>
        <v>3565.92</v>
      </c>
      <c r="G1776" s="3">
        <f>soli3grenz(C1776,$A$3,Param!$J$4,Param!$J$5,Param!$J$6)*100</f>
        <v>5.5</v>
      </c>
      <c r="H1776" s="13">
        <f t="shared" si="652"/>
        <v>68400.92</v>
      </c>
      <c r="I1776" s="3">
        <f t="shared" si="651"/>
        <v>38.732117780294452</v>
      </c>
      <c r="J1776" s="13">
        <f t="shared" si="653"/>
        <v>44.309999999999995</v>
      </c>
      <c r="K1776" s="13">
        <f>tarifest3(A1776,$A$3,Param!$B$10,Param!$C$10,Param!$D$10,Param!$E$10,Param!$B$11,Param!$C$11,Param!$D$11,Param!$E$11)</f>
        <v>69181</v>
      </c>
      <c r="L1776" s="3">
        <f t="shared" si="662"/>
        <v>39.173839184597966</v>
      </c>
      <c r="M1776" s="3">
        <f>tarifest3grenz(A1776,$A$3,Param!$B$10,Param!$C$10,Param!$D$10,Param!$E$10,Param!$B$11,Param!$C$11,Param!$D$11,Param!$E$11)*100</f>
        <v>42</v>
      </c>
      <c r="N1776" s="3">
        <f t="shared" si="663"/>
        <v>54781</v>
      </c>
      <c r="O1776" s="3">
        <f t="shared" si="664"/>
        <v>31.019818799547</v>
      </c>
      <c r="P1776" s="13">
        <f t="shared" si="654"/>
        <v>123619.99999999999</v>
      </c>
      <c r="Q1776" s="13">
        <f t="shared" si="665"/>
        <v>0</v>
      </c>
      <c r="R1776" s="13">
        <f>tarifest3(A1776-$K$3,$A$3,Param!$B$10,Param!$C$10,Param!$D$10,Param!$E$10,Param!$B$11,Param!$C$11,Param!$D$11,Param!$E$11)</f>
        <v>60541</v>
      </c>
      <c r="S1776" s="3">
        <f t="shared" si="666"/>
        <v>34.281426953567383</v>
      </c>
      <c r="T1776" s="3">
        <f>IF(A1776&lt;$K$3,$K$2,tarifest3grenz(A1776-$K$3,$A$3,Param!$B$10,Param!$C$10,Param!$D$10,Param!$E$10,Param!$B$11,Param!$C$11,Param!$D$11,Param!$E$11))*100</f>
        <v>42</v>
      </c>
      <c r="U1776" s="3">
        <f>MAX(K1776-tarifest3($K$3,$A$3,Param!$B$10,Param!$C$10,Param!$D$10,Param!$E$10,Param!$B$11,Param!$C$11,Param!$D$11,Param!$E$11),0)</f>
        <v>63951</v>
      </c>
      <c r="V1776" s="3">
        <f t="shared" si="667"/>
        <v>36.212344280860705</v>
      </c>
      <c r="W1776" s="3">
        <f t="shared" si="668"/>
        <v>42</v>
      </c>
      <c r="X1776" s="3">
        <f>soli3grenz(K1776,$A$3,Param!$J$9,Param!$J$10,Param!$J$11)*100</f>
        <v>5.5</v>
      </c>
      <c r="Y1776" s="13">
        <f t="shared" si="655"/>
        <v>63951</v>
      </c>
      <c r="Z1776" s="3">
        <f t="shared" si="669"/>
        <v>36.212344280860705</v>
      </c>
      <c r="AA1776" s="13">
        <f t="shared" si="656"/>
        <v>42</v>
      </c>
      <c r="AB1776" s="13">
        <f t="shared" si="657"/>
        <v>-4449.9199999999983</v>
      </c>
      <c r="AC1776" s="13">
        <f t="shared" si="658"/>
        <v>-2.5197734994337466</v>
      </c>
      <c r="AD1776" s="13">
        <f t="shared" si="659"/>
        <v>-2.3099999999999952</v>
      </c>
      <c r="AE1776" s="3">
        <f t="shared" si="660"/>
        <v>0</v>
      </c>
      <c r="AF1776" s="13">
        <f t="shared" si="649"/>
        <v>4449.9199999999983</v>
      </c>
      <c r="AG1776" s="13">
        <f t="shared" si="670"/>
        <v>2.5197734994337466</v>
      </c>
      <c r="AH1776" s="13">
        <f t="shared" si="650"/>
        <v>2.5197734994337466</v>
      </c>
    </row>
    <row r="1777" spans="1:34" x14ac:dyDescent="0.2">
      <c r="A1777" s="8">
        <f t="shared" si="671"/>
        <v>176700</v>
      </c>
      <c r="B1777" s="9">
        <f t="shared" si="672"/>
        <v>176.7</v>
      </c>
      <c r="C1777" s="13">
        <f>tarifest3(A1777,$A$3,Param!$B$5,Param!$C$5,Param!$D$5,Param!$E$5,Param!$B$6,Param!$C$6,Param!$D$6,Param!$E$6)</f>
        <v>64877</v>
      </c>
      <c r="D1777" s="3">
        <f t="shared" si="661"/>
        <v>36.715902659875496</v>
      </c>
      <c r="E1777" s="3">
        <f>tarifest3grenz(A1777,$A$3,Param!$B$5,Param!$C$5,Param!$D$5,Param!$E$5,Param!$B$6,Param!$C$6,Param!$D$6,Param!$E$6)*100</f>
        <v>42</v>
      </c>
      <c r="F1777" s="13">
        <f>soli3(C1777,$A$3,Param!$J$4,Param!$J$5,Param!$J$6)</f>
        <v>3568.23</v>
      </c>
      <c r="G1777" s="3">
        <f>soli3grenz(C1777,$A$3,Param!$J$4,Param!$J$5,Param!$J$6)*100</f>
        <v>5.5</v>
      </c>
      <c r="H1777" s="13">
        <f t="shared" si="652"/>
        <v>68445.23</v>
      </c>
      <c r="I1777" s="3">
        <f t="shared" si="651"/>
        <v>38.735274476513865</v>
      </c>
      <c r="J1777" s="13">
        <f t="shared" si="653"/>
        <v>44.309999999999995</v>
      </c>
      <c r="K1777" s="13">
        <f>tarifest3(A1777,$A$3,Param!$B$10,Param!$C$10,Param!$D$10,Param!$E$10,Param!$B$11,Param!$C$11,Param!$D$11,Param!$E$11)</f>
        <v>69223</v>
      </c>
      <c r="L1777" s="3">
        <f t="shared" si="662"/>
        <v>39.175438596491233</v>
      </c>
      <c r="M1777" s="3">
        <f>tarifest3grenz(A1777,$A$3,Param!$B$10,Param!$C$10,Param!$D$10,Param!$E$10,Param!$B$11,Param!$C$11,Param!$D$11,Param!$E$11)*100</f>
        <v>42</v>
      </c>
      <c r="N1777" s="3">
        <f t="shared" si="663"/>
        <v>54823</v>
      </c>
      <c r="O1777" s="3">
        <f t="shared" si="664"/>
        <v>31.026032823995475</v>
      </c>
      <c r="P1777" s="13">
        <f t="shared" si="654"/>
        <v>123689.99999999999</v>
      </c>
      <c r="Q1777" s="13">
        <f t="shared" si="665"/>
        <v>0</v>
      </c>
      <c r="R1777" s="13">
        <f>tarifest3(A1777-$K$3,$A$3,Param!$B$10,Param!$C$10,Param!$D$10,Param!$E$10,Param!$B$11,Param!$C$11,Param!$D$11,Param!$E$11)</f>
        <v>60583</v>
      </c>
      <c r="S1777" s="3">
        <f t="shared" si="666"/>
        <v>34.285795132993776</v>
      </c>
      <c r="T1777" s="3">
        <f>IF(A1777&lt;$K$3,$K$2,tarifest3grenz(A1777-$K$3,$A$3,Param!$B$10,Param!$C$10,Param!$D$10,Param!$E$10,Param!$B$11,Param!$C$11,Param!$D$11,Param!$E$11))*100</f>
        <v>42</v>
      </c>
      <c r="U1777" s="3">
        <f>MAX(K1777-tarifest3($K$3,$A$3,Param!$B$10,Param!$C$10,Param!$D$10,Param!$E$10,Param!$B$11,Param!$C$11,Param!$D$11,Param!$E$11),0)</f>
        <v>63993</v>
      </c>
      <c r="V1777" s="3">
        <f t="shared" si="667"/>
        <v>36.215619694397283</v>
      </c>
      <c r="W1777" s="3">
        <f t="shared" si="668"/>
        <v>42</v>
      </c>
      <c r="X1777" s="3">
        <f>soli3grenz(K1777,$A$3,Param!$J$9,Param!$J$10,Param!$J$11)*100</f>
        <v>5.5</v>
      </c>
      <c r="Y1777" s="13">
        <f t="shared" si="655"/>
        <v>63993</v>
      </c>
      <c r="Z1777" s="3">
        <f t="shared" si="669"/>
        <v>36.215619694397283</v>
      </c>
      <c r="AA1777" s="13">
        <f t="shared" si="656"/>
        <v>42</v>
      </c>
      <c r="AB1777" s="13">
        <f t="shared" si="657"/>
        <v>-4452.2299999999959</v>
      </c>
      <c r="AC1777" s="13">
        <f t="shared" si="658"/>
        <v>-2.5196547821165822</v>
      </c>
      <c r="AD1777" s="13">
        <f t="shared" si="659"/>
        <v>-2.3099999999999952</v>
      </c>
      <c r="AE1777" s="3">
        <f t="shared" si="660"/>
        <v>0</v>
      </c>
      <c r="AF1777" s="13">
        <f t="shared" si="649"/>
        <v>4452.2299999999959</v>
      </c>
      <c r="AG1777" s="13">
        <f t="shared" si="670"/>
        <v>2.5196547821165822</v>
      </c>
      <c r="AH1777" s="13">
        <f t="shared" si="650"/>
        <v>2.5196547821165822</v>
      </c>
    </row>
    <row r="1778" spans="1:34" x14ac:dyDescent="0.2">
      <c r="A1778" s="8">
        <f t="shared" si="671"/>
        <v>176800</v>
      </c>
      <c r="B1778" s="9">
        <f t="shared" si="672"/>
        <v>176.8</v>
      </c>
      <c r="C1778" s="13">
        <f>tarifest3(A1778,$A$3,Param!$B$5,Param!$C$5,Param!$D$5,Param!$E$5,Param!$B$6,Param!$C$6,Param!$D$6,Param!$E$6)</f>
        <v>64919</v>
      </c>
      <c r="D1778" s="3">
        <f t="shared" si="661"/>
        <v>36.718891402714931</v>
      </c>
      <c r="E1778" s="3">
        <f>tarifest3grenz(A1778,$A$3,Param!$B$5,Param!$C$5,Param!$D$5,Param!$E$5,Param!$B$6,Param!$C$6,Param!$D$6,Param!$E$6)*100</f>
        <v>42</v>
      </c>
      <c r="F1778" s="13">
        <f>soli3(C1778,$A$3,Param!$J$4,Param!$J$5,Param!$J$6)</f>
        <v>3570.54</v>
      </c>
      <c r="G1778" s="3">
        <f>soli3grenz(C1778,$A$3,Param!$J$4,Param!$J$5,Param!$J$6)*100</f>
        <v>5.5</v>
      </c>
      <c r="H1778" s="13">
        <f t="shared" si="652"/>
        <v>68489.539999999994</v>
      </c>
      <c r="I1778" s="3">
        <f t="shared" si="651"/>
        <v>38.738427601809953</v>
      </c>
      <c r="J1778" s="13">
        <f t="shared" si="653"/>
        <v>44.309999999999995</v>
      </c>
      <c r="K1778" s="13">
        <f>tarifest3(A1778,$A$3,Param!$B$10,Param!$C$10,Param!$D$10,Param!$E$10,Param!$B$11,Param!$C$11,Param!$D$11,Param!$E$11)</f>
        <v>69265</v>
      </c>
      <c r="L1778" s="3">
        <f t="shared" si="662"/>
        <v>39.177036199095021</v>
      </c>
      <c r="M1778" s="3">
        <f>tarifest3grenz(A1778,$A$3,Param!$B$10,Param!$C$10,Param!$D$10,Param!$E$10,Param!$B$11,Param!$C$11,Param!$D$11,Param!$E$11)*100</f>
        <v>42</v>
      </c>
      <c r="N1778" s="3">
        <f t="shared" si="663"/>
        <v>54865</v>
      </c>
      <c r="O1778" s="3">
        <f t="shared" si="664"/>
        <v>31.032239819004527</v>
      </c>
      <c r="P1778" s="13">
        <f t="shared" si="654"/>
        <v>123759.99999999999</v>
      </c>
      <c r="Q1778" s="13">
        <f t="shared" si="665"/>
        <v>0</v>
      </c>
      <c r="R1778" s="13">
        <f>tarifest3(A1778-$K$3,$A$3,Param!$B$10,Param!$C$10,Param!$D$10,Param!$E$10,Param!$B$11,Param!$C$11,Param!$D$11,Param!$E$11)</f>
        <v>60625</v>
      </c>
      <c r="S1778" s="3">
        <f t="shared" si="666"/>
        <v>34.290158371040725</v>
      </c>
      <c r="T1778" s="3">
        <f>IF(A1778&lt;$K$3,$K$2,tarifest3grenz(A1778-$K$3,$A$3,Param!$B$10,Param!$C$10,Param!$D$10,Param!$E$10,Param!$B$11,Param!$C$11,Param!$D$11,Param!$E$11))*100</f>
        <v>42</v>
      </c>
      <c r="U1778" s="3">
        <f>MAX(K1778-tarifest3($K$3,$A$3,Param!$B$10,Param!$C$10,Param!$D$10,Param!$E$10,Param!$B$11,Param!$C$11,Param!$D$11,Param!$E$11),0)</f>
        <v>64035</v>
      </c>
      <c r="V1778" s="3">
        <f t="shared" si="667"/>
        <v>36.218891402714931</v>
      </c>
      <c r="W1778" s="3">
        <f t="shared" si="668"/>
        <v>42</v>
      </c>
      <c r="X1778" s="3">
        <f>soli3grenz(K1778,$A$3,Param!$J$9,Param!$J$10,Param!$J$11)*100</f>
        <v>5.5</v>
      </c>
      <c r="Y1778" s="13">
        <f t="shared" si="655"/>
        <v>64035</v>
      </c>
      <c r="Z1778" s="3">
        <f t="shared" si="669"/>
        <v>36.218891402714931</v>
      </c>
      <c r="AA1778" s="13">
        <f t="shared" si="656"/>
        <v>42</v>
      </c>
      <c r="AB1778" s="13">
        <f t="shared" si="657"/>
        <v>-4454.5399999999936</v>
      </c>
      <c r="AC1778" s="13">
        <f t="shared" si="658"/>
        <v>-2.5195361990950218</v>
      </c>
      <c r="AD1778" s="13">
        <f t="shared" si="659"/>
        <v>-2.3099999999999952</v>
      </c>
      <c r="AE1778" s="3">
        <f t="shared" si="660"/>
        <v>0</v>
      </c>
      <c r="AF1778" s="13">
        <f t="shared" si="649"/>
        <v>4454.5399999999936</v>
      </c>
      <c r="AG1778" s="13">
        <f t="shared" si="670"/>
        <v>2.5195361990950218</v>
      </c>
      <c r="AH1778" s="13">
        <f t="shared" si="650"/>
        <v>2.5195361990950218</v>
      </c>
    </row>
    <row r="1779" spans="1:34" x14ac:dyDescent="0.2">
      <c r="A1779" s="8">
        <f t="shared" si="671"/>
        <v>176900</v>
      </c>
      <c r="B1779" s="9">
        <f t="shared" si="672"/>
        <v>176.9</v>
      </c>
      <c r="C1779" s="13">
        <f>tarifest3(A1779,$A$3,Param!$B$5,Param!$C$5,Param!$D$5,Param!$E$5,Param!$B$6,Param!$C$6,Param!$D$6,Param!$E$6)</f>
        <v>64961</v>
      </c>
      <c r="D1779" s="3">
        <f t="shared" si="661"/>
        <v>36.72187676653477</v>
      </c>
      <c r="E1779" s="3">
        <f>tarifest3grenz(A1779,$A$3,Param!$B$5,Param!$C$5,Param!$D$5,Param!$E$5,Param!$B$6,Param!$C$6,Param!$D$6,Param!$E$6)*100</f>
        <v>42</v>
      </c>
      <c r="F1779" s="13">
        <f>soli3(C1779,$A$3,Param!$J$4,Param!$J$5,Param!$J$6)</f>
        <v>3572.85</v>
      </c>
      <c r="G1779" s="3">
        <f>soli3grenz(C1779,$A$3,Param!$J$4,Param!$J$5,Param!$J$6)*100</f>
        <v>5.5</v>
      </c>
      <c r="H1779" s="13">
        <f t="shared" si="652"/>
        <v>68533.850000000006</v>
      </c>
      <c r="I1779" s="3">
        <f t="shared" si="651"/>
        <v>38.741577162238556</v>
      </c>
      <c r="J1779" s="13">
        <f t="shared" si="653"/>
        <v>44.309999999999995</v>
      </c>
      <c r="K1779" s="13">
        <f>tarifest3(A1779,$A$3,Param!$B$10,Param!$C$10,Param!$D$10,Param!$E$10,Param!$B$11,Param!$C$11,Param!$D$11,Param!$E$11)</f>
        <v>69307</v>
      </c>
      <c r="L1779" s="3">
        <f t="shared" si="662"/>
        <v>39.178631995477673</v>
      </c>
      <c r="M1779" s="3">
        <f>tarifest3grenz(A1779,$A$3,Param!$B$10,Param!$C$10,Param!$D$10,Param!$E$10,Param!$B$11,Param!$C$11,Param!$D$11,Param!$E$11)*100</f>
        <v>42</v>
      </c>
      <c r="N1779" s="3">
        <f t="shared" si="663"/>
        <v>54907</v>
      </c>
      <c r="O1779" s="3">
        <f t="shared" si="664"/>
        <v>31.038439796495194</v>
      </c>
      <c r="P1779" s="13">
        <f t="shared" si="654"/>
        <v>123829.99999999999</v>
      </c>
      <c r="Q1779" s="13">
        <f t="shared" si="665"/>
        <v>0</v>
      </c>
      <c r="R1779" s="13">
        <f>tarifest3(A1779-$K$3,$A$3,Param!$B$10,Param!$C$10,Param!$D$10,Param!$E$10,Param!$B$11,Param!$C$11,Param!$D$11,Param!$E$11)</f>
        <v>60667</v>
      </c>
      <c r="S1779" s="3">
        <f t="shared" si="666"/>
        <v>34.294516676088186</v>
      </c>
      <c r="T1779" s="3">
        <f>IF(A1779&lt;$K$3,$K$2,tarifest3grenz(A1779-$K$3,$A$3,Param!$B$10,Param!$C$10,Param!$D$10,Param!$E$10,Param!$B$11,Param!$C$11,Param!$D$11,Param!$E$11))*100</f>
        <v>42</v>
      </c>
      <c r="U1779" s="3">
        <f>MAX(K1779-tarifest3($K$3,$A$3,Param!$B$10,Param!$C$10,Param!$D$10,Param!$E$10,Param!$B$11,Param!$C$11,Param!$D$11,Param!$E$11),0)</f>
        <v>64077</v>
      </c>
      <c r="V1779" s="3">
        <f t="shared" si="667"/>
        <v>36.222159412097234</v>
      </c>
      <c r="W1779" s="3">
        <f t="shared" si="668"/>
        <v>42</v>
      </c>
      <c r="X1779" s="3">
        <f>soli3grenz(K1779,$A$3,Param!$J$9,Param!$J$10,Param!$J$11)*100</f>
        <v>5.5</v>
      </c>
      <c r="Y1779" s="13">
        <f t="shared" si="655"/>
        <v>64077</v>
      </c>
      <c r="Z1779" s="3">
        <f t="shared" si="669"/>
        <v>36.222159412097234</v>
      </c>
      <c r="AA1779" s="13">
        <f t="shared" si="656"/>
        <v>42</v>
      </c>
      <c r="AB1779" s="13">
        <f t="shared" si="657"/>
        <v>-4456.8500000000058</v>
      </c>
      <c r="AC1779" s="13">
        <f t="shared" si="658"/>
        <v>-2.5194177501413222</v>
      </c>
      <c r="AD1779" s="13">
        <f t="shared" si="659"/>
        <v>-2.3099999999999952</v>
      </c>
      <c r="AE1779" s="3">
        <f t="shared" si="660"/>
        <v>0</v>
      </c>
      <c r="AF1779" s="13">
        <f t="shared" si="649"/>
        <v>4456.8500000000058</v>
      </c>
      <c r="AG1779" s="13">
        <f t="shared" si="670"/>
        <v>2.5194177501413222</v>
      </c>
      <c r="AH1779" s="13">
        <f t="shared" si="650"/>
        <v>2.5194177501413222</v>
      </c>
    </row>
    <row r="1780" spans="1:34" x14ac:dyDescent="0.2">
      <c r="A1780" s="8">
        <f t="shared" si="671"/>
        <v>177000</v>
      </c>
      <c r="B1780" s="9">
        <f t="shared" si="672"/>
        <v>177</v>
      </c>
      <c r="C1780" s="13">
        <f>tarifest3(A1780,$A$3,Param!$B$5,Param!$C$5,Param!$D$5,Param!$E$5,Param!$B$6,Param!$C$6,Param!$D$6,Param!$E$6)</f>
        <v>65003</v>
      </c>
      <c r="D1780" s="3">
        <f t="shared" si="661"/>
        <v>36.724858757062144</v>
      </c>
      <c r="E1780" s="3">
        <f>tarifest3grenz(A1780,$A$3,Param!$B$5,Param!$C$5,Param!$D$5,Param!$E$5,Param!$B$6,Param!$C$6,Param!$D$6,Param!$E$6)*100</f>
        <v>42</v>
      </c>
      <c r="F1780" s="13">
        <f>soli3(C1780,$A$3,Param!$J$4,Param!$J$5,Param!$J$6)</f>
        <v>3575.16</v>
      </c>
      <c r="G1780" s="3">
        <f>soli3grenz(C1780,$A$3,Param!$J$4,Param!$J$5,Param!$J$6)*100</f>
        <v>5.5</v>
      </c>
      <c r="H1780" s="13">
        <f t="shared" si="652"/>
        <v>68578.16</v>
      </c>
      <c r="I1780" s="3">
        <f t="shared" si="651"/>
        <v>38.744723163841812</v>
      </c>
      <c r="J1780" s="13">
        <f t="shared" si="653"/>
        <v>44.309999999999995</v>
      </c>
      <c r="K1780" s="13">
        <f>tarifest3(A1780,$A$3,Param!$B$10,Param!$C$10,Param!$D$10,Param!$E$10,Param!$B$11,Param!$C$11,Param!$D$11,Param!$E$11)</f>
        <v>69349</v>
      </c>
      <c r="L1780" s="3">
        <f t="shared" si="662"/>
        <v>39.18022598870057</v>
      </c>
      <c r="M1780" s="3">
        <f>tarifest3grenz(A1780,$A$3,Param!$B$10,Param!$C$10,Param!$D$10,Param!$E$10,Param!$B$11,Param!$C$11,Param!$D$11,Param!$E$11)*100</f>
        <v>42</v>
      </c>
      <c r="N1780" s="3">
        <f t="shared" si="663"/>
        <v>54949</v>
      </c>
      <c r="O1780" s="3">
        <f t="shared" si="664"/>
        <v>31.044632768361581</v>
      </c>
      <c r="P1780" s="13">
        <f t="shared" si="654"/>
        <v>123899.99999999999</v>
      </c>
      <c r="Q1780" s="13">
        <f t="shared" si="665"/>
        <v>0</v>
      </c>
      <c r="R1780" s="13">
        <f>tarifest3(A1780-$K$3,$A$3,Param!$B$10,Param!$C$10,Param!$D$10,Param!$E$10,Param!$B$11,Param!$C$11,Param!$D$11,Param!$E$11)</f>
        <v>60709</v>
      </c>
      <c r="S1780" s="3">
        <f t="shared" si="666"/>
        <v>34.298870056497179</v>
      </c>
      <c r="T1780" s="3">
        <f>IF(A1780&lt;$K$3,$K$2,tarifest3grenz(A1780-$K$3,$A$3,Param!$B$10,Param!$C$10,Param!$D$10,Param!$E$10,Param!$B$11,Param!$C$11,Param!$D$11,Param!$E$11))*100</f>
        <v>42</v>
      </c>
      <c r="U1780" s="3">
        <f>MAX(K1780-tarifest3($K$3,$A$3,Param!$B$10,Param!$C$10,Param!$D$10,Param!$E$10,Param!$B$11,Param!$C$11,Param!$D$11,Param!$E$11),0)</f>
        <v>64119</v>
      </c>
      <c r="V1780" s="3">
        <f t="shared" si="667"/>
        <v>36.22542372881356</v>
      </c>
      <c r="W1780" s="3">
        <f t="shared" si="668"/>
        <v>42</v>
      </c>
      <c r="X1780" s="3">
        <f>soli3grenz(K1780,$A$3,Param!$J$9,Param!$J$10,Param!$J$11)*100</f>
        <v>5.5</v>
      </c>
      <c r="Y1780" s="13">
        <f t="shared" si="655"/>
        <v>64119</v>
      </c>
      <c r="Z1780" s="3">
        <f t="shared" si="669"/>
        <v>36.22542372881356</v>
      </c>
      <c r="AA1780" s="13">
        <f t="shared" si="656"/>
        <v>42</v>
      </c>
      <c r="AB1780" s="13">
        <f t="shared" si="657"/>
        <v>-4459.1600000000035</v>
      </c>
      <c r="AC1780" s="13">
        <f t="shared" si="658"/>
        <v>-2.5192994350282518</v>
      </c>
      <c r="AD1780" s="13">
        <f t="shared" si="659"/>
        <v>-2.3099999999999952</v>
      </c>
      <c r="AE1780" s="3">
        <f t="shared" si="660"/>
        <v>0</v>
      </c>
      <c r="AF1780" s="13">
        <f t="shared" ref="AF1780:AF1843" si="673">-AB1780</f>
        <v>4459.1600000000035</v>
      </c>
      <c r="AG1780" s="13">
        <f t="shared" si="670"/>
        <v>2.5192994350282518</v>
      </c>
      <c r="AH1780" s="13">
        <f t="shared" ref="AH1780:AH1843" si="674">-AC1780</f>
        <v>2.5192994350282518</v>
      </c>
    </row>
    <row r="1781" spans="1:34" x14ac:dyDescent="0.2">
      <c r="A1781" s="8">
        <f t="shared" si="671"/>
        <v>177100</v>
      </c>
      <c r="B1781" s="9">
        <f t="shared" si="672"/>
        <v>177.1</v>
      </c>
      <c r="C1781" s="13">
        <f>tarifest3(A1781,$A$3,Param!$B$5,Param!$C$5,Param!$D$5,Param!$E$5,Param!$B$6,Param!$C$6,Param!$D$6,Param!$E$6)</f>
        <v>65045</v>
      </c>
      <c r="D1781" s="3">
        <f t="shared" si="661"/>
        <v>36.727837380011294</v>
      </c>
      <c r="E1781" s="3">
        <f>tarifest3grenz(A1781,$A$3,Param!$B$5,Param!$C$5,Param!$D$5,Param!$E$5,Param!$B$6,Param!$C$6,Param!$D$6,Param!$E$6)*100</f>
        <v>42</v>
      </c>
      <c r="F1781" s="13">
        <f>soli3(C1781,$A$3,Param!$J$4,Param!$J$5,Param!$J$6)</f>
        <v>3577.47</v>
      </c>
      <c r="G1781" s="3">
        <f>soli3grenz(C1781,$A$3,Param!$J$4,Param!$J$5,Param!$J$6)*100</f>
        <v>5.5</v>
      </c>
      <c r="H1781" s="13">
        <f t="shared" si="652"/>
        <v>68622.47</v>
      </c>
      <c r="I1781" s="3">
        <f t="shared" si="651"/>
        <v>38.747865612648226</v>
      </c>
      <c r="J1781" s="13">
        <f t="shared" si="653"/>
        <v>44.309999999999995</v>
      </c>
      <c r="K1781" s="13">
        <f>tarifest3(A1781,$A$3,Param!$B$10,Param!$C$10,Param!$D$10,Param!$E$10,Param!$B$11,Param!$C$11,Param!$D$11,Param!$E$11)</f>
        <v>69391</v>
      </c>
      <c r="L1781" s="3">
        <f t="shared" si="662"/>
        <v>39.181818181818187</v>
      </c>
      <c r="M1781" s="3">
        <f>tarifest3grenz(A1781,$A$3,Param!$B$10,Param!$C$10,Param!$D$10,Param!$E$10,Param!$B$11,Param!$C$11,Param!$D$11,Param!$E$11)*100</f>
        <v>42</v>
      </c>
      <c r="N1781" s="3">
        <f t="shared" si="663"/>
        <v>54991</v>
      </c>
      <c r="O1781" s="3">
        <f t="shared" si="664"/>
        <v>31.05081874647092</v>
      </c>
      <c r="P1781" s="13">
        <f t="shared" si="654"/>
        <v>123969.99999999999</v>
      </c>
      <c r="Q1781" s="13">
        <f t="shared" si="665"/>
        <v>0</v>
      </c>
      <c r="R1781" s="13">
        <f>tarifest3(A1781-$K$3,$A$3,Param!$B$10,Param!$C$10,Param!$D$10,Param!$E$10,Param!$B$11,Param!$C$11,Param!$D$11,Param!$E$11)</f>
        <v>60751</v>
      </c>
      <c r="S1781" s="3">
        <f t="shared" si="666"/>
        <v>34.303218520609825</v>
      </c>
      <c r="T1781" s="3">
        <f>IF(A1781&lt;$K$3,$K$2,tarifest3grenz(A1781-$K$3,$A$3,Param!$B$10,Param!$C$10,Param!$D$10,Param!$E$10,Param!$B$11,Param!$C$11,Param!$D$11,Param!$E$11))*100</f>
        <v>42</v>
      </c>
      <c r="U1781" s="3">
        <f>MAX(K1781-tarifest3($K$3,$A$3,Param!$B$10,Param!$C$10,Param!$D$10,Param!$E$10,Param!$B$11,Param!$C$11,Param!$D$11,Param!$E$11),0)</f>
        <v>64161</v>
      </c>
      <c r="V1781" s="3">
        <f t="shared" si="667"/>
        <v>36.228684359119143</v>
      </c>
      <c r="W1781" s="3">
        <f t="shared" si="668"/>
        <v>42</v>
      </c>
      <c r="X1781" s="3">
        <f>soli3grenz(K1781,$A$3,Param!$J$9,Param!$J$10,Param!$J$11)*100</f>
        <v>5.5</v>
      </c>
      <c r="Y1781" s="13">
        <f t="shared" si="655"/>
        <v>64161</v>
      </c>
      <c r="Z1781" s="3">
        <f t="shared" si="669"/>
        <v>36.228684359119143</v>
      </c>
      <c r="AA1781" s="13">
        <f t="shared" si="656"/>
        <v>42</v>
      </c>
      <c r="AB1781" s="13">
        <f t="shared" si="657"/>
        <v>-4461.4700000000012</v>
      </c>
      <c r="AC1781" s="13">
        <f t="shared" si="658"/>
        <v>-2.5191812535290836</v>
      </c>
      <c r="AD1781" s="13">
        <f t="shared" si="659"/>
        <v>-2.3099999999999952</v>
      </c>
      <c r="AE1781" s="3">
        <f t="shared" si="660"/>
        <v>0</v>
      </c>
      <c r="AF1781" s="13">
        <f t="shared" si="673"/>
        <v>4461.4700000000012</v>
      </c>
      <c r="AG1781" s="13">
        <f t="shared" si="670"/>
        <v>2.5191812535290836</v>
      </c>
      <c r="AH1781" s="13">
        <f t="shared" si="674"/>
        <v>2.5191812535290836</v>
      </c>
    </row>
    <row r="1782" spans="1:34" x14ac:dyDescent="0.2">
      <c r="A1782" s="8">
        <f t="shared" si="671"/>
        <v>177200</v>
      </c>
      <c r="B1782" s="9">
        <f t="shared" si="672"/>
        <v>177.2</v>
      </c>
      <c r="C1782" s="13">
        <f>tarifest3(A1782,$A$3,Param!$B$5,Param!$C$5,Param!$D$5,Param!$E$5,Param!$B$6,Param!$C$6,Param!$D$6,Param!$E$6)</f>
        <v>65087</v>
      </c>
      <c r="D1782" s="3">
        <f t="shared" si="661"/>
        <v>36.730812641083524</v>
      </c>
      <c r="E1782" s="3">
        <f>tarifest3grenz(A1782,$A$3,Param!$B$5,Param!$C$5,Param!$D$5,Param!$E$5,Param!$B$6,Param!$C$6,Param!$D$6,Param!$E$6)*100</f>
        <v>42</v>
      </c>
      <c r="F1782" s="13">
        <f>soli3(C1782,$A$3,Param!$J$4,Param!$J$5,Param!$J$6)</f>
        <v>3579.78</v>
      </c>
      <c r="G1782" s="3">
        <f>soli3grenz(C1782,$A$3,Param!$J$4,Param!$J$5,Param!$J$6)*100</f>
        <v>5.5</v>
      </c>
      <c r="H1782" s="13">
        <f t="shared" si="652"/>
        <v>68666.78</v>
      </c>
      <c r="I1782" s="3">
        <f t="shared" si="651"/>
        <v>38.751004514672687</v>
      </c>
      <c r="J1782" s="13">
        <f t="shared" si="653"/>
        <v>44.309999999999995</v>
      </c>
      <c r="K1782" s="13">
        <f>tarifest3(A1782,$A$3,Param!$B$10,Param!$C$10,Param!$D$10,Param!$E$10,Param!$B$11,Param!$C$11,Param!$D$11,Param!$E$11)</f>
        <v>69433</v>
      </c>
      <c r="L1782" s="3">
        <f t="shared" si="662"/>
        <v>39.183408577878104</v>
      </c>
      <c r="M1782" s="3">
        <f>tarifest3grenz(A1782,$A$3,Param!$B$10,Param!$C$10,Param!$D$10,Param!$E$10,Param!$B$11,Param!$C$11,Param!$D$11,Param!$E$11)*100</f>
        <v>42</v>
      </c>
      <c r="N1782" s="3">
        <f t="shared" si="663"/>
        <v>55033</v>
      </c>
      <c r="O1782" s="3">
        <f t="shared" si="664"/>
        <v>31.056997742663654</v>
      </c>
      <c r="P1782" s="13">
        <f t="shared" si="654"/>
        <v>124039.99999999999</v>
      </c>
      <c r="Q1782" s="13">
        <f t="shared" si="665"/>
        <v>0</v>
      </c>
      <c r="R1782" s="13">
        <f>tarifest3(A1782-$K$3,$A$3,Param!$B$10,Param!$C$10,Param!$D$10,Param!$E$10,Param!$B$11,Param!$C$11,Param!$D$11,Param!$E$11)</f>
        <v>60793</v>
      </c>
      <c r="S1782" s="3">
        <f t="shared" si="666"/>
        <v>34.307562076749434</v>
      </c>
      <c r="T1782" s="3">
        <f>IF(A1782&lt;$K$3,$K$2,tarifest3grenz(A1782-$K$3,$A$3,Param!$B$10,Param!$C$10,Param!$D$10,Param!$E$10,Param!$B$11,Param!$C$11,Param!$D$11,Param!$E$11))*100</f>
        <v>42</v>
      </c>
      <c r="U1782" s="3">
        <f>MAX(K1782-tarifest3($K$3,$A$3,Param!$B$10,Param!$C$10,Param!$D$10,Param!$E$10,Param!$B$11,Param!$C$11,Param!$D$11,Param!$E$11),0)</f>
        <v>64203</v>
      </c>
      <c r="V1782" s="3">
        <f t="shared" si="667"/>
        <v>36.231941309255077</v>
      </c>
      <c r="W1782" s="3">
        <f t="shared" si="668"/>
        <v>42</v>
      </c>
      <c r="X1782" s="3">
        <f>soli3grenz(K1782,$A$3,Param!$J$9,Param!$J$10,Param!$J$11)*100</f>
        <v>5.5</v>
      </c>
      <c r="Y1782" s="13">
        <f t="shared" si="655"/>
        <v>64203</v>
      </c>
      <c r="Z1782" s="3">
        <f t="shared" si="669"/>
        <v>36.231941309255077</v>
      </c>
      <c r="AA1782" s="13">
        <f t="shared" si="656"/>
        <v>42</v>
      </c>
      <c r="AB1782" s="13">
        <f t="shared" si="657"/>
        <v>-4463.7799999999988</v>
      </c>
      <c r="AC1782" s="13">
        <f t="shared" si="658"/>
        <v>-2.5190632054176092</v>
      </c>
      <c r="AD1782" s="13">
        <f t="shared" si="659"/>
        <v>-2.3099999999999952</v>
      </c>
      <c r="AE1782" s="3">
        <f t="shared" si="660"/>
        <v>0</v>
      </c>
      <c r="AF1782" s="13">
        <f t="shared" si="673"/>
        <v>4463.7799999999988</v>
      </c>
      <c r="AG1782" s="13">
        <f t="shared" si="670"/>
        <v>2.5190632054176092</v>
      </c>
      <c r="AH1782" s="13">
        <f t="shared" si="674"/>
        <v>2.5190632054176092</v>
      </c>
    </row>
    <row r="1783" spans="1:34" x14ac:dyDescent="0.2">
      <c r="A1783" s="8">
        <f t="shared" si="671"/>
        <v>177300</v>
      </c>
      <c r="B1783" s="9">
        <f t="shared" si="672"/>
        <v>177.3</v>
      </c>
      <c r="C1783" s="13">
        <f>tarifest3(A1783,$A$3,Param!$B$5,Param!$C$5,Param!$D$5,Param!$E$5,Param!$B$6,Param!$C$6,Param!$D$6,Param!$E$6)</f>
        <v>65129</v>
      </c>
      <c r="D1783" s="3">
        <f t="shared" si="661"/>
        <v>36.733784545967282</v>
      </c>
      <c r="E1783" s="3">
        <f>tarifest3grenz(A1783,$A$3,Param!$B$5,Param!$C$5,Param!$D$5,Param!$E$5,Param!$B$6,Param!$C$6,Param!$D$6,Param!$E$6)*100</f>
        <v>42</v>
      </c>
      <c r="F1783" s="13">
        <f>soli3(C1783,$A$3,Param!$J$4,Param!$J$5,Param!$J$6)</f>
        <v>3582.09</v>
      </c>
      <c r="G1783" s="3">
        <f>soli3grenz(C1783,$A$3,Param!$J$4,Param!$J$5,Param!$J$6)*100</f>
        <v>5.5</v>
      </c>
      <c r="H1783" s="13">
        <f t="shared" si="652"/>
        <v>68711.09</v>
      </c>
      <c r="I1783" s="3">
        <f t="shared" si="651"/>
        <v>38.754139875916522</v>
      </c>
      <c r="J1783" s="13">
        <f t="shared" si="653"/>
        <v>44.309999999999995</v>
      </c>
      <c r="K1783" s="13">
        <f>tarifest3(A1783,$A$3,Param!$B$10,Param!$C$10,Param!$D$10,Param!$E$10,Param!$B$11,Param!$C$11,Param!$D$11,Param!$E$11)</f>
        <v>69475</v>
      </c>
      <c r="L1783" s="3">
        <f t="shared" si="662"/>
        <v>39.184997179921041</v>
      </c>
      <c r="M1783" s="3">
        <f>tarifest3grenz(A1783,$A$3,Param!$B$10,Param!$C$10,Param!$D$10,Param!$E$10,Param!$B$11,Param!$C$11,Param!$D$11,Param!$E$11)*100</f>
        <v>42</v>
      </c>
      <c r="N1783" s="3">
        <f t="shared" si="663"/>
        <v>55075</v>
      </c>
      <c r="O1783" s="3">
        <f t="shared" si="664"/>
        <v>31.063169768753525</v>
      </c>
      <c r="P1783" s="13">
        <f t="shared" si="654"/>
        <v>124109.99999999999</v>
      </c>
      <c r="Q1783" s="13">
        <f t="shared" si="665"/>
        <v>0</v>
      </c>
      <c r="R1783" s="13">
        <f>tarifest3(A1783-$K$3,$A$3,Param!$B$10,Param!$C$10,Param!$D$10,Param!$E$10,Param!$B$11,Param!$C$11,Param!$D$11,Param!$E$11)</f>
        <v>60835</v>
      </c>
      <c r="S1783" s="3">
        <f t="shared" si="666"/>
        <v>34.311900733220533</v>
      </c>
      <c r="T1783" s="3">
        <f>IF(A1783&lt;$K$3,$K$2,tarifest3grenz(A1783-$K$3,$A$3,Param!$B$10,Param!$C$10,Param!$D$10,Param!$E$10,Param!$B$11,Param!$C$11,Param!$D$11,Param!$E$11))*100</f>
        <v>42</v>
      </c>
      <c r="U1783" s="3">
        <f>MAX(K1783-tarifest3($K$3,$A$3,Param!$B$10,Param!$C$10,Param!$D$10,Param!$E$10,Param!$B$11,Param!$C$11,Param!$D$11,Param!$E$11),0)</f>
        <v>64245</v>
      </c>
      <c r="V1783" s="3">
        <f t="shared" si="667"/>
        <v>36.235194585448397</v>
      </c>
      <c r="W1783" s="3">
        <f t="shared" si="668"/>
        <v>42</v>
      </c>
      <c r="X1783" s="3">
        <f>soli3grenz(K1783,$A$3,Param!$J$9,Param!$J$10,Param!$J$11)*100</f>
        <v>5.5</v>
      </c>
      <c r="Y1783" s="13">
        <f t="shared" si="655"/>
        <v>64245</v>
      </c>
      <c r="Z1783" s="3">
        <f t="shared" si="669"/>
        <v>36.235194585448397</v>
      </c>
      <c r="AA1783" s="13">
        <f t="shared" si="656"/>
        <v>42</v>
      </c>
      <c r="AB1783" s="13">
        <f t="shared" si="657"/>
        <v>-4466.0899999999965</v>
      </c>
      <c r="AC1783" s="13">
        <f t="shared" si="658"/>
        <v>-2.5189452904681247</v>
      </c>
      <c r="AD1783" s="13">
        <f t="shared" si="659"/>
        <v>-2.3099999999999952</v>
      </c>
      <c r="AE1783" s="3">
        <f t="shared" si="660"/>
        <v>0</v>
      </c>
      <c r="AF1783" s="13">
        <f t="shared" si="673"/>
        <v>4466.0899999999965</v>
      </c>
      <c r="AG1783" s="13">
        <f t="shared" si="670"/>
        <v>2.5189452904681247</v>
      </c>
      <c r="AH1783" s="13">
        <f t="shared" si="674"/>
        <v>2.5189452904681247</v>
      </c>
    </row>
    <row r="1784" spans="1:34" x14ac:dyDescent="0.2">
      <c r="A1784" s="8">
        <f t="shared" si="671"/>
        <v>177400</v>
      </c>
      <c r="B1784" s="9">
        <f t="shared" si="672"/>
        <v>177.4</v>
      </c>
      <c r="C1784" s="13">
        <f>tarifest3(A1784,$A$3,Param!$B$5,Param!$C$5,Param!$D$5,Param!$E$5,Param!$B$6,Param!$C$6,Param!$D$6,Param!$E$6)</f>
        <v>65171</v>
      </c>
      <c r="D1784" s="3">
        <f t="shared" si="661"/>
        <v>36.73675310033822</v>
      </c>
      <c r="E1784" s="3">
        <f>tarifest3grenz(A1784,$A$3,Param!$B$5,Param!$C$5,Param!$D$5,Param!$E$5,Param!$B$6,Param!$C$6,Param!$D$6,Param!$E$6)*100</f>
        <v>42</v>
      </c>
      <c r="F1784" s="13">
        <f>soli3(C1784,$A$3,Param!$J$4,Param!$J$5,Param!$J$6)</f>
        <v>3584.4</v>
      </c>
      <c r="G1784" s="3">
        <f>soli3grenz(C1784,$A$3,Param!$J$4,Param!$J$5,Param!$J$6)*100</f>
        <v>5.5</v>
      </c>
      <c r="H1784" s="13">
        <f t="shared" si="652"/>
        <v>68755.399999999994</v>
      </c>
      <c r="I1784" s="3">
        <f t="shared" si="651"/>
        <v>38.757271702367532</v>
      </c>
      <c r="J1784" s="13">
        <f t="shared" si="653"/>
        <v>44.309999999999995</v>
      </c>
      <c r="K1784" s="13">
        <f>tarifest3(A1784,$A$3,Param!$B$10,Param!$C$10,Param!$D$10,Param!$E$10,Param!$B$11,Param!$C$11,Param!$D$11,Param!$E$11)</f>
        <v>69517</v>
      </c>
      <c r="L1784" s="3">
        <f t="shared" si="662"/>
        <v>39.186583990980836</v>
      </c>
      <c r="M1784" s="3">
        <f>tarifest3grenz(A1784,$A$3,Param!$B$10,Param!$C$10,Param!$D$10,Param!$E$10,Param!$B$11,Param!$C$11,Param!$D$11,Param!$E$11)*100</f>
        <v>42</v>
      </c>
      <c r="N1784" s="3">
        <f t="shared" si="663"/>
        <v>55117</v>
      </c>
      <c r="O1784" s="3">
        <f t="shared" si="664"/>
        <v>31.069334836527624</v>
      </c>
      <c r="P1784" s="13">
        <f t="shared" si="654"/>
        <v>124179.99999999999</v>
      </c>
      <c r="Q1784" s="13">
        <f t="shared" si="665"/>
        <v>0</v>
      </c>
      <c r="R1784" s="13">
        <f>tarifest3(A1784-$K$3,$A$3,Param!$B$10,Param!$C$10,Param!$D$10,Param!$E$10,Param!$B$11,Param!$C$11,Param!$D$11,Param!$E$11)</f>
        <v>60877</v>
      </c>
      <c r="S1784" s="3">
        <f t="shared" si="666"/>
        <v>34.316234498308908</v>
      </c>
      <c r="T1784" s="3">
        <f>IF(A1784&lt;$K$3,$K$2,tarifest3grenz(A1784-$K$3,$A$3,Param!$B$10,Param!$C$10,Param!$D$10,Param!$E$10,Param!$B$11,Param!$C$11,Param!$D$11,Param!$E$11))*100</f>
        <v>42</v>
      </c>
      <c r="U1784" s="3">
        <f>MAX(K1784-tarifest3($K$3,$A$3,Param!$B$10,Param!$C$10,Param!$D$10,Param!$E$10,Param!$B$11,Param!$C$11,Param!$D$11,Param!$E$11),0)</f>
        <v>64287</v>
      </c>
      <c r="V1784" s="3">
        <f t="shared" si="667"/>
        <v>36.238444193912059</v>
      </c>
      <c r="W1784" s="3">
        <f t="shared" si="668"/>
        <v>42</v>
      </c>
      <c r="X1784" s="3">
        <f>soli3grenz(K1784,$A$3,Param!$J$9,Param!$J$10,Param!$J$11)*100</f>
        <v>5.5</v>
      </c>
      <c r="Y1784" s="13">
        <f t="shared" si="655"/>
        <v>64287</v>
      </c>
      <c r="Z1784" s="3">
        <f t="shared" si="669"/>
        <v>36.238444193912059</v>
      </c>
      <c r="AA1784" s="13">
        <f t="shared" si="656"/>
        <v>42</v>
      </c>
      <c r="AB1784" s="13">
        <f t="shared" si="657"/>
        <v>-4468.3999999999942</v>
      </c>
      <c r="AC1784" s="13">
        <f t="shared" si="658"/>
        <v>-2.5188275084554732</v>
      </c>
      <c r="AD1784" s="13">
        <f t="shared" si="659"/>
        <v>-2.3099999999999952</v>
      </c>
      <c r="AE1784" s="3">
        <f t="shared" si="660"/>
        <v>0</v>
      </c>
      <c r="AF1784" s="13">
        <f t="shared" si="673"/>
        <v>4468.3999999999942</v>
      </c>
      <c r="AG1784" s="13">
        <f t="shared" si="670"/>
        <v>2.5188275084554732</v>
      </c>
      <c r="AH1784" s="13">
        <f t="shared" si="674"/>
        <v>2.5188275084554732</v>
      </c>
    </row>
    <row r="1785" spans="1:34" x14ac:dyDescent="0.2">
      <c r="A1785" s="8">
        <f t="shared" si="671"/>
        <v>177500</v>
      </c>
      <c r="B1785" s="9">
        <f t="shared" si="672"/>
        <v>177.5</v>
      </c>
      <c r="C1785" s="13">
        <f>tarifest3(A1785,$A$3,Param!$B$5,Param!$C$5,Param!$D$5,Param!$E$5,Param!$B$6,Param!$C$6,Param!$D$6,Param!$E$6)</f>
        <v>65213</v>
      </c>
      <c r="D1785" s="3">
        <f t="shared" si="661"/>
        <v>36.739718309859157</v>
      </c>
      <c r="E1785" s="3">
        <f>tarifest3grenz(A1785,$A$3,Param!$B$5,Param!$C$5,Param!$D$5,Param!$E$5,Param!$B$6,Param!$C$6,Param!$D$6,Param!$E$6)*100</f>
        <v>42</v>
      </c>
      <c r="F1785" s="13">
        <f>soli3(C1785,$A$3,Param!$J$4,Param!$J$5,Param!$J$6)</f>
        <v>3586.71</v>
      </c>
      <c r="G1785" s="3">
        <f>soli3grenz(C1785,$A$3,Param!$J$4,Param!$J$5,Param!$J$6)*100</f>
        <v>5.5</v>
      </c>
      <c r="H1785" s="13">
        <f t="shared" si="652"/>
        <v>68799.710000000006</v>
      </c>
      <c r="I1785" s="3">
        <f t="shared" si="651"/>
        <v>38.760400000000004</v>
      </c>
      <c r="J1785" s="13">
        <f t="shared" si="653"/>
        <v>44.309999999999995</v>
      </c>
      <c r="K1785" s="13">
        <f>tarifest3(A1785,$A$3,Param!$B$10,Param!$C$10,Param!$D$10,Param!$E$10,Param!$B$11,Param!$C$11,Param!$D$11,Param!$E$11)</f>
        <v>69559</v>
      </c>
      <c r="L1785" s="3">
        <f t="shared" si="662"/>
        <v>39.188169014084508</v>
      </c>
      <c r="M1785" s="3">
        <f>tarifest3grenz(A1785,$A$3,Param!$B$10,Param!$C$10,Param!$D$10,Param!$E$10,Param!$B$11,Param!$C$11,Param!$D$11,Param!$E$11)*100</f>
        <v>42</v>
      </c>
      <c r="N1785" s="3">
        <f t="shared" si="663"/>
        <v>55159</v>
      </c>
      <c r="O1785" s="3">
        <f t="shared" si="664"/>
        <v>31.07549295774648</v>
      </c>
      <c r="P1785" s="13">
        <f t="shared" si="654"/>
        <v>124249.99999999999</v>
      </c>
      <c r="Q1785" s="13">
        <f t="shared" si="665"/>
        <v>0</v>
      </c>
      <c r="R1785" s="13">
        <f>tarifest3(A1785-$K$3,$A$3,Param!$B$10,Param!$C$10,Param!$D$10,Param!$E$10,Param!$B$11,Param!$C$11,Param!$D$11,Param!$E$11)</f>
        <v>60919</v>
      </c>
      <c r="S1785" s="3">
        <f t="shared" si="666"/>
        <v>34.320563380281691</v>
      </c>
      <c r="T1785" s="3">
        <f>IF(A1785&lt;$K$3,$K$2,tarifest3grenz(A1785-$K$3,$A$3,Param!$B$10,Param!$C$10,Param!$D$10,Param!$E$10,Param!$B$11,Param!$C$11,Param!$D$11,Param!$E$11))*100</f>
        <v>42</v>
      </c>
      <c r="U1785" s="3">
        <f>MAX(K1785-tarifest3($K$3,$A$3,Param!$B$10,Param!$C$10,Param!$D$10,Param!$E$10,Param!$B$11,Param!$C$11,Param!$D$11,Param!$E$11),0)</f>
        <v>64329</v>
      </c>
      <c r="V1785" s="3">
        <f t="shared" si="667"/>
        <v>36.241690140845073</v>
      </c>
      <c r="W1785" s="3">
        <f t="shared" si="668"/>
        <v>42</v>
      </c>
      <c r="X1785" s="3">
        <f>soli3grenz(K1785,$A$3,Param!$J$9,Param!$J$10,Param!$J$11)*100</f>
        <v>5.5</v>
      </c>
      <c r="Y1785" s="13">
        <f t="shared" si="655"/>
        <v>64329</v>
      </c>
      <c r="Z1785" s="3">
        <f t="shared" si="669"/>
        <v>36.241690140845073</v>
      </c>
      <c r="AA1785" s="13">
        <f t="shared" si="656"/>
        <v>42</v>
      </c>
      <c r="AB1785" s="13">
        <f t="shared" si="657"/>
        <v>-4470.7100000000064</v>
      </c>
      <c r="AC1785" s="13">
        <f t="shared" si="658"/>
        <v>-2.5187098591549315</v>
      </c>
      <c r="AD1785" s="13">
        <f t="shared" si="659"/>
        <v>-2.3099999999999952</v>
      </c>
      <c r="AE1785" s="3">
        <f t="shared" si="660"/>
        <v>0</v>
      </c>
      <c r="AF1785" s="13">
        <f t="shared" si="673"/>
        <v>4470.7100000000064</v>
      </c>
      <c r="AG1785" s="13">
        <f t="shared" si="670"/>
        <v>2.5187098591549315</v>
      </c>
      <c r="AH1785" s="13">
        <f t="shared" si="674"/>
        <v>2.5187098591549315</v>
      </c>
    </row>
    <row r="1786" spans="1:34" x14ac:dyDescent="0.2">
      <c r="A1786" s="8">
        <f t="shared" si="671"/>
        <v>177600</v>
      </c>
      <c r="B1786" s="9">
        <f t="shared" si="672"/>
        <v>177.6</v>
      </c>
      <c r="C1786" s="13">
        <f>tarifest3(A1786,$A$3,Param!$B$5,Param!$C$5,Param!$D$5,Param!$E$5,Param!$B$6,Param!$C$6,Param!$D$6,Param!$E$6)</f>
        <v>65255</v>
      </c>
      <c r="D1786" s="3">
        <f t="shared" si="661"/>
        <v>36.74268018018018</v>
      </c>
      <c r="E1786" s="3">
        <f>tarifest3grenz(A1786,$A$3,Param!$B$5,Param!$C$5,Param!$D$5,Param!$E$5,Param!$B$6,Param!$C$6,Param!$D$6,Param!$E$6)*100</f>
        <v>42</v>
      </c>
      <c r="F1786" s="13">
        <f>soli3(C1786,$A$3,Param!$J$4,Param!$J$5,Param!$J$6)</f>
        <v>3589.02</v>
      </c>
      <c r="G1786" s="3">
        <f>soli3grenz(C1786,$A$3,Param!$J$4,Param!$J$5,Param!$J$6)*100</f>
        <v>5.5</v>
      </c>
      <c r="H1786" s="13">
        <f t="shared" si="652"/>
        <v>68844.02</v>
      </c>
      <c r="I1786" s="3">
        <f t="shared" si="651"/>
        <v>38.76352477477478</v>
      </c>
      <c r="J1786" s="13">
        <f t="shared" si="653"/>
        <v>44.309999999999995</v>
      </c>
      <c r="K1786" s="13">
        <f>tarifest3(A1786,$A$3,Param!$B$10,Param!$C$10,Param!$D$10,Param!$E$10,Param!$B$11,Param!$C$11,Param!$D$11,Param!$E$11)</f>
        <v>69601</v>
      </c>
      <c r="L1786" s="3">
        <f t="shared" si="662"/>
        <v>39.189752252252255</v>
      </c>
      <c r="M1786" s="3">
        <f>tarifest3grenz(A1786,$A$3,Param!$B$10,Param!$C$10,Param!$D$10,Param!$E$10,Param!$B$11,Param!$C$11,Param!$D$11,Param!$E$11)*100</f>
        <v>42</v>
      </c>
      <c r="N1786" s="3">
        <f t="shared" si="663"/>
        <v>55201</v>
      </c>
      <c r="O1786" s="3">
        <f t="shared" si="664"/>
        <v>31.081644144144143</v>
      </c>
      <c r="P1786" s="13">
        <f t="shared" si="654"/>
        <v>124319.99999999999</v>
      </c>
      <c r="Q1786" s="13">
        <f t="shared" si="665"/>
        <v>0</v>
      </c>
      <c r="R1786" s="13">
        <f>tarifest3(A1786-$K$3,$A$3,Param!$B$10,Param!$C$10,Param!$D$10,Param!$E$10,Param!$B$11,Param!$C$11,Param!$D$11,Param!$E$11)</f>
        <v>60961</v>
      </c>
      <c r="S1786" s="3">
        <f t="shared" si="666"/>
        <v>34.324887387387385</v>
      </c>
      <c r="T1786" s="3">
        <f>IF(A1786&lt;$K$3,$K$2,tarifest3grenz(A1786-$K$3,$A$3,Param!$B$10,Param!$C$10,Param!$D$10,Param!$E$10,Param!$B$11,Param!$C$11,Param!$D$11,Param!$E$11))*100</f>
        <v>42</v>
      </c>
      <c r="U1786" s="3">
        <f>MAX(K1786-tarifest3($K$3,$A$3,Param!$B$10,Param!$C$10,Param!$D$10,Param!$E$10,Param!$B$11,Param!$C$11,Param!$D$11,Param!$E$11),0)</f>
        <v>64371</v>
      </c>
      <c r="V1786" s="3">
        <f t="shared" si="667"/>
        <v>36.244932432432428</v>
      </c>
      <c r="W1786" s="3">
        <f t="shared" si="668"/>
        <v>42</v>
      </c>
      <c r="X1786" s="3">
        <f>soli3grenz(K1786,$A$3,Param!$J$9,Param!$J$10,Param!$J$11)*100</f>
        <v>5.5</v>
      </c>
      <c r="Y1786" s="13">
        <f t="shared" si="655"/>
        <v>64371</v>
      </c>
      <c r="Z1786" s="3">
        <f t="shared" si="669"/>
        <v>36.244932432432428</v>
      </c>
      <c r="AA1786" s="13">
        <f t="shared" si="656"/>
        <v>42</v>
      </c>
      <c r="AB1786" s="13">
        <f t="shared" si="657"/>
        <v>-4473.0200000000041</v>
      </c>
      <c r="AC1786" s="13">
        <f t="shared" si="658"/>
        <v>-2.5185923423423517</v>
      </c>
      <c r="AD1786" s="13">
        <f t="shared" si="659"/>
        <v>-2.3099999999999952</v>
      </c>
      <c r="AE1786" s="3">
        <f t="shared" si="660"/>
        <v>0</v>
      </c>
      <c r="AF1786" s="13">
        <f t="shared" si="673"/>
        <v>4473.0200000000041</v>
      </c>
      <c r="AG1786" s="13">
        <f t="shared" si="670"/>
        <v>2.5185923423423517</v>
      </c>
      <c r="AH1786" s="13">
        <f t="shared" si="674"/>
        <v>2.5185923423423517</v>
      </c>
    </row>
    <row r="1787" spans="1:34" x14ac:dyDescent="0.2">
      <c r="A1787" s="8">
        <f t="shared" si="671"/>
        <v>177700</v>
      </c>
      <c r="B1787" s="9">
        <f t="shared" si="672"/>
        <v>177.7</v>
      </c>
      <c r="C1787" s="13">
        <f>tarifest3(A1787,$A$3,Param!$B$5,Param!$C$5,Param!$D$5,Param!$E$5,Param!$B$6,Param!$C$6,Param!$D$6,Param!$E$6)</f>
        <v>65297</v>
      </c>
      <c r="D1787" s="3">
        <f t="shared" si="661"/>
        <v>36.745638716938664</v>
      </c>
      <c r="E1787" s="3">
        <f>tarifest3grenz(A1787,$A$3,Param!$B$5,Param!$C$5,Param!$D$5,Param!$E$5,Param!$B$6,Param!$C$6,Param!$D$6,Param!$E$6)*100</f>
        <v>42</v>
      </c>
      <c r="F1787" s="13">
        <f>soli3(C1787,$A$3,Param!$J$4,Param!$J$5,Param!$J$6)</f>
        <v>3591.33</v>
      </c>
      <c r="G1787" s="3">
        <f>soli3grenz(C1787,$A$3,Param!$J$4,Param!$J$5,Param!$J$6)*100</f>
        <v>5.5</v>
      </c>
      <c r="H1787" s="13">
        <f t="shared" si="652"/>
        <v>68888.33</v>
      </c>
      <c r="I1787" s="3">
        <f t="shared" si="651"/>
        <v>38.766646032639279</v>
      </c>
      <c r="J1787" s="13">
        <f t="shared" si="653"/>
        <v>44.309999999999995</v>
      </c>
      <c r="K1787" s="13">
        <f>tarifest3(A1787,$A$3,Param!$B$10,Param!$C$10,Param!$D$10,Param!$E$10,Param!$B$11,Param!$C$11,Param!$D$11,Param!$E$11)</f>
        <v>69643</v>
      </c>
      <c r="L1787" s="3">
        <f t="shared" si="662"/>
        <v>39.191333708497467</v>
      </c>
      <c r="M1787" s="3">
        <f>tarifest3grenz(A1787,$A$3,Param!$B$10,Param!$C$10,Param!$D$10,Param!$E$10,Param!$B$11,Param!$C$11,Param!$D$11,Param!$E$11)*100</f>
        <v>42</v>
      </c>
      <c r="N1787" s="3">
        <f t="shared" si="663"/>
        <v>55243</v>
      </c>
      <c r="O1787" s="3">
        <f t="shared" si="664"/>
        <v>31.087788407428253</v>
      </c>
      <c r="P1787" s="13">
        <f t="shared" si="654"/>
        <v>124389.99999999999</v>
      </c>
      <c r="Q1787" s="13">
        <f t="shared" si="665"/>
        <v>0</v>
      </c>
      <c r="R1787" s="13">
        <f>tarifest3(A1787-$K$3,$A$3,Param!$B$10,Param!$C$10,Param!$D$10,Param!$E$10,Param!$B$11,Param!$C$11,Param!$D$11,Param!$E$11)</f>
        <v>61003</v>
      </c>
      <c r="S1787" s="3">
        <f t="shared" si="666"/>
        <v>34.329206527855938</v>
      </c>
      <c r="T1787" s="3">
        <f>IF(A1787&lt;$K$3,$K$2,tarifest3grenz(A1787-$K$3,$A$3,Param!$B$10,Param!$C$10,Param!$D$10,Param!$E$10,Param!$B$11,Param!$C$11,Param!$D$11,Param!$E$11))*100</f>
        <v>42</v>
      </c>
      <c r="U1787" s="3">
        <f>MAX(K1787-tarifest3($K$3,$A$3,Param!$B$10,Param!$C$10,Param!$D$10,Param!$E$10,Param!$B$11,Param!$C$11,Param!$D$11,Param!$E$11),0)</f>
        <v>64413</v>
      </c>
      <c r="V1787" s="3">
        <f t="shared" si="667"/>
        <v>36.248171074845246</v>
      </c>
      <c r="W1787" s="3">
        <f t="shared" si="668"/>
        <v>42</v>
      </c>
      <c r="X1787" s="3">
        <f>soli3grenz(K1787,$A$3,Param!$J$9,Param!$J$10,Param!$J$11)*100</f>
        <v>5.5</v>
      </c>
      <c r="Y1787" s="13">
        <f t="shared" si="655"/>
        <v>64413</v>
      </c>
      <c r="Z1787" s="3">
        <f t="shared" si="669"/>
        <v>36.248171074845246</v>
      </c>
      <c r="AA1787" s="13">
        <f t="shared" si="656"/>
        <v>42</v>
      </c>
      <c r="AB1787" s="13">
        <f t="shared" si="657"/>
        <v>-4475.3300000000017</v>
      </c>
      <c r="AC1787" s="13">
        <f t="shared" si="658"/>
        <v>-2.5184749577940337</v>
      </c>
      <c r="AD1787" s="13">
        <f t="shared" si="659"/>
        <v>-2.3099999999999952</v>
      </c>
      <c r="AE1787" s="3">
        <f t="shared" si="660"/>
        <v>0</v>
      </c>
      <c r="AF1787" s="13">
        <f t="shared" si="673"/>
        <v>4475.3300000000017</v>
      </c>
      <c r="AG1787" s="13">
        <f t="shared" si="670"/>
        <v>2.5184749577940337</v>
      </c>
      <c r="AH1787" s="13">
        <f t="shared" si="674"/>
        <v>2.5184749577940337</v>
      </c>
    </row>
    <row r="1788" spans="1:34" x14ac:dyDescent="0.2">
      <c r="A1788" s="8">
        <f t="shared" si="671"/>
        <v>177800</v>
      </c>
      <c r="B1788" s="9">
        <f t="shared" si="672"/>
        <v>177.8</v>
      </c>
      <c r="C1788" s="13">
        <f>tarifest3(A1788,$A$3,Param!$B$5,Param!$C$5,Param!$D$5,Param!$E$5,Param!$B$6,Param!$C$6,Param!$D$6,Param!$E$6)</f>
        <v>65339</v>
      </c>
      <c r="D1788" s="3">
        <f t="shared" si="661"/>
        <v>36.74859392575928</v>
      </c>
      <c r="E1788" s="3">
        <f>tarifest3grenz(A1788,$A$3,Param!$B$5,Param!$C$5,Param!$D$5,Param!$E$5,Param!$B$6,Param!$C$6,Param!$D$6,Param!$E$6)*100</f>
        <v>42</v>
      </c>
      <c r="F1788" s="13">
        <f>soli3(C1788,$A$3,Param!$J$4,Param!$J$5,Param!$J$6)</f>
        <v>3593.64</v>
      </c>
      <c r="G1788" s="3">
        <f>soli3grenz(C1788,$A$3,Param!$J$4,Param!$J$5,Param!$J$6)*100</f>
        <v>5.5</v>
      </c>
      <c r="H1788" s="13">
        <f t="shared" si="652"/>
        <v>68932.639999999999</v>
      </c>
      <c r="I1788" s="3">
        <f t="shared" si="651"/>
        <v>38.769763779527558</v>
      </c>
      <c r="J1788" s="13">
        <f t="shared" si="653"/>
        <v>44.309999999999995</v>
      </c>
      <c r="K1788" s="13">
        <f>tarifest3(A1788,$A$3,Param!$B$10,Param!$C$10,Param!$D$10,Param!$E$10,Param!$B$11,Param!$C$11,Param!$D$11,Param!$E$11)</f>
        <v>69685</v>
      </c>
      <c r="L1788" s="3">
        <f t="shared" si="662"/>
        <v>39.19291338582677</v>
      </c>
      <c r="M1788" s="3">
        <f>tarifest3grenz(A1788,$A$3,Param!$B$10,Param!$C$10,Param!$D$10,Param!$E$10,Param!$B$11,Param!$C$11,Param!$D$11,Param!$E$11)*100</f>
        <v>42</v>
      </c>
      <c r="N1788" s="3">
        <f t="shared" si="663"/>
        <v>55285</v>
      </c>
      <c r="O1788" s="3">
        <f t="shared" si="664"/>
        <v>31.09392575928009</v>
      </c>
      <c r="P1788" s="13">
        <f t="shared" si="654"/>
        <v>124459.99999999999</v>
      </c>
      <c r="Q1788" s="13">
        <f t="shared" si="665"/>
        <v>0</v>
      </c>
      <c r="R1788" s="13">
        <f>tarifest3(A1788-$K$3,$A$3,Param!$B$10,Param!$C$10,Param!$D$10,Param!$E$10,Param!$B$11,Param!$C$11,Param!$D$11,Param!$E$11)</f>
        <v>61045</v>
      </c>
      <c r="S1788" s="3">
        <f t="shared" si="666"/>
        <v>34.333520809898765</v>
      </c>
      <c r="T1788" s="3">
        <f>IF(A1788&lt;$K$3,$K$2,tarifest3grenz(A1788-$K$3,$A$3,Param!$B$10,Param!$C$10,Param!$D$10,Param!$E$10,Param!$B$11,Param!$C$11,Param!$D$11,Param!$E$11))*100</f>
        <v>42</v>
      </c>
      <c r="U1788" s="3">
        <f>MAX(K1788-tarifest3($K$3,$A$3,Param!$B$10,Param!$C$10,Param!$D$10,Param!$E$10,Param!$B$11,Param!$C$11,Param!$D$11,Param!$E$11),0)</f>
        <v>64455</v>
      </c>
      <c r="V1788" s="3">
        <f t="shared" si="667"/>
        <v>36.25140607424072</v>
      </c>
      <c r="W1788" s="3">
        <f t="shared" si="668"/>
        <v>42</v>
      </c>
      <c r="X1788" s="3">
        <f>soli3grenz(K1788,$A$3,Param!$J$9,Param!$J$10,Param!$J$11)*100</f>
        <v>5.5</v>
      </c>
      <c r="Y1788" s="13">
        <f t="shared" si="655"/>
        <v>64455</v>
      </c>
      <c r="Z1788" s="3">
        <f t="shared" si="669"/>
        <v>36.25140607424072</v>
      </c>
      <c r="AA1788" s="13">
        <f t="shared" si="656"/>
        <v>42</v>
      </c>
      <c r="AB1788" s="13">
        <f t="shared" si="657"/>
        <v>-4477.6399999999994</v>
      </c>
      <c r="AC1788" s="13">
        <f t="shared" si="658"/>
        <v>-2.5183577052868387</v>
      </c>
      <c r="AD1788" s="13">
        <f t="shared" si="659"/>
        <v>-2.3099999999999952</v>
      </c>
      <c r="AE1788" s="3">
        <f t="shared" si="660"/>
        <v>0</v>
      </c>
      <c r="AF1788" s="13">
        <f t="shared" si="673"/>
        <v>4477.6399999999994</v>
      </c>
      <c r="AG1788" s="13">
        <f t="shared" si="670"/>
        <v>2.5183577052868387</v>
      </c>
      <c r="AH1788" s="13">
        <f t="shared" si="674"/>
        <v>2.5183577052868387</v>
      </c>
    </row>
    <row r="1789" spans="1:34" x14ac:dyDescent="0.2">
      <c r="A1789" s="8">
        <f t="shared" si="671"/>
        <v>177900</v>
      </c>
      <c r="B1789" s="9">
        <f t="shared" si="672"/>
        <v>177.9</v>
      </c>
      <c r="C1789" s="13">
        <f>tarifest3(A1789,$A$3,Param!$B$5,Param!$C$5,Param!$D$5,Param!$E$5,Param!$B$6,Param!$C$6,Param!$D$6,Param!$E$6)</f>
        <v>65381</v>
      </c>
      <c r="D1789" s="3">
        <f t="shared" si="661"/>
        <v>36.751545812254079</v>
      </c>
      <c r="E1789" s="3">
        <f>tarifest3grenz(A1789,$A$3,Param!$B$5,Param!$C$5,Param!$D$5,Param!$E$5,Param!$B$6,Param!$C$6,Param!$D$6,Param!$E$6)*100</f>
        <v>42</v>
      </c>
      <c r="F1789" s="13">
        <f>soli3(C1789,$A$3,Param!$J$4,Param!$J$5,Param!$J$6)</f>
        <v>3595.95</v>
      </c>
      <c r="G1789" s="3">
        <f>soli3grenz(C1789,$A$3,Param!$J$4,Param!$J$5,Param!$J$6)*100</f>
        <v>5.5</v>
      </c>
      <c r="H1789" s="13">
        <f t="shared" si="652"/>
        <v>68976.95</v>
      </c>
      <c r="I1789" s="3">
        <f t="shared" ref="I1789:I1852" si="675">IF($A1789=0,0,H1789/$A1789*100)</f>
        <v>38.772878021360313</v>
      </c>
      <c r="J1789" s="13">
        <f t="shared" si="653"/>
        <v>44.309999999999995</v>
      </c>
      <c r="K1789" s="13">
        <f>tarifest3(A1789,$A$3,Param!$B$10,Param!$C$10,Param!$D$10,Param!$E$10,Param!$B$11,Param!$C$11,Param!$D$11,Param!$E$11)</f>
        <v>69727</v>
      </c>
      <c r="L1789" s="3">
        <f t="shared" si="662"/>
        <v>39.194491287240027</v>
      </c>
      <c r="M1789" s="3">
        <f>tarifest3grenz(A1789,$A$3,Param!$B$10,Param!$C$10,Param!$D$10,Param!$E$10,Param!$B$11,Param!$C$11,Param!$D$11,Param!$E$11)*100</f>
        <v>42</v>
      </c>
      <c r="N1789" s="3">
        <f t="shared" si="663"/>
        <v>55327</v>
      </c>
      <c r="O1789" s="3">
        <f t="shared" si="664"/>
        <v>31.100056211354694</v>
      </c>
      <c r="P1789" s="13">
        <f t="shared" si="654"/>
        <v>124529.99999999999</v>
      </c>
      <c r="Q1789" s="13">
        <f t="shared" si="665"/>
        <v>0</v>
      </c>
      <c r="R1789" s="13">
        <f>tarifest3(A1789-$K$3,$A$3,Param!$B$10,Param!$C$10,Param!$D$10,Param!$E$10,Param!$B$11,Param!$C$11,Param!$D$11,Param!$E$11)</f>
        <v>61087</v>
      </c>
      <c r="S1789" s="3">
        <f t="shared" si="666"/>
        <v>34.337830241708829</v>
      </c>
      <c r="T1789" s="3">
        <f>IF(A1789&lt;$K$3,$K$2,tarifest3grenz(A1789-$K$3,$A$3,Param!$B$10,Param!$C$10,Param!$D$10,Param!$E$10,Param!$B$11,Param!$C$11,Param!$D$11,Param!$E$11))*100</f>
        <v>42</v>
      </c>
      <c r="U1789" s="3">
        <f>MAX(K1789-tarifest3($K$3,$A$3,Param!$B$10,Param!$C$10,Param!$D$10,Param!$E$10,Param!$B$11,Param!$C$11,Param!$D$11,Param!$E$11),0)</f>
        <v>64497</v>
      </c>
      <c r="V1789" s="3">
        <f t="shared" si="667"/>
        <v>36.254637436762224</v>
      </c>
      <c r="W1789" s="3">
        <f t="shared" si="668"/>
        <v>42</v>
      </c>
      <c r="X1789" s="3">
        <f>soli3grenz(K1789,$A$3,Param!$J$9,Param!$J$10,Param!$J$11)*100</f>
        <v>5.5</v>
      </c>
      <c r="Y1789" s="13">
        <f t="shared" si="655"/>
        <v>64497</v>
      </c>
      <c r="Z1789" s="3">
        <f t="shared" si="669"/>
        <v>36.254637436762224</v>
      </c>
      <c r="AA1789" s="13">
        <f t="shared" si="656"/>
        <v>42</v>
      </c>
      <c r="AB1789" s="13">
        <f t="shared" si="657"/>
        <v>-4479.9499999999971</v>
      </c>
      <c r="AC1789" s="13">
        <f t="shared" si="658"/>
        <v>-2.5182405845980895</v>
      </c>
      <c r="AD1789" s="13">
        <f t="shared" si="659"/>
        <v>-2.3099999999999952</v>
      </c>
      <c r="AE1789" s="3">
        <f t="shared" si="660"/>
        <v>0</v>
      </c>
      <c r="AF1789" s="13">
        <f t="shared" si="673"/>
        <v>4479.9499999999971</v>
      </c>
      <c r="AG1789" s="13">
        <f t="shared" si="670"/>
        <v>2.5182405845980895</v>
      </c>
      <c r="AH1789" s="13">
        <f t="shared" si="674"/>
        <v>2.5182405845980895</v>
      </c>
    </row>
    <row r="1790" spans="1:34" x14ac:dyDescent="0.2">
      <c r="A1790" s="8">
        <f t="shared" si="671"/>
        <v>178000</v>
      </c>
      <c r="B1790" s="9">
        <f t="shared" si="672"/>
        <v>178</v>
      </c>
      <c r="C1790" s="13">
        <f>tarifest3(A1790,$A$3,Param!$B$5,Param!$C$5,Param!$D$5,Param!$E$5,Param!$B$6,Param!$C$6,Param!$D$6,Param!$E$6)</f>
        <v>65423</v>
      </c>
      <c r="D1790" s="3">
        <f t="shared" si="661"/>
        <v>36.754494382022472</v>
      </c>
      <c r="E1790" s="3">
        <f>tarifest3grenz(A1790,$A$3,Param!$B$5,Param!$C$5,Param!$D$5,Param!$E$5,Param!$B$6,Param!$C$6,Param!$D$6,Param!$E$6)*100</f>
        <v>42</v>
      </c>
      <c r="F1790" s="13">
        <f>soli3(C1790,$A$3,Param!$J$4,Param!$J$5,Param!$J$6)</f>
        <v>3598.26</v>
      </c>
      <c r="G1790" s="3">
        <f>soli3grenz(C1790,$A$3,Param!$J$4,Param!$J$5,Param!$J$6)*100</f>
        <v>5.5</v>
      </c>
      <c r="H1790" s="13">
        <f t="shared" si="652"/>
        <v>69021.259999999995</v>
      </c>
      <c r="I1790" s="3">
        <f t="shared" si="675"/>
        <v>38.775988764044939</v>
      </c>
      <c r="J1790" s="13">
        <f t="shared" si="653"/>
        <v>44.309999999999995</v>
      </c>
      <c r="K1790" s="13">
        <f>tarifest3(A1790,$A$3,Param!$B$10,Param!$C$10,Param!$D$10,Param!$E$10,Param!$B$11,Param!$C$11,Param!$D$11,Param!$E$11)</f>
        <v>69769</v>
      </c>
      <c r="L1790" s="3">
        <f t="shared" si="662"/>
        <v>39.196067415730333</v>
      </c>
      <c r="M1790" s="3">
        <f>tarifest3grenz(A1790,$A$3,Param!$B$10,Param!$C$10,Param!$D$10,Param!$E$10,Param!$B$11,Param!$C$11,Param!$D$11,Param!$E$11)*100</f>
        <v>42</v>
      </c>
      <c r="N1790" s="3">
        <f t="shared" si="663"/>
        <v>55369</v>
      </c>
      <c r="O1790" s="3">
        <f t="shared" si="664"/>
        <v>31.1061797752809</v>
      </c>
      <c r="P1790" s="13">
        <f t="shared" si="654"/>
        <v>124599.99999999999</v>
      </c>
      <c r="Q1790" s="13">
        <f t="shared" si="665"/>
        <v>0</v>
      </c>
      <c r="R1790" s="13">
        <f>tarifest3(A1790-$K$3,$A$3,Param!$B$10,Param!$C$10,Param!$D$10,Param!$E$10,Param!$B$11,Param!$C$11,Param!$D$11,Param!$E$11)</f>
        <v>61129</v>
      </c>
      <c r="S1790" s="3">
        <f t="shared" si="666"/>
        <v>34.342134831460676</v>
      </c>
      <c r="T1790" s="3">
        <f>IF(A1790&lt;$K$3,$K$2,tarifest3grenz(A1790-$K$3,$A$3,Param!$B$10,Param!$C$10,Param!$D$10,Param!$E$10,Param!$B$11,Param!$C$11,Param!$D$11,Param!$E$11))*100</f>
        <v>42</v>
      </c>
      <c r="U1790" s="3">
        <f>MAX(K1790-tarifest3($K$3,$A$3,Param!$B$10,Param!$C$10,Param!$D$10,Param!$E$10,Param!$B$11,Param!$C$11,Param!$D$11,Param!$E$11),0)</f>
        <v>64539</v>
      </c>
      <c r="V1790" s="3">
        <f t="shared" si="667"/>
        <v>36.257865168539325</v>
      </c>
      <c r="W1790" s="3">
        <f t="shared" si="668"/>
        <v>42</v>
      </c>
      <c r="X1790" s="3">
        <f>soli3grenz(K1790,$A$3,Param!$J$9,Param!$J$10,Param!$J$11)*100</f>
        <v>5.5</v>
      </c>
      <c r="Y1790" s="13">
        <f t="shared" si="655"/>
        <v>64539</v>
      </c>
      <c r="Z1790" s="3">
        <f t="shared" si="669"/>
        <v>36.257865168539325</v>
      </c>
      <c r="AA1790" s="13">
        <f t="shared" si="656"/>
        <v>42</v>
      </c>
      <c r="AB1790" s="13">
        <f t="shared" si="657"/>
        <v>-4482.2599999999948</v>
      </c>
      <c r="AC1790" s="13">
        <f t="shared" si="658"/>
        <v>-2.5181235955056138</v>
      </c>
      <c r="AD1790" s="13">
        <f t="shared" si="659"/>
        <v>-2.3099999999999952</v>
      </c>
      <c r="AE1790" s="3">
        <f t="shared" si="660"/>
        <v>0</v>
      </c>
      <c r="AF1790" s="13">
        <f t="shared" si="673"/>
        <v>4482.2599999999948</v>
      </c>
      <c r="AG1790" s="13">
        <f t="shared" si="670"/>
        <v>2.5181235955056138</v>
      </c>
      <c r="AH1790" s="13">
        <f t="shared" si="674"/>
        <v>2.5181235955056138</v>
      </c>
    </row>
    <row r="1791" spans="1:34" x14ac:dyDescent="0.2">
      <c r="A1791" s="8">
        <f t="shared" si="671"/>
        <v>178100</v>
      </c>
      <c r="B1791" s="9">
        <f t="shared" si="672"/>
        <v>178.1</v>
      </c>
      <c r="C1791" s="13">
        <f>tarifest3(A1791,$A$3,Param!$B$5,Param!$C$5,Param!$D$5,Param!$E$5,Param!$B$6,Param!$C$6,Param!$D$6,Param!$E$6)</f>
        <v>65465</v>
      </c>
      <c r="D1791" s="3">
        <f t="shared" si="661"/>
        <v>36.75743964065132</v>
      </c>
      <c r="E1791" s="3">
        <f>tarifest3grenz(A1791,$A$3,Param!$B$5,Param!$C$5,Param!$D$5,Param!$E$5,Param!$B$6,Param!$C$6,Param!$D$6,Param!$E$6)*100</f>
        <v>42</v>
      </c>
      <c r="F1791" s="13">
        <f>soli3(C1791,$A$3,Param!$J$4,Param!$J$5,Param!$J$6)</f>
        <v>3600.57</v>
      </c>
      <c r="G1791" s="3">
        <f>soli3grenz(C1791,$A$3,Param!$J$4,Param!$J$5,Param!$J$6)*100</f>
        <v>5.5</v>
      </c>
      <c r="H1791" s="13">
        <f t="shared" si="652"/>
        <v>69065.570000000007</v>
      </c>
      <c r="I1791" s="3">
        <f t="shared" si="675"/>
        <v>38.779096013475581</v>
      </c>
      <c r="J1791" s="13">
        <f t="shared" si="653"/>
        <v>44.309999999999995</v>
      </c>
      <c r="K1791" s="13">
        <f>tarifest3(A1791,$A$3,Param!$B$10,Param!$C$10,Param!$D$10,Param!$E$10,Param!$B$11,Param!$C$11,Param!$D$11,Param!$E$11)</f>
        <v>69811</v>
      </c>
      <c r="L1791" s="3">
        <f t="shared" si="662"/>
        <v>39.197641774284108</v>
      </c>
      <c r="M1791" s="3">
        <f>tarifest3grenz(A1791,$A$3,Param!$B$10,Param!$C$10,Param!$D$10,Param!$E$10,Param!$B$11,Param!$C$11,Param!$D$11,Param!$E$11)*100</f>
        <v>42</v>
      </c>
      <c r="N1791" s="3">
        <f t="shared" si="663"/>
        <v>55411</v>
      </c>
      <c r="O1791" s="3">
        <f t="shared" si="664"/>
        <v>31.112296462661426</v>
      </c>
      <c r="P1791" s="13">
        <f t="shared" si="654"/>
        <v>124669.99999999999</v>
      </c>
      <c r="Q1791" s="13">
        <f t="shared" si="665"/>
        <v>0</v>
      </c>
      <c r="R1791" s="13">
        <f>tarifest3(A1791-$K$3,$A$3,Param!$B$10,Param!$C$10,Param!$D$10,Param!$E$10,Param!$B$11,Param!$C$11,Param!$D$11,Param!$E$11)</f>
        <v>61171</v>
      </c>
      <c r="S1791" s="3">
        <f t="shared" si="666"/>
        <v>34.346434587310497</v>
      </c>
      <c r="T1791" s="3">
        <f>IF(A1791&lt;$K$3,$K$2,tarifest3grenz(A1791-$K$3,$A$3,Param!$B$10,Param!$C$10,Param!$D$10,Param!$E$10,Param!$B$11,Param!$C$11,Param!$D$11,Param!$E$11))*100</f>
        <v>42</v>
      </c>
      <c r="U1791" s="3">
        <f>MAX(K1791-tarifest3($K$3,$A$3,Param!$B$10,Param!$C$10,Param!$D$10,Param!$E$10,Param!$B$11,Param!$C$11,Param!$D$11,Param!$E$11),0)</f>
        <v>64581</v>
      </c>
      <c r="V1791" s="3">
        <f t="shared" si="667"/>
        <v>36.261089275687816</v>
      </c>
      <c r="W1791" s="3">
        <f t="shared" si="668"/>
        <v>42</v>
      </c>
      <c r="X1791" s="3">
        <f>soli3grenz(K1791,$A$3,Param!$J$9,Param!$J$10,Param!$J$11)*100</f>
        <v>5.5</v>
      </c>
      <c r="Y1791" s="13">
        <f t="shared" si="655"/>
        <v>64581</v>
      </c>
      <c r="Z1791" s="3">
        <f t="shared" si="669"/>
        <v>36.261089275687816</v>
      </c>
      <c r="AA1791" s="13">
        <f t="shared" si="656"/>
        <v>42</v>
      </c>
      <c r="AB1791" s="13">
        <f t="shared" si="657"/>
        <v>-4484.570000000007</v>
      </c>
      <c r="AC1791" s="13">
        <f t="shared" si="658"/>
        <v>-2.5180067377877648</v>
      </c>
      <c r="AD1791" s="13">
        <f t="shared" si="659"/>
        <v>-2.3099999999999952</v>
      </c>
      <c r="AE1791" s="3">
        <f t="shared" si="660"/>
        <v>0</v>
      </c>
      <c r="AF1791" s="13">
        <f t="shared" si="673"/>
        <v>4484.570000000007</v>
      </c>
      <c r="AG1791" s="13">
        <f t="shared" si="670"/>
        <v>2.5180067377877648</v>
      </c>
      <c r="AH1791" s="13">
        <f t="shared" si="674"/>
        <v>2.5180067377877648</v>
      </c>
    </row>
    <row r="1792" spans="1:34" x14ac:dyDescent="0.2">
      <c r="A1792" s="8">
        <f t="shared" si="671"/>
        <v>178200</v>
      </c>
      <c r="B1792" s="9">
        <f t="shared" si="672"/>
        <v>178.2</v>
      </c>
      <c r="C1792" s="13">
        <f>tarifest3(A1792,$A$3,Param!$B$5,Param!$C$5,Param!$D$5,Param!$E$5,Param!$B$6,Param!$C$6,Param!$D$6,Param!$E$6)</f>
        <v>65507</v>
      </c>
      <c r="D1792" s="3">
        <f t="shared" si="661"/>
        <v>36.760381593714925</v>
      </c>
      <c r="E1792" s="3">
        <f>tarifest3grenz(A1792,$A$3,Param!$B$5,Param!$C$5,Param!$D$5,Param!$E$5,Param!$B$6,Param!$C$6,Param!$D$6,Param!$E$6)*100</f>
        <v>42</v>
      </c>
      <c r="F1792" s="13">
        <f>soli3(C1792,$A$3,Param!$J$4,Param!$J$5,Param!$J$6)</f>
        <v>3602.88</v>
      </c>
      <c r="G1792" s="3">
        <f>soli3grenz(C1792,$A$3,Param!$J$4,Param!$J$5,Param!$J$6)*100</f>
        <v>5.5</v>
      </c>
      <c r="H1792" s="13">
        <f t="shared" si="652"/>
        <v>69109.88</v>
      </c>
      <c r="I1792" s="3">
        <f t="shared" si="675"/>
        <v>38.782199775533108</v>
      </c>
      <c r="J1792" s="13">
        <f t="shared" si="653"/>
        <v>44.309999999999995</v>
      </c>
      <c r="K1792" s="13">
        <f>tarifest3(A1792,$A$3,Param!$B$10,Param!$C$10,Param!$D$10,Param!$E$10,Param!$B$11,Param!$C$11,Param!$D$11,Param!$E$11)</f>
        <v>69853</v>
      </c>
      <c r="L1792" s="3">
        <f t="shared" si="662"/>
        <v>39.199214365881033</v>
      </c>
      <c r="M1792" s="3">
        <f>tarifest3grenz(A1792,$A$3,Param!$B$10,Param!$C$10,Param!$D$10,Param!$E$10,Param!$B$11,Param!$C$11,Param!$D$11,Param!$E$11)*100</f>
        <v>42</v>
      </c>
      <c r="N1792" s="3">
        <f t="shared" si="663"/>
        <v>55453</v>
      </c>
      <c r="O1792" s="3">
        <f t="shared" si="664"/>
        <v>31.118406285072954</v>
      </c>
      <c r="P1792" s="13">
        <f t="shared" si="654"/>
        <v>124739.99999999999</v>
      </c>
      <c r="Q1792" s="13">
        <f t="shared" si="665"/>
        <v>0</v>
      </c>
      <c r="R1792" s="13">
        <f>tarifest3(A1792-$K$3,$A$3,Param!$B$10,Param!$C$10,Param!$D$10,Param!$E$10,Param!$B$11,Param!$C$11,Param!$D$11,Param!$E$11)</f>
        <v>61213</v>
      </c>
      <c r="S1792" s="3">
        <f t="shared" si="666"/>
        <v>34.350729517396182</v>
      </c>
      <c r="T1792" s="3">
        <f>IF(A1792&lt;$K$3,$K$2,tarifest3grenz(A1792-$K$3,$A$3,Param!$B$10,Param!$C$10,Param!$D$10,Param!$E$10,Param!$B$11,Param!$C$11,Param!$D$11,Param!$E$11))*100</f>
        <v>42</v>
      </c>
      <c r="U1792" s="3">
        <f>MAX(K1792-tarifest3($K$3,$A$3,Param!$B$10,Param!$C$10,Param!$D$10,Param!$E$10,Param!$B$11,Param!$C$11,Param!$D$11,Param!$E$11),0)</f>
        <v>64623</v>
      </c>
      <c r="V1792" s="3">
        <f t="shared" si="667"/>
        <v>36.264309764309765</v>
      </c>
      <c r="W1792" s="3">
        <f t="shared" si="668"/>
        <v>42</v>
      </c>
      <c r="X1792" s="3">
        <f>soli3grenz(K1792,$A$3,Param!$J$9,Param!$J$10,Param!$J$11)*100</f>
        <v>5.5</v>
      </c>
      <c r="Y1792" s="13">
        <f t="shared" si="655"/>
        <v>64623</v>
      </c>
      <c r="Z1792" s="3">
        <f t="shared" si="669"/>
        <v>36.264309764309765</v>
      </c>
      <c r="AA1792" s="13">
        <f t="shared" si="656"/>
        <v>42</v>
      </c>
      <c r="AB1792" s="13">
        <f t="shared" si="657"/>
        <v>-4486.8800000000047</v>
      </c>
      <c r="AC1792" s="13">
        <f t="shared" si="658"/>
        <v>-2.5178900112233435</v>
      </c>
      <c r="AD1792" s="13">
        <f t="shared" si="659"/>
        <v>-2.3099999999999952</v>
      </c>
      <c r="AE1792" s="3">
        <f t="shared" si="660"/>
        <v>0</v>
      </c>
      <c r="AF1792" s="13">
        <f t="shared" si="673"/>
        <v>4486.8800000000047</v>
      </c>
      <c r="AG1792" s="13">
        <f t="shared" si="670"/>
        <v>2.5178900112233435</v>
      </c>
      <c r="AH1792" s="13">
        <f t="shared" si="674"/>
        <v>2.5178900112233435</v>
      </c>
    </row>
    <row r="1793" spans="1:34" x14ac:dyDescent="0.2">
      <c r="A1793" s="8">
        <f t="shared" si="671"/>
        <v>178300</v>
      </c>
      <c r="B1793" s="9">
        <f t="shared" si="672"/>
        <v>178.3</v>
      </c>
      <c r="C1793" s="13">
        <f>tarifest3(A1793,$A$3,Param!$B$5,Param!$C$5,Param!$D$5,Param!$E$5,Param!$B$6,Param!$C$6,Param!$D$6,Param!$E$6)</f>
        <v>65549</v>
      </c>
      <c r="D1793" s="3">
        <f t="shared" si="661"/>
        <v>36.763320246775102</v>
      </c>
      <c r="E1793" s="3">
        <f>tarifest3grenz(A1793,$A$3,Param!$B$5,Param!$C$5,Param!$D$5,Param!$E$5,Param!$B$6,Param!$C$6,Param!$D$6,Param!$E$6)*100</f>
        <v>42</v>
      </c>
      <c r="F1793" s="13">
        <f>soli3(C1793,$A$3,Param!$J$4,Param!$J$5,Param!$J$6)</f>
        <v>3605.19</v>
      </c>
      <c r="G1793" s="3">
        <f>soli3grenz(C1793,$A$3,Param!$J$4,Param!$J$5,Param!$J$6)*100</f>
        <v>5.5</v>
      </c>
      <c r="H1793" s="13">
        <f t="shared" si="652"/>
        <v>69154.19</v>
      </c>
      <c r="I1793" s="3">
        <f t="shared" si="675"/>
        <v>38.785300056085255</v>
      </c>
      <c r="J1793" s="13">
        <f t="shared" si="653"/>
        <v>44.309999999999995</v>
      </c>
      <c r="K1793" s="13">
        <f>tarifest3(A1793,$A$3,Param!$B$10,Param!$C$10,Param!$D$10,Param!$E$10,Param!$B$11,Param!$C$11,Param!$D$11,Param!$E$11)</f>
        <v>69895</v>
      </c>
      <c r="L1793" s="3">
        <f t="shared" si="662"/>
        <v>39.200785193494106</v>
      </c>
      <c r="M1793" s="3">
        <f>tarifest3grenz(A1793,$A$3,Param!$B$10,Param!$C$10,Param!$D$10,Param!$E$10,Param!$B$11,Param!$C$11,Param!$D$11,Param!$E$11)*100</f>
        <v>42</v>
      </c>
      <c r="N1793" s="3">
        <f t="shared" si="663"/>
        <v>55495</v>
      </c>
      <c r="O1793" s="3">
        <f t="shared" si="664"/>
        <v>31.124509254066179</v>
      </c>
      <c r="P1793" s="13">
        <f t="shared" si="654"/>
        <v>124809.99999999999</v>
      </c>
      <c r="Q1793" s="13">
        <f t="shared" si="665"/>
        <v>0</v>
      </c>
      <c r="R1793" s="13">
        <f>tarifest3(A1793-$K$3,$A$3,Param!$B$10,Param!$C$10,Param!$D$10,Param!$E$10,Param!$B$11,Param!$C$11,Param!$D$11,Param!$E$11)</f>
        <v>61255</v>
      </c>
      <c r="S1793" s="3">
        <f t="shared" si="666"/>
        <v>34.355019629837351</v>
      </c>
      <c r="T1793" s="3">
        <f>IF(A1793&lt;$K$3,$K$2,tarifest3grenz(A1793-$K$3,$A$3,Param!$B$10,Param!$C$10,Param!$D$10,Param!$E$10,Param!$B$11,Param!$C$11,Param!$D$11,Param!$E$11))*100</f>
        <v>42</v>
      </c>
      <c r="U1793" s="3">
        <f>MAX(K1793-tarifest3($K$3,$A$3,Param!$B$10,Param!$C$10,Param!$D$10,Param!$E$10,Param!$B$11,Param!$C$11,Param!$D$11,Param!$E$11),0)</f>
        <v>64665</v>
      </c>
      <c r="V1793" s="3">
        <f t="shared" si="667"/>
        <v>36.26752664049355</v>
      </c>
      <c r="W1793" s="3">
        <f t="shared" si="668"/>
        <v>42</v>
      </c>
      <c r="X1793" s="3">
        <f>soli3grenz(K1793,$A$3,Param!$J$9,Param!$J$10,Param!$J$11)*100</f>
        <v>5.5</v>
      </c>
      <c r="Y1793" s="13">
        <f t="shared" si="655"/>
        <v>64665</v>
      </c>
      <c r="Z1793" s="3">
        <f t="shared" si="669"/>
        <v>36.26752664049355</v>
      </c>
      <c r="AA1793" s="13">
        <f t="shared" si="656"/>
        <v>42</v>
      </c>
      <c r="AB1793" s="13">
        <f t="shared" si="657"/>
        <v>-4489.1900000000023</v>
      </c>
      <c r="AC1793" s="13">
        <f t="shared" si="658"/>
        <v>-2.5177734155917051</v>
      </c>
      <c r="AD1793" s="13">
        <f t="shared" si="659"/>
        <v>-2.3099999999999952</v>
      </c>
      <c r="AE1793" s="3">
        <f t="shared" si="660"/>
        <v>0</v>
      </c>
      <c r="AF1793" s="13">
        <f t="shared" si="673"/>
        <v>4489.1900000000023</v>
      </c>
      <c r="AG1793" s="13">
        <f t="shared" si="670"/>
        <v>2.5177734155917051</v>
      </c>
      <c r="AH1793" s="13">
        <f t="shared" si="674"/>
        <v>2.5177734155917051</v>
      </c>
    </row>
    <row r="1794" spans="1:34" x14ac:dyDescent="0.2">
      <c r="A1794" s="8">
        <f t="shared" si="671"/>
        <v>178400</v>
      </c>
      <c r="B1794" s="9">
        <f t="shared" si="672"/>
        <v>178.4</v>
      </c>
      <c r="C1794" s="13">
        <f>tarifest3(A1794,$A$3,Param!$B$5,Param!$C$5,Param!$D$5,Param!$E$5,Param!$B$6,Param!$C$6,Param!$D$6,Param!$E$6)</f>
        <v>65591</v>
      </c>
      <c r="D1794" s="3">
        <f t="shared" si="661"/>
        <v>36.766255605381168</v>
      </c>
      <c r="E1794" s="3">
        <f>tarifest3grenz(A1794,$A$3,Param!$B$5,Param!$C$5,Param!$D$5,Param!$E$5,Param!$B$6,Param!$C$6,Param!$D$6,Param!$E$6)*100</f>
        <v>42</v>
      </c>
      <c r="F1794" s="13">
        <f>soli3(C1794,$A$3,Param!$J$4,Param!$J$5,Param!$J$6)</f>
        <v>3607.5</v>
      </c>
      <c r="G1794" s="3">
        <f>soli3grenz(C1794,$A$3,Param!$J$4,Param!$J$5,Param!$J$6)*100</f>
        <v>5.5</v>
      </c>
      <c r="H1794" s="13">
        <f t="shared" si="652"/>
        <v>69198.5</v>
      </c>
      <c r="I1794" s="3">
        <f t="shared" si="675"/>
        <v>38.788396860986545</v>
      </c>
      <c r="J1794" s="13">
        <f t="shared" si="653"/>
        <v>44.309999999999995</v>
      </c>
      <c r="K1794" s="13">
        <f>tarifest3(A1794,$A$3,Param!$B$10,Param!$C$10,Param!$D$10,Param!$E$10,Param!$B$11,Param!$C$11,Param!$D$11,Param!$E$11)</f>
        <v>69937</v>
      </c>
      <c r="L1794" s="3">
        <f t="shared" si="662"/>
        <v>39.202354260089685</v>
      </c>
      <c r="M1794" s="3">
        <f>tarifest3grenz(A1794,$A$3,Param!$B$10,Param!$C$10,Param!$D$10,Param!$E$10,Param!$B$11,Param!$C$11,Param!$D$11,Param!$E$11)*100</f>
        <v>42</v>
      </c>
      <c r="N1794" s="3">
        <f t="shared" si="663"/>
        <v>55537</v>
      </c>
      <c r="O1794" s="3">
        <f t="shared" si="664"/>
        <v>31.130605381165921</v>
      </c>
      <c r="P1794" s="13">
        <f t="shared" si="654"/>
        <v>124879.99999999999</v>
      </c>
      <c r="Q1794" s="13">
        <f t="shared" si="665"/>
        <v>0</v>
      </c>
      <c r="R1794" s="13">
        <f>tarifest3(A1794-$K$3,$A$3,Param!$B$10,Param!$C$10,Param!$D$10,Param!$E$10,Param!$B$11,Param!$C$11,Param!$D$11,Param!$E$11)</f>
        <v>61297</v>
      </c>
      <c r="S1794" s="3">
        <f t="shared" si="666"/>
        <v>34.359304932735427</v>
      </c>
      <c r="T1794" s="3">
        <f>IF(A1794&lt;$K$3,$K$2,tarifest3grenz(A1794-$K$3,$A$3,Param!$B$10,Param!$C$10,Param!$D$10,Param!$E$10,Param!$B$11,Param!$C$11,Param!$D$11,Param!$E$11))*100</f>
        <v>42</v>
      </c>
      <c r="U1794" s="3">
        <f>MAX(K1794-tarifest3($K$3,$A$3,Param!$B$10,Param!$C$10,Param!$D$10,Param!$E$10,Param!$B$11,Param!$C$11,Param!$D$11,Param!$E$11),0)</f>
        <v>64707</v>
      </c>
      <c r="V1794" s="3">
        <f t="shared" si="667"/>
        <v>36.270739910313907</v>
      </c>
      <c r="W1794" s="3">
        <f t="shared" si="668"/>
        <v>42</v>
      </c>
      <c r="X1794" s="3">
        <f>soli3grenz(K1794,$A$3,Param!$J$9,Param!$J$10,Param!$J$11)*100</f>
        <v>5.5</v>
      </c>
      <c r="Y1794" s="13">
        <f t="shared" si="655"/>
        <v>64707</v>
      </c>
      <c r="Z1794" s="3">
        <f t="shared" si="669"/>
        <v>36.270739910313907</v>
      </c>
      <c r="AA1794" s="13">
        <f t="shared" si="656"/>
        <v>42</v>
      </c>
      <c r="AB1794" s="13">
        <f t="shared" si="657"/>
        <v>-4491.5</v>
      </c>
      <c r="AC1794" s="13">
        <f t="shared" si="658"/>
        <v>-2.5176569506726381</v>
      </c>
      <c r="AD1794" s="13">
        <f t="shared" si="659"/>
        <v>-2.3099999999999952</v>
      </c>
      <c r="AE1794" s="3">
        <f t="shared" si="660"/>
        <v>0</v>
      </c>
      <c r="AF1794" s="13">
        <f t="shared" si="673"/>
        <v>4491.5</v>
      </c>
      <c r="AG1794" s="13">
        <f t="shared" si="670"/>
        <v>2.5176569506726381</v>
      </c>
      <c r="AH1794" s="13">
        <f t="shared" si="674"/>
        <v>2.5176569506726381</v>
      </c>
    </row>
    <row r="1795" spans="1:34" x14ac:dyDescent="0.2">
      <c r="A1795" s="8">
        <f t="shared" si="671"/>
        <v>178500</v>
      </c>
      <c r="B1795" s="9">
        <f t="shared" si="672"/>
        <v>178.5</v>
      </c>
      <c r="C1795" s="13">
        <f>tarifest3(A1795,$A$3,Param!$B$5,Param!$C$5,Param!$D$5,Param!$E$5,Param!$B$6,Param!$C$6,Param!$D$6,Param!$E$6)</f>
        <v>65633</v>
      </c>
      <c r="D1795" s="3">
        <f t="shared" si="661"/>
        <v>36.769187675070029</v>
      </c>
      <c r="E1795" s="3">
        <f>tarifest3grenz(A1795,$A$3,Param!$B$5,Param!$C$5,Param!$D$5,Param!$E$5,Param!$B$6,Param!$C$6,Param!$D$6,Param!$E$6)*100</f>
        <v>42</v>
      </c>
      <c r="F1795" s="13">
        <f>soli3(C1795,$A$3,Param!$J$4,Param!$J$5,Param!$J$6)</f>
        <v>3609.81</v>
      </c>
      <c r="G1795" s="3">
        <f>soli3grenz(C1795,$A$3,Param!$J$4,Param!$J$5,Param!$J$6)*100</f>
        <v>5.5</v>
      </c>
      <c r="H1795" s="13">
        <f t="shared" si="652"/>
        <v>69242.81</v>
      </c>
      <c r="I1795" s="3">
        <f t="shared" si="675"/>
        <v>38.791490196078435</v>
      </c>
      <c r="J1795" s="13">
        <f t="shared" si="653"/>
        <v>44.309999999999995</v>
      </c>
      <c r="K1795" s="13">
        <f>tarifest3(A1795,$A$3,Param!$B$10,Param!$C$10,Param!$D$10,Param!$E$10,Param!$B$11,Param!$C$11,Param!$D$11,Param!$E$11)</f>
        <v>69979</v>
      </c>
      <c r="L1795" s="3">
        <f t="shared" si="662"/>
        <v>39.20392156862745</v>
      </c>
      <c r="M1795" s="3">
        <f>tarifest3grenz(A1795,$A$3,Param!$B$10,Param!$C$10,Param!$D$10,Param!$E$10,Param!$B$11,Param!$C$11,Param!$D$11,Param!$E$11)*100</f>
        <v>42</v>
      </c>
      <c r="N1795" s="3">
        <f t="shared" si="663"/>
        <v>55579</v>
      </c>
      <c r="O1795" s="3">
        <f t="shared" si="664"/>
        <v>31.136694677871148</v>
      </c>
      <c r="P1795" s="13">
        <f t="shared" si="654"/>
        <v>124949.99999999999</v>
      </c>
      <c r="Q1795" s="13">
        <f t="shared" si="665"/>
        <v>0</v>
      </c>
      <c r="R1795" s="13">
        <f>tarifest3(A1795-$K$3,$A$3,Param!$B$10,Param!$C$10,Param!$D$10,Param!$E$10,Param!$B$11,Param!$C$11,Param!$D$11,Param!$E$11)</f>
        <v>61339</v>
      </c>
      <c r="S1795" s="3">
        <f t="shared" si="666"/>
        <v>34.363585434173672</v>
      </c>
      <c r="T1795" s="3">
        <f>IF(A1795&lt;$K$3,$K$2,tarifest3grenz(A1795-$K$3,$A$3,Param!$B$10,Param!$C$10,Param!$D$10,Param!$E$10,Param!$B$11,Param!$C$11,Param!$D$11,Param!$E$11))*100</f>
        <v>42</v>
      </c>
      <c r="U1795" s="3">
        <f>MAX(K1795-tarifest3($K$3,$A$3,Param!$B$10,Param!$C$10,Param!$D$10,Param!$E$10,Param!$B$11,Param!$C$11,Param!$D$11,Param!$E$11),0)</f>
        <v>64749</v>
      </c>
      <c r="V1795" s="3">
        <f t="shared" si="667"/>
        <v>36.273949579831935</v>
      </c>
      <c r="W1795" s="3">
        <f t="shared" si="668"/>
        <v>42</v>
      </c>
      <c r="X1795" s="3">
        <f>soli3grenz(K1795,$A$3,Param!$J$9,Param!$J$10,Param!$J$11)*100</f>
        <v>5.5</v>
      </c>
      <c r="Y1795" s="13">
        <f t="shared" si="655"/>
        <v>64749</v>
      </c>
      <c r="Z1795" s="3">
        <f t="shared" si="669"/>
        <v>36.273949579831935</v>
      </c>
      <c r="AA1795" s="13">
        <f t="shared" si="656"/>
        <v>42</v>
      </c>
      <c r="AB1795" s="13">
        <f t="shared" si="657"/>
        <v>-4493.8099999999977</v>
      </c>
      <c r="AC1795" s="13">
        <f t="shared" si="658"/>
        <v>-2.5175406162464995</v>
      </c>
      <c r="AD1795" s="13">
        <f t="shared" si="659"/>
        <v>-2.3099999999999952</v>
      </c>
      <c r="AE1795" s="3">
        <f t="shared" si="660"/>
        <v>0</v>
      </c>
      <c r="AF1795" s="13">
        <f t="shared" si="673"/>
        <v>4493.8099999999977</v>
      </c>
      <c r="AG1795" s="13">
        <f t="shared" si="670"/>
        <v>2.5175406162464995</v>
      </c>
      <c r="AH1795" s="13">
        <f t="shared" si="674"/>
        <v>2.5175406162464995</v>
      </c>
    </row>
    <row r="1796" spans="1:34" x14ac:dyDescent="0.2">
      <c r="A1796" s="8">
        <f t="shared" si="671"/>
        <v>178600</v>
      </c>
      <c r="B1796" s="9">
        <f t="shared" si="672"/>
        <v>178.6</v>
      </c>
      <c r="C1796" s="13">
        <f>tarifest3(A1796,$A$3,Param!$B$5,Param!$C$5,Param!$D$5,Param!$E$5,Param!$B$6,Param!$C$6,Param!$D$6,Param!$E$6)</f>
        <v>65675</v>
      </c>
      <c r="D1796" s="3">
        <f t="shared" si="661"/>
        <v>36.772116461366181</v>
      </c>
      <c r="E1796" s="3">
        <f>tarifest3grenz(A1796,$A$3,Param!$B$5,Param!$C$5,Param!$D$5,Param!$E$5,Param!$B$6,Param!$C$6,Param!$D$6,Param!$E$6)*100</f>
        <v>42</v>
      </c>
      <c r="F1796" s="13">
        <f>soli3(C1796,$A$3,Param!$J$4,Param!$J$5,Param!$J$6)</f>
        <v>3612.12</v>
      </c>
      <c r="G1796" s="3">
        <f>soli3grenz(C1796,$A$3,Param!$J$4,Param!$J$5,Param!$J$6)*100</f>
        <v>5.5</v>
      </c>
      <c r="H1796" s="13">
        <f t="shared" si="652"/>
        <v>69287.12</v>
      </c>
      <c r="I1796" s="3">
        <f t="shared" si="675"/>
        <v>38.794580067189251</v>
      </c>
      <c r="J1796" s="13">
        <f t="shared" si="653"/>
        <v>44.309999999999995</v>
      </c>
      <c r="K1796" s="13">
        <f>tarifest3(A1796,$A$3,Param!$B$10,Param!$C$10,Param!$D$10,Param!$E$10,Param!$B$11,Param!$C$11,Param!$D$11,Param!$E$11)</f>
        <v>70021</v>
      </c>
      <c r="L1796" s="3">
        <f t="shared" si="662"/>
        <v>39.205487122060475</v>
      </c>
      <c r="M1796" s="3">
        <f>tarifest3grenz(A1796,$A$3,Param!$B$10,Param!$C$10,Param!$D$10,Param!$E$10,Param!$B$11,Param!$C$11,Param!$D$11,Param!$E$11)*100</f>
        <v>42</v>
      </c>
      <c r="N1796" s="3">
        <f t="shared" si="663"/>
        <v>55621</v>
      </c>
      <c r="O1796" s="3">
        <f t="shared" si="664"/>
        <v>31.142777155655093</v>
      </c>
      <c r="P1796" s="13">
        <f t="shared" si="654"/>
        <v>125019.99999999999</v>
      </c>
      <c r="Q1796" s="13">
        <f t="shared" si="665"/>
        <v>0</v>
      </c>
      <c r="R1796" s="13">
        <f>tarifest3(A1796-$K$3,$A$3,Param!$B$10,Param!$C$10,Param!$D$10,Param!$E$10,Param!$B$11,Param!$C$11,Param!$D$11,Param!$E$11)</f>
        <v>61381</v>
      </c>
      <c r="S1796" s="3">
        <f t="shared" si="666"/>
        <v>34.367861142217244</v>
      </c>
      <c r="T1796" s="3">
        <f>IF(A1796&lt;$K$3,$K$2,tarifest3grenz(A1796-$K$3,$A$3,Param!$B$10,Param!$C$10,Param!$D$10,Param!$E$10,Param!$B$11,Param!$C$11,Param!$D$11,Param!$E$11))*100</f>
        <v>42</v>
      </c>
      <c r="U1796" s="3">
        <f>MAX(K1796-tarifest3($K$3,$A$3,Param!$B$10,Param!$C$10,Param!$D$10,Param!$E$10,Param!$B$11,Param!$C$11,Param!$D$11,Param!$E$11),0)</f>
        <v>64791</v>
      </c>
      <c r="V1796" s="3">
        <f t="shared" si="667"/>
        <v>36.277155655095186</v>
      </c>
      <c r="W1796" s="3">
        <f t="shared" si="668"/>
        <v>42</v>
      </c>
      <c r="X1796" s="3">
        <f>soli3grenz(K1796,$A$3,Param!$J$9,Param!$J$10,Param!$J$11)*100</f>
        <v>5.5</v>
      </c>
      <c r="Y1796" s="13">
        <f t="shared" si="655"/>
        <v>64791</v>
      </c>
      <c r="Z1796" s="3">
        <f t="shared" si="669"/>
        <v>36.277155655095186</v>
      </c>
      <c r="AA1796" s="13">
        <f t="shared" si="656"/>
        <v>42</v>
      </c>
      <c r="AB1796" s="13">
        <f t="shared" si="657"/>
        <v>-4496.1199999999953</v>
      </c>
      <c r="AC1796" s="13">
        <f t="shared" si="658"/>
        <v>-2.5174244120940656</v>
      </c>
      <c r="AD1796" s="13">
        <f t="shared" si="659"/>
        <v>-2.3099999999999952</v>
      </c>
      <c r="AE1796" s="3">
        <f t="shared" si="660"/>
        <v>0</v>
      </c>
      <c r="AF1796" s="13">
        <f t="shared" si="673"/>
        <v>4496.1199999999953</v>
      </c>
      <c r="AG1796" s="13">
        <f t="shared" si="670"/>
        <v>2.5174244120940656</v>
      </c>
      <c r="AH1796" s="13">
        <f t="shared" si="674"/>
        <v>2.5174244120940656</v>
      </c>
    </row>
    <row r="1797" spans="1:34" x14ac:dyDescent="0.2">
      <c r="A1797" s="8">
        <f t="shared" si="671"/>
        <v>178700</v>
      </c>
      <c r="B1797" s="9">
        <f t="shared" si="672"/>
        <v>178.7</v>
      </c>
      <c r="C1797" s="13">
        <f>tarifest3(A1797,$A$3,Param!$B$5,Param!$C$5,Param!$D$5,Param!$E$5,Param!$B$6,Param!$C$6,Param!$D$6,Param!$E$6)</f>
        <v>65717</v>
      </c>
      <c r="D1797" s="3">
        <f t="shared" si="661"/>
        <v>36.775041969781761</v>
      </c>
      <c r="E1797" s="3">
        <f>tarifest3grenz(A1797,$A$3,Param!$B$5,Param!$C$5,Param!$D$5,Param!$E$5,Param!$B$6,Param!$C$6,Param!$D$6,Param!$E$6)*100</f>
        <v>42</v>
      </c>
      <c r="F1797" s="13">
        <f>soli3(C1797,$A$3,Param!$J$4,Param!$J$5,Param!$J$6)</f>
        <v>3614.43</v>
      </c>
      <c r="G1797" s="3">
        <f>soli3grenz(C1797,$A$3,Param!$J$4,Param!$J$5,Param!$J$6)*100</f>
        <v>5.5</v>
      </c>
      <c r="H1797" s="13">
        <f t="shared" si="652"/>
        <v>69331.429999999993</v>
      </c>
      <c r="I1797" s="3">
        <f t="shared" si="675"/>
        <v>38.797666480134303</v>
      </c>
      <c r="J1797" s="13">
        <f t="shared" si="653"/>
        <v>44.309999999999995</v>
      </c>
      <c r="K1797" s="13">
        <f>tarifest3(A1797,$A$3,Param!$B$10,Param!$C$10,Param!$D$10,Param!$E$10,Param!$B$11,Param!$C$11,Param!$D$11,Param!$E$11)</f>
        <v>70063</v>
      </c>
      <c r="L1797" s="3">
        <f t="shared" si="662"/>
        <v>39.207050923335196</v>
      </c>
      <c r="M1797" s="3">
        <f>tarifest3grenz(A1797,$A$3,Param!$B$10,Param!$C$10,Param!$D$10,Param!$E$10,Param!$B$11,Param!$C$11,Param!$D$11,Param!$E$11)*100</f>
        <v>42</v>
      </c>
      <c r="N1797" s="3">
        <f t="shared" si="663"/>
        <v>55663</v>
      </c>
      <c r="O1797" s="3">
        <f t="shared" si="664"/>
        <v>31.148852825965307</v>
      </c>
      <c r="P1797" s="13">
        <f t="shared" si="654"/>
        <v>125089.99999999999</v>
      </c>
      <c r="Q1797" s="13">
        <f t="shared" si="665"/>
        <v>0</v>
      </c>
      <c r="R1797" s="13">
        <f>tarifest3(A1797-$K$3,$A$3,Param!$B$10,Param!$C$10,Param!$D$10,Param!$E$10,Param!$B$11,Param!$C$11,Param!$D$11,Param!$E$11)</f>
        <v>61423</v>
      </c>
      <c r="S1797" s="3">
        <f t="shared" si="666"/>
        <v>34.372132064913266</v>
      </c>
      <c r="T1797" s="3">
        <f>IF(A1797&lt;$K$3,$K$2,tarifest3grenz(A1797-$K$3,$A$3,Param!$B$10,Param!$C$10,Param!$D$10,Param!$E$10,Param!$B$11,Param!$C$11,Param!$D$11,Param!$E$11))*100</f>
        <v>42</v>
      </c>
      <c r="U1797" s="3">
        <f>MAX(K1797-tarifest3($K$3,$A$3,Param!$B$10,Param!$C$10,Param!$D$10,Param!$E$10,Param!$B$11,Param!$C$11,Param!$D$11,Param!$E$11),0)</f>
        <v>64833</v>
      </c>
      <c r="V1797" s="3">
        <f t="shared" si="667"/>
        <v>36.280358142137658</v>
      </c>
      <c r="W1797" s="3">
        <f t="shared" si="668"/>
        <v>42</v>
      </c>
      <c r="X1797" s="3">
        <f>soli3grenz(K1797,$A$3,Param!$J$9,Param!$J$10,Param!$J$11)*100</f>
        <v>5.5</v>
      </c>
      <c r="Y1797" s="13">
        <f t="shared" si="655"/>
        <v>64833</v>
      </c>
      <c r="Z1797" s="3">
        <f t="shared" si="669"/>
        <v>36.280358142137658</v>
      </c>
      <c r="AA1797" s="13">
        <f t="shared" si="656"/>
        <v>42</v>
      </c>
      <c r="AB1797" s="13">
        <f t="shared" si="657"/>
        <v>-4498.429999999993</v>
      </c>
      <c r="AC1797" s="13">
        <f t="shared" si="658"/>
        <v>-2.5173083379966457</v>
      </c>
      <c r="AD1797" s="13">
        <f t="shared" si="659"/>
        <v>-2.3099999999999952</v>
      </c>
      <c r="AE1797" s="3">
        <f t="shared" si="660"/>
        <v>0</v>
      </c>
      <c r="AF1797" s="13">
        <f t="shared" si="673"/>
        <v>4498.429999999993</v>
      </c>
      <c r="AG1797" s="13">
        <f t="shared" si="670"/>
        <v>2.5173083379966457</v>
      </c>
      <c r="AH1797" s="13">
        <f t="shared" si="674"/>
        <v>2.5173083379966457</v>
      </c>
    </row>
    <row r="1798" spans="1:34" x14ac:dyDescent="0.2">
      <c r="A1798" s="8">
        <f t="shared" si="671"/>
        <v>178800</v>
      </c>
      <c r="B1798" s="9">
        <f t="shared" si="672"/>
        <v>178.8</v>
      </c>
      <c r="C1798" s="13">
        <f>tarifest3(A1798,$A$3,Param!$B$5,Param!$C$5,Param!$D$5,Param!$E$5,Param!$B$6,Param!$C$6,Param!$D$6,Param!$E$6)</f>
        <v>65759</v>
      </c>
      <c r="D1798" s="3">
        <f t="shared" si="661"/>
        <v>36.777964205816552</v>
      </c>
      <c r="E1798" s="3">
        <f>tarifest3grenz(A1798,$A$3,Param!$B$5,Param!$C$5,Param!$D$5,Param!$E$5,Param!$B$6,Param!$C$6,Param!$D$6,Param!$E$6)*100</f>
        <v>42</v>
      </c>
      <c r="F1798" s="13">
        <f>soli3(C1798,$A$3,Param!$J$4,Param!$J$5,Param!$J$6)</f>
        <v>3616.74</v>
      </c>
      <c r="G1798" s="3">
        <f>soli3grenz(C1798,$A$3,Param!$J$4,Param!$J$5,Param!$J$6)*100</f>
        <v>5.5</v>
      </c>
      <c r="H1798" s="13">
        <f t="shared" si="652"/>
        <v>69375.740000000005</v>
      </c>
      <c r="I1798" s="3">
        <f t="shared" si="675"/>
        <v>38.80074944071589</v>
      </c>
      <c r="J1798" s="13">
        <f t="shared" si="653"/>
        <v>44.309999999999995</v>
      </c>
      <c r="K1798" s="13">
        <f>tarifest3(A1798,$A$3,Param!$B$10,Param!$C$10,Param!$D$10,Param!$E$10,Param!$B$11,Param!$C$11,Param!$D$11,Param!$E$11)</f>
        <v>70105</v>
      </c>
      <c r="L1798" s="3">
        <f t="shared" si="662"/>
        <v>39.208612975391496</v>
      </c>
      <c r="M1798" s="3">
        <f>tarifest3grenz(A1798,$A$3,Param!$B$10,Param!$C$10,Param!$D$10,Param!$E$10,Param!$B$11,Param!$C$11,Param!$D$11,Param!$E$11)*100</f>
        <v>42</v>
      </c>
      <c r="N1798" s="3">
        <f t="shared" si="663"/>
        <v>55705</v>
      </c>
      <c r="O1798" s="3">
        <f t="shared" si="664"/>
        <v>31.154921700223714</v>
      </c>
      <c r="P1798" s="13">
        <f t="shared" si="654"/>
        <v>125159.99999999999</v>
      </c>
      <c r="Q1798" s="13">
        <f t="shared" si="665"/>
        <v>0</v>
      </c>
      <c r="R1798" s="13">
        <f>tarifest3(A1798-$K$3,$A$3,Param!$B$10,Param!$C$10,Param!$D$10,Param!$E$10,Param!$B$11,Param!$C$11,Param!$D$11,Param!$E$11)</f>
        <v>61465</v>
      </c>
      <c r="S1798" s="3">
        <f t="shared" si="666"/>
        <v>34.376398210290823</v>
      </c>
      <c r="T1798" s="3">
        <f>IF(A1798&lt;$K$3,$K$2,tarifest3grenz(A1798-$K$3,$A$3,Param!$B$10,Param!$C$10,Param!$D$10,Param!$E$10,Param!$B$11,Param!$C$11,Param!$D$11,Param!$E$11))*100</f>
        <v>42</v>
      </c>
      <c r="U1798" s="3">
        <f>MAX(K1798-tarifest3($K$3,$A$3,Param!$B$10,Param!$C$10,Param!$D$10,Param!$E$10,Param!$B$11,Param!$C$11,Param!$D$11,Param!$E$11),0)</f>
        <v>64875</v>
      </c>
      <c r="V1798" s="3">
        <f t="shared" si="667"/>
        <v>36.283557046979865</v>
      </c>
      <c r="W1798" s="3">
        <f t="shared" si="668"/>
        <v>42</v>
      </c>
      <c r="X1798" s="3">
        <f>soli3grenz(K1798,$A$3,Param!$J$9,Param!$J$10,Param!$J$11)*100</f>
        <v>5.5</v>
      </c>
      <c r="Y1798" s="13">
        <f t="shared" si="655"/>
        <v>64875</v>
      </c>
      <c r="Z1798" s="3">
        <f t="shared" si="669"/>
        <v>36.283557046979865</v>
      </c>
      <c r="AA1798" s="13">
        <f t="shared" si="656"/>
        <v>42</v>
      </c>
      <c r="AB1798" s="13">
        <f t="shared" si="657"/>
        <v>-4500.7400000000052</v>
      </c>
      <c r="AC1798" s="13">
        <f t="shared" si="658"/>
        <v>-2.5171923937360248</v>
      </c>
      <c r="AD1798" s="13">
        <f t="shared" si="659"/>
        <v>-2.3099999999999952</v>
      </c>
      <c r="AE1798" s="3">
        <f t="shared" si="660"/>
        <v>0</v>
      </c>
      <c r="AF1798" s="13">
        <f t="shared" si="673"/>
        <v>4500.7400000000052</v>
      </c>
      <c r="AG1798" s="13">
        <f t="shared" si="670"/>
        <v>2.5171923937360248</v>
      </c>
      <c r="AH1798" s="13">
        <f t="shared" si="674"/>
        <v>2.5171923937360248</v>
      </c>
    </row>
    <row r="1799" spans="1:34" x14ac:dyDescent="0.2">
      <c r="A1799" s="8">
        <f t="shared" si="671"/>
        <v>178900</v>
      </c>
      <c r="B1799" s="9">
        <f t="shared" si="672"/>
        <v>178.9</v>
      </c>
      <c r="C1799" s="13">
        <f>tarifest3(A1799,$A$3,Param!$B$5,Param!$C$5,Param!$D$5,Param!$E$5,Param!$B$6,Param!$C$6,Param!$D$6,Param!$E$6)</f>
        <v>65801</v>
      </c>
      <c r="D1799" s="3">
        <f t="shared" si="661"/>
        <v>36.780883174958078</v>
      </c>
      <c r="E1799" s="3">
        <f>tarifest3grenz(A1799,$A$3,Param!$B$5,Param!$C$5,Param!$D$5,Param!$E$5,Param!$B$6,Param!$C$6,Param!$D$6,Param!$E$6)*100</f>
        <v>42</v>
      </c>
      <c r="F1799" s="13">
        <f>soli3(C1799,$A$3,Param!$J$4,Param!$J$5,Param!$J$6)</f>
        <v>3619.05</v>
      </c>
      <c r="G1799" s="3">
        <f>soli3grenz(C1799,$A$3,Param!$J$4,Param!$J$5,Param!$J$6)*100</f>
        <v>5.5</v>
      </c>
      <c r="H1799" s="13">
        <f t="shared" si="652"/>
        <v>69420.05</v>
      </c>
      <c r="I1799" s="3">
        <f t="shared" si="675"/>
        <v>38.803828954723315</v>
      </c>
      <c r="J1799" s="13">
        <f t="shared" si="653"/>
        <v>44.309999999999995</v>
      </c>
      <c r="K1799" s="13">
        <f>tarifest3(A1799,$A$3,Param!$B$10,Param!$C$10,Param!$D$10,Param!$E$10,Param!$B$11,Param!$C$11,Param!$D$11,Param!$E$11)</f>
        <v>70147</v>
      </c>
      <c r="L1799" s="3">
        <f t="shared" si="662"/>
        <v>39.21017328116266</v>
      </c>
      <c r="M1799" s="3">
        <f>tarifest3grenz(A1799,$A$3,Param!$B$10,Param!$C$10,Param!$D$10,Param!$E$10,Param!$B$11,Param!$C$11,Param!$D$11,Param!$E$11)*100</f>
        <v>42</v>
      </c>
      <c r="N1799" s="3">
        <f t="shared" si="663"/>
        <v>55747</v>
      </c>
      <c r="O1799" s="3">
        <f t="shared" si="664"/>
        <v>31.160983789826719</v>
      </c>
      <c r="P1799" s="13">
        <f t="shared" si="654"/>
        <v>125229.99999999999</v>
      </c>
      <c r="Q1799" s="13">
        <f t="shared" si="665"/>
        <v>0</v>
      </c>
      <c r="R1799" s="13">
        <f>tarifest3(A1799-$K$3,$A$3,Param!$B$10,Param!$C$10,Param!$D$10,Param!$E$10,Param!$B$11,Param!$C$11,Param!$D$11,Param!$E$11)</f>
        <v>61507</v>
      </c>
      <c r="S1799" s="3">
        <f t="shared" si="666"/>
        <v>34.380659586361098</v>
      </c>
      <c r="T1799" s="3">
        <f>IF(A1799&lt;$K$3,$K$2,tarifest3grenz(A1799-$K$3,$A$3,Param!$B$10,Param!$C$10,Param!$D$10,Param!$E$10,Param!$B$11,Param!$C$11,Param!$D$11,Param!$E$11))*100</f>
        <v>42</v>
      </c>
      <c r="U1799" s="3">
        <f>MAX(K1799-tarifest3($K$3,$A$3,Param!$B$10,Param!$C$10,Param!$D$10,Param!$E$10,Param!$B$11,Param!$C$11,Param!$D$11,Param!$E$11),0)</f>
        <v>64917</v>
      </c>
      <c r="V1799" s="3">
        <f t="shared" si="667"/>
        <v>36.286752375628843</v>
      </c>
      <c r="W1799" s="3">
        <f t="shared" si="668"/>
        <v>42</v>
      </c>
      <c r="X1799" s="3">
        <f>soli3grenz(K1799,$A$3,Param!$J$9,Param!$J$10,Param!$J$11)*100</f>
        <v>5.5</v>
      </c>
      <c r="Y1799" s="13">
        <f t="shared" si="655"/>
        <v>64917</v>
      </c>
      <c r="Z1799" s="3">
        <f t="shared" si="669"/>
        <v>36.286752375628843</v>
      </c>
      <c r="AA1799" s="13">
        <f t="shared" si="656"/>
        <v>42</v>
      </c>
      <c r="AB1799" s="13">
        <f t="shared" si="657"/>
        <v>-4503.0500000000029</v>
      </c>
      <c r="AC1799" s="13">
        <f t="shared" si="658"/>
        <v>-2.5170765790944714</v>
      </c>
      <c r="AD1799" s="13">
        <f t="shared" si="659"/>
        <v>-2.3099999999999952</v>
      </c>
      <c r="AE1799" s="3">
        <f t="shared" si="660"/>
        <v>0</v>
      </c>
      <c r="AF1799" s="13">
        <f t="shared" si="673"/>
        <v>4503.0500000000029</v>
      </c>
      <c r="AG1799" s="13">
        <f t="shared" si="670"/>
        <v>2.5170765790944714</v>
      </c>
      <c r="AH1799" s="13">
        <f t="shared" si="674"/>
        <v>2.5170765790944714</v>
      </c>
    </row>
    <row r="1800" spans="1:34" x14ac:dyDescent="0.2">
      <c r="A1800" s="8">
        <f t="shared" si="671"/>
        <v>179000</v>
      </c>
      <c r="B1800" s="9">
        <f t="shared" si="672"/>
        <v>179</v>
      </c>
      <c r="C1800" s="13">
        <f>tarifest3(A1800,$A$3,Param!$B$5,Param!$C$5,Param!$D$5,Param!$E$5,Param!$B$6,Param!$C$6,Param!$D$6,Param!$E$6)</f>
        <v>65843</v>
      </c>
      <c r="D1800" s="3">
        <f t="shared" si="661"/>
        <v>36.783798882681559</v>
      </c>
      <c r="E1800" s="3">
        <f>tarifest3grenz(A1800,$A$3,Param!$B$5,Param!$C$5,Param!$D$5,Param!$E$5,Param!$B$6,Param!$C$6,Param!$D$6,Param!$E$6)*100</f>
        <v>42</v>
      </c>
      <c r="F1800" s="13">
        <f>soli3(C1800,$A$3,Param!$J$4,Param!$J$5,Param!$J$6)</f>
        <v>3621.36</v>
      </c>
      <c r="G1800" s="3">
        <f>soli3grenz(C1800,$A$3,Param!$J$4,Param!$J$5,Param!$J$6)*100</f>
        <v>5.5</v>
      </c>
      <c r="H1800" s="13">
        <f t="shared" si="652"/>
        <v>69464.36</v>
      </c>
      <c r="I1800" s="3">
        <f t="shared" si="675"/>
        <v>38.806905027932956</v>
      </c>
      <c r="J1800" s="13">
        <f t="shared" si="653"/>
        <v>44.309999999999995</v>
      </c>
      <c r="K1800" s="13">
        <f>tarifest3(A1800,$A$3,Param!$B$10,Param!$C$10,Param!$D$10,Param!$E$10,Param!$B$11,Param!$C$11,Param!$D$11,Param!$E$11)</f>
        <v>70189</v>
      </c>
      <c r="L1800" s="3">
        <f t="shared" si="662"/>
        <v>39.211731843575421</v>
      </c>
      <c r="M1800" s="3">
        <f>tarifest3grenz(A1800,$A$3,Param!$B$10,Param!$C$10,Param!$D$10,Param!$E$10,Param!$B$11,Param!$C$11,Param!$D$11,Param!$E$11)*100</f>
        <v>42</v>
      </c>
      <c r="N1800" s="3">
        <f t="shared" si="663"/>
        <v>55789</v>
      </c>
      <c r="O1800" s="3">
        <f t="shared" si="664"/>
        <v>31.16703910614525</v>
      </c>
      <c r="P1800" s="13">
        <f t="shared" si="654"/>
        <v>125299.99999999999</v>
      </c>
      <c r="Q1800" s="13">
        <f t="shared" si="665"/>
        <v>0</v>
      </c>
      <c r="R1800" s="13">
        <f>tarifest3(A1800-$K$3,$A$3,Param!$B$10,Param!$C$10,Param!$D$10,Param!$E$10,Param!$B$11,Param!$C$11,Param!$D$11,Param!$E$11)</f>
        <v>61549</v>
      </c>
      <c r="S1800" s="3">
        <f t="shared" si="666"/>
        <v>34.384916201117314</v>
      </c>
      <c r="T1800" s="3">
        <f>IF(A1800&lt;$K$3,$K$2,tarifest3grenz(A1800-$K$3,$A$3,Param!$B$10,Param!$C$10,Param!$D$10,Param!$E$10,Param!$B$11,Param!$C$11,Param!$D$11,Param!$E$11))*100</f>
        <v>42</v>
      </c>
      <c r="U1800" s="3">
        <f>MAX(K1800-tarifest3($K$3,$A$3,Param!$B$10,Param!$C$10,Param!$D$10,Param!$E$10,Param!$B$11,Param!$C$11,Param!$D$11,Param!$E$11),0)</f>
        <v>64959</v>
      </c>
      <c r="V1800" s="3">
        <f t="shared" si="667"/>
        <v>36.289944134078212</v>
      </c>
      <c r="W1800" s="3">
        <f t="shared" si="668"/>
        <v>42</v>
      </c>
      <c r="X1800" s="3">
        <f>soli3grenz(K1800,$A$3,Param!$J$9,Param!$J$10,Param!$J$11)*100</f>
        <v>5.5</v>
      </c>
      <c r="Y1800" s="13">
        <f t="shared" si="655"/>
        <v>64959</v>
      </c>
      <c r="Z1800" s="3">
        <f t="shared" si="669"/>
        <v>36.289944134078212</v>
      </c>
      <c r="AA1800" s="13">
        <f t="shared" si="656"/>
        <v>42</v>
      </c>
      <c r="AB1800" s="13">
        <f t="shared" si="657"/>
        <v>-4505.3600000000006</v>
      </c>
      <c r="AC1800" s="13">
        <f t="shared" si="658"/>
        <v>-2.5169608938547441</v>
      </c>
      <c r="AD1800" s="13">
        <f t="shared" si="659"/>
        <v>-2.3099999999999952</v>
      </c>
      <c r="AE1800" s="3">
        <f t="shared" si="660"/>
        <v>0</v>
      </c>
      <c r="AF1800" s="13">
        <f t="shared" si="673"/>
        <v>4505.3600000000006</v>
      </c>
      <c r="AG1800" s="13">
        <f t="shared" si="670"/>
        <v>2.5169608938547441</v>
      </c>
      <c r="AH1800" s="13">
        <f t="shared" si="674"/>
        <v>2.5169608938547441</v>
      </c>
    </row>
    <row r="1801" spans="1:34" x14ac:dyDescent="0.2">
      <c r="A1801" s="8">
        <f t="shared" si="671"/>
        <v>179100</v>
      </c>
      <c r="B1801" s="9">
        <f t="shared" si="672"/>
        <v>179.1</v>
      </c>
      <c r="C1801" s="13">
        <f>tarifest3(A1801,$A$3,Param!$B$5,Param!$C$5,Param!$D$5,Param!$E$5,Param!$B$6,Param!$C$6,Param!$D$6,Param!$E$6)</f>
        <v>65885</v>
      </c>
      <c r="D1801" s="3">
        <f t="shared" si="661"/>
        <v>36.786711334450025</v>
      </c>
      <c r="E1801" s="3">
        <f>tarifest3grenz(A1801,$A$3,Param!$B$5,Param!$C$5,Param!$D$5,Param!$E$5,Param!$B$6,Param!$C$6,Param!$D$6,Param!$E$6)*100</f>
        <v>42</v>
      </c>
      <c r="F1801" s="13">
        <f>soli3(C1801,$A$3,Param!$J$4,Param!$J$5,Param!$J$6)</f>
        <v>3623.67</v>
      </c>
      <c r="G1801" s="3">
        <f>soli3grenz(C1801,$A$3,Param!$J$4,Param!$J$5,Param!$J$6)*100</f>
        <v>5.5</v>
      </c>
      <c r="H1801" s="13">
        <f t="shared" si="652"/>
        <v>69508.67</v>
      </c>
      <c r="I1801" s="3">
        <f t="shared" si="675"/>
        <v>38.809977666108317</v>
      </c>
      <c r="J1801" s="13">
        <f t="shared" si="653"/>
        <v>44.309999999999995</v>
      </c>
      <c r="K1801" s="13">
        <f>tarifest3(A1801,$A$3,Param!$B$10,Param!$C$10,Param!$D$10,Param!$E$10,Param!$B$11,Param!$C$11,Param!$D$11,Param!$E$11)</f>
        <v>70231</v>
      </c>
      <c r="L1801" s="3">
        <f t="shared" si="662"/>
        <v>39.213288665549975</v>
      </c>
      <c r="M1801" s="3">
        <f>tarifest3grenz(A1801,$A$3,Param!$B$10,Param!$C$10,Param!$D$10,Param!$E$10,Param!$B$11,Param!$C$11,Param!$D$11,Param!$E$11)*100</f>
        <v>42</v>
      </c>
      <c r="N1801" s="3">
        <f t="shared" si="663"/>
        <v>55831</v>
      </c>
      <c r="O1801" s="3">
        <f t="shared" si="664"/>
        <v>31.173087660524846</v>
      </c>
      <c r="P1801" s="13">
        <f t="shared" si="654"/>
        <v>125369.99999999999</v>
      </c>
      <c r="Q1801" s="13">
        <f t="shared" si="665"/>
        <v>0</v>
      </c>
      <c r="R1801" s="13">
        <f>tarifest3(A1801-$K$3,$A$3,Param!$B$10,Param!$C$10,Param!$D$10,Param!$E$10,Param!$B$11,Param!$C$11,Param!$D$11,Param!$E$11)</f>
        <v>61591</v>
      </c>
      <c r="S1801" s="3">
        <f t="shared" si="666"/>
        <v>34.3891680625349</v>
      </c>
      <c r="T1801" s="3">
        <f>IF(A1801&lt;$K$3,$K$2,tarifest3grenz(A1801-$K$3,$A$3,Param!$B$10,Param!$C$10,Param!$D$10,Param!$E$10,Param!$B$11,Param!$C$11,Param!$D$11,Param!$E$11))*100</f>
        <v>42</v>
      </c>
      <c r="U1801" s="3">
        <f>MAX(K1801-tarifest3($K$3,$A$3,Param!$B$10,Param!$C$10,Param!$D$10,Param!$E$10,Param!$B$11,Param!$C$11,Param!$D$11,Param!$E$11),0)</f>
        <v>65001</v>
      </c>
      <c r="V1801" s="3">
        <f t="shared" si="667"/>
        <v>36.293132328308211</v>
      </c>
      <c r="W1801" s="3">
        <f t="shared" si="668"/>
        <v>42</v>
      </c>
      <c r="X1801" s="3">
        <f>soli3grenz(K1801,$A$3,Param!$J$9,Param!$J$10,Param!$J$11)*100</f>
        <v>5.5</v>
      </c>
      <c r="Y1801" s="13">
        <f t="shared" si="655"/>
        <v>65001</v>
      </c>
      <c r="Z1801" s="3">
        <f t="shared" si="669"/>
        <v>36.293132328308211</v>
      </c>
      <c r="AA1801" s="13">
        <f t="shared" si="656"/>
        <v>42</v>
      </c>
      <c r="AB1801" s="13">
        <f t="shared" si="657"/>
        <v>-4507.6699999999983</v>
      </c>
      <c r="AC1801" s="13">
        <f t="shared" si="658"/>
        <v>-2.5168453378001061</v>
      </c>
      <c r="AD1801" s="13">
        <f t="shared" si="659"/>
        <v>-2.3099999999999952</v>
      </c>
      <c r="AE1801" s="3">
        <f t="shared" si="660"/>
        <v>0</v>
      </c>
      <c r="AF1801" s="13">
        <f t="shared" si="673"/>
        <v>4507.6699999999983</v>
      </c>
      <c r="AG1801" s="13">
        <f t="shared" si="670"/>
        <v>2.5168453378001061</v>
      </c>
      <c r="AH1801" s="13">
        <f t="shared" si="674"/>
        <v>2.5168453378001061</v>
      </c>
    </row>
    <row r="1802" spans="1:34" x14ac:dyDescent="0.2">
      <c r="A1802" s="8">
        <f t="shared" si="671"/>
        <v>179200</v>
      </c>
      <c r="B1802" s="9">
        <f t="shared" si="672"/>
        <v>179.2</v>
      </c>
      <c r="C1802" s="13">
        <f>tarifest3(A1802,$A$3,Param!$B$5,Param!$C$5,Param!$D$5,Param!$E$5,Param!$B$6,Param!$C$6,Param!$D$6,Param!$E$6)</f>
        <v>65927</v>
      </c>
      <c r="D1802" s="3">
        <f t="shared" si="661"/>
        <v>36.789620535714285</v>
      </c>
      <c r="E1802" s="3">
        <f>tarifest3grenz(A1802,$A$3,Param!$B$5,Param!$C$5,Param!$D$5,Param!$E$5,Param!$B$6,Param!$C$6,Param!$D$6,Param!$E$6)*100</f>
        <v>42</v>
      </c>
      <c r="F1802" s="13">
        <f>soli3(C1802,$A$3,Param!$J$4,Param!$J$5,Param!$J$6)</f>
        <v>3625.98</v>
      </c>
      <c r="G1802" s="3">
        <f>soli3grenz(C1802,$A$3,Param!$J$4,Param!$J$5,Param!$J$6)*100</f>
        <v>5.5</v>
      </c>
      <c r="H1802" s="13">
        <f t="shared" ref="H1802:H1865" si="676">+C1802+F1802</f>
        <v>69552.98</v>
      </c>
      <c r="I1802" s="3">
        <f t="shared" si="675"/>
        <v>38.813046874999998</v>
      </c>
      <c r="J1802" s="13">
        <f t="shared" ref="J1802:J1865" si="677">+E1802*(1+G1802/100)</f>
        <v>44.309999999999995</v>
      </c>
      <c r="K1802" s="13">
        <f>tarifest3(A1802,$A$3,Param!$B$10,Param!$C$10,Param!$D$10,Param!$E$10,Param!$B$11,Param!$C$11,Param!$D$11,Param!$E$11)</f>
        <v>70273</v>
      </c>
      <c r="L1802" s="3">
        <f t="shared" si="662"/>
        <v>39.21484375</v>
      </c>
      <c r="M1802" s="3">
        <f>tarifest3grenz(A1802,$A$3,Param!$B$10,Param!$C$10,Param!$D$10,Param!$E$10,Param!$B$11,Param!$C$11,Param!$D$11,Param!$E$11)*100</f>
        <v>42</v>
      </c>
      <c r="N1802" s="3">
        <f t="shared" si="663"/>
        <v>55873</v>
      </c>
      <c r="O1802" s="3">
        <f t="shared" si="664"/>
        <v>31.179129464285715</v>
      </c>
      <c r="P1802" s="13">
        <f t="shared" ref="P1802:P1865" si="678">+A1802*$K$2</f>
        <v>125439.99999999999</v>
      </c>
      <c r="Q1802" s="13">
        <f t="shared" si="665"/>
        <v>0</v>
      </c>
      <c r="R1802" s="13">
        <f>tarifest3(A1802-$K$3,$A$3,Param!$B$10,Param!$C$10,Param!$D$10,Param!$E$10,Param!$B$11,Param!$C$11,Param!$D$11,Param!$E$11)</f>
        <v>61633</v>
      </c>
      <c r="S1802" s="3">
        <f t="shared" si="666"/>
        <v>34.393415178571431</v>
      </c>
      <c r="T1802" s="3">
        <f>IF(A1802&lt;$K$3,$K$2,tarifest3grenz(A1802-$K$3,$A$3,Param!$B$10,Param!$C$10,Param!$D$10,Param!$E$10,Param!$B$11,Param!$C$11,Param!$D$11,Param!$E$11))*100</f>
        <v>42</v>
      </c>
      <c r="U1802" s="3">
        <f>MAX(K1802-tarifest3($K$3,$A$3,Param!$B$10,Param!$C$10,Param!$D$10,Param!$E$10,Param!$B$11,Param!$C$11,Param!$D$11,Param!$E$11),0)</f>
        <v>65043</v>
      </c>
      <c r="V1802" s="3">
        <f t="shared" si="667"/>
        <v>36.296316964285715</v>
      </c>
      <c r="W1802" s="3">
        <f t="shared" si="668"/>
        <v>42</v>
      </c>
      <c r="X1802" s="3">
        <f>soli3grenz(K1802,$A$3,Param!$J$9,Param!$J$10,Param!$J$11)*100</f>
        <v>5.5</v>
      </c>
      <c r="Y1802" s="13">
        <f t="shared" ref="Y1802:Y1865" si="679">IF($Y$4=0,N1802,IF($Y$4=1,Q1802+R1802,IF($Y$4=2,Q1802+U1802)))</f>
        <v>65043</v>
      </c>
      <c r="Z1802" s="3">
        <f t="shared" si="669"/>
        <v>36.296316964285715</v>
      </c>
      <c r="AA1802" s="13">
        <f t="shared" ref="AA1802:AA1865" si="680">IF($Y$4=0,M1802,IF($Y$4=1,T1802,IF($Y$4=2,W1802)))</f>
        <v>42</v>
      </c>
      <c r="AB1802" s="13">
        <f t="shared" ref="AB1802:AB1865" si="681">+Y1802-H1802</f>
        <v>-4509.9799999999959</v>
      </c>
      <c r="AC1802" s="13">
        <f t="shared" ref="AC1802:AC1865" si="682">+Z1802-I1802</f>
        <v>-2.5167299107142824</v>
      </c>
      <c r="AD1802" s="13">
        <f t="shared" ref="AD1802:AD1865" si="683">+AA1802-J1802</f>
        <v>-2.3099999999999952</v>
      </c>
      <c r="AE1802" s="3">
        <f t="shared" ref="AE1802:AE1865" si="684">+M1802-E1802</f>
        <v>0</v>
      </c>
      <c r="AF1802" s="13">
        <f t="shared" si="673"/>
        <v>4509.9799999999959</v>
      </c>
      <c r="AG1802" s="13">
        <f t="shared" si="670"/>
        <v>2.5167299107142824</v>
      </c>
      <c r="AH1802" s="13">
        <f t="shared" si="674"/>
        <v>2.5167299107142824</v>
      </c>
    </row>
    <row r="1803" spans="1:34" x14ac:dyDescent="0.2">
      <c r="A1803" s="8">
        <f t="shared" si="671"/>
        <v>179300</v>
      </c>
      <c r="B1803" s="9">
        <f t="shared" si="672"/>
        <v>179.3</v>
      </c>
      <c r="C1803" s="13">
        <f>tarifest3(A1803,$A$3,Param!$B$5,Param!$C$5,Param!$D$5,Param!$E$5,Param!$B$6,Param!$C$6,Param!$D$6,Param!$E$6)</f>
        <v>65969</v>
      </c>
      <c r="D1803" s="3">
        <f t="shared" ref="D1803:D1866" si="685">IF($A1803=0,0,C1803/$A1803*100)</f>
        <v>36.792526491912994</v>
      </c>
      <c r="E1803" s="3">
        <f>tarifest3grenz(A1803,$A$3,Param!$B$5,Param!$C$5,Param!$D$5,Param!$E$5,Param!$B$6,Param!$C$6,Param!$D$6,Param!$E$6)*100</f>
        <v>42</v>
      </c>
      <c r="F1803" s="13">
        <f>soli3(C1803,$A$3,Param!$J$4,Param!$J$5,Param!$J$6)</f>
        <v>3628.29</v>
      </c>
      <c r="G1803" s="3">
        <f>soli3grenz(C1803,$A$3,Param!$J$4,Param!$J$5,Param!$J$6)*100</f>
        <v>5.5</v>
      </c>
      <c r="H1803" s="13">
        <f t="shared" si="676"/>
        <v>69597.289999999994</v>
      </c>
      <c r="I1803" s="3">
        <f t="shared" si="675"/>
        <v>38.816112660345787</v>
      </c>
      <c r="J1803" s="13">
        <f t="shared" si="677"/>
        <v>44.309999999999995</v>
      </c>
      <c r="K1803" s="13">
        <f>tarifest3(A1803,$A$3,Param!$B$10,Param!$C$10,Param!$D$10,Param!$E$10,Param!$B$11,Param!$C$11,Param!$D$11,Param!$E$11)</f>
        <v>70315</v>
      </c>
      <c r="L1803" s="3">
        <f t="shared" ref="L1803:L1866" si="686">IF($A1803=0,0,K1803/$A1803*100)</f>
        <v>39.216397099832683</v>
      </c>
      <c r="M1803" s="3">
        <f>tarifest3grenz(A1803,$A$3,Param!$B$10,Param!$C$10,Param!$D$10,Param!$E$10,Param!$B$11,Param!$C$11,Param!$D$11,Param!$E$11)*100</f>
        <v>42</v>
      </c>
      <c r="N1803" s="3">
        <f t="shared" ref="N1803:N1866" si="687">+K1803-$K$1</f>
        <v>55915</v>
      </c>
      <c r="O1803" s="3">
        <f t="shared" ref="O1803:O1866" si="688">IF($A1803=0,0,N1803/$A1803*100)</f>
        <v>31.185164528722808</v>
      </c>
      <c r="P1803" s="13">
        <f t="shared" si="678"/>
        <v>125509.99999999999</v>
      </c>
      <c r="Q1803" s="13">
        <f t="shared" ref="Q1803:Q1866" si="689">MIN(P1803-$K$1,0)</f>
        <v>0</v>
      </c>
      <c r="R1803" s="13">
        <f>tarifest3(A1803-$K$3,$A$3,Param!$B$10,Param!$C$10,Param!$D$10,Param!$E$10,Param!$B$11,Param!$C$11,Param!$D$11,Param!$E$11)</f>
        <v>61675</v>
      </c>
      <c r="S1803" s="3">
        <f t="shared" ref="S1803:S1866" si="690">IF($A1803=0,0,(Q1803+R1803)/$A1803*100)</f>
        <v>34.39765755716676</v>
      </c>
      <c r="T1803" s="3">
        <f>IF(A1803&lt;$K$3,$K$2,tarifest3grenz(A1803-$K$3,$A$3,Param!$B$10,Param!$C$10,Param!$D$10,Param!$E$10,Param!$B$11,Param!$C$11,Param!$D$11,Param!$E$11))*100</f>
        <v>42</v>
      </c>
      <c r="U1803" s="3">
        <f>MAX(K1803-tarifest3($K$3,$A$3,Param!$B$10,Param!$C$10,Param!$D$10,Param!$E$10,Param!$B$11,Param!$C$11,Param!$D$11,Param!$E$11),0)</f>
        <v>65085</v>
      </c>
      <c r="V1803" s="3">
        <f t="shared" ref="V1803:V1866" si="691">IF($A1803=0,0,(Q1803+U1803)/$A1803*100)</f>
        <v>36.299498047964306</v>
      </c>
      <c r="W1803" s="3">
        <f t="shared" ref="W1803:W1866" si="692">IF(A1803&lt;$K$3,$K$2*100,M1803)</f>
        <v>42</v>
      </c>
      <c r="X1803" s="3">
        <f>soli3grenz(K1803,$A$3,Param!$J$9,Param!$J$10,Param!$J$11)*100</f>
        <v>5.5</v>
      </c>
      <c r="Y1803" s="13">
        <f t="shared" si="679"/>
        <v>65085</v>
      </c>
      <c r="Z1803" s="3">
        <f t="shared" ref="Z1803:Z1866" si="693">IF($A1803=0,0,Y1803/$A1803*100)</f>
        <v>36.299498047964306</v>
      </c>
      <c r="AA1803" s="13">
        <f t="shared" si="680"/>
        <v>42</v>
      </c>
      <c r="AB1803" s="13">
        <f t="shared" si="681"/>
        <v>-4512.2899999999936</v>
      </c>
      <c r="AC1803" s="13">
        <f t="shared" si="682"/>
        <v>-2.5166146123814812</v>
      </c>
      <c r="AD1803" s="13">
        <f t="shared" si="683"/>
        <v>-2.3099999999999952</v>
      </c>
      <c r="AE1803" s="3">
        <f t="shared" si="684"/>
        <v>0</v>
      </c>
      <c r="AF1803" s="13">
        <f t="shared" si="673"/>
        <v>4512.2899999999936</v>
      </c>
      <c r="AG1803" s="13">
        <f t="shared" ref="AG1803:AG1866" si="694">-AC1803</f>
        <v>2.5166146123814812</v>
      </c>
      <c r="AH1803" s="13">
        <f t="shared" si="674"/>
        <v>2.5166146123814812</v>
      </c>
    </row>
    <row r="1804" spans="1:34" x14ac:dyDescent="0.2">
      <c r="A1804" s="8">
        <f t="shared" ref="A1804:A1867" si="695">+A1803+100</f>
        <v>179400</v>
      </c>
      <c r="B1804" s="9">
        <f t="shared" si="672"/>
        <v>179.4</v>
      </c>
      <c r="C1804" s="13">
        <f>tarifest3(A1804,$A$3,Param!$B$5,Param!$C$5,Param!$D$5,Param!$E$5,Param!$B$6,Param!$C$6,Param!$D$6,Param!$E$6)</f>
        <v>66011</v>
      </c>
      <c r="D1804" s="3">
        <f t="shared" si="685"/>
        <v>36.795429208472683</v>
      </c>
      <c r="E1804" s="3">
        <f>tarifest3grenz(A1804,$A$3,Param!$B$5,Param!$C$5,Param!$D$5,Param!$E$5,Param!$B$6,Param!$C$6,Param!$D$6,Param!$E$6)*100</f>
        <v>42</v>
      </c>
      <c r="F1804" s="13">
        <f>soli3(C1804,$A$3,Param!$J$4,Param!$J$5,Param!$J$6)</f>
        <v>3630.6</v>
      </c>
      <c r="G1804" s="3">
        <f>soli3grenz(C1804,$A$3,Param!$J$4,Param!$J$5,Param!$J$6)*100</f>
        <v>5.5</v>
      </c>
      <c r="H1804" s="13">
        <f t="shared" si="676"/>
        <v>69641.600000000006</v>
      </c>
      <c r="I1804" s="3">
        <f t="shared" si="675"/>
        <v>38.819175027870685</v>
      </c>
      <c r="J1804" s="13">
        <f t="shared" si="677"/>
        <v>44.309999999999995</v>
      </c>
      <c r="K1804" s="13">
        <f>tarifest3(A1804,$A$3,Param!$B$10,Param!$C$10,Param!$D$10,Param!$E$10,Param!$B$11,Param!$C$11,Param!$D$11,Param!$E$11)</f>
        <v>70357</v>
      </c>
      <c r="L1804" s="3">
        <f t="shared" si="686"/>
        <v>39.217948717948723</v>
      </c>
      <c r="M1804" s="3">
        <f>tarifest3grenz(A1804,$A$3,Param!$B$10,Param!$C$10,Param!$D$10,Param!$E$10,Param!$B$11,Param!$C$11,Param!$D$11,Param!$E$11)*100</f>
        <v>42</v>
      </c>
      <c r="N1804" s="3">
        <f t="shared" si="687"/>
        <v>55957</v>
      </c>
      <c r="O1804" s="3">
        <f t="shared" si="688"/>
        <v>31.191192865105911</v>
      </c>
      <c r="P1804" s="13">
        <f t="shared" si="678"/>
        <v>125579.99999999999</v>
      </c>
      <c r="Q1804" s="13">
        <f t="shared" si="689"/>
        <v>0</v>
      </c>
      <c r="R1804" s="13">
        <f>tarifest3(A1804-$K$3,$A$3,Param!$B$10,Param!$C$10,Param!$D$10,Param!$E$10,Param!$B$11,Param!$C$11,Param!$D$11,Param!$E$11)</f>
        <v>61717</v>
      </c>
      <c r="S1804" s="3">
        <f t="shared" si="690"/>
        <v>34.401895206243033</v>
      </c>
      <c r="T1804" s="3">
        <f>IF(A1804&lt;$K$3,$K$2,tarifest3grenz(A1804-$K$3,$A$3,Param!$B$10,Param!$C$10,Param!$D$10,Param!$E$10,Param!$B$11,Param!$C$11,Param!$D$11,Param!$E$11))*100</f>
        <v>42</v>
      </c>
      <c r="U1804" s="3">
        <f>MAX(K1804-tarifest3($K$3,$A$3,Param!$B$10,Param!$C$10,Param!$D$10,Param!$E$10,Param!$B$11,Param!$C$11,Param!$D$11,Param!$E$11),0)</f>
        <v>65127</v>
      </c>
      <c r="V1804" s="3">
        <f t="shared" si="691"/>
        <v>36.302675585284284</v>
      </c>
      <c r="W1804" s="3">
        <f t="shared" si="692"/>
        <v>42</v>
      </c>
      <c r="X1804" s="3">
        <f>soli3grenz(K1804,$A$3,Param!$J$9,Param!$J$10,Param!$J$11)*100</f>
        <v>5.5</v>
      </c>
      <c r="Y1804" s="13">
        <f t="shared" si="679"/>
        <v>65127</v>
      </c>
      <c r="Z1804" s="3">
        <f t="shared" si="693"/>
        <v>36.302675585284284</v>
      </c>
      <c r="AA1804" s="13">
        <f t="shared" si="680"/>
        <v>42</v>
      </c>
      <c r="AB1804" s="13">
        <f t="shared" si="681"/>
        <v>-4514.6000000000058</v>
      </c>
      <c r="AC1804" s="13">
        <f t="shared" si="682"/>
        <v>-2.5164994425864009</v>
      </c>
      <c r="AD1804" s="13">
        <f t="shared" si="683"/>
        <v>-2.3099999999999952</v>
      </c>
      <c r="AE1804" s="3">
        <f t="shared" si="684"/>
        <v>0</v>
      </c>
      <c r="AF1804" s="13">
        <f t="shared" si="673"/>
        <v>4514.6000000000058</v>
      </c>
      <c r="AG1804" s="13">
        <f t="shared" si="694"/>
        <v>2.5164994425864009</v>
      </c>
      <c r="AH1804" s="13">
        <f t="shared" si="674"/>
        <v>2.5164994425864009</v>
      </c>
    </row>
    <row r="1805" spans="1:34" x14ac:dyDescent="0.2">
      <c r="A1805" s="8">
        <f t="shared" si="695"/>
        <v>179500</v>
      </c>
      <c r="B1805" s="9">
        <f t="shared" si="672"/>
        <v>179.5</v>
      </c>
      <c r="C1805" s="13">
        <f>tarifest3(A1805,$A$3,Param!$B$5,Param!$C$5,Param!$D$5,Param!$E$5,Param!$B$6,Param!$C$6,Param!$D$6,Param!$E$6)</f>
        <v>66053</v>
      </c>
      <c r="D1805" s="3">
        <f t="shared" si="685"/>
        <v>36.7983286908078</v>
      </c>
      <c r="E1805" s="3">
        <f>tarifest3grenz(A1805,$A$3,Param!$B$5,Param!$C$5,Param!$D$5,Param!$E$5,Param!$B$6,Param!$C$6,Param!$D$6,Param!$E$6)*100</f>
        <v>42</v>
      </c>
      <c r="F1805" s="13">
        <f>soli3(C1805,$A$3,Param!$J$4,Param!$J$5,Param!$J$6)</f>
        <v>3632.91</v>
      </c>
      <c r="G1805" s="3">
        <f>soli3grenz(C1805,$A$3,Param!$J$4,Param!$J$5,Param!$J$6)*100</f>
        <v>5.5</v>
      </c>
      <c r="H1805" s="13">
        <f t="shared" si="676"/>
        <v>69685.91</v>
      </c>
      <c r="I1805" s="3">
        <f t="shared" si="675"/>
        <v>38.822233983286907</v>
      </c>
      <c r="J1805" s="13">
        <f t="shared" si="677"/>
        <v>44.309999999999995</v>
      </c>
      <c r="K1805" s="13">
        <f>tarifest3(A1805,$A$3,Param!$B$10,Param!$C$10,Param!$D$10,Param!$E$10,Param!$B$11,Param!$C$11,Param!$D$11,Param!$E$11)</f>
        <v>70399</v>
      </c>
      <c r="L1805" s="3">
        <f t="shared" si="686"/>
        <v>39.219498607242343</v>
      </c>
      <c r="M1805" s="3">
        <f>tarifest3grenz(A1805,$A$3,Param!$B$10,Param!$C$10,Param!$D$10,Param!$E$10,Param!$B$11,Param!$C$11,Param!$D$11,Param!$E$11)*100</f>
        <v>42</v>
      </c>
      <c r="N1805" s="3">
        <f t="shared" si="687"/>
        <v>55999</v>
      </c>
      <c r="O1805" s="3">
        <f t="shared" si="688"/>
        <v>31.197214484679662</v>
      </c>
      <c r="P1805" s="13">
        <f t="shared" si="678"/>
        <v>125649.99999999999</v>
      </c>
      <c r="Q1805" s="13">
        <f t="shared" si="689"/>
        <v>0</v>
      </c>
      <c r="R1805" s="13">
        <f>tarifest3(A1805-$K$3,$A$3,Param!$B$10,Param!$C$10,Param!$D$10,Param!$E$10,Param!$B$11,Param!$C$11,Param!$D$11,Param!$E$11)</f>
        <v>61759</v>
      </c>
      <c r="S1805" s="3">
        <f t="shared" si="690"/>
        <v>34.406128133704733</v>
      </c>
      <c r="T1805" s="3">
        <f>IF(A1805&lt;$K$3,$K$2,tarifest3grenz(A1805-$K$3,$A$3,Param!$B$10,Param!$C$10,Param!$D$10,Param!$E$10,Param!$B$11,Param!$C$11,Param!$D$11,Param!$E$11))*100</f>
        <v>42</v>
      </c>
      <c r="U1805" s="3">
        <f>MAX(K1805-tarifest3($K$3,$A$3,Param!$B$10,Param!$C$10,Param!$D$10,Param!$E$10,Param!$B$11,Param!$C$11,Param!$D$11,Param!$E$11),0)</f>
        <v>65169</v>
      </c>
      <c r="V1805" s="3">
        <f t="shared" si="691"/>
        <v>36.305849582172698</v>
      </c>
      <c r="W1805" s="3">
        <f t="shared" si="692"/>
        <v>42</v>
      </c>
      <c r="X1805" s="3">
        <f>soli3grenz(K1805,$A$3,Param!$J$9,Param!$J$10,Param!$J$11)*100</f>
        <v>5.5</v>
      </c>
      <c r="Y1805" s="13">
        <f t="shared" si="679"/>
        <v>65169</v>
      </c>
      <c r="Z1805" s="3">
        <f t="shared" si="693"/>
        <v>36.305849582172698</v>
      </c>
      <c r="AA1805" s="13">
        <f t="shared" si="680"/>
        <v>42</v>
      </c>
      <c r="AB1805" s="13">
        <f t="shared" si="681"/>
        <v>-4516.9100000000035</v>
      </c>
      <c r="AC1805" s="13">
        <f t="shared" si="682"/>
        <v>-2.5163844011142089</v>
      </c>
      <c r="AD1805" s="13">
        <f t="shared" si="683"/>
        <v>-2.3099999999999952</v>
      </c>
      <c r="AE1805" s="3">
        <f t="shared" si="684"/>
        <v>0</v>
      </c>
      <c r="AF1805" s="13">
        <f t="shared" si="673"/>
        <v>4516.9100000000035</v>
      </c>
      <c r="AG1805" s="13">
        <f t="shared" si="694"/>
        <v>2.5163844011142089</v>
      </c>
      <c r="AH1805" s="13">
        <f t="shared" si="674"/>
        <v>2.5163844011142089</v>
      </c>
    </row>
    <row r="1806" spans="1:34" x14ac:dyDescent="0.2">
      <c r="A1806" s="8">
        <f t="shared" si="695"/>
        <v>179600</v>
      </c>
      <c r="B1806" s="9">
        <f t="shared" si="672"/>
        <v>179.6</v>
      </c>
      <c r="C1806" s="13">
        <f>tarifest3(A1806,$A$3,Param!$B$5,Param!$C$5,Param!$D$5,Param!$E$5,Param!$B$6,Param!$C$6,Param!$D$6,Param!$E$6)</f>
        <v>66095</v>
      </c>
      <c r="D1806" s="3">
        <f t="shared" si="685"/>
        <v>36.801224944320715</v>
      </c>
      <c r="E1806" s="3">
        <f>tarifest3grenz(A1806,$A$3,Param!$B$5,Param!$C$5,Param!$D$5,Param!$E$5,Param!$B$6,Param!$C$6,Param!$D$6,Param!$E$6)*100</f>
        <v>42</v>
      </c>
      <c r="F1806" s="13">
        <f>soli3(C1806,$A$3,Param!$J$4,Param!$J$5,Param!$J$6)</f>
        <v>3635.22</v>
      </c>
      <c r="G1806" s="3">
        <f>soli3grenz(C1806,$A$3,Param!$J$4,Param!$J$5,Param!$J$6)*100</f>
        <v>5.5</v>
      </c>
      <c r="H1806" s="13">
        <f t="shared" si="676"/>
        <v>69730.22</v>
      </c>
      <c r="I1806" s="3">
        <f t="shared" si="675"/>
        <v>38.825289532293986</v>
      </c>
      <c r="J1806" s="13">
        <f t="shared" si="677"/>
        <v>44.309999999999995</v>
      </c>
      <c r="K1806" s="13">
        <f>tarifest3(A1806,$A$3,Param!$B$10,Param!$C$10,Param!$D$10,Param!$E$10,Param!$B$11,Param!$C$11,Param!$D$11,Param!$E$11)</f>
        <v>70441</v>
      </c>
      <c r="L1806" s="3">
        <f t="shared" si="686"/>
        <v>39.221046770601333</v>
      </c>
      <c r="M1806" s="3">
        <f>tarifest3grenz(A1806,$A$3,Param!$B$10,Param!$C$10,Param!$D$10,Param!$E$10,Param!$B$11,Param!$C$11,Param!$D$11,Param!$E$11)*100</f>
        <v>42</v>
      </c>
      <c r="N1806" s="3">
        <f t="shared" si="687"/>
        <v>56041</v>
      </c>
      <c r="O1806" s="3">
        <f t="shared" si="688"/>
        <v>31.203229398663694</v>
      </c>
      <c r="P1806" s="13">
        <f t="shared" si="678"/>
        <v>125719.99999999999</v>
      </c>
      <c r="Q1806" s="13">
        <f t="shared" si="689"/>
        <v>0</v>
      </c>
      <c r="R1806" s="13">
        <f>tarifest3(A1806-$K$3,$A$3,Param!$B$10,Param!$C$10,Param!$D$10,Param!$E$10,Param!$B$11,Param!$C$11,Param!$D$11,Param!$E$11)</f>
        <v>61801</v>
      </c>
      <c r="S1806" s="3">
        <f t="shared" si="690"/>
        <v>34.41035634743875</v>
      </c>
      <c r="T1806" s="3">
        <f>IF(A1806&lt;$K$3,$K$2,tarifest3grenz(A1806-$K$3,$A$3,Param!$B$10,Param!$C$10,Param!$D$10,Param!$E$10,Param!$B$11,Param!$C$11,Param!$D$11,Param!$E$11))*100</f>
        <v>42</v>
      </c>
      <c r="U1806" s="3">
        <f>MAX(K1806-tarifest3($K$3,$A$3,Param!$B$10,Param!$C$10,Param!$D$10,Param!$E$10,Param!$B$11,Param!$C$11,Param!$D$11,Param!$E$11),0)</f>
        <v>65211</v>
      </c>
      <c r="V1806" s="3">
        <f t="shared" si="691"/>
        <v>36.309020044543431</v>
      </c>
      <c r="W1806" s="3">
        <f t="shared" si="692"/>
        <v>42</v>
      </c>
      <c r="X1806" s="3">
        <f>soli3grenz(K1806,$A$3,Param!$J$9,Param!$J$10,Param!$J$11)*100</f>
        <v>5.5</v>
      </c>
      <c r="Y1806" s="13">
        <f t="shared" si="679"/>
        <v>65211</v>
      </c>
      <c r="Z1806" s="3">
        <f t="shared" si="693"/>
        <v>36.309020044543431</v>
      </c>
      <c r="AA1806" s="13">
        <f t="shared" si="680"/>
        <v>42</v>
      </c>
      <c r="AB1806" s="13">
        <f t="shared" si="681"/>
        <v>-4519.2200000000012</v>
      </c>
      <c r="AC1806" s="13">
        <f t="shared" si="682"/>
        <v>-2.5162694877505558</v>
      </c>
      <c r="AD1806" s="13">
        <f t="shared" si="683"/>
        <v>-2.3099999999999952</v>
      </c>
      <c r="AE1806" s="3">
        <f t="shared" si="684"/>
        <v>0</v>
      </c>
      <c r="AF1806" s="13">
        <f t="shared" si="673"/>
        <v>4519.2200000000012</v>
      </c>
      <c r="AG1806" s="13">
        <f t="shared" si="694"/>
        <v>2.5162694877505558</v>
      </c>
      <c r="AH1806" s="13">
        <f t="shared" si="674"/>
        <v>2.5162694877505558</v>
      </c>
    </row>
    <row r="1807" spans="1:34" x14ac:dyDescent="0.2">
      <c r="A1807" s="8">
        <f t="shared" si="695"/>
        <v>179700</v>
      </c>
      <c r="B1807" s="9">
        <f t="shared" si="672"/>
        <v>179.7</v>
      </c>
      <c r="C1807" s="13">
        <f>tarifest3(A1807,$A$3,Param!$B$5,Param!$C$5,Param!$D$5,Param!$E$5,Param!$B$6,Param!$C$6,Param!$D$6,Param!$E$6)</f>
        <v>66137</v>
      </c>
      <c r="D1807" s="3">
        <f t="shared" si="685"/>
        <v>36.804117974401777</v>
      </c>
      <c r="E1807" s="3">
        <f>tarifest3grenz(A1807,$A$3,Param!$B$5,Param!$C$5,Param!$D$5,Param!$E$5,Param!$B$6,Param!$C$6,Param!$D$6,Param!$E$6)*100</f>
        <v>42</v>
      </c>
      <c r="F1807" s="13">
        <f>soli3(C1807,$A$3,Param!$J$4,Param!$J$5,Param!$J$6)</f>
        <v>3637.53</v>
      </c>
      <c r="G1807" s="3">
        <f>soli3grenz(C1807,$A$3,Param!$J$4,Param!$J$5,Param!$J$6)*100</f>
        <v>5.5</v>
      </c>
      <c r="H1807" s="13">
        <f t="shared" si="676"/>
        <v>69774.53</v>
      </c>
      <c r="I1807" s="3">
        <f t="shared" si="675"/>
        <v>38.828341680578745</v>
      </c>
      <c r="J1807" s="13">
        <f t="shared" si="677"/>
        <v>44.309999999999995</v>
      </c>
      <c r="K1807" s="13">
        <f>tarifest3(A1807,$A$3,Param!$B$10,Param!$C$10,Param!$D$10,Param!$E$10,Param!$B$11,Param!$C$11,Param!$D$11,Param!$E$11)</f>
        <v>70483</v>
      </c>
      <c r="L1807" s="3">
        <f t="shared" si="686"/>
        <v>39.222593210907071</v>
      </c>
      <c r="M1807" s="3">
        <f>tarifest3grenz(A1807,$A$3,Param!$B$10,Param!$C$10,Param!$D$10,Param!$E$10,Param!$B$11,Param!$C$11,Param!$D$11,Param!$E$11)*100</f>
        <v>42</v>
      </c>
      <c r="N1807" s="3">
        <f t="shared" si="687"/>
        <v>56083</v>
      </c>
      <c r="O1807" s="3">
        <f t="shared" si="688"/>
        <v>31.209237618252644</v>
      </c>
      <c r="P1807" s="13">
        <f t="shared" si="678"/>
        <v>125789.99999999999</v>
      </c>
      <c r="Q1807" s="13">
        <f t="shared" si="689"/>
        <v>0</v>
      </c>
      <c r="R1807" s="13">
        <f>tarifest3(A1807-$K$3,$A$3,Param!$B$10,Param!$C$10,Param!$D$10,Param!$E$10,Param!$B$11,Param!$C$11,Param!$D$11,Param!$E$11)</f>
        <v>61843</v>
      </c>
      <c r="S1807" s="3">
        <f t="shared" si="690"/>
        <v>34.414579855314415</v>
      </c>
      <c r="T1807" s="3">
        <f>IF(A1807&lt;$K$3,$K$2,tarifest3grenz(A1807-$K$3,$A$3,Param!$B$10,Param!$C$10,Param!$D$10,Param!$E$10,Param!$B$11,Param!$C$11,Param!$D$11,Param!$E$11))*100</f>
        <v>42</v>
      </c>
      <c r="U1807" s="3">
        <f>MAX(K1807-tarifest3($K$3,$A$3,Param!$B$10,Param!$C$10,Param!$D$10,Param!$E$10,Param!$B$11,Param!$C$11,Param!$D$11,Param!$E$11),0)</f>
        <v>65253</v>
      </c>
      <c r="V1807" s="3">
        <f t="shared" si="691"/>
        <v>36.312186978297163</v>
      </c>
      <c r="W1807" s="3">
        <f t="shared" si="692"/>
        <v>42</v>
      </c>
      <c r="X1807" s="3">
        <f>soli3grenz(K1807,$A$3,Param!$J$9,Param!$J$10,Param!$J$11)*100</f>
        <v>5.5</v>
      </c>
      <c r="Y1807" s="13">
        <f t="shared" si="679"/>
        <v>65253</v>
      </c>
      <c r="Z1807" s="3">
        <f t="shared" si="693"/>
        <v>36.312186978297163</v>
      </c>
      <c r="AA1807" s="13">
        <f t="shared" si="680"/>
        <v>42</v>
      </c>
      <c r="AB1807" s="13">
        <f t="shared" si="681"/>
        <v>-4521.5299999999988</v>
      </c>
      <c r="AC1807" s="13">
        <f t="shared" si="682"/>
        <v>-2.5161547022815824</v>
      </c>
      <c r="AD1807" s="13">
        <f t="shared" si="683"/>
        <v>-2.3099999999999952</v>
      </c>
      <c r="AE1807" s="3">
        <f t="shared" si="684"/>
        <v>0</v>
      </c>
      <c r="AF1807" s="13">
        <f t="shared" si="673"/>
        <v>4521.5299999999988</v>
      </c>
      <c r="AG1807" s="13">
        <f t="shared" si="694"/>
        <v>2.5161547022815824</v>
      </c>
      <c r="AH1807" s="13">
        <f t="shared" si="674"/>
        <v>2.5161547022815824</v>
      </c>
    </row>
    <row r="1808" spans="1:34" x14ac:dyDescent="0.2">
      <c r="A1808" s="8">
        <f t="shared" si="695"/>
        <v>179800</v>
      </c>
      <c r="B1808" s="9">
        <f t="shared" si="672"/>
        <v>179.8</v>
      </c>
      <c r="C1808" s="13">
        <f>tarifest3(A1808,$A$3,Param!$B$5,Param!$C$5,Param!$D$5,Param!$E$5,Param!$B$6,Param!$C$6,Param!$D$6,Param!$E$6)</f>
        <v>66179</v>
      </c>
      <c r="D1808" s="3">
        <f t="shared" si="685"/>
        <v>36.807007786429367</v>
      </c>
      <c r="E1808" s="3">
        <f>tarifest3grenz(A1808,$A$3,Param!$B$5,Param!$C$5,Param!$D$5,Param!$E$5,Param!$B$6,Param!$C$6,Param!$D$6,Param!$E$6)*100</f>
        <v>42</v>
      </c>
      <c r="F1808" s="13">
        <f>soli3(C1808,$A$3,Param!$J$4,Param!$J$5,Param!$J$6)</f>
        <v>3639.84</v>
      </c>
      <c r="G1808" s="3">
        <f>soli3grenz(C1808,$A$3,Param!$J$4,Param!$J$5,Param!$J$6)*100</f>
        <v>5.5</v>
      </c>
      <c r="H1808" s="13">
        <f t="shared" si="676"/>
        <v>69818.84</v>
      </c>
      <c r="I1808" s="3">
        <f t="shared" si="675"/>
        <v>38.831390433815351</v>
      </c>
      <c r="J1808" s="13">
        <f t="shared" si="677"/>
        <v>44.309999999999995</v>
      </c>
      <c r="K1808" s="13">
        <f>tarifest3(A1808,$A$3,Param!$B$10,Param!$C$10,Param!$D$10,Param!$E$10,Param!$B$11,Param!$C$11,Param!$D$11,Param!$E$11)</f>
        <v>70525</v>
      </c>
      <c r="L1808" s="3">
        <f t="shared" si="686"/>
        <v>39.224137931034484</v>
      </c>
      <c r="M1808" s="3">
        <f>tarifest3grenz(A1808,$A$3,Param!$B$10,Param!$C$10,Param!$D$10,Param!$E$10,Param!$B$11,Param!$C$11,Param!$D$11,Param!$E$11)*100</f>
        <v>42</v>
      </c>
      <c r="N1808" s="3">
        <f t="shared" si="687"/>
        <v>56125</v>
      </c>
      <c r="O1808" s="3">
        <f t="shared" si="688"/>
        <v>31.215239154616242</v>
      </c>
      <c r="P1808" s="13">
        <f t="shared" si="678"/>
        <v>125859.99999999999</v>
      </c>
      <c r="Q1808" s="13">
        <f t="shared" si="689"/>
        <v>0</v>
      </c>
      <c r="R1808" s="13">
        <f>tarifest3(A1808-$K$3,$A$3,Param!$B$10,Param!$C$10,Param!$D$10,Param!$E$10,Param!$B$11,Param!$C$11,Param!$D$11,Param!$E$11)</f>
        <v>61885</v>
      </c>
      <c r="S1808" s="3">
        <f t="shared" si="690"/>
        <v>34.418798665183537</v>
      </c>
      <c r="T1808" s="3">
        <f>IF(A1808&lt;$K$3,$K$2,tarifest3grenz(A1808-$K$3,$A$3,Param!$B$10,Param!$C$10,Param!$D$10,Param!$E$10,Param!$B$11,Param!$C$11,Param!$D$11,Param!$E$11))*100</f>
        <v>42</v>
      </c>
      <c r="U1808" s="3">
        <f>MAX(K1808-tarifest3($K$3,$A$3,Param!$B$10,Param!$C$10,Param!$D$10,Param!$E$10,Param!$B$11,Param!$C$11,Param!$D$11,Param!$E$11),0)</f>
        <v>65295</v>
      </c>
      <c r="V1808" s="3">
        <f t="shared" si="691"/>
        <v>36.315350389321466</v>
      </c>
      <c r="W1808" s="3">
        <f t="shared" si="692"/>
        <v>42</v>
      </c>
      <c r="X1808" s="3">
        <f>soli3grenz(K1808,$A$3,Param!$J$9,Param!$J$10,Param!$J$11)*100</f>
        <v>5.5</v>
      </c>
      <c r="Y1808" s="13">
        <f t="shared" si="679"/>
        <v>65295</v>
      </c>
      <c r="Z1808" s="3">
        <f t="shared" si="693"/>
        <v>36.315350389321466</v>
      </c>
      <c r="AA1808" s="13">
        <f t="shared" si="680"/>
        <v>42</v>
      </c>
      <c r="AB1808" s="13">
        <f t="shared" si="681"/>
        <v>-4523.8399999999965</v>
      </c>
      <c r="AC1808" s="13">
        <f t="shared" si="682"/>
        <v>-2.5160400444938844</v>
      </c>
      <c r="AD1808" s="13">
        <f t="shared" si="683"/>
        <v>-2.3099999999999952</v>
      </c>
      <c r="AE1808" s="3">
        <f t="shared" si="684"/>
        <v>0</v>
      </c>
      <c r="AF1808" s="13">
        <f t="shared" si="673"/>
        <v>4523.8399999999965</v>
      </c>
      <c r="AG1808" s="13">
        <f t="shared" si="694"/>
        <v>2.5160400444938844</v>
      </c>
      <c r="AH1808" s="13">
        <f t="shared" si="674"/>
        <v>2.5160400444938844</v>
      </c>
    </row>
    <row r="1809" spans="1:34" x14ac:dyDescent="0.2">
      <c r="A1809" s="8">
        <f t="shared" si="695"/>
        <v>179900</v>
      </c>
      <c r="B1809" s="9">
        <f t="shared" si="672"/>
        <v>179.9</v>
      </c>
      <c r="C1809" s="13">
        <f>tarifest3(A1809,$A$3,Param!$B$5,Param!$C$5,Param!$D$5,Param!$E$5,Param!$B$6,Param!$C$6,Param!$D$6,Param!$E$6)</f>
        <v>66221</v>
      </c>
      <c r="D1809" s="3">
        <f t="shared" si="685"/>
        <v>36.809894385769873</v>
      </c>
      <c r="E1809" s="3">
        <f>tarifest3grenz(A1809,$A$3,Param!$B$5,Param!$C$5,Param!$D$5,Param!$E$5,Param!$B$6,Param!$C$6,Param!$D$6,Param!$E$6)*100</f>
        <v>42</v>
      </c>
      <c r="F1809" s="13">
        <f>soli3(C1809,$A$3,Param!$J$4,Param!$J$5,Param!$J$6)</f>
        <v>3642.15</v>
      </c>
      <c r="G1809" s="3">
        <f>soli3grenz(C1809,$A$3,Param!$J$4,Param!$J$5,Param!$J$6)*100</f>
        <v>5.5</v>
      </c>
      <c r="H1809" s="13">
        <f t="shared" si="676"/>
        <v>69863.149999999994</v>
      </c>
      <c r="I1809" s="3">
        <f t="shared" si="675"/>
        <v>38.834435797665364</v>
      </c>
      <c r="J1809" s="13">
        <f t="shared" si="677"/>
        <v>44.309999999999995</v>
      </c>
      <c r="K1809" s="13">
        <f>tarifest3(A1809,$A$3,Param!$B$10,Param!$C$10,Param!$D$10,Param!$E$10,Param!$B$11,Param!$C$11,Param!$D$11,Param!$E$11)</f>
        <v>70567</v>
      </c>
      <c r="L1809" s="3">
        <f t="shared" si="686"/>
        <v>39.225680933852139</v>
      </c>
      <c r="M1809" s="3">
        <f>tarifest3grenz(A1809,$A$3,Param!$B$10,Param!$C$10,Param!$D$10,Param!$E$10,Param!$B$11,Param!$C$11,Param!$D$11,Param!$E$11)*100</f>
        <v>42</v>
      </c>
      <c r="N1809" s="3">
        <f t="shared" si="687"/>
        <v>56167</v>
      </c>
      <c r="O1809" s="3">
        <f t="shared" si="688"/>
        <v>31.221234018899391</v>
      </c>
      <c r="P1809" s="13">
        <f t="shared" si="678"/>
        <v>125929.99999999999</v>
      </c>
      <c r="Q1809" s="13">
        <f t="shared" si="689"/>
        <v>0</v>
      </c>
      <c r="R1809" s="13">
        <f>tarifest3(A1809-$K$3,$A$3,Param!$B$10,Param!$C$10,Param!$D$10,Param!$E$10,Param!$B$11,Param!$C$11,Param!$D$11,Param!$E$11)</f>
        <v>61927</v>
      </c>
      <c r="S1809" s="3">
        <f t="shared" si="690"/>
        <v>34.423012784880491</v>
      </c>
      <c r="T1809" s="3">
        <f>IF(A1809&lt;$K$3,$K$2,tarifest3grenz(A1809-$K$3,$A$3,Param!$B$10,Param!$C$10,Param!$D$10,Param!$E$10,Param!$B$11,Param!$C$11,Param!$D$11,Param!$E$11))*100</f>
        <v>42</v>
      </c>
      <c r="U1809" s="3">
        <f>MAX(K1809-tarifest3($K$3,$A$3,Param!$B$10,Param!$C$10,Param!$D$10,Param!$E$10,Param!$B$11,Param!$C$11,Param!$D$11,Param!$E$11),0)</f>
        <v>65337</v>
      </c>
      <c r="V1809" s="3">
        <f t="shared" si="691"/>
        <v>36.318510283490831</v>
      </c>
      <c r="W1809" s="3">
        <f t="shared" si="692"/>
        <v>42</v>
      </c>
      <c r="X1809" s="3">
        <f>soli3grenz(K1809,$A$3,Param!$J$9,Param!$J$10,Param!$J$11)*100</f>
        <v>5.5</v>
      </c>
      <c r="Y1809" s="13">
        <f t="shared" si="679"/>
        <v>65337</v>
      </c>
      <c r="Z1809" s="3">
        <f t="shared" si="693"/>
        <v>36.318510283490831</v>
      </c>
      <c r="AA1809" s="13">
        <f t="shared" si="680"/>
        <v>42</v>
      </c>
      <c r="AB1809" s="13">
        <f t="shared" si="681"/>
        <v>-4526.1499999999942</v>
      </c>
      <c r="AC1809" s="13">
        <f t="shared" si="682"/>
        <v>-2.5159255141745334</v>
      </c>
      <c r="AD1809" s="13">
        <f t="shared" si="683"/>
        <v>-2.3099999999999952</v>
      </c>
      <c r="AE1809" s="3">
        <f t="shared" si="684"/>
        <v>0</v>
      </c>
      <c r="AF1809" s="13">
        <f t="shared" si="673"/>
        <v>4526.1499999999942</v>
      </c>
      <c r="AG1809" s="13">
        <f t="shared" si="694"/>
        <v>2.5159255141745334</v>
      </c>
      <c r="AH1809" s="13">
        <f t="shared" si="674"/>
        <v>2.5159255141745334</v>
      </c>
    </row>
    <row r="1810" spans="1:34" x14ac:dyDescent="0.2">
      <c r="A1810" s="8">
        <f t="shared" si="695"/>
        <v>180000</v>
      </c>
      <c r="B1810" s="9">
        <f t="shared" si="672"/>
        <v>180</v>
      </c>
      <c r="C1810" s="13">
        <f>tarifest3(A1810,$A$3,Param!$B$5,Param!$C$5,Param!$D$5,Param!$E$5,Param!$B$6,Param!$C$6,Param!$D$6,Param!$E$6)</f>
        <v>66263</v>
      </c>
      <c r="D1810" s="3">
        <f t="shared" si="685"/>
        <v>36.812777777777775</v>
      </c>
      <c r="E1810" s="3">
        <f>tarifest3grenz(A1810,$A$3,Param!$B$5,Param!$C$5,Param!$D$5,Param!$E$5,Param!$B$6,Param!$C$6,Param!$D$6,Param!$E$6)*100</f>
        <v>42</v>
      </c>
      <c r="F1810" s="13">
        <f>soli3(C1810,$A$3,Param!$J$4,Param!$J$5,Param!$J$6)</f>
        <v>3644.46</v>
      </c>
      <c r="G1810" s="3">
        <f>soli3grenz(C1810,$A$3,Param!$J$4,Param!$J$5,Param!$J$6)*100</f>
        <v>5.5</v>
      </c>
      <c r="H1810" s="13">
        <f t="shared" si="676"/>
        <v>69907.460000000006</v>
      </c>
      <c r="I1810" s="3">
        <f t="shared" si="675"/>
        <v>38.837477777777778</v>
      </c>
      <c r="J1810" s="13">
        <f t="shared" si="677"/>
        <v>44.309999999999995</v>
      </c>
      <c r="K1810" s="13">
        <f>tarifest3(A1810,$A$3,Param!$B$10,Param!$C$10,Param!$D$10,Param!$E$10,Param!$B$11,Param!$C$11,Param!$D$11,Param!$E$11)</f>
        <v>70609</v>
      </c>
      <c r="L1810" s="3">
        <f t="shared" si="686"/>
        <v>39.227222222222224</v>
      </c>
      <c r="M1810" s="3">
        <f>tarifest3grenz(A1810,$A$3,Param!$B$10,Param!$C$10,Param!$D$10,Param!$E$10,Param!$B$11,Param!$C$11,Param!$D$11,Param!$E$11)*100</f>
        <v>42</v>
      </c>
      <c r="N1810" s="3">
        <f t="shared" si="687"/>
        <v>56209</v>
      </c>
      <c r="O1810" s="3">
        <f t="shared" si="688"/>
        <v>31.227222222222224</v>
      </c>
      <c r="P1810" s="13">
        <f t="shared" si="678"/>
        <v>125999.99999999999</v>
      </c>
      <c r="Q1810" s="13">
        <f t="shared" si="689"/>
        <v>0</v>
      </c>
      <c r="R1810" s="13">
        <f>tarifest3(A1810-$K$3,$A$3,Param!$B$10,Param!$C$10,Param!$D$10,Param!$E$10,Param!$B$11,Param!$C$11,Param!$D$11,Param!$E$11)</f>
        <v>61969</v>
      </c>
      <c r="S1810" s="3">
        <f t="shared" si="690"/>
        <v>34.42722222222222</v>
      </c>
      <c r="T1810" s="3">
        <f>IF(A1810&lt;$K$3,$K$2,tarifest3grenz(A1810-$K$3,$A$3,Param!$B$10,Param!$C$10,Param!$D$10,Param!$E$10,Param!$B$11,Param!$C$11,Param!$D$11,Param!$E$11))*100</f>
        <v>42</v>
      </c>
      <c r="U1810" s="3">
        <f>MAX(K1810-tarifest3($K$3,$A$3,Param!$B$10,Param!$C$10,Param!$D$10,Param!$E$10,Param!$B$11,Param!$C$11,Param!$D$11,Param!$E$11),0)</f>
        <v>65379</v>
      </c>
      <c r="V1810" s="3">
        <f t="shared" si="691"/>
        <v>36.321666666666665</v>
      </c>
      <c r="W1810" s="3">
        <f t="shared" si="692"/>
        <v>42</v>
      </c>
      <c r="X1810" s="3">
        <f>soli3grenz(K1810,$A$3,Param!$J$9,Param!$J$10,Param!$J$11)*100</f>
        <v>5.5</v>
      </c>
      <c r="Y1810" s="13">
        <f t="shared" si="679"/>
        <v>65379</v>
      </c>
      <c r="Z1810" s="3">
        <f t="shared" si="693"/>
        <v>36.321666666666665</v>
      </c>
      <c r="AA1810" s="13">
        <f t="shared" si="680"/>
        <v>42</v>
      </c>
      <c r="AB1810" s="13">
        <f t="shared" si="681"/>
        <v>-4528.4600000000064</v>
      </c>
      <c r="AC1810" s="13">
        <f t="shared" si="682"/>
        <v>-2.5158111111111126</v>
      </c>
      <c r="AD1810" s="13">
        <f t="shared" si="683"/>
        <v>-2.3099999999999952</v>
      </c>
      <c r="AE1810" s="3">
        <f t="shared" si="684"/>
        <v>0</v>
      </c>
      <c r="AF1810" s="13">
        <f t="shared" si="673"/>
        <v>4528.4600000000064</v>
      </c>
      <c r="AG1810" s="13">
        <f t="shared" si="694"/>
        <v>2.5158111111111126</v>
      </c>
      <c r="AH1810" s="13">
        <f t="shared" si="674"/>
        <v>2.5158111111111126</v>
      </c>
    </row>
    <row r="1811" spans="1:34" x14ac:dyDescent="0.2">
      <c r="A1811" s="8">
        <f t="shared" si="695"/>
        <v>180100</v>
      </c>
      <c r="B1811" s="9">
        <f t="shared" si="672"/>
        <v>180.1</v>
      </c>
      <c r="C1811" s="13">
        <f>tarifest3(A1811,$A$3,Param!$B$5,Param!$C$5,Param!$D$5,Param!$E$5,Param!$B$6,Param!$C$6,Param!$D$6,Param!$E$6)</f>
        <v>66305</v>
      </c>
      <c r="D1811" s="3">
        <f t="shared" si="685"/>
        <v>36.815657967795666</v>
      </c>
      <c r="E1811" s="3">
        <f>tarifest3grenz(A1811,$A$3,Param!$B$5,Param!$C$5,Param!$D$5,Param!$E$5,Param!$B$6,Param!$C$6,Param!$D$6,Param!$E$6)*100</f>
        <v>42</v>
      </c>
      <c r="F1811" s="13">
        <f>soli3(C1811,$A$3,Param!$J$4,Param!$J$5,Param!$J$6)</f>
        <v>3646.77</v>
      </c>
      <c r="G1811" s="3">
        <f>soli3grenz(C1811,$A$3,Param!$J$4,Param!$J$5,Param!$J$6)*100</f>
        <v>5.5</v>
      </c>
      <c r="H1811" s="13">
        <f t="shared" si="676"/>
        <v>69951.77</v>
      </c>
      <c r="I1811" s="3">
        <f t="shared" si="675"/>
        <v>38.840516379789008</v>
      </c>
      <c r="J1811" s="13">
        <f t="shared" si="677"/>
        <v>44.309999999999995</v>
      </c>
      <c r="K1811" s="13">
        <f>tarifest3(A1811,$A$3,Param!$B$10,Param!$C$10,Param!$D$10,Param!$E$10,Param!$B$11,Param!$C$11,Param!$D$11,Param!$E$11)</f>
        <v>70651</v>
      </c>
      <c r="L1811" s="3">
        <f t="shared" si="686"/>
        <v>39.228761799000559</v>
      </c>
      <c r="M1811" s="3">
        <f>tarifest3grenz(A1811,$A$3,Param!$B$10,Param!$C$10,Param!$D$10,Param!$E$10,Param!$B$11,Param!$C$11,Param!$D$11,Param!$E$11)*100</f>
        <v>42</v>
      </c>
      <c r="N1811" s="3">
        <f t="shared" si="687"/>
        <v>56251</v>
      </c>
      <c r="O1811" s="3">
        <f t="shared" si="688"/>
        <v>31.233203775680181</v>
      </c>
      <c r="P1811" s="13">
        <f t="shared" si="678"/>
        <v>126069.99999999999</v>
      </c>
      <c r="Q1811" s="13">
        <f t="shared" si="689"/>
        <v>0</v>
      </c>
      <c r="R1811" s="13">
        <f>tarifest3(A1811-$K$3,$A$3,Param!$B$10,Param!$C$10,Param!$D$10,Param!$E$10,Param!$B$11,Param!$C$11,Param!$D$11,Param!$E$11)</f>
        <v>62011</v>
      </c>
      <c r="S1811" s="3">
        <f t="shared" si="690"/>
        <v>34.431426985008329</v>
      </c>
      <c r="T1811" s="3">
        <f>IF(A1811&lt;$K$3,$K$2,tarifest3grenz(A1811-$K$3,$A$3,Param!$B$10,Param!$C$10,Param!$D$10,Param!$E$10,Param!$B$11,Param!$C$11,Param!$D$11,Param!$E$11))*100</f>
        <v>42</v>
      </c>
      <c r="U1811" s="3">
        <f>MAX(K1811-tarifest3($K$3,$A$3,Param!$B$10,Param!$C$10,Param!$D$10,Param!$E$10,Param!$B$11,Param!$C$11,Param!$D$11,Param!$E$11),0)</f>
        <v>65421</v>
      </c>
      <c r="V1811" s="3">
        <f t="shared" si="691"/>
        <v>36.324819544697391</v>
      </c>
      <c r="W1811" s="3">
        <f t="shared" si="692"/>
        <v>42</v>
      </c>
      <c r="X1811" s="3">
        <f>soli3grenz(K1811,$A$3,Param!$J$9,Param!$J$10,Param!$J$11)*100</f>
        <v>5.5</v>
      </c>
      <c r="Y1811" s="13">
        <f t="shared" si="679"/>
        <v>65421</v>
      </c>
      <c r="Z1811" s="3">
        <f t="shared" si="693"/>
        <v>36.324819544697391</v>
      </c>
      <c r="AA1811" s="13">
        <f t="shared" si="680"/>
        <v>42</v>
      </c>
      <c r="AB1811" s="13">
        <f t="shared" si="681"/>
        <v>-4530.7700000000041</v>
      </c>
      <c r="AC1811" s="13">
        <f t="shared" si="682"/>
        <v>-2.5156968350916173</v>
      </c>
      <c r="AD1811" s="13">
        <f t="shared" si="683"/>
        <v>-2.3099999999999952</v>
      </c>
      <c r="AE1811" s="3">
        <f t="shared" si="684"/>
        <v>0</v>
      </c>
      <c r="AF1811" s="13">
        <f t="shared" si="673"/>
        <v>4530.7700000000041</v>
      </c>
      <c r="AG1811" s="13">
        <f t="shared" si="694"/>
        <v>2.5156968350916173</v>
      </c>
      <c r="AH1811" s="13">
        <f t="shared" si="674"/>
        <v>2.5156968350916173</v>
      </c>
    </row>
    <row r="1812" spans="1:34" x14ac:dyDescent="0.2">
      <c r="A1812" s="8">
        <f t="shared" si="695"/>
        <v>180200</v>
      </c>
      <c r="B1812" s="9">
        <f t="shared" si="672"/>
        <v>180.2</v>
      </c>
      <c r="C1812" s="13">
        <f>tarifest3(A1812,$A$3,Param!$B$5,Param!$C$5,Param!$D$5,Param!$E$5,Param!$B$6,Param!$C$6,Param!$D$6,Param!$E$6)</f>
        <v>66347</v>
      </c>
      <c r="D1812" s="3">
        <f t="shared" si="685"/>
        <v>36.818534961154278</v>
      </c>
      <c r="E1812" s="3">
        <f>tarifest3grenz(A1812,$A$3,Param!$B$5,Param!$C$5,Param!$D$5,Param!$E$5,Param!$B$6,Param!$C$6,Param!$D$6,Param!$E$6)*100</f>
        <v>42</v>
      </c>
      <c r="F1812" s="13">
        <f>soli3(C1812,$A$3,Param!$J$4,Param!$J$5,Param!$J$6)</f>
        <v>3649.08</v>
      </c>
      <c r="G1812" s="3">
        <f>soli3grenz(C1812,$A$3,Param!$J$4,Param!$J$5,Param!$J$6)*100</f>
        <v>5.5</v>
      </c>
      <c r="H1812" s="13">
        <f t="shared" si="676"/>
        <v>69996.08</v>
      </c>
      <c r="I1812" s="3">
        <f t="shared" si="675"/>
        <v>38.843551609322972</v>
      </c>
      <c r="J1812" s="13">
        <f t="shared" si="677"/>
        <v>44.309999999999995</v>
      </c>
      <c r="K1812" s="13">
        <f>tarifest3(A1812,$A$3,Param!$B$10,Param!$C$10,Param!$D$10,Param!$E$10,Param!$B$11,Param!$C$11,Param!$D$11,Param!$E$11)</f>
        <v>70693</v>
      </c>
      <c r="L1812" s="3">
        <f t="shared" si="686"/>
        <v>39.230299667036626</v>
      </c>
      <c r="M1812" s="3">
        <f>tarifest3grenz(A1812,$A$3,Param!$B$10,Param!$C$10,Param!$D$10,Param!$E$10,Param!$B$11,Param!$C$11,Param!$D$11,Param!$E$11)*100</f>
        <v>42</v>
      </c>
      <c r="N1812" s="3">
        <f t="shared" si="687"/>
        <v>56293</v>
      </c>
      <c r="O1812" s="3">
        <f t="shared" si="688"/>
        <v>31.239178690344062</v>
      </c>
      <c r="P1812" s="13">
        <f t="shared" si="678"/>
        <v>126139.99999999999</v>
      </c>
      <c r="Q1812" s="13">
        <f t="shared" si="689"/>
        <v>0</v>
      </c>
      <c r="R1812" s="13">
        <f>tarifest3(A1812-$K$3,$A$3,Param!$B$10,Param!$C$10,Param!$D$10,Param!$E$10,Param!$B$11,Param!$C$11,Param!$D$11,Param!$E$11)</f>
        <v>62053</v>
      </c>
      <c r="S1812" s="3">
        <f t="shared" si="690"/>
        <v>34.435627081021089</v>
      </c>
      <c r="T1812" s="3">
        <f>IF(A1812&lt;$K$3,$K$2,tarifest3grenz(A1812-$K$3,$A$3,Param!$B$10,Param!$C$10,Param!$D$10,Param!$E$10,Param!$B$11,Param!$C$11,Param!$D$11,Param!$E$11))*100</f>
        <v>42</v>
      </c>
      <c r="U1812" s="3">
        <f>MAX(K1812-tarifest3($K$3,$A$3,Param!$B$10,Param!$C$10,Param!$D$10,Param!$E$10,Param!$B$11,Param!$C$11,Param!$D$11,Param!$E$11),0)</f>
        <v>65463</v>
      </c>
      <c r="V1812" s="3">
        <f t="shared" si="691"/>
        <v>36.327968923418425</v>
      </c>
      <c r="W1812" s="3">
        <f t="shared" si="692"/>
        <v>42</v>
      </c>
      <c r="X1812" s="3">
        <f>soli3grenz(K1812,$A$3,Param!$J$9,Param!$J$10,Param!$J$11)*100</f>
        <v>5.5</v>
      </c>
      <c r="Y1812" s="13">
        <f t="shared" si="679"/>
        <v>65463</v>
      </c>
      <c r="Z1812" s="3">
        <f t="shared" si="693"/>
        <v>36.327968923418425</v>
      </c>
      <c r="AA1812" s="13">
        <f t="shared" si="680"/>
        <v>42</v>
      </c>
      <c r="AB1812" s="13">
        <f t="shared" si="681"/>
        <v>-4533.0800000000017</v>
      </c>
      <c r="AC1812" s="13">
        <f t="shared" si="682"/>
        <v>-2.5155826859045476</v>
      </c>
      <c r="AD1812" s="13">
        <f t="shared" si="683"/>
        <v>-2.3099999999999952</v>
      </c>
      <c r="AE1812" s="3">
        <f t="shared" si="684"/>
        <v>0</v>
      </c>
      <c r="AF1812" s="13">
        <f t="shared" si="673"/>
        <v>4533.0800000000017</v>
      </c>
      <c r="AG1812" s="13">
        <f t="shared" si="694"/>
        <v>2.5155826859045476</v>
      </c>
      <c r="AH1812" s="13">
        <f t="shared" si="674"/>
        <v>2.5155826859045476</v>
      </c>
    </row>
    <row r="1813" spans="1:34" x14ac:dyDescent="0.2">
      <c r="A1813" s="8">
        <f t="shared" si="695"/>
        <v>180300</v>
      </c>
      <c r="B1813" s="9">
        <f t="shared" si="672"/>
        <v>180.3</v>
      </c>
      <c r="C1813" s="13">
        <f>tarifest3(A1813,$A$3,Param!$B$5,Param!$C$5,Param!$D$5,Param!$E$5,Param!$B$6,Param!$C$6,Param!$D$6,Param!$E$6)</f>
        <v>66389</v>
      </c>
      <c r="D1813" s="3">
        <f t="shared" si="685"/>
        <v>36.821408763172492</v>
      </c>
      <c r="E1813" s="3">
        <f>tarifest3grenz(A1813,$A$3,Param!$B$5,Param!$C$5,Param!$D$5,Param!$E$5,Param!$B$6,Param!$C$6,Param!$D$6,Param!$E$6)*100</f>
        <v>42</v>
      </c>
      <c r="F1813" s="13">
        <f>soli3(C1813,$A$3,Param!$J$4,Param!$J$5,Param!$J$6)</f>
        <v>3651.39</v>
      </c>
      <c r="G1813" s="3">
        <f>soli3grenz(C1813,$A$3,Param!$J$4,Param!$J$5,Param!$J$6)*100</f>
        <v>5.5</v>
      </c>
      <c r="H1813" s="13">
        <f t="shared" si="676"/>
        <v>70040.39</v>
      </c>
      <c r="I1813" s="3">
        <f t="shared" si="675"/>
        <v>38.846583471991124</v>
      </c>
      <c r="J1813" s="13">
        <f t="shared" si="677"/>
        <v>44.309999999999995</v>
      </c>
      <c r="K1813" s="13">
        <f>tarifest3(A1813,$A$3,Param!$B$10,Param!$C$10,Param!$D$10,Param!$E$10,Param!$B$11,Param!$C$11,Param!$D$11,Param!$E$11)</f>
        <v>70735</v>
      </c>
      <c r="L1813" s="3">
        <f t="shared" si="686"/>
        <v>39.231835829173598</v>
      </c>
      <c r="M1813" s="3">
        <f>tarifest3grenz(A1813,$A$3,Param!$B$10,Param!$C$10,Param!$D$10,Param!$E$10,Param!$B$11,Param!$C$11,Param!$D$11,Param!$E$11)*100</f>
        <v>42</v>
      </c>
      <c r="N1813" s="3">
        <f t="shared" si="687"/>
        <v>56335</v>
      </c>
      <c r="O1813" s="3">
        <f t="shared" si="688"/>
        <v>31.245146977260124</v>
      </c>
      <c r="P1813" s="13">
        <f t="shared" si="678"/>
        <v>126209.99999999999</v>
      </c>
      <c r="Q1813" s="13">
        <f t="shared" si="689"/>
        <v>0</v>
      </c>
      <c r="R1813" s="13">
        <f>tarifest3(A1813-$K$3,$A$3,Param!$B$10,Param!$C$10,Param!$D$10,Param!$E$10,Param!$B$11,Param!$C$11,Param!$D$11,Param!$E$11)</f>
        <v>62095</v>
      </c>
      <c r="S1813" s="3">
        <f t="shared" si="690"/>
        <v>34.439822518025515</v>
      </c>
      <c r="T1813" s="3">
        <f>IF(A1813&lt;$K$3,$K$2,tarifest3grenz(A1813-$K$3,$A$3,Param!$B$10,Param!$C$10,Param!$D$10,Param!$E$10,Param!$B$11,Param!$C$11,Param!$D$11,Param!$E$11))*100</f>
        <v>42</v>
      </c>
      <c r="U1813" s="3">
        <f>MAX(K1813-tarifest3($K$3,$A$3,Param!$B$10,Param!$C$10,Param!$D$10,Param!$E$10,Param!$B$11,Param!$C$11,Param!$D$11,Param!$E$11),0)</f>
        <v>65505</v>
      </c>
      <c r="V1813" s="3">
        <f t="shared" si="691"/>
        <v>36.331114808652245</v>
      </c>
      <c r="W1813" s="3">
        <f t="shared" si="692"/>
        <v>42</v>
      </c>
      <c r="X1813" s="3">
        <f>soli3grenz(K1813,$A$3,Param!$J$9,Param!$J$10,Param!$J$11)*100</f>
        <v>5.5</v>
      </c>
      <c r="Y1813" s="13">
        <f t="shared" si="679"/>
        <v>65505</v>
      </c>
      <c r="Z1813" s="3">
        <f t="shared" si="693"/>
        <v>36.331114808652245</v>
      </c>
      <c r="AA1813" s="13">
        <f t="shared" si="680"/>
        <v>42</v>
      </c>
      <c r="AB1813" s="13">
        <f t="shared" si="681"/>
        <v>-4535.3899999999994</v>
      </c>
      <c r="AC1813" s="13">
        <f t="shared" si="682"/>
        <v>-2.5154686633388792</v>
      </c>
      <c r="AD1813" s="13">
        <f t="shared" si="683"/>
        <v>-2.3099999999999952</v>
      </c>
      <c r="AE1813" s="3">
        <f t="shared" si="684"/>
        <v>0</v>
      </c>
      <c r="AF1813" s="13">
        <f t="shared" si="673"/>
        <v>4535.3899999999994</v>
      </c>
      <c r="AG1813" s="13">
        <f t="shared" si="694"/>
        <v>2.5154686633388792</v>
      </c>
      <c r="AH1813" s="13">
        <f t="shared" si="674"/>
        <v>2.5154686633388792</v>
      </c>
    </row>
    <row r="1814" spans="1:34" x14ac:dyDescent="0.2">
      <c r="A1814" s="8">
        <f t="shared" si="695"/>
        <v>180400</v>
      </c>
      <c r="B1814" s="9">
        <f t="shared" si="672"/>
        <v>180.4</v>
      </c>
      <c r="C1814" s="13">
        <f>tarifest3(A1814,$A$3,Param!$B$5,Param!$C$5,Param!$D$5,Param!$E$5,Param!$B$6,Param!$C$6,Param!$D$6,Param!$E$6)</f>
        <v>66431</v>
      </c>
      <c r="D1814" s="3">
        <f t="shared" si="685"/>
        <v>36.824279379157424</v>
      </c>
      <c r="E1814" s="3">
        <f>tarifest3grenz(A1814,$A$3,Param!$B$5,Param!$C$5,Param!$D$5,Param!$E$5,Param!$B$6,Param!$C$6,Param!$D$6,Param!$E$6)*100</f>
        <v>42</v>
      </c>
      <c r="F1814" s="13">
        <f>soli3(C1814,$A$3,Param!$J$4,Param!$J$5,Param!$J$6)</f>
        <v>3653.7</v>
      </c>
      <c r="G1814" s="3">
        <f>soli3grenz(C1814,$A$3,Param!$J$4,Param!$J$5,Param!$J$6)*100</f>
        <v>5.5</v>
      </c>
      <c r="H1814" s="13">
        <f t="shared" si="676"/>
        <v>70084.7</v>
      </c>
      <c r="I1814" s="3">
        <f t="shared" si="675"/>
        <v>38.849611973392463</v>
      </c>
      <c r="J1814" s="13">
        <f t="shared" si="677"/>
        <v>44.309999999999995</v>
      </c>
      <c r="K1814" s="13">
        <f>tarifest3(A1814,$A$3,Param!$B$10,Param!$C$10,Param!$D$10,Param!$E$10,Param!$B$11,Param!$C$11,Param!$D$11,Param!$E$11)</f>
        <v>70777</v>
      </c>
      <c r="L1814" s="3">
        <f t="shared" si="686"/>
        <v>39.233370288248338</v>
      </c>
      <c r="M1814" s="3">
        <f>tarifest3grenz(A1814,$A$3,Param!$B$10,Param!$C$10,Param!$D$10,Param!$E$10,Param!$B$11,Param!$C$11,Param!$D$11,Param!$E$11)*100</f>
        <v>42</v>
      </c>
      <c r="N1814" s="3">
        <f t="shared" si="687"/>
        <v>56377</v>
      </c>
      <c r="O1814" s="3">
        <f t="shared" si="688"/>
        <v>31.25110864745011</v>
      </c>
      <c r="P1814" s="13">
        <f t="shared" si="678"/>
        <v>126279.99999999999</v>
      </c>
      <c r="Q1814" s="13">
        <f t="shared" si="689"/>
        <v>0</v>
      </c>
      <c r="R1814" s="13">
        <f>tarifest3(A1814-$K$3,$A$3,Param!$B$10,Param!$C$10,Param!$D$10,Param!$E$10,Param!$B$11,Param!$C$11,Param!$D$11,Param!$E$11)</f>
        <v>62137</v>
      </c>
      <c r="S1814" s="3">
        <f t="shared" si="690"/>
        <v>34.444013303769403</v>
      </c>
      <c r="T1814" s="3">
        <f>IF(A1814&lt;$K$3,$K$2,tarifest3grenz(A1814-$K$3,$A$3,Param!$B$10,Param!$C$10,Param!$D$10,Param!$E$10,Param!$B$11,Param!$C$11,Param!$D$11,Param!$E$11))*100</f>
        <v>42</v>
      </c>
      <c r="U1814" s="3">
        <f>MAX(K1814-tarifest3($K$3,$A$3,Param!$B$10,Param!$C$10,Param!$D$10,Param!$E$10,Param!$B$11,Param!$C$11,Param!$D$11,Param!$E$11),0)</f>
        <v>65547</v>
      </c>
      <c r="V1814" s="3">
        <f t="shared" si="691"/>
        <v>36.334257206208427</v>
      </c>
      <c r="W1814" s="3">
        <f t="shared" si="692"/>
        <v>42</v>
      </c>
      <c r="X1814" s="3">
        <f>soli3grenz(K1814,$A$3,Param!$J$9,Param!$J$10,Param!$J$11)*100</f>
        <v>5.5</v>
      </c>
      <c r="Y1814" s="13">
        <f t="shared" si="679"/>
        <v>65547</v>
      </c>
      <c r="Z1814" s="3">
        <f t="shared" si="693"/>
        <v>36.334257206208427</v>
      </c>
      <c r="AA1814" s="13">
        <f t="shared" si="680"/>
        <v>42</v>
      </c>
      <c r="AB1814" s="13">
        <f t="shared" si="681"/>
        <v>-4537.6999999999971</v>
      </c>
      <c r="AC1814" s="13">
        <f t="shared" si="682"/>
        <v>-2.5153547671840357</v>
      </c>
      <c r="AD1814" s="13">
        <f t="shared" si="683"/>
        <v>-2.3099999999999952</v>
      </c>
      <c r="AE1814" s="3">
        <f t="shared" si="684"/>
        <v>0</v>
      </c>
      <c r="AF1814" s="13">
        <f t="shared" si="673"/>
        <v>4537.6999999999971</v>
      </c>
      <c r="AG1814" s="13">
        <f t="shared" si="694"/>
        <v>2.5153547671840357</v>
      </c>
      <c r="AH1814" s="13">
        <f t="shared" si="674"/>
        <v>2.5153547671840357</v>
      </c>
    </row>
    <row r="1815" spans="1:34" x14ac:dyDescent="0.2">
      <c r="A1815" s="8">
        <f t="shared" si="695"/>
        <v>180500</v>
      </c>
      <c r="B1815" s="9">
        <f t="shared" si="672"/>
        <v>180.5</v>
      </c>
      <c r="C1815" s="13">
        <f>tarifest3(A1815,$A$3,Param!$B$5,Param!$C$5,Param!$D$5,Param!$E$5,Param!$B$6,Param!$C$6,Param!$D$6,Param!$E$6)</f>
        <v>66473</v>
      </c>
      <c r="D1815" s="3">
        <f t="shared" si="685"/>
        <v>36.827146814404429</v>
      </c>
      <c r="E1815" s="3">
        <f>tarifest3grenz(A1815,$A$3,Param!$B$5,Param!$C$5,Param!$D$5,Param!$E$5,Param!$B$6,Param!$C$6,Param!$D$6,Param!$E$6)*100</f>
        <v>42</v>
      </c>
      <c r="F1815" s="13">
        <f>soli3(C1815,$A$3,Param!$J$4,Param!$J$5,Param!$J$6)</f>
        <v>3656.01</v>
      </c>
      <c r="G1815" s="3">
        <f>soli3grenz(C1815,$A$3,Param!$J$4,Param!$J$5,Param!$J$6)*100</f>
        <v>5.5</v>
      </c>
      <c r="H1815" s="13">
        <f t="shared" si="676"/>
        <v>70129.009999999995</v>
      </c>
      <c r="I1815" s="3">
        <f t="shared" si="675"/>
        <v>38.852637119113567</v>
      </c>
      <c r="J1815" s="13">
        <f t="shared" si="677"/>
        <v>44.309999999999995</v>
      </c>
      <c r="K1815" s="13">
        <f>tarifest3(A1815,$A$3,Param!$B$10,Param!$C$10,Param!$D$10,Param!$E$10,Param!$B$11,Param!$C$11,Param!$D$11,Param!$E$11)</f>
        <v>70819</v>
      </c>
      <c r="L1815" s="3">
        <f t="shared" si="686"/>
        <v>39.234903047091414</v>
      </c>
      <c r="M1815" s="3">
        <f>tarifest3grenz(A1815,$A$3,Param!$B$10,Param!$C$10,Param!$D$10,Param!$E$10,Param!$B$11,Param!$C$11,Param!$D$11,Param!$E$11)*100</f>
        <v>42</v>
      </c>
      <c r="N1815" s="3">
        <f t="shared" si="687"/>
        <v>56419</v>
      </c>
      <c r="O1815" s="3">
        <f t="shared" si="688"/>
        <v>31.257063711911361</v>
      </c>
      <c r="P1815" s="13">
        <f t="shared" si="678"/>
        <v>126349.99999999999</v>
      </c>
      <c r="Q1815" s="13">
        <f t="shared" si="689"/>
        <v>0</v>
      </c>
      <c r="R1815" s="13">
        <f>tarifest3(A1815-$K$3,$A$3,Param!$B$10,Param!$C$10,Param!$D$10,Param!$E$10,Param!$B$11,Param!$C$11,Param!$D$11,Param!$E$11)</f>
        <v>62179</v>
      </c>
      <c r="S1815" s="3">
        <f t="shared" si="690"/>
        <v>34.448199445983377</v>
      </c>
      <c r="T1815" s="3">
        <f>IF(A1815&lt;$K$3,$K$2,tarifest3grenz(A1815-$K$3,$A$3,Param!$B$10,Param!$C$10,Param!$D$10,Param!$E$10,Param!$B$11,Param!$C$11,Param!$D$11,Param!$E$11))*100</f>
        <v>42</v>
      </c>
      <c r="U1815" s="3">
        <f>MAX(K1815-tarifest3($K$3,$A$3,Param!$B$10,Param!$C$10,Param!$D$10,Param!$E$10,Param!$B$11,Param!$C$11,Param!$D$11,Param!$E$11),0)</f>
        <v>65589</v>
      </c>
      <c r="V1815" s="3">
        <f t="shared" si="691"/>
        <v>36.337396121883657</v>
      </c>
      <c r="W1815" s="3">
        <f t="shared" si="692"/>
        <v>42</v>
      </c>
      <c r="X1815" s="3">
        <f>soli3grenz(K1815,$A$3,Param!$J$9,Param!$J$10,Param!$J$11)*100</f>
        <v>5.5</v>
      </c>
      <c r="Y1815" s="13">
        <f t="shared" si="679"/>
        <v>65589</v>
      </c>
      <c r="Z1815" s="3">
        <f t="shared" si="693"/>
        <v>36.337396121883657</v>
      </c>
      <c r="AA1815" s="13">
        <f t="shared" si="680"/>
        <v>42</v>
      </c>
      <c r="AB1815" s="13">
        <f t="shared" si="681"/>
        <v>-4540.0099999999948</v>
      </c>
      <c r="AC1815" s="13">
        <f t="shared" si="682"/>
        <v>-2.5152409972299097</v>
      </c>
      <c r="AD1815" s="13">
        <f t="shared" si="683"/>
        <v>-2.3099999999999952</v>
      </c>
      <c r="AE1815" s="3">
        <f t="shared" si="684"/>
        <v>0</v>
      </c>
      <c r="AF1815" s="13">
        <f t="shared" si="673"/>
        <v>4540.0099999999948</v>
      </c>
      <c r="AG1815" s="13">
        <f t="shared" si="694"/>
        <v>2.5152409972299097</v>
      </c>
      <c r="AH1815" s="13">
        <f t="shared" si="674"/>
        <v>2.5152409972299097</v>
      </c>
    </row>
    <row r="1816" spans="1:34" x14ac:dyDescent="0.2">
      <c r="A1816" s="8">
        <f t="shared" si="695"/>
        <v>180600</v>
      </c>
      <c r="B1816" s="9">
        <f t="shared" si="672"/>
        <v>180.6</v>
      </c>
      <c r="C1816" s="13">
        <f>tarifest3(A1816,$A$3,Param!$B$5,Param!$C$5,Param!$D$5,Param!$E$5,Param!$B$6,Param!$C$6,Param!$D$6,Param!$E$6)</f>
        <v>66515</v>
      </c>
      <c r="D1816" s="3">
        <f t="shared" si="685"/>
        <v>36.830011074197124</v>
      </c>
      <c r="E1816" s="3">
        <f>tarifest3grenz(A1816,$A$3,Param!$B$5,Param!$C$5,Param!$D$5,Param!$E$5,Param!$B$6,Param!$C$6,Param!$D$6,Param!$E$6)*100</f>
        <v>42</v>
      </c>
      <c r="F1816" s="13">
        <f>soli3(C1816,$A$3,Param!$J$4,Param!$J$5,Param!$J$6)</f>
        <v>3658.32</v>
      </c>
      <c r="G1816" s="3">
        <f>soli3grenz(C1816,$A$3,Param!$J$4,Param!$J$5,Param!$J$6)*100</f>
        <v>5.5</v>
      </c>
      <c r="H1816" s="13">
        <f t="shared" si="676"/>
        <v>70173.320000000007</v>
      </c>
      <c r="I1816" s="3">
        <f t="shared" si="675"/>
        <v>38.855658914728686</v>
      </c>
      <c r="J1816" s="13">
        <f t="shared" si="677"/>
        <v>44.309999999999995</v>
      </c>
      <c r="K1816" s="13">
        <f>tarifest3(A1816,$A$3,Param!$B$10,Param!$C$10,Param!$D$10,Param!$E$10,Param!$B$11,Param!$C$11,Param!$D$11,Param!$E$11)</f>
        <v>70861</v>
      </c>
      <c r="L1816" s="3">
        <f t="shared" si="686"/>
        <v>39.236434108527128</v>
      </c>
      <c r="M1816" s="3">
        <f>tarifest3grenz(A1816,$A$3,Param!$B$10,Param!$C$10,Param!$D$10,Param!$E$10,Param!$B$11,Param!$C$11,Param!$D$11,Param!$E$11)*100</f>
        <v>42</v>
      </c>
      <c r="N1816" s="3">
        <f t="shared" si="687"/>
        <v>56461</v>
      </c>
      <c r="O1816" s="3">
        <f t="shared" si="688"/>
        <v>31.263012181616833</v>
      </c>
      <c r="P1816" s="13">
        <f t="shared" si="678"/>
        <v>126419.99999999999</v>
      </c>
      <c r="Q1816" s="13">
        <f t="shared" si="689"/>
        <v>0</v>
      </c>
      <c r="R1816" s="13">
        <f>tarifest3(A1816-$K$3,$A$3,Param!$B$10,Param!$C$10,Param!$D$10,Param!$E$10,Param!$B$11,Param!$C$11,Param!$D$11,Param!$E$11)</f>
        <v>62221</v>
      </c>
      <c r="S1816" s="3">
        <f t="shared" si="690"/>
        <v>34.452380952380949</v>
      </c>
      <c r="T1816" s="3">
        <f>IF(A1816&lt;$K$3,$K$2,tarifest3grenz(A1816-$K$3,$A$3,Param!$B$10,Param!$C$10,Param!$D$10,Param!$E$10,Param!$B$11,Param!$C$11,Param!$D$11,Param!$E$11))*100</f>
        <v>42</v>
      </c>
      <c r="U1816" s="3">
        <f>MAX(K1816-tarifest3($K$3,$A$3,Param!$B$10,Param!$C$10,Param!$D$10,Param!$E$10,Param!$B$11,Param!$C$11,Param!$D$11,Param!$E$11),0)</f>
        <v>65631</v>
      </c>
      <c r="V1816" s="3">
        <f t="shared" si="691"/>
        <v>36.340531561461795</v>
      </c>
      <c r="W1816" s="3">
        <f t="shared" si="692"/>
        <v>42</v>
      </c>
      <c r="X1816" s="3">
        <f>soli3grenz(K1816,$A$3,Param!$J$9,Param!$J$10,Param!$J$11)*100</f>
        <v>5.5</v>
      </c>
      <c r="Y1816" s="13">
        <f t="shared" si="679"/>
        <v>65631</v>
      </c>
      <c r="Z1816" s="3">
        <f t="shared" si="693"/>
        <v>36.340531561461795</v>
      </c>
      <c r="AA1816" s="13">
        <f t="shared" si="680"/>
        <v>42</v>
      </c>
      <c r="AB1816" s="13">
        <f t="shared" si="681"/>
        <v>-4542.320000000007</v>
      </c>
      <c r="AC1816" s="13">
        <f t="shared" si="682"/>
        <v>-2.515127353266891</v>
      </c>
      <c r="AD1816" s="13">
        <f t="shared" si="683"/>
        <v>-2.3099999999999952</v>
      </c>
      <c r="AE1816" s="3">
        <f t="shared" si="684"/>
        <v>0</v>
      </c>
      <c r="AF1816" s="13">
        <f t="shared" si="673"/>
        <v>4542.320000000007</v>
      </c>
      <c r="AG1816" s="13">
        <f t="shared" si="694"/>
        <v>2.515127353266891</v>
      </c>
      <c r="AH1816" s="13">
        <f t="shared" si="674"/>
        <v>2.515127353266891</v>
      </c>
    </row>
    <row r="1817" spans="1:34" x14ac:dyDescent="0.2">
      <c r="A1817" s="8">
        <f t="shared" si="695"/>
        <v>180700</v>
      </c>
      <c r="B1817" s="9">
        <f t="shared" si="672"/>
        <v>180.7</v>
      </c>
      <c r="C1817" s="13">
        <f>tarifest3(A1817,$A$3,Param!$B$5,Param!$C$5,Param!$D$5,Param!$E$5,Param!$B$6,Param!$C$6,Param!$D$6,Param!$E$6)</f>
        <v>66557</v>
      </c>
      <c r="D1817" s="3">
        <f t="shared" si="685"/>
        <v>36.832872163807416</v>
      </c>
      <c r="E1817" s="3">
        <f>tarifest3grenz(A1817,$A$3,Param!$B$5,Param!$C$5,Param!$D$5,Param!$E$5,Param!$B$6,Param!$C$6,Param!$D$6,Param!$E$6)*100</f>
        <v>42</v>
      </c>
      <c r="F1817" s="13">
        <f>soli3(C1817,$A$3,Param!$J$4,Param!$J$5,Param!$J$6)</f>
        <v>3660.63</v>
      </c>
      <c r="G1817" s="3">
        <f>soli3grenz(C1817,$A$3,Param!$J$4,Param!$J$5,Param!$J$6)*100</f>
        <v>5.5</v>
      </c>
      <c r="H1817" s="13">
        <f t="shared" si="676"/>
        <v>70217.63</v>
      </c>
      <c r="I1817" s="3">
        <f t="shared" si="675"/>
        <v>38.858677365799672</v>
      </c>
      <c r="J1817" s="13">
        <f t="shared" si="677"/>
        <v>44.309999999999995</v>
      </c>
      <c r="K1817" s="13">
        <f>tarifest3(A1817,$A$3,Param!$B$10,Param!$C$10,Param!$D$10,Param!$E$10,Param!$B$11,Param!$C$11,Param!$D$11,Param!$E$11)</f>
        <v>70903</v>
      </c>
      <c r="L1817" s="3">
        <f t="shared" si="686"/>
        <v>39.237963475373547</v>
      </c>
      <c r="M1817" s="3">
        <f>tarifest3grenz(A1817,$A$3,Param!$B$10,Param!$C$10,Param!$D$10,Param!$E$10,Param!$B$11,Param!$C$11,Param!$D$11,Param!$E$11)*100</f>
        <v>42</v>
      </c>
      <c r="N1817" s="3">
        <f t="shared" si="687"/>
        <v>56503</v>
      </c>
      <c r="O1817" s="3">
        <f t="shared" si="688"/>
        <v>31.268954067515221</v>
      </c>
      <c r="P1817" s="13">
        <f t="shared" si="678"/>
        <v>126489.99999999999</v>
      </c>
      <c r="Q1817" s="13">
        <f t="shared" si="689"/>
        <v>0</v>
      </c>
      <c r="R1817" s="13">
        <f>tarifest3(A1817-$K$3,$A$3,Param!$B$10,Param!$C$10,Param!$D$10,Param!$E$10,Param!$B$11,Param!$C$11,Param!$D$11,Param!$E$11)</f>
        <v>62263</v>
      </c>
      <c r="S1817" s="3">
        <f t="shared" si="690"/>
        <v>34.456557830658554</v>
      </c>
      <c r="T1817" s="3">
        <f>IF(A1817&lt;$K$3,$K$2,tarifest3grenz(A1817-$K$3,$A$3,Param!$B$10,Param!$C$10,Param!$D$10,Param!$E$10,Param!$B$11,Param!$C$11,Param!$D$11,Param!$E$11))*100</f>
        <v>42</v>
      </c>
      <c r="U1817" s="3">
        <f>MAX(K1817-tarifest3($K$3,$A$3,Param!$B$10,Param!$C$10,Param!$D$10,Param!$E$10,Param!$B$11,Param!$C$11,Param!$D$11,Param!$E$11),0)</f>
        <v>65673</v>
      </c>
      <c r="V1817" s="3">
        <f t="shared" si="691"/>
        <v>36.34366353071389</v>
      </c>
      <c r="W1817" s="3">
        <f t="shared" si="692"/>
        <v>42</v>
      </c>
      <c r="X1817" s="3">
        <f>soli3grenz(K1817,$A$3,Param!$J$9,Param!$J$10,Param!$J$11)*100</f>
        <v>5.5</v>
      </c>
      <c r="Y1817" s="13">
        <f t="shared" si="679"/>
        <v>65673</v>
      </c>
      <c r="Z1817" s="3">
        <f t="shared" si="693"/>
        <v>36.34366353071389</v>
      </c>
      <c r="AA1817" s="13">
        <f t="shared" si="680"/>
        <v>42</v>
      </c>
      <c r="AB1817" s="13">
        <f t="shared" si="681"/>
        <v>-4544.6300000000047</v>
      </c>
      <c r="AC1817" s="13">
        <f t="shared" si="682"/>
        <v>-2.5150138350857816</v>
      </c>
      <c r="AD1817" s="13">
        <f t="shared" si="683"/>
        <v>-2.3099999999999952</v>
      </c>
      <c r="AE1817" s="3">
        <f t="shared" si="684"/>
        <v>0</v>
      </c>
      <c r="AF1817" s="13">
        <f t="shared" si="673"/>
        <v>4544.6300000000047</v>
      </c>
      <c r="AG1817" s="13">
        <f t="shared" si="694"/>
        <v>2.5150138350857816</v>
      </c>
      <c r="AH1817" s="13">
        <f t="shared" si="674"/>
        <v>2.5150138350857816</v>
      </c>
    </row>
    <row r="1818" spans="1:34" x14ac:dyDescent="0.2">
      <c r="A1818" s="8">
        <f t="shared" si="695"/>
        <v>180800</v>
      </c>
      <c r="B1818" s="9">
        <f t="shared" si="672"/>
        <v>180.8</v>
      </c>
      <c r="C1818" s="13">
        <f>tarifest3(A1818,$A$3,Param!$B$5,Param!$C$5,Param!$D$5,Param!$E$5,Param!$B$6,Param!$C$6,Param!$D$6,Param!$E$6)</f>
        <v>66599</v>
      </c>
      <c r="D1818" s="3">
        <f t="shared" si="685"/>
        <v>36.835730088495581</v>
      </c>
      <c r="E1818" s="3">
        <f>tarifest3grenz(A1818,$A$3,Param!$B$5,Param!$C$5,Param!$D$5,Param!$E$5,Param!$B$6,Param!$C$6,Param!$D$6,Param!$E$6)*100</f>
        <v>42</v>
      </c>
      <c r="F1818" s="13">
        <f>soli3(C1818,$A$3,Param!$J$4,Param!$J$5,Param!$J$6)</f>
        <v>3662.94</v>
      </c>
      <c r="G1818" s="3">
        <f>soli3grenz(C1818,$A$3,Param!$J$4,Param!$J$5,Param!$J$6)*100</f>
        <v>5.5</v>
      </c>
      <c r="H1818" s="13">
        <f t="shared" si="676"/>
        <v>70261.94</v>
      </c>
      <c r="I1818" s="3">
        <f t="shared" si="675"/>
        <v>38.861692477876112</v>
      </c>
      <c r="J1818" s="13">
        <f t="shared" si="677"/>
        <v>44.309999999999995</v>
      </c>
      <c r="K1818" s="13">
        <f>tarifest3(A1818,$A$3,Param!$B$10,Param!$C$10,Param!$D$10,Param!$E$10,Param!$B$11,Param!$C$11,Param!$D$11,Param!$E$11)</f>
        <v>70945</v>
      </c>
      <c r="L1818" s="3">
        <f t="shared" si="686"/>
        <v>39.239491150442483</v>
      </c>
      <c r="M1818" s="3">
        <f>tarifest3grenz(A1818,$A$3,Param!$B$10,Param!$C$10,Param!$D$10,Param!$E$10,Param!$B$11,Param!$C$11,Param!$D$11,Param!$E$11)*100</f>
        <v>42</v>
      </c>
      <c r="N1818" s="3">
        <f t="shared" si="687"/>
        <v>56545</v>
      </c>
      <c r="O1818" s="3">
        <f t="shared" si="688"/>
        <v>31.274889380530972</v>
      </c>
      <c r="P1818" s="13">
        <f t="shared" si="678"/>
        <v>126559.99999999999</v>
      </c>
      <c r="Q1818" s="13">
        <f t="shared" si="689"/>
        <v>0</v>
      </c>
      <c r="R1818" s="13">
        <f>tarifest3(A1818-$K$3,$A$3,Param!$B$10,Param!$C$10,Param!$D$10,Param!$E$10,Param!$B$11,Param!$C$11,Param!$D$11,Param!$E$11)</f>
        <v>62305</v>
      </c>
      <c r="S1818" s="3">
        <f t="shared" si="690"/>
        <v>34.460730088495573</v>
      </c>
      <c r="T1818" s="3">
        <f>IF(A1818&lt;$K$3,$K$2,tarifest3grenz(A1818-$K$3,$A$3,Param!$B$10,Param!$C$10,Param!$D$10,Param!$E$10,Param!$B$11,Param!$C$11,Param!$D$11,Param!$E$11))*100</f>
        <v>42</v>
      </c>
      <c r="U1818" s="3">
        <f>MAX(K1818-tarifest3($K$3,$A$3,Param!$B$10,Param!$C$10,Param!$D$10,Param!$E$10,Param!$B$11,Param!$C$11,Param!$D$11,Param!$E$11),0)</f>
        <v>65715</v>
      </c>
      <c r="V1818" s="3">
        <f t="shared" si="691"/>
        <v>36.346792035398231</v>
      </c>
      <c r="W1818" s="3">
        <f t="shared" si="692"/>
        <v>42</v>
      </c>
      <c r="X1818" s="3">
        <f>soli3grenz(K1818,$A$3,Param!$J$9,Param!$J$10,Param!$J$11)*100</f>
        <v>5.5</v>
      </c>
      <c r="Y1818" s="13">
        <f t="shared" si="679"/>
        <v>65715</v>
      </c>
      <c r="Z1818" s="3">
        <f t="shared" si="693"/>
        <v>36.346792035398231</v>
      </c>
      <c r="AA1818" s="13">
        <f t="shared" si="680"/>
        <v>42</v>
      </c>
      <c r="AB1818" s="13">
        <f t="shared" si="681"/>
        <v>-4546.9400000000023</v>
      </c>
      <c r="AC1818" s="13">
        <f t="shared" si="682"/>
        <v>-2.5149004424778809</v>
      </c>
      <c r="AD1818" s="13">
        <f t="shared" si="683"/>
        <v>-2.3099999999999952</v>
      </c>
      <c r="AE1818" s="3">
        <f t="shared" si="684"/>
        <v>0</v>
      </c>
      <c r="AF1818" s="13">
        <f t="shared" si="673"/>
        <v>4546.9400000000023</v>
      </c>
      <c r="AG1818" s="13">
        <f t="shared" si="694"/>
        <v>2.5149004424778809</v>
      </c>
      <c r="AH1818" s="13">
        <f t="shared" si="674"/>
        <v>2.5149004424778809</v>
      </c>
    </row>
    <row r="1819" spans="1:34" x14ac:dyDescent="0.2">
      <c r="A1819" s="8">
        <f t="shared" si="695"/>
        <v>180900</v>
      </c>
      <c r="B1819" s="9">
        <f t="shared" si="672"/>
        <v>180.9</v>
      </c>
      <c r="C1819" s="13">
        <f>tarifest3(A1819,$A$3,Param!$B$5,Param!$C$5,Param!$D$5,Param!$E$5,Param!$B$6,Param!$C$6,Param!$D$6,Param!$E$6)</f>
        <v>66641</v>
      </c>
      <c r="D1819" s="3">
        <f t="shared" si="685"/>
        <v>36.838584853510227</v>
      </c>
      <c r="E1819" s="3">
        <f>tarifest3grenz(A1819,$A$3,Param!$B$5,Param!$C$5,Param!$D$5,Param!$E$5,Param!$B$6,Param!$C$6,Param!$D$6,Param!$E$6)*100</f>
        <v>42</v>
      </c>
      <c r="F1819" s="13">
        <f>soli3(C1819,$A$3,Param!$J$4,Param!$J$5,Param!$J$6)</f>
        <v>3665.25</v>
      </c>
      <c r="G1819" s="3">
        <f>soli3grenz(C1819,$A$3,Param!$J$4,Param!$J$5,Param!$J$6)*100</f>
        <v>5.5</v>
      </c>
      <c r="H1819" s="13">
        <f t="shared" si="676"/>
        <v>70306.25</v>
      </c>
      <c r="I1819" s="3">
        <f t="shared" si="675"/>
        <v>38.864704256495301</v>
      </c>
      <c r="J1819" s="13">
        <f t="shared" si="677"/>
        <v>44.309999999999995</v>
      </c>
      <c r="K1819" s="13">
        <f>tarifest3(A1819,$A$3,Param!$B$10,Param!$C$10,Param!$D$10,Param!$E$10,Param!$B$11,Param!$C$11,Param!$D$11,Param!$E$11)</f>
        <v>70987</v>
      </c>
      <c r="L1819" s="3">
        <f t="shared" si="686"/>
        <v>39.241017136539526</v>
      </c>
      <c r="M1819" s="3">
        <f>tarifest3grenz(A1819,$A$3,Param!$B$10,Param!$C$10,Param!$D$10,Param!$E$10,Param!$B$11,Param!$C$11,Param!$D$11,Param!$E$11)*100</f>
        <v>42</v>
      </c>
      <c r="N1819" s="3">
        <f t="shared" si="687"/>
        <v>56587</v>
      </c>
      <c r="O1819" s="3">
        <f t="shared" si="688"/>
        <v>31.280818131564402</v>
      </c>
      <c r="P1819" s="13">
        <f t="shared" si="678"/>
        <v>126629.99999999999</v>
      </c>
      <c r="Q1819" s="13">
        <f t="shared" si="689"/>
        <v>0</v>
      </c>
      <c r="R1819" s="13">
        <f>tarifest3(A1819-$K$3,$A$3,Param!$B$10,Param!$C$10,Param!$D$10,Param!$E$10,Param!$B$11,Param!$C$11,Param!$D$11,Param!$E$11)</f>
        <v>62347</v>
      </c>
      <c r="S1819" s="3">
        <f t="shared" si="690"/>
        <v>34.464897733554452</v>
      </c>
      <c r="T1819" s="3">
        <f>IF(A1819&lt;$K$3,$K$2,tarifest3grenz(A1819-$K$3,$A$3,Param!$B$10,Param!$C$10,Param!$D$10,Param!$E$10,Param!$B$11,Param!$C$11,Param!$D$11,Param!$E$11))*100</f>
        <v>42</v>
      </c>
      <c r="U1819" s="3">
        <f>MAX(K1819-tarifest3($K$3,$A$3,Param!$B$10,Param!$C$10,Param!$D$10,Param!$E$10,Param!$B$11,Param!$C$11,Param!$D$11,Param!$E$11),0)</f>
        <v>65757</v>
      </c>
      <c r="V1819" s="3">
        <f t="shared" si="691"/>
        <v>36.349917081260365</v>
      </c>
      <c r="W1819" s="3">
        <f t="shared" si="692"/>
        <v>42</v>
      </c>
      <c r="X1819" s="3">
        <f>soli3grenz(K1819,$A$3,Param!$J$9,Param!$J$10,Param!$J$11)*100</f>
        <v>5.5</v>
      </c>
      <c r="Y1819" s="13">
        <f t="shared" si="679"/>
        <v>65757</v>
      </c>
      <c r="Z1819" s="3">
        <f t="shared" si="693"/>
        <v>36.349917081260365</v>
      </c>
      <c r="AA1819" s="13">
        <f t="shared" si="680"/>
        <v>42</v>
      </c>
      <c r="AB1819" s="13">
        <f t="shared" si="681"/>
        <v>-4549.25</v>
      </c>
      <c r="AC1819" s="13">
        <f t="shared" si="682"/>
        <v>-2.514787175234936</v>
      </c>
      <c r="AD1819" s="13">
        <f t="shared" si="683"/>
        <v>-2.3099999999999952</v>
      </c>
      <c r="AE1819" s="3">
        <f t="shared" si="684"/>
        <v>0</v>
      </c>
      <c r="AF1819" s="13">
        <f t="shared" si="673"/>
        <v>4549.25</v>
      </c>
      <c r="AG1819" s="13">
        <f t="shared" si="694"/>
        <v>2.514787175234936</v>
      </c>
      <c r="AH1819" s="13">
        <f t="shared" si="674"/>
        <v>2.514787175234936</v>
      </c>
    </row>
    <row r="1820" spans="1:34" x14ac:dyDescent="0.2">
      <c r="A1820" s="8">
        <f t="shared" si="695"/>
        <v>181000</v>
      </c>
      <c r="B1820" s="9">
        <f t="shared" si="672"/>
        <v>181</v>
      </c>
      <c r="C1820" s="13">
        <f>tarifest3(A1820,$A$3,Param!$B$5,Param!$C$5,Param!$D$5,Param!$E$5,Param!$B$6,Param!$C$6,Param!$D$6,Param!$E$6)</f>
        <v>66683</v>
      </c>
      <c r="D1820" s="3">
        <f t="shared" si="685"/>
        <v>36.841436464088396</v>
      </c>
      <c r="E1820" s="3">
        <f>tarifest3grenz(A1820,$A$3,Param!$B$5,Param!$C$5,Param!$D$5,Param!$E$5,Param!$B$6,Param!$C$6,Param!$D$6,Param!$E$6)*100</f>
        <v>42</v>
      </c>
      <c r="F1820" s="13">
        <f>soli3(C1820,$A$3,Param!$J$4,Param!$J$5,Param!$J$6)</f>
        <v>3667.56</v>
      </c>
      <c r="G1820" s="3">
        <f>soli3grenz(C1820,$A$3,Param!$J$4,Param!$J$5,Param!$J$6)*100</f>
        <v>5.5</v>
      </c>
      <c r="H1820" s="13">
        <f t="shared" si="676"/>
        <v>70350.559999999998</v>
      </c>
      <c r="I1820" s="3">
        <f t="shared" si="675"/>
        <v>38.867712707182314</v>
      </c>
      <c r="J1820" s="13">
        <f t="shared" si="677"/>
        <v>44.309999999999995</v>
      </c>
      <c r="K1820" s="13">
        <f>tarifest3(A1820,$A$3,Param!$B$10,Param!$C$10,Param!$D$10,Param!$E$10,Param!$B$11,Param!$C$11,Param!$D$11,Param!$E$11)</f>
        <v>71029</v>
      </c>
      <c r="L1820" s="3">
        <f t="shared" si="686"/>
        <v>39.242541436464087</v>
      </c>
      <c r="M1820" s="3">
        <f>tarifest3grenz(A1820,$A$3,Param!$B$10,Param!$C$10,Param!$D$10,Param!$E$10,Param!$B$11,Param!$C$11,Param!$D$11,Param!$E$11)*100</f>
        <v>42</v>
      </c>
      <c r="N1820" s="3">
        <f t="shared" si="687"/>
        <v>56629</v>
      </c>
      <c r="O1820" s="3">
        <f t="shared" si="688"/>
        <v>31.286740331491714</v>
      </c>
      <c r="P1820" s="13">
        <f t="shared" si="678"/>
        <v>126699.99999999999</v>
      </c>
      <c r="Q1820" s="13">
        <f t="shared" si="689"/>
        <v>0</v>
      </c>
      <c r="R1820" s="13">
        <f>tarifest3(A1820-$K$3,$A$3,Param!$B$10,Param!$C$10,Param!$D$10,Param!$E$10,Param!$B$11,Param!$C$11,Param!$D$11,Param!$E$11)</f>
        <v>62389</v>
      </c>
      <c r="S1820" s="3">
        <f t="shared" si="690"/>
        <v>34.469060773480663</v>
      </c>
      <c r="T1820" s="3">
        <f>IF(A1820&lt;$K$3,$K$2,tarifest3grenz(A1820-$K$3,$A$3,Param!$B$10,Param!$C$10,Param!$D$10,Param!$E$10,Param!$B$11,Param!$C$11,Param!$D$11,Param!$E$11))*100</f>
        <v>42</v>
      </c>
      <c r="U1820" s="3">
        <f>MAX(K1820-tarifest3($K$3,$A$3,Param!$B$10,Param!$C$10,Param!$D$10,Param!$E$10,Param!$B$11,Param!$C$11,Param!$D$11,Param!$E$11),0)</f>
        <v>65799</v>
      </c>
      <c r="V1820" s="3">
        <f t="shared" si="691"/>
        <v>36.353038674033151</v>
      </c>
      <c r="W1820" s="3">
        <f t="shared" si="692"/>
        <v>42</v>
      </c>
      <c r="X1820" s="3">
        <f>soli3grenz(K1820,$A$3,Param!$J$9,Param!$J$10,Param!$J$11)*100</f>
        <v>5.5</v>
      </c>
      <c r="Y1820" s="13">
        <f t="shared" si="679"/>
        <v>65799</v>
      </c>
      <c r="Z1820" s="3">
        <f t="shared" si="693"/>
        <v>36.353038674033151</v>
      </c>
      <c r="AA1820" s="13">
        <f t="shared" si="680"/>
        <v>42</v>
      </c>
      <c r="AB1820" s="13">
        <f t="shared" si="681"/>
        <v>-4551.5599999999977</v>
      </c>
      <c r="AC1820" s="13">
        <f t="shared" si="682"/>
        <v>-2.5146740331491628</v>
      </c>
      <c r="AD1820" s="13">
        <f t="shared" si="683"/>
        <v>-2.3099999999999952</v>
      </c>
      <c r="AE1820" s="3">
        <f t="shared" si="684"/>
        <v>0</v>
      </c>
      <c r="AF1820" s="13">
        <f t="shared" si="673"/>
        <v>4551.5599999999977</v>
      </c>
      <c r="AG1820" s="13">
        <f t="shared" si="694"/>
        <v>2.5146740331491628</v>
      </c>
      <c r="AH1820" s="13">
        <f t="shared" si="674"/>
        <v>2.5146740331491628</v>
      </c>
    </row>
    <row r="1821" spans="1:34" x14ac:dyDescent="0.2">
      <c r="A1821" s="8">
        <f t="shared" si="695"/>
        <v>181100</v>
      </c>
      <c r="B1821" s="9">
        <f t="shared" si="672"/>
        <v>181.1</v>
      </c>
      <c r="C1821" s="13">
        <f>tarifest3(A1821,$A$3,Param!$B$5,Param!$C$5,Param!$D$5,Param!$E$5,Param!$B$6,Param!$C$6,Param!$D$6,Param!$E$6)</f>
        <v>66725</v>
      </c>
      <c r="D1821" s="3">
        <f t="shared" si="685"/>
        <v>36.844284925455554</v>
      </c>
      <c r="E1821" s="3">
        <f>tarifest3grenz(A1821,$A$3,Param!$B$5,Param!$C$5,Param!$D$5,Param!$E$5,Param!$B$6,Param!$C$6,Param!$D$6,Param!$E$6)*100</f>
        <v>42</v>
      </c>
      <c r="F1821" s="13">
        <f>soli3(C1821,$A$3,Param!$J$4,Param!$J$5,Param!$J$6)</f>
        <v>3669.87</v>
      </c>
      <c r="G1821" s="3">
        <f>soli3grenz(C1821,$A$3,Param!$J$4,Param!$J$5,Param!$J$6)*100</f>
        <v>5.5</v>
      </c>
      <c r="H1821" s="13">
        <f t="shared" si="676"/>
        <v>70394.87</v>
      </c>
      <c r="I1821" s="3">
        <f t="shared" si="675"/>
        <v>38.870717835450023</v>
      </c>
      <c r="J1821" s="13">
        <f t="shared" si="677"/>
        <v>44.309999999999995</v>
      </c>
      <c r="K1821" s="13">
        <f>tarifest3(A1821,$A$3,Param!$B$10,Param!$C$10,Param!$D$10,Param!$E$10,Param!$B$11,Param!$C$11,Param!$D$11,Param!$E$11)</f>
        <v>71071</v>
      </c>
      <c r="L1821" s="3">
        <f t="shared" si="686"/>
        <v>39.244064053009389</v>
      </c>
      <c r="M1821" s="3">
        <f>tarifest3grenz(A1821,$A$3,Param!$B$10,Param!$C$10,Param!$D$10,Param!$E$10,Param!$B$11,Param!$C$11,Param!$D$11,Param!$E$11)*100</f>
        <v>42</v>
      </c>
      <c r="N1821" s="3">
        <f t="shared" si="687"/>
        <v>56671</v>
      </c>
      <c r="O1821" s="3">
        <f t="shared" si="688"/>
        <v>31.292655991165102</v>
      </c>
      <c r="P1821" s="13">
        <f t="shared" si="678"/>
        <v>126769.99999999999</v>
      </c>
      <c r="Q1821" s="13">
        <f t="shared" si="689"/>
        <v>0</v>
      </c>
      <c r="R1821" s="13">
        <f>tarifest3(A1821-$K$3,$A$3,Param!$B$10,Param!$C$10,Param!$D$10,Param!$E$10,Param!$B$11,Param!$C$11,Param!$D$11,Param!$E$11)</f>
        <v>62431</v>
      </c>
      <c r="S1821" s="3">
        <f t="shared" si="690"/>
        <v>34.473219215902816</v>
      </c>
      <c r="T1821" s="3">
        <f>IF(A1821&lt;$K$3,$K$2,tarifest3grenz(A1821-$K$3,$A$3,Param!$B$10,Param!$C$10,Param!$D$10,Param!$E$10,Param!$B$11,Param!$C$11,Param!$D$11,Param!$E$11))*100</f>
        <v>42</v>
      </c>
      <c r="U1821" s="3">
        <f>MAX(K1821-tarifest3($K$3,$A$3,Param!$B$10,Param!$C$10,Param!$D$10,Param!$E$10,Param!$B$11,Param!$C$11,Param!$D$11,Param!$E$11),0)</f>
        <v>65841</v>
      </c>
      <c r="V1821" s="3">
        <f t="shared" si="691"/>
        <v>36.356156819436777</v>
      </c>
      <c r="W1821" s="3">
        <f t="shared" si="692"/>
        <v>42</v>
      </c>
      <c r="X1821" s="3">
        <f>soli3grenz(K1821,$A$3,Param!$J$9,Param!$J$10,Param!$J$11)*100</f>
        <v>5.5</v>
      </c>
      <c r="Y1821" s="13">
        <f t="shared" si="679"/>
        <v>65841</v>
      </c>
      <c r="Z1821" s="3">
        <f t="shared" si="693"/>
        <v>36.356156819436777</v>
      </c>
      <c r="AA1821" s="13">
        <f t="shared" si="680"/>
        <v>42</v>
      </c>
      <c r="AB1821" s="13">
        <f t="shared" si="681"/>
        <v>-4553.8699999999953</v>
      </c>
      <c r="AC1821" s="13">
        <f t="shared" si="682"/>
        <v>-2.5145610160132463</v>
      </c>
      <c r="AD1821" s="13">
        <f t="shared" si="683"/>
        <v>-2.3099999999999952</v>
      </c>
      <c r="AE1821" s="3">
        <f t="shared" si="684"/>
        <v>0</v>
      </c>
      <c r="AF1821" s="13">
        <f t="shared" si="673"/>
        <v>4553.8699999999953</v>
      </c>
      <c r="AG1821" s="13">
        <f t="shared" si="694"/>
        <v>2.5145610160132463</v>
      </c>
      <c r="AH1821" s="13">
        <f t="shared" si="674"/>
        <v>2.5145610160132463</v>
      </c>
    </row>
    <row r="1822" spans="1:34" x14ac:dyDescent="0.2">
      <c r="A1822" s="8">
        <f t="shared" si="695"/>
        <v>181200</v>
      </c>
      <c r="B1822" s="9">
        <f t="shared" si="672"/>
        <v>181.2</v>
      </c>
      <c r="C1822" s="13">
        <f>tarifest3(A1822,$A$3,Param!$B$5,Param!$C$5,Param!$D$5,Param!$E$5,Param!$B$6,Param!$C$6,Param!$D$6,Param!$E$6)</f>
        <v>66767</v>
      </c>
      <c r="D1822" s="3">
        <f t="shared" si="685"/>
        <v>36.847130242825607</v>
      </c>
      <c r="E1822" s="3">
        <f>tarifest3grenz(A1822,$A$3,Param!$B$5,Param!$C$5,Param!$D$5,Param!$E$5,Param!$B$6,Param!$C$6,Param!$D$6,Param!$E$6)*100</f>
        <v>42</v>
      </c>
      <c r="F1822" s="13">
        <f>soli3(C1822,$A$3,Param!$J$4,Param!$J$5,Param!$J$6)</f>
        <v>3672.18</v>
      </c>
      <c r="G1822" s="3">
        <f>soli3grenz(C1822,$A$3,Param!$J$4,Param!$J$5,Param!$J$6)*100</f>
        <v>5.5</v>
      </c>
      <c r="H1822" s="13">
        <f t="shared" si="676"/>
        <v>70439.179999999993</v>
      </c>
      <c r="I1822" s="3">
        <f t="shared" si="675"/>
        <v>38.873719646799117</v>
      </c>
      <c r="J1822" s="13">
        <f t="shared" si="677"/>
        <v>44.309999999999995</v>
      </c>
      <c r="K1822" s="13">
        <f>tarifest3(A1822,$A$3,Param!$B$10,Param!$C$10,Param!$D$10,Param!$E$10,Param!$B$11,Param!$C$11,Param!$D$11,Param!$E$11)</f>
        <v>71113</v>
      </c>
      <c r="L1822" s="3">
        <f t="shared" si="686"/>
        <v>39.24558498896247</v>
      </c>
      <c r="M1822" s="3">
        <f>tarifest3grenz(A1822,$A$3,Param!$B$10,Param!$C$10,Param!$D$10,Param!$E$10,Param!$B$11,Param!$C$11,Param!$D$11,Param!$E$11)*100</f>
        <v>42</v>
      </c>
      <c r="N1822" s="3">
        <f t="shared" si="687"/>
        <v>56713</v>
      </c>
      <c r="O1822" s="3">
        <f t="shared" si="688"/>
        <v>31.298565121412803</v>
      </c>
      <c r="P1822" s="13">
        <f t="shared" si="678"/>
        <v>126839.99999999999</v>
      </c>
      <c r="Q1822" s="13">
        <f t="shared" si="689"/>
        <v>0</v>
      </c>
      <c r="R1822" s="13">
        <f>tarifest3(A1822-$K$3,$A$3,Param!$B$10,Param!$C$10,Param!$D$10,Param!$E$10,Param!$B$11,Param!$C$11,Param!$D$11,Param!$E$11)</f>
        <v>62473</v>
      </c>
      <c r="S1822" s="3">
        <f t="shared" si="690"/>
        <v>34.477373068432669</v>
      </c>
      <c r="T1822" s="3">
        <f>IF(A1822&lt;$K$3,$K$2,tarifest3grenz(A1822-$K$3,$A$3,Param!$B$10,Param!$C$10,Param!$D$10,Param!$E$10,Param!$B$11,Param!$C$11,Param!$D$11,Param!$E$11))*100</f>
        <v>42</v>
      </c>
      <c r="U1822" s="3">
        <f>MAX(K1822-tarifest3($K$3,$A$3,Param!$B$10,Param!$C$10,Param!$D$10,Param!$E$10,Param!$B$11,Param!$C$11,Param!$D$11,Param!$E$11),0)</f>
        <v>65883</v>
      </c>
      <c r="V1822" s="3">
        <f t="shared" si="691"/>
        <v>36.359271523178812</v>
      </c>
      <c r="W1822" s="3">
        <f t="shared" si="692"/>
        <v>42</v>
      </c>
      <c r="X1822" s="3">
        <f>soli3grenz(K1822,$A$3,Param!$J$9,Param!$J$10,Param!$J$11)*100</f>
        <v>5.5</v>
      </c>
      <c r="Y1822" s="13">
        <f t="shared" si="679"/>
        <v>65883</v>
      </c>
      <c r="Z1822" s="3">
        <f t="shared" si="693"/>
        <v>36.359271523178812</v>
      </c>
      <c r="AA1822" s="13">
        <f t="shared" si="680"/>
        <v>42</v>
      </c>
      <c r="AB1822" s="13">
        <f t="shared" si="681"/>
        <v>-4556.179999999993</v>
      </c>
      <c r="AC1822" s="13">
        <f t="shared" si="682"/>
        <v>-2.5144481236203049</v>
      </c>
      <c r="AD1822" s="13">
        <f t="shared" si="683"/>
        <v>-2.3099999999999952</v>
      </c>
      <c r="AE1822" s="3">
        <f t="shared" si="684"/>
        <v>0</v>
      </c>
      <c r="AF1822" s="13">
        <f t="shared" si="673"/>
        <v>4556.179999999993</v>
      </c>
      <c r="AG1822" s="13">
        <f t="shared" si="694"/>
        <v>2.5144481236203049</v>
      </c>
      <c r="AH1822" s="13">
        <f t="shared" si="674"/>
        <v>2.5144481236203049</v>
      </c>
    </row>
    <row r="1823" spans="1:34" x14ac:dyDescent="0.2">
      <c r="A1823" s="8">
        <f t="shared" si="695"/>
        <v>181300</v>
      </c>
      <c r="B1823" s="9">
        <f t="shared" si="672"/>
        <v>181.3</v>
      </c>
      <c r="C1823" s="13">
        <f>tarifest3(A1823,$A$3,Param!$B$5,Param!$C$5,Param!$D$5,Param!$E$5,Param!$B$6,Param!$C$6,Param!$D$6,Param!$E$6)</f>
        <v>66809</v>
      </c>
      <c r="D1823" s="3">
        <f t="shared" si="685"/>
        <v>36.849972421400992</v>
      </c>
      <c r="E1823" s="3">
        <f>tarifest3grenz(A1823,$A$3,Param!$B$5,Param!$C$5,Param!$D$5,Param!$E$5,Param!$B$6,Param!$C$6,Param!$D$6,Param!$E$6)*100</f>
        <v>42</v>
      </c>
      <c r="F1823" s="13">
        <f>soli3(C1823,$A$3,Param!$J$4,Param!$J$5,Param!$J$6)</f>
        <v>3674.49</v>
      </c>
      <c r="G1823" s="3">
        <f>soli3grenz(C1823,$A$3,Param!$J$4,Param!$J$5,Param!$J$6)*100</f>
        <v>5.5</v>
      </c>
      <c r="H1823" s="13">
        <f t="shared" si="676"/>
        <v>70483.490000000005</v>
      </c>
      <c r="I1823" s="3">
        <f t="shared" si="675"/>
        <v>38.876718146718147</v>
      </c>
      <c r="J1823" s="13">
        <f t="shared" si="677"/>
        <v>44.309999999999995</v>
      </c>
      <c r="K1823" s="13">
        <f>tarifest3(A1823,$A$3,Param!$B$10,Param!$C$10,Param!$D$10,Param!$E$10,Param!$B$11,Param!$C$11,Param!$D$11,Param!$E$11)</f>
        <v>71155</v>
      </c>
      <c r="L1823" s="3">
        <f t="shared" si="686"/>
        <v>39.247104247104247</v>
      </c>
      <c r="M1823" s="3">
        <f>tarifest3grenz(A1823,$A$3,Param!$B$10,Param!$C$10,Param!$D$10,Param!$E$10,Param!$B$11,Param!$C$11,Param!$D$11,Param!$E$11)*100</f>
        <v>42</v>
      </c>
      <c r="N1823" s="3">
        <f t="shared" si="687"/>
        <v>56755</v>
      </c>
      <c r="O1823" s="3">
        <f t="shared" si="688"/>
        <v>31.304467733039161</v>
      </c>
      <c r="P1823" s="13">
        <f t="shared" si="678"/>
        <v>126909.99999999999</v>
      </c>
      <c r="Q1823" s="13">
        <f t="shared" si="689"/>
        <v>0</v>
      </c>
      <c r="R1823" s="13">
        <f>tarifest3(A1823-$K$3,$A$3,Param!$B$10,Param!$C$10,Param!$D$10,Param!$E$10,Param!$B$11,Param!$C$11,Param!$D$11,Param!$E$11)</f>
        <v>62515</v>
      </c>
      <c r="S1823" s="3">
        <f t="shared" si="690"/>
        <v>34.481522338665194</v>
      </c>
      <c r="T1823" s="3">
        <f>IF(A1823&lt;$K$3,$K$2,tarifest3grenz(A1823-$K$3,$A$3,Param!$B$10,Param!$C$10,Param!$D$10,Param!$E$10,Param!$B$11,Param!$C$11,Param!$D$11,Param!$E$11))*100</f>
        <v>42</v>
      </c>
      <c r="U1823" s="3">
        <f>MAX(K1823-tarifest3($K$3,$A$3,Param!$B$10,Param!$C$10,Param!$D$10,Param!$E$10,Param!$B$11,Param!$C$11,Param!$D$11,Param!$E$11),0)</f>
        <v>65925</v>
      </c>
      <c r="V1823" s="3">
        <f t="shared" si="691"/>
        <v>36.362382790954214</v>
      </c>
      <c r="W1823" s="3">
        <f t="shared" si="692"/>
        <v>42</v>
      </c>
      <c r="X1823" s="3">
        <f>soli3grenz(K1823,$A$3,Param!$J$9,Param!$J$10,Param!$J$11)*100</f>
        <v>5.5</v>
      </c>
      <c r="Y1823" s="13">
        <f t="shared" si="679"/>
        <v>65925</v>
      </c>
      <c r="Z1823" s="3">
        <f t="shared" si="693"/>
        <v>36.362382790954214</v>
      </c>
      <c r="AA1823" s="13">
        <f t="shared" si="680"/>
        <v>42</v>
      </c>
      <c r="AB1823" s="13">
        <f t="shared" si="681"/>
        <v>-4558.4900000000052</v>
      </c>
      <c r="AC1823" s="13">
        <f t="shared" si="682"/>
        <v>-2.514335355763933</v>
      </c>
      <c r="AD1823" s="13">
        <f t="shared" si="683"/>
        <v>-2.3099999999999952</v>
      </c>
      <c r="AE1823" s="3">
        <f t="shared" si="684"/>
        <v>0</v>
      </c>
      <c r="AF1823" s="13">
        <f t="shared" si="673"/>
        <v>4558.4900000000052</v>
      </c>
      <c r="AG1823" s="13">
        <f t="shared" si="694"/>
        <v>2.514335355763933</v>
      </c>
      <c r="AH1823" s="13">
        <f t="shared" si="674"/>
        <v>2.514335355763933</v>
      </c>
    </row>
    <row r="1824" spans="1:34" x14ac:dyDescent="0.2">
      <c r="A1824" s="8">
        <f t="shared" si="695"/>
        <v>181400</v>
      </c>
      <c r="B1824" s="9">
        <f t="shared" si="672"/>
        <v>181.4</v>
      </c>
      <c r="C1824" s="13">
        <f>tarifest3(A1824,$A$3,Param!$B$5,Param!$C$5,Param!$D$5,Param!$E$5,Param!$B$6,Param!$C$6,Param!$D$6,Param!$E$6)</f>
        <v>66851</v>
      </c>
      <c r="D1824" s="3">
        <f t="shared" si="685"/>
        <v>36.852811466372657</v>
      </c>
      <c r="E1824" s="3">
        <f>tarifest3grenz(A1824,$A$3,Param!$B$5,Param!$C$5,Param!$D$5,Param!$E$5,Param!$B$6,Param!$C$6,Param!$D$6,Param!$E$6)*100</f>
        <v>42</v>
      </c>
      <c r="F1824" s="13">
        <f>soli3(C1824,$A$3,Param!$J$4,Param!$J$5,Param!$J$6)</f>
        <v>3676.8</v>
      </c>
      <c r="G1824" s="3">
        <f>soli3grenz(C1824,$A$3,Param!$J$4,Param!$J$5,Param!$J$6)*100</f>
        <v>5.5</v>
      </c>
      <c r="H1824" s="13">
        <f t="shared" si="676"/>
        <v>70527.8</v>
      </c>
      <c r="I1824" s="3">
        <f t="shared" si="675"/>
        <v>38.879713340683573</v>
      </c>
      <c r="J1824" s="13">
        <f t="shared" si="677"/>
        <v>44.309999999999995</v>
      </c>
      <c r="K1824" s="13">
        <f>tarifest3(A1824,$A$3,Param!$B$10,Param!$C$10,Param!$D$10,Param!$E$10,Param!$B$11,Param!$C$11,Param!$D$11,Param!$E$11)</f>
        <v>71197</v>
      </c>
      <c r="L1824" s="3">
        <f t="shared" si="686"/>
        <v>39.24862183020948</v>
      </c>
      <c r="M1824" s="3">
        <f>tarifest3grenz(A1824,$A$3,Param!$B$10,Param!$C$10,Param!$D$10,Param!$E$10,Param!$B$11,Param!$C$11,Param!$D$11,Param!$E$11)*100</f>
        <v>42</v>
      </c>
      <c r="N1824" s="3">
        <f t="shared" si="687"/>
        <v>56797</v>
      </c>
      <c r="O1824" s="3">
        <f t="shared" si="688"/>
        <v>31.310363836824695</v>
      </c>
      <c r="P1824" s="13">
        <f t="shared" si="678"/>
        <v>126979.99999999999</v>
      </c>
      <c r="Q1824" s="13">
        <f t="shared" si="689"/>
        <v>0</v>
      </c>
      <c r="R1824" s="13">
        <f>tarifest3(A1824-$K$3,$A$3,Param!$B$10,Param!$C$10,Param!$D$10,Param!$E$10,Param!$B$11,Param!$C$11,Param!$D$11,Param!$E$11)</f>
        <v>62557</v>
      </c>
      <c r="S1824" s="3">
        <f t="shared" si="690"/>
        <v>34.485667034178611</v>
      </c>
      <c r="T1824" s="3">
        <f>IF(A1824&lt;$K$3,$K$2,tarifest3grenz(A1824-$K$3,$A$3,Param!$B$10,Param!$C$10,Param!$D$10,Param!$E$10,Param!$B$11,Param!$C$11,Param!$D$11,Param!$E$11))*100</f>
        <v>42</v>
      </c>
      <c r="U1824" s="3">
        <f>MAX(K1824-tarifest3($K$3,$A$3,Param!$B$10,Param!$C$10,Param!$D$10,Param!$E$10,Param!$B$11,Param!$C$11,Param!$D$11,Param!$E$11),0)</f>
        <v>65967</v>
      </c>
      <c r="V1824" s="3">
        <f t="shared" si="691"/>
        <v>36.365490628445421</v>
      </c>
      <c r="W1824" s="3">
        <f t="shared" si="692"/>
        <v>42</v>
      </c>
      <c r="X1824" s="3">
        <f>soli3grenz(K1824,$A$3,Param!$J$9,Param!$J$10,Param!$J$11)*100</f>
        <v>5.5</v>
      </c>
      <c r="Y1824" s="13">
        <f t="shared" si="679"/>
        <v>65967</v>
      </c>
      <c r="Z1824" s="3">
        <f t="shared" si="693"/>
        <v>36.365490628445421</v>
      </c>
      <c r="AA1824" s="13">
        <f t="shared" si="680"/>
        <v>42</v>
      </c>
      <c r="AB1824" s="13">
        <f t="shared" si="681"/>
        <v>-4560.8000000000029</v>
      </c>
      <c r="AC1824" s="13">
        <f t="shared" si="682"/>
        <v>-2.5142227122381513</v>
      </c>
      <c r="AD1824" s="13">
        <f t="shared" si="683"/>
        <v>-2.3099999999999952</v>
      </c>
      <c r="AE1824" s="3">
        <f t="shared" si="684"/>
        <v>0</v>
      </c>
      <c r="AF1824" s="13">
        <f t="shared" si="673"/>
        <v>4560.8000000000029</v>
      </c>
      <c r="AG1824" s="13">
        <f t="shared" si="694"/>
        <v>2.5142227122381513</v>
      </c>
      <c r="AH1824" s="13">
        <f t="shared" si="674"/>
        <v>2.5142227122381513</v>
      </c>
    </row>
    <row r="1825" spans="1:34" x14ac:dyDescent="0.2">
      <c r="A1825" s="8">
        <f t="shared" si="695"/>
        <v>181500</v>
      </c>
      <c r="B1825" s="9">
        <f t="shared" si="672"/>
        <v>181.5</v>
      </c>
      <c r="C1825" s="13">
        <f>tarifest3(A1825,$A$3,Param!$B$5,Param!$C$5,Param!$D$5,Param!$E$5,Param!$B$6,Param!$C$6,Param!$D$6,Param!$E$6)</f>
        <v>66893</v>
      </c>
      <c r="D1825" s="3">
        <f t="shared" si="685"/>
        <v>36.855647382920111</v>
      </c>
      <c r="E1825" s="3">
        <f>tarifest3grenz(A1825,$A$3,Param!$B$5,Param!$C$5,Param!$D$5,Param!$E$5,Param!$B$6,Param!$C$6,Param!$D$6,Param!$E$6)*100</f>
        <v>42</v>
      </c>
      <c r="F1825" s="13">
        <f>soli3(C1825,$A$3,Param!$J$4,Param!$J$5,Param!$J$6)</f>
        <v>3679.11</v>
      </c>
      <c r="G1825" s="3">
        <f>soli3grenz(C1825,$A$3,Param!$J$4,Param!$J$5,Param!$J$6)*100</f>
        <v>5.5</v>
      </c>
      <c r="H1825" s="13">
        <f t="shared" si="676"/>
        <v>70572.11</v>
      </c>
      <c r="I1825" s="3">
        <f t="shared" si="675"/>
        <v>38.882705234159779</v>
      </c>
      <c r="J1825" s="13">
        <f t="shared" si="677"/>
        <v>44.309999999999995</v>
      </c>
      <c r="K1825" s="13">
        <f>tarifest3(A1825,$A$3,Param!$B$10,Param!$C$10,Param!$D$10,Param!$E$10,Param!$B$11,Param!$C$11,Param!$D$11,Param!$E$11)</f>
        <v>71239</v>
      </c>
      <c r="L1825" s="3">
        <f t="shared" si="686"/>
        <v>39.250137741046828</v>
      </c>
      <c r="M1825" s="3">
        <f>tarifest3grenz(A1825,$A$3,Param!$B$10,Param!$C$10,Param!$D$10,Param!$E$10,Param!$B$11,Param!$C$11,Param!$D$11,Param!$E$11)*100</f>
        <v>42</v>
      </c>
      <c r="N1825" s="3">
        <f t="shared" si="687"/>
        <v>56839</v>
      </c>
      <c r="O1825" s="3">
        <f t="shared" si="688"/>
        <v>31.316253443526172</v>
      </c>
      <c r="P1825" s="13">
        <f t="shared" si="678"/>
        <v>127049.99999999999</v>
      </c>
      <c r="Q1825" s="13">
        <f t="shared" si="689"/>
        <v>0</v>
      </c>
      <c r="R1825" s="13">
        <f>tarifest3(A1825-$K$3,$A$3,Param!$B$10,Param!$C$10,Param!$D$10,Param!$E$10,Param!$B$11,Param!$C$11,Param!$D$11,Param!$E$11)</f>
        <v>62599</v>
      </c>
      <c r="S1825" s="3">
        <f t="shared" si="690"/>
        <v>34.489807162534433</v>
      </c>
      <c r="T1825" s="3">
        <f>IF(A1825&lt;$K$3,$K$2,tarifest3grenz(A1825-$K$3,$A$3,Param!$B$10,Param!$C$10,Param!$D$10,Param!$E$10,Param!$B$11,Param!$C$11,Param!$D$11,Param!$E$11))*100</f>
        <v>42</v>
      </c>
      <c r="U1825" s="3">
        <f>MAX(K1825-tarifest3($K$3,$A$3,Param!$B$10,Param!$C$10,Param!$D$10,Param!$E$10,Param!$B$11,Param!$C$11,Param!$D$11,Param!$E$11),0)</f>
        <v>66009</v>
      </c>
      <c r="V1825" s="3">
        <f t="shared" si="691"/>
        <v>36.368595041322315</v>
      </c>
      <c r="W1825" s="3">
        <f t="shared" si="692"/>
        <v>42</v>
      </c>
      <c r="X1825" s="3">
        <f>soli3grenz(K1825,$A$3,Param!$J$9,Param!$J$10,Param!$J$11)*100</f>
        <v>5.5</v>
      </c>
      <c r="Y1825" s="13">
        <f t="shared" si="679"/>
        <v>66009</v>
      </c>
      <c r="Z1825" s="3">
        <f t="shared" si="693"/>
        <v>36.368595041322315</v>
      </c>
      <c r="AA1825" s="13">
        <f t="shared" si="680"/>
        <v>42</v>
      </c>
      <c r="AB1825" s="13">
        <f t="shared" si="681"/>
        <v>-4563.1100000000006</v>
      </c>
      <c r="AC1825" s="13">
        <f t="shared" si="682"/>
        <v>-2.5141101928374638</v>
      </c>
      <c r="AD1825" s="13">
        <f t="shared" si="683"/>
        <v>-2.3099999999999952</v>
      </c>
      <c r="AE1825" s="3">
        <f t="shared" si="684"/>
        <v>0</v>
      </c>
      <c r="AF1825" s="13">
        <f t="shared" si="673"/>
        <v>4563.1100000000006</v>
      </c>
      <c r="AG1825" s="13">
        <f t="shared" si="694"/>
        <v>2.5141101928374638</v>
      </c>
      <c r="AH1825" s="13">
        <f t="shared" si="674"/>
        <v>2.5141101928374638</v>
      </c>
    </row>
    <row r="1826" spans="1:34" x14ac:dyDescent="0.2">
      <c r="A1826" s="8">
        <f t="shared" si="695"/>
        <v>181600</v>
      </c>
      <c r="B1826" s="9">
        <f t="shared" si="672"/>
        <v>181.6</v>
      </c>
      <c r="C1826" s="13">
        <f>tarifest3(A1826,$A$3,Param!$B$5,Param!$C$5,Param!$D$5,Param!$E$5,Param!$B$6,Param!$C$6,Param!$D$6,Param!$E$6)</f>
        <v>66935</v>
      </c>
      <c r="D1826" s="3">
        <f t="shared" si="685"/>
        <v>36.858480176211458</v>
      </c>
      <c r="E1826" s="3">
        <f>tarifest3grenz(A1826,$A$3,Param!$B$5,Param!$C$5,Param!$D$5,Param!$E$5,Param!$B$6,Param!$C$6,Param!$D$6,Param!$E$6)*100</f>
        <v>42</v>
      </c>
      <c r="F1826" s="13">
        <f>soli3(C1826,$A$3,Param!$J$4,Param!$J$5,Param!$J$6)</f>
        <v>3681.42</v>
      </c>
      <c r="G1826" s="3">
        <f>soli3grenz(C1826,$A$3,Param!$J$4,Param!$J$5,Param!$J$6)*100</f>
        <v>5.5</v>
      </c>
      <c r="H1826" s="13">
        <f t="shared" si="676"/>
        <v>70616.42</v>
      </c>
      <c r="I1826" s="3">
        <f t="shared" si="675"/>
        <v>38.885693832599117</v>
      </c>
      <c r="J1826" s="13">
        <f t="shared" si="677"/>
        <v>44.309999999999995</v>
      </c>
      <c r="K1826" s="13">
        <f>tarifest3(A1826,$A$3,Param!$B$10,Param!$C$10,Param!$D$10,Param!$E$10,Param!$B$11,Param!$C$11,Param!$D$11,Param!$E$11)</f>
        <v>71281</v>
      </c>
      <c r="L1826" s="3">
        <f t="shared" si="686"/>
        <v>39.251651982378853</v>
      </c>
      <c r="M1826" s="3">
        <f>tarifest3grenz(A1826,$A$3,Param!$B$10,Param!$C$10,Param!$D$10,Param!$E$10,Param!$B$11,Param!$C$11,Param!$D$11,Param!$E$11)*100</f>
        <v>42</v>
      </c>
      <c r="N1826" s="3">
        <f t="shared" si="687"/>
        <v>56881</v>
      </c>
      <c r="O1826" s="3">
        <f t="shared" si="688"/>
        <v>31.322136563876651</v>
      </c>
      <c r="P1826" s="13">
        <f t="shared" si="678"/>
        <v>127119.99999999999</v>
      </c>
      <c r="Q1826" s="13">
        <f t="shared" si="689"/>
        <v>0</v>
      </c>
      <c r="R1826" s="13">
        <f>tarifest3(A1826-$K$3,$A$3,Param!$B$10,Param!$C$10,Param!$D$10,Param!$E$10,Param!$B$11,Param!$C$11,Param!$D$11,Param!$E$11)</f>
        <v>62641</v>
      </c>
      <c r="S1826" s="3">
        <f t="shared" si="690"/>
        <v>34.493942731277535</v>
      </c>
      <c r="T1826" s="3">
        <f>IF(A1826&lt;$K$3,$K$2,tarifest3grenz(A1826-$K$3,$A$3,Param!$B$10,Param!$C$10,Param!$D$10,Param!$E$10,Param!$B$11,Param!$C$11,Param!$D$11,Param!$E$11))*100</f>
        <v>42</v>
      </c>
      <c r="U1826" s="3">
        <f>MAX(K1826-tarifest3($K$3,$A$3,Param!$B$10,Param!$C$10,Param!$D$10,Param!$E$10,Param!$B$11,Param!$C$11,Param!$D$11,Param!$E$11),0)</f>
        <v>66051</v>
      </c>
      <c r="V1826" s="3">
        <f t="shared" si="691"/>
        <v>36.371696035242287</v>
      </c>
      <c r="W1826" s="3">
        <f t="shared" si="692"/>
        <v>42</v>
      </c>
      <c r="X1826" s="3">
        <f>soli3grenz(K1826,$A$3,Param!$J$9,Param!$J$10,Param!$J$11)*100</f>
        <v>5.5</v>
      </c>
      <c r="Y1826" s="13">
        <f t="shared" si="679"/>
        <v>66051</v>
      </c>
      <c r="Z1826" s="3">
        <f t="shared" si="693"/>
        <v>36.371696035242287</v>
      </c>
      <c r="AA1826" s="13">
        <f t="shared" si="680"/>
        <v>42</v>
      </c>
      <c r="AB1826" s="13">
        <f t="shared" si="681"/>
        <v>-4565.4199999999983</v>
      </c>
      <c r="AC1826" s="13">
        <f t="shared" si="682"/>
        <v>-2.5139977973568293</v>
      </c>
      <c r="AD1826" s="13">
        <f t="shared" si="683"/>
        <v>-2.3099999999999952</v>
      </c>
      <c r="AE1826" s="3">
        <f t="shared" si="684"/>
        <v>0</v>
      </c>
      <c r="AF1826" s="13">
        <f t="shared" si="673"/>
        <v>4565.4199999999983</v>
      </c>
      <c r="AG1826" s="13">
        <f t="shared" si="694"/>
        <v>2.5139977973568293</v>
      </c>
      <c r="AH1826" s="13">
        <f t="shared" si="674"/>
        <v>2.5139977973568293</v>
      </c>
    </row>
    <row r="1827" spans="1:34" x14ac:dyDescent="0.2">
      <c r="A1827" s="8">
        <f t="shared" si="695"/>
        <v>181700</v>
      </c>
      <c r="B1827" s="9">
        <f t="shared" si="672"/>
        <v>181.7</v>
      </c>
      <c r="C1827" s="13">
        <f>tarifest3(A1827,$A$3,Param!$B$5,Param!$C$5,Param!$D$5,Param!$E$5,Param!$B$6,Param!$C$6,Param!$D$6,Param!$E$6)</f>
        <v>66977</v>
      </c>
      <c r="D1827" s="3">
        <f t="shared" si="685"/>
        <v>36.861309851403412</v>
      </c>
      <c r="E1827" s="3">
        <f>tarifest3grenz(A1827,$A$3,Param!$B$5,Param!$C$5,Param!$D$5,Param!$E$5,Param!$B$6,Param!$C$6,Param!$D$6,Param!$E$6)*100</f>
        <v>42</v>
      </c>
      <c r="F1827" s="13">
        <f>soli3(C1827,$A$3,Param!$J$4,Param!$J$5,Param!$J$6)</f>
        <v>3683.73</v>
      </c>
      <c r="G1827" s="3">
        <f>soli3grenz(C1827,$A$3,Param!$J$4,Param!$J$5,Param!$J$6)*100</f>
        <v>5.5</v>
      </c>
      <c r="H1827" s="13">
        <f t="shared" si="676"/>
        <v>70660.73</v>
      </c>
      <c r="I1827" s="3">
        <f t="shared" si="675"/>
        <v>38.888679141441933</v>
      </c>
      <c r="J1827" s="13">
        <f t="shared" si="677"/>
        <v>44.309999999999995</v>
      </c>
      <c r="K1827" s="13">
        <f>tarifest3(A1827,$A$3,Param!$B$10,Param!$C$10,Param!$D$10,Param!$E$10,Param!$B$11,Param!$C$11,Param!$D$11,Param!$E$11)</f>
        <v>71323</v>
      </c>
      <c r="L1827" s="3">
        <f t="shared" si="686"/>
        <v>39.253164556962027</v>
      </c>
      <c r="M1827" s="3">
        <f>tarifest3grenz(A1827,$A$3,Param!$B$10,Param!$C$10,Param!$D$10,Param!$E$10,Param!$B$11,Param!$C$11,Param!$D$11,Param!$E$11)*100</f>
        <v>42</v>
      </c>
      <c r="N1827" s="3">
        <f t="shared" si="687"/>
        <v>56923</v>
      </c>
      <c r="O1827" s="3">
        <f t="shared" si="688"/>
        <v>31.328013208585581</v>
      </c>
      <c r="P1827" s="13">
        <f t="shared" si="678"/>
        <v>127189.99999999999</v>
      </c>
      <c r="Q1827" s="13">
        <f t="shared" si="689"/>
        <v>0</v>
      </c>
      <c r="R1827" s="13">
        <f>tarifest3(A1827-$K$3,$A$3,Param!$B$10,Param!$C$10,Param!$D$10,Param!$E$10,Param!$B$11,Param!$C$11,Param!$D$11,Param!$E$11)</f>
        <v>62683</v>
      </c>
      <c r="S1827" s="3">
        <f t="shared" si="690"/>
        <v>34.498073747936161</v>
      </c>
      <c r="T1827" s="3">
        <f>IF(A1827&lt;$K$3,$K$2,tarifest3grenz(A1827-$K$3,$A$3,Param!$B$10,Param!$C$10,Param!$D$10,Param!$E$10,Param!$B$11,Param!$C$11,Param!$D$11,Param!$E$11))*100</f>
        <v>42</v>
      </c>
      <c r="U1827" s="3">
        <f>MAX(K1827-tarifest3($K$3,$A$3,Param!$B$10,Param!$C$10,Param!$D$10,Param!$E$10,Param!$B$11,Param!$C$11,Param!$D$11,Param!$E$11),0)</f>
        <v>66093</v>
      </c>
      <c r="V1827" s="3">
        <f t="shared" si="691"/>
        <v>36.374793615850301</v>
      </c>
      <c r="W1827" s="3">
        <f t="shared" si="692"/>
        <v>42</v>
      </c>
      <c r="X1827" s="3">
        <f>soli3grenz(K1827,$A$3,Param!$J$9,Param!$J$10,Param!$J$11)*100</f>
        <v>5.5</v>
      </c>
      <c r="Y1827" s="13">
        <f t="shared" si="679"/>
        <v>66093</v>
      </c>
      <c r="Z1827" s="3">
        <f t="shared" si="693"/>
        <v>36.374793615850301</v>
      </c>
      <c r="AA1827" s="13">
        <f t="shared" si="680"/>
        <v>42</v>
      </c>
      <c r="AB1827" s="13">
        <f t="shared" si="681"/>
        <v>-4567.7299999999959</v>
      </c>
      <c r="AC1827" s="13">
        <f t="shared" si="682"/>
        <v>-2.5138855255916326</v>
      </c>
      <c r="AD1827" s="13">
        <f t="shared" si="683"/>
        <v>-2.3099999999999952</v>
      </c>
      <c r="AE1827" s="3">
        <f t="shared" si="684"/>
        <v>0</v>
      </c>
      <c r="AF1827" s="13">
        <f t="shared" si="673"/>
        <v>4567.7299999999959</v>
      </c>
      <c r="AG1827" s="13">
        <f t="shared" si="694"/>
        <v>2.5138855255916326</v>
      </c>
      <c r="AH1827" s="13">
        <f t="shared" si="674"/>
        <v>2.5138855255916326</v>
      </c>
    </row>
    <row r="1828" spans="1:34" x14ac:dyDescent="0.2">
      <c r="A1828" s="8">
        <f t="shared" si="695"/>
        <v>181800</v>
      </c>
      <c r="B1828" s="9">
        <f t="shared" si="672"/>
        <v>181.8</v>
      </c>
      <c r="C1828" s="13">
        <f>tarifest3(A1828,$A$3,Param!$B$5,Param!$C$5,Param!$D$5,Param!$E$5,Param!$B$6,Param!$C$6,Param!$D$6,Param!$E$6)</f>
        <v>67019</v>
      </c>
      <c r="D1828" s="3">
        <f t="shared" si="685"/>
        <v>36.864136413641361</v>
      </c>
      <c r="E1828" s="3">
        <f>tarifest3grenz(A1828,$A$3,Param!$B$5,Param!$C$5,Param!$D$5,Param!$E$5,Param!$B$6,Param!$C$6,Param!$D$6,Param!$E$6)*100</f>
        <v>42</v>
      </c>
      <c r="F1828" s="13">
        <f>soli3(C1828,$A$3,Param!$J$4,Param!$J$5,Param!$J$6)</f>
        <v>3686.04</v>
      </c>
      <c r="G1828" s="3">
        <f>soli3grenz(C1828,$A$3,Param!$J$4,Param!$J$5,Param!$J$6)*100</f>
        <v>5.5</v>
      </c>
      <c r="H1828" s="13">
        <f t="shared" si="676"/>
        <v>70705.039999999994</v>
      </c>
      <c r="I1828" s="3">
        <f t="shared" si="675"/>
        <v>38.891661166116606</v>
      </c>
      <c r="J1828" s="13">
        <f t="shared" si="677"/>
        <v>44.309999999999995</v>
      </c>
      <c r="K1828" s="13">
        <f>tarifest3(A1828,$A$3,Param!$B$10,Param!$C$10,Param!$D$10,Param!$E$10,Param!$B$11,Param!$C$11,Param!$D$11,Param!$E$11)</f>
        <v>71365</v>
      </c>
      <c r="L1828" s="3">
        <f t="shared" si="686"/>
        <v>39.254675467546754</v>
      </c>
      <c r="M1828" s="3">
        <f>tarifest3grenz(A1828,$A$3,Param!$B$10,Param!$C$10,Param!$D$10,Param!$E$10,Param!$B$11,Param!$C$11,Param!$D$11,Param!$E$11)*100</f>
        <v>42</v>
      </c>
      <c r="N1828" s="3">
        <f t="shared" si="687"/>
        <v>56965</v>
      </c>
      <c r="O1828" s="3">
        <f t="shared" si="688"/>
        <v>31.333883388338833</v>
      </c>
      <c r="P1828" s="13">
        <f t="shared" si="678"/>
        <v>127259.99999999999</v>
      </c>
      <c r="Q1828" s="13">
        <f t="shared" si="689"/>
        <v>0</v>
      </c>
      <c r="R1828" s="13">
        <f>tarifest3(A1828-$K$3,$A$3,Param!$B$10,Param!$C$10,Param!$D$10,Param!$E$10,Param!$B$11,Param!$C$11,Param!$D$11,Param!$E$11)</f>
        <v>62725</v>
      </c>
      <c r="S1828" s="3">
        <f t="shared" si="690"/>
        <v>34.502200220021997</v>
      </c>
      <c r="T1828" s="3">
        <f>IF(A1828&lt;$K$3,$K$2,tarifest3grenz(A1828-$K$3,$A$3,Param!$B$10,Param!$C$10,Param!$D$10,Param!$E$10,Param!$B$11,Param!$C$11,Param!$D$11,Param!$E$11))*100</f>
        <v>42</v>
      </c>
      <c r="U1828" s="3">
        <f>MAX(K1828-tarifest3($K$3,$A$3,Param!$B$10,Param!$C$10,Param!$D$10,Param!$E$10,Param!$B$11,Param!$C$11,Param!$D$11,Param!$E$11),0)</f>
        <v>66135</v>
      </c>
      <c r="V1828" s="3">
        <f t="shared" si="691"/>
        <v>36.377887788778878</v>
      </c>
      <c r="W1828" s="3">
        <f t="shared" si="692"/>
        <v>42</v>
      </c>
      <c r="X1828" s="3">
        <f>soli3grenz(K1828,$A$3,Param!$J$9,Param!$J$10,Param!$J$11)*100</f>
        <v>5.5</v>
      </c>
      <c r="Y1828" s="13">
        <f t="shared" si="679"/>
        <v>66135</v>
      </c>
      <c r="Z1828" s="3">
        <f t="shared" si="693"/>
        <v>36.377887788778878</v>
      </c>
      <c r="AA1828" s="13">
        <f t="shared" si="680"/>
        <v>42</v>
      </c>
      <c r="AB1828" s="13">
        <f t="shared" si="681"/>
        <v>-4570.0399999999936</v>
      </c>
      <c r="AC1828" s="13">
        <f t="shared" si="682"/>
        <v>-2.5137733773377278</v>
      </c>
      <c r="AD1828" s="13">
        <f t="shared" si="683"/>
        <v>-2.3099999999999952</v>
      </c>
      <c r="AE1828" s="3">
        <f t="shared" si="684"/>
        <v>0</v>
      </c>
      <c r="AF1828" s="13">
        <f t="shared" si="673"/>
        <v>4570.0399999999936</v>
      </c>
      <c r="AG1828" s="13">
        <f t="shared" si="694"/>
        <v>2.5137733773377278</v>
      </c>
      <c r="AH1828" s="13">
        <f t="shared" si="674"/>
        <v>2.5137733773377278</v>
      </c>
    </row>
    <row r="1829" spans="1:34" x14ac:dyDescent="0.2">
      <c r="A1829" s="8">
        <f t="shared" si="695"/>
        <v>181900</v>
      </c>
      <c r="B1829" s="9">
        <f t="shared" si="672"/>
        <v>181.9</v>
      </c>
      <c r="C1829" s="13">
        <f>tarifest3(A1829,$A$3,Param!$B$5,Param!$C$5,Param!$D$5,Param!$E$5,Param!$B$6,Param!$C$6,Param!$D$6,Param!$E$6)</f>
        <v>67061</v>
      </c>
      <c r="D1829" s="3">
        <f t="shared" si="685"/>
        <v>36.866959868059375</v>
      </c>
      <c r="E1829" s="3">
        <f>tarifest3grenz(A1829,$A$3,Param!$B$5,Param!$C$5,Param!$D$5,Param!$E$5,Param!$B$6,Param!$C$6,Param!$D$6,Param!$E$6)*100</f>
        <v>42</v>
      </c>
      <c r="F1829" s="13">
        <f>soli3(C1829,$A$3,Param!$J$4,Param!$J$5,Param!$J$6)</f>
        <v>3688.35</v>
      </c>
      <c r="G1829" s="3">
        <f>soli3grenz(C1829,$A$3,Param!$J$4,Param!$J$5,Param!$J$6)*100</f>
        <v>5.5</v>
      </c>
      <c r="H1829" s="13">
        <f t="shared" si="676"/>
        <v>70749.350000000006</v>
      </c>
      <c r="I1829" s="3">
        <f t="shared" si="675"/>
        <v>38.894639912039587</v>
      </c>
      <c r="J1829" s="13">
        <f t="shared" si="677"/>
        <v>44.309999999999995</v>
      </c>
      <c r="K1829" s="13">
        <f>tarifest3(A1829,$A$3,Param!$B$10,Param!$C$10,Param!$D$10,Param!$E$10,Param!$B$11,Param!$C$11,Param!$D$11,Param!$E$11)</f>
        <v>71407</v>
      </c>
      <c r="L1829" s="3">
        <f t="shared" si="686"/>
        <v>39.256184716877407</v>
      </c>
      <c r="M1829" s="3">
        <f>tarifest3grenz(A1829,$A$3,Param!$B$10,Param!$C$10,Param!$D$10,Param!$E$10,Param!$B$11,Param!$C$11,Param!$D$11,Param!$E$11)*100</f>
        <v>42</v>
      </c>
      <c r="N1829" s="3">
        <f t="shared" si="687"/>
        <v>57007</v>
      </c>
      <c r="O1829" s="3">
        <f t="shared" si="688"/>
        <v>31.339747113798786</v>
      </c>
      <c r="P1829" s="13">
        <f t="shared" si="678"/>
        <v>127329.99999999999</v>
      </c>
      <c r="Q1829" s="13">
        <f t="shared" si="689"/>
        <v>0</v>
      </c>
      <c r="R1829" s="13">
        <f>tarifest3(A1829-$K$3,$A$3,Param!$B$10,Param!$C$10,Param!$D$10,Param!$E$10,Param!$B$11,Param!$C$11,Param!$D$11,Param!$E$11)</f>
        <v>62767</v>
      </c>
      <c r="S1829" s="3">
        <f t="shared" si="690"/>
        <v>34.50632215503024</v>
      </c>
      <c r="T1829" s="3">
        <f>IF(A1829&lt;$K$3,$K$2,tarifest3grenz(A1829-$K$3,$A$3,Param!$B$10,Param!$C$10,Param!$D$10,Param!$E$10,Param!$B$11,Param!$C$11,Param!$D$11,Param!$E$11))*100</f>
        <v>42</v>
      </c>
      <c r="U1829" s="3">
        <f>MAX(K1829-tarifest3($K$3,$A$3,Param!$B$10,Param!$C$10,Param!$D$10,Param!$E$10,Param!$B$11,Param!$C$11,Param!$D$11,Param!$E$11),0)</f>
        <v>66177</v>
      </c>
      <c r="V1829" s="3">
        <f t="shared" si="691"/>
        <v>36.380978559648156</v>
      </c>
      <c r="W1829" s="3">
        <f t="shared" si="692"/>
        <v>42</v>
      </c>
      <c r="X1829" s="3">
        <f>soli3grenz(K1829,$A$3,Param!$J$9,Param!$J$10,Param!$J$11)*100</f>
        <v>5.5</v>
      </c>
      <c r="Y1829" s="13">
        <f t="shared" si="679"/>
        <v>66177</v>
      </c>
      <c r="Z1829" s="3">
        <f t="shared" si="693"/>
        <v>36.380978559648156</v>
      </c>
      <c r="AA1829" s="13">
        <f t="shared" si="680"/>
        <v>42</v>
      </c>
      <c r="AB1829" s="13">
        <f t="shared" si="681"/>
        <v>-4572.3500000000058</v>
      </c>
      <c r="AC1829" s="13">
        <f t="shared" si="682"/>
        <v>-2.5136613523914306</v>
      </c>
      <c r="AD1829" s="13">
        <f t="shared" si="683"/>
        <v>-2.3099999999999952</v>
      </c>
      <c r="AE1829" s="3">
        <f t="shared" si="684"/>
        <v>0</v>
      </c>
      <c r="AF1829" s="13">
        <f t="shared" si="673"/>
        <v>4572.3500000000058</v>
      </c>
      <c r="AG1829" s="13">
        <f t="shared" si="694"/>
        <v>2.5136613523914306</v>
      </c>
      <c r="AH1829" s="13">
        <f t="shared" si="674"/>
        <v>2.5136613523914306</v>
      </c>
    </row>
    <row r="1830" spans="1:34" x14ac:dyDescent="0.2">
      <c r="A1830" s="8">
        <f t="shared" si="695"/>
        <v>182000</v>
      </c>
      <c r="B1830" s="9">
        <f t="shared" si="672"/>
        <v>182</v>
      </c>
      <c r="C1830" s="13">
        <f>tarifest3(A1830,$A$3,Param!$B$5,Param!$C$5,Param!$D$5,Param!$E$5,Param!$B$6,Param!$C$6,Param!$D$6,Param!$E$6)</f>
        <v>67103</v>
      </c>
      <c r="D1830" s="3">
        <f t="shared" si="685"/>
        <v>36.869780219780218</v>
      </c>
      <c r="E1830" s="3">
        <f>tarifest3grenz(A1830,$A$3,Param!$B$5,Param!$C$5,Param!$D$5,Param!$E$5,Param!$B$6,Param!$C$6,Param!$D$6,Param!$E$6)*100</f>
        <v>42</v>
      </c>
      <c r="F1830" s="13">
        <f>soli3(C1830,$A$3,Param!$J$4,Param!$J$5,Param!$J$6)</f>
        <v>3690.66</v>
      </c>
      <c r="G1830" s="3">
        <f>soli3grenz(C1830,$A$3,Param!$J$4,Param!$J$5,Param!$J$6)*100</f>
        <v>5.5</v>
      </c>
      <c r="H1830" s="13">
        <f t="shared" si="676"/>
        <v>70793.66</v>
      </c>
      <c r="I1830" s="3">
        <f t="shared" si="675"/>
        <v>38.897615384615385</v>
      </c>
      <c r="J1830" s="13">
        <f t="shared" si="677"/>
        <v>44.309999999999995</v>
      </c>
      <c r="K1830" s="13">
        <f>tarifest3(A1830,$A$3,Param!$B$10,Param!$C$10,Param!$D$10,Param!$E$10,Param!$B$11,Param!$C$11,Param!$D$11,Param!$E$11)</f>
        <v>71449</v>
      </c>
      <c r="L1830" s="3">
        <f t="shared" si="686"/>
        <v>39.257692307692309</v>
      </c>
      <c r="M1830" s="3">
        <f>tarifest3grenz(A1830,$A$3,Param!$B$10,Param!$C$10,Param!$D$10,Param!$E$10,Param!$B$11,Param!$C$11,Param!$D$11,Param!$E$11)*100</f>
        <v>42</v>
      </c>
      <c r="N1830" s="3">
        <f t="shared" si="687"/>
        <v>57049</v>
      </c>
      <c r="O1830" s="3">
        <f t="shared" si="688"/>
        <v>31.345604395604397</v>
      </c>
      <c r="P1830" s="13">
        <f t="shared" si="678"/>
        <v>127399.99999999999</v>
      </c>
      <c r="Q1830" s="13">
        <f t="shared" si="689"/>
        <v>0</v>
      </c>
      <c r="R1830" s="13">
        <f>tarifest3(A1830-$K$3,$A$3,Param!$B$10,Param!$C$10,Param!$D$10,Param!$E$10,Param!$B$11,Param!$C$11,Param!$D$11,Param!$E$11)</f>
        <v>62809</v>
      </c>
      <c r="S1830" s="3">
        <f t="shared" si="690"/>
        <v>34.510439560439558</v>
      </c>
      <c r="T1830" s="3">
        <f>IF(A1830&lt;$K$3,$K$2,tarifest3grenz(A1830-$K$3,$A$3,Param!$B$10,Param!$C$10,Param!$D$10,Param!$E$10,Param!$B$11,Param!$C$11,Param!$D$11,Param!$E$11))*100</f>
        <v>42</v>
      </c>
      <c r="U1830" s="3">
        <f>MAX(K1830-tarifest3($K$3,$A$3,Param!$B$10,Param!$C$10,Param!$D$10,Param!$E$10,Param!$B$11,Param!$C$11,Param!$D$11,Param!$E$11),0)</f>
        <v>66219</v>
      </c>
      <c r="V1830" s="3">
        <f t="shared" si="691"/>
        <v>36.384065934065937</v>
      </c>
      <c r="W1830" s="3">
        <f t="shared" si="692"/>
        <v>42</v>
      </c>
      <c r="X1830" s="3">
        <f>soli3grenz(K1830,$A$3,Param!$J$9,Param!$J$10,Param!$J$11)*100</f>
        <v>5.5</v>
      </c>
      <c r="Y1830" s="13">
        <f t="shared" si="679"/>
        <v>66219</v>
      </c>
      <c r="Z1830" s="3">
        <f t="shared" si="693"/>
        <v>36.384065934065937</v>
      </c>
      <c r="AA1830" s="13">
        <f t="shared" si="680"/>
        <v>42</v>
      </c>
      <c r="AB1830" s="13">
        <f t="shared" si="681"/>
        <v>-4574.6600000000035</v>
      </c>
      <c r="AC1830" s="13">
        <f t="shared" si="682"/>
        <v>-2.5135494505494478</v>
      </c>
      <c r="AD1830" s="13">
        <f t="shared" si="683"/>
        <v>-2.3099999999999952</v>
      </c>
      <c r="AE1830" s="3">
        <f t="shared" si="684"/>
        <v>0</v>
      </c>
      <c r="AF1830" s="13">
        <f t="shared" si="673"/>
        <v>4574.6600000000035</v>
      </c>
      <c r="AG1830" s="13">
        <f t="shared" si="694"/>
        <v>2.5135494505494478</v>
      </c>
      <c r="AH1830" s="13">
        <f t="shared" si="674"/>
        <v>2.5135494505494478</v>
      </c>
    </row>
    <row r="1831" spans="1:34" x14ac:dyDescent="0.2">
      <c r="A1831" s="8">
        <f t="shared" si="695"/>
        <v>182100</v>
      </c>
      <c r="B1831" s="9">
        <f t="shared" si="672"/>
        <v>182.1</v>
      </c>
      <c r="C1831" s="13">
        <f>tarifest3(A1831,$A$3,Param!$B$5,Param!$C$5,Param!$D$5,Param!$E$5,Param!$B$6,Param!$C$6,Param!$D$6,Param!$E$6)</f>
        <v>67145</v>
      </c>
      <c r="D1831" s="3">
        <f t="shared" si="685"/>
        <v>36.872597473915434</v>
      </c>
      <c r="E1831" s="3">
        <f>tarifest3grenz(A1831,$A$3,Param!$B$5,Param!$C$5,Param!$D$5,Param!$E$5,Param!$B$6,Param!$C$6,Param!$D$6,Param!$E$6)*100</f>
        <v>42</v>
      </c>
      <c r="F1831" s="13">
        <f>soli3(C1831,$A$3,Param!$J$4,Param!$J$5,Param!$J$6)</f>
        <v>3692.97</v>
      </c>
      <c r="G1831" s="3">
        <f>soli3grenz(C1831,$A$3,Param!$J$4,Param!$J$5,Param!$J$6)*100</f>
        <v>5.5</v>
      </c>
      <c r="H1831" s="13">
        <f t="shared" si="676"/>
        <v>70837.97</v>
      </c>
      <c r="I1831" s="3">
        <f t="shared" si="675"/>
        <v>38.900587589236686</v>
      </c>
      <c r="J1831" s="13">
        <f t="shared" si="677"/>
        <v>44.309999999999995</v>
      </c>
      <c r="K1831" s="13">
        <f>tarifest3(A1831,$A$3,Param!$B$10,Param!$C$10,Param!$D$10,Param!$E$10,Param!$B$11,Param!$C$11,Param!$D$11,Param!$E$11)</f>
        <v>71491</v>
      </c>
      <c r="L1831" s="3">
        <f t="shared" si="686"/>
        <v>39.259198242723784</v>
      </c>
      <c r="M1831" s="3">
        <f>tarifest3grenz(A1831,$A$3,Param!$B$10,Param!$C$10,Param!$D$10,Param!$E$10,Param!$B$11,Param!$C$11,Param!$D$11,Param!$E$11)*100</f>
        <v>42</v>
      </c>
      <c r="N1831" s="3">
        <f t="shared" si="687"/>
        <v>57091</v>
      </c>
      <c r="O1831" s="3">
        <f t="shared" si="688"/>
        <v>31.351455244371223</v>
      </c>
      <c r="P1831" s="13">
        <f t="shared" si="678"/>
        <v>127469.99999999999</v>
      </c>
      <c r="Q1831" s="13">
        <f t="shared" si="689"/>
        <v>0</v>
      </c>
      <c r="R1831" s="13">
        <f>tarifest3(A1831-$K$3,$A$3,Param!$B$10,Param!$C$10,Param!$D$10,Param!$E$10,Param!$B$11,Param!$C$11,Param!$D$11,Param!$E$11)</f>
        <v>62851</v>
      </c>
      <c r="S1831" s="3">
        <f t="shared" si="690"/>
        <v>34.514552443712248</v>
      </c>
      <c r="T1831" s="3">
        <f>IF(A1831&lt;$K$3,$K$2,tarifest3grenz(A1831-$K$3,$A$3,Param!$B$10,Param!$C$10,Param!$D$10,Param!$E$10,Param!$B$11,Param!$C$11,Param!$D$11,Param!$E$11))*100</f>
        <v>42</v>
      </c>
      <c r="U1831" s="3">
        <f>MAX(K1831-tarifest3($K$3,$A$3,Param!$B$10,Param!$C$10,Param!$D$10,Param!$E$10,Param!$B$11,Param!$C$11,Param!$D$11,Param!$E$11),0)</f>
        <v>66261</v>
      </c>
      <c r="V1831" s="3">
        <f t="shared" si="691"/>
        <v>36.387149917627674</v>
      </c>
      <c r="W1831" s="3">
        <f t="shared" si="692"/>
        <v>42</v>
      </c>
      <c r="X1831" s="3">
        <f>soli3grenz(K1831,$A$3,Param!$J$9,Param!$J$10,Param!$J$11)*100</f>
        <v>5.5</v>
      </c>
      <c r="Y1831" s="13">
        <f t="shared" si="679"/>
        <v>66261</v>
      </c>
      <c r="Z1831" s="3">
        <f t="shared" si="693"/>
        <v>36.387149917627674</v>
      </c>
      <c r="AA1831" s="13">
        <f t="shared" si="680"/>
        <v>42</v>
      </c>
      <c r="AB1831" s="13">
        <f t="shared" si="681"/>
        <v>-4576.9700000000012</v>
      </c>
      <c r="AC1831" s="13">
        <f t="shared" si="682"/>
        <v>-2.5134376716090117</v>
      </c>
      <c r="AD1831" s="13">
        <f t="shared" si="683"/>
        <v>-2.3099999999999952</v>
      </c>
      <c r="AE1831" s="3">
        <f t="shared" si="684"/>
        <v>0</v>
      </c>
      <c r="AF1831" s="13">
        <f t="shared" si="673"/>
        <v>4576.9700000000012</v>
      </c>
      <c r="AG1831" s="13">
        <f t="shared" si="694"/>
        <v>2.5134376716090117</v>
      </c>
      <c r="AH1831" s="13">
        <f t="shared" si="674"/>
        <v>2.5134376716090117</v>
      </c>
    </row>
    <row r="1832" spans="1:34" x14ac:dyDescent="0.2">
      <c r="A1832" s="8">
        <f t="shared" si="695"/>
        <v>182200</v>
      </c>
      <c r="B1832" s="9">
        <f t="shared" si="672"/>
        <v>182.2</v>
      </c>
      <c r="C1832" s="13">
        <f>tarifest3(A1832,$A$3,Param!$B$5,Param!$C$5,Param!$D$5,Param!$E$5,Param!$B$6,Param!$C$6,Param!$D$6,Param!$E$6)</f>
        <v>67187</v>
      </c>
      <c r="D1832" s="3">
        <f t="shared" si="685"/>
        <v>36.875411635565314</v>
      </c>
      <c r="E1832" s="3">
        <f>tarifest3grenz(A1832,$A$3,Param!$B$5,Param!$C$5,Param!$D$5,Param!$E$5,Param!$B$6,Param!$C$6,Param!$D$6,Param!$E$6)*100</f>
        <v>42</v>
      </c>
      <c r="F1832" s="13">
        <f>soli3(C1832,$A$3,Param!$J$4,Param!$J$5,Param!$J$6)</f>
        <v>3695.28</v>
      </c>
      <c r="G1832" s="3">
        <f>soli3grenz(C1832,$A$3,Param!$J$4,Param!$J$5,Param!$J$6)*100</f>
        <v>5.5</v>
      </c>
      <c r="H1832" s="13">
        <f t="shared" si="676"/>
        <v>70882.28</v>
      </c>
      <c r="I1832" s="3">
        <f t="shared" si="675"/>
        <v>38.903556531284302</v>
      </c>
      <c r="J1832" s="13">
        <f t="shared" si="677"/>
        <v>44.309999999999995</v>
      </c>
      <c r="K1832" s="13">
        <f>tarifest3(A1832,$A$3,Param!$B$10,Param!$C$10,Param!$D$10,Param!$E$10,Param!$B$11,Param!$C$11,Param!$D$11,Param!$E$11)</f>
        <v>71533</v>
      </c>
      <c r="L1832" s="3">
        <f t="shared" si="686"/>
        <v>39.260702524698132</v>
      </c>
      <c r="M1832" s="3">
        <f>tarifest3grenz(A1832,$A$3,Param!$B$10,Param!$C$10,Param!$D$10,Param!$E$10,Param!$B$11,Param!$C$11,Param!$D$11,Param!$E$11)*100</f>
        <v>42</v>
      </c>
      <c r="N1832" s="3">
        <f t="shared" si="687"/>
        <v>57133</v>
      </c>
      <c r="O1832" s="3">
        <f t="shared" si="688"/>
        <v>31.357299670691546</v>
      </c>
      <c r="P1832" s="13">
        <f t="shared" si="678"/>
        <v>127539.99999999999</v>
      </c>
      <c r="Q1832" s="13">
        <f t="shared" si="689"/>
        <v>0</v>
      </c>
      <c r="R1832" s="13">
        <f>tarifest3(A1832-$K$3,$A$3,Param!$B$10,Param!$C$10,Param!$D$10,Param!$E$10,Param!$B$11,Param!$C$11,Param!$D$11,Param!$E$11)</f>
        <v>62893</v>
      </c>
      <c r="S1832" s="3">
        <f t="shared" si="690"/>
        <v>34.518660812294186</v>
      </c>
      <c r="T1832" s="3">
        <f>IF(A1832&lt;$K$3,$K$2,tarifest3grenz(A1832-$K$3,$A$3,Param!$B$10,Param!$C$10,Param!$D$10,Param!$E$10,Param!$B$11,Param!$C$11,Param!$D$11,Param!$E$11))*100</f>
        <v>42</v>
      </c>
      <c r="U1832" s="3">
        <f>MAX(K1832-tarifest3($K$3,$A$3,Param!$B$10,Param!$C$10,Param!$D$10,Param!$E$10,Param!$B$11,Param!$C$11,Param!$D$11,Param!$E$11),0)</f>
        <v>66303</v>
      </c>
      <c r="V1832" s="3">
        <f t="shared" si="691"/>
        <v>36.390230515916578</v>
      </c>
      <c r="W1832" s="3">
        <f t="shared" si="692"/>
        <v>42</v>
      </c>
      <c r="X1832" s="3">
        <f>soli3grenz(K1832,$A$3,Param!$J$9,Param!$J$10,Param!$J$11)*100</f>
        <v>5.5</v>
      </c>
      <c r="Y1832" s="13">
        <f t="shared" si="679"/>
        <v>66303</v>
      </c>
      <c r="Z1832" s="3">
        <f t="shared" si="693"/>
        <v>36.390230515916578</v>
      </c>
      <c r="AA1832" s="13">
        <f t="shared" si="680"/>
        <v>42</v>
      </c>
      <c r="AB1832" s="13">
        <f t="shared" si="681"/>
        <v>-4579.2799999999988</v>
      </c>
      <c r="AC1832" s="13">
        <f t="shared" si="682"/>
        <v>-2.5133260153677242</v>
      </c>
      <c r="AD1832" s="13">
        <f t="shared" si="683"/>
        <v>-2.3099999999999952</v>
      </c>
      <c r="AE1832" s="3">
        <f t="shared" si="684"/>
        <v>0</v>
      </c>
      <c r="AF1832" s="13">
        <f t="shared" si="673"/>
        <v>4579.2799999999988</v>
      </c>
      <c r="AG1832" s="13">
        <f t="shared" si="694"/>
        <v>2.5133260153677242</v>
      </c>
      <c r="AH1832" s="13">
        <f t="shared" si="674"/>
        <v>2.5133260153677242</v>
      </c>
    </row>
    <row r="1833" spans="1:34" x14ac:dyDescent="0.2">
      <c r="A1833" s="8">
        <f t="shared" si="695"/>
        <v>182300</v>
      </c>
      <c r="B1833" s="9">
        <f t="shared" si="672"/>
        <v>182.3</v>
      </c>
      <c r="C1833" s="13">
        <f>tarifest3(A1833,$A$3,Param!$B$5,Param!$C$5,Param!$D$5,Param!$E$5,Param!$B$6,Param!$C$6,Param!$D$6,Param!$E$6)</f>
        <v>67229</v>
      </c>
      <c r="D1833" s="3">
        <f t="shared" si="685"/>
        <v>36.878222709818978</v>
      </c>
      <c r="E1833" s="3">
        <f>tarifest3grenz(A1833,$A$3,Param!$B$5,Param!$C$5,Param!$D$5,Param!$E$5,Param!$B$6,Param!$C$6,Param!$D$6,Param!$E$6)*100</f>
        <v>42</v>
      </c>
      <c r="F1833" s="13">
        <f>soli3(C1833,$A$3,Param!$J$4,Param!$J$5,Param!$J$6)</f>
        <v>3697.59</v>
      </c>
      <c r="G1833" s="3">
        <f>soli3grenz(C1833,$A$3,Param!$J$4,Param!$J$5,Param!$J$6)*100</f>
        <v>5.5</v>
      </c>
      <c r="H1833" s="13">
        <f t="shared" si="676"/>
        <v>70926.59</v>
      </c>
      <c r="I1833" s="3">
        <f t="shared" si="675"/>
        <v>38.906522216127257</v>
      </c>
      <c r="J1833" s="13">
        <f t="shared" si="677"/>
        <v>44.309999999999995</v>
      </c>
      <c r="K1833" s="13">
        <f>tarifest3(A1833,$A$3,Param!$B$10,Param!$C$10,Param!$D$10,Param!$E$10,Param!$B$11,Param!$C$11,Param!$D$11,Param!$E$11)</f>
        <v>71575</v>
      </c>
      <c r="L1833" s="3">
        <f t="shared" si="686"/>
        <v>39.26220515633571</v>
      </c>
      <c r="M1833" s="3">
        <f>tarifest3grenz(A1833,$A$3,Param!$B$10,Param!$C$10,Param!$D$10,Param!$E$10,Param!$B$11,Param!$C$11,Param!$D$11,Param!$E$11)*100</f>
        <v>42</v>
      </c>
      <c r="N1833" s="3">
        <f t="shared" si="687"/>
        <v>57175</v>
      </c>
      <c r="O1833" s="3">
        <f t="shared" si="688"/>
        <v>31.363137685134397</v>
      </c>
      <c r="P1833" s="13">
        <f t="shared" si="678"/>
        <v>127609.99999999999</v>
      </c>
      <c r="Q1833" s="13">
        <f t="shared" si="689"/>
        <v>0</v>
      </c>
      <c r="R1833" s="13">
        <f>tarifest3(A1833-$K$3,$A$3,Param!$B$10,Param!$C$10,Param!$D$10,Param!$E$10,Param!$B$11,Param!$C$11,Param!$D$11,Param!$E$11)</f>
        <v>62935</v>
      </c>
      <c r="S1833" s="3">
        <f t="shared" si="690"/>
        <v>34.522764673614923</v>
      </c>
      <c r="T1833" s="3">
        <f>IF(A1833&lt;$K$3,$K$2,tarifest3grenz(A1833-$K$3,$A$3,Param!$B$10,Param!$C$10,Param!$D$10,Param!$E$10,Param!$B$11,Param!$C$11,Param!$D$11,Param!$E$11))*100</f>
        <v>42</v>
      </c>
      <c r="U1833" s="3">
        <f>MAX(K1833-tarifest3($K$3,$A$3,Param!$B$10,Param!$C$10,Param!$D$10,Param!$E$10,Param!$B$11,Param!$C$11,Param!$D$11,Param!$E$11),0)</f>
        <v>66345</v>
      </c>
      <c r="V1833" s="3">
        <f t="shared" si="691"/>
        <v>36.393307734503566</v>
      </c>
      <c r="W1833" s="3">
        <f t="shared" si="692"/>
        <v>42</v>
      </c>
      <c r="X1833" s="3">
        <f>soli3grenz(K1833,$A$3,Param!$J$9,Param!$J$10,Param!$J$11)*100</f>
        <v>5.5</v>
      </c>
      <c r="Y1833" s="13">
        <f t="shared" si="679"/>
        <v>66345</v>
      </c>
      <c r="Z1833" s="3">
        <f t="shared" si="693"/>
        <v>36.393307734503566</v>
      </c>
      <c r="AA1833" s="13">
        <f t="shared" si="680"/>
        <v>42</v>
      </c>
      <c r="AB1833" s="13">
        <f t="shared" si="681"/>
        <v>-4581.5899999999965</v>
      </c>
      <c r="AC1833" s="13">
        <f t="shared" si="682"/>
        <v>-2.5132144816236917</v>
      </c>
      <c r="AD1833" s="13">
        <f t="shared" si="683"/>
        <v>-2.3099999999999952</v>
      </c>
      <c r="AE1833" s="3">
        <f t="shared" si="684"/>
        <v>0</v>
      </c>
      <c r="AF1833" s="13">
        <f t="shared" si="673"/>
        <v>4581.5899999999965</v>
      </c>
      <c r="AG1833" s="13">
        <f t="shared" si="694"/>
        <v>2.5132144816236917</v>
      </c>
      <c r="AH1833" s="13">
        <f t="shared" si="674"/>
        <v>2.5132144816236917</v>
      </c>
    </row>
    <row r="1834" spans="1:34" x14ac:dyDescent="0.2">
      <c r="A1834" s="8">
        <f t="shared" si="695"/>
        <v>182400</v>
      </c>
      <c r="B1834" s="9">
        <f t="shared" si="672"/>
        <v>182.4</v>
      </c>
      <c r="C1834" s="13">
        <f>tarifest3(A1834,$A$3,Param!$B$5,Param!$C$5,Param!$D$5,Param!$E$5,Param!$B$6,Param!$C$6,Param!$D$6,Param!$E$6)</f>
        <v>67271</v>
      </c>
      <c r="D1834" s="3">
        <f t="shared" si="685"/>
        <v>36.881030701754383</v>
      </c>
      <c r="E1834" s="3">
        <f>tarifest3grenz(A1834,$A$3,Param!$B$5,Param!$C$5,Param!$D$5,Param!$E$5,Param!$B$6,Param!$C$6,Param!$D$6,Param!$E$6)*100</f>
        <v>42</v>
      </c>
      <c r="F1834" s="13">
        <f>soli3(C1834,$A$3,Param!$J$4,Param!$J$5,Param!$J$6)</f>
        <v>3699.9</v>
      </c>
      <c r="G1834" s="3">
        <f>soli3grenz(C1834,$A$3,Param!$J$4,Param!$J$5,Param!$J$6)*100</f>
        <v>5.5</v>
      </c>
      <c r="H1834" s="13">
        <f t="shared" si="676"/>
        <v>70970.899999999994</v>
      </c>
      <c r="I1834" s="3">
        <f t="shared" si="675"/>
        <v>38.909484649122803</v>
      </c>
      <c r="J1834" s="13">
        <f t="shared" si="677"/>
        <v>44.309999999999995</v>
      </c>
      <c r="K1834" s="13">
        <f>tarifest3(A1834,$A$3,Param!$B$10,Param!$C$10,Param!$D$10,Param!$E$10,Param!$B$11,Param!$C$11,Param!$D$11,Param!$E$11)</f>
        <v>71617</v>
      </c>
      <c r="L1834" s="3">
        <f t="shared" si="686"/>
        <v>39.263706140350877</v>
      </c>
      <c r="M1834" s="3">
        <f>tarifest3grenz(A1834,$A$3,Param!$B$10,Param!$C$10,Param!$D$10,Param!$E$10,Param!$B$11,Param!$C$11,Param!$D$11,Param!$E$11)*100</f>
        <v>42</v>
      </c>
      <c r="N1834" s="3">
        <f t="shared" si="687"/>
        <v>57217</v>
      </c>
      <c r="O1834" s="3">
        <f t="shared" si="688"/>
        <v>31.368969298245613</v>
      </c>
      <c r="P1834" s="13">
        <f t="shared" si="678"/>
        <v>127679.99999999999</v>
      </c>
      <c r="Q1834" s="13">
        <f t="shared" si="689"/>
        <v>0</v>
      </c>
      <c r="R1834" s="13">
        <f>tarifest3(A1834-$K$3,$A$3,Param!$B$10,Param!$C$10,Param!$D$10,Param!$E$10,Param!$B$11,Param!$C$11,Param!$D$11,Param!$E$11)</f>
        <v>62977</v>
      </c>
      <c r="S1834" s="3">
        <f t="shared" si="690"/>
        <v>34.526864035087719</v>
      </c>
      <c r="T1834" s="3">
        <f>IF(A1834&lt;$K$3,$K$2,tarifest3grenz(A1834-$K$3,$A$3,Param!$B$10,Param!$C$10,Param!$D$10,Param!$E$10,Param!$B$11,Param!$C$11,Param!$D$11,Param!$E$11))*100</f>
        <v>42</v>
      </c>
      <c r="U1834" s="3">
        <f>MAX(K1834-tarifest3($K$3,$A$3,Param!$B$10,Param!$C$10,Param!$D$10,Param!$E$10,Param!$B$11,Param!$C$11,Param!$D$11,Param!$E$11),0)</f>
        <v>66387</v>
      </c>
      <c r="V1834" s="3">
        <f t="shared" si="691"/>
        <v>36.39638157894737</v>
      </c>
      <c r="W1834" s="3">
        <f t="shared" si="692"/>
        <v>42</v>
      </c>
      <c r="X1834" s="3">
        <f>soli3grenz(K1834,$A$3,Param!$J$9,Param!$J$10,Param!$J$11)*100</f>
        <v>5.5</v>
      </c>
      <c r="Y1834" s="13">
        <f t="shared" si="679"/>
        <v>66387</v>
      </c>
      <c r="Z1834" s="3">
        <f t="shared" si="693"/>
        <v>36.39638157894737</v>
      </c>
      <c r="AA1834" s="13">
        <f t="shared" si="680"/>
        <v>42</v>
      </c>
      <c r="AB1834" s="13">
        <f t="shared" si="681"/>
        <v>-4583.8999999999942</v>
      </c>
      <c r="AC1834" s="13">
        <f t="shared" si="682"/>
        <v>-2.5131030701754327</v>
      </c>
      <c r="AD1834" s="13">
        <f t="shared" si="683"/>
        <v>-2.3099999999999952</v>
      </c>
      <c r="AE1834" s="3">
        <f t="shared" si="684"/>
        <v>0</v>
      </c>
      <c r="AF1834" s="13">
        <f t="shared" si="673"/>
        <v>4583.8999999999942</v>
      </c>
      <c r="AG1834" s="13">
        <f t="shared" si="694"/>
        <v>2.5131030701754327</v>
      </c>
      <c r="AH1834" s="13">
        <f t="shared" si="674"/>
        <v>2.5131030701754327</v>
      </c>
    </row>
    <row r="1835" spans="1:34" x14ac:dyDescent="0.2">
      <c r="A1835" s="8">
        <f t="shared" si="695"/>
        <v>182500</v>
      </c>
      <c r="B1835" s="9">
        <f t="shared" si="672"/>
        <v>182.5</v>
      </c>
      <c r="C1835" s="13">
        <f>tarifest3(A1835,$A$3,Param!$B$5,Param!$C$5,Param!$D$5,Param!$E$5,Param!$B$6,Param!$C$6,Param!$D$6,Param!$E$6)</f>
        <v>67313</v>
      </c>
      <c r="D1835" s="3">
        <f t="shared" si="685"/>
        <v>36.883835616438354</v>
      </c>
      <c r="E1835" s="3">
        <f>tarifest3grenz(A1835,$A$3,Param!$B$5,Param!$C$5,Param!$D$5,Param!$E$5,Param!$B$6,Param!$C$6,Param!$D$6,Param!$E$6)*100</f>
        <v>42</v>
      </c>
      <c r="F1835" s="13">
        <f>soli3(C1835,$A$3,Param!$J$4,Param!$J$5,Param!$J$6)</f>
        <v>3702.21</v>
      </c>
      <c r="G1835" s="3">
        <f>soli3grenz(C1835,$A$3,Param!$J$4,Param!$J$5,Param!$J$6)*100</f>
        <v>5.5</v>
      </c>
      <c r="H1835" s="13">
        <f t="shared" si="676"/>
        <v>71015.210000000006</v>
      </c>
      <c r="I1835" s="3">
        <f t="shared" si="675"/>
        <v>38.912443835616436</v>
      </c>
      <c r="J1835" s="13">
        <f t="shared" si="677"/>
        <v>44.309999999999995</v>
      </c>
      <c r="K1835" s="13">
        <f>tarifest3(A1835,$A$3,Param!$B$10,Param!$C$10,Param!$D$10,Param!$E$10,Param!$B$11,Param!$C$11,Param!$D$11,Param!$E$11)</f>
        <v>71659</v>
      </c>
      <c r="L1835" s="3">
        <f t="shared" si="686"/>
        <v>39.265205479452057</v>
      </c>
      <c r="M1835" s="3">
        <f>tarifest3grenz(A1835,$A$3,Param!$B$10,Param!$C$10,Param!$D$10,Param!$E$10,Param!$B$11,Param!$C$11,Param!$D$11,Param!$E$11)*100</f>
        <v>42</v>
      </c>
      <c r="N1835" s="3">
        <f t="shared" si="687"/>
        <v>57259</v>
      </c>
      <c r="O1835" s="3">
        <f t="shared" si="688"/>
        <v>31.374794520547944</v>
      </c>
      <c r="P1835" s="13">
        <f t="shared" si="678"/>
        <v>127749.99999999999</v>
      </c>
      <c r="Q1835" s="13">
        <f t="shared" si="689"/>
        <v>0</v>
      </c>
      <c r="R1835" s="13">
        <f>tarifest3(A1835-$K$3,$A$3,Param!$B$10,Param!$C$10,Param!$D$10,Param!$E$10,Param!$B$11,Param!$C$11,Param!$D$11,Param!$E$11)</f>
        <v>63019</v>
      </c>
      <c r="S1835" s="3">
        <f t="shared" si="690"/>
        <v>34.530958904109589</v>
      </c>
      <c r="T1835" s="3">
        <f>IF(A1835&lt;$K$3,$K$2,tarifest3grenz(A1835-$K$3,$A$3,Param!$B$10,Param!$C$10,Param!$D$10,Param!$E$10,Param!$B$11,Param!$C$11,Param!$D$11,Param!$E$11))*100</f>
        <v>42</v>
      </c>
      <c r="U1835" s="3">
        <f>MAX(K1835-tarifest3($K$3,$A$3,Param!$B$10,Param!$C$10,Param!$D$10,Param!$E$10,Param!$B$11,Param!$C$11,Param!$D$11,Param!$E$11),0)</f>
        <v>66429</v>
      </c>
      <c r="V1835" s="3">
        <f t="shared" si="691"/>
        <v>36.399452054794523</v>
      </c>
      <c r="W1835" s="3">
        <f t="shared" si="692"/>
        <v>42</v>
      </c>
      <c r="X1835" s="3">
        <f>soli3grenz(K1835,$A$3,Param!$J$9,Param!$J$10,Param!$J$11)*100</f>
        <v>5.5</v>
      </c>
      <c r="Y1835" s="13">
        <f t="shared" si="679"/>
        <v>66429</v>
      </c>
      <c r="Z1835" s="3">
        <f t="shared" si="693"/>
        <v>36.399452054794523</v>
      </c>
      <c r="AA1835" s="13">
        <f t="shared" si="680"/>
        <v>42</v>
      </c>
      <c r="AB1835" s="13">
        <f t="shared" si="681"/>
        <v>-4586.2100000000064</v>
      </c>
      <c r="AC1835" s="13">
        <f t="shared" si="682"/>
        <v>-2.5129917808219133</v>
      </c>
      <c r="AD1835" s="13">
        <f t="shared" si="683"/>
        <v>-2.3099999999999952</v>
      </c>
      <c r="AE1835" s="3">
        <f t="shared" si="684"/>
        <v>0</v>
      </c>
      <c r="AF1835" s="13">
        <f t="shared" si="673"/>
        <v>4586.2100000000064</v>
      </c>
      <c r="AG1835" s="13">
        <f t="shared" si="694"/>
        <v>2.5129917808219133</v>
      </c>
      <c r="AH1835" s="13">
        <f t="shared" si="674"/>
        <v>2.5129917808219133</v>
      </c>
    </row>
    <row r="1836" spans="1:34" x14ac:dyDescent="0.2">
      <c r="A1836" s="8">
        <f t="shared" si="695"/>
        <v>182600</v>
      </c>
      <c r="B1836" s="9">
        <f t="shared" si="672"/>
        <v>182.6</v>
      </c>
      <c r="C1836" s="13">
        <f>tarifest3(A1836,$A$3,Param!$B$5,Param!$C$5,Param!$D$5,Param!$E$5,Param!$B$6,Param!$C$6,Param!$D$6,Param!$E$6)</f>
        <v>67355</v>
      </c>
      <c r="D1836" s="3">
        <f t="shared" si="685"/>
        <v>36.886637458926614</v>
      </c>
      <c r="E1836" s="3">
        <f>tarifest3grenz(A1836,$A$3,Param!$B$5,Param!$C$5,Param!$D$5,Param!$E$5,Param!$B$6,Param!$C$6,Param!$D$6,Param!$E$6)*100</f>
        <v>42</v>
      </c>
      <c r="F1836" s="13">
        <f>soli3(C1836,$A$3,Param!$J$4,Param!$J$5,Param!$J$6)</f>
        <v>3704.52</v>
      </c>
      <c r="G1836" s="3">
        <f>soli3grenz(C1836,$A$3,Param!$J$4,Param!$J$5,Param!$J$6)*100</f>
        <v>5.5</v>
      </c>
      <c r="H1836" s="13">
        <f t="shared" si="676"/>
        <v>71059.520000000004</v>
      </c>
      <c r="I1836" s="3">
        <f t="shared" si="675"/>
        <v>38.915399780941954</v>
      </c>
      <c r="J1836" s="13">
        <f t="shared" si="677"/>
        <v>44.309999999999995</v>
      </c>
      <c r="K1836" s="13">
        <f>tarifest3(A1836,$A$3,Param!$B$10,Param!$C$10,Param!$D$10,Param!$E$10,Param!$B$11,Param!$C$11,Param!$D$11,Param!$E$11)</f>
        <v>71701</v>
      </c>
      <c r="L1836" s="3">
        <f t="shared" si="686"/>
        <v>39.266703176341736</v>
      </c>
      <c r="M1836" s="3">
        <f>tarifest3grenz(A1836,$A$3,Param!$B$10,Param!$C$10,Param!$D$10,Param!$E$10,Param!$B$11,Param!$C$11,Param!$D$11,Param!$E$11)*100</f>
        <v>42</v>
      </c>
      <c r="N1836" s="3">
        <f t="shared" si="687"/>
        <v>57301</v>
      </c>
      <c r="O1836" s="3">
        <f t="shared" si="688"/>
        <v>31.380613362541069</v>
      </c>
      <c r="P1836" s="13">
        <f t="shared" si="678"/>
        <v>127819.99999999999</v>
      </c>
      <c r="Q1836" s="13">
        <f t="shared" si="689"/>
        <v>0</v>
      </c>
      <c r="R1836" s="13">
        <f>tarifest3(A1836-$K$3,$A$3,Param!$B$10,Param!$C$10,Param!$D$10,Param!$E$10,Param!$B$11,Param!$C$11,Param!$D$11,Param!$E$11)</f>
        <v>63061</v>
      </c>
      <c r="S1836" s="3">
        <f t="shared" si="690"/>
        <v>34.535049288061337</v>
      </c>
      <c r="T1836" s="3">
        <f>IF(A1836&lt;$K$3,$K$2,tarifest3grenz(A1836-$K$3,$A$3,Param!$B$10,Param!$C$10,Param!$D$10,Param!$E$10,Param!$B$11,Param!$C$11,Param!$D$11,Param!$E$11))*100</f>
        <v>42</v>
      </c>
      <c r="U1836" s="3">
        <f>MAX(K1836-tarifest3($K$3,$A$3,Param!$B$10,Param!$C$10,Param!$D$10,Param!$E$10,Param!$B$11,Param!$C$11,Param!$D$11,Param!$E$11),0)</f>
        <v>66471</v>
      </c>
      <c r="V1836" s="3">
        <f t="shared" si="691"/>
        <v>36.402519167579413</v>
      </c>
      <c r="W1836" s="3">
        <f t="shared" si="692"/>
        <v>42</v>
      </c>
      <c r="X1836" s="3">
        <f>soli3grenz(K1836,$A$3,Param!$J$9,Param!$J$10,Param!$J$11)*100</f>
        <v>5.5</v>
      </c>
      <c r="Y1836" s="13">
        <f t="shared" si="679"/>
        <v>66471</v>
      </c>
      <c r="Z1836" s="3">
        <f t="shared" si="693"/>
        <v>36.402519167579413</v>
      </c>
      <c r="AA1836" s="13">
        <f t="shared" si="680"/>
        <v>42</v>
      </c>
      <c r="AB1836" s="13">
        <f t="shared" si="681"/>
        <v>-4588.5200000000041</v>
      </c>
      <c r="AC1836" s="13">
        <f t="shared" si="682"/>
        <v>-2.5128806133625403</v>
      </c>
      <c r="AD1836" s="13">
        <f t="shared" si="683"/>
        <v>-2.3099999999999952</v>
      </c>
      <c r="AE1836" s="3">
        <f t="shared" si="684"/>
        <v>0</v>
      </c>
      <c r="AF1836" s="13">
        <f t="shared" si="673"/>
        <v>4588.5200000000041</v>
      </c>
      <c r="AG1836" s="13">
        <f t="shared" si="694"/>
        <v>2.5128806133625403</v>
      </c>
      <c r="AH1836" s="13">
        <f t="shared" si="674"/>
        <v>2.5128806133625403</v>
      </c>
    </row>
    <row r="1837" spans="1:34" x14ac:dyDescent="0.2">
      <c r="A1837" s="8">
        <f t="shared" si="695"/>
        <v>182700</v>
      </c>
      <c r="B1837" s="9">
        <f t="shared" ref="B1837:B1900" si="696">+A1837/1000</f>
        <v>182.7</v>
      </c>
      <c r="C1837" s="13">
        <f>tarifest3(A1837,$A$3,Param!$B$5,Param!$C$5,Param!$D$5,Param!$E$5,Param!$B$6,Param!$C$6,Param!$D$6,Param!$E$6)</f>
        <v>67397</v>
      </c>
      <c r="D1837" s="3">
        <f t="shared" si="685"/>
        <v>36.889436234263826</v>
      </c>
      <c r="E1837" s="3">
        <f>tarifest3grenz(A1837,$A$3,Param!$B$5,Param!$C$5,Param!$D$5,Param!$E$5,Param!$B$6,Param!$C$6,Param!$D$6,Param!$E$6)*100</f>
        <v>42</v>
      </c>
      <c r="F1837" s="13">
        <f>soli3(C1837,$A$3,Param!$J$4,Param!$J$5,Param!$J$6)</f>
        <v>3706.83</v>
      </c>
      <c r="G1837" s="3">
        <f>soli3grenz(C1837,$A$3,Param!$J$4,Param!$J$5,Param!$J$6)*100</f>
        <v>5.5</v>
      </c>
      <c r="H1837" s="13">
        <f t="shared" si="676"/>
        <v>71103.83</v>
      </c>
      <c r="I1837" s="3">
        <f t="shared" si="675"/>
        <v>38.918352490421462</v>
      </c>
      <c r="J1837" s="13">
        <f t="shared" si="677"/>
        <v>44.309999999999995</v>
      </c>
      <c r="K1837" s="13">
        <f>tarifest3(A1837,$A$3,Param!$B$10,Param!$C$10,Param!$D$10,Param!$E$10,Param!$B$11,Param!$C$11,Param!$D$11,Param!$E$11)</f>
        <v>71743</v>
      </c>
      <c r="L1837" s="3">
        <f t="shared" si="686"/>
        <v>39.26819923371648</v>
      </c>
      <c r="M1837" s="3">
        <f>tarifest3grenz(A1837,$A$3,Param!$B$10,Param!$C$10,Param!$D$10,Param!$E$10,Param!$B$11,Param!$C$11,Param!$D$11,Param!$E$11)*100</f>
        <v>42</v>
      </c>
      <c r="N1837" s="3">
        <f t="shared" si="687"/>
        <v>57343</v>
      </c>
      <c r="O1837" s="3">
        <f t="shared" si="688"/>
        <v>31.386425834701697</v>
      </c>
      <c r="P1837" s="13">
        <f t="shared" si="678"/>
        <v>127889.99999999999</v>
      </c>
      <c r="Q1837" s="13">
        <f t="shared" si="689"/>
        <v>0</v>
      </c>
      <c r="R1837" s="13">
        <f>tarifest3(A1837-$K$3,$A$3,Param!$B$10,Param!$C$10,Param!$D$10,Param!$E$10,Param!$B$11,Param!$C$11,Param!$D$11,Param!$E$11)</f>
        <v>63103</v>
      </c>
      <c r="S1837" s="3">
        <f t="shared" si="690"/>
        <v>34.539135194307605</v>
      </c>
      <c r="T1837" s="3">
        <f>IF(A1837&lt;$K$3,$K$2,tarifest3grenz(A1837-$K$3,$A$3,Param!$B$10,Param!$C$10,Param!$D$10,Param!$E$10,Param!$B$11,Param!$C$11,Param!$D$11,Param!$E$11))*100</f>
        <v>42</v>
      </c>
      <c r="U1837" s="3">
        <f>MAX(K1837-tarifest3($K$3,$A$3,Param!$B$10,Param!$C$10,Param!$D$10,Param!$E$10,Param!$B$11,Param!$C$11,Param!$D$11,Param!$E$11),0)</f>
        <v>66513</v>
      </c>
      <c r="V1837" s="3">
        <f t="shared" si="691"/>
        <v>36.405582922824301</v>
      </c>
      <c r="W1837" s="3">
        <f t="shared" si="692"/>
        <v>42</v>
      </c>
      <c r="X1837" s="3">
        <f>soli3grenz(K1837,$A$3,Param!$J$9,Param!$J$10,Param!$J$11)*100</f>
        <v>5.5</v>
      </c>
      <c r="Y1837" s="13">
        <f t="shared" si="679"/>
        <v>66513</v>
      </c>
      <c r="Z1837" s="3">
        <f t="shared" si="693"/>
        <v>36.405582922824301</v>
      </c>
      <c r="AA1837" s="13">
        <f t="shared" si="680"/>
        <v>42</v>
      </c>
      <c r="AB1837" s="13">
        <f t="shared" si="681"/>
        <v>-4590.8300000000017</v>
      </c>
      <c r="AC1837" s="13">
        <f t="shared" si="682"/>
        <v>-2.5127695675971609</v>
      </c>
      <c r="AD1837" s="13">
        <f t="shared" si="683"/>
        <v>-2.3099999999999952</v>
      </c>
      <c r="AE1837" s="3">
        <f t="shared" si="684"/>
        <v>0</v>
      </c>
      <c r="AF1837" s="13">
        <f t="shared" si="673"/>
        <v>4590.8300000000017</v>
      </c>
      <c r="AG1837" s="13">
        <f t="shared" si="694"/>
        <v>2.5127695675971609</v>
      </c>
      <c r="AH1837" s="13">
        <f t="shared" si="674"/>
        <v>2.5127695675971609</v>
      </c>
    </row>
    <row r="1838" spans="1:34" x14ac:dyDescent="0.2">
      <c r="A1838" s="8">
        <f t="shared" si="695"/>
        <v>182800</v>
      </c>
      <c r="B1838" s="9">
        <f t="shared" si="696"/>
        <v>182.8</v>
      </c>
      <c r="C1838" s="13">
        <f>tarifest3(A1838,$A$3,Param!$B$5,Param!$C$5,Param!$D$5,Param!$E$5,Param!$B$6,Param!$C$6,Param!$D$6,Param!$E$6)</f>
        <v>67439</v>
      </c>
      <c r="D1838" s="3">
        <f t="shared" si="685"/>
        <v>36.892231947483587</v>
      </c>
      <c r="E1838" s="3">
        <f>tarifest3grenz(A1838,$A$3,Param!$B$5,Param!$C$5,Param!$D$5,Param!$E$5,Param!$B$6,Param!$C$6,Param!$D$6,Param!$E$6)*100</f>
        <v>42</v>
      </c>
      <c r="F1838" s="13">
        <f>soli3(C1838,$A$3,Param!$J$4,Param!$J$5,Param!$J$6)</f>
        <v>3709.14</v>
      </c>
      <c r="G1838" s="3">
        <f>soli3grenz(C1838,$A$3,Param!$J$4,Param!$J$5,Param!$J$6)*100</f>
        <v>5.5</v>
      </c>
      <c r="H1838" s="13">
        <f t="shared" si="676"/>
        <v>71148.14</v>
      </c>
      <c r="I1838" s="3">
        <f t="shared" si="675"/>
        <v>38.921301969365423</v>
      </c>
      <c r="J1838" s="13">
        <f t="shared" si="677"/>
        <v>44.309999999999995</v>
      </c>
      <c r="K1838" s="13">
        <f>tarifest3(A1838,$A$3,Param!$B$10,Param!$C$10,Param!$D$10,Param!$E$10,Param!$B$11,Param!$C$11,Param!$D$11,Param!$E$11)</f>
        <v>71785</v>
      </c>
      <c r="L1838" s="3">
        <f t="shared" si="686"/>
        <v>39.269693654266959</v>
      </c>
      <c r="M1838" s="3">
        <f>tarifest3grenz(A1838,$A$3,Param!$B$10,Param!$C$10,Param!$D$10,Param!$E$10,Param!$B$11,Param!$C$11,Param!$D$11,Param!$E$11)*100</f>
        <v>42</v>
      </c>
      <c r="N1838" s="3">
        <f t="shared" si="687"/>
        <v>57385</v>
      </c>
      <c r="O1838" s="3">
        <f t="shared" si="688"/>
        <v>31.392231947483591</v>
      </c>
      <c r="P1838" s="13">
        <f t="shared" si="678"/>
        <v>127959.99999999999</v>
      </c>
      <c r="Q1838" s="13">
        <f t="shared" si="689"/>
        <v>0</v>
      </c>
      <c r="R1838" s="13">
        <f>tarifest3(A1838-$K$3,$A$3,Param!$B$10,Param!$C$10,Param!$D$10,Param!$E$10,Param!$B$11,Param!$C$11,Param!$D$11,Param!$E$11)</f>
        <v>63145</v>
      </c>
      <c r="S1838" s="3">
        <f t="shared" si="690"/>
        <v>34.543216630196937</v>
      </c>
      <c r="T1838" s="3">
        <f>IF(A1838&lt;$K$3,$K$2,tarifest3grenz(A1838-$K$3,$A$3,Param!$B$10,Param!$C$10,Param!$D$10,Param!$E$10,Param!$B$11,Param!$C$11,Param!$D$11,Param!$E$11))*100</f>
        <v>42</v>
      </c>
      <c r="U1838" s="3">
        <f>MAX(K1838-tarifest3($K$3,$A$3,Param!$B$10,Param!$C$10,Param!$D$10,Param!$E$10,Param!$B$11,Param!$C$11,Param!$D$11,Param!$E$11),0)</f>
        <v>66555</v>
      </c>
      <c r="V1838" s="3">
        <f t="shared" si="691"/>
        <v>36.408643326039389</v>
      </c>
      <c r="W1838" s="3">
        <f t="shared" si="692"/>
        <v>42</v>
      </c>
      <c r="X1838" s="3">
        <f>soli3grenz(K1838,$A$3,Param!$J$9,Param!$J$10,Param!$J$11)*100</f>
        <v>5.5</v>
      </c>
      <c r="Y1838" s="13">
        <f t="shared" si="679"/>
        <v>66555</v>
      </c>
      <c r="Z1838" s="3">
        <f t="shared" si="693"/>
        <v>36.408643326039389</v>
      </c>
      <c r="AA1838" s="13">
        <f t="shared" si="680"/>
        <v>42</v>
      </c>
      <c r="AB1838" s="13">
        <f t="shared" si="681"/>
        <v>-4593.1399999999994</v>
      </c>
      <c r="AC1838" s="13">
        <f t="shared" si="682"/>
        <v>-2.5126586433260343</v>
      </c>
      <c r="AD1838" s="13">
        <f t="shared" si="683"/>
        <v>-2.3099999999999952</v>
      </c>
      <c r="AE1838" s="3">
        <f t="shared" si="684"/>
        <v>0</v>
      </c>
      <c r="AF1838" s="13">
        <f t="shared" si="673"/>
        <v>4593.1399999999994</v>
      </c>
      <c r="AG1838" s="13">
        <f t="shared" si="694"/>
        <v>2.5126586433260343</v>
      </c>
      <c r="AH1838" s="13">
        <f t="shared" si="674"/>
        <v>2.5126586433260343</v>
      </c>
    </row>
    <row r="1839" spans="1:34" x14ac:dyDescent="0.2">
      <c r="A1839" s="8">
        <f t="shared" si="695"/>
        <v>182900</v>
      </c>
      <c r="B1839" s="9">
        <f t="shared" si="696"/>
        <v>182.9</v>
      </c>
      <c r="C1839" s="13">
        <f>tarifest3(A1839,$A$3,Param!$B$5,Param!$C$5,Param!$D$5,Param!$E$5,Param!$B$6,Param!$C$6,Param!$D$6,Param!$E$6)</f>
        <v>67481</v>
      </c>
      <c r="D1839" s="3">
        <f t="shared" si="685"/>
        <v>36.895024603608526</v>
      </c>
      <c r="E1839" s="3">
        <f>tarifest3grenz(A1839,$A$3,Param!$B$5,Param!$C$5,Param!$D$5,Param!$E$5,Param!$B$6,Param!$C$6,Param!$D$6,Param!$E$6)*100</f>
        <v>42</v>
      </c>
      <c r="F1839" s="13">
        <f>soli3(C1839,$A$3,Param!$J$4,Param!$J$5,Param!$J$6)</f>
        <v>3711.45</v>
      </c>
      <c r="G1839" s="3">
        <f>soli3grenz(C1839,$A$3,Param!$J$4,Param!$J$5,Param!$J$6)*100</f>
        <v>5.5</v>
      </c>
      <c r="H1839" s="13">
        <f t="shared" si="676"/>
        <v>71192.45</v>
      </c>
      <c r="I1839" s="3">
        <f t="shared" si="675"/>
        <v>38.924248223072716</v>
      </c>
      <c r="J1839" s="13">
        <f t="shared" si="677"/>
        <v>44.309999999999995</v>
      </c>
      <c r="K1839" s="13">
        <f>tarifest3(A1839,$A$3,Param!$B$10,Param!$C$10,Param!$D$10,Param!$E$10,Param!$B$11,Param!$C$11,Param!$D$11,Param!$E$11)</f>
        <v>71827</v>
      </c>
      <c r="L1839" s="3">
        <f t="shared" si="686"/>
        <v>39.271186440677965</v>
      </c>
      <c r="M1839" s="3">
        <f>tarifest3grenz(A1839,$A$3,Param!$B$10,Param!$C$10,Param!$D$10,Param!$E$10,Param!$B$11,Param!$C$11,Param!$D$11,Param!$E$11)*100</f>
        <v>42</v>
      </c>
      <c r="N1839" s="3">
        <f t="shared" si="687"/>
        <v>57427</v>
      </c>
      <c r="O1839" s="3">
        <f t="shared" si="688"/>
        <v>31.39803171131766</v>
      </c>
      <c r="P1839" s="13">
        <f t="shared" si="678"/>
        <v>128029.99999999999</v>
      </c>
      <c r="Q1839" s="13">
        <f t="shared" si="689"/>
        <v>0</v>
      </c>
      <c r="R1839" s="13">
        <f>tarifest3(A1839-$K$3,$A$3,Param!$B$10,Param!$C$10,Param!$D$10,Param!$E$10,Param!$B$11,Param!$C$11,Param!$D$11,Param!$E$11)</f>
        <v>63187</v>
      </c>
      <c r="S1839" s="3">
        <f t="shared" si="690"/>
        <v>34.547293603061782</v>
      </c>
      <c r="T1839" s="3">
        <f>IF(A1839&lt;$K$3,$K$2,tarifest3grenz(A1839-$K$3,$A$3,Param!$B$10,Param!$C$10,Param!$D$10,Param!$E$10,Param!$B$11,Param!$C$11,Param!$D$11,Param!$E$11))*100</f>
        <v>42</v>
      </c>
      <c r="U1839" s="3">
        <f>MAX(K1839-tarifest3($K$3,$A$3,Param!$B$10,Param!$C$10,Param!$D$10,Param!$E$10,Param!$B$11,Param!$C$11,Param!$D$11,Param!$E$11),0)</f>
        <v>66597</v>
      </c>
      <c r="V1839" s="3">
        <f t="shared" si="691"/>
        <v>36.411700382722799</v>
      </c>
      <c r="W1839" s="3">
        <f t="shared" si="692"/>
        <v>42</v>
      </c>
      <c r="X1839" s="3">
        <f>soli3grenz(K1839,$A$3,Param!$J$9,Param!$J$10,Param!$J$11)*100</f>
        <v>5.5</v>
      </c>
      <c r="Y1839" s="13">
        <f t="shared" si="679"/>
        <v>66597</v>
      </c>
      <c r="Z1839" s="3">
        <f t="shared" si="693"/>
        <v>36.411700382722799</v>
      </c>
      <c r="AA1839" s="13">
        <f t="shared" si="680"/>
        <v>42</v>
      </c>
      <c r="AB1839" s="13">
        <f t="shared" si="681"/>
        <v>-4595.4499999999971</v>
      </c>
      <c r="AC1839" s="13">
        <f t="shared" si="682"/>
        <v>-2.5125478403499173</v>
      </c>
      <c r="AD1839" s="13">
        <f t="shared" si="683"/>
        <v>-2.3099999999999952</v>
      </c>
      <c r="AE1839" s="3">
        <f t="shared" si="684"/>
        <v>0</v>
      </c>
      <c r="AF1839" s="13">
        <f t="shared" si="673"/>
        <v>4595.4499999999971</v>
      </c>
      <c r="AG1839" s="13">
        <f t="shared" si="694"/>
        <v>2.5125478403499173</v>
      </c>
      <c r="AH1839" s="13">
        <f t="shared" si="674"/>
        <v>2.5125478403499173</v>
      </c>
    </row>
    <row r="1840" spans="1:34" x14ac:dyDescent="0.2">
      <c r="A1840" s="8">
        <f t="shared" si="695"/>
        <v>183000</v>
      </c>
      <c r="B1840" s="9">
        <f t="shared" si="696"/>
        <v>183</v>
      </c>
      <c r="C1840" s="13">
        <f>tarifest3(A1840,$A$3,Param!$B$5,Param!$C$5,Param!$D$5,Param!$E$5,Param!$B$6,Param!$C$6,Param!$D$6,Param!$E$6)</f>
        <v>67523</v>
      </c>
      <c r="D1840" s="3">
        <f t="shared" si="685"/>
        <v>36.897814207650278</v>
      </c>
      <c r="E1840" s="3">
        <f>tarifest3grenz(A1840,$A$3,Param!$B$5,Param!$C$5,Param!$D$5,Param!$E$5,Param!$B$6,Param!$C$6,Param!$D$6,Param!$E$6)*100</f>
        <v>42</v>
      </c>
      <c r="F1840" s="13">
        <f>soli3(C1840,$A$3,Param!$J$4,Param!$J$5,Param!$J$6)</f>
        <v>3713.76</v>
      </c>
      <c r="G1840" s="3">
        <f>soli3grenz(C1840,$A$3,Param!$J$4,Param!$J$5,Param!$J$6)*100</f>
        <v>5.5</v>
      </c>
      <c r="H1840" s="13">
        <f t="shared" si="676"/>
        <v>71236.759999999995</v>
      </c>
      <c r="I1840" s="3">
        <f t="shared" si="675"/>
        <v>38.927191256830596</v>
      </c>
      <c r="J1840" s="13">
        <f t="shared" si="677"/>
        <v>44.309999999999995</v>
      </c>
      <c r="K1840" s="13">
        <f>tarifest3(A1840,$A$3,Param!$B$10,Param!$C$10,Param!$D$10,Param!$E$10,Param!$B$11,Param!$C$11,Param!$D$11,Param!$E$11)</f>
        <v>71869</v>
      </c>
      <c r="L1840" s="3">
        <f t="shared" si="686"/>
        <v>39.272677595628416</v>
      </c>
      <c r="M1840" s="3">
        <f>tarifest3grenz(A1840,$A$3,Param!$B$10,Param!$C$10,Param!$D$10,Param!$E$10,Param!$B$11,Param!$C$11,Param!$D$11,Param!$E$11)*100</f>
        <v>42</v>
      </c>
      <c r="N1840" s="3">
        <f t="shared" si="687"/>
        <v>57469</v>
      </c>
      <c r="O1840" s="3">
        <f t="shared" si="688"/>
        <v>31.403825136612024</v>
      </c>
      <c r="P1840" s="13">
        <f t="shared" si="678"/>
        <v>128099.99999999999</v>
      </c>
      <c r="Q1840" s="13">
        <f t="shared" si="689"/>
        <v>0</v>
      </c>
      <c r="R1840" s="13">
        <f>tarifest3(A1840-$K$3,$A$3,Param!$B$10,Param!$C$10,Param!$D$10,Param!$E$10,Param!$B$11,Param!$C$11,Param!$D$11,Param!$E$11)</f>
        <v>63229</v>
      </c>
      <c r="S1840" s="3">
        <f t="shared" si="690"/>
        <v>34.551366120218582</v>
      </c>
      <c r="T1840" s="3">
        <f>IF(A1840&lt;$K$3,$K$2,tarifest3grenz(A1840-$K$3,$A$3,Param!$B$10,Param!$C$10,Param!$D$10,Param!$E$10,Param!$B$11,Param!$C$11,Param!$D$11,Param!$E$11))*100</f>
        <v>42</v>
      </c>
      <c r="U1840" s="3">
        <f>MAX(K1840-tarifest3($K$3,$A$3,Param!$B$10,Param!$C$10,Param!$D$10,Param!$E$10,Param!$B$11,Param!$C$11,Param!$D$11,Param!$E$11),0)</f>
        <v>66639</v>
      </c>
      <c r="V1840" s="3">
        <f t="shared" si="691"/>
        <v>36.41475409836066</v>
      </c>
      <c r="W1840" s="3">
        <f t="shared" si="692"/>
        <v>42</v>
      </c>
      <c r="X1840" s="3">
        <f>soli3grenz(K1840,$A$3,Param!$J$9,Param!$J$10,Param!$J$11)*100</f>
        <v>5.5</v>
      </c>
      <c r="Y1840" s="13">
        <f t="shared" si="679"/>
        <v>66639</v>
      </c>
      <c r="Z1840" s="3">
        <f t="shared" si="693"/>
        <v>36.41475409836066</v>
      </c>
      <c r="AA1840" s="13">
        <f t="shared" si="680"/>
        <v>42</v>
      </c>
      <c r="AB1840" s="13">
        <f t="shared" si="681"/>
        <v>-4597.7599999999948</v>
      </c>
      <c r="AC1840" s="13">
        <f t="shared" si="682"/>
        <v>-2.5124371584699361</v>
      </c>
      <c r="AD1840" s="13">
        <f t="shared" si="683"/>
        <v>-2.3099999999999952</v>
      </c>
      <c r="AE1840" s="3">
        <f t="shared" si="684"/>
        <v>0</v>
      </c>
      <c r="AF1840" s="13">
        <f t="shared" si="673"/>
        <v>4597.7599999999948</v>
      </c>
      <c r="AG1840" s="13">
        <f t="shared" si="694"/>
        <v>2.5124371584699361</v>
      </c>
      <c r="AH1840" s="13">
        <f t="shared" si="674"/>
        <v>2.5124371584699361</v>
      </c>
    </row>
    <row r="1841" spans="1:34" x14ac:dyDescent="0.2">
      <c r="A1841" s="8">
        <f t="shared" si="695"/>
        <v>183100</v>
      </c>
      <c r="B1841" s="9">
        <f t="shared" si="696"/>
        <v>183.1</v>
      </c>
      <c r="C1841" s="13">
        <f>tarifest3(A1841,$A$3,Param!$B$5,Param!$C$5,Param!$D$5,Param!$E$5,Param!$B$6,Param!$C$6,Param!$D$6,Param!$E$6)</f>
        <v>67565</v>
      </c>
      <c r="D1841" s="3">
        <f t="shared" si="685"/>
        <v>36.900600764609507</v>
      </c>
      <c r="E1841" s="3">
        <f>tarifest3grenz(A1841,$A$3,Param!$B$5,Param!$C$5,Param!$D$5,Param!$E$5,Param!$B$6,Param!$C$6,Param!$D$6,Param!$E$6)*100</f>
        <v>42</v>
      </c>
      <c r="F1841" s="13">
        <f>soli3(C1841,$A$3,Param!$J$4,Param!$J$5,Param!$J$6)</f>
        <v>3716.07</v>
      </c>
      <c r="G1841" s="3">
        <f>soli3grenz(C1841,$A$3,Param!$J$4,Param!$J$5,Param!$J$6)*100</f>
        <v>5.5</v>
      </c>
      <c r="H1841" s="13">
        <f t="shared" si="676"/>
        <v>71281.070000000007</v>
      </c>
      <c r="I1841" s="3">
        <f t="shared" si="675"/>
        <v>38.930131075914801</v>
      </c>
      <c r="J1841" s="13">
        <f t="shared" si="677"/>
        <v>44.309999999999995</v>
      </c>
      <c r="K1841" s="13">
        <f>tarifest3(A1841,$A$3,Param!$B$10,Param!$C$10,Param!$D$10,Param!$E$10,Param!$B$11,Param!$C$11,Param!$D$11,Param!$E$11)</f>
        <v>71911</v>
      </c>
      <c r="L1841" s="3">
        <f t="shared" si="686"/>
        <v>39.274167121791372</v>
      </c>
      <c r="M1841" s="3">
        <f>tarifest3grenz(A1841,$A$3,Param!$B$10,Param!$C$10,Param!$D$10,Param!$E$10,Param!$B$11,Param!$C$11,Param!$D$11,Param!$E$11)*100</f>
        <v>42</v>
      </c>
      <c r="N1841" s="3">
        <f t="shared" si="687"/>
        <v>57511</v>
      </c>
      <c r="O1841" s="3">
        <f t="shared" si="688"/>
        <v>31.40961223375205</v>
      </c>
      <c r="P1841" s="13">
        <f t="shared" si="678"/>
        <v>128169.99999999999</v>
      </c>
      <c r="Q1841" s="13">
        <f t="shared" si="689"/>
        <v>0</v>
      </c>
      <c r="R1841" s="13">
        <f>tarifest3(A1841-$K$3,$A$3,Param!$B$10,Param!$C$10,Param!$D$10,Param!$E$10,Param!$B$11,Param!$C$11,Param!$D$11,Param!$E$11)</f>
        <v>63271</v>
      </c>
      <c r="S1841" s="3">
        <f t="shared" si="690"/>
        <v>34.555434188967773</v>
      </c>
      <c r="T1841" s="3">
        <f>IF(A1841&lt;$K$3,$K$2,tarifest3grenz(A1841-$K$3,$A$3,Param!$B$10,Param!$C$10,Param!$D$10,Param!$E$10,Param!$B$11,Param!$C$11,Param!$D$11,Param!$E$11))*100</f>
        <v>42</v>
      </c>
      <c r="U1841" s="3">
        <f>MAX(K1841-tarifest3($K$3,$A$3,Param!$B$10,Param!$C$10,Param!$D$10,Param!$E$10,Param!$B$11,Param!$C$11,Param!$D$11,Param!$E$11),0)</f>
        <v>66681</v>
      </c>
      <c r="V1841" s="3">
        <f t="shared" si="691"/>
        <v>36.417804478427094</v>
      </c>
      <c r="W1841" s="3">
        <f t="shared" si="692"/>
        <v>42</v>
      </c>
      <c r="X1841" s="3">
        <f>soli3grenz(K1841,$A$3,Param!$J$9,Param!$J$10,Param!$J$11)*100</f>
        <v>5.5</v>
      </c>
      <c r="Y1841" s="13">
        <f t="shared" si="679"/>
        <v>66681</v>
      </c>
      <c r="Z1841" s="3">
        <f t="shared" si="693"/>
        <v>36.417804478427094</v>
      </c>
      <c r="AA1841" s="13">
        <f t="shared" si="680"/>
        <v>42</v>
      </c>
      <c r="AB1841" s="13">
        <f t="shared" si="681"/>
        <v>-4600.070000000007</v>
      </c>
      <c r="AC1841" s="13">
        <f t="shared" si="682"/>
        <v>-2.5123265974877071</v>
      </c>
      <c r="AD1841" s="13">
        <f t="shared" si="683"/>
        <v>-2.3099999999999952</v>
      </c>
      <c r="AE1841" s="3">
        <f t="shared" si="684"/>
        <v>0</v>
      </c>
      <c r="AF1841" s="13">
        <f t="shared" si="673"/>
        <v>4600.070000000007</v>
      </c>
      <c r="AG1841" s="13">
        <f t="shared" si="694"/>
        <v>2.5123265974877071</v>
      </c>
      <c r="AH1841" s="13">
        <f t="shared" si="674"/>
        <v>2.5123265974877071</v>
      </c>
    </row>
    <row r="1842" spans="1:34" x14ac:dyDescent="0.2">
      <c r="A1842" s="8">
        <f t="shared" si="695"/>
        <v>183200</v>
      </c>
      <c r="B1842" s="9">
        <f t="shared" si="696"/>
        <v>183.2</v>
      </c>
      <c r="C1842" s="13">
        <f>tarifest3(A1842,$A$3,Param!$B$5,Param!$C$5,Param!$D$5,Param!$E$5,Param!$B$6,Param!$C$6,Param!$D$6,Param!$E$6)</f>
        <v>67607</v>
      </c>
      <c r="D1842" s="3">
        <f t="shared" si="685"/>
        <v>36.903384279475979</v>
      </c>
      <c r="E1842" s="3">
        <f>tarifest3grenz(A1842,$A$3,Param!$B$5,Param!$C$5,Param!$D$5,Param!$E$5,Param!$B$6,Param!$C$6,Param!$D$6,Param!$E$6)*100</f>
        <v>42</v>
      </c>
      <c r="F1842" s="13">
        <f>soli3(C1842,$A$3,Param!$J$4,Param!$J$5,Param!$J$6)</f>
        <v>3718.38</v>
      </c>
      <c r="G1842" s="3">
        <f>soli3grenz(C1842,$A$3,Param!$J$4,Param!$J$5,Param!$J$6)*100</f>
        <v>5.5</v>
      </c>
      <c r="H1842" s="13">
        <f t="shared" si="676"/>
        <v>71325.38</v>
      </c>
      <c r="I1842" s="3">
        <f t="shared" si="675"/>
        <v>38.933067685589521</v>
      </c>
      <c r="J1842" s="13">
        <f t="shared" si="677"/>
        <v>44.309999999999995</v>
      </c>
      <c r="K1842" s="13">
        <f>tarifest3(A1842,$A$3,Param!$B$10,Param!$C$10,Param!$D$10,Param!$E$10,Param!$B$11,Param!$C$11,Param!$D$11,Param!$E$11)</f>
        <v>71953</v>
      </c>
      <c r="L1842" s="3">
        <f t="shared" si="686"/>
        <v>39.275655021834062</v>
      </c>
      <c r="M1842" s="3">
        <f>tarifest3grenz(A1842,$A$3,Param!$B$10,Param!$C$10,Param!$D$10,Param!$E$10,Param!$B$11,Param!$C$11,Param!$D$11,Param!$E$11)*100</f>
        <v>42</v>
      </c>
      <c r="N1842" s="3">
        <f t="shared" si="687"/>
        <v>57553</v>
      </c>
      <c r="O1842" s="3">
        <f t="shared" si="688"/>
        <v>31.415393013100434</v>
      </c>
      <c r="P1842" s="13">
        <f t="shared" si="678"/>
        <v>128239.99999999999</v>
      </c>
      <c r="Q1842" s="13">
        <f t="shared" si="689"/>
        <v>0</v>
      </c>
      <c r="R1842" s="13">
        <f>tarifest3(A1842-$K$3,$A$3,Param!$B$10,Param!$C$10,Param!$D$10,Param!$E$10,Param!$B$11,Param!$C$11,Param!$D$11,Param!$E$11)</f>
        <v>63313</v>
      </c>
      <c r="S1842" s="3">
        <f t="shared" si="690"/>
        <v>34.55949781659389</v>
      </c>
      <c r="T1842" s="3">
        <f>IF(A1842&lt;$K$3,$K$2,tarifest3grenz(A1842-$K$3,$A$3,Param!$B$10,Param!$C$10,Param!$D$10,Param!$E$10,Param!$B$11,Param!$C$11,Param!$D$11,Param!$E$11))*100</f>
        <v>42</v>
      </c>
      <c r="U1842" s="3">
        <f>MAX(K1842-tarifest3($K$3,$A$3,Param!$B$10,Param!$C$10,Param!$D$10,Param!$E$10,Param!$B$11,Param!$C$11,Param!$D$11,Param!$E$11),0)</f>
        <v>66723</v>
      </c>
      <c r="V1842" s="3">
        <f t="shared" si="691"/>
        <v>36.420851528384276</v>
      </c>
      <c r="W1842" s="3">
        <f t="shared" si="692"/>
        <v>42</v>
      </c>
      <c r="X1842" s="3">
        <f>soli3grenz(K1842,$A$3,Param!$J$9,Param!$J$10,Param!$J$11)*100</f>
        <v>5.5</v>
      </c>
      <c r="Y1842" s="13">
        <f t="shared" si="679"/>
        <v>66723</v>
      </c>
      <c r="Z1842" s="3">
        <f t="shared" si="693"/>
        <v>36.420851528384276</v>
      </c>
      <c r="AA1842" s="13">
        <f t="shared" si="680"/>
        <v>42</v>
      </c>
      <c r="AB1842" s="13">
        <f t="shared" si="681"/>
        <v>-4602.3800000000047</v>
      </c>
      <c r="AC1842" s="13">
        <f t="shared" si="682"/>
        <v>-2.5122161572052448</v>
      </c>
      <c r="AD1842" s="13">
        <f t="shared" si="683"/>
        <v>-2.3099999999999952</v>
      </c>
      <c r="AE1842" s="3">
        <f t="shared" si="684"/>
        <v>0</v>
      </c>
      <c r="AF1842" s="13">
        <f t="shared" si="673"/>
        <v>4602.3800000000047</v>
      </c>
      <c r="AG1842" s="13">
        <f t="shared" si="694"/>
        <v>2.5122161572052448</v>
      </c>
      <c r="AH1842" s="13">
        <f t="shared" si="674"/>
        <v>2.5122161572052448</v>
      </c>
    </row>
    <row r="1843" spans="1:34" x14ac:dyDescent="0.2">
      <c r="A1843" s="8">
        <f t="shared" si="695"/>
        <v>183300</v>
      </c>
      <c r="B1843" s="9">
        <f t="shared" si="696"/>
        <v>183.3</v>
      </c>
      <c r="C1843" s="13">
        <f>tarifest3(A1843,$A$3,Param!$B$5,Param!$C$5,Param!$D$5,Param!$E$5,Param!$B$6,Param!$C$6,Param!$D$6,Param!$E$6)</f>
        <v>67649</v>
      </c>
      <c r="D1843" s="3">
        <f t="shared" si="685"/>
        <v>36.906164757228588</v>
      </c>
      <c r="E1843" s="3">
        <f>tarifest3grenz(A1843,$A$3,Param!$B$5,Param!$C$5,Param!$D$5,Param!$E$5,Param!$B$6,Param!$C$6,Param!$D$6,Param!$E$6)*100</f>
        <v>42</v>
      </c>
      <c r="F1843" s="13">
        <f>soli3(C1843,$A$3,Param!$J$4,Param!$J$5,Param!$J$6)</f>
        <v>3720.69</v>
      </c>
      <c r="G1843" s="3">
        <f>soli3grenz(C1843,$A$3,Param!$J$4,Param!$J$5,Param!$J$6)*100</f>
        <v>5.5</v>
      </c>
      <c r="H1843" s="13">
        <f t="shared" si="676"/>
        <v>71369.69</v>
      </c>
      <c r="I1843" s="3">
        <f t="shared" si="675"/>
        <v>38.936001091107478</v>
      </c>
      <c r="J1843" s="13">
        <f t="shared" si="677"/>
        <v>44.309999999999995</v>
      </c>
      <c r="K1843" s="13">
        <f>tarifest3(A1843,$A$3,Param!$B$10,Param!$C$10,Param!$D$10,Param!$E$10,Param!$B$11,Param!$C$11,Param!$D$11,Param!$E$11)</f>
        <v>71995</v>
      </c>
      <c r="L1843" s="3">
        <f t="shared" si="686"/>
        <v>39.277141298417895</v>
      </c>
      <c r="M1843" s="3">
        <f>tarifest3grenz(A1843,$A$3,Param!$B$10,Param!$C$10,Param!$D$10,Param!$E$10,Param!$B$11,Param!$C$11,Param!$D$11,Param!$E$11)*100</f>
        <v>42</v>
      </c>
      <c r="N1843" s="3">
        <f t="shared" si="687"/>
        <v>57595</v>
      </c>
      <c r="O1843" s="3">
        <f t="shared" si="688"/>
        <v>31.42116748499727</v>
      </c>
      <c r="P1843" s="13">
        <f t="shared" si="678"/>
        <v>128309.99999999999</v>
      </c>
      <c r="Q1843" s="13">
        <f t="shared" si="689"/>
        <v>0</v>
      </c>
      <c r="R1843" s="13">
        <f>tarifest3(A1843-$K$3,$A$3,Param!$B$10,Param!$C$10,Param!$D$10,Param!$E$10,Param!$B$11,Param!$C$11,Param!$D$11,Param!$E$11)</f>
        <v>63355</v>
      </c>
      <c r="S1843" s="3">
        <f t="shared" si="690"/>
        <v>34.563557010365521</v>
      </c>
      <c r="T1843" s="3">
        <f>IF(A1843&lt;$K$3,$K$2,tarifest3grenz(A1843-$K$3,$A$3,Param!$B$10,Param!$C$10,Param!$D$10,Param!$E$10,Param!$B$11,Param!$C$11,Param!$D$11,Param!$E$11))*100</f>
        <v>42</v>
      </c>
      <c r="U1843" s="3">
        <f>MAX(K1843-tarifest3($K$3,$A$3,Param!$B$10,Param!$C$10,Param!$D$10,Param!$E$10,Param!$B$11,Param!$C$11,Param!$D$11,Param!$E$11),0)</f>
        <v>66765</v>
      </c>
      <c r="V1843" s="3">
        <f t="shared" si="691"/>
        <v>36.423895253682488</v>
      </c>
      <c r="W1843" s="3">
        <f t="shared" si="692"/>
        <v>42</v>
      </c>
      <c r="X1843" s="3">
        <f>soli3grenz(K1843,$A$3,Param!$J$9,Param!$J$10,Param!$J$11)*100</f>
        <v>5.5</v>
      </c>
      <c r="Y1843" s="13">
        <f t="shared" si="679"/>
        <v>66765</v>
      </c>
      <c r="Z1843" s="3">
        <f t="shared" si="693"/>
        <v>36.423895253682488</v>
      </c>
      <c r="AA1843" s="13">
        <f t="shared" si="680"/>
        <v>42</v>
      </c>
      <c r="AB1843" s="13">
        <f t="shared" si="681"/>
        <v>-4604.6900000000023</v>
      </c>
      <c r="AC1843" s="13">
        <f t="shared" si="682"/>
        <v>-2.5121058374249898</v>
      </c>
      <c r="AD1843" s="13">
        <f t="shared" si="683"/>
        <v>-2.3099999999999952</v>
      </c>
      <c r="AE1843" s="3">
        <f t="shared" si="684"/>
        <v>0</v>
      </c>
      <c r="AF1843" s="13">
        <f t="shared" si="673"/>
        <v>4604.6900000000023</v>
      </c>
      <c r="AG1843" s="13">
        <f t="shared" si="694"/>
        <v>2.5121058374249898</v>
      </c>
      <c r="AH1843" s="13">
        <f t="shared" si="674"/>
        <v>2.5121058374249898</v>
      </c>
    </row>
    <row r="1844" spans="1:34" x14ac:dyDescent="0.2">
      <c r="A1844" s="8">
        <f t="shared" si="695"/>
        <v>183400</v>
      </c>
      <c r="B1844" s="9">
        <f t="shared" si="696"/>
        <v>183.4</v>
      </c>
      <c r="C1844" s="13">
        <f>tarifest3(A1844,$A$3,Param!$B$5,Param!$C$5,Param!$D$5,Param!$E$5,Param!$B$6,Param!$C$6,Param!$D$6,Param!$E$6)</f>
        <v>67691</v>
      </c>
      <c r="D1844" s="3">
        <f t="shared" si="685"/>
        <v>36.908942202835334</v>
      </c>
      <c r="E1844" s="3">
        <f>tarifest3grenz(A1844,$A$3,Param!$B$5,Param!$C$5,Param!$D$5,Param!$E$5,Param!$B$6,Param!$C$6,Param!$D$6,Param!$E$6)*100</f>
        <v>42</v>
      </c>
      <c r="F1844" s="13">
        <f>soli3(C1844,$A$3,Param!$J$4,Param!$J$5,Param!$J$6)</f>
        <v>3723</v>
      </c>
      <c r="G1844" s="3">
        <f>soli3grenz(C1844,$A$3,Param!$J$4,Param!$J$5,Param!$J$6)*100</f>
        <v>5.5</v>
      </c>
      <c r="H1844" s="13">
        <f t="shared" si="676"/>
        <v>71414</v>
      </c>
      <c r="I1844" s="3">
        <f t="shared" si="675"/>
        <v>38.938931297709921</v>
      </c>
      <c r="J1844" s="13">
        <f t="shared" si="677"/>
        <v>44.309999999999995</v>
      </c>
      <c r="K1844" s="13">
        <f>tarifest3(A1844,$A$3,Param!$B$10,Param!$C$10,Param!$D$10,Param!$E$10,Param!$B$11,Param!$C$11,Param!$D$11,Param!$E$11)</f>
        <v>72037</v>
      </c>
      <c r="L1844" s="3">
        <f t="shared" si="686"/>
        <v>39.278625954198468</v>
      </c>
      <c r="M1844" s="3">
        <f>tarifest3grenz(A1844,$A$3,Param!$B$10,Param!$C$10,Param!$D$10,Param!$E$10,Param!$B$11,Param!$C$11,Param!$D$11,Param!$E$11)*100</f>
        <v>42</v>
      </c>
      <c r="N1844" s="3">
        <f t="shared" si="687"/>
        <v>57637</v>
      </c>
      <c r="O1844" s="3">
        <f t="shared" si="688"/>
        <v>31.426935659760087</v>
      </c>
      <c r="P1844" s="13">
        <f t="shared" si="678"/>
        <v>128379.99999999999</v>
      </c>
      <c r="Q1844" s="13">
        <f t="shared" si="689"/>
        <v>0</v>
      </c>
      <c r="R1844" s="13">
        <f>tarifest3(A1844-$K$3,$A$3,Param!$B$10,Param!$C$10,Param!$D$10,Param!$E$10,Param!$B$11,Param!$C$11,Param!$D$11,Param!$E$11)</f>
        <v>63397</v>
      </c>
      <c r="S1844" s="3">
        <f t="shared" si="690"/>
        <v>34.56761177753544</v>
      </c>
      <c r="T1844" s="3">
        <f>IF(A1844&lt;$K$3,$K$2,tarifest3grenz(A1844-$K$3,$A$3,Param!$B$10,Param!$C$10,Param!$D$10,Param!$E$10,Param!$B$11,Param!$C$11,Param!$D$11,Param!$E$11))*100</f>
        <v>42</v>
      </c>
      <c r="U1844" s="3">
        <f>MAX(K1844-tarifest3($K$3,$A$3,Param!$B$10,Param!$C$10,Param!$D$10,Param!$E$10,Param!$B$11,Param!$C$11,Param!$D$11,Param!$E$11),0)</f>
        <v>66807</v>
      </c>
      <c r="V1844" s="3">
        <f t="shared" si="691"/>
        <v>36.426935659760083</v>
      </c>
      <c r="W1844" s="3">
        <f t="shared" si="692"/>
        <v>42</v>
      </c>
      <c r="X1844" s="3">
        <f>soli3grenz(K1844,$A$3,Param!$J$9,Param!$J$10,Param!$J$11)*100</f>
        <v>5.5</v>
      </c>
      <c r="Y1844" s="13">
        <f t="shared" si="679"/>
        <v>66807</v>
      </c>
      <c r="Z1844" s="3">
        <f t="shared" si="693"/>
        <v>36.426935659760083</v>
      </c>
      <c r="AA1844" s="13">
        <f t="shared" si="680"/>
        <v>42</v>
      </c>
      <c r="AB1844" s="13">
        <f t="shared" si="681"/>
        <v>-4607</v>
      </c>
      <c r="AC1844" s="13">
        <f t="shared" si="682"/>
        <v>-2.5119956379498376</v>
      </c>
      <c r="AD1844" s="13">
        <f t="shared" si="683"/>
        <v>-2.3099999999999952</v>
      </c>
      <c r="AE1844" s="3">
        <f t="shared" si="684"/>
        <v>0</v>
      </c>
      <c r="AF1844" s="13">
        <f t="shared" ref="AF1844:AF1907" si="697">-AB1844</f>
        <v>4607</v>
      </c>
      <c r="AG1844" s="13">
        <f t="shared" si="694"/>
        <v>2.5119956379498376</v>
      </c>
      <c r="AH1844" s="13">
        <f t="shared" ref="AH1844:AH1907" si="698">-AC1844</f>
        <v>2.5119956379498376</v>
      </c>
    </row>
    <row r="1845" spans="1:34" x14ac:dyDescent="0.2">
      <c r="A1845" s="8">
        <f t="shared" si="695"/>
        <v>183500</v>
      </c>
      <c r="B1845" s="9">
        <f t="shared" si="696"/>
        <v>183.5</v>
      </c>
      <c r="C1845" s="13">
        <f>tarifest3(A1845,$A$3,Param!$B$5,Param!$C$5,Param!$D$5,Param!$E$5,Param!$B$6,Param!$C$6,Param!$D$6,Param!$E$6)</f>
        <v>67733</v>
      </c>
      <c r="D1845" s="3">
        <f t="shared" si="685"/>
        <v>36.911716621253404</v>
      </c>
      <c r="E1845" s="3">
        <f>tarifest3grenz(A1845,$A$3,Param!$B$5,Param!$C$5,Param!$D$5,Param!$E$5,Param!$B$6,Param!$C$6,Param!$D$6,Param!$E$6)*100</f>
        <v>42</v>
      </c>
      <c r="F1845" s="13">
        <f>soli3(C1845,$A$3,Param!$J$4,Param!$J$5,Param!$J$6)</f>
        <v>3725.31</v>
      </c>
      <c r="G1845" s="3">
        <f>soli3grenz(C1845,$A$3,Param!$J$4,Param!$J$5,Param!$J$6)*100</f>
        <v>5.5</v>
      </c>
      <c r="H1845" s="13">
        <f t="shared" si="676"/>
        <v>71458.31</v>
      </c>
      <c r="I1845" s="3">
        <f t="shared" si="675"/>
        <v>38.941858310626706</v>
      </c>
      <c r="J1845" s="13">
        <f t="shared" si="677"/>
        <v>44.309999999999995</v>
      </c>
      <c r="K1845" s="13">
        <f>tarifest3(A1845,$A$3,Param!$B$10,Param!$C$10,Param!$D$10,Param!$E$10,Param!$B$11,Param!$C$11,Param!$D$11,Param!$E$11)</f>
        <v>72079</v>
      </c>
      <c r="L1845" s="3">
        <f t="shared" si="686"/>
        <v>39.280108991825614</v>
      </c>
      <c r="M1845" s="3">
        <f>tarifest3grenz(A1845,$A$3,Param!$B$10,Param!$C$10,Param!$D$10,Param!$E$10,Param!$B$11,Param!$C$11,Param!$D$11,Param!$E$11)*100</f>
        <v>42</v>
      </c>
      <c r="N1845" s="3">
        <f t="shared" si="687"/>
        <v>57679</v>
      </c>
      <c r="O1845" s="3">
        <f t="shared" si="688"/>
        <v>31.432697547683926</v>
      </c>
      <c r="P1845" s="13">
        <f t="shared" si="678"/>
        <v>128449.99999999999</v>
      </c>
      <c r="Q1845" s="13">
        <f t="shared" si="689"/>
        <v>0</v>
      </c>
      <c r="R1845" s="13">
        <f>tarifest3(A1845-$K$3,$A$3,Param!$B$10,Param!$C$10,Param!$D$10,Param!$E$10,Param!$B$11,Param!$C$11,Param!$D$11,Param!$E$11)</f>
        <v>63439</v>
      </c>
      <c r="S1845" s="3">
        <f t="shared" si="690"/>
        <v>34.571662125340602</v>
      </c>
      <c r="T1845" s="3">
        <f>IF(A1845&lt;$K$3,$K$2,tarifest3grenz(A1845-$K$3,$A$3,Param!$B$10,Param!$C$10,Param!$D$10,Param!$E$10,Param!$B$11,Param!$C$11,Param!$D$11,Param!$E$11))*100</f>
        <v>42</v>
      </c>
      <c r="U1845" s="3">
        <f>MAX(K1845-tarifest3($K$3,$A$3,Param!$B$10,Param!$C$10,Param!$D$10,Param!$E$10,Param!$B$11,Param!$C$11,Param!$D$11,Param!$E$11),0)</f>
        <v>66849</v>
      </c>
      <c r="V1845" s="3">
        <f t="shared" si="691"/>
        <v>36.429972752043597</v>
      </c>
      <c r="W1845" s="3">
        <f t="shared" si="692"/>
        <v>42</v>
      </c>
      <c r="X1845" s="3">
        <f>soli3grenz(K1845,$A$3,Param!$J$9,Param!$J$10,Param!$J$11)*100</f>
        <v>5.5</v>
      </c>
      <c r="Y1845" s="13">
        <f t="shared" si="679"/>
        <v>66849</v>
      </c>
      <c r="Z1845" s="3">
        <f t="shared" si="693"/>
        <v>36.429972752043597</v>
      </c>
      <c r="AA1845" s="13">
        <f t="shared" si="680"/>
        <v>42</v>
      </c>
      <c r="AB1845" s="13">
        <f t="shared" si="681"/>
        <v>-4609.3099999999977</v>
      </c>
      <c r="AC1845" s="13">
        <f t="shared" si="682"/>
        <v>-2.5118855585831099</v>
      </c>
      <c r="AD1845" s="13">
        <f t="shared" si="683"/>
        <v>-2.3099999999999952</v>
      </c>
      <c r="AE1845" s="3">
        <f t="shared" si="684"/>
        <v>0</v>
      </c>
      <c r="AF1845" s="13">
        <f t="shared" si="697"/>
        <v>4609.3099999999977</v>
      </c>
      <c r="AG1845" s="13">
        <f t="shared" si="694"/>
        <v>2.5118855585831099</v>
      </c>
      <c r="AH1845" s="13">
        <f t="shared" si="698"/>
        <v>2.5118855585831099</v>
      </c>
    </row>
    <row r="1846" spans="1:34" x14ac:dyDescent="0.2">
      <c r="A1846" s="8">
        <f t="shared" si="695"/>
        <v>183600</v>
      </c>
      <c r="B1846" s="9">
        <f t="shared" si="696"/>
        <v>183.6</v>
      </c>
      <c r="C1846" s="13">
        <f>tarifest3(A1846,$A$3,Param!$B$5,Param!$C$5,Param!$D$5,Param!$E$5,Param!$B$6,Param!$C$6,Param!$D$6,Param!$E$6)</f>
        <v>67775</v>
      </c>
      <c r="D1846" s="3">
        <f t="shared" si="685"/>
        <v>36.914488017429193</v>
      </c>
      <c r="E1846" s="3">
        <f>tarifest3grenz(A1846,$A$3,Param!$B$5,Param!$C$5,Param!$D$5,Param!$E$5,Param!$B$6,Param!$C$6,Param!$D$6,Param!$E$6)*100</f>
        <v>42</v>
      </c>
      <c r="F1846" s="13">
        <f>soli3(C1846,$A$3,Param!$J$4,Param!$J$5,Param!$J$6)</f>
        <v>3727.62</v>
      </c>
      <c r="G1846" s="3">
        <f>soli3grenz(C1846,$A$3,Param!$J$4,Param!$J$5,Param!$J$6)*100</f>
        <v>5.5</v>
      </c>
      <c r="H1846" s="13">
        <f t="shared" si="676"/>
        <v>71502.62</v>
      </c>
      <c r="I1846" s="3">
        <f t="shared" si="675"/>
        <v>38.944782135076252</v>
      </c>
      <c r="J1846" s="13">
        <f t="shared" si="677"/>
        <v>44.309999999999995</v>
      </c>
      <c r="K1846" s="13">
        <f>tarifest3(A1846,$A$3,Param!$B$10,Param!$C$10,Param!$D$10,Param!$E$10,Param!$B$11,Param!$C$11,Param!$D$11,Param!$E$11)</f>
        <v>72121</v>
      </c>
      <c r="L1846" s="3">
        <f t="shared" si="686"/>
        <v>39.281590413943356</v>
      </c>
      <c r="M1846" s="3">
        <f>tarifest3grenz(A1846,$A$3,Param!$B$10,Param!$C$10,Param!$D$10,Param!$E$10,Param!$B$11,Param!$C$11,Param!$D$11,Param!$E$11)*100</f>
        <v>42</v>
      </c>
      <c r="N1846" s="3">
        <f t="shared" si="687"/>
        <v>57721</v>
      </c>
      <c r="O1846" s="3">
        <f t="shared" si="688"/>
        <v>31.438453159041398</v>
      </c>
      <c r="P1846" s="13">
        <f t="shared" si="678"/>
        <v>128519.99999999999</v>
      </c>
      <c r="Q1846" s="13">
        <f t="shared" si="689"/>
        <v>0</v>
      </c>
      <c r="R1846" s="13">
        <f>tarifest3(A1846-$K$3,$A$3,Param!$B$10,Param!$C$10,Param!$D$10,Param!$E$10,Param!$B$11,Param!$C$11,Param!$D$11,Param!$E$11)</f>
        <v>63481</v>
      </c>
      <c r="S1846" s="3">
        <f t="shared" si="690"/>
        <v>34.575708061002182</v>
      </c>
      <c r="T1846" s="3">
        <f>IF(A1846&lt;$K$3,$K$2,tarifest3grenz(A1846-$K$3,$A$3,Param!$B$10,Param!$C$10,Param!$D$10,Param!$E$10,Param!$B$11,Param!$C$11,Param!$D$11,Param!$E$11))*100</f>
        <v>42</v>
      </c>
      <c r="U1846" s="3">
        <f>MAX(K1846-tarifest3($K$3,$A$3,Param!$B$10,Param!$C$10,Param!$D$10,Param!$E$10,Param!$B$11,Param!$C$11,Param!$D$11,Param!$E$11),0)</f>
        <v>66891</v>
      </c>
      <c r="V1846" s="3">
        <f t="shared" si="691"/>
        <v>36.433006535947712</v>
      </c>
      <c r="W1846" s="3">
        <f t="shared" si="692"/>
        <v>42</v>
      </c>
      <c r="X1846" s="3">
        <f>soli3grenz(K1846,$A$3,Param!$J$9,Param!$J$10,Param!$J$11)*100</f>
        <v>5.5</v>
      </c>
      <c r="Y1846" s="13">
        <f t="shared" si="679"/>
        <v>66891</v>
      </c>
      <c r="Z1846" s="3">
        <f t="shared" si="693"/>
        <v>36.433006535947712</v>
      </c>
      <c r="AA1846" s="13">
        <f t="shared" si="680"/>
        <v>42</v>
      </c>
      <c r="AB1846" s="13">
        <f t="shared" si="681"/>
        <v>-4611.6199999999953</v>
      </c>
      <c r="AC1846" s="13">
        <f t="shared" si="682"/>
        <v>-2.5117755991285406</v>
      </c>
      <c r="AD1846" s="13">
        <f t="shared" si="683"/>
        <v>-2.3099999999999952</v>
      </c>
      <c r="AE1846" s="3">
        <f t="shared" si="684"/>
        <v>0</v>
      </c>
      <c r="AF1846" s="13">
        <f t="shared" si="697"/>
        <v>4611.6199999999953</v>
      </c>
      <c r="AG1846" s="13">
        <f t="shared" si="694"/>
        <v>2.5117755991285406</v>
      </c>
      <c r="AH1846" s="13">
        <f t="shared" si="698"/>
        <v>2.5117755991285406</v>
      </c>
    </row>
    <row r="1847" spans="1:34" x14ac:dyDescent="0.2">
      <c r="A1847" s="8">
        <f t="shared" si="695"/>
        <v>183700</v>
      </c>
      <c r="B1847" s="9">
        <f t="shared" si="696"/>
        <v>183.7</v>
      </c>
      <c r="C1847" s="13">
        <f>tarifest3(A1847,$A$3,Param!$B$5,Param!$C$5,Param!$D$5,Param!$E$5,Param!$B$6,Param!$C$6,Param!$D$6,Param!$E$6)</f>
        <v>67817</v>
      </c>
      <c r="D1847" s="3">
        <f t="shared" si="685"/>
        <v>36.917256396298313</v>
      </c>
      <c r="E1847" s="3">
        <f>tarifest3grenz(A1847,$A$3,Param!$B$5,Param!$C$5,Param!$D$5,Param!$E$5,Param!$B$6,Param!$C$6,Param!$D$6,Param!$E$6)*100</f>
        <v>42</v>
      </c>
      <c r="F1847" s="13">
        <f>soli3(C1847,$A$3,Param!$J$4,Param!$J$5,Param!$J$6)</f>
        <v>3729.93</v>
      </c>
      <c r="G1847" s="3">
        <f>soli3grenz(C1847,$A$3,Param!$J$4,Param!$J$5,Param!$J$6)*100</f>
        <v>5.5</v>
      </c>
      <c r="H1847" s="13">
        <f t="shared" si="676"/>
        <v>71546.929999999993</v>
      </c>
      <c r="I1847" s="3">
        <f t="shared" si="675"/>
        <v>38.947702776265643</v>
      </c>
      <c r="J1847" s="13">
        <f t="shared" si="677"/>
        <v>44.309999999999995</v>
      </c>
      <c r="K1847" s="13">
        <f>tarifest3(A1847,$A$3,Param!$B$10,Param!$C$10,Param!$D$10,Param!$E$10,Param!$B$11,Param!$C$11,Param!$D$11,Param!$E$11)</f>
        <v>72163</v>
      </c>
      <c r="L1847" s="3">
        <f t="shared" si="686"/>
        <v>39.283070223189988</v>
      </c>
      <c r="M1847" s="3">
        <f>tarifest3grenz(A1847,$A$3,Param!$B$10,Param!$C$10,Param!$D$10,Param!$E$10,Param!$B$11,Param!$C$11,Param!$D$11,Param!$E$11)*100</f>
        <v>42</v>
      </c>
      <c r="N1847" s="3">
        <f t="shared" si="687"/>
        <v>57763</v>
      </c>
      <c r="O1847" s="3">
        <f t="shared" si="688"/>
        <v>31.444202504082742</v>
      </c>
      <c r="P1847" s="13">
        <f t="shared" si="678"/>
        <v>128589.99999999999</v>
      </c>
      <c r="Q1847" s="13">
        <f t="shared" si="689"/>
        <v>0</v>
      </c>
      <c r="R1847" s="13">
        <f>tarifest3(A1847-$K$3,$A$3,Param!$B$10,Param!$C$10,Param!$D$10,Param!$E$10,Param!$B$11,Param!$C$11,Param!$D$11,Param!$E$11)</f>
        <v>63523</v>
      </c>
      <c r="S1847" s="3">
        <f t="shared" si="690"/>
        <v>34.579749591725637</v>
      </c>
      <c r="T1847" s="3">
        <f>IF(A1847&lt;$K$3,$K$2,tarifest3grenz(A1847-$K$3,$A$3,Param!$B$10,Param!$C$10,Param!$D$10,Param!$E$10,Param!$B$11,Param!$C$11,Param!$D$11,Param!$E$11))*100</f>
        <v>42</v>
      </c>
      <c r="U1847" s="3">
        <f>MAX(K1847-tarifest3($K$3,$A$3,Param!$B$10,Param!$C$10,Param!$D$10,Param!$E$10,Param!$B$11,Param!$C$11,Param!$D$11,Param!$E$11),0)</f>
        <v>66933</v>
      </c>
      <c r="V1847" s="3">
        <f t="shared" si="691"/>
        <v>36.436037016875339</v>
      </c>
      <c r="W1847" s="3">
        <f t="shared" si="692"/>
        <v>42</v>
      </c>
      <c r="X1847" s="3">
        <f>soli3grenz(K1847,$A$3,Param!$J$9,Param!$J$10,Param!$J$11)*100</f>
        <v>5.5</v>
      </c>
      <c r="Y1847" s="13">
        <f t="shared" si="679"/>
        <v>66933</v>
      </c>
      <c r="Z1847" s="3">
        <f t="shared" si="693"/>
        <v>36.436037016875339</v>
      </c>
      <c r="AA1847" s="13">
        <f t="shared" si="680"/>
        <v>42</v>
      </c>
      <c r="AB1847" s="13">
        <f t="shared" si="681"/>
        <v>-4613.929999999993</v>
      </c>
      <c r="AC1847" s="13">
        <f t="shared" si="682"/>
        <v>-2.5116657593903042</v>
      </c>
      <c r="AD1847" s="13">
        <f t="shared" si="683"/>
        <v>-2.3099999999999952</v>
      </c>
      <c r="AE1847" s="3">
        <f t="shared" si="684"/>
        <v>0</v>
      </c>
      <c r="AF1847" s="13">
        <f t="shared" si="697"/>
        <v>4613.929999999993</v>
      </c>
      <c r="AG1847" s="13">
        <f t="shared" si="694"/>
        <v>2.5116657593903042</v>
      </c>
      <c r="AH1847" s="13">
        <f t="shared" si="698"/>
        <v>2.5116657593903042</v>
      </c>
    </row>
    <row r="1848" spans="1:34" x14ac:dyDescent="0.2">
      <c r="A1848" s="8">
        <f t="shared" si="695"/>
        <v>183800</v>
      </c>
      <c r="B1848" s="9">
        <f t="shared" si="696"/>
        <v>183.8</v>
      </c>
      <c r="C1848" s="13">
        <f>tarifest3(A1848,$A$3,Param!$B$5,Param!$C$5,Param!$D$5,Param!$E$5,Param!$B$6,Param!$C$6,Param!$D$6,Param!$E$6)</f>
        <v>67859</v>
      </c>
      <c r="D1848" s="3">
        <f t="shared" si="685"/>
        <v>36.920021762785638</v>
      </c>
      <c r="E1848" s="3">
        <f>tarifest3grenz(A1848,$A$3,Param!$B$5,Param!$C$5,Param!$D$5,Param!$E$5,Param!$B$6,Param!$C$6,Param!$D$6,Param!$E$6)*100</f>
        <v>42</v>
      </c>
      <c r="F1848" s="13">
        <f>soli3(C1848,$A$3,Param!$J$4,Param!$J$5,Param!$J$6)</f>
        <v>3732.24</v>
      </c>
      <c r="G1848" s="3">
        <f>soli3grenz(C1848,$A$3,Param!$J$4,Param!$J$5,Param!$J$6)*100</f>
        <v>5.5</v>
      </c>
      <c r="H1848" s="13">
        <f t="shared" si="676"/>
        <v>71591.240000000005</v>
      </c>
      <c r="I1848" s="3">
        <f t="shared" si="675"/>
        <v>38.950620239390645</v>
      </c>
      <c r="J1848" s="13">
        <f t="shared" si="677"/>
        <v>44.309999999999995</v>
      </c>
      <c r="K1848" s="13">
        <f>tarifest3(A1848,$A$3,Param!$B$10,Param!$C$10,Param!$D$10,Param!$E$10,Param!$B$11,Param!$C$11,Param!$D$11,Param!$E$11)</f>
        <v>72205</v>
      </c>
      <c r="L1848" s="3">
        <f t="shared" si="686"/>
        <v>39.284548422198043</v>
      </c>
      <c r="M1848" s="3">
        <f>tarifest3grenz(A1848,$A$3,Param!$B$10,Param!$C$10,Param!$D$10,Param!$E$10,Param!$B$11,Param!$C$11,Param!$D$11,Param!$E$11)*100</f>
        <v>42</v>
      </c>
      <c r="N1848" s="3">
        <f t="shared" si="687"/>
        <v>57805</v>
      </c>
      <c r="O1848" s="3">
        <f t="shared" si="688"/>
        <v>31.44994559303591</v>
      </c>
      <c r="P1848" s="13">
        <f t="shared" si="678"/>
        <v>128659.99999999999</v>
      </c>
      <c r="Q1848" s="13">
        <f t="shared" si="689"/>
        <v>0</v>
      </c>
      <c r="R1848" s="13">
        <f>tarifest3(A1848-$K$3,$A$3,Param!$B$10,Param!$C$10,Param!$D$10,Param!$E$10,Param!$B$11,Param!$C$11,Param!$D$11,Param!$E$11)</f>
        <v>63565</v>
      </c>
      <c r="S1848" s="3">
        <f t="shared" si="690"/>
        <v>34.583786724700758</v>
      </c>
      <c r="T1848" s="3">
        <f>IF(A1848&lt;$K$3,$K$2,tarifest3grenz(A1848-$K$3,$A$3,Param!$B$10,Param!$C$10,Param!$D$10,Param!$E$10,Param!$B$11,Param!$C$11,Param!$D$11,Param!$E$11))*100</f>
        <v>42</v>
      </c>
      <c r="U1848" s="3">
        <f>MAX(K1848-tarifest3($K$3,$A$3,Param!$B$10,Param!$C$10,Param!$D$10,Param!$E$10,Param!$B$11,Param!$C$11,Param!$D$11,Param!$E$11),0)</f>
        <v>66975</v>
      </c>
      <c r="V1848" s="3">
        <f t="shared" si="691"/>
        <v>36.439064200217629</v>
      </c>
      <c r="W1848" s="3">
        <f t="shared" si="692"/>
        <v>42</v>
      </c>
      <c r="X1848" s="3">
        <f>soli3grenz(K1848,$A$3,Param!$J$9,Param!$J$10,Param!$J$11)*100</f>
        <v>5.5</v>
      </c>
      <c r="Y1848" s="13">
        <f t="shared" si="679"/>
        <v>66975</v>
      </c>
      <c r="Z1848" s="3">
        <f t="shared" si="693"/>
        <v>36.439064200217629</v>
      </c>
      <c r="AA1848" s="13">
        <f t="shared" si="680"/>
        <v>42</v>
      </c>
      <c r="AB1848" s="13">
        <f t="shared" si="681"/>
        <v>-4616.2400000000052</v>
      </c>
      <c r="AC1848" s="13">
        <f t="shared" si="682"/>
        <v>-2.5115560391730156</v>
      </c>
      <c r="AD1848" s="13">
        <f t="shared" si="683"/>
        <v>-2.3099999999999952</v>
      </c>
      <c r="AE1848" s="3">
        <f t="shared" si="684"/>
        <v>0</v>
      </c>
      <c r="AF1848" s="13">
        <f t="shared" si="697"/>
        <v>4616.2400000000052</v>
      </c>
      <c r="AG1848" s="13">
        <f t="shared" si="694"/>
        <v>2.5115560391730156</v>
      </c>
      <c r="AH1848" s="13">
        <f t="shared" si="698"/>
        <v>2.5115560391730156</v>
      </c>
    </row>
    <row r="1849" spans="1:34" x14ac:dyDescent="0.2">
      <c r="A1849" s="8">
        <f t="shared" si="695"/>
        <v>183900</v>
      </c>
      <c r="B1849" s="9">
        <f t="shared" si="696"/>
        <v>183.9</v>
      </c>
      <c r="C1849" s="13">
        <f>tarifest3(A1849,$A$3,Param!$B$5,Param!$C$5,Param!$D$5,Param!$E$5,Param!$B$6,Param!$C$6,Param!$D$6,Param!$E$6)</f>
        <v>67901</v>
      </c>
      <c r="D1849" s="3">
        <f t="shared" si="685"/>
        <v>36.922784121805329</v>
      </c>
      <c r="E1849" s="3">
        <f>tarifest3grenz(A1849,$A$3,Param!$B$5,Param!$C$5,Param!$D$5,Param!$E$5,Param!$B$6,Param!$C$6,Param!$D$6,Param!$E$6)*100</f>
        <v>42</v>
      </c>
      <c r="F1849" s="13">
        <f>soli3(C1849,$A$3,Param!$J$4,Param!$J$5,Param!$J$6)</f>
        <v>3734.55</v>
      </c>
      <c r="G1849" s="3">
        <f>soli3grenz(C1849,$A$3,Param!$J$4,Param!$J$5,Param!$J$6)*100</f>
        <v>5.5</v>
      </c>
      <c r="H1849" s="13">
        <f t="shared" si="676"/>
        <v>71635.55</v>
      </c>
      <c r="I1849" s="3">
        <f t="shared" si="675"/>
        <v>38.953534529635675</v>
      </c>
      <c r="J1849" s="13">
        <f t="shared" si="677"/>
        <v>44.309999999999995</v>
      </c>
      <c r="K1849" s="13">
        <f>tarifest3(A1849,$A$3,Param!$B$10,Param!$C$10,Param!$D$10,Param!$E$10,Param!$B$11,Param!$C$11,Param!$D$11,Param!$E$11)</f>
        <v>72247</v>
      </c>
      <c r="L1849" s="3">
        <f t="shared" si="686"/>
        <v>39.286025013594347</v>
      </c>
      <c r="M1849" s="3">
        <f>tarifest3grenz(A1849,$A$3,Param!$B$10,Param!$C$10,Param!$D$10,Param!$E$10,Param!$B$11,Param!$C$11,Param!$D$11,Param!$E$11)*100</f>
        <v>42</v>
      </c>
      <c r="N1849" s="3">
        <f t="shared" si="687"/>
        <v>57847</v>
      </c>
      <c r="O1849" s="3">
        <f t="shared" si="688"/>
        <v>31.455682436106581</v>
      </c>
      <c r="P1849" s="13">
        <f t="shared" si="678"/>
        <v>128729.99999999999</v>
      </c>
      <c r="Q1849" s="13">
        <f t="shared" si="689"/>
        <v>0</v>
      </c>
      <c r="R1849" s="13">
        <f>tarifest3(A1849-$K$3,$A$3,Param!$B$10,Param!$C$10,Param!$D$10,Param!$E$10,Param!$B$11,Param!$C$11,Param!$D$11,Param!$E$11)</f>
        <v>63607</v>
      </c>
      <c r="S1849" s="3">
        <f t="shared" si="690"/>
        <v>34.587819467101689</v>
      </c>
      <c r="T1849" s="3">
        <f>IF(A1849&lt;$K$3,$K$2,tarifest3grenz(A1849-$K$3,$A$3,Param!$B$10,Param!$C$10,Param!$D$10,Param!$E$10,Param!$B$11,Param!$C$11,Param!$D$11,Param!$E$11))*100</f>
        <v>42</v>
      </c>
      <c r="U1849" s="3">
        <f>MAX(K1849-tarifest3($K$3,$A$3,Param!$B$10,Param!$C$10,Param!$D$10,Param!$E$10,Param!$B$11,Param!$C$11,Param!$D$11,Param!$E$11),0)</f>
        <v>67017</v>
      </c>
      <c r="V1849" s="3">
        <f t="shared" si="691"/>
        <v>36.442088091353995</v>
      </c>
      <c r="W1849" s="3">
        <f t="shared" si="692"/>
        <v>42</v>
      </c>
      <c r="X1849" s="3">
        <f>soli3grenz(K1849,$A$3,Param!$J$9,Param!$J$10,Param!$J$11)*100</f>
        <v>5.5</v>
      </c>
      <c r="Y1849" s="13">
        <f t="shared" si="679"/>
        <v>67017</v>
      </c>
      <c r="Z1849" s="3">
        <f t="shared" si="693"/>
        <v>36.442088091353995</v>
      </c>
      <c r="AA1849" s="13">
        <f t="shared" si="680"/>
        <v>42</v>
      </c>
      <c r="AB1849" s="13">
        <f t="shared" si="681"/>
        <v>-4618.5500000000029</v>
      </c>
      <c r="AC1849" s="13">
        <f t="shared" si="682"/>
        <v>-2.5114464382816806</v>
      </c>
      <c r="AD1849" s="13">
        <f t="shared" si="683"/>
        <v>-2.3099999999999952</v>
      </c>
      <c r="AE1849" s="3">
        <f t="shared" si="684"/>
        <v>0</v>
      </c>
      <c r="AF1849" s="13">
        <f t="shared" si="697"/>
        <v>4618.5500000000029</v>
      </c>
      <c r="AG1849" s="13">
        <f t="shared" si="694"/>
        <v>2.5114464382816806</v>
      </c>
      <c r="AH1849" s="13">
        <f t="shared" si="698"/>
        <v>2.5114464382816806</v>
      </c>
    </row>
    <row r="1850" spans="1:34" x14ac:dyDescent="0.2">
      <c r="A1850" s="8">
        <f t="shared" si="695"/>
        <v>184000</v>
      </c>
      <c r="B1850" s="9">
        <f t="shared" si="696"/>
        <v>184</v>
      </c>
      <c r="C1850" s="13">
        <f>tarifest3(A1850,$A$3,Param!$B$5,Param!$C$5,Param!$D$5,Param!$E$5,Param!$B$6,Param!$C$6,Param!$D$6,Param!$E$6)</f>
        <v>67943</v>
      </c>
      <c r="D1850" s="3">
        <f t="shared" si="685"/>
        <v>36.92554347826087</v>
      </c>
      <c r="E1850" s="3">
        <f>tarifest3grenz(A1850,$A$3,Param!$B$5,Param!$C$5,Param!$D$5,Param!$E$5,Param!$B$6,Param!$C$6,Param!$D$6,Param!$E$6)*100</f>
        <v>42</v>
      </c>
      <c r="F1850" s="13">
        <f>soli3(C1850,$A$3,Param!$J$4,Param!$J$5,Param!$J$6)</f>
        <v>3736.86</v>
      </c>
      <c r="G1850" s="3">
        <f>soli3grenz(C1850,$A$3,Param!$J$4,Param!$J$5,Param!$J$6)*100</f>
        <v>5.5</v>
      </c>
      <c r="H1850" s="13">
        <f t="shared" si="676"/>
        <v>71679.86</v>
      </c>
      <c r="I1850" s="3">
        <f t="shared" si="675"/>
        <v>38.956445652173919</v>
      </c>
      <c r="J1850" s="13">
        <f t="shared" si="677"/>
        <v>44.309999999999995</v>
      </c>
      <c r="K1850" s="13">
        <f>tarifest3(A1850,$A$3,Param!$B$10,Param!$C$10,Param!$D$10,Param!$E$10,Param!$B$11,Param!$C$11,Param!$D$11,Param!$E$11)</f>
        <v>72289</v>
      </c>
      <c r="L1850" s="3">
        <f t="shared" si="686"/>
        <v>39.287499999999994</v>
      </c>
      <c r="M1850" s="3">
        <f>tarifest3grenz(A1850,$A$3,Param!$B$10,Param!$C$10,Param!$D$10,Param!$E$10,Param!$B$11,Param!$C$11,Param!$D$11,Param!$E$11)*100</f>
        <v>42</v>
      </c>
      <c r="N1850" s="3">
        <f t="shared" si="687"/>
        <v>57889</v>
      </c>
      <c r="O1850" s="3">
        <f t="shared" si="688"/>
        <v>31.46141304347826</v>
      </c>
      <c r="P1850" s="13">
        <f t="shared" si="678"/>
        <v>128799.99999999999</v>
      </c>
      <c r="Q1850" s="13">
        <f t="shared" si="689"/>
        <v>0</v>
      </c>
      <c r="R1850" s="13">
        <f>tarifest3(A1850-$K$3,$A$3,Param!$B$10,Param!$C$10,Param!$D$10,Param!$E$10,Param!$B$11,Param!$C$11,Param!$D$11,Param!$E$11)</f>
        <v>63649</v>
      </c>
      <c r="S1850" s="3">
        <f t="shared" si="690"/>
        <v>34.591847826086955</v>
      </c>
      <c r="T1850" s="3">
        <f>IF(A1850&lt;$K$3,$K$2,tarifest3grenz(A1850-$K$3,$A$3,Param!$B$10,Param!$C$10,Param!$D$10,Param!$E$10,Param!$B$11,Param!$C$11,Param!$D$11,Param!$E$11))*100</f>
        <v>42</v>
      </c>
      <c r="U1850" s="3">
        <f>MAX(K1850-tarifest3($K$3,$A$3,Param!$B$10,Param!$C$10,Param!$D$10,Param!$E$10,Param!$B$11,Param!$C$11,Param!$D$11,Param!$E$11),0)</f>
        <v>67059</v>
      </c>
      <c r="V1850" s="3">
        <f t="shared" si="691"/>
        <v>36.445108695652173</v>
      </c>
      <c r="W1850" s="3">
        <f t="shared" si="692"/>
        <v>42</v>
      </c>
      <c r="X1850" s="3">
        <f>soli3grenz(K1850,$A$3,Param!$J$9,Param!$J$10,Param!$J$11)*100</f>
        <v>5.5</v>
      </c>
      <c r="Y1850" s="13">
        <f t="shared" si="679"/>
        <v>67059</v>
      </c>
      <c r="Z1850" s="3">
        <f t="shared" si="693"/>
        <v>36.445108695652173</v>
      </c>
      <c r="AA1850" s="13">
        <f t="shared" si="680"/>
        <v>42</v>
      </c>
      <c r="AB1850" s="13">
        <f t="shared" si="681"/>
        <v>-4620.8600000000006</v>
      </c>
      <c r="AC1850" s="13">
        <f t="shared" si="682"/>
        <v>-2.5113369565217454</v>
      </c>
      <c r="AD1850" s="13">
        <f t="shared" si="683"/>
        <v>-2.3099999999999952</v>
      </c>
      <c r="AE1850" s="3">
        <f t="shared" si="684"/>
        <v>0</v>
      </c>
      <c r="AF1850" s="13">
        <f t="shared" si="697"/>
        <v>4620.8600000000006</v>
      </c>
      <c r="AG1850" s="13">
        <f t="shared" si="694"/>
        <v>2.5113369565217454</v>
      </c>
      <c r="AH1850" s="13">
        <f t="shared" si="698"/>
        <v>2.5113369565217454</v>
      </c>
    </row>
    <row r="1851" spans="1:34" x14ac:dyDescent="0.2">
      <c r="A1851" s="8">
        <f t="shared" si="695"/>
        <v>184100</v>
      </c>
      <c r="B1851" s="9">
        <f t="shared" si="696"/>
        <v>184.1</v>
      </c>
      <c r="C1851" s="13">
        <f>tarifest3(A1851,$A$3,Param!$B$5,Param!$C$5,Param!$D$5,Param!$E$5,Param!$B$6,Param!$C$6,Param!$D$6,Param!$E$6)</f>
        <v>67985</v>
      </c>
      <c r="D1851" s="3">
        <f t="shared" si="685"/>
        <v>36.928299837045088</v>
      </c>
      <c r="E1851" s="3">
        <f>tarifest3grenz(A1851,$A$3,Param!$B$5,Param!$C$5,Param!$D$5,Param!$E$5,Param!$B$6,Param!$C$6,Param!$D$6,Param!$E$6)*100</f>
        <v>42</v>
      </c>
      <c r="F1851" s="13">
        <f>soli3(C1851,$A$3,Param!$J$4,Param!$J$5,Param!$J$6)</f>
        <v>3739.17</v>
      </c>
      <c r="G1851" s="3">
        <f>soli3grenz(C1851,$A$3,Param!$J$4,Param!$J$5,Param!$J$6)*100</f>
        <v>5.5</v>
      </c>
      <c r="H1851" s="13">
        <f t="shared" si="676"/>
        <v>71724.17</v>
      </c>
      <c r="I1851" s="3">
        <f t="shared" si="675"/>
        <v>38.959353612167298</v>
      </c>
      <c r="J1851" s="13">
        <f t="shared" si="677"/>
        <v>44.309999999999995</v>
      </c>
      <c r="K1851" s="13">
        <f>tarifest3(A1851,$A$3,Param!$B$10,Param!$C$10,Param!$D$10,Param!$E$10,Param!$B$11,Param!$C$11,Param!$D$11,Param!$E$11)</f>
        <v>72331</v>
      </c>
      <c r="L1851" s="3">
        <f t="shared" si="686"/>
        <v>39.28897338403042</v>
      </c>
      <c r="M1851" s="3">
        <f>tarifest3grenz(A1851,$A$3,Param!$B$10,Param!$C$10,Param!$D$10,Param!$E$10,Param!$B$11,Param!$C$11,Param!$D$11,Param!$E$11)*100</f>
        <v>42</v>
      </c>
      <c r="N1851" s="3">
        <f t="shared" si="687"/>
        <v>57931</v>
      </c>
      <c r="O1851" s="3">
        <f t="shared" si="688"/>
        <v>31.46713742531233</v>
      </c>
      <c r="P1851" s="13">
        <f t="shared" si="678"/>
        <v>128869.99999999999</v>
      </c>
      <c r="Q1851" s="13">
        <f t="shared" si="689"/>
        <v>0</v>
      </c>
      <c r="R1851" s="13">
        <f>tarifest3(A1851-$K$3,$A$3,Param!$B$10,Param!$C$10,Param!$D$10,Param!$E$10,Param!$B$11,Param!$C$11,Param!$D$11,Param!$E$11)</f>
        <v>63691</v>
      </c>
      <c r="S1851" s="3">
        <f t="shared" si="690"/>
        <v>34.595871808799565</v>
      </c>
      <c r="T1851" s="3">
        <f>IF(A1851&lt;$K$3,$K$2,tarifest3grenz(A1851-$K$3,$A$3,Param!$B$10,Param!$C$10,Param!$D$10,Param!$E$10,Param!$B$11,Param!$C$11,Param!$D$11,Param!$E$11))*100</f>
        <v>42</v>
      </c>
      <c r="U1851" s="3">
        <f>MAX(K1851-tarifest3($K$3,$A$3,Param!$B$10,Param!$C$10,Param!$D$10,Param!$E$10,Param!$B$11,Param!$C$11,Param!$D$11,Param!$E$11),0)</f>
        <v>67101</v>
      </c>
      <c r="V1851" s="3">
        <f t="shared" si="691"/>
        <v>36.448126018468223</v>
      </c>
      <c r="W1851" s="3">
        <f t="shared" si="692"/>
        <v>42</v>
      </c>
      <c r="X1851" s="3">
        <f>soli3grenz(K1851,$A$3,Param!$J$9,Param!$J$10,Param!$J$11)*100</f>
        <v>5.5</v>
      </c>
      <c r="Y1851" s="13">
        <f t="shared" si="679"/>
        <v>67101</v>
      </c>
      <c r="Z1851" s="3">
        <f t="shared" si="693"/>
        <v>36.448126018468223</v>
      </c>
      <c r="AA1851" s="13">
        <f t="shared" si="680"/>
        <v>42</v>
      </c>
      <c r="AB1851" s="13">
        <f t="shared" si="681"/>
        <v>-4623.1699999999983</v>
      </c>
      <c r="AC1851" s="13">
        <f t="shared" si="682"/>
        <v>-2.5112275936990756</v>
      </c>
      <c r="AD1851" s="13">
        <f t="shared" si="683"/>
        <v>-2.3099999999999952</v>
      </c>
      <c r="AE1851" s="3">
        <f t="shared" si="684"/>
        <v>0</v>
      </c>
      <c r="AF1851" s="13">
        <f t="shared" si="697"/>
        <v>4623.1699999999983</v>
      </c>
      <c r="AG1851" s="13">
        <f t="shared" si="694"/>
        <v>2.5112275936990756</v>
      </c>
      <c r="AH1851" s="13">
        <f t="shared" si="698"/>
        <v>2.5112275936990756</v>
      </c>
    </row>
    <row r="1852" spans="1:34" x14ac:dyDescent="0.2">
      <c r="A1852" s="8">
        <f t="shared" si="695"/>
        <v>184200</v>
      </c>
      <c r="B1852" s="9">
        <f t="shared" si="696"/>
        <v>184.2</v>
      </c>
      <c r="C1852" s="13">
        <f>tarifest3(A1852,$A$3,Param!$B$5,Param!$C$5,Param!$D$5,Param!$E$5,Param!$B$6,Param!$C$6,Param!$D$6,Param!$E$6)</f>
        <v>68027</v>
      </c>
      <c r="D1852" s="3">
        <f t="shared" si="685"/>
        <v>36.931053203040179</v>
      </c>
      <c r="E1852" s="3">
        <f>tarifest3grenz(A1852,$A$3,Param!$B$5,Param!$C$5,Param!$D$5,Param!$E$5,Param!$B$6,Param!$C$6,Param!$D$6,Param!$E$6)*100</f>
        <v>42</v>
      </c>
      <c r="F1852" s="13">
        <f>soli3(C1852,$A$3,Param!$J$4,Param!$J$5,Param!$J$6)</f>
        <v>3741.48</v>
      </c>
      <c r="G1852" s="3">
        <f>soli3grenz(C1852,$A$3,Param!$J$4,Param!$J$5,Param!$J$6)*100</f>
        <v>5.5</v>
      </c>
      <c r="H1852" s="13">
        <f t="shared" si="676"/>
        <v>71768.479999999996</v>
      </c>
      <c r="I1852" s="3">
        <f t="shared" si="675"/>
        <v>38.962258414766552</v>
      </c>
      <c r="J1852" s="13">
        <f t="shared" si="677"/>
        <v>44.309999999999995</v>
      </c>
      <c r="K1852" s="13">
        <f>tarifest3(A1852,$A$3,Param!$B$10,Param!$C$10,Param!$D$10,Param!$E$10,Param!$B$11,Param!$C$11,Param!$D$11,Param!$E$11)</f>
        <v>72373</v>
      </c>
      <c r="L1852" s="3">
        <f t="shared" si="686"/>
        <v>39.290445168295328</v>
      </c>
      <c r="M1852" s="3">
        <f>tarifest3grenz(A1852,$A$3,Param!$B$10,Param!$C$10,Param!$D$10,Param!$E$10,Param!$B$11,Param!$C$11,Param!$D$11,Param!$E$11)*100</f>
        <v>42</v>
      </c>
      <c r="N1852" s="3">
        <f t="shared" si="687"/>
        <v>57973</v>
      </c>
      <c r="O1852" s="3">
        <f t="shared" si="688"/>
        <v>31.4728555917481</v>
      </c>
      <c r="P1852" s="13">
        <f t="shared" si="678"/>
        <v>128939.99999999999</v>
      </c>
      <c r="Q1852" s="13">
        <f t="shared" si="689"/>
        <v>0</v>
      </c>
      <c r="R1852" s="13">
        <f>tarifest3(A1852-$K$3,$A$3,Param!$B$10,Param!$C$10,Param!$D$10,Param!$E$10,Param!$B$11,Param!$C$11,Param!$D$11,Param!$E$11)</f>
        <v>63733</v>
      </c>
      <c r="S1852" s="3">
        <f t="shared" si="690"/>
        <v>34.599891422366994</v>
      </c>
      <c r="T1852" s="3">
        <f>IF(A1852&lt;$K$3,$K$2,tarifest3grenz(A1852-$K$3,$A$3,Param!$B$10,Param!$C$10,Param!$D$10,Param!$E$10,Param!$B$11,Param!$C$11,Param!$D$11,Param!$E$11))*100</f>
        <v>42</v>
      </c>
      <c r="U1852" s="3">
        <f>MAX(K1852-tarifest3($K$3,$A$3,Param!$B$10,Param!$C$10,Param!$D$10,Param!$E$10,Param!$B$11,Param!$C$11,Param!$D$11,Param!$E$11),0)</f>
        <v>67143</v>
      </c>
      <c r="V1852" s="3">
        <f t="shared" si="691"/>
        <v>36.451140065146582</v>
      </c>
      <c r="W1852" s="3">
        <f t="shared" si="692"/>
        <v>42</v>
      </c>
      <c r="X1852" s="3">
        <f>soli3grenz(K1852,$A$3,Param!$J$9,Param!$J$10,Param!$J$11)*100</f>
        <v>5.5</v>
      </c>
      <c r="Y1852" s="13">
        <f t="shared" si="679"/>
        <v>67143</v>
      </c>
      <c r="Z1852" s="3">
        <f t="shared" si="693"/>
        <v>36.451140065146582</v>
      </c>
      <c r="AA1852" s="13">
        <f t="shared" si="680"/>
        <v>42</v>
      </c>
      <c r="AB1852" s="13">
        <f t="shared" si="681"/>
        <v>-4625.4799999999959</v>
      </c>
      <c r="AC1852" s="13">
        <f t="shared" si="682"/>
        <v>-2.51111834961997</v>
      </c>
      <c r="AD1852" s="13">
        <f t="shared" si="683"/>
        <v>-2.3099999999999952</v>
      </c>
      <c r="AE1852" s="3">
        <f t="shared" si="684"/>
        <v>0</v>
      </c>
      <c r="AF1852" s="13">
        <f t="shared" si="697"/>
        <v>4625.4799999999959</v>
      </c>
      <c r="AG1852" s="13">
        <f t="shared" si="694"/>
        <v>2.51111834961997</v>
      </c>
      <c r="AH1852" s="13">
        <f t="shared" si="698"/>
        <v>2.51111834961997</v>
      </c>
    </row>
    <row r="1853" spans="1:34" x14ac:dyDescent="0.2">
      <c r="A1853" s="8">
        <f t="shared" si="695"/>
        <v>184300</v>
      </c>
      <c r="B1853" s="9">
        <f t="shared" si="696"/>
        <v>184.3</v>
      </c>
      <c r="C1853" s="13">
        <f>tarifest3(A1853,$A$3,Param!$B$5,Param!$C$5,Param!$D$5,Param!$E$5,Param!$B$6,Param!$C$6,Param!$D$6,Param!$E$6)</f>
        <v>68069</v>
      </c>
      <c r="D1853" s="3">
        <f t="shared" si="685"/>
        <v>36.933803581117743</v>
      </c>
      <c r="E1853" s="3">
        <f>tarifest3grenz(A1853,$A$3,Param!$B$5,Param!$C$5,Param!$D$5,Param!$E$5,Param!$B$6,Param!$C$6,Param!$D$6,Param!$E$6)*100</f>
        <v>42</v>
      </c>
      <c r="F1853" s="13">
        <f>soli3(C1853,$A$3,Param!$J$4,Param!$J$5,Param!$J$6)</f>
        <v>3743.79</v>
      </c>
      <c r="G1853" s="3">
        <f>soli3grenz(C1853,$A$3,Param!$J$4,Param!$J$5,Param!$J$6)*100</f>
        <v>5.5</v>
      </c>
      <c r="H1853" s="13">
        <f t="shared" si="676"/>
        <v>71812.789999999994</v>
      </c>
      <c r="I1853" s="3">
        <f t="shared" ref="I1853:I1916" si="699">IF($A1853=0,0,H1853/$A1853*100)</f>
        <v>38.965160065111228</v>
      </c>
      <c r="J1853" s="13">
        <f t="shared" si="677"/>
        <v>44.309999999999995</v>
      </c>
      <c r="K1853" s="13">
        <f>tarifest3(A1853,$A$3,Param!$B$10,Param!$C$10,Param!$D$10,Param!$E$10,Param!$B$11,Param!$C$11,Param!$D$11,Param!$E$11)</f>
        <v>72415</v>
      </c>
      <c r="L1853" s="3">
        <f t="shared" si="686"/>
        <v>39.291915355398807</v>
      </c>
      <c r="M1853" s="3">
        <f>tarifest3grenz(A1853,$A$3,Param!$B$10,Param!$C$10,Param!$D$10,Param!$E$10,Param!$B$11,Param!$C$11,Param!$D$11,Param!$E$11)*100</f>
        <v>42</v>
      </c>
      <c r="N1853" s="3">
        <f t="shared" si="687"/>
        <v>58015</v>
      </c>
      <c r="O1853" s="3">
        <f t="shared" si="688"/>
        <v>31.478567552902874</v>
      </c>
      <c r="P1853" s="13">
        <f t="shared" si="678"/>
        <v>129009.99999999999</v>
      </c>
      <c r="Q1853" s="13">
        <f t="shared" si="689"/>
        <v>0</v>
      </c>
      <c r="R1853" s="13">
        <f>tarifest3(A1853-$K$3,$A$3,Param!$B$10,Param!$C$10,Param!$D$10,Param!$E$10,Param!$B$11,Param!$C$11,Param!$D$11,Param!$E$11)</f>
        <v>63775</v>
      </c>
      <c r="S1853" s="3">
        <f t="shared" si="690"/>
        <v>34.60390667390125</v>
      </c>
      <c r="T1853" s="3">
        <f>IF(A1853&lt;$K$3,$K$2,tarifest3grenz(A1853-$K$3,$A$3,Param!$B$10,Param!$C$10,Param!$D$10,Param!$E$10,Param!$B$11,Param!$C$11,Param!$D$11,Param!$E$11))*100</f>
        <v>42</v>
      </c>
      <c r="U1853" s="3">
        <f>MAX(K1853-tarifest3($K$3,$A$3,Param!$B$10,Param!$C$10,Param!$D$10,Param!$E$10,Param!$B$11,Param!$C$11,Param!$D$11,Param!$E$11),0)</f>
        <v>67185</v>
      </c>
      <c r="V1853" s="3">
        <f t="shared" si="691"/>
        <v>36.454150841020081</v>
      </c>
      <c r="W1853" s="3">
        <f t="shared" si="692"/>
        <v>42</v>
      </c>
      <c r="X1853" s="3">
        <f>soli3grenz(K1853,$A$3,Param!$J$9,Param!$J$10,Param!$J$11)*100</f>
        <v>5.5</v>
      </c>
      <c r="Y1853" s="13">
        <f t="shared" si="679"/>
        <v>67185</v>
      </c>
      <c r="Z1853" s="3">
        <f t="shared" si="693"/>
        <v>36.454150841020081</v>
      </c>
      <c r="AA1853" s="13">
        <f t="shared" si="680"/>
        <v>42</v>
      </c>
      <c r="AB1853" s="13">
        <f t="shared" si="681"/>
        <v>-4627.7899999999936</v>
      </c>
      <c r="AC1853" s="13">
        <f t="shared" si="682"/>
        <v>-2.511009224091147</v>
      </c>
      <c r="AD1853" s="13">
        <f t="shared" si="683"/>
        <v>-2.3099999999999952</v>
      </c>
      <c r="AE1853" s="3">
        <f t="shared" si="684"/>
        <v>0</v>
      </c>
      <c r="AF1853" s="13">
        <f t="shared" si="697"/>
        <v>4627.7899999999936</v>
      </c>
      <c r="AG1853" s="13">
        <f t="shared" si="694"/>
        <v>2.511009224091147</v>
      </c>
      <c r="AH1853" s="13">
        <f t="shared" si="698"/>
        <v>2.511009224091147</v>
      </c>
    </row>
    <row r="1854" spans="1:34" x14ac:dyDescent="0.2">
      <c r="A1854" s="8">
        <f t="shared" si="695"/>
        <v>184400</v>
      </c>
      <c r="B1854" s="9">
        <f t="shared" si="696"/>
        <v>184.4</v>
      </c>
      <c r="C1854" s="13">
        <f>tarifest3(A1854,$A$3,Param!$B$5,Param!$C$5,Param!$D$5,Param!$E$5,Param!$B$6,Param!$C$6,Param!$D$6,Param!$E$6)</f>
        <v>68111</v>
      </c>
      <c r="D1854" s="3">
        <f t="shared" si="685"/>
        <v>36.936550976138825</v>
      </c>
      <c r="E1854" s="3">
        <f>tarifest3grenz(A1854,$A$3,Param!$B$5,Param!$C$5,Param!$D$5,Param!$E$5,Param!$B$6,Param!$C$6,Param!$D$6,Param!$E$6)*100</f>
        <v>42</v>
      </c>
      <c r="F1854" s="13">
        <f>soli3(C1854,$A$3,Param!$J$4,Param!$J$5,Param!$J$6)</f>
        <v>3746.1</v>
      </c>
      <c r="G1854" s="3">
        <f>soli3grenz(C1854,$A$3,Param!$J$4,Param!$J$5,Param!$J$6)*100</f>
        <v>5.5</v>
      </c>
      <c r="H1854" s="13">
        <f t="shared" si="676"/>
        <v>71857.100000000006</v>
      </c>
      <c r="I1854" s="3">
        <f t="shared" si="699"/>
        <v>38.968058568329724</v>
      </c>
      <c r="J1854" s="13">
        <f t="shared" si="677"/>
        <v>44.309999999999995</v>
      </c>
      <c r="K1854" s="13">
        <f>tarifest3(A1854,$A$3,Param!$B$10,Param!$C$10,Param!$D$10,Param!$E$10,Param!$B$11,Param!$C$11,Param!$D$11,Param!$E$11)</f>
        <v>72457</v>
      </c>
      <c r="L1854" s="3">
        <f t="shared" si="686"/>
        <v>39.293383947939262</v>
      </c>
      <c r="M1854" s="3">
        <f>tarifest3grenz(A1854,$A$3,Param!$B$10,Param!$C$10,Param!$D$10,Param!$E$10,Param!$B$11,Param!$C$11,Param!$D$11,Param!$E$11)*100</f>
        <v>42</v>
      </c>
      <c r="N1854" s="3">
        <f t="shared" si="687"/>
        <v>58057</v>
      </c>
      <c r="O1854" s="3">
        <f t="shared" si="688"/>
        <v>31.48427331887202</v>
      </c>
      <c r="P1854" s="13">
        <f t="shared" si="678"/>
        <v>129079.99999999999</v>
      </c>
      <c r="Q1854" s="13">
        <f t="shared" si="689"/>
        <v>0</v>
      </c>
      <c r="R1854" s="13">
        <f>tarifest3(A1854-$K$3,$A$3,Param!$B$10,Param!$C$10,Param!$D$10,Param!$E$10,Param!$B$11,Param!$C$11,Param!$D$11,Param!$E$11)</f>
        <v>63817</v>
      </c>
      <c r="S1854" s="3">
        <f t="shared" si="690"/>
        <v>34.607917570498913</v>
      </c>
      <c r="T1854" s="3">
        <f>IF(A1854&lt;$K$3,$K$2,tarifest3grenz(A1854-$K$3,$A$3,Param!$B$10,Param!$C$10,Param!$D$10,Param!$E$10,Param!$B$11,Param!$C$11,Param!$D$11,Param!$E$11))*100</f>
        <v>42</v>
      </c>
      <c r="U1854" s="3">
        <f>MAX(K1854-tarifest3($K$3,$A$3,Param!$B$10,Param!$C$10,Param!$D$10,Param!$E$10,Param!$B$11,Param!$C$11,Param!$D$11,Param!$E$11),0)</f>
        <v>67227</v>
      </c>
      <c r="V1854" s="3">
        <f t="shared" si="691"/>
        <v>36.45715835140998</v>
      </c>
      <c r="W1854" s="3">
        <f t="shared" si="692"/>
        <v>42</v>
      </c>
      <c r="X1854" s="3">
        <f>soli3grenz(K1854,$A$3,Param!$J$9,Param!$J$10,Param!$J$11)*100</f>
        <v>5.5</v>
      </c>
      <c r="Y1854" s="13">
        <f t="shared" si="679"/>
        <v>67227</v>
      </c>
      <c r="Z1854" s="3">
        <f t="shared" si="693"/>
        <v>36.45715835140998</v>
      </c>
      <c r="AA1854" s="13">
        <f t="shared" si="680"/>
        <v>42</v>
      </c>
      <c r="AB1854" s="13">
        <f t="shared" si="681"/>
        <v>-4630.1000000000058</v>
      </c>
      <c r="AC1854" s="13">
        <f t="shared" si="682"/>
        <v>-2.5109002169197439</v>
      </c>
      <c r="AD1854" s="13">
        <f t="shared" si="683"/>
        <v>-2.3099999999999952</v>
      </c>
      <c r="AE1854" s="3">
        <f t="shared" si="684"/>
        <v>0</v>
      </c>
      <c r="AF1854" s="13">
        <f t="shared" si="697"/>
        <v>4630.1000000000058</v>
      </c>
      <c r="AG1854" s="13">
        <f t="shared" si="694"/>
        <v>2.5109002169197439</v>
      </c>
      <c r="AH1854" s="13">
        <f t="shared" si="698"/>
        <v>2.5109002169197439</v>
      </c>
    </row>
    <row r="1855" spans="1:34" x14ac:dyDescent="0.2">
      <c r="A1855" s="8">
        <f t="shared" si="695"/>
        <v>184500</v>
      </c>
      <c r="B1855" s="9">
        <f t="shared" si="696"/>
        <v>184.5</v>
      </c>
      <c r="C1855" s="13">
        <f>tarifest3(A1855,$A$3,Param!$B$5,Param!$C$5,Param!$D$5,Param!$E$5,Param!$B$6,Param!$C$6,Param!$D$6,Param!$E$6)</f>
        <v>68153</v>
      </c>
      <c r="D1855" s="3">
        <f t="shared" si="685"/>
        <v>36.93929539295393</v>
      </c>
      <c r="E1855" s="3">
        <f>tarifest3grenz(A1855,$A$3,Param!$B$5,Param!$C$5,Param!$D$5,Param!$E$5,Param!$B$6,Param!$C$6,Param!$D$6,Param!$E$6)*100</f>
        <v>42</v>
      </c>
      <c r="F1855" s="13">
        <f>soli3(C1855,$A$3,Param!$J$4,Param!$J$5,Param!$J$6)</f>
        <v>3748.41</v>
      </c>
      <c r="G1855" s="3">
        <f>soli3grenz(C1855,$A$3,Param!$J$4,Param!$J$5,Param!$J$6)*100</f>
        <v>5.5</v>
      </c>
      <c r="H1855" s="13">
        <f t="shared" si="676"/>
        <v>71901.41</v>
      </c>
      <c r="I1855" s="3">
        <f t="shared" si="699"/>
        <v>38.970953929539299</v>
      </c>
      <c r="J1855" s="13">
        <f t="shared" si="677"/>
        <v>44.309999999999995</v>
      </c>
      <c r="K1855" s="13">
        <f>tarifest3(A1855,$A$3,Param!$B$10,Param!$C$10,Param!$D$10,Param!$E$10,Param!$B$11,Param!$C$11,Param!$D$11,Param!$E$11)</f>
        <v>72499</v>
      </c>
      <c r="L1855" s="3">
        <f t="shared" si="686"/>
        <v>39.294850948509485</v>
      </c>
      <c r="M1855" s="3">
        <f>tarifest3grenz(A1855,$A$3,Param!$B$10,Param!$C$10,Param!$D$10,Param!$E$10,Param!$B$11,Param!$C$11,Param!$D$11,Param!$E$11)*100</f>
        <v>42</v>
      </c>
      <c r="N1855" s="3">
        <f t="shared" si="687"/>
        <v>58099</v>
      </c>
      <c r="O1855" s="3">
        <f t="shared" si="688"/>
        <v>31.489972899728997</v>
      </c>
      <c r="P1855" s="13">
        <f t="shared" si="678"/>
        <v>129149.99999999999</v>
      </c>
      <c r="Q1855" s="13">
        <f t="shared" si="689"/>
        <v>0</v>
      </c>
      <c r="R1855" s="13">
        <f>tarifest3(A1855-$K$3,$A$3,Param!$B$10,Param!$C$10,Param!$D$10,Param!$E$10,Param!$B$11,Param!$C$11,Param!$D$11,Param!$E$11)</f>
        <v>63859</v>
      </c>
      <c r="S1855" s="3">
        <f t="shared" si="690"/>
        <v>34.611924119241195</v>
      </c>
      <c r="T1855" s="3">
        <f>IF(A1855&lt;$K$3,$K$2,tarifest3grenz(A1855-$K$3,$A$3,Param!$B$10,Param!$C$10,Param!$D$10,Param!$E$10,Param!$B$11,Param!$C$11,Param!$D$11,Param!$E$11))*100</f>
        <v>42</v>
      </c>
      <c r="U1855" s="3">
        <f>MAX(K1855-tarifest3($K$3,$A$3,Param!$B$10,Param!$C$10,Param!$D$10,Param!$E$10,Param!$B$11,Param!$C$11,Param!$D$11,Param!$E$11),0)</f>
        <v>67269</v>
      </c>
      <c r="V1855" s="3">
        <f t="shared" si="691"/>
        <v>36.460162601626017</v>
      </c>
      <c r="W1855" s="3">
        <f t="shared" si="692"/>
        <v>42</v>
      </c>
      <c r="X1855" s="3">
        <f>soli3grenz(K1855,$A$3,Param!$J$9,Param!$J$10,Param!$J$11)*100</f>
        <v>5.5</v>
      </c>
      <c r="Y1855" s="13">
        <f t="shared" si="679"/>
        <v>67269</v>
      </c>
      <c r="Z1855" s="3">
        <f t="shared" si="693"/>
        <v>36.460162601626017</v>
      </c>
      <c r="AA1855" s="13">
        <f t="shared" si="680"/>
        <v>42</v>
      </c>
      <c r="AB1855" s="13">
        <f t="shared" si="681"/>
        <v>-4632.4100000000035</v>
      </c>
      <c r="AC1855" s="13">
        <f t="shared" si="682"/>
        <v>-2.5107913279132816</v>
      </c>
      <c r="AD1855" s="13">
        <f t="shared" si="683"/>
        <v>-2.3099999999999952</v>
      </c>
      <c r="AE1855" s="3">
        <f t="shared" si="684"/>
        <v>0</v>
      </c>
      <c r="AF1855" s="13">
        <f t="shared" si="697"/>
        <v>4632.4100000000035</v>
      </c>
      <c r="AG1855" s="13">
        <f t="shared" si="694"/>
        <v>2.5107913279132816</v>
      </c>
      <c r="AH1855" s="13">
        <f t="shared" si="698"/>
        <v>2.5107913279132816</v>
      </c>
    </row>
    <row r="1856" spans="1:34" x14ac:dyDescent="0.2">
      <c r="A1856" s="8">
        <f t="shared" si="695"/>
        <v>184600</v>
      </c>
      <c r="B1856" s="9">
        <f t="shared" si="696"/>
        <v>184.6</v>
      </c>
      <c r="C1856" s="13">
        <f>tarifest3(A1856,$A$3,Param!$B$5,Param!$C$5,Param!$D$5,Param!$E$5,Param!$B$6,Param!$C$6,Param!$D$6,Param!$E$6)</f>
        <v>68195</v>
      </c>
      <c r="D1856" s="3">
        <f t="shared" si="685"/>
        <v>36.942036836403034</v>
      </c>
      <c r="E1856" s="3">
        <f>tarifest3grenz(A1856,$A$3,Param!$B$5,Param!$C$5,Param!$D$5,Param!$E$5,Param!$B$6,Param!$C$6,Param!$D$6,Param!$E$6)*100</f>
        <v>42</v>
      </c>
      <c r="F1856" s="13">
        <f>soli3(C1856,$A$3,Param!$J$4,Param!$J$5,Param!$J$6)</f>
        <v>3750.72</v>
      </c>
      <c r="G1856" s="3">
        <f>soli3grenz(C1856,$A$3,Param!$J$4,Param!$J$5,Param!$J$6)*100</f>
        <v>5.5</v>
      </c>
      <c r="H1856" s="13">
        <f t="shared" si="676"/>
        <v>71945.72</v>
      </c>
      <c r="I1856" s="3">
        <f t="shared" si="699"/>
        <v>38.973846153846154</v>
      </c>
      <c r="J1856" s="13">
        <f t="shared" si="677"/>
        <v>44.309999999999995</v>
      </c>
      <c r="K1856" s="13">
        <f>tarifest3(A1856,$A$3,Param!$B$10,Param!$C$10,Param!$D$10,Param!$E$10,Param!$B$11,Param!$C$11,Param!$D$11,Param!$E$11)</f>
        <v>72541</v>
      </c>
      <c r="L1856" s="3">
        <f t="shared" si="686"/>
        <v>39.29631635969664</v>
      </c>
      <c r="M1856" s="3">
        <f>tarifest3grenz(A1856,$A$3,Param!$B$10,Param!$C$10,Param!$D$10,Param!$E$10,Param!$B$11,Param!$C$11,Param!$D$11,Param!$E$11)*100</f>
        <v>42</v>
      </c>
      <c r="N1856" s="3">
        <f t="shared" si="687"/>
        <v>58141</v>
      </c>
      <c r="O1856" s="3">
        <f t="shared" si="688"/>
        <v>31.495666305525461</v>
      </c>
      <c r="P1856" s="13">
        <f t="shared" si="678"/>
        <v>129219.99999999999</v>
      </c>
      <c r="Q1856" s="13">
        <f t="shared" si="689"/>
        <v>0</v>
      </c>
      <c r="R1856" s="13">
        <f>tarifest3(A1856-$K$3,$A$3,Param!$B$10,Param!$C$10,Param!$D$10,Param!$E$10,Param!$B$11,Param!$C$11,Param!$D$11,Param!$E$11)</f>
        <v>63901</v>
      </c>
      <c r="S1856" s="3">
        <f t="shared" si="690"/>
        <v>34.615926327193932</v>
      </c>
      <c r="T1856" s="3">
        <f>IF(A1856&lt;$K$3,$K$2,tarifest3grenz(A1856-$K$3,$A$3,Param!$B$10,Param!$C$10,Param!$D$10,Param!$E$10,Param!$B$11,Param!$C$11,Param!$D$11,Param!$E$11))*100</f>
        <v>42</v>
      </c>
      <c r="U1856" s="3">
        <f>MAX(K1856-tarifest3($K$3,$A$3,Param!$B$10,Param!$C$10,Param!$D$10,Param!$E$10,Param!$B$11,Param!$C$11,Param!$D$11,Param!$E$11),0)</f>
        <v>67311</v>
      </c>
      <c r="V1856" s="3">
        <f t="shared" si="691"/>
        <v>36.46316359696641</v>
      </c>
      <c r="W1856" s="3">
        <f t="shared" si="692"/>
        <v>42</v>
      </c>
      <c r="X1856" s="3">
        <f>soli3grenz(K1856,$A$3,Param!$J$9,Param!$J$10,Param!$J$11)*100</f>
        <v>5.5</v>
      </c>
      <c r="Y1856" s="13">
        <f t="shared" si="679"/>
        <v>67311</v>
      </c>
      <c r="Z1856" s="3">
        <f t="shared" si="693"/>
        <v>36.46316359696641</v>
      </c>
      <c r="AA1856" s="13">
        <f t="shared" si="680"/>
        <v>42</v>
      </c>
      <c r="AB1856" s="13">
        <f t="shared" si="681"/>
        <v>-4634.7200000000012</v>
      </c>
      <c r="AC1856" s="13">
        <f t="shared" si="682"/>
        <v>-2.5106825568797433</v>
      </c>
      <c r="AD1856" s="13">
        <f t="shared" si="683"/>
        <v>-2.3099999999999952</v>
      </c>
      <c r="AE1856" s="3">
        <f t="shared" si="684"/>
        <v>0</v>
      </c>
      <c r="AF1856" s="13">
        <f t="shared" si="697"/>
        <v>4634.7200000000012</v>
      </c>
      <c r="AG1856" s="13">
        <f t="shared" si="694"/>
        <v>2.5106825568797433</v>
      </c>
      <c r="AH1856" s="13">
        <f t="shared" si="698"/>
        <v>2.5106825568797433</v>
      </c>
    </row>
    <row r="1857" spans="1:34" x14ac:dyDescent="0.2">
      <c r="A1857" s="8">
        <f t="shared" si="695"/>
        <v>184700</v>
      </c>
      <c r="B1857" s="9">
        <f t="shared" si="696"/>
        <v>184.7</v>
      </c>
      <c r="C1857" s="13">
        <f>tarifest3(A1857,$A$3,Param!$B$5,Param!$C$5,Param!$D$5,Param!$E$5,Param!$B$6,Param!$C$6,Param!$D$6,Param!$E$6)</f>
        <v>68237</v>
      </c>
      <c r="D1857" s="3">
        <f t="shared" si="685"/>
        <v>36.944775311315645</v>
      </c>
      <c r="E1857" s="3">
        <f>tarifest3grenz(A1857,$A$3,Param!$B$5,Param!$C$5,Param!$D$5,Param!$E$5,Param!$B$6,Param!$C$6,Param!$D$6,Param!$E$6)*100</f>
        <v>42</v>
      </c>
      <c r="F1857" s="13">
        <f>soli3(C1857,$A$3,Param!$J$4,Param!$J$5,Param!$J$6)</f>
        <v>3753.03</v>
      </c>
      <c r="G1857" s="3">
        <f>soli3grenz(C1857,$A$3,Param!$J$4,Param!$J$5,Param!$J$6)*100</f>
        <v>5.5</v>
      </c>
      <c r="H1857" s="13">
        <f t="shared" si="676"/>
        <v>71990.03</v>
      </c>
      <c r="I1857" s="3">
        <f t="shared" si="699"/>
        <v>38.97673524634542</v>
      </c>
      <c r="J1857" s="13">
        <f t="shared" si="677"/>
        <v>44.309999999999995</v>
      </c>
      <c r="K1857" s="13">
        <f>tarifest3(A1857,$A$3,Param!$B$10,Param!$C$10,Param!$D$10,Param!$E$10,Param!$B$11,Param!$C$11,Param!$D$11,Param!$E$11)</f>
        <v>72583</v>
      </c>
      <c r="L1857" s="3">
        <f t="shared" si="686"/>
        <v>39.297780184082299</v>
      </c>
      <c r="M1857" s="3">
        <f>tarifest3grenz(A1857,$A$3,Param!$B$10,Param!$C$10,Param!$D$10,Param!$E$10,Param!$B$11,Param!$C$11,Param!$D$11,Param!$E$11)*100</f>
        <v>42</v>
      </c>
      <c r="N1857" s="3">
        <f t="shared" si="687"/>
        <v>58183</v>
      </c>
      <c r="O1857" s="3">
        <f t="shared" si="688"/>
        <v>31.501353546291284</v>
      </c>
      <c r="P1857" s="13">
        <f t="shared" si="678"/>
        <v>129289.99999999999</v>
      </c>
      <c r="Q1857" s="13">
        <f t="shared" si="689"/>
        <v>0</v>
      </c>
      <c r="R1857" s="13">
        <f>tarifest3(A1857-$K$3,$A$3,Param!$B$10,Param!$C$10,Param!$D$10,Param!$E$10,Param!$B$11,Param!$C$11,Param!$D$11,Param!$E$11)</f>
        <v>63943</v>
      </c>
      <c r="S1857" s="3">
        <f t="shared" si="690"/>
        <v>34.619924201407684</v>
      </c>
      <c r="T1857" s="3">
        <f>IF(A1857&lt;$K$3,$K$2,tarifest3grenz(A1857-$K$3,$A$3,Param!$B$10,Param!$C$10,Param!$D$10,Param!$E$10,Param!$B$11,Param!$C$11,Param!$D$11,Param!$E$11))*100</f>
        <v>42</v>
      </c>
      <c r="U1857" s="3">
        <f>MAX(K1857-tarifest3($K$3,$A$3,Param!$B$10,Param!$C$10,Param!$D$10,Param!$E$10,Param!$B$11,Param!$C$11,Param!$D$11,Param!$E$11),0)</f>
        <v>67353</v>
      </c>
      <c r="V1857" s="3">
        <f t="shared" si="691"/>
        <v>36.466161342717925</v>
      </c>
      <c r="W1857" s="3">
        <f t="shared" si="692"/>
        <v>42</v>
      </c>
      <c r="X1857" s="3">
        <f>soli3grenz(K1857,$A$3,Param!$J$9,Param!$J$10,Param!$J$11)*100</f>
        <v>5.5</v>
      </c>
      <c r="Y1857" s="13">
        <f t="shared" si="679"/>
        <v>67353</v>
      </c>
      <c r="Z1857" s="3">
        <f t="shared" si="693"/>
        <v>36.466161342717925</v>
      </c>
      <c r="AA1857" s="13">
        <f t="shared" si="680"/>
        <v>42</v>
      </c>
      <c r="AB1857" s="13">
        <f t="shared" si="681"/>
        <v>-4637.0299999999988</v>
      </c>
      <c r="AC1857" s="13">
        <f t="shared" si="682"/>
        <v>-2.5105739036274954</v>
      </c>
      <c r="AD1857" s="13">
        <f t="shared" si="683"/>
        <v>-2.3099999999999952</v>
      </c>
      <c r="AE1857" s="3">
        <f t="shared" si="684"/>
        <v>0</v>
      </c>
      <c r="AF1857" s="13">
        <f t="shared" si="697"/>
        <v>4637.0299999999988</v>
      </c>
      <c r="AG1857" s="13">
        <f t="shared" si="694"/>
        <v>2.5105739036274954</v>
      </c>
      <c r="AH1857" s="13">
        <f t="shared" si="698"/>
        <v>2.5105739036274954</v>
      </c>
    </row>
    <row r="1858" spans="1:34" x14ac:dyDescent="0.2">
      <c r="A1858" s="8">
        <f t="shared" si="695"/>
        <v>184800</v>
      </c>
      <c r="B1858" s="9">
        <f t="shared" si="696"/>
        <v>184.8</v>
      </c>
      <c r="C1858" s="13">
        <f>tarifest3(A1858,$A$3,Param!$B$5,Param!$C$5,Param!$D$5,Param!$E$5,Param!$B$6,Param!$C$6,Param!$D$6,Param!$E$6)</f>
        <v>68279</v>
      </c>
      <c r="D1858" s="3">
        <f t="shared" si="685"/>
        <v>36.947510822510822</v>
      </c>
      <c r="E1858" s="3">
        <f>tarifest3grenz(A1858,$A$3,Param!$B$5,Param!$C$5,Param!$D$5,Param!$E$5,Param!$B$6,Param!$C$6,Param!$D$6,Param!$E$6)*100</f>
        <v>42</v>
      </c>
      <c r="F1858" s="13">
        <f>soli3(C1858,$A$3,Param!$J$4,Param!$J$5,Param!$J$6)</f>
        <v>3755.34</v>
      </c>
      <c r="G1858" s="3">
        <f>soli3grenz(C1858,$A$3,Param!$J$4,Param!$J$5,Param!$J$6)*100</f>
        <v>5.5</v>
      </c>
      <c r="H1858" s="13">
        <f t="shared" si="676"/>
        <v>72034.34</v>
      </c>
      <c r="I1858" s="3">
        <f t="shared" si="699"/>
        <v>38.979621212121209</v>
      </c>
      <c r="J1858" s="13">
        <f t="shared" si="677"/>
        <v>44.309999999999995</v>
      </c>
      <c r="K1858" s="13">
        <f>tarifest3(A1858,$A$3,Param!$B$10,Param!$C$10,Param!$D$10,Param!$E$10,Param!$B$11,Param!$C$11,Param!$D$11,Param!$E$11)</f>
        <v>72625</v>
      </c>
      <c r="L1858" s="3">
        <f t="shared" si="686"/>
        <v>39.299242424242422</v>
      </c>
      <c r="M1858" s="3">
        <f>tarifest3grenz(A1858,$A$3,Param!$B$10,Param!$C$10,Param!$D$10,Param!$E$10,Param!$B$11,Param!$C$11,Param!$D$11,Param!$E$11)*100</f>
        <v>42</v>
      </c>
      <c r="N1858" s="3">
        <f t="shared" si="687"/>
        <v>58225</v>
      </c>
      <c r="O1858" s="3">
        <f t="shared" si="688"/>
        <v>31.507034632034632</v>
      </c>
      <c r="P1858" s="13">
        <f t="shared" si="678"/>
        <v>129359.99999999999</v>
      </c>
      <c r="Q1858" s="13">
        <f t="shared" si="689"/>
        <v>0</v>
      </c>
      <c r="R1858" s="13">
        <f>tarifest3(A1858-$K$3,$A$3,Param!$B$10,Param!$C$10,Param!$D$10,Param!$E$10,Param!$B$11,Param!$C$11,Param!$D$11,Param!$E$11)</f>
        <v>63985</v>
      </c>
      <c r="S1858" s="3">
        <f t="shared" si="690"/>
        <v>34.623917748917748</v>
      </c>
      <c r="T1858" s="3">
        <f>IF(A1858&lt;$K$3,$K$2,tarifest3grenz(A1858-$K$3,$A$3,Param!$B$10,Param!$C$10,Param!$D$10,Param!$E$10,Param!$B$11,Param!$C$11,Param!$D$11,Param!$E$11))*100</f>
        <v>42</v>
      </c>
      <c r="U1858" s="3">
        <f>MAX(K1858-tarifest3($K$3,$A$3,Param!$B$10,Param!$C$10,Param!$D$10,Param!$E$10,Param!$B$11,Param!$C$11,Param!$D$11,Param!$E$11),0)</f>
        <v>67395</v>
      </c>
      <c r="V1858" s="3">
        <f t="shared" si="691"/>
        <v>36.469155844155843</v>
      </c>
      <c r="W1858" s="3">
        <f t="shared" si="692"/>
        <v>42</v>
      </c>
      <c r="X1858" s="3">
        <f>soli3grenz(K1858,$A$3,Param!$J$9,Param!$J$10,Param!$J$11)*100</f>
        <v>5.5</v>
      </c>
      <c r="Y1858" s="13">
        <f t="shared" si="679"/>
        <v>67395</v>
      </c>
      <c r="Z1858" s="3">
        <f t="shared" si="693"/>
        <v>36.469155844155843</v>
      </c>
      <c r="AA1858" s="13">
        <f t="shared" si="680"/>
        <v>42</v>
      </c>
      <c r="AB1858" s="13">
        <f t="shared" si="681"/>
        <v>-4639.3399999999965</v>
      </c>
      <c r="AC1858" s="13">
        <f t="shared" si="682"/>
        <v>-2.5104653679653666</v>
      </c>
      <c r="AD1858" s="13">
        <f t="shared" si="683"/>
        <v>-2.3099999999999952</v>
      </c>
      <c r="AE1858" s="3">
        <f t="shared" si="684"/>
        <v>0</v>
      </c>
      <c r="AF1858" s="13">
        <f t="shared" si="697"/>
        <v>4639.3399999999965</v>
      </c>
      <c r="AG1858" s="13">
        <f t="shared" si="694"/>
        <v>2.5104653679653666</v>
      </c>
      <c r="AH1858" s="13">
        <f t="shared" si="698"/>
        <v>2.5104653679653666</v>
      </c>
    </row>
    <row r="1859" spans="1:34" x14ac:dyDescent="0.2">
      <c r="A1859" s="8">
        <f t="shared" si="695"/>
        <v>184900</v>
      </c>
      <c r="B1859" s="9">
        <f t="shared" si="696"/>
        <v>184.9</v>
      </c>
      <c r="C1859" s="13">
        <f>tarifest3(A1859,$A$3,Param!$B$5,Param!$C$5,Param!$D$5,Param!$E$5,Param!$B$6,Param!$C$6,Param!$D$6,Param!$E$6)</f>
        <v>68321</v>
      </c>
      <c r="D1859" s="3">
        <f t="shared" si="685"/>
        <v>36.950243374797189</v>
      </c>
      <c r="E1859" s="3">
        <f>tarifest3grenz(A1859,$A$3,Param!$B$5,Param!$C$5,Param!$D$5,Param!$E$5,Param!$B$6,Param!$C$6,Param!$D$6,Param!$E$6)*100</f>
        <v>42</v>
      </c>
      <c r="F1859" s="13">
        <f>soli3(C1859,$A$3,Param!$J$4,Param!$J$5,Param!$J$6)</f>
        <v>3757.65</v>
      </c>
      <c r="G1859" s="3">
        <f>soli3grenz(C1859,$A$3,Param!$J$4,Param!$J$5,Param!$J$6)*100</f>
        <v>5.5</v>
      </c>
      <c r="H1859" s="13">
        <f t="shared" si="676"/>
        <v>72078.649999999994</v>
      </c>
      <c r="I1859" s="3">
        <f t="shared" si="699"/>
        <v>38.982504056246611</v>
      </c>
      <c r="J1859" s="13">
        <f t="shared" si="677"/>
        <v>44.309999999999995</v>
      </c>
      <c r="K1859" s="13">
        <f>tarifest3(A1859,$A$3,Param!$B$10,Param!$C$10,Param!$D$10,Param!$E$10,Param!$B$11,Param!$C$11,Param!$D$11,Param!$E$11)</f>
        <v>72667</v>
      </c>
      <c r="L1859" s="3">
        <f t="shared" si="686"/>
        <v>39.300703082747432</v>
      </c>
      <c r="M1859" s="3">
        <f>tarifest3grenz(A1859,$A$3,Param!$B$10,Param!$C$10,Param!$D$10,Param!$E$10,Param!$B$11,Param!$C$11,Param!$D$11,Param!$E$11)*100</f>
        <v>42</v>
      </c>
      <c r="N1859" s="3">
        <f t="shared" si="687"/>
        <v>58267</v>
      </c>
      <c r="O1859" s="3">
        <f t="shared" si="688"/>
        <v>31.512709572742022</v>
      </c>
      <c r="P1859" s="13">
        <f t="shared" si="678"/>
        <v>129429.99999999999</v>
      </c>
      <c r="Q1859" s="13">
        <f t="shared" si="689"/>
        <v>0</v>
      </c>
      <c r="R1859" s="13">
        <f>tarifest3(A1859-$K$3,$A$3,Param!$B$10,Param!$C$10,Param!$D$10,Param!$E$10,Param!$B$11,Param!$C$11,Param!$D$11,Param!$E$11)</f>
        <v>64027</v>
      </c>
      <c r="S1859" s="3">
        <f t="shared" si="690"/>
        <v>34.627906976744185</v>
      </c>
      <c r="T1859" s="3">
        <f>IF(A1859&lt;$K$3,$K$2,tarifest3grenz(A1859-$K$3,$A$3,Param!$B$10,Param!$C$10,Param!$D$10,Param!$E$10,Param!$B$11,Param!$C$11,Param!$D$11,Param!$E$11))*100</f>
        <v>42</v>
      </c>
      <c r="U1859" s="3">
        <f>MAX(K1859-tarifest3($K$3,$A$3,Param!$B$10,Param!$C$10,Param!$D$10,Param!$E$10,Param!$B$11,Param!$C$11,Param!$D$11,Param!$E$11),0)</f>
        <v>67437</v>
      </c>
      <c r="V1859" s="3">
        <f t="shared" si="691"/>
        <v>36.472147106544078</v>
      </c>
      <c r="W1859" s="3">
        <f t="shared" si="692"/>
        <v>42</v>
      </c>
      <c r="X1859" s="3">
        <f>soli3grenz(K1859,$A$3,Param!$J$9,Param!$J$10,Param!$J$11)*100</f>
        <v>5.5</v>
      </c>
      <c r="Y1859" s="13">
        <f t="shared" si="679"/>
        <v>67437</v>
      </c>
      <c r="Z1859" s="3">
        <f t="shared" si="693"/>
        <v>36.472147106544078</v>
      </c>
      <c r="AA1859" s="13">
        <f t="shared" si="680"/>
        <v>42</v>
      </c>
      <c r="AB1859" s="13">
        <f t="shared" si="681"/>
        <v>-4641.6499999999942</v>
      </c>
      <c r="AC1859" s="13">
        <f t="shared" si="682"/>
        <v>-2.5103569497025333</v>
      </c>
      <c r="AD1859" s="13">
        <f t="shared" si="683"/>
        <v>-2.3099999999999952</v>
      </c>
      <c r="AE1859" s="3">
        <f t="shared" si="684"/>
        <v>0</v>
      </c>
      <c r="AF1859" s="13">
        <f t="shared" si="697"/>
        <v>4641.6499999999942</v>
      </c>
      <c r="AG1859" s="13">
        <f t="shared" si="694"/>
        <v>2.5103569497025333</v>
      </c>
      <c r="AH1859" s="13">
        <f t="shared" si="698"/>
        <v>2.5103569497025333</v>
      </c>
    </row>
    <row r="1860" spans="1:34" x14ac:dyDescent="0.2">
      <c r="A1860" s="8">
        <f t="shared" si="695"/>
        <v>185000</v>
      </c>
      <c r="B1860" s="9">
        <f t="shared" si="696"/>
        <v>185</v>
      </c>
      <c r="C1860" s="13">
        <f>tarifest3(A1860,$A$3,Param!$B$5,Param!$C$5,Param!$D$5,Param!$E$5,Param!$B$6,Param!$C$6,Param!$D$6,Param!$E$6)</f>
        <v>68363</v>
      </c>
      <c r="D1860" s="3">
        <f t="shared" si="685"/>
        <v>36.952972972972972</v>
      </c>
      <c r="E1860" s="3">
        <f>tarifest3grenz(A1860,$A$3,Param!$B$5,Param!$C$5,Param!$D$5,Param!$E$5,Param!$B$6,Param!$C$6,Param!$D$6,Param!$E$6)*100</f>
        <v>42</v>
      </c>
      <c r="F1860" s="13">
        <f>soli3(C1860,$A$3,Param!$J$4,Param!$J$5,Param!$J$6)</f>
        <v>3759.96</v>
      </c>
      <c r="G1860" s="3">
        <f>soli3grenz(C1860,$A$3,Param!$J$4,Param!$J$5,Param!$J$6)*100</f>
        <v>5.5</v>
      </c>
      <c r="H1860" s="13">
        <f t="shared" si="676"/>
        <v>72122.960000000006</v>
      </c>
      <c r="I1860" s="3">
        <f t="shared" si="699"/>
        <v>38.985383783783789</v>
      </c>
      <c r="J1860" s="13">
        <f t="shared" si="677"/>
        <v>44.309999999999995</v>
      </c>
      <c r="K1860" s="13">
        <f>tarifest3(A1860,$A$3,Param!$B$10,Param!$C$10,Param!$D$10,Param!$E$10,Param!$B$11,Param!$C$11,Param!$D$11,Param!$E$11)</f>
        <v>72709</v>
      </c>
      <c r="L1860" s="3">
        <f t="shared" si="686"/>
        <v>39.302162162162162</v>
      </c>
      <c r="M1860" s="3">
        <f>tarifest3grenz(A1860,$A$3,Param!$B$10,Param!$C$10,Param!$D$10,Param!$E$10,Param!$B$11,Param!$C$11,Param!$D$11,Param!$E$11)*100</f>
        <v>42</v>
      </c>
      <c r="N1860" s="3">
        <f t="shared" si="687"/>
        <v>58309</v>
      </c>
      <c r="O1860" s="3">
        <f t="shared" si="688"/>
        <v>31.51837837837838</v>
      </c>
      <c r="P1860" s="13">
        <f t="shared" si="678"/>
        <v>129499.99999999999</v>
      </c>
      <c r="Q1860" s="13">
        <f t="shared" si="689"/>
        <v>0</v>
      </c>
      <c r="R1860" s="13">
        <f>tarifest3(A1860-$K$3,$A$3,Param!$B$10,Param!$C$10,Param!$D$10,Param!$E$10,Param!$B$11,Param!$C$11,Param!$D$11,Param!$E$11)</f>
        <v>64069</v>
      </c>
      <c r="S1860" s="3">
        <f t="shared" si="690"/>
        <v>34.63189189189189</v>
      </c>
      <c r="T1860" s="3">
        <f>IF(A1860&lt;$K$3,$K$2,tarifest3grenz(A1860-$K$3,$A$3,Param!$B$10,Param!$C$10,Param!$D$10,Param!$E$10,Param!$B$11,Param!$C$11,Param!$D$11,Param!$E$11))*100</f>
        <v>42</v>
      </c>
      <c r="U1860" s="3">
        <f>MAX(K1860-tarifest3($K$3,$A$3,Param!$B$10,Param!$C$10,Param!$D$10,Param!$E$10,Param!$B$11,Param!$C$11,Param!$D$11,Param!$E$11),0)</f>
        <v>67479</v>
      </c>
      <c r="V1860" s="3">
        <f t="shared" si="691"/>
        <v>36.475135135135133</v>
      </c>
      <c r="W1860" s="3">
        <f t="shared" si="692"/>
        <v>42</v>
      </c>
      <c r="X1860" s="3">
        <f>soli3grenz(K1860,$A$3,Param!$J$9,Param!$J$10,Param!$J$11)*100</f>
        <v>5.5</v>
      </c>
      <c r="Y1860" s="13">
        <f t="shared" si="679"/>
        <v>67479</v>
      </c>
      <c r="Z1860" s="3">
        <f t="shared" si="693"/>
        <v>36.475135135135133</v>
      </c>
      <c r="AA1860" s="13">
        <f t="shared" si="680"/>
        <v>42</v>
      </c>
      <c r="AB1860" s="13">
        <f t="shared" si="681"/>
        <v>-4643.9600000000064</v>
      </c>
      <c r="AC1860" s="13">
        <f t="shared" si="682"/>
        <v>-2.5102486486486555</v>
      </c>
      <c r="AD1860" s="13">
        <f t="shared" si="683"/>
        <v>-2.3099999999999952</v>
      </c>
      <c r="AE1860" s="3">
        <f t="shared" si="684"/>
        <v>0</v>
      </c>
      <c r="AF1860" s="13">
        <f t="shared" si="697"/>
        <v>4643.9600000000064</v>
      </c>
      <c r="AG1860" s="13">
        <f t="shared" si="694"/>
        <v>2.5102486486486555</v>
      </c>
      <c r="AH1860" s="13">
        <f t="shared" si="698"/>
        <v>2.5102486486486555</v>
      </c>
    </row>
    <row r="1861" spans="1:34" x14ac:dyDescent="0.2">
      <c r="A1861" s="8">
        <f t="shared" si="695"/>
        <v>185100</v>
      </c>
      <c r="B1861" s="9">
        <f t="shared" si="696"/>
        <v>185.1</v>
      </c>
      <c r="C1861" s="13">
        <f>tarifest3(A1861,$A$3,Param!$B$5,Param!$C$5,Param!$D$5,Param!$E$5,Param!$B$6,Param!$C$6,Param!$D$6,Param!$E$6)</f>
        <v>68405</v>
      </c>
      <c r="D1861" s="3">
        <f t="shared" si="685"/>
        <v>36.955699621826035</v>
      </c>
      <c r="E1861" s="3">
        <f>tarifest3grenz(A1861,$A$3,Param!$B$5,Param!$C$5,Param!$D$5,Param!$E$5,Param!$B$6,Param!$C$6,Param!$D$6,Param!$E$6)*100</f>
        <v>42</v>
      </c>
      <c r="F1861" s="13">
        <f>soli3(C1861,$A$3,Param!$J$4,Param!$J$5,Param!$J$6)</f>
        <v>3762.27</v>
      </c>
      <c r="G1861" s="3">
        <f>soli3grenz(C1861,$A$3,Param!$J$4,Param!$J$5,Param!$J$6)*100</f>
        <v>5.5</v>
      </c>
      <c r="H1861" s="13">
        <f t="shared" si="676"/>
        <v>72167.27</v>
      </c>
      <c r="I1861" s="3">
        <f t="shared" si="699"/>
        <v>38.988260399783904</v>
      </c>
      <c r="J1861" s="13">
        <f t="shared" si="677"/>
        <v>44.309999999999995</v>
      </c>
      <c r="K1861" s="13">
        <f>tarifest3(A1861,$A$3,Param!$B$10,Param!$C$10,Param!$D$10,Param!$E$10,Param!$B$11,Param!$C$11,Param!$D$11,Param!$E$11)</f>
        <v>72751</v>
      </c>
      <c r="L1861" s="3">
        <f t="shared" si="686"/>
        <v>39.303619665045922</v>
      </c>
      <c r="M1861" s="3">
        <f>tarifest3grenz(A1861,$A$3,Param!$B$10,Param!$C$10,Param!$D$10,Param!$E$10,Param!$B$11,Param!$C$11,Param!$D$11,Param!$E$11)*100</f>
        <v>42</v>
      </c>
      <c r="N1861" s="3">
        <f t="shared" si="687"/>
        <v>58351</v>
      </c>
      <c r="O1861" s="3">
        <f t="shared" si="688"/>
        <v>31.524041058887086</v>
      </c>
      <c r="P1861" s="13">
        <f t="shared" si="678"/>
        <v>129569.99999999999</v>
      </c>
      <c r="Q1861" s="13">
        <f t="shared" si="689"/>
        <v>0</v>
      </c>
      <c r="R1861" s="13">
        <f>tarifest3(A1861-$K$3,$A$3,Param!$B$10,Param!$C$10,Param!$D$10,Param!$E$10,Param!$B$11,Param!$C$11,Param!$D$11,Param!$E$11)</f>
        <v>64111</v>
      </c>
      <c r="S1861" s="3">
        <f t="shared" si="690"/>
        <v>34.635872501350626</v>
      </c>
      <c r="T1861" s="3">
        <f>IF(A1861&lt;$K$3,$K$2,tarifest3grenz(A1861-$K$3,$A$3,Param!$B$10,Param!$C$10,Param!$D$10,Param!$E$10,Param!$B$11,Param!$C$11,Param!$D$11,Param!$E$11))*100</f>
        <v>42</v>
      </c>
      <c r="U1861" s="3">
        <f>MAX(K1861-tarifest3($K$3,$A$3,Param!$B$10,Param!$C$10,Param!$D$10,Param!$E$10,Param!$B$11,Param!$C$11,Param!$D$11,Param!$E$11),0)</f>
        <v>67521</v>
      </c>
      <c r="V1861" s="3">
        <f t="shared" si="691"/>
        <v>36.478119935170177</v>
      </c>
      <c r="W1861" s="3">
        <f t="shared" si="692"/>
        <v>42</v>
      </c>
      <c r="X1861" s="3">
        <f>soli3grenz(K1861,$A$3,Param!$J$9,Param!$J$10,Param!$J$11)*100</f>
        <v>5.5</v>
      </c>
      <c r="Y1861" s="13">
        <f t="shared" si="679"/>
        <v>67521</v>
      </c>
      <c r="Z1861" s="3">
        <f t="shared" si="693"/>
        <v>36.478119935170177</v>
      </c>
      <c r="AA1861" s="13">
        <f t="shared" si="680"/>
        <v>42</v>
      </c>
      <c r="AB1861" s="13">
        <f t="shared" si="681"/>
        <v>-4646.2700000000041</v>
      </c>
      <c r="AC1861" s="13">
        <f t="shared" si="682"/>
        <v>-2.5101404646137269</v>
      </c>
      <c r="AD1861" s="13">
        <f t="shared" si="683"/>
        <v>-2.3099999999999952</v>
      </c>
      <c r="AE1861" s="3">
        <f t="shared" si="684"/>
        <v>0</v>
      </c>
      <c r="AF1861" s="13">
        <f t="shared" si="697"/>
        <v>4646.2700000000041</v>
      </c>
      <c r="AG1861" s="13">
        <f t="shared" si="694"/>
        <v>2.5101404646137269</v>
      </c>
      <c r="AH1861" s="13">
        <f t="shared" si="698"/>
        <v>2.5101404646137269</v>
      </c>
    </row>
    <row r="1862" spans="1:34" x14ac:dyDescent="0.2">
      <c r="A1862" s="8">
        <f t="shared" si="695"/>
        <v>185200</v>
      </c>
      <c r="B1862" s="9">
        <f t="shared" si="696"/>
        <v>185.2</v>
      </c>
      <c r="C1862" s="13">
        <f>tarifest3(A1862,$A$3,Param!$B$5,Param!$C$5,Param!$D$5,Param!$E$5,Param!$B$6,Param!$C$6,Param!$D$6,Param!$E$6)</f>
        <v>68447</v>
      </c>
      <c r="D1862" s="3">
        <f t="shared" si="685"/>
        <v>36.958423326133911</v>
      </c>
      <c r="E1862" s="3">
        <f>tarifest3grenz(A1862,$A$3,Param!$B$5,Param!$C$5,Param!$D$5,Param!$E$5,Param!$B$6,Param!$C$6,Param!$D$6,Param!$E$6)*100</f>
        <v>42</v>
      </c>
      <c r="F1862" s="13">
        <f>soli3(C1862,$A$3,Param!$J$4,Param!$J$5,Param!$J$6)</f>
        <v>3764.58</v>
      </c>
      <c r="G1862" s="3">
        <f>soli3grenz(C1862,$A$3,Param!$J$4,Param!$J$5,Param!$J$6)*100</f>
        <v>5.5</v>
      </c>
      <c r="H1862" s="13">
        <f t="shared" si="676"/>
        <v>72211.58</v>
      </c>
      <c r="I1862" s="3">
        <f t="shared" si="699"/>
        <v>38.991133909287257</v>
      </c>
      <c r="J1862" s="13">
        <f t="shared" si="677"/>
        <v>44.309999999999995</v>
      </c>
      <c r="K1862" s="13">
        <f>tarifest3(A1862,$A$3,Param!$B$10,Param!$C$10,Param!$D$10,Param!$E$10,Param!$B$11,Param!$C$11,Param!$D$11,Param!$E$11)</f>
        <v>72793</v>
      </c>
      <c r="L1862" s="3">
        <f t="shared" si="686"/>
        <v>39.305075593952481</v>
      </c>
      <c r="M1862" s="3">
        <f>tarifest3grenz(A1862,$A$3,Param!$B$10,Param!$C$10,Param!$D$10,Param!$E$10,Param!$B$11,Param!$C$11,Param!$D$11,Param!$E$11)*100</f>
        <v>42</v>
      </c>
      <c r="N1862" s="3">
        <f t="shared" si="687"/>
        <v>58393</v>
      </c>
      <c r="O1862" s="3">
        <f t="shared" si="688"/>
        <v>31.529697624190067</v>
      </c>
      <c r="P1862" s="13">
        <f t="shared" si="678"/>
        <v>129639.99999999999</v>
      </c>
      <c r="Q1862" s="13">
        <f t="shared" si="689"/>
        <v>0</v>
      </c>
      <c r="R1862" s="13">
        <f>tarifest3(A1862-$K$3,$A$3,Param!$B$10,Param!$C$10,Param!$D$10,Param!$E$10,Param!$B$11,Param!$C$11,Param!$D$11,Param!$E$11)</f>
        <v>64153</v>
      </c>
      <c r="S1862" s="3">
        <f t="shared" si="690"/>
        <v>34.639848812095032</v>
      </c>
      <c r="T1862" s="3">
        <f>IF(A1862&lt;$K$3,$K$2,tarifest3grenz(A1862-$K$3,$A$3,Param!$B$10,Param!$C$10,Param!$D$10,Param!$E$10,Param!$B$11,Param!$C$11,Param!$D$11,Param!$E$11))*100</f>
        <v>42</v>
      </c>
      <c r="U1862" s="3">
        <f>MAX(K1862-tarifest3($K$3,$A$3,Param!$B$10,Param!$C$10,Param!$D$10,Param!$E$10,Param!$B$11,Param!$C$11,Param!$D$11,Param!$E$11),0)</f>
        <v>67563</v>
      </c>
      <c r="V1862" s="3">
        <f t="shared" si="691"/>
        <v>36.481101511879046</v>
      </c>
      <c r="W1862" s="3">
        <f t="shared" si="692"/>
        <v>42</v>
      </c>
      <c r="X1862" s="3">
        <f>soli3grenz(K1862,$A$3,Param!$J$9,Param!$J$10,Param!$J$11)*100</f>
        <v>5.5</v>
      </c>
      <c r="Y1862" s="13">
        <f t="shared" si="679"/>
        <v>67563</v>
      </c>
      <c r="Z1862" s="3">
        <f t="shared" si="693"/>
        <v>36.481101511879046</v>
      </c>
      <c r="AA1862" s="13">
        <f t="shared" si="680"/>
        <v>42</v>
      </c>
      <c r="AB1862" s="13">
        <f t="shared" si="681"/>
        <v>-4648.5800000000017</v>
      </c>
      <c r="AC1862" s="13">
        <f t="shared" si="682"/>
        <v>-2.5100323974082102</v>
      </c>
      <c r="AD1862" s="13">
        <f t="shared" si="683"/>
        <v>-2.3099999999999952</v>
      </c>
      <c r="AE1862" s="3">
        <f t="shared" si="684"/>
        <v>0</v>
      </c>
      <c r="AF1862" s="13">
        <f t="shared" si="697"/>
        <v>4648.5800000000017</v>
      </c>
      <c r="AG1862" s="13">
        <f t="shared" si="694"/>
        <v>2.5100323974082102</v>
      </c>
      <c r="AH1862" s="13">
        <f t="shared" si="698"/>
        <v>2.5100323974082102</v>
      </c>
    </row>
    <row r="1863" spans="1:34" x14ac:dyDescent="0.2">
      <c r="A1863" s="8">
        <f t="shared" si="695"/>
        <v>185300</v>
      </c>
      <c r="B1863" s="9">
        <f t="shared" si="696"/>
        <v>185.3</v>
      </c>
      <c r="C1863" s="13">
        <f>tarifest3(A1863,$A$3,Param!$B$5,Param!$C$5,Param!$D$5,Param!$E$5,Param!$B$6,Param!$C$6,Param!$D$6,Param!$E$6)</f>
        <v>68489</v>
      </c>
      <c r="D1863" s="3">
        <f t="shared" si="685"/>
        <v>36.961144090663787</v>
      </c>
      <c r="E1863" s="3">
        <f>tarifest3grenz(A1863,$A$3,Param!$B$5,Param!$C$5,Param!$D$5,Param!$E$5,Param!$B$6,Param!$C$6,Param!$D$6,Param!$E$6)*100</f>
        <v>42</v>
      </c>
      <c r="F1863" s="13">
        <f>soli3(C1863,$A$3,Param!$J$4,Param!$J$5,Param!$J$6)</f>
        <v>3766.89</v>
      </c>
      <c r="G1863" s="3">
        <f>soli3grenz(C1863,$A$3,Param!$J$4,Param!$J$5,Param!$J$6)*100</f>
        <v>5.5</v>
      </c>
      <c r="H1863" s="13">
        <f t="shared" si="676"/>
        <v>72255.89</v>
      </c>
      <c r="I1863" s="3">
        <f t="shared" si="699"/>
        <v>38.99400431732326</v>
      </c>
      <c r="J1863" s="13">
        <f t="shared" si="677"/>
        <v>44.309999999999995</v>
      </c>
      <c r="K1863" s="13">
        <f>tarifest3(A1863,$A$3,Param!$B$10,Param!$C$10,Param!$D$10,Param!$E$10,Param!$B$11,Param!$C$11,Param!$D$11,Param!$E$11)</f>
        <v>72835</v>
      </c>
      <c r="L1863" s="3">
        <f t="shared" si="686"/>
        <v>39.306529951430115</v>
      </c>
      <c r="M1863" s="3">
        <f>tarifest3grenz(A1863,$A$3,Param!$B$10,Param!$C$10,Param!$D$10,Param!$E$10,Param!$B$11,Param!$C$11,Param!$D$11,Param!$E$11)*100</f>
        <v>42</v>
      </c>
      <c r="N1863" s="3">
        <f t="shared" si="687"/>
        <v>58435</v>
      </c>
      <c r="O1863" s="3">
        <f t="shared" si="688"/>
        <v>31.535348084187802</v>
      </c>
      <c r="P1863" s="13">
        <f t="shared" si="678"/>
        <v>129709.99999999999</v>
      </c>
      <c r="Q1863" s="13">
        <f t="shared" si="689"/>
        <v>0</v>
      </c>
      <c r="R1863" s="13">
        <f>tarifest3(A1863-$K$3,$A$3,Param!$B$10,Param!$C$10,Param!$D$10,Param!$E$10,Param!$B$11,Param!$C$11,Param!$D$11,Param!$E$11)</f>
        <v>64195</v>
      </c>
      <c r="S1863" s="3">
        <f t="shared" si="690"/>
        <v>34.643820831084724</v>
      </c>
      <c r="T1863" s="3">
        <f>IF(A1863&lt;$K$3,$K$2,tarifest3grenz(A1863-$K$3,$A$3,Param!$B$10,Param!$C$10,Param!$D$10,Param!$E$10,Param!$B$11,Param!$C$11,Param!$D$11,Param!$E$11))*100</f>
        <v>42</v>
      </c>
      <c r="U1863" s="3">
        <f>MAX(K1863-tarifest3($K$3,$A$3,Param!$B$10,Param!$C$10,Param!$D$10,Param!$E$10,Param!$B$11,Param!$C$11,Param!$D$11,Param!$E$11),0)</f>
        <v>67605</v>
      </c>
      <c r="V1863" s="3">
        <f t="shared" si="691"/>
        <v>36.484079870480301</v>
      </c>
      <c r="W1863" s="3">
        <f t="shared" si="692"/>
        <v>42</v>
      </c>
      <c r="X1863" s="3">
        <f>soli3grenz(K1863,$A$3,Param!$J$9,Param!$J$10,Param!$J$11)*100</f>
        <v>5.5</v>
      </c>
      <c r="Y1863" s="13">
        <f t="shared" si="679"/>
        <v>67605</v>
      </c>
      <c r="Z1863" s="3">
        <f t="shared" si="693"/>
        <v>36.484079870480301</v>
      </c>
      <c r="AA1863" s="13">
        <f t="shared" si="680"/>
        <v>42</v>
      </c>
      <c r="AB1863" s="13">
        <f t="shared" si="681"/>
        <v>-4650.8899999999994</v>
      </c>
      <c r="AC1863" s="13">
        <f t="shared" si="682"/>
        <v>-2.5099244468429589</v>
      </c>
      <c r="AD1863" s="13">
        <f t="shared" si="683"/>
        <v>-2.3099999999999952</v>
      </c>
      <c r="AE1863" s="3">
        <f t="shared" si="684"/>
        <v>0</v>
      </c>
      <c r="AF1863" s="13">
        <f t="shared" si="697"/>
        <v>4650.8899999999994</v>
      </c>
      <c r="AG1863" s="13">
        <f t="shared" si="694"/>
        <v>2.5099244468429589</v>
      </c>
      <c r="AH1863" s="13">
        <f t="shared" si="698"/>
        <v>2.5099244468429589</v>
      </c>
    </row>
    <row r="1864" spans="1:34" x14ac:dyDescent="0.2">
      <c r="A1864" s="8">
        <f t="shared" si="695"/>
        <v>185400</v>
      </c>
      <c r="B1864" s="9">
        <f t="shared" si="696"/>
        <v>185.4</v>
      </c>
      <c r="C1864" s="13">
        <f>tarifest3(A1864,$A$3,Param!$B$5,Param!$C$5,Param!$D$5,Param!$E$5,Param!$B$6,Param!$C$6,Param!$D$6,Param!$E$6)</f>
        <v>68531</v>
      </c>
      <c r="D1864" s="3">
        <f t="shared" si="685"/>
        <v>36.963861920172597</v>
      </c>
      <c r="E1864" s="3">
        <f>tarifest3grenz(A1864,$A$3,Param!$B$5,Param!$C$5,Param!$D$5,Param!$E$5,Param!$B$6,Param!$C$6,Param!$D$6,Param!$E$6)*100</f>
        <v>42</v>
      </c>
      <c r="F1864" s="13">
        <f>soli3(C1864,$A$3,Param!$J$4,Param!$J$5,Param!$J$6)</f>
        <v>3769.2</v>
      </c>
      <c r="G1864" s="3">
        <f>soli3grenz(C1864,$A$3,Param!$J$4,Param!$J$5,Param!$J$6)*100</f>
        <v>5.5</v>
      </c>
      <c r="H1864" s="13">
        <f t="shared" si="676"/>
        <v>72300.2</v>
      </c>
      <c r="I1864" s="3">
        <f t="shared" si="699"/>
        <v>38.996871628910462</v>
      </c>
      <c r="J1864" s="13">
        <f t="shared" si="677"/>
        <v>44.309999999999995</v>
      </c>
      <c r="K1864" s="13">
        <f>tarifest3(A1864,$A$3,Param!$B$10,Param!$C$10,Param!$D$10,Param!$E$10,Param!$B$11,Param!$C$11,Param!$D$11,Param!$E$11)</f>
        <v>72877</v>
      </c>
      <c r="L1864" s="3">
        <f t="shared" si="686"/>
        <v>39.307982740021572</v>
      </c>
      <c r="M1864" s="3">
        <f>tarifest3grenz(A1864,$A$3,Param!$B$10,Param!$C$10,Param!$D$10,Param!$E$10,Param!$B$11,Param!$C$11,Param!$D$11,Param!$E$11)*100</f>
        <v>42</v>
      </c>
      <c r="N1864" s="3">
        <f t="shared" si="687"/>
        <v>58477</v>
      </c>
      <c r="O1864" s="3">
        <f t="shared" si="688"/>
        <v>31.540992448759443</v>
      </c>
      <c r="P1864" s="13">
        <f t="shared" si="678"/>
        <v>129779.99999999999</v>
      </c>
      <c r="Q1864" s="13">
        <f t="shared" si="689"/>
        <v>0</v>
      </c>
      <c r="R1864" s="13">
        <f>tarifest3(A1864-$K$3,$A$3,Param!$B$10,Param!$C$10,Param!$D$10,Param!$E$10,Param!$B$11,Param!$C$11,Param!$D$11,Param!$E$11)</f>
        <v>64237</v>
      </c>
      <c r="S1864" s="3">
        <f t="shared" si="690"/>
        <v>34.647788565264293</v>
      </c>
      <c r="T1864" s="3">
        <f>IF(A1864&lt;$K$3,$K$2,tarifest3grenz(A1864-$K$3,$A$3,Param!$B$10,Param!$C$10,Param!$D$10,Param!$E$10,Param!$B$11,Param!$C$11,Param!$D$11,Param!$E$11))*100</f>
        <v>42</v>
      </c>
      <c r="U1864" s="3">
        <f>MAX(K1864-tarifest3($K$3,$A$3,Param!$B$10,Param!$C$10,Param!$D$10,Param!$E$10,Param!$B$11,Param!$C$11,Param!$D$11,Param!$E$11),0)</f>
        <v>67647</v>
      </c>
      <c r="V1864" s="3">
        <f t="shared" si="691"/>
        <v>36.48705501618123</v>
      </c>
      <c r="W1864" s="3">
        <f t="shared" si="692"/>
        <v>42</v>
      </c>
      <c r="X1864" s="3">
        <f>soli3grenz(K1864,$A$3,Param!$J$9,Param!$J$10,Param!$J$11)*100</f>
        <v>5.5</v>
      </c>
      <c r="Y1864" s="13">
        <f t="shared" si="679"/>
        <v>67647</v>
      </c>
      <c r="Z1864" s="3">
        <f t="shared" si="693"/>
        <v>36.48705501618123</v>
      </c>
      <c r="AA1864" s="13">
        <f t="shared" si="680"/>
        <v>42</v>
      </c>
      <c r="AB1864" s="13">
        <f t="shared" si="681"/>
        <v>-4653.1999999999971</v>
      </c>
      <c r="AC1864" s="13">
        <f t="shared" si="682"/>
        <v>-2.5098166127292316</v>
      </c>
      <c r="AD1864" s="13">
        <f t="shared" si="683"/>
        <v>-2.3099999999999952</v>
      </c>
      <c r="AE1864" s="3">
        <f t="shared" si="684"/>
        <v>0</v>
      </c>
      <c r="AF1864" s="13">
        <f t="shared" si="697"/>
        <v>4653.1999999999971</v>
      </c>
      <c r="AG1864" s="13">
        <f t="shared" si="694"/>
        <v>2.5098166127292316</v>
      </c>
      <c r="AH1864" s="13">
        <f t="shared" si="698"/>
        <v>2.5098166127292316</v>
      </c>
    </row>
    <row r="1865" spans="1:34" x14ac:dyDescent="0.2">
      <c r="A1865" s="8">
        <f t="shared" si="695"/>
        <v>185500</v>
      </c>
      <c r="B1865" s="9">
        <f t="shared" si="696"/>
        <v>185.5</v>
      </c>
      <c r="C1865" s="13">
        <f>tarifest3(A1865,$A$3,Param!$B$5,Param!$C$5,Param!$D$5,Param!$E$5,Param!$B$6,Param!$C$6,Param!$D$6,Param!$E$6)</f>
        <v>68573</v>
      </c>
      <c r="D1865" s="3">
        <f t="shared" si="685"/>
        <v>36.96657681940701</v>
      </c>
      <c r="E1865" s="3">
        <f>tarifest3grenz(A1865,$A$3,Param!$B$5,Param!$C$5,Param!$D$5,Param!$E$5,Param!$B$6,Param!$C$6,Param!$D$6,Param!$E$6)*100</f>
        <v>42</v>
      </c>
      <c r="F1865" s="13">
        <f>soli3(C1865,$A$3,Param!$J$4,Param!$J$5,Param!$J$6)</f>
        <v>3771.51</v>
      </c>
      <c r="G1865" s="3">
        <f>soli3grenz(C1865,$A$3,Param!$J$4,Param!$J$5,Param!$J$6)*100</f>
        <v>5.5</v>
      </c>
      <c r="H1865" s="13">
        <f t="shared" si="676"/>
        <v>72344.509999999995</v>
      </c>
      <c r="I1865" s="3">
        <f t="shared" si="699"/>
        <v>38.999735849056599</v>
      </c>
      <c r="J1865" s="13">
        <f t="shared" si="677"/>
        <v>44.309999999999995</v>
      </c>
      <c r="K1865" s="13">
        <f>tarifest3(A1865,$A$3,Param!$B$10,Param!$C$10,Param!$D$10,Param!$E$10,Param!$B$11,Param!$C$11,Param!$D$11,Param!$E$11)</f>
        <v>72919</v>
      </c>
      <c r="L1865" s="3">
        <f t="shared" si="686"/>
        <v>39.309433962264151</v>
      </c>
      <c r="M1865" s="3">
        <f>tarifest3grenz(A1865,$A$3,Param!$B$10,Param!$C$10,Param!$D$10,Param!$E$10,Param!$B$11,Param!$C$11,Param!$D$11,Param!$E$11)*100</f>
        <v>42</v>
      </c>
      <c r="N1865" s="3">
        <f t="shared" si="687"/>
        <v>58519</v>
      </c>
      <c r="O1865" s="3">
        <f t="shared" si="688"/>
        <v>31.546630727762803</v>
      </c>
      <c r="P1865" s="13">
        <f t="shared" si="678"/>
        <v>129849.99999999999</v>
      </c>
      <c r="Q1865" s="13">
        <f t="shared" si="689"/>
        <v>0</v>
      </c>
      <c r="R1865" s="13">
        <f>tarifest3(A1865-$K$3,$A$3,Param!$B$10,Param!$C$10,Param!$D$10,Param!$E$10,Param!$B$11,Param!$C$11,Param!$D$11,Param!$E$11)</f>
        <v>64279</v>
      </c>
      <c r="S1865" s="3">
        <f t="shared" si="690"/>
        <v>34.65175202156334</v>
      </c>
      <c r="T1865" s="3">
        <f>IF(A1865&lt;$K$3,$K$2,tarifest3grenz(A1865-$K$3,$A$3,Param!$B$10,Param!$C$10,Param!$D$10,Param!$E$10,Param!$B$11,Param!$C$11,Param!$D$11,Param!$E$11))*100</f>
        <v>42</v>
      </c>
      <c r="U1865" s="3">
        <f>MAX(K1865-tarifest3($K$3,$A$3,Param!$B$10,Param!$C$10,Param!$D$10,Param!$E$10,Param!$B$11,Param!$C$11,Param!$D$11,Param!$E$11),0)</f>
        <v>67689</v>
      </c>
      <c r="V1865" s="3">
        <f t="shared" si="691"/>
        <v>36.490026954177893</v>
      </c>
      <c r="W1865" s="3">
        <f t="shared" si="692"/>
        <v>42</v>
      </c>
      <c r="X1865" s="3">
        <f>soli3grenz(K1865,$A$3,Param!$J$9,Param!$J$10,Param!$J$11)*100</f>
        <v>5.5</v>
      </c>
      <c r="Y1865" s="13">
        <f t="shared" si="679"/>
        <v>67689</v>
      </c>
      <c r="Z1865" s="3">
        <f t="shared" si="693"/>
        <v>36.490026954177893</v>
      </c>
      <c r="AA1865" s="13">
        <f t="shared" si="680"/>
        <v>42</v>
      </c>
      <c r="AB1865" s="13">
        <f t="shared" si="681"/>
        <v>-4655.5099999999948</v>
      </c>
      <c r="AC1865" s="13">
        <f t="shared" si="682"/>
        <v>-2.5097088948787061</v>
      </c>
      <c r="AD1865" s="13">
        <f t="shared" si="683"/>
        <v>-2.3099999999999952</v>
      </c>
      <c r="AE1865" s="3">
        <f t="shared" si="684"/>
        <v>0</v>
      </c>
      <c r="AF1865" s="13">
        <f t="shared" si="697"/>
        <v>4655.5099999999948</v>
      </c>
      <c r="AG1865" s="13">
        <f t="shared" si="694"/>
        <v>2.5097088948787061</v>
      </c>
      <c r="AH1865" s="13">
        <f t="shared" si="698"/>
        <v>2.5097088948787061</v>
      </c>
    </row>
    <row r="1866" spans="1:34" x14ac:dyDescent="0.2">
      <c r="A1866" s="8">
        <f t="shared" si="695"/>
        <v>185600</v>
      </c>
      <c r="B1866" s="9">
        <f t="shared" si="696"/>
        <v>185.6</v>
      </c>
      <c r="C1866" s="13">
        <f>tarifest3(A1866,$A$3,Param!$B$5,Param!$C$5,Param!$D$5,Param!$E$5,Param!$B$6,Param!$C$6,Param!$D$6,Param!$E$6)</f>
        <v>68615</v>
      </c>
      <c r="D1866" s="3">
        <f t="shared" si="685"/>
        <v>36.969288793103452</v>
      </c>
      <c r="E1866" s="3">
        <f>tarifest3grenz(A1866,$A$3,Param!$B$5,Param!$C$5,Param!$D$5,Param!$E$5,Param!$B$6,Param!$C$6,Param!$D$6,Param!$E$6)*100</f>
        <v>42</v>
      </c>
      <c r="F1866" s="13">
        <f>soli3(C1866,$A$3,Param!$J$4,Param!$J$5,Param!$J$6)</f>
        <v>3773.82</v>
      </c>
      <c r="G1866" s="3">
        <f>soli3grenz(C1866,$A$3,Param!$J$4,Param!$J$5,Param!$J$6)*100</f>
        <v>5.5</v>
      </c>
      <c r="H1866" s="13">
        <f t="shared" ref="H1866:H1929" si="700">+C1866+F1866</f>
        <v>72388.820000000007</v>
      </c>
      <c r="I1866" s="3">
        <f t="shared" si="699"/>
        <v>39.002596982758625</v>
      </c>
      <c r="J1866" s="13">
        <f t="shared" ref="J1866:J1929" si="701">+E1866*(1+G1866/100)</f>
        <v>44.309999999999995</v>
      </c>
      <c r="K1866" s="13">
        <f>tarifest3(A1866,$A$3,Param!$B$10,Param!$C$10,Param!$D$10,Param!$E$10,Param!$B$11,Param!$C$11,Param!$D$11,Param!$E$11)</f>
        <v>72961</v>
      </c>
      <c r="L1866" s="3">
        <f t="shared" si="686"/>
        <v>39.310883620689658</v>
      </c>
      <c r="M1866" s="3">
        <f>tarifest3grenz(A1866,$A$3,Param!$B$10,Param!$C$10,Param!$D$10,Param!$E$10,Param!$B$11,Param!$C$11,Param!$D$11,Param!$E$11)*100</f>
        <v>42</v>
      </c>
      <c r="N1866" s="3">
        <f t="shared" si="687"/>
        <v>58561</v>
      </c>
      <c r="O1866" s="3">
        <f t="shared" si="688"/>
        <v>31.55226293103448</v>
      </c>
      <c r="P1866" s="13">
        <f t="shared" ref="P1866:P1929" si="702">+A1866*$K$2</f>
        <v>129919.99999999999</v>
      </c>
      <c r="Q1866" s="13">
        <f t="shared" si="689"/>
        <v>0</v>
      </c>
      <c r="R1866" s="13">
        <f>tarifest3(A1866-$K$3,$A$3,Param!$B$10,Param!$C$10,Param!$D$10,Param!$E$10,Param!$B$11,Param!$C$11,Param!$D$11,Param!$E$11)</f>
        <v>64321</v>
      </c>
      <c r="S1866" s="3">
        <f t="shared" si="690"/>
        <v>34.655711206896548</v>
      </c>
      <c r="T1866" s="3">
        <f>IF(A1866&lt;$K$3,$K$2,tarifest3grenz(A1866-$K$3,$A$3,Param!$B$10,Param!$C$10,Param!$D$10,Param!$E$10,Param!$B$11,Param!$C$11,Param!$D$11,Param!$E$11))*100</f>
        <v>42</v>
      </c>
      <c r="U1866" s="3">
        <f>MAX(K1866-tarifest3($K$3,$A$3,Param!$B$10,Param!$C$10,Param!$D$10,Param!$E$10,Param!$B$11,Param!$C$11,Param!$D$11,Param!$E$11),0)</f>
        <v>67731</v>
      </c>
      <c r="V1866" s="3">
        <f t="shared" si="691"/>
        <v>36.492995689655174</v>
      </c>
      <c r="W1866" s="3">
        <f t="shared" si="692"/>
        <v>42</v>
      </c>
      <c r="X1866" s="3">
        <f>soli3grenz(K1866,$A$3,Param!$J$9,Param!$J$10,Param!$J$11)*100</f>
        <v>5.5</v>
      </c>
      <c r="Y1866" s="13">
        <f t="shared" ref="Y1866:Y1929" si="703">IF($Y$4=0,N1866,IF($Y$4=1,Q1866+R1866,IF($Y$4=2,Q1866+U1866)))</f>
        <v>67731</v>
      </c>
      <c r="Z1866" s="3">
        <f t="shared" si="693"/>
        <v>36.492995689655174</v>
      </c>
      <c r="AA1866" s="13">
        <f t="shared" ref="AA1866:AA1929" si="704">IF($Y$4=0,M1866,IF($Y$4=1,T1866,IF($Y$4=2,W1866)))</f>
        <v>42</v>
      </c>
      <c r="AB1866" s="13">
        <f t="shared" ref="AB1866:AB1929" si="705">+Y1866-H1866</f>
        <v>-4657.820000000007</v>
      </c>
      <c r="AC1866" s="13">
        <f t="shared" ref="AC1866:AC1929" si="706">+Z1866-I1866</f>
        <v>-2.5096012931034508</v>
      </c>
      <c r="AD1866" s="13">
        <f t="shared" ref="AD1866:AD1929" si="707">+AA1866-J1866</f>
        <v>-2.3099999999999952</v>
      </c>
      <c r="AE1866" s="3">
        <f t="shared" ref="AE1866:AE1929" si="708">+M1866-E1866</f>
        <v>0</v>
      </c>
      <c r="AF1866" s="13">
        <f t="shared" si="697"/>
        <v>4657.820000000007</v>
      </c>
      <c r="AG1866" s="13">
        <f t="shared" si="694"/>
        <v>2.5096012931034508</v>
      </c>
      <c r="AH1866" s="13">
        <f t="shared" si="698"/>
        <v>2.5096012931034508</v>
      </c>
    </row>
    <row r="1867" spans="1:34" x14ac:dyDescent="0.2">
      <c r="A1867" s="8">
        <f t="shared" si="695"/>
        <v>185700</v>
      </c>
      <c r="B1867" s="9">
        <f t="shared" si="696"/>
        <v>185.7</v>
      </c>
      <c r="C1867" s="13">
        <f>tarifest3(A1867,$A$3,Param!$B$5,Param!$C$5,Param!$D$5,Param!$E$5,Param!$B$6,Param!$C$6,Param!$D$6,Param!$E$6)</f>
        <v>68657</v>
      </c>
      <c r="D1867" s="3">
        <f t="shared" ref="D1867:D1930" si="709">IF($A1867=0,0,C1867/$A1867*100)</f>
        <v>36.971997845988156</v>
      </c>
      <c r="E1867" s="3">
        <f>tarifest3grenz(A1867,$A$3,Param!$B$5,Param!$C$5,Param!$D$5,Param!$E$5,Param!$B$6,Param!$C$6,Param!$D$6,Param!$E$6)*100</f>
        <v>42</v>
      </c>
      <c r="F1867" s="13">
        <f>soli3(C1867,$A$3,Param!$J$4,Param!$J$5,Param!$J$6)</f>
        <v>3776.13</v>
      </c>
      <c r="G1867" s="3">
        <f>soli3grenz(C1867,$A$3,Param!$J$4,Param!$J$5,Param!$J$6)*100</f>
        <v>5.5</v>
      </c>
      <c r="H1867" s="13">
        <f t="shared" si="700"/>
        <v>72433.13</v>
      </c>
      <c r="I1867" s="3">
        <f t="shared" si="699"/>
        <v>39.005455035002697</v>
      </c>
      <c r="J1867" s="13">
        <f t="shared" si="701"/>
        <v>44.309999999999995</v>
      </c>
      <c r="K1867" s="13">
        <f>tarifest3(A1867,$A$3,Param!$B$10,Param!$C$10,Param!$D$10,Param!$E$10,Param!$B$11,Param!$C$11,Param!$D$11,Param!$E$11)</f>
        <v>73003</v>
      </c>
      <c r="L1867" s="3">
        <f t="shared" ref="L1867:L1930" si="710">IF($A1867=0,0,K1867/$A1867*100)</f>
        <v>39.312331717824449</v>
      </c>
      <c r="M1867" s="3">
        <f>tarifest3grenz(A1867,$A$3,Param!$B$10,Param!$C$10,Param!$D$10,Param!$E$10,Param!$B$11,Param!$C$11,Param!$D$11,Param!$E$11)*100</f>
        <v>42</v>
      </c>
      <c r="N1867" s="3">
        <f t="shared" ref="N1867:N1930" si="711">+K1867-$K$1</f>
        <v>58603</v>
      </c>
      <c r="O1867" s="3">
        <f t="shared" ref="O1867:O1930" si="712">IF($A1867=0,0,N1867/$A1867*100)</f>
        <v>31.557889068389876</v>
      </c>
      <c r="P1867" s="13">
        <f t="shared" si="702"/>
        <v>129989.99999999999</v>
      </c>
      <c r="Q1867" s="13">
        <f t="shared" ref="Q1867:Q1930" si="713">MIN(P1867-$K$1,0)</f>
        <v>0</v>
      </c>
      <c r="R1867" s="13">
        <f>tarifest3(A1867-$K$3,$A$3,Param!$B$10,Param!$C$10,Param!$D$10,Param!$E$10,Param!$B$11,Param!$C$11,Param!$D$11,Param!$E$11)</f>
        <v>64363</v>
      </c>
      <c r="S1867" s="3">
        <f t="shared" ref="S1867:S1930" si="714">IF($A1867=0,0,(Q1867+R1867)/$A1867*100)</f>
        <v>34.659666128163707</v>
      </c>
      <c r="T1867" s="3">
        <f>IF(A1867&lt;$K$3,$K$2,tarifest3grenz(A1867-$K$3,$A$3,Param!$B$10,Param!$C$10,Param!$D$10,Param!$E$10,Param!$B$11,Param!$C$11,Param!$D$11,Param!$E$11))*100</f>
        <v>42</v>
      </c>
      <c r="U1867" s="3">
        <f>MAX(K1867-tarifest3($K$3,$A$3,Param!$B$10,Param!$C$10,Param!$D$10,Param!$E$10,Param!$B$11,Param!$C$11,Param!$D$11,Param!$E$11),0)</f>
        <v>67773</v>
      </c>
      <c r="V1867" s="3">
        <f t="shared" ref="V1867:V1930" si="715">IF($A1867=0,0,(Q1867+U1867)/$A1867*100)</f>
        <v>36.495961227786758</v>
      </c>
      <c r="W1867" s="3">
        <f t="shared" ref="W1867:W1930" si="716">IF(A1867&lt;$K$3,$K$2*100,M1867)</f>
        <v>42</v>
      </c>
      <c r="X1867" s="3">
        <f>soli3grenz(K1867,$A$3,Param!$J$9,Param!$J$10,Param!$J$11)*100</f>
        <v>5.5</v>
      </c>
      <c r="Y1867" s="13">
        <f t="shared" si="703"/>
        <v>67773</v>
      </c>
      <c r="Z1867" s="3">
        <f t="shared" ref="Z1867:Z1930" si="717">IF($A1867=0,0,Y1867/$A1867*100)</f>
        <v>36.495961227786758</v>
      </c>
      <c r="AA1867" s="13">
        <f t="shared" si="704"/>
        <v>42</v>
      </c>
      <c r="AB1867" s="13">
        <f t="shared" si="705"/>
        <v>-4660.1300000000047</v>
      </c>
      <c r="AC1867" s="13">
        <f t="shared" si="706"/>
        <v>-2.5094938072159394</v>
      </c>
      <c r="AD1867" s="13">
        <f t="shared" si="707"/>
        <v>-2.3099999999999952</v>
      </c>
      <c r="AE1867" s="3">
        <f t="shared" si="708"/>
        <v>0</v>
      </c>
      <c r="AF1867" s="13">
        <f t="shared" si="697"/>
        <v>4660.1300000000047</v>
      </c>
      <c r="AG1867" s="13">
        <f t="shared" ref="AG1867:AG1930" si="718">-AC1867</f>
        <v>2.5094938072159394</v>
      </c>
      <c r="AH1867" s="13">
        <f t="shared" si="698"/>
        <v>2.5094938072159394</v>
      </c>
    </row>
    <row r="1868" spans="1:34" x14ac:dyDescent="0.2">
      <c r="A1868" s="8">
        <f t="shared" ref="A1868:A1931" si="719">+A1867+100</f>
        <v>185800</v>
      </c>
      <c r="B1868" s="9">
        <f t="shared" si="696"/>
        <v>185.8</v>
      </c>
      <c r="C1868" s="13">
        <f>tarifest3(A1868,$A$3,Param!$B$5,Param!$C$5,Param!$D$5,Param!$E$5,Param!$B$6,Param!$C$6,Param!$D$6,Param!$E$6)</f>
        <v>68699</v>
      </c>
      <c r="D1868" s="3">
        <f t="shared" si="709"/>
        <v>36.974703982777179</v>
      </c>
      <c r="E1868" s="3">
        <f>tarifest3grenz(A1868,$A$3,Param!$B$5,Param!$C$5,Param!$D$5,Param!$E$5,Param!$B$6,Param!$C$6,Param!$D$6,Param!$E$6)*100</f>
        <v>42</v>
      </c>
      <c r="F1868" s="13">
        <f>soli3(C1868,$A$3,Param!$J$4,Param!$J$5,Param!$J$6)</f>
        <v>3778.44</v>
      </c>
      <c r="G1868" s="3">
        <f>soli3grenz(C1868,$A$3,Param!$J$4,Param!$J$5,Param!$J$6)*100</f>
        <v>5.5</v>
      </c>
      <c r="H1868" s="13">
        <f t="shared" si="700"/>
        <v>72477.440000000002</v>
      </c>
      <c r="I1868" s="3">
        <f t="shared" si="699"/>
        <v>39.008310010764262</v>
      </c>
      <c r="J1868" s="13">
        <f t="shared" si="701"/>
        <v>44.309999999999995</v>
      </c>
      <c r="K1868" s="13">
        <f>tarifest3(A1868,$A$3,Param!$B$10,Param!$C$10,Param!$D$10,Param!$E$10,Param!$B$11,Param!$C$11,Param!$D$11,Param!$E$11)</f>
        <v>73045</v>
      </c>
      <c r="L1868" s="3">
        <f t="shared" si="710"/>
        <v>39.313778256189451</v>
      </c>
      <c r="M1868" s="3">
        <f>tarifest3grenz(A1868,$A$3,Param!$B$10,Param!$C$10,Param!$D$10,Param!$E$10,Param!$B$11,Param!$C$11,Param!$D$11,Param!$E$11)*100</f>
        <v>42</v>
      </c>
      <c r="N1868" s="3">
        <f t="shared" si="711"/>
        <v>58645</v>
      </c>
      <c r="O1868" s="3">
        <f t="shared" si="712"/>
        <v>31.563509149623254</v>
      </c>
      <c r="P1868" s="13">
        <f t="shared" si="702"/>
        <v>130059.99999999999</v>
      </c>
      <c r="Q1868" s="13">
        <f t="shared" si="713"/>
        <v>0</v>
      </c>
      <c r="R1868" s="13">
        <f>tarifest3(A1868-$K$3,$A$3,Param!$B$10,Param!$C$10,Param!$D$10,Param!$E$10,Param!$B$11,Param!$C$11,Param!$D$11,Param!$E$11)</f>
        <v>64405</v>
      </c>
      <c r="S1868" s="3">
        <f t="shared" si="714"/>
        <v>34.663616792249726</v>
      </c>
      <c r="T1868" s="3">
        <f>IF(A1868&lt;$K$3,$K$2,tarifest3grenz(A1868-$K$3,$A$3,Param!$B$10,Param!$C$10,Param!$D$10,Param!$E$10,Param!$B$11,Param!$C$11,Param!$D$11,Param!$E$11))*100</f>
        <v>42</v>
      </c>
      <c r="U1868" s="3">
        <f>MAX(K1868-tarifest3($K$3,$A$3,Param!$B$10,Param!$C$10,Param!$D$10,Param!$E$10,Param!$B$11,Param!$C$11,Param!$D$11,Param!$E$11),0)</f>
        <v>67815</v>
      </c>
      <c r="V1868" s="3">
        <f t="shared" si="715"/>
        <v>36.498923573735198</v>
      </c>
      <c r="W1868" s="3">
        <f t="shared" si="716"/>
        <v>42</v>
      </c>
      <c r="X1868" s="3">
        <f>soli3grenz(K1868,$A$3,Param!$J$9,Param!$J$10,Param!$J$11)*100</f>
        <v>5.5</v>
      </c>
      <c r="Y1868" s="13">
        <f t="shared" si="703"/>
        <v>67815</v>
      </c>
      <c r="Z1868" s="3">
        <f t="shared" si="717"/>
        <v>36.498923573735198</v>
      </c>
      <c r="AA1868" s="13">
        <f t="shared" si="704"/>
        <v>42</v>
      </c>
      <c r="AB1868" s="13">
        <f t="shared" si="705"/>
        <v>-4662.4400000000023</v>
      </c>
      <c r="AC1868" s="13">
        <f t="shared" si="706"/>
        <v>-2.5093864370290646</v>
      </c>
      <c r="AD1868" s="13">
        <f t="shared" si="707"/>
        <v>-2.3099999999999952</v>
      </c>
      <c r="AE1868" s="3">
        <f t="shared" si="708"/>
        <v>0</v>
      </c>
      <c r="AF1868" s="13">
        <f t="shared" si="697"/>
        <v>4662.4400000000023</v>
      </c>
      <c r="AG1868" s="13">
        <f t="shared" si="718"/>
        <v>2.5093864370290646</v>
      </c>
      <c r="AH1868" s="13">
        <f t="shared" si="698"/>
        <v>2.5093864370290646</v>
      </c>
    </row>
    <row r="1869" spans="1:34" x14ac:dyDescent="0.2">
      <c r="A1869" s="8">
        <f t="shared" si="719"/>
        <v>185900</v>
      </c>
      <c r="B1869" s="9">
        <f t="shared" si="696"/>
        <v>185.9</v>
      </c>
      <c r="C1869" s="13">
        <f>tarifest3(A1869,$A$3,Param!$B$5,Param!$C$5,Param!$D$5,Param!$E$5,Param!$B$6,Param!$C$6,Param!$D$6,Param!$E$6)</f>
        <v>68741</v>
      </c>
      <c r="D1869" s="3">
        <f t="shared" si="709"/>
        <v>36.977407208176437</v>
      </c>
      <c r="E1869" s="3">
        <f>tarifest3grenz(A1869,$A$3,Param!$B$5,Param!$C$5,Param!$D$5,Param!$E$5,Param!$B$6,Param!$C$6,Param!$D$6,Param!$E$6)*100</f>
        <v>42</v>
      </c>
      <c r="F1869" s="13">
        <f>soli3(C1869,$A$3,Param!$J$4,Param!$J$5,Param!$J$6)</f>
        <v>3780.75</v>
      </c>
      <c r="G1869" s="3">
        <f>soli3grenz(C1869,$A$3,Param!$J$4,Param!$J$5,Param!$J$6)*100</f>
        <v>5.5</v>
      </c>
      <c r="H1869" s="13">
        <f t="shared" si="700"/>
        <v>72521.75</v>
      </c>
      <c r="I1869" s="3">
        <f t="shared" si="699"/>
        <v>39.011161915008067</v>
      </c>
      <c r="J1869" s="13">
        <f t="shared" si="701"/>
        <v>44.309999999999995</v>
      </c>
      <c r="K1869" s="13">
        <f>tarifest3(A1869,$A$3,Param!$B$10,Param!$C$10,Param!$D$10,Param!$E$10,Param!$B$11,Param!$C$11,Param!$D$11,Param!$E$11)</f>
        <v>73087</v>
      </c>
      <c r="L1869" s="3">
        <f t="shared" si="710"/>
        <v>39.315223238300163</v>
      </c>
      <c r="M1869" s="3">
        <f>tarifest3grenz(A1869,$A$3,Param!$B$10,Param!$C$10,Param!$D$10,Param!$E$10,Param!$B$11,Param!$C$11,Param!$D$11,Param!$E$11)*100</f>
        <v>42</v>
      </c>
      <c r="N1869" s="3">
        <f t="shared" si="711"/>
        <v>58687</v>
      </c>
      <c r="O1869" s="3">
        <f t="shared" si="712"/>
        <v>31.569123184507802</v>
      </c>
      <c r="P1869" s="13">
        <f t="shared" si="702"/>
        <v>130129.99999999999</v>
      </c>
      <c r="Q1869" s="13">
        <f t="shared" si="713"/>
        <v>0</v>
      </c>
      <c r="R1869" s="13">
        <f>tarifest3(A1869-$K$3,$A$3,Param!$B$10,Param!$C$10,Param!$D$10,Param!$E$10,Param!$B$11,Param!$C$11,Param!$D$11,Param!$E$11)</f>
        <v>64447</v>
      </c>
      <c r="S1869" s="3">
        <f t="shared" si="714"/>
        <v>34.667563206024745</v>
      </c>
      <c r="T1869" s="3">
        <f>IF(A1869&lt;$K$3,$K$2,tarifest3grenz(A1869-$K$3,$A$3,Param!$B$10,Param!$C$10,Param!$D$10,Param!$E$10,Param!$B$11,Param!$C$11,Param!$D$11,Param!$E$11))*100</f>
        <v>42</v>
      </c>
      <c r="U1869" s="3">
        <f>MAX(K1869-tarifest3($K$3,$A$3,Param!$B$10,Param!$C$10,Param!$D$10,Param!$E$10,Param!$B$11,Param!$C$11,Param!$D$11,Param!$E$11),0)</f>
        <v>67857</v>
      </c>
      <c r="V1869" s="3">
        <f t="shared" si="715"/>
        <v>36.501882732651964</v>
      </c>
      <c r="W1869" s="3">
        <f t="shared" si="716"/>
        <v>42</v>
      </c>
      <c r="X1869" s="3">
        <f>soli3grenz(K1869,$A$3,Param!$J$9,Param!$J$10,Param!$J$11)*100</f>
        <v>5.5</v>
      </c>
      <c r="Y1869" s="13">
        <f t="shared" si="703"/>
        <v>67857</v>
      </c>
      <c r="Z1869" s="3">
        <f t="shared" si="717"/>
        <v>36.501882732651964</v>
      </c>
      <c r="AA1869" s="13">
        <f t="shared" si="704"/>
        <v>42</v>
      </c>
      <c r="AB1869" s="13">
        <f t="shared" si="705"/>
        <v>-4664.75</v>
      </c>
      <c r="AC1869" s="13">
        <f t="shared" si="706"/>
        <v>-2.5092791823561029</v>
      </c>
      <c r="AD1869" s="13">
        <f t="shared" si="707"/>
        <v>-2.3099999999999952</v>
      </c>
      <c r="AE1869" s="3">
        <f t="shared" si="708"/>
        <v>0</v>
      </c>
      <c r="AF1869" s="13">
        <f t="shared" si="697"/>
        <v>4664.75</v>
      </c>
      <c r="AG1869" s="13">
        <f t="shared" si="718"/>
        <v>2.5092791823561029</v>
      </c>
      <c r="AH1869" s="13">
        <f t="shared" si="698"/>
        <v>2.5092791823561029</v>
      </c>
    </row>
    <row r="1870" spans="1:34" x14ac:dyDescent="0.2">
      <c r="A1870" s="8">
        <f t="shared" si="719"/>
        <v>186000</v>
      </c>
      <c r="B1870" s="9">
        <f t="shared" si="696"/>
        <v>186</v>
      </c>
      <c r="C1870" s="13">
        <f>tarifest3(A1870,$A$3,Param!$B$5,Param!$C$5,Param!$D$5,Param!$E$5,Param!$B$6,Param!$C$6,Param!$D$6,Param!$E$6)</f>
        <v>68783</v>
      </c>
      <c r="D1870" s="3">
        <f t="shared" si="709"/>
        <v>36.980107526881724</v>
      </c>
      <c r="E1870" s="3">
        <f>tarifest3grenz(A1870,$A$3,Param!$B$5,Param!$C$5,Param!$D$5,Param!$E$5,Param!$B$6,Param!$C$6,Param!$D$6,Param!$E$6)*100</f>
        <v>42</v>
      </c>
      <c r="F1870" s="13">
        <f>soli3(C1870,$A$3,Param!$J$4,Param!$J$5,Param!$J$6)</f>
        <v>3783.06</v>
      </c>
      <c r="G1870" s="3">
        <f>soli3grenz(C1870,$A$3,Param!$J$4,Param!$J$5,Param!$J$6)*100</f>
        <v>5.5</v>
      </c>
      <c r="H1870" s="13">
        <f t="shared" si="700"/>
        <v>72566.06</v>
      </c>
      <c r="I1870" s="3">
        <f t="shared" si="699"/>
        <v>39.014010752688172</v>
      </c>
      <c r="J1870" s="13">
        <f t="shared" si="701"/>
        <v>44.309999999999995</v>
      </c>
      <c r="K1870" s="13">
        <f>tarifest3(A1870,$A$3,Param!$B$10,Param!$C$10,Param!$D$10,Param!$E$10,Param!$B$11,Param!$C$11,Param!$D$11,Param!$E$11)</f>
        <v>73129</v>
      </c>
      <c r="L1870" s="3">
        <f t="shared" si="710"/>
        <v>39.316666666666663</v>
      </c>
      <c r="M1870" s="3">
        <f>tarifest3grenz(A1870,$A$3,Param!$B$10,Param!$C$10,Param!$D$10,Param!$E$10,Param!$B$11,Param!$C$11,Param!$D$11,Param!$E$11)*100</f>
        <v>42</v>
      </c>
      <c r="N1870" s="3">
        <f t="shared" si="711"/>
        <v>58729</v>
      </c>
      <c r="O1870" s="3">
        <f t="shared" si="712"/>
        <v>31.574731182795702</v>
      </c>
      <c r="P1870" s="13">
        <f t="shared" si="702"/>
        <v>130199.99999999999</v>
      </c>
      <c r="Q1870" s="13">
        <f t="shared" si="713"/>
        <v>0</v>
      </c>
      <c r="R1870" s="13">
        <f>tarifest3(A1870-$K$3,$A$3,Param!$B$10,Param!$C$10,Param!$D$10,Param!$E$10,Param!$B$11,Param!$C$11,Param!$D$11,Param!$E$11)</f>
        <v>64489</v>
      </c>
      <c r="S1870" s="3">
        <f t="shared" si="714"/>
        <v>34.671505376344086</v>
      </c>
      <c r="T1870" s="3">
        <f>IF(A1870&lt;$K$3,$K$2,tarifest3grenz(A1870-$K$3,$A$3,Param!$B$10,Param!$C$10,Param!$D$10,Param!$E$10,Param!$B$11,Param!$C$11,Param!$D$11,Param!$E$11))*100</f>
        <v>42</v>
      </c>
      <c r="U1870" s="3">
        <f>MAX(K1870-tarifest3($K$3,$A$3,Param!$B$10,Param!$C$10,Param!$D$10,Param!$E$10,Param!$B$11,Param!$C$11,Param!$D$11,Param!$E$11),0)</f>
        <v>67899</v>
      </c>
      <c r="V1870" s="3">
        <f t="shared" si="715"/>
        <v>36.504838709677415</v>
      </c>
      <c r="W1870" s="3">
        <f t="shared" si="716"/>
        <v>42</v>
      </c>
      <c r="X1870" s="3">
        <f>soli3grenz(K1870,$A$3,Param!$J$9,Param!$J$10,Param!$J$11)*100</f>
        <v>5.5</v>
      </c>
      <c r="Y1870" s="13">
        <f t="shared" si="703"/>
        <v>67899</v>
      </c>
      <c r="Z1870" s="3">
        <f t="shared" si="717"/>
        <v>36.504838709677415</v>
      </c>
      <c r="AA1870" s="13">
        <f t="shared" si="704"/>
        <v>42</v>
      </c>
      <c r="AB1870" s="13">
        <f t="shared" si="705"/>
        <v>-4667.0599999999977</v>
      </c>
      <c r="AC1870" s="13">
        <f t="shared" si="706"/>
        <v>-2.5091720430107571</v>
      </c>
      <c r="AD1870" s="13">
        <f t="shared" si="707"/>
        <v>-2.3099999999999952</v>
      </c>
      <c r="AE1870" s="3">
        <f t="shared" si="708"/>
        <v>0</v>
      </c>
      <c r="AF1870" s="13">
        <f t="shared" si="697"/>
        <v>4667.0599999999977</v>
      </c>
      <c r="AG1870" s="13">
        <f t="shared" si="718"/>
        <v>2.5091720430107571</v>
      </c>
      <c r="AH1870" s="13">
        <f t="shared" si="698"/>
        <v>2.5091720430107571</v>
      </c>
    </row>
    <row r="1871" spans="1:34" x14ac:dyDescent="0.2">
      <c r="A1871" s="8">
        <f t="shared" si="719"/>
        <v>186100</v>
      </c>
      <c r="B1871" s="9">
        <f t="shared" si="696"/>
        <v>186.1</v>
      </c>
      <c r="C1871" s="13">
        <f>tarifest3(A1871,$A$3,Param!$B$5,Param!$C$5,Param!$D$5,Param!$E$5,Param!$B$6,Param!$C$6,Param!$D$6,Param!$E$6)</f>
        <v>68825</v>
      </c>
      <c r="D1871" s="3">
        <f t="shared" si="709"/>
        <v>36.982804943578721</v>
      </c>
      <c r="E1871" s="3">
        <f>tarifest3grenz(A1871,$A$3,Param!$B$5,Param!$C$5,Param!$D$5,Param!$E$5,Param!$B$6,Param!$C$6,Param!$D$6,Param!$E$6)*100</f>
        <v>42</v>
      </c>
      <c r="F1871" s="13">
        <f>soli3(C1871,$A$3,Param!$J$4,Param!$J$5,Param!$J$6)</f>
        <v>3785.37</v>
      </c>
      <c r="G1871" s="3">
        <f>soli3grenz(C1871,$A$3,Param!$J$4,Param!$J$5,Param!$J$6)*100</f>
        <v>5.5</v>
      </c>
      <c r="H1871" s="13">
        <f t="shared" si="700"/>
        <v>72610.37</v>
      </c>
      <c r="I1871" s="3">
        <f t="shared" si="699"/>
        <v>39.016856528747986</v>
      </c>
      <c r="J1871" s="13">
        <f t="shared" si="701"/>
        <v>44.309999999999995</v>
      </c>
      <c r="K1871" s="13">
        <f>tarifest3(A1871,$A$3,Param!$B$10,Param!$C$10,Param!$D$10,Param!$E$10,Param!$B$11,Param!$C$11,Param!$D$11,Param!$E$11)</f>
        <v>73171</v>
      </c>
      <c r="L1871" s="3">
        <f t="shared" si="710"/>
        <v>39.318108543793663</v>
      </c>
      <c r="M1871" s="3">
        <f>tarifest3grenz(A1871,$A$3,Param!$B$10,Param!$C$10,Param!$D$10,Param!$E$10,Param!$B$11,Param!$C$11,Param!$D$11,Param!$E$11)*100</f>
        <v>42</v>
      </c>
      <c r="N1871" s="3">
        <f t="shared" si="711"/>
        <v>58771</v>
      </c>
      <c r="O1871" s="3">
        <f t="shared" si="712"/>
        <v>31.58033315421816</v>
      </c>
      <c r="P1871" s="13">
        <f t="shared" si="702"/>
        <v>130269.99999999999</v>
      </c>
      <c r="Q1871" s="13">
        <f t="shared" si="713"/>
        <v>0</v>
      </c>
      <c r="R1871" s="13">
        <f>tarifest3(A1871-$K$3,$A$3,Param!$B$10,Param!$C$10,Param!$D$10,Param!$E$10,Param!$B$11,Param!$C$11,Param!$D$11,Param!$E$11)</f>
        <v>64531</v>
      </c>
      <c r="S1871" s="3">
        <f t="shared" si="714"/>
        <v>34.675443310048358</v>
      </c>
      <c r="T1871" s="3">
        <f>IF(A1871&lt;$K$3,$K$2,tarifest3grenz(A1871-$K$3,$A$3,Param!$B$10,Param!$C$10,Param!$D$10,Param!$E$10,Param!$B$11,Param!$C$11,Param!$D$11,Param!$E$11))*100</f>
        <v>42</v>
      </c>
      <c r="U1871" s="3">
        <f>MAX(K1871-tarifest3($K$3,$A$3,Param!$B$10,Param!$C$10,Param!$D$10,Param!$E$10,Param!$B$11,Param!$C$11,Param!$D$11,Param!$E$11),0)</f>
        <v>67941</v>
      </c>
      <c r="V1871" s="3">
        <f t="shared" si="715"/>
        <v>36.507791509940887</v>
      </c>
      <c r="W1871" s="3">
        <f t="shared" si="716"/>
        <v>42</v>
      </c>
      <c r="X1871" s="3">
        <f>soli3grenz(K1871,$A$3,Param!$J$9,Param!$J$10,Param!$J$11)*100</f>
        <v>5.5</v>
      </c>
      <c r="Y1871" s="13">
        <f t="shared" si="703"/>
        <v>67941</v>
      </c>
      <c r="Z1871" s="3">
        <f t="shared" si="717"/>
        <v>36.507791509940887</v>
      </c>
      <c r="AA1871" s="13">
        <f t="shared" si="704"/>
        <v>42</v>
      </c>
      <c r="AB1871" s="13">
        <f t="shared" si="705"/>
        <v>-4669.3699999999953</v>
      </c>
      <c r="AC1871" s="13">
        <f t="shared" si="706"/>
        <v>-2.5090650188070995</v>
      </c>
      <c r="AD1871" s="13">
        <f t="shared" si="707"/>
        <v>-2.3099999999999952</v>
      </c>
      <c r="AE1871" s="3">
        <f t="shared" si="708"/>
        <v>0</v>
      </c>
      <c r="AF1871" s="13">
        <f t="shared" si="697"/>
        <v>4669.3699999999953</v>
      </c>
      <c r="AG1871" s="13">
        <f t="shared" si="718"/>
        <v>2.5090650188070995</v>
      </c>
      <c r="AH1871" s="13">
        <f t="shared" si="698"/>
        <v>2.5090650188070995</v>
      </c>
    </row>
    <row r="1872" spans="1:34" x14ac:dyDescent="0.2">
      <c r="A1872" s="8">
        <f t="shared" si="719"/>
        <v>186200</v>
      </c>
      <c r="B1872" s="9">
        <f t="shared" si="696"/>
        <v>186.2</v>
      </c>
      <c r="C1872" s="13">
        <f>tarifest3(A1872,$A$3,Param!$B$5,Param!$C$5,Param!$D$5,Param!$E$5,Param!$B$6,Param!$C$6,Param!$D$6,Param!$E$6)</f>
        <v>68867</v>
      </c>
      <c r="D1872" s="3">
        <f t="shared" si="709"/>
        <v>36.985499462943075</v>
      </c>
      <c r="E1872" s="3">
        <f>tarifest3grenz(A1872,$A$3,Param!$B$5,Param!$C$5,Param!$D$5,Param!$E$5,Param!$B$6,Param!$C$6,Param!$D$6,Param!$E$6)*100</f>
        <v>42</v>
      </c>
      <c r="F1872" s="13">
        <f>soli3(C1872,$A$3,Param!$J$4,Param!$J$5,Param!$J$6)</f>
        <v>3787.68</v>
      </c>
      <c r="G1872" s="3">
        <f>soli3grenz(C1872,$A$3,Param!$J$4,Param!$J$5,Param!$J$6)*100</f>
        <v>5.5</v>
      </c>
      <c r="H1872" s="13">
        <f t="shared" si="700"/>
        <v>72654.679999999993</v>
      </c>
      <c r="I1872" s="3">
        <f t="shared" si="699"/>
        <v>39.019699248120297</v>
      </c>
      <c r="J1872" s="13">
        <f t="shared" si="701"/>
        <v>44.309999999999995</v>
      </c>
      <c r="K1872" s="13">
        <f>tarifest3(A1872,$A$3,Param!$B$10,Param!$C$10,Param!$D$10,Param!$E$10,Param!$B$11,Param!$C$11,Param!$D$11,Param!$E$11)</f>
        <v>73213</v>
      </c>
      <c r="L1872" s="3">
        <f t="shared" si="710"/>
        <v>39.319548872180448</v>
      </c>
      <c r="M1872" s="3">
        <f>tarifest3grenz(A1872,$A$3,Param!$B$10,Param!$C$10,Param!$D$10,Param!$E$10,Param!$B$11,Param!$C$11,Param!$D$11,Param!$E$11)*100</f>
        <v>42</v>
      </c>
      <c r="N1872" s="3">
        <f t="shared" si="711"/>
        <v>58813</v>
      </c>
      <c r="O1872" s="3">
        <f t="shared" si="712"/>
        <v>31.585929108485502</v>
      </c>
      <c r="P1872" s="13">
        <f t="shared" si="702"/>
        <v>130339.99999999999</v>
      </c>
      <c r="Q1872" s="13">
        <f t="shared" si="713"/>
        <v>0</v>
      </c>
      <c r="R1872" s="13">
        <f>tarifest3(A1872-$K$3,$A$3,Param!$B$10,Param!$C$10,Param!$D$10,Param!$E$10,Param!$B$11,Param!$C$11,Param!$D$11,Param!$E$11)</f>
        <v>64573</v>
      </c>
      <c r="S1872" s="3">
        <f t="shared" si="714"/>
        <v>34.679377013963482</v>
      </c>
      <c r="T1872" s="3">
        <f>IF(A1872&lt;$K$3,$K$2,tarifest3grenz(A1872-$K$3,$A$3,Param!$B$10,Param!$C$10,Param!$D$10,Param!$E$10,Param!$B$11,Param!$C$11,Param!$D$11,Param!$E$11))*100</f>
        <v>42</v>
      </c>
      <c r="U1872" s="3">
        <f>MAX(K1872-tarifest3($K$3,$A$3,Param!$B$10,Param!$C$10,Param!$D$10,Param!$E$10,Param!$B$11,Param!$C$11,Param!$D$11,Param!$E$11),0)</f>
        <v>67983</v>
      </c>
      <c r="V1872" s="3">
        <f t="shared" si="715"/>
        <v>36.510741138560689</v>
      </c>
      <c r="W1872" s="3">
        <f t="shared" si="716"/>
        <v>42</v>
      </c>
      <c r="X1872" s="3">
        <f>soli3grenz(K1872,$A$3,Param!$J$9,Param!$J$10,Param!$J$11)*100</f>
        <v>5.5</v>
      </c>
      <c r="Y1872" s="13">
        <f t="shared" si="703"/>
        <v>67983</v>
      </c>
      <c r="Z1872" s="3">
        <f t="shared" si="717"/>
        <v>36.510741138560689</v>
      </c>
      <c r="AA1872" s="13">
        <f t="shared" si="704"/>
        <v>42</v>
      </c>
      <c r="AB1872" s="13">
        <f t="shared" si="705"/>
        <v>-4671.679999999993</v>
      </c>
      <c r="AC1872" s="13">
        <f t="shared" si="706"/>
        <v>-2.5089581095596074</v>
      </c>
      <c r="AD1872" s="13">
        <f t="shared" si="707"/>
        <v>-2.3099999999999952</v>
      </c>
      <c r="AE1872" s="3">
        <f t="shared" si="708"/>
        <v>0</v>
      </c>
      <c r="AF1872" s="13">
        <f t="shared" si="697"/>
        <v>4671.679999999993</v>
      </c>
      <c r="AG1872" s="13">
        <f t="shared" si="718"/>
        <v>2.5089581095596074</v>
      </c>
      <c r="AH1872" s="13">
        <f t="shared" si="698"/>
        <v>2.5089581095596074</v>
      </c>
    </row>
    <row r="1873" spans="1:34" x14ac:dyDescent="0.2">
      <c r="A1873" s="8">
        <f t="shared" si="719"/>
        <v>186300</v>
      </c>
      <c r="B1873" s="9">
        <f t="shared" si="696"/>
        <v>186.3</v>
      </c>
      <c r="C1873" s="13">
        <f>tarifest3(A1873,$A$3,Param!$B$5,Param!$C$5,Param!$D$5,Param!$E$5,Param!$B$6,Param!$C$6,Param!$D$6,Param!$E$6)</f>
        <v>68909</v>
      </c>
      <c r="D1873" s="3">
        <f t="shared" si="709"/>
        <v>36.988191089640367</v>
      </c>
      <c r="E1873" s="3">
        <f>tarifest3grenz(A1873,$A$3,Param!$B$5,Param!$C$5,Param!$D$5,Param!$E$5,Param!$B$6,Param!$C$6,Param!$D$6,Param!$E$6)*100</f>
        <v>42</v>
      </c>
      <c r="F1873" s="13">
        <f>soli3(C1873,$A$3,Param!$J$4,Param!$J$5,Param!$J$6)</f>
        <v>3789.99</v>
      </c>
      <c r="G1873" s="3">
        <f>soli3grenz(C1873,$A$3,Param!$J$4,Param!$J$5,Param!$J$6)*100</f>
        <v>5.5</v>
      </c>
      <c r="H1873" s="13">
        <f t="shared" si="700"/>
        <v>72698.990000000005</v>
      </c>
      <c r="I1873" s="3">
        <f t="shared" si="699"/>
        <v>39.022538915727324</v>
      </c>
      <c r="J1873" s="13">
        <f t="shared" si="701"/>
        <v>44.309999999999995</v>
      </c>
      <c r="K1873" s="13">
        <f>tarifest3(A1873,$A$3,Param!$B$10,Param!$C$10,Param!$D$10,Param!$E$10,Param!$B$11,Param!$C$11,Param!$D$11,Param!$E$11)</f>
        <v>73255</v>
      </c>
      <c r="L1873" s="3">
        <f t="shared" si="710"/>
        <v>39.320987654320987</v>
      </c>
      <c r="M1873" s="3">
        <f>tarifest3grenz(A1873,$A$3,Param!$B$10,Param!$C$10,Param!$D$10,Param!$E$10,Param!$B$11,Param!$C$11,Param!$D$11,Param!$E$11)*100</f>
        <v>42</v>
      </c>
      <c r="N1873" s="3">
        <f t="shared" si="711"/>
        <v>58855</v>
      </c>
      <c r="O1873" s="3">
        <f t="shared" si="712"/>
        <v>31.591519055287172</v>
      </c>
      <c r="P1873" s="13">
        <f t="shared" si="702"/>
        <v>130409.99999999999</v>
      </c>
      <c r="Q1873" s="13">
        <f t="shared" si="713"/>
        <v>0</v>
      </c>
      <c r="R1873" s="13">
        <f>tarifest3(A1873-$K$3,$A$3,Param!$B$10,Param!$C$10,Param!$D$10,Param!$E$10,Param!$B$11,Param!$C$11,Param!$D$11,Param!$E$11)</f>
        <v>64615</v>
      </c>
      <c r="S1873" s="3">
        <f t="shared" si="714"/>
        <v>34.683306494900698</v>
      </c>
      <c r="T1873" s="3">
        <f>IF(A1873&lt;$K$3,$K$2,tarifest3grenz(A1873-$K$3,$A$3,Param!$B$10,Param!$C$10,Param!$D$10,Param!$E$10,Param!$B$11,Param!$C$11,Param!$D$11,Param!$E$11))*100</f>
        <v>42</v>
      </c>
      <c r="U1873" s="3">
        <f>MAX(K1873-tarifest3($K$3,$A$3,Param!$B$10,Param!$C$10,Param!$D$10,Param!$E$10,Param!$B$11,Param!$C$11,Param!$D$11,Param!$E$11),0)</f>
        <v>68025</v>
      </c>
      <c r="V1873" s="3">
        <f t="shared" si="715"/>
        <v>36.513687600644126</v>
      </c>
      <c r="W1873" s="3">
        <f t="shared" si="716"/>
        <v>42</v>
      </c>
      <c r="X1873" s="3">
        <f>soli3grenz(K1873,$A$3,Param!$J$9,Param!$J$10,Param!$J$11)*100</f>
        <v>5.5</v>
      </c>
      <c r="Y1873" s="13">
        <f t="shared" si="703"/>
        <v>68025</v>
      </c>
      <c r="Z1873" s="3">
        <f t="shared" si="717"/>
        <v>36.513687600644126</v>
      </c>
      <c r="AA1873" s="13">
        <f t="shared" si="704"/>
        <v>42</v>
      </c>
      <c r="AB1873" s="13">
        <f t="shared" si="705"/>
        <v>-4673.9900000000052</v>
      </c>
      <c r="AC1873" s="13">
        <f t="shared" si="706"/>
        <v>-2.5088513150831986</v>
      </c>
      <c r="AD1873" s="13">
        <f t="shared" si="707"/>
        <v>-2.3099999999999952</v>
      </c>
      <c r="AE1873" s="3">
        <f t="shared" si="708"/>
        <v>0</v>
      </c>
      <c r="AF1873" s="13">
        <f t="shared" si="697"/>
        <v>4673.9900000000052</v>
      </c>
      <c r="AG1873" s="13">
        <f t="shared" si="718"/>
        <v>2.5088513150831986</v>
      </c>
      <c r="AH1873" s="13">
        <f t="shared" si="698"/>
        <v>2.5088513150831986</v>
      </c>
    </row>
    <row r="1874" spans="1:34" x14ac:dyDescent="0.2">
      <c r="A1874" s="8">
        <f t="shared" si="719"/>
        <v>186400</v>
      </c>
      <c r="B1874" s="9">
        <f t="shared" si="696"/>
        <v>186.4</v>
      </c>
      <c r="C1874" s="13">
        <f>tarifest3(A1874,$A$3,Param!$B$5,Param!$C$5,Param!$D$5,Param!$E$5,Param!$B$6,Param!$C$6,Param!$D$6,Param!$E$6)</f>
        <v>68951</v>
      </c>
      <c r="D1874" s="3">
        <f t="shared" si="709"/>
        <v>36.990879828326179</v>
      </c>
      <c r="E1874" s="3">
        <f>tarifest3grenz(A1874,$A$3,Param!$B$5,Param!$C$5,Param!$D$5,Param!$E$5,Param!$B$6,Param!$C$6,Param!$D$6,Param!$E$6)*100</f>
        <v>42</v>
      </c>
      <c r="F1874" s="13">
        <f>soli3(C1874,$A$3,Param!$J$4,Param!$J$5,Param!$J$6)</f>
        <v>3792.3</v>
      </c>
      <c r="G1874" s="3">
        <f>soli3grenz(C1874,$A$3,Param!$J$4,Param!$J$5,Param!$J$6)*100</f>
        <v>5.5</v>
      </c>
      <c r="H1874" s="13">
        <f t="shared" si="700"/>
        <v>72743.3</v>
      </c>
      <c r="I1874" s="3">
        <f t="shared" si="699"/>
        <v>39.025375536480688</v>
      </c>
      <c r="J1874" s="13">
        <f t="shared" si="701"/>
        <v>44.309999999999995</v>
      </c>
      <c r="K1874" s="13">
        <f>tarifest3(A1874,$A$3,Param!$B$10,Param!$C$10,Param!$D$10,Param!$E$10,Param!$B$11,Param!$C$11,Param!$D$11,Param!$E$11)</f>
        <v>73297</v>
      </c>
      <c r="L1874" s="3">
        <f t="shared" si="710"/>
        <v>39.322424892703864</v>
      </c>
      <c r="M1874" s="3">
        <f>tarifest3grenz(A1874,$A$3,Param!$B$10,Param!$C$10,Param!$D$10,Param!$E$10,Param!$B$11,Param!$C$11,Param!$D$11,Param!$E$11)*100</f>
        <v>42</v>
      </c>
      <c r="N1874" s="3">
        <f t="shared" si="711"/>
        <v>58897</v>
      </c>
      <c r="O1874" s="3">
        <f t="shared" si="712"/>
        <v>31.597103004291842</v>
      </c>
      <c r="P1874" s="13">
        <f t="shared" si="702"/>
        <v>130479.99999999999</v>
      </c>
      <c r="Q1874" s="13">
        <f t="shared" si="713"/>
        <v>0</v>
      </c>
      <c r="R1874" s="13">
        <f>tarifest3(A1874-$K$3,$A$3,Param!$B$10,Param!$C$10,Param!$D$10,Param!$E$10,Param!$B$11,Param!$C$11,Param!$D$11,Param!$E$11)</f>
        <v>64657</v>
      </c>
      <c r="S1874" s="3">
        <f t="shared" si="714"/>
        <v>34.687231759656648</v>
      </c>
      <c r="T1874" s="3">
        <f>IF(A1874&lt;$K$3,$K$2,tarifest3grenz(A1874-$K$3,$A$3,Param!$B$10,Param!$C$10,Param!$D$10,Param!$E$10,Param!$B$11,Param!$C$11,Param!$D$11,Param!$E$11))*100</f>
        <v>42</v>
      </c>
      <c r="U1874" s="3">
        <f>MAX(K1874-tarifest3($K$3,$A$3,Param!$B$10,Param!$C$10,Param!$D$10,Param!$E$10,Param!$B$11,Param!$C$11,Param!$D$11,Param!$E$11),0)</f>
        <v>68067</v>
      </c>
      <c r="V1874" s="3">
        <f t="shared" si="715"/>
        <v>36.516630901287556</v>
      </c>
      <c r="W1874" s="3">
        <f t="shared" si="716"/>
        <v>42</v>
      </c>
      <c r="X1874" s="3">
        <f>soli3grenz(K1874,$A$3,Param!$J$9,Param!$J$10,Param!$J$11)*100</f>
        <v>5.5</v>
      </c>
      <c r="Y1874" s="13">
        <f t="shared" si="703"/>
        <v>68067</v>
      </c>
      <c r="Z1874" s="3">
        <f t="shared" si="717"/>
        <v>36.516630901287556</v>
      </c>
      <c r="AA1874" s="13">
        <f t="shared" si="704"/>
        <v>42</v>
      </c>
      <c r="AB1874" s="13">
        <f t="shared" si="705"/>
        <v>-4676.3000000000029</v>
      </c>
      <c r="AC1874" s="13">
        <f t="shared" si="706"/>
        <v>-2.508744635193132</v>
      </c>
      <c r="AD1874" s="13">
        <f t="shared" si="707"/>
        <v>-2.3099999999999952</v>
      </c>
      <c r="AE1874" s="3">
        <f t="shared" si="708"/>
        <v>0</v>
      </c>
      <c r="AF1874" s="13">
        <f t="shared" si="697"/>
        <v>4676.3000000000029</v>
      </c>
      <c r="AG1874" s="13">
        <f t="shared" si="718"/>
        <v>2.508744635193132</v>
      </c>
      <c r="AH1874" s="13">
        <f t="shared" si="698"/>
        <v>2.508744635193132</v>
      </c>
    </row>
    <row r="1875" spans="1:34" x14ac:dyDescent="0.2">
      <c r="A1875" s="8">
        <f t="shared" si="719"/>
        <v>186500</v>
      </c>
      <c r="B1875" s="9">
        <f t="shared" si="696"/>
        <v>186.5</v>
      </c>
      <c r="C1875" s="13">
        <f>tarifest3(A1875,$A$3,Param!$B$5,Param!$C$5,Param!$D$5,Param!$E$5,Param!$B$6,Param!$C$6,Param!$D$6,Param!$E$6)</f>
        <v>68993</v>
      </c>
      <c r="D1875" s="3">
        <f t="shared" si="709"/>
        <v>36.993565683646111</v>
      </c>
      <c r="E1875" s="3">
        <f>tarifest3grenz(A1875,$A$3,Param!$B$5,Param!$C$5,Param!$D$5,Param!$E$5,Param!$B$6,Param!$C$6,Param!$D$6,Param!$E$6)*100</f>
        <v>42</v>
      </c>
      <c r="F1875" s="13">
        <f>soli3(C1875,$A$3,Param!$J$4,Param!$J$5,Param!$J$6)</f>
        <v>3794.61</v>
      </c>
      <c r="G1875" s="3">
        <f>soli3grenz(C1875,$A$3,Param!$J$4,Param!$J$5,Param!$J$6)*100</f>
        <v>5.5</v>
      </c>
      <c r="H1875" s="13">
        <f t="shared" si="700"/>
        <v>72787.61</v>
      </c>
      <c r="I1875" s="3">
        <f t="shared" si="699"/>
        <v>39.028209115281506</v>
      </c>
      <c r="J1875" s="13">
        <f t="shared" si="701"/>
        <v>44.309999999999995</v>
      </c>
      <c r="K1875" s="13">
        <f>tarifest3(A1875,$A$3,Param!$B$10,Param!$C$10,Param!$D$10,Param!$E$10,Param!$B$11,Param!$C$11,Param!$D$11,Param!$E$11)</f>
        <v>73339</v>
      </c>
      <c r="L1875" s="3">
        <f t="shared" si="710"/>
        <v>39.323860589812334</v>
      </c>
      <c r="M1875" s="3">
        <f>tarifest3grenz(A1875,$A$3,Param!$B$10,Param!$C$10,Param!$D$10,Param!$E$10,Param!$B$11,Param!$C$11,Param!$D$11,Param!$E$11)*100</f>
        <v>42</v>
      </c>
      <c r="N1875" s="3">
        <f t="shared" si="711"/>
        <v>58939</v>
      </c>
      <c r="O1875" s="3">
        <f t="shared" si="712"/>
        <v>31.602680965147449</v>
      </c>
      <c r="P1875" s="13">
        <f t="shared" si="702"/>
        <v>130549.99999999999</v>
      </c>
      <c r="Q1875" s="13">
        <f t="shared" si="713"/>
        <v>0</v>
      </c>
      <c r="R1875" s="13">
        <f>tarifest3(A1875-$K$3,$A$3,Param!$B$10,Param!$C$10,Param!$D$10,Param!$E$10,Param!$B$11,Param!$C$11,Param!$D$11,Param!$E$11)</f>
        <v>64699</v>
      </c>
      <c r="S1875" s="3">
        <f t="shared" si="714"/>
        <v>34.691152815013403</v>
      </c>
      <c r="T1875" s="3">
        <f>IF(A1875&lt;$K$3,$K$2,tarifest3grenz(A1875-$K$3,$A$3,Param!$B$10,Param!$C$10,Param!$D$10,Param!$E$10,Param!$B$11,Param!$C$11,Param!$D$11,Param!$E$11))*100</f>
        <v>42</v>
      </c>
      <c r="U1875" s="3">
        <f>MAX(K1875-tarifest3($K$3,$A$3,Param!$B$10,Param!$C$10,Param!$D$10,Param!$E$10,Param!$B$11,Param!$C$11,Param!$D$11,Param!$E$11),0)</f>
        <v>68109</v>
      </c>
      <c r="V1875" s="3">
        <f t="shared" si="715"/>
        <v>36.519571045576413</v>
      </c>
      <c r="W1875" s="3">
        <f t="shared" si="716"/>
        <v>42</v>
      </c>
      <c r="X1875" s="3">
        <f>soli3grenz(K1875,$A$3,Param!$J$9,Param!$J$10,Param!$J$11)*100</f>
        <v>5.5</v>
      </c>
      <c r="Y1875" s="13">
        <f t="shared" si="703"/>
        <v>68109</v>
      </c>
      <c r="Z1875" s="3">
        <f t="shared" si="717"/>
        <v>36.519571045576413</v>
      </c>
      <c r="AA1875" s="13">
        <f t="shared" si="704"/>
        <v>42</v>
      </c>
      <c r="AB1875" s="13">
        <f t="shared" si="705"/>
        <v>-4678.6100000000006</v>
      </c>
      <c r="AC1875" s="13">
        <f t="shared" si="706"/>
        <v>-2.5086380697050927</v>
      </c>
      <c r="AD1875" s="13">
        <f t="shared" si="707"/>
        <v>-2.3099999999999952</v>
      </c>
      <c r="AE1875" s="3">
        <f t="shared" si="708"/>
        <v>0</v>
      </c>
      <c r="AF1875" s="13">
        <f t="shared" si="697"/>
        <v>4678.6100000000006</v>
      </c>
      <c r="AG1875" s="13">
        <f t="shared" si="718"/>
        <v>2.5086380697050927</v>
      </c>
      <c r="AH1875" s="13">
        <f t="shared" si="698"/>
        <v>2.5086380697050927</v>
      </c>
    </row>
    <row r="1876" spans="1:34" x14ac:dyDescent="0.2">
      <c r="A1876" s="8">
        <f t="shared" si="719"/>
        <v>186600</v>
      </c>
      <c r="B1876" s="9">
        <f t="shared" si="696"/>
        <v>186.6</v>
      </c>
      <c r="C1876" s="13">
        <f>tarifest3(A1876,$A$3,Param!$B$5,Param!$C$5,Param!$D$5,Param!$E$5,Param!$B$6,Param!$C$6,Param!$D$6,Param!$E$6)</f>
        <v>69035</v>
      </c>
      <c r="D1876" s="3">
        <f t="shared" si="709"/>
        <v>36.9962486602358</v>
      </c>
      <c r="E1876" s="3">
        <f>tarifest3grenz(A1876,$A$3,Param!$B$5,Param!$C$5,Param!$D$5,Param!$E$5,Param!$B$6,Param!$C$6,Param!$D$6,Param!$E$6)*100</f>
        <v>42</v>
      </c>
      <c r="F1876" s="13">
        <f>soli3(C1876,$A$3,Param!$J$4,Param!$J$5,Param!$J$6)</f>
        <v>3796.92</v>
      </c>
      <c r="G1876" s="3">
        <f>soli3grenz(C1876,$A$3,Param!$J$4,Param!$J$5,Param!$J$6)*100</f>
        <v>5.5</v>
      </c>
      <c r="H1876" s="13">
        <f t="shared" si="700"/>
        <v>72831.92</v>
      </c>
      <c r="I1876" s="3">
        <f t="shared" si="699"/>
        <v>39.031039657020358</v>
      </c>
      <c r="J1876" s="13">
        <f t="shared" si="701"/>
        <v>44.309999999999995</v>
      </c>
      <c r="K1876" s="13">
        <f>tarifest3(A1876,$A$3,Param!$B$10,Param!$C$10,Param!$D$10,Param!$E$10,Param!$B$11,Param!$C$11,Param!$D$11,Param!$E$11)</f>
        <v>73381</v>
      </c>
      <c r="L1876" s="3">
        <f t="shared" si="710"/>
        <v>39.325294748124328</v>
      </c>
      <c r="M1876" s="3">
        <f>tarifest3grenz(A1876,$A$3,Param!$B$10,Param!$C$10,Param!$D$10,Param!$E$10,Param!$B$11,Param!$C$11,Param!$D$11,Param!$E$11)*100</f>
        <v>42</v>
      </c>
      <c r="N1876" s="3">
        <f t="shared" si="711"/>
        <v>58981</v>
      </c>
      <c r="O1876" s="3">
        <f t="shared" si="712"/>
        <v>31.60825294748124</v>
      </c>
      <c r="P1876" s="13">
        <f t="shared" si="702"/>
        <v>130619.99999999999</v>
      </c>
      <c r="Q1876" s="13">
        <f t="shared" si="713"/>
        <v>0</v>
      </c>
      <c r="R1876" s="13">
        <f>tarifest3(A1876-$K$3,$A$3,Param!$B$10,Param!$C$10,Param!$D$10,Param!$E$10,Param!$B$11,Param!$C$11,Param!$D$11,Param!$E$11)</f>
        <v>64741</v>
      </c>
      <c r="S1876" s="3">
        <f t="shared" si="714"/>
        <v>34.69506966773848</v>
      </c>
      <c r="T1876" s="3">
        <f>IF(A1876&lt;$K$3,$K$2,tarifest3grenz(A1876-$K$3,$A$3,Param!$B$10,Param!$C$10,Param!$D$10,Param!$E$10,Param!$B$11,Param!$C$11,Param!$D$11,Param!$E$11))*100</f>
        <v>42</v>
      </c>
      <c r="U1876" s="3">
        <f>MAX(K1876-tarifest3($K$3,$A$3,Param!$B$10,Param!$C$10,Param!$D$10,Param!$E$10,Param!$B$11,Param!$C$11,Param!$D$11,Param!$E$11),0)</f>
        <v>68151</v>
      </c>
      <c r="V1876" s="3">
        <f t="shared" si="715"/>
        <v>36.522508038585208</v>
      </c>
      <c r="W1876" s="3">
        <f t="shared" si="716"/>
        <v>42</v>
      </c>
      <c r="X1876" s="3">
        <f>soli3grenz(K1876,$A$3,Param!$J$9,Param!$J$10,Param!$J$11)*100</f>
        <v>5.5</v>
      </c>
      <c r="Y1876" s="13">
        <f t="shared" si="703"/>
        <v>68151</v>
      </c>
      <c r="Z1876" s="3">
        <f t="shared" si="717"/>
        <v>36.522508038585208</v>
      </c>
      <c r="AA1876" s="13">
        <f t="shared" si="704"/>
        <v>42</v>
      </c>
      <c r="AB1876" s="13">
        <f t="shared" si="705"/>
        <v>-4680.9199999999983</v>
      </c>
      <c r="AC1876" s="13">
        <f t="shared" si="706"/>
        <v>-2.5085316184351498</v>
      </c>
      <c r="AD1876" s="13">
        <f t="shared" si="707"/>
        <v>-2.3099999999999952</v>
      </c>
      <c r="AE1876" s="3">
        <f t="shared" si="708"/>
        <v>0</v>
      </c>
      <c r="AF1876" s="13">
        <f t="shared" si="697"/>
        <v>4680.9199999999983</v>
      </c>
      <c r="AG1876" s="13">
        <f t="shared" si="718"/>
        <v>2.5085316184351498</v>
      </c>
      <c r="AH1876" s="13">
        <f t="shared" si="698"/>
        <v>2.5085316184351498</v>
      </c>
    </row>
    <row r="1877" spans="1:34" x14ac:dyDescent="0.2">
      <c r="A1877" s="8">
        <f t="shared" si="719"/>
        <v>186700</v>
      </c>
      <c r="B1877" s="9">
        <f t="shared" si="696"/>
        <v>186.7</v>
      </c>
      <c r="C1877" s="13">
        <f>tarifest3(A1877,$A$3,Param!$B$5,Param!$C$5,Param!$D$5,Param!$E$5,Param!$B$6,Param!$C$6,Param!$D$6,Param!$E$6)</f>
        <v>69077</v>
      </c>
      <c r="D1877" s="3">
        <f t="shared" si="709"/>
        <v>36.998928762720944</v>
      </c>
      <c r="E1877" s="3">
        <f>tarifest3grenz(A1877,$A$3,Param!$B$5,Param!$C$5,Param!$D$5,Param!$E$5,Param!$B$6,Param!$C$6,Param!$D$6,Param!$E$6)*100</f>
        <v>42</v>
      </c>
      <c r="F1877" s="13">
        <f>soli3(C1877,$A$3,Param!$J$4,Param!$J$5,Param!$J$6)</f>
        <v>3799.23</v>
      </c>
      <c r="G1877" s="3">
        <f>soli3grenz(C1877,$A$3,Param!$J$4,Param!$J$5,Param!$J$6)*100</f>
        <v>5.5</v>
      </c>
      <c r="H1877" s="13">
        <f t="shared" si="700"/>
        <v>72876.23</v>
      </c>
      <c r="I1877" s="3">
        <f t="shared" si="699"/>
        <v>39.033867166577394</v>
      </c>
      <c r="J1877" s="13">
        <f t="shared" si="701"/>
        <v>44.309999999999995</v>
      </c>
      <c r="K1877" s="13">
        <f>tarifest3(A1877,$A$3,Param!$B$10,Param!$C$10,Param!$D$10,Param!$E$10,Param!$B$11,Param!$C$11,Param!$D$11,Param!$E$11)</f>
        <v>73423</v>
      </c>
      <c r="L1877" s="3">
        <f t="shared" si="710"/>
        <v>39.326727370112479</v>
      </c>
      <c r="M1877" s="3">
        <f>tarifest3grenz(A1877,$A$3,Param!$B$10,Param!$C$10,Param!$D$10,Param!$E$10,Param!$B$11,Param!$C$11,Param!$D$11,Param!$E$11)*100</f>
        <v>42</v>
      </c>
      <c r="N1877" s="3">
        <f t="shared" si="711"/>
        <v>59023</v>
      </c>
      <c r="O1877" s="3">
        <f t="shared" si="712"/>
        <v>31.613818960899838</v>
      </c>
      <c r="P1877" s="13">
        <f t="shared" si="702"/>
        <v>130689.99999999999</v>
      </c>
      <c r="Q1877" s="13">
        <f t="shared" si="713"/>
        <v>0</v>
      </c>
      <c r="R1877" s="13">
        <f>tarifest3(A1877-$K$3,$A$3,Param!$B$10,Param!$C$10,Param!$D$10,Param!$E$10,Param!$B$11,Param!$C$11,Param!$D$11,Param!$E$11)</f>
        <v>64783</v>
      </c>
      <c r="S1877" s="3">
        <f t="shared" si="714"/>
        <v>34.698982324584897</v>
      </c>
      <c r="T1877" s="3">
        <f>IF(A1877&lt;$K$3,$K$2,tarifest3grenz(A1877-$K$3,$A$3,Param!$B$10,Param!$C$10,Param!$D$10,Param!$E$10,Param!$B$11,Param!$C$11,Param!$D$11,Param!$E$11))*100</f>
        <v>42</v>
      </c>
      <c r="U1877" s="3">
        <f>MAX(K1877-tarifest3($K$3,$A$3,Param!$B$10,Param!$C$10,Param!$D$10,Param!$E$10,Param!$B$11,Param!$C$11,Param!$D$11,Param!$E$11),0)</f>
        <v>68193</v>
      </c>
      <c r="V1877" s="3">
        <f t="shared" si="715"/>
        <v>36.52544188537761</v>
      </c>
      <c r="W1877" s="3">
        <f t="shared" si="716"/>
        <v>42</v>
      </c>
      <c r="X1877" s="3">
        <f>soli3grenz(K1877,$A$3,Param!$J$9,Param!$J$10,Param!$J$11)*100</f>
        <v>5.5</v>
      </c>
      <c r="Y1877" s="13">
        <f t="shared" si="703"/>
        <v>68193</v>
      </c>
      <c r="Z1877" s="3">
        <f t="shared" si="717"/>
        <v>36.52544188537761</v>
      </c>
      <c r="AA1877" s="13">
        <f t="shared" si="704"/>
        <v>42</v>
      </c>
      <c r="AB1877" s="13">
        <f t="shared" si="705"/>
        <v>-4683.2299999999959</v>
      </c>
      <c r="AC1877" s="13">
        <f t="shared" si="706"/>
        <v>-2.5084252811997843</v>
      </c>
      <c r="AD1877" s="13">
        <f t="shared" si="707"/>
        <v>-2.3099999999999952</v>
      </c>
      <c r="AE1877" s="3">
        <f t="shared" si="708"/>
        <v>0</v>
      </c>
      <c r="AF1877" s="13">
        <f t="shared" si="697"/>
        <v>4683.2299999999959</v>
      </c>
      <c r="AG1877" s="13">
        <f t="shared" si="718"/>
        <v>2.5084252811997843</v>
      </c>
      <c r="AH1877" s="13">
        <f t="shared" si="698"/>
        <v>2.5084252811997843</v>
      </c>
    </row>
    <row r="1878" spans="1:34" x14ac:dyDescent="0.2">
      <c r="A1878" s="8">
        <f t="shared" si="719"/>
        <v>186800</v>
      </c>
      <c r="B1878" s="9">
        <f t="shared" si="696"/>
        <v>186.8</v>
      </c>
      <c r="C1878" s="13">
        <f>tarifest3(A1878,$A$3,Param!$B$5,Param!$C$5,Param!$D$5,Param!$E$5,Param!$B$6,Param!$C$6,Param!$D$6,Param!$E$6)</f>
        <v>69119</v>
      </c>
      <c r="D1878" s="3">
        <f t="shared" si="709"/>
        <v>37.001605995717348</v>
      </c>
      <c r="E1878" s="3">
        <f>tarifest3grenz(A1878,$A$3,Param!$B$5,Param!$C$5,Param!$D$5,Param!$E$5,Param!$B$6,Param!$C$6,Param!$D$6,Param!$E$6)*100</f>
        <v>42</v>
      </c>
      <c r="F1878" s="13">
        <f>soli3(C1878,$A$3,Param!$J$4,Param!$J$5,Param!$J$6)</f>
        <v>3801.54</v>
      </c>
      <c r="G1878" s="3">
        <f>soli3grenz(C1878,$A$3,Param!$J$4,Param!$J$5,Param!$J$6)*100</f>
        <v>5.5</v>
      </c>
      <c r="H1878" s="13">
        <f t="shared" si="700"/>
        <v>72920.539999999994</v>
      </c>
      <c r="I1878" s="3">
        <f t="shared" si="699"/>
        <v>39.036691648822263</v>
      </c>
      <c r="J1878" s="13">
        <f t="shared" si="701"/>
        <v>44.309999999999995</v>
      </c>
      <c r="K1878" s="13">
        <f>tarifest3(A1878,$A$3,Param!$B$10,Param!$C$10,Param!$D$10,Param!$E$10,Param!$B$11,Param!$C$11,Param!$D$11,Param!$E$11)</f>
        <v>73465</v>
      </c>
      <c r="L1878" s="3">
        <f t="shared" si="710"/>
        <v>39.328158458244111</v>
      </c>
      <c r="M1878" s="3">
        <f>tarifest3grenz(A1878,$A$3,Param!$B$10,Param!$C$10,Param!$D$10,Param!$E$10,Param!$B$11,Param!$C$11,Param!$D$11,Param!$E$11)*100</f>
        <v>42</v>
      </c>
      <c r="N1878" s="3">
        <f t="shared" si="711"/>
        <v>59065</v>
      </c>
      <c r="O1878" s="3">
        <f t="shared" si="712"/>
        <v>31.619379014989292</v>
      </c>
      <c r="P1878" s="13">
        <f t="shared" si="702"/>
        <v>130759.99999999999</v>
      </c>
      <c r="Q1878" s="13">
        <f t="shared" si="713"/>
        <v>0</v>
      </c>
      <c r="R1878" s="13">
        <f>tarifest3(A1878-$K$3,$A$3,Param!$B$10,Param!$C$10,Param!$D$10,Param!$E$10,Param!$B$11,Param!$C$11,Param!$D$11,Param!$E$11)</f>
        <v>64825</v>
      </c>
      <c r="S1878" s="3">
        <f t="shared" si="714"/>
        <v>34.702890792291221</v>
      </c>
      <c r="T1878" s="3">
        <f>IF(A1878&lt;$K$3,$K$2,tarifest3grenz(A1878-$K$3,$A$3,Param!$B$10,Param!$C$10,Param!$D$10,Param!$E$10,Param!$B$11,Param!$C$11,Param!$D$11,Param!$E$11))*100</f>
        <v>42</v>
      </c>
      <c r="U1878" s="3">
        <f>MAX(K1878-tarifest3($K$3,$A$3,Param!$B$10,Param!$C$10,Param!$D$10,Param!$E$10,Param!$B$11,Param!$C$11,Param!$D$11,Param!$E$11),0)</f>
        <v>68235</v>
      </c>
      <c r="V1878" s="3">
        <f t="shared" si="715"/>
        <v>36.528372591006423</v>
      </c>
      <c r="W1878" s="3">
        <f t="shared" si="716"/>
        <v>42</v>
      </c>
      <c r="X1878" s="3">
        <f>soli3grenz(K1878,$A$3,Param!$J$9,Param!$J$10,Param!$J$11)*100</f>
        <v>5.5</v>
      </c>
      <c r="Y1878" s="13">
        <f t="shared" si="703"/>
        <v>68235</v>
      </c>
      <c r="Z1878" s="3">
        <f t="shared" si="717"/>
        <v>36.528372591006423</v>
      </c>
      <c r="AA1878" s="13">
        <f t="shared" si="704"/>
        <v>42</v>
      </c>
      <c r="AB1878" s="13">
        <f t="shared" si="705"/>
        <v>-4685.5399999999936</v>
      </c>
      <c r="AC1878" s="13">
        <f t="shared" si="706"/>
        <v>-2.5083190578158394</v>
      </c>
      <c r="AD1878" s="13">
        <f t="shared" si="707"/>
        <v>-2.3099999999999952</v>
      </c>
      <c r="AE1878" s="3">
        <f t="shared" si="708"/>
        <v>0</v>
      </c>
      <c r="AF1878" s="13">
        <f t="shared" si="697"/>
        <v>4685.5399999999936</v>
      </c>
      <c r="AG1878" s="13">
        <f t="shared" si="718"/>
        <v>2.5083190578158394</v>
      </c>
      <c r="AH1878" s="13">
        <f t="shared" si="698"/>
        <v>2.5083190578158394</v>
      </c>
    </row>
    <row r="1879" spans="1:34" x14ac:dyDescent="0.2">
      <c r="A1879" s="8">
        <f t="shared" si="719"/>
        <v>186900</v>
      </c>
      <c r="B1879" s="9">
        <f t="shared" si="696"/>
        <v>186.9</v>
      </c>
      <c r="C1879" s="13">
        <f>tarifest3(A1879,$A$3,Param!$B$5,Param!$C$5,Param!$D$5,Param!$E$5,Param!$B$6,Param!$C$6,Param!$D$6,Param!$E$6)</f>
        <v>69161</v>
      </c>
      <c r="D1879" s="3">
        <f t="shared" si="709"/>
        <v>37.004280363830929</v>
      </c>
      <c r="E1879" s="3">
        <f>tarifest3grenz(A1879,$A$3,Param!$B$5,Param!$C$5,Param!$D$5,Param!$E$5,Param!$B$6,Param!$C$6,Param!$D$6,Param!$E$6)*100</f>
        <v>42</v>
      </c>
      <c r="F1879" s="13">
        <f>soli3(C1879,$A$3,Param!$J$4,Param!$J$5,Param!$J$6)</f>
        <v>3803.85</v>
      </c>
      <c r="G1879" s="3">
        <f>soli3grenz(C1879,$A$3,Param!$J$4,Param!$J$5,Param!$J$6)*100</f>
        <v>5.5</v>
      </c>
      <c r="H1879" s="13">
        <f t="shared" si="700"/>
        <v>72964.850000000006</v>
      </c>
      <c r="I1879" s="3">
        <f t="shared" si="699"/>
        <v>39.039513108614237</v>
      </c>
      <c r="J1879" s="13">
        <f t="shared" si="701"/>
        <v>44.309999999999995</v>
      </c>
      <c r="K1879" s="13">
        <f>tarifest3(A1879,$A$3,Param!$B$10,Param!$C$10,Param!$D$10,Param!$E$10,Param!$B$11,Param!$C$11,Param!$D$11,Param!$E$11)</f>
        <v>73507</v>
      </c>
      <c r="L1879" s="3">
        <f t="shared" si="710"/>
        <v>39.329588014981276</v>
      </c>
      <c r="M1879" s="3">
        <f>tarifest3grenz(A1879,$A$3,Param!$B$10,Param!$C$10,Param!$D$10,Param!$E$10,Param!$B$11,Param!$C$11,Param!$D$11,Param!$E$11)*100</f>
        <v>42</v>
      </c>
      <c r="N1879" s="3">
        <f t="shared" si="711"/>
        <v>59107</v>
      </c>
      <c r="O1879" s="3">
        <f t="shared" si="712"/>
        <v>31.624933119315141</v>
      </c>
      <c r="P1879" s="13">
        <f t="shared" si="702"/>
        <v>130829.99999999999</v>
      </c>
      <c r="Q1879" s="13">
        <f t="shared" si="713"/>
        <v>0</v>
      </c>
      <c r="R1879" s="13">
        <f>tarifest3(A1879-$K$3,$A$3,Param!$B$10,Param!$C$10,Param!$D$10,Param!$E$10,Param!$B$11,Param!$C$11,Param!$D$11,Param!$E$11)</f>
        <v>64867</v>
      </c>
      <c r="S1879" s="3">
        <f t="shared" si="714"/>
        <v>34.706795077581596</v>
      </c>
      <c r="T1879" s="3">
        <f>IF(A1879&lt;$K$3,$K$2,tarifest3grenz(A1879-$K$3,$A$3,Param!$B$10,Param!$C$10,Param!$D$10,Param!$E$10,Param!$B$11,Param!$C$11,Param!$D$11,Param!$E$11))*100</f>
        <v>42</v>
      </c>
      <c r="U1879" s="3">
        <f>MAX(K1879-tarifest3($K$3,$A$3,Param!$B$10,Param!$C$10,Param!$D$10,Param!$E$10,Param!$B$11,Param!$C$11,Param!$D$11,Param!$E$11),0)</f>
        <v>68277</v>
      </c>
      <c r="V1879" s="3">
        <f t="shared" si="715"/>
        <v>36.531300160513638</v>
      </c>
      <c r="W1879" s="3">
        <f t="shared" si="716"/>
        <v>42</v>
      </c>
      <c r="X1879" s="3">
        <f>soli3grenz(K1879,$A$3,Param!$J$9,Param!$J$10,Param!$J$11)*100</f>
        <v>5.5</v>
      </c>
      <c r="Y1879" s="13">
        <f t="shared" si="703"/>
        <v>68277</v>
      </c>
      <c r="Z1879" s="3">
        <f t="shared" si="717"/>
        <v>36.531300160513638</v>
      </c>
      <c r="AA1879" s="13">
        <f t="shared" si="704"/>
        <v>42</v>
      </c>
      <c r="AB1879" s="13">
        <f t="shared" si="705"/>
        <v>-4687.8500000000058</v>
      </c>
      <c r="AC1879" s="13">
        <f t="shared" si="706"/>
        <v>-2.5082129481005992</v>
      </c>
      <c r="AD1879" s="13">
        <f t="shared" si="707"/>
        <v>-2.3099999999999952</v>
      </c>
      <c r="AE1879" s="3">
        <f t="shared" si="708"/>
        <v>0</v>
      </c>
      <c r="AF1879" s="13">
        <f t="shared" si="697"/>
        <v>4687.8500000000058</v>
      </c>
      <c r="AG1879" s="13">
        <f t="shared" si="718"/>
        <v>2.5082129481005992</v>
      </c>
      <c r="AH1879" s="13">
        <f t="shared" si="698"/>
        <v>2.5082129481005992</v>
      </c>
    </row>
    <row r="1880" spans="1:34" x14ac:dyDescent="0.2">
      <c r="A1880" s="8">
        <f t="shared" si="719"/>
        <v>187000</v>
      </c>
      <c r="B1880" s="9">
        <f t="shared" si="696"/>
        <v>187</v>
      </c>
      <c r="C1880" s="13">
        <f>tarifest3(A1880,$A$3,Param!$B$5,Param!$C$5,Param!$D$5,Param!$E$5,Param!$B$6,Param!$C$6,Param!$D$6,Param!$E$6)</f>
        <v>69203</v>
      </c>
      <c r="D1880" s="3">
        <f t="shared" si="709"/>
        <v>37.006951871657755</v>
      </c>
      <c r="E1880" s="3">
        <f>tarifest3grenz(A1880,$A$3,Param!$B$5,Param!$C$5,Param!$D$5,Param!$E$5,Param!$B$6,Param!$C$6,Param!$D$6,Param!$E$6)*100</f>
        <v>42</v>
      </c>
      <c r="F1880" s="13">
        <f>soli3(C1880,$A$3,Param!$J$4,Param!$J$5,Param!$J$6)</f>
        <v>3806.16</v>
      </c>
      <c r="G1880" s="3">
        <f>soli3grenz(C1880,$A$3,Param!$J$4,Param!$J$5,Param!$J$6)*100</f>
        <v>5.5</v>
      </c>
      <c r="H1880" s="13">
        <f t="shared" si="700"/>
        <v>73009.16</v>
      </c>
      <c r="I1880" s="3">
        <f t="shared" si="699"/>
        <v>39.042331550802139</v>
      </c>
      <c r="J1880" s="13">
        <f t="shared" si="701"/>
        <v>44.309999999999995</v>
      </c>
      <c r="K1880" s="13">
        <f>tarifest3(A1880,$A$3,Param!$B$10,Param!$C$10,Param!$D$10,Param!$E$10,Param!$B$11,Param!$C$11,Param!$D$11,Param!$E$11)</f>
        <v>73549</v>
      </c>
      <c r="L1880" s="3">
        <f t="shared" si="710"/>
        <v>39.331016042780746</v>
      </c>
      <c r="M1880" s="3">
        <f>tarifest3grenz(A1880,$A$3,Param!$B$10,Param!$C$10,Param!$D$10,Param!$E$10,Param!$B$11,Param!$C$11,Param!$D$11,Param!$E$11)*100</f>
        <v>42</v>
      </c>
      <c r="N1880" s="3">
        <f t="shared" si="711"/>
        <v>59149</v>
      </c>
      <c r="O1880" s="3">
        <f t="shared" si="712"/>
        <v>31.630481283422462</v>
      </c>
      <c r="P1880" s="13">
        <f t="shared" si="702"/>
        <v>130899.99999999999</v>
      </c>
      <c r="Q1880" s="13">
        <f t="shared" si="713"/>
        <v>0</v>
      </c>
      <c r="R1880" s="13">
        <f>tarifest3(A1880-$K$3,$A$3,Param!$B$10,Param!$C$10,Param!$D$10,Param!$E$10,Param!$B$11,Param!$C$11,Param!$D$11,Param!$E$11)</f>
        <v>64909</v>
      </c>
      <c r="S1880" s="3">
        <f t="shared" si="714"/>
        <v>34.710695187165776</v>
      </c>
      <c r="T1880" s="3">
        <f>IF(A1880&lt;$K$3,$K$2,tarifest3grenz(A1880-$K$3,$A$3,Param!$B$10,Param!$C$10,Param!$D$10,Param!$E$10,Param!$B$11,Param!$C$11,Param!$D$11,Param!$E$11))*100</f>
        <v>42</v>
      </c>
      <c r="U1880" s="3">
        <f>MAX(K1880-tarifest3($K$3,$A$3,Param!$B$10,Param!$C$10,Param!$D$10,Param!$E$10,Param!$B$11,Param!$C$11,Param!$D$11,Param!$E$11),0)</f>
        <v>68319</v>
      </c>
      <c r="V1880" s="3">
        <f t="shared" si="715"/>
        <v>36.534224598930479</v>
      </c>
      <c r="W1880" s="3">
        <f t="shared" si="716"/>
        <v>42</v>
      </c>
      <c r="X1880" s="3">
        <f>soli3grenz(K1880,$A$3,Param!$J$9,Param!$J$10,Param!$J$11)*100</f>
        <v>5.5</v>
      </c>
      <c r="Y1880" s="13">
        <f t="shared" si="703"/>
        <v>68319</v>
      </c>
      <c r="Z1880" s="3">
        <f t="shared" si="717"/>
        <v>36.534224598930479</v>
      </c>
      <c r="AA1880" s="13">
        <f t="shared" si="704"/>
        <v>42</v>
      </c>
      <c r="AB1880" s="13">
        <f t="shared" si="705"/>
        <v>-4690.1600000000035</v>
      </c>
      <c r="AC1880" s="13">
        <f t="shared" si="706"/>
        <v>-2.5081069518716603</v>
      </c>
      <c r="AD1880" s="13">
        <f t="shared" si="707"/>
        <v>-2.3099999999999952</v>
      </c>
      <c r="AE1880" s="3">
        <f t="shared" si="708"/>
        <v>0</v>
      </c>
      <c r="AF1880" s="13">
        <f t="shared" si="697"/>
        <v>4690.1600000000035</v>
      </c>
      <c r="AG1880" s="13">
        <f t="shared" si="718"/>
        <v>2.5081069518716603</v>
      </c>
      <c r="AH1880" s="13">
        <f t="shared" si="698"/>
        <v>2.5081069518716603</v>
      </c>
    </row>
    <row r="1881" spans="1:34" x14ac:dyDescent="0.2">
      <c r="A1881" s="8">
        <f t="shared" si="719"/>
        <v>187100</v>
      </c>
      <c r="B1881" s="9">
        <f t="shared" si="696"/>
        <v>187.1</v>
      </c>
      <c r="C1881" s="13">
        <f>tarifest3(A1881,$A$3,Param!$B$5,Param!$C$5,Param!$D$5,Param!$E$5,Param!$B$6,Param!$C$6,Param!$D$6,Param!$E$6)</f>
        <v>69245</v>
      </c>
      <c r="D1881" s="3">
        <f t="shared" si="709"/>
        <v>37.009620523784072</v>
      </c>
      <c r="E1881" s="3">
        <f>tarifest3grenz(A1881,$A$3,Param!$B$5,Param!$C$5,Param!$D$5,Param!$E$5,Param!$B$6,Param!$C$6,Param!$D$6,Param!$E$6)*100</f>
        <v>42</v>
      </c>
      <c r="F1881" s="13">
        <f>soli3(C1881,$A$3,Param!$J$4,Param!$J$5,Param!$J$6)</f>
        <v>3808.47</v>
      </c>
      <c r="G1881" s="3">
        <f>soli3grenz(C1881,$A$3,Param!$J$4,Param!$J$5,Param!$J$6)*100</f>
        <v>5.5</v>
      </c>
      <c r="H1881" s="13">
        <f t="shared" si="700"/>
        <v>73053.47</v>
      </c>
      <c r="I1881" s="3">
        <f t="shared" si="699"/>
        <v>39.04514698022448</v>
      </c>
      <c r="J1881" s="13">
        <f t="shared" si="701"/>
        <v>44.309999999999995</v>
      </c>
      <c r="K1881" s="13">
        <f>tarifest3(A1881,$A$3,Param!$B$10,Param!$C$10,Param!$D$10,Param!$E$10,Param!$B$11,Param!$C$11,Param!$D$11,Param!$E$11)</f>
        <v>73591</v>
      </c>
      <c r="L1881" s="3">
        <f t="shared" si="710"/>
        <v>39.332442544094064</v>
      </c>
      <c r="M1881" s="3">
        <f>tarifest3grenz(A1881,$A$3,Param!$B$10,Param!$C$10,Param!$D$10,Param!$E$10,Param!$B$11,Param!$C$11,Param!$D$11,Param!$E$11)*100</f>
        <v>42</v>
      </c>
      <c r="N1881" s="3">
        <f t="shared" si="711"/>
        <v>59191</v>
      </c>
      <c r="O1881" s="3">
        <f t="shared" si="712"/>
        <v>31.636023516835916</v>
      </c>
      <c r="P1881" s="13">
        <f t="shared" si="702"/>
        <v>130969.99999999999</v>
      </c>
      <c r="Q1881" s="13">
        <f t="shared" si="713"/>
        <v>0</v>
      </c>
      <c r="R1881" s="13">
        <f>tarifest3(A1881-$K$3,$A$3,Param!$B$10,Param!$C$10,Param!$D$10,Param!$E$10,Param!$B$11,Param!$C$11,Param!$D$11,Param!$E$11)</f>
        <v>64951</v>
      </c>
      <c r="S1881" s="3">
        <f t="shared" si="714"/>
        <v>34.714591127739176</v>
      </c>
      <c r="T1881" s="3">
        <f>IF(A1881&lt;$K$3,$K$2,tarifest3grenz(A1881-$K$3,$A$3,Param!$B$10,Param!$C$10,Param!$D$10,Param!$E$10,Param!$B$11,Param!$C$11,Param!$D$11,Param!$E$11))*100</f>
        <v>42</v>
      </c>
      <c r="U1881" s="3">
        <f>MAX(K1881-tarifest3($K$3,$A$3,Param!$B$10,Param!$C$10,Param!$D$10,Param!$E$10,Param!$B$11,Param!$C$11,Param!$D$11,Param!$E$11),0)</f>
        <v>68361</v>
      </c>
      <c r="V1881" s="3">
        <f t="shared" si="715"/>
        <v>36.537145911277392</v>
      </c>
      <c r="W1881" s="3">
        <f t="shared" si="716"/>
        <v>42</v>
      </c>
      <c r="X1881" s="3">
        <f>soli3grenz(K1881,$A$3,Param!$J$9,Param!$J$10,Param!$J$11)*100</f>
        <v>5.5</v>
      </c>
      <c r="Y1881" s="13">
        <f t="shared" si="703"/>
        <v>68361</v>
      </c>
      <c r="Z1881" s="3">
        <f t="shared" si="717"/>
        <v>36.537145911277392</v>
      </c>
      <c r="AA1881" s="13">
        <f t="shared" si="704"/>
        <v>42</v>
      </c>
      <c r="AB1881" s="13">
        <f t="shared" si="705"/>
        <v>-4692.4700000000012</v>
      </c>
      <c r="AC1881" s="13">
        <f t="shared" si="706"/>
        <v>-2.5080010689470882</v>
      </c>
      <c r="AD1881" s="13">
        <f t="shared" si="707"/>
        <v>-2.3099999999999952</v>
      </c>
      <c r="AE1881" s="3">
        <f t="shared" si="708"/>
        <v>0</v>
      </c>
      <c r="AF1881" s="13">
        <f t="shared" si="697"/>
        <v>4692.4700000000012</v>
      </c>
      <c r="AG1881" s="13">
        <f t="shared" si="718"/>
        <v>2.5080010689470882</v>
      </c>
      <c r="AH1881" s="13">
        <f t="shared" si="698"/>
        <v>2.5080010689470882</v>
      </c>
    </row>
    <row r="1882" spans="1:34" x14ac:dyDescent="0.2">
      <c r="A1882" s="8">
        <f t="shared" si="719"/>
        <v>187200</v>
      </c>
      <c r="B1882" s="9">
        <f t="shared" si="696"/>
        <v>187.2</v>
      </c>
      <c r="C1882" s="13">
        <f>tarifest3(A1882,$A$3,Param!$B$5,Param!$C$5,Param!$D$5,Param!$E$5,Param!$B$6,Param!$C$6,Param!$D$6,Param!$E$6)</f>
        <v>69287</v>
      </c>
      <c r="D1882" s="3">
        <f t="shared" si="709"/>
        <v>37.012286324786324</v>
      </c>
      <c r="E1882" s="3">
        <f>tarifest3grenz(A1882,$A$3,Param!$B$5,Param!$C$5,Param!$D$5,Param!$E$5,Param!$B$6,Param!$C$6,Param!$D$6,Param!$E$6)*100</f>
        <v>42</v>
      </c>
      <c r="F1882" s="13">
        <f>soli3(C1882,$A$3,Param!$J$4,Param!$J$5,Param!$J$6)</f>
        <v>3810.78</v>
      </c>
      <c r="G1882" s="3">
        <f>soli3grenz(C1882,$A$3,Param!$J$4,Param!$J$5,Param!$J$6)*100</f>
        <v>5.5</v>
      </c>
      <c r="H1882" s="13">
        <f t="shared" si="700"/>
        <v>73097.78</v>
      </c>
      <c r="I1882" s="3">
        <f t="shared" si="699"/>
        <v>39.047959401709406</v>
      </c>
      <c r="J1882" s="13">
        <f t="shared" si="701"/>
        <v>44.309999999999995</v>
      </c>
      <c r="K1882" s="13">
        <f>tarifest3(A1882,$A$3,Param!$B$10,Param!$C$10,Param!$D$10,Param!$E$10,Param!$B$11,Param!$C$11,Param!$D$11,Param!$E$11)</f>
        <v>73633</v>
      </c>
      <c r="L1882" s="3">
        <f t="shared" si="710"/>
        <v>39.333867521367523</v>
      </c>
      <c r="M1882" s="3">
        <f>tarifest3grenz(A1882,$A$3,Param!$B$10,Param!$C$10,Param!$D$10,Param!$E$10,Param!$B$11,Param!$C$11,Param!$D$11,Param!$E$11)*100</f>
        <v>42</v>
      </c>
      <c r="N1882" s="3">
        <f t="shared" si="711"/>
        <v>59233</v>
      </c>
      <c r="O1882" s="3">
        <f t="shared" si="712"/>
        <v>31.64155982905983</v>
      </c>
      <c r="P1882" s="13">
        <f t="shared" si="702"/>
        <v>131039.99999999999</v>
      </c>
      <c r="Q1882" s="13">
        <f t="shared" si="713"/>
        <v>0</v>
      </c>
      <c r="R1882" s="13">
        <f>tarifest3(A1882-$K$3,$A$3,Param!$B$10,Param!$C$10,Param!$D$10,Param!$E$10,Param!$B$11,Param!$C$11,Param!$D$11,Param!$E$11)</f>
        <v>64993</v>
      </c>
      <c r="S1882" s="3">
        <f t="shared" si="714"/>
        <v>34.718482905982903</v>
      </c>
      <c r="T1882" s="3">
        <f>IF(A1882&lt;$K$3,$K$2,tarifest3grenz(A1882-$K$3,$A$3,Param!$B$10,Param!$C$10,Param!$D$10,Param!$E$10,Param!$B$11,Param!$C$11,Param!$D$11,Param!$E$11))*100</f>
        <v>42</v>
      </c>
      <c r="U1882" s="3">
        <f>MAX(K1882-tarifest3($K$3,$A$3,Param!$B$10,Param!$C$10,Param!$D$10,Param!$E$10,Param!$B$11,Param!$C$11,Param!$D$11,Param!$E$11),0)</f>
        <v>68403</v>
      </c>
      <c r="V1882" s="3">
        <f t="shared" si="715"/>
        <v>36.540064102564102</v>
      </c>
      <c r="W1882" s="3">
        <f t="shared" si="716"/>
        <v>42</v>
      </c>
      <c r="X1882" s="3">
        <f>soli3grenz(K1882,$A$3,Param!$J$9,Param!$J$10,Param!$J$11)*100</f>
        <v>5.5</v>
      </c>
      <c r="Y1882" s="13">
        <f t="shared" si="703"/>
        <v>68403</v>
      </c>
      <c r="Z1882" s="3">
        <f t="shared" si="717"/>
        <v>36.540064102564102</v>
      </c>
      <c r="AA1882" s="13">
        <f t="shared" si="704"/>
        <v>42</v>
      </c>
      <c r="AB1882" s="13">
        <f t="shared" si="705"/>
        <v>-4694.7799999999988</v>
      </c>
      <c r="AC1882" s="13">
        <f t="shared" si="706"/>
        <v>-2.5078952991453036</v>
      </c>
      <c r="AD1882" s="13">
        <f t="shared" si="707"/>
        <v>-2.3099999999999952</v>
      </c>
      <c r="AE1882" s="3">
        <f t="shared" si="708"/>
        <v>0</v>
      </c>
      <c r="AF1882" s="13">
        <f t="shared" si="697"/>
        <v>4694.7799999999988</v>
      </c>
      <c r="AG1882" s="13">
        <f t="shared" si="718"/>
        <v>2.5078952991453036</v>
      </c>
      <c r="AH1882" s="13">
        <f t="shared" si="698"/>
        <v>2.5078952991453036</v>
      </c>
    </row>
    <row r="1883" spans="1:34" x14ac:dyDescent="0.2">
      <c r="A1883" s="8">
        <f t="shared" si="719"/>
        <v>187300</v>
      </c>
      <c r="B1883" s="9">
        <f t="shared" si="696"/>
        <v>187.3</v>
      </c>
      <c r="C1883" s="13">
        <f>tarifest3(A1883,$A$3,Param!$B$5,Param!$C$5,Param!$D$5,Param!$E$5,Param!$B$6,Param!$C$6,Param!$D$6,Param!$E$6)</f>
        <v>69329</v>
      </c>
      <c r="D1883" s="3">
        <f t="shared" si="709"/>
        <v>37.014949279231182</v>
      </c>
      <c r="E1883" s="3">
        <f>tarifest3grenz(A1883,$A$3,Param!$B$5,Param!$C$5,Param!$D$5,Param!$E$5,Param!$B$6,Param!$C$6,Param!$D$6,Param!$E$6)*100</f>
        <v>42</v>
      </c>
      <c r="F1883" s="13">
        <f>soli3(C1883,$A$3,Param!$J$4,Param!$J$5,Param!$J$6)</f>
        <v>3813.09</v>
      </c>
      <c r="G1883" s="3">
        <f>soli3grenz(C1883,$A$3,Param!$J$4,Param!$J$5,Param!$J$6)*100</f>
        <v>5.5</v>
      </c>
      <c r="H1883" s="13">
        <f t="shared" si="700"/>
        <v>73142.09</v>
      </c>
      <c r="I1883" s="3">
        <f t="shared" si="699"/>
        <v>39.050768820074744</v>
      </c>
      <c r="J1883" s="13">
        <f t="shared" si="701"/>
        <v>44.309999999999995</v>
      </c>
      <c r="K1883" s="13">
        <f>tarifest3(A1883,$A$3,Param!$B$10,Param!$C$10,Param!$D$10,Param!$E$10,Param!$B$11,Param!$C$11,Param!$D$11,Param!$E$11)</f>
        <v>73675</v>
      </c>
      <c r="L1883" s="3">
        <f t="shared" si="710"/>
        <v>39.335290977042177</v>
      </c>
      <c r="M1883" s="3">
        <f>tarifest3grenz(A1883,$A$3,Param!$B$10,Param!$C$10,Param!$D$10,Param!$E$10,Param!$B$11,Param!$C$11,Param!$D$11,Param!$E$11)*100</f>
        <v>42</v>
      </c>
      <c r="N1883" s="3">
        <f t="shared" si="711"/>
        <v>59275</v>
      </c>
      <c r="O1883" s="3">
        <f t="shared" si="712"/>
        <v>31.647090229578218</v>
      </c>
      <c r="P1883" s="13">
        <f t="shared" si="702"/>
        <v>131110</v>
      </c>
      <c r="Q1883" s="13">
        <f t="shared" si="713"/>
        <v>0</v>
      </c>
      <c r="R1883" s="13">
        <f>tarifest3(A1883-$K$3,$A$3,Param!$B$10,Param!$C$10,Param!$D$10,Param!$E$10,Param!$B$11,Param!$C$11,Param!$D$11,Param!$E$11)</f>
        <v>65035</v>
      </c>
      <c r="S1883" s="3">
        <f t="shared" si="714"/>
        <v>34.7223705285638</v>
      </c>
      <c r="T1883" s="3">
        <f>IF(A1883&lt;$K$3,$K$2,tarifest3grenz(A1883-$K$3,$A$3,Param!$B$10,Param!$C$10,Param!$D$10,Param!$E$10,Param!$B$11,Param!$C$11,Param!$D$11,Param!$E$11))*100</f>
        <v>42</v>
      </c>
      <c r="U1883" s="3">
        <f>MAX(K1883-tarifest3($K$3,$A$3,Param!$B$10,Param!$C$10,Param!$D$10,Param!$E$10,Param!$B$11,Param!$C$11,Param!$D$11,Param!$E$11),0)</f>
        <v>68445</v>
      </c>
      <c r="V1883" s="3">
        <f t="shared" si="715"/>
        <v>36.54297917778964</v>
      </c>
      <c r="W1883" s="3">
        <f t="shared" si="716"/>
        <v>42</v>
      </c>
      <c r="X1883" s="3">
        <f>soli3grenz(K1883,$A$3,Param!$J$9,Param!$J$10,Param!$J$11)*100</f>
        <v>5.5</v>
      </c>
      <c r="Y1883" s="13">
        <f t="shared" si="703"/>
        <v>68445</v>
      </c>
      <c r="Z1883" s="3">
        <f t="shared" si="717"/>
        <v>36.54297917778964</v>
      </c>
      <c r="AA1883" s="13">
        <f t="shared" si="704"/>
        <v>42</v>
      </c>
      <c r="AB1883" s="13">
        <f t="shared" si="705"/>
        <v>-4697.0899999999965</v>
      </c>
      <c r="AC1883" s="13">
        <f t="shared" si="706"/>
        <v>-2.507789642285104</v>
      </c>
      <c r="AD1883" s="13">
        <f t="shared" si="707"/>
        <v>-2.3099999999999952</v>
      </c>
      <c r="AE1883" s="3">
        <f t="shared" si="708"/>
        <v>0</v>
      </c>
      <c r="AF1883" s="13">
        <f t="shared" si="697"/>
        <v>4697.0899999999965</v>
      </c>
      <c r="AG1883" s="13">
        <f t="shared" si="718"/>
        <v>2.507789642285104</v>
      </c>
      <c r="AH1883" s="13">
        <f t="shared" si="698"/>
        <v>2.507789642285104</v>
      </c>
    </row>
    <row r="1884" spans="1:34" x14ac:dyDescent="0.2">
      <c r="A1884" s="8">
        <f t="shared" si="719"/>
        <v>187400</v>
      </c>
      <c r="B1884" s="9">
        <f t="shared" si="696"/>
        <v>187.4</v>
      </c>
      <c r="C1884" s="13">
        <f>tarifest3(A1884,$A$3,Param!$B$5,Param!$C$5,Param!$D$5,Param!$E$5,Param!$B$6,Param!$C$6,Param!$D$6,Param!$E$6)</f>
        <v>69371</v>
      </c>
      <c r="D1884" s="3">
        <f t="shared" si="709"/>
        <v>37.017609391675563</v>
      </c>
      <c r="E1884" s="3">
        <f>tarifest3grenz(A1884,$A$3,Param!$B$5,Param!$C$5,Param!$D$5,Param!$E$5,Param!$B$6,Param!$C$6,Param!$D$6,Param!$E$6)*100</f>
        <v>42</v>
      </c>
      <c r="F1884" s="13">
        <f>soli3(C1884,$A$3,Param!$J$4,Param!$J$5,Param!$J$6)</f>
        <v>3815.4</v>
      </c>
      <c r="G1884" s="3">
        <f>soli3grenz(C1884,$A$3,Param!$J$4,Param!$J$5,Param!$J$6)*100</f>
        <v>5.5</v>
      </c>
      <c r="H1884" s="13">
        <f t="shared" si="700"/>
        <v>73186.399999999994</v>
      </c>
      <c r="I1884" s="3">
        <f t="shared" si="699"/>
        <v>39.053575240128062</v>
      </c>
      <c r="J1884" s="13">
        <f t="shared" si="701"/>
        <v>44.309999999999995</v>
      </c>
      <c r="K1884" s="13">
        <f>tarifest3(A1884,$A$3,Param!$B$10,Param!$C$10,Param!$D$10,Param!$E$10,Param!$B$11,Param!$C$11,Param!$D$11,Param!$E$11)</f>
        <v>73717</v>
      </c>
      <c r="L1884" s="3">
        <f t="shared" si="710"/>
        <v>39.336712913553896</v>
      </c>
      <c r="M1884" s="3">
        <f>tarifest3grenz(A1884,$A$3,Param!$B$10,Param!$C$10,Param!$D$10,Param!$E$10,Param!$B$11,Param!$C$11,Param!$D$11,Param!$E$11)*100</f>
        <v>42</v>
      </c>
      <c r="N1884" s="3">
        <f t="shared" si="711"/>
        <v>59317</v>
      </c>
      <c r="O1884" s="3">
        <f t="shared" si="712"/>
        <v>31.652614727854854</v>
      </c>
      <c r="P1884" s="13">
        <f t="shared" si="702"/>
        <v>131180</v>
      </c>
      <c r="Q1884" s="13">
        <f t="shared" si="713"/>
        <v>0</v>
      </c>
      <c r="R1884" s="13">
        <f>tarifest3(A1884-$K$3,$A$3,Param!$B$10,Param!$C$10,Param!$D$10,Param!$E$10,Param!$B$11,Param!$C$11,Param!$D$11,Param!$E$11)</f>
        <v>65077</v>
      </c>
      <c r="S1884" s="3">
        <f t="shared" si="714"/>
        <v>34.726254002134468</v>
      </c>
      <c r="T1884" s="3">
        <f>IF(A1884&lt;$K$3,$K$2,tarifest3grenz(A1884-$K$3,$A$3,Param!$B$10,Param!$C$10,Param!$D$10,Param!$E$10,Param!$B$11,Param!$C$11,Param!$D$11,Param!$E$11))*100</f>
        <v>42</v>
      </c>
      <c r="U1884" s="3">
        <f>MAX(K1884-tarifest3($K$3,$A$3,Param!$B$10,Param!$C$10,Param!$D$10,Param!$E$10,Param!$B$11,Param!$C$11,Param!$D$11,Param!$E$11),0)</f>
        <v>68487</v>
      </c>
      <c r="V1884" s="3">
        <f t="shared" si="715"/>
        <v>36.54589114194237</v>
      </c>
      <c r="W1884" s="3">
        <f t="shared" si="716"/>
        <v>42</v>
      </c>
      <c r="X1884" s="3">
        <f>soli3grenz(K1884,$A$3,Param!$J$9,Param!$J$10,Param!$J$11)*100</f>
        <v>5.5</v>
      </c>
      <c r="Y1884" s="13">
        <f t="shared" si="703"/>
        <v>68487</v>
      </c>
      <c r="Z1884" s="3">
        <f t="shared" si="717"/>
        <v>36.54589114194237</v>
      </c>
      <c r="AA1884" s="13">
        <f t="shared" si="704"/>
        <v>42</v>
      </c>
      <c r="AB1884" s="13">
        <f t="shared" si="705"/>
        <v>-4699.3999999999942</v>
      </c>
      <c r="AC1884" s="13">
        <f t="shared" si="706"/>
        <v>-2.5076840981856918</v>
      </c>
      <c r="AD1884" s="13">
        <f t="shared" si="707"/>
        <v>-2.3099999999999952</v>
      </c>
      <c r="AE1884" s="3">
        <f t="shared" si="708"/>
        <v>0</v>
      </c>
      <c r="AF1884" s="13">
        <f t="shared" si="697"/>
        <v>4699.3999999999942</v>
      </c>
      <c r="AG1884" s="13">
        <f t="shared" si="718"/>
        <v>2.5076840981856918</v>
      </c>
      <c r="AH1884" s="13">
        <f t="shared" si="698"/>
        <v>2.5076840981856918</v>
      </c>
    </row>
    <row r="1885" spans="1:34" x14ac:dyDescent="0.2">
      <c r="A1885" s="8">
        <f t="shared" si="719"/>
        <v>187500</v>
      </c>
      <c r="B1885" s="9">
        <f t="shared" si="696"/>
        <v>187.5</v>
      </c>
      <c r="C1885" s="13">
        <f>tarifest3(A1885,$A$3,Param!$B$5,Param!$C$5,Param!$D$5,Param!$E$5,Param!$B$6,Param!$C$6,Param!$D$6,Param!$E$6)</f>
        <v>69413</v>
      </c>
      <c r="D1885" s="3">
        <f t="shared" si="709"/>
        <v>37.020266666666672</v>
      </c>
      <c r="E1885" s="3">
        <f>tarifest3grenz(A1885,$A$3,Param!$B$5,Param!$C$5,Param!$D$5,Param!$E$5,Param!$B$6,Param!$C$6,Param!$D$6,Param!$E$6)*100</f>
        <v>42</v>
      </c>
      <c r="F1885" s="13">
        <f>soli3(C1885,$A$3,Param!$J$4,Param!$J$5,Param!$J$6)</f>
        <v>3817.71</v>
      </c>
      <c r="G1885" s="3">
        <f>soli3grenz(C1885,$A$3,Param!$J$4,Param!$J$5,Param!$J$6)*100</f>
        <v>5.5</v>
      </c>
      <c r="H1885" s="13">
        <f t="shared" si="700"/>
        <v>73230.710000000006</v>
      </c>
      <c r="I1885" s="3">
        <f t="shared" si="699"/>
        <v>39.056378666666667</v>
      </c>
      <c r="J1885" s="13">
        <f t="shared" si="701"/>
        <v>44.309999999999995</v>
      </c>
      <c r="K1885" s="13">
        <f>tarifest3(A1885,$A$3,Param!$B$10,Param!$C$10,Param!$D$10,Param!$E$10,Param!$B$11,Param!$C$11,Param!$D$11,Param!$E$11)</f>
        <v>73759</v>
      </c>
      <c r="L1885" s="3">
        <f t="shared" si="710"/>
        <v>39.338133333333339</v>
      </c>
      <c r="M1885" s="3">
        <f>tarifest3grenz(A1885,$A$3,Param!$B$10,Param!$C$10,Param!$D$10,Param!$E$10,Param!$B$11,Param!$C$11,Param!$D$11,Param!$E$11)*100</f>
        <v>42</v>
      </c>
      <c r="N1885" s="3">
        <f t="shared" si="711"/>
        <v>59359</v>
      </c>
      <c r="O1885" s="3">
        <f t="shared" si="712"/>
        <v>31.658133333333332</v>
      </c>
      <c r="P1885" s="13">
        <f t="shared" si="702"/>
        <v>131250</v>
      </c>
      <c r="Q1885" s="13">
        <f t="shared" si="713"/>
        <v>0</v>
      </c>
      <c r="R1885" s="13">
        <f>tarifest3(A1885-$K$3,$A$3,Param!$B$10,Param!$C$10,Param!$D$10,Param!$E$10,Param!$B$11,Param!$C$11,Param!$D$11,Param!$E$11)</f>
        <v>65119</v>
      </c>
      <c r="S1885" s="3">
        <f t="shared" si="714"/>
        <v>34.730133333333335</v>
      </c>
      <c r="T1885" s="3">
        <f>IF(A1885&lt;$K$3,$K$2,tarifest3grenz(A1885-$K$3,$A$3,Param!$B$10,Param!$C$10,Param!$D$10,Param!$E$10,Param!$B$11,Param!$C$11,Param!$D$11,Param!$E$11))*100</f>
        <v>42</v>
      </c>
      <c r="U1885" s="3">
        <f>MAX(K1885-tarifest3($K$3,$A$3,Param!$B$10,Param!$C$10,Param!$D$10,Param!$E$10,Param!$B$11,Param!$C$11,Param!$D$11,Param!$E$11),0)</f>
        <v>68529</v>
      </c>
      <c r="V1885" s="3">
        <f t="shared" si="715"/>
        <v>36.5488</v>
      </c>
      <c r="W1885" s="3">
        <f t="shared" si="716"/>
        <v>42</v>
      </c>
      <c r="X1885" s="3">
        <f>soli3grenz(K1885,$A$3,Param!$J$9,Param!$J$10,Param!$J$11)*100</f>
        <v>5.5</v>
      </c>
      <c r="Y1885" s="13">
        <f t="shared" si="703"/>
        <v>68529</v>
      </c>
      <c r="Z1885" s="3">
        <f t="shared" si="717"/>
        <v>36.5488</v>
      </c>
      <c r="AA1885" s="13">
        <f t="shared" si="704"/>
        <v>42</v>
      </c>
      <c r="AB1885" s="13">
        <f t="shared" si="705"/>
        <v>-4701.7100000000064</v>
      </c>
      <c r="AC1885" s="13">
        <f t="shared" si="706"/>
        <v>-2.5075786666666673</v>
      </c>
      <c r="AD1885" s="13">
        <f t="shared" si="707"/>
        <v>-2.3099999999999952</v>
      </c>
      <c r="AE1885" s="3">
        <f t="shared" si="708"/>
        <v>0</v>
      </c>
      <c r="AF1885" s="13">
        <f t="shared" si="697"/>
        <v>4701.7100000000064</v>
      </c>
      <c r="AG1885" s="13">
        <f t="shared" si="718"/>
        <v>2.5075786666666673</v>
      </c>
      <c r="AH1885" s="13">
        <f t="shared" si="698"/>
        <v>2.5075786666666673</v>
      </c>
    </row>
    <row r="1886" spans="1:34" x14ac:dyDescent="0.2">
      <c r="A1886" s="8">
        <f t="shared" si="719"/>
        <v>187600</v>
      </c>
      <c r="B1886" s="9">
        <f t="shared" si="696"/>
        <v>187.6</v>
      </c>
      <c r="C1886" s="13">
        <f>tarifest3(A1886,$A$3,Param!$B$5,Param!$C$5,Param!$D$5,Param!$E$5,Param!$B$6,Param!$C$6,Param!$D$6,Param!$E$6)</f>
        <v>69455</v>
      </c>
      <c r="D1886" s="3">
        <f t="shared" si="709"/>
        <v>37.022921108742004</v>
      </c>
      <c r="E1886" s="3">
        <f>tarifest3grenz(A1886,$A$3,Param!$B$5,Param!$C$5,Param!$D$5,Param!$E$5,Param!$B$6,Param!$C$6,Param!$D$6,Param!$E$6)*100</f>
        <v>42</v>
      </c>
      <c r="F1886" s="13">
        <f>soli3(C1886,$A$3,Param!$J$4,Param!$J$5,Param!$J$6)</f>
        <v>3820.02</v>
      </c>
      <c r="G1886" s="3">
        <f>soli3grenz(C1886,$A$3,Param!$J$4,Param!$J$5,Param!$J$6)*100</f>
        <v>5.5</v>
      </c>
      <c r="H1886" s="13">
        <f t="shared" si="700"/>
        <v>73275.02</v>
      </c>
      <c r="I1886" s="3">
        <f t="shared" si="699"/>
        <v>39.059179104477614</v>
      </c>
      <c r="J1886" s="13">
        <f t="shared" si="701"/>
        <v>44.309999999999995</v>
      </c>
      <c r="K1886" s="13">
        <f>tarifest3(A1886,$A$3,Param!$B$10,Param!$C$10,Param!$D$10,Param!$E$10,Param!$B$11,Param!$C$11,Param!$D$11,Param!$E$11)</f>
        <v>73801</v>
      </c>
      <c r="L1886" s="3">
        <f t="shared" si="710"/>
        <v>39.339552238805972</v>
      </c>
      <c r="M1886" s="3">
        <f>tarifest3grenz(A1886,$A$3,Param!$B$10,Param!$C$10,Param!$D$10,Param!$E$10,Param!$B$11,Param!$C$11,Param!$D$11,Param!$E$11)*100</f>
        <v>42</v>
      </c>
      <c r="N1886" s="3">
        <f t="shared" si="711"/>
        <v>59401</v>
      </c>
      <c r="O1886" s="3">
        <f t="shared" si="712"/>
        <v>31.663646055437098</v>
      </c>
      <c r="P1886" s="13">
        <f t="shared" si="702"/>
        <v>131320</v>
      </c>
      <c r="Q1886" s="13">
        <f t="shared" si="713"/>
        <v>0</v>
      </c>
      <c r="R1886" s="13">
        <f>tarifest3(A1886-$K$3,$A$3,Param!$B$10,Param!$C$10,Param!$D$10,Param!$E$10,Param!$B$11,Param!$C$11,Param!$D$11,Param!$E$11)</f>
        <v>65161</v>
      </c>
      <c r="S1886" s="3">
        <f t="shared" si="714"/>
        <v>34.734008528784649</v>
      </c>
      <c r="T1886" s="3">
        <f>IF(A1886&lt;$K$3,$K$2,tarifest3grenz(A1886-$K$3,$A$3,Param!$B$10,Param!$C$10,Param!$D$10,Param!$E$10,Param!$B$11,Param!$C$11,Param!$D$11,Param!$E$11))*100</f>
        <v>42</v>
      </c>
      <c r="U1886" s="3">
        <f>MAX(K1886-tarifest3($K$3,$A$3,Param!$B$10,Param!$C$10,Param!$D$10,Param!$E$10,Param!$B$11,Param!$C$11,Param!$D$11,Param!$E$11),0)</f>
        <v>68571</v>
      </c>
      <c r="V1886" s="3">
        <f t="shared" si="715"/>
        <v>36.551705756929636</v>
      </c>
      <c r="W1886" s="3">
        <f t="shared" si="716"/>
        <v>42</v>
      </c>
      <c r="X1886" s="3">
        <f>soli3grenz(K1886,$A$3,Param!$J$9,Param!$J$10,Param!$J$11)*100</f>
        <v>5.5</v>
      </c>
      <c r="Y1886" s="13">
        <f t="shared" si="703"/>
        <v>68571</v>
      </c>
      <c r="Z1886" s="3">
        <f t="shared" si="717"/>
        <v>36.551705756929636</v>
      </c>
      <c r="AA1886" s="13">
        <f t="shared" si="704"/>
        <v>42</v>
      </c>
      <c r="AB1886" s="13">
        <f t="shared" si="705"/>
        <v>-4704.0200000000041</v>
      </c>
      <c r="AC1886" s="13">
        <f t="shared" si="706"/>
        <v>-2.5074733475479789</v>
      </c>
      <c r="AD1886" s="13">
        <f t="shared" si="707"/>
        <v>-2.3099999999999952</v>
      </c>
      <c r="AE1886" s="3">
        <f t="shared" si="708"/>
        <v>0</v>
      </c>
      <c r="AF1886" s="13">
        <f t="shared" si="697"/>
        <v>4704.0200000000041</v>
      </c>
      <c r="AG1886" s="13">
        <f t="shared" si="718"/>
        <v>2.5074733475479789</v>
      </c>
      <c r="AH1886" s="13">
        <f t="shared" si="698"/>
        <v>2.5074733475479789</v>
      </c>
    </row>
    <row r="1887" spans="1:34" x14ac:dyDescent="0.2">
      <c r="A1887" s="8">
        <f t="shared" si="719"/>
        <v>187700</v>
      </c>
      <c r="B1887" s="9">
        <f t="shared" si="696"/>
        <v>187.7</v>
      </c>
      <c r="C1887" s="13">
        <f>tarifest3(A1887,$A$3,Param!$B$5,Param!$C$5,Param!$D$5,Param!$E$5,Param!$B$6,Param!$C$6,Param!$D$6,Param!$E$6)</f>
        <v>69497</v>
      </c>
      <c r="D1887" s="3">
        <f t="shared" si="709"/>
        <v>37.025572722429409</v>
      </c>
      <c r="E1887" s="3">
        <f>tarifest3grenz(A1887,$A$3,Param!$B$5,Param!$C$5,Param!$D$5,Param!$E$5,Param!$B$6,Param!$C$6,Param!$D$6,Param!$E$6)*100</f>
        <v>42</v>
      </c>
      <c r="F1887" s="13">
        <f>soli3(C1887,$A$3,Param!$J$4,Param!$J$5,Param!$J$6)</f>
        <v>3822.33</v>
      </c>
      <c r="G1887" s="3">
        <f>soli3grenz(C1887,$A$3,Param!$J$4,Param!$J$5,Param!$J$6)*100</f>
        <v>5.5</v>
      </c>
      <c r="H1887" s="13">
        <f t="shared" si="700"/>
        <v>73319.33</v>
      </c>
      <c r="I1887" s="3">
        <f t="shared" si="699"/>
        <v>39.061976558337776</v>
      </c>
      <c r="J1887" s="13">
        <f t="shared" si="701"/>
        <v>44.309999999999995</v>
      </c>
      <c r="K1887" s="13">
        <f>tarifest3(A1887,$A$3,Param!$B$10,Param!$C$10,Param!$D$10,Param!$E$10,Param!$B$11,Param!$C$11,Param!$D$11,Param!$E$11)</f>
        <v>73843</v>
      </c>
      <c r="L1887" s="3">
        <f t="shared" si="710"/>
        <v>39.340969632392117</v>
      </c>
      <c r="M1887" s="3">
        <f>tarifest3grenz(A1887,$A$3,Param!$B$10,Param!$C$10,Param!$D$10,Param!$E$10,Param!$B$11,Param!$C$11,Param!$D$11,Param!$E$11)*100</f>
        <v>42</v>
      </c>
      <c r="N1887" s="3">
        <f t="shared" si="711"/>
        <v>59443</v>
      </c>
      <c r="O1887" s="3">
        <f t="shared" si="712"/>
        <v>31.669152903569525</v>
      </c>
      <c r="P1887" s="13">
        <f t="shared" si="702"/>
        <v>131390</v>
      </c>
      <c r="Q1887" s="13">
        <f t="shared" si="713"/>
        <v>0</v>
      </c>
      <c r="R1887" s="13">
        <f>tarifest3(A1887-$K$3,$A$3,Param!$B$10,Param!$C$10,Param!$D$10,Param!$E$10,Param!$B$11,Param!$C$11,Param!$D$11,Param!$E$11)</f>
        <v>65203</v>
      </c>
      <c r="S1887" s="3">
        <f t="shared" si="714"/>
        <v>34.737879595098562</v>
      </c>
      <c r="T1887" s="3">
        <f>IF(A1887&lt;$K$3,$K$2,tarifest3grenz(A1887-$K$3,$A$3,Param!$B$10,Param!$C$10,Param!$D$10,Param!$E$10,Param!$B$11,Param!$C$11,Param!$D$11,Param!$E$11))*100</f>
        <v>42</v>
      </c>
      <c r="U1887" s="3">
        <f>MAX(K1887-tarifest3($K$3,$A$3,Param!$B$10,Param!$C$10,Param!$D$10,Param!$E$10,Param!$B$11,Param!$C$11,Param!$D$11,Param!$E$11),0)</f>
        <v>68613</v>
      </c>
      <c r="V1887" s="3">
        <f t="shared" si="715"/>
        <v>36.554608417687803</v>
      </c>
      <c r="W1887" s="3">
        <f t="shared" si="716"/>
        <v>42</v>
      </c>
      <c r="X1887" s="3">
        <f>soli3grenz(K1887,$A$3,Param!$J$9,Param!$J$10,Param!$J$11)*100</f>
        <v>5.5</v>
      </c>
      <c r="Y1887" s="13">
        <f t="shared" si="703"/>
        <v>68613</v>
      </c>
      <c r="Z1887" s="3">
        <f t="shared" si="717"/>
        <v>36.554608417687803</v>
      </c>
      <c r="AA1887" s="13">
        <f t="shared" si="704"/>
        <v>42</v>
      </c>
      <c r="AB1887" s="13">
        <f t="shared" si="705"/>
        <v>-4706.3300000000017</v>
      </c>
      <c r="AC1887" s="13">
        <f t="shared" si="706"/>
        <v>-2.507368140649973</v>
      </c>
      <c r="AD1887" s="13">
        <f t="shared" si="707"/>
        <v>-2.3099999999999952</v>
      </c>
      <c r="AE1887" s="3">
        <f t="shared" si="708"/>
        <v>0</v>
      </c>
      <c r="AF1887" s="13">
        <f t="shared" si="697"/>
        <v>4706.3300000000017</v>
      </c>
      <c r="AG1887" s="13">
        <f t="shared" si="718"/>
        <v>2.507368140649973</v>
      </c>
      <c r="AH1887" s="13">
        <f t="shared" si="698"/>
        <v>2.507368140649973</v>
      </c>
    </row>
    <row r="1888" spans="1:34" x14ac:dyDescent="0.2">
      <c r="A1888" s="8">
        <f t="shared" si="719"/>
        <v>187800</v>
      </c>
      <c r="B1888" s="9">
        <f t="shared" si="696"/>
        <v>187.8</v>
      </c>
      <c r="C1888" s="13">
        <f>tarifest3(A1888,$A$3,Param!$B$5,Param!$C$5,Param!$D$5,Param!$E$5,Param!$B$6,Param!$C$6,Param!$D$6,Param!$E$6)</f>
        <v>69539</v>
      </c>
      <c r="D1888" s="3">
        <f t="shared" si="709"/>
        <v>37.028221512247072</v>
      </c>
      <c r="E1888" s="3">
        <f>tarifest3grenz(A1888,$A$3,Param!$B$5,Param!$C$5,Param!$D$5,Param!$E$5,Param!$B$6,Param!$C$6,Param!$D$6,Param!$E$6)*100</f>
        <v>42</v>
      </c>
      <c r="F1888" s="13">
        <f>soli3(C1888,$A$3,Param!$J$4,Param!$J$5,Param!$J$6)</f>
        <v>3824.64</v>
      </c>
      <c r="G1888" s="3">
        <f>soli3grenz(C1888,$A$3,Param!$J$4,Param!$J$5,Param!$J$6)*100</f>
        <v>5.5</v>
      </c>
      <c r="H1888" s="13">
        <f t="shared" si="700"/>
        <v>73363.64</v>
      </c>
      <c r="I1888" s="3">
        <f t="shared" si="699"/>
        <v>39.064771033013848</v>
      </c>
      <c r="J1888" s="13">
        <f t="shared" si="701"/>
        <v>44.309999999999995</v>
      </c>
      <c r="K1888" s="13">
        <f>tarifest3(A1888,$A$3,Param!$B$10,Param!$C$10,Param!$D$10,Param!$E$10,Param!$B$11,Param!$C$11,Param!$D$11,Param!$E$11)</f>
        <v>73885</v>
      </c>
      <c r="L1888" s="3">
        <f t="shared" si="710"/>
        <v>39.342385516506923</v>
      </c>
      <c r="M1888" s="3">
        <f>tarifest3grenz(A1888,$A$3,Param!$B$10,Param!$C$10,Param!$D$10,Param!$E$10,Param!$B$11,Param!$C$11,Param!$D$11,Param!$E$11)*100</f>
        <v>42</v>
      </c>
      <c r="N1888" s="3">
        <f t="shared" si="711"/>
        <v>59485</v>
      </c>
      <c r="O1888" s="3">
        <f t="shared" si="712"/>
        <v>31.674653887113951</v>
      </c>
      <c r="P1888" s="13">
        <f t="shared" si="702"/>
        <v>131460</v>
      </c>
      <c r="Q1888" s="13">
        <f t="shared" si="713"/>
        <v>0</v>
      </c>
      <c r="R1888" s="13">
        <f>tarifest3(A1888-$K$3,$A$3,Param!$B$10,Param!$C$10,Param!$D$10,Param!$E$10,Param!$B$11,Param!$C$11,Param!$D$11,Param!$E$11)</f>
        <v>65245</v>
      </c>
      <c r="S1888" s="3">
        <f t="shared" si="714"/>
        <v>34.741746538871141</v>
      </c>
      <c r="T1888" s="3">
        <f>IF(A1888&lt;$K$3,$K$2,tarifest3grenz(A1888-$K$3,$A$3,Param!$B$10,Param!$C$10,Param!$D$10,Param!$E$10,Param!$B$11,Param!$C$11,Param!$D$11,Param!$E$11))*100</f>
        <v>42</v>
      </c>
      <c r="U1888" s="3">
        <f>MAX(K1888-tarifest3($K$3,$A$3,Param!$B$10,Param!$C$10,Param!$D$10,Param!$E$10,Param!$B$11,Param!$C$11,Param!$D$11,Param!$E$11),0)</f>
        <v>68655</v>
      </c>
      <c r="V1888" s="3">
        <f t="shared" si="715"/>
        <v>36.557507987220447</v>
      </c>
      <c r="W1888" s="3">
        <f t="shared" si="716"/>
        <v>42</v>
      </c>
      <c r="X1888" s="3">
        <f>soli3grenz(K1888,$A$3,Param!$J$9,Param!$J$10,Param!$J$11)*100</f>
        <v>5.5</v>
      </c>
      <c r="Y1888" s="13">
        <f t="shared" si="703"/>
        <v>68655</v>
      </c>
      <c r="Z1888" s="3">
        <f t="shared" si="717"/>
        <v>36.557507987220447</v>
      </c>
      <c r="AA1888" s="13">
        <f t="shared" si="704"/>
        <v>42</v>
      </c>
      <c r="AB1888" s="13">
        <f t="shared" si="705"/>
        <v>-4708.6399999999994</v>
      </c>
      <c r="AC1888" s="13">
        <f t="shared" si="706"/>
        <v>-2.5072630457934011</v>
      </c>
      <c r="AD1888" s="13">
        <f t="shared" si="707"/>
        <v>-2.3099999999999952</v>
      </c>
      <c r="AE1888" s="3">
        <f t="shared" si="708"/>
        <v>0</v>
      </c>
      <c r="AF1888" s="13">
        <f t="shared" si="697"/>
        <v>4708.6399999999994</v>
      </c>
      <c r="AG1888" s="13">
        <f t="shared" si="718"/>
        <v>2.5072630457934011</v>
      </c>
      <c r="AH1888" s="13">
        <f t="shared" si="698"/>
        <v>2.5072630457934011</v>
      </c>
    </row>
    <row r="1889" spans="1:34" x14ac:dyDescent="0.2">
      <c r="A1889" s="8">
        <f t="shared" si="719"/>
        <v>187900</v>
      </c>
      <c r="B1889" s="9">
        <f t="shared" si="696"/>
        <v>187.9</v>
      </c>
      <c r="C1889" s="13">
        <f>tarifest3(A1889,$A$3,Param!$B$5,Param!$C$5,Param!$D$5,Param!$E$5,Param!$B$6,Param!$C$6,Param!$D$6,Param!$E$6)</f>
        <v>69581</v>
      </c>
      <c r="D1889" s="3">
        <f t="shared" si="709"/>
        <v>37.03086748270357</v>
      </c>
      <c r="E1889" s="3">
        <f>tarifest3grenz(A1889,$A$3,Param!$B$5,Param!$C$5,Param!$D$5,Param!$E$5,Param!$B$6,Param!$C$6,Param!$D$6,Param!$E$6)*100</f>
        <v>42</v>
      </c>
      <c r="F1889" s="13">
        <f>soli3(C1889,$A$3,Param!$J$4,Param!$J$5,Param!$J$6)</f>
        <v>3826.95</v>
      </c>
      <c r="G1889" s="3">
        <f>soli3grenz(C1889,$A$3,Param!$J$4,Param!$J$5,Param!$J$6)*100</f>
        <v>5.5</v>
      </c>
      <c r="H1889" s="13">
        <f t="shared" si="700"/>
        <v>73407.95</v>
      </c>
      <c r="I1889" s="3">
        <f t="shared" si="699"/>
        <v>39.067562533262375</v>
      </c>
      <c r="J1889" s="13">
        <f t="shared" si="701"/>
        <v>44.309999999999995</v>
      </c>
      <c r="K1889" s="13">
        <f>tarifest3(A1889,$A$3,Param!$B$10,Param!$C$10,Param!$D$10,Param!$E$10,Param!$B$11,Param!$C$11,Param!$D$11,Param!$E$11)</f>
        <v>73927</v>
      </c>
      <c r="L1889" s="3">
        <f t="shared" si="710"/>
        <v>39.343799893560401</v>
      </c>
      <c r="M1889" s="3">
        <f>tarifest3grenz(A1889,$A$3,Param!$B$10,Param!$C$10,Param!$D$10,Param!$E$10,Param!$B$11,Param!$C$11,Param!$D$11,Param!$E$11)*100</f>
        <v>42</v>
      </c>
      <c r="N1889" s="3">
        <f t="shared" si="711"/>
        <v>59527</v>
      </c>
      <c r="O1889" s="3">
        <f t="shared" si="712"/>
        <v>31.680149015433738</v>
      </c>
      <c r="P1889" s="13">
        <f t="shared" si="702"/>
        <v>131530</v>
      </c>
      <c r="Q1889" s="13">
        <f t="shared" si="713"/>
        <v>0</v>
      </c>
      <c r="R1889" s="13">
        <f>tarifest3(A1889-$K$3,$A$3,Param!$B$10,Param!$C$10,Param!$D$10,Param!$E$10,Param!$B$11,Param!$C$11,Param!$D$11,Param!$E$11)</f>
        <v>65287</v>
      </c>
      <c r="S1889" s="3">
        <f t="shared" si="714"/>
        <v>34.745609366684405</v>
      </c>
      <c r="T1889" s="3">
        <f>IF(A1889&lt;$K$3,$K$2,tarifest3grenz(A1889-$K$3,$A$3,Param!$B$10,Param!$C$10,Param!$D$10,Param!$E$10,Param!$B$11,Param!$C$11,Param!$D$11,Param!$E$11))*100</f>
        <v>42</v>
      </c>
      <c r="U1889" s="3">
        <f>MAX(K1889-tarifest3($K$3,$A$3,Param!$B$10,Param!$C$10,Param!$D$10,Param!$E$10,Param!$B$11,Param!$C$11,Param!$D$11,Param!$E$11),0)</f>
        <v>68697</v>
      </c>
      <c r="V1889" s="3">
        <f t="shared" si="715"/>
        <v>36.560404470463013</v>
      </c>
      <c r="W1889" s="3">
        <f t="shared" si="716"/>
        <v>42</v>
      </c>
      <c r="X1889" s="3">
        <f>soli3grenz(K1889,$A$3,Param!$J$9,Param!$J$10,Param!$J$11)*100</f>
        <v>5.5</v>
      </c>
      <c r="Y1889" s="13">
        <f t="shared" si="703"/>
        <v>68697</v>
      </c>
      <c r="Z1889" s="3">
        <f t="shared" si="717"/>
        <v>36.560404470463013</v>
      </c>
      <c r="AA1889" s="13">
        <f t="shared" si="704"/>
        <v>42</v>
      </c>
      <c r="AB1889" s="13">
        <f t="shared" si="705"/>
        <v>-4710.9499999999971</v>
      </c>
      <c r="AC1889" s="13">
        <f t="shared" si="706"/>
        <v>-2.5071580627993626</v>
      </c>
      <c r="AD1889" s="13">
        <f t="shared" si="707"/>
        <v>-2.3099999999999952</v>
      </c>
      <c r="AE1889" s="3">
        <f t="shared" si="708"/>
        <v>0</v>
      </c>
      <c r="AF1889" s="13">
        <f t="shared" si="697"/>
        <v>4710.9499999999971</v>
      </c>
      <c r="AG1889" s="13">
        <f t="shared" si="718"/>
        <v>2.5071580627993626</v>
      </c>
      <c r="AH1889" s="13">
        <f t="shared" si="698"/>
        <v>2.5071580627993626</v>
      </c>
    </row>
    <row r="1890" spans="1:34" x14ac:dyDescent="0.2">
      <c r="A1890" s="8">
        <f t="shared" si="719"/>
        <v>188000</v>
      </c>
      <c r="B1890" s="9">
        <f t="shared" si="696"/>
        <v>188</v>
      </c>
      <c r="C1890" s="13">
        <f>tarifest3(A1890,$A$3,Param!$B$5,Param!$C$5,Param!$D$5,Param!$E$5,Param!$B$6,Param!$C$6,Param!$D$6,Param!$E$6)</f>
        <v>69623</v>
      </c>
      <c r="D1890" s="3">
        <f t="shared" si="709"/>
        <v>37.033510638297869</v>
      </c>
      <c r="E1890" s="3">
        <f>tarifest3grenz(A1890,$A$3,Param!$B$5,Param!$C$5,Param!$D$5,Param!$E$5,Param!$B$6,Param!$C$6,Param!$D$6,Param!$E$6)*100</f>
        <v>42</v>
      </c>
      <c r="F1890" s="13">
        <f>soli3(C1890,$A$3,Param!$J$4,Param!$J$5,Param!$J$6)</f>
        <v>3829.26</v>
      </c>
      <c r="G1890" s="3">
        <f>soli3grenz(C1890,$A$3,Param!$J$4,Param!$J$5,Param!$J$6)*100</f>
        <v>5.5</v>
      </c>
      <c r="H1890" s="13">
        <f t="shared" si="700"/>
        <v>73452.259999999995</v>
      </c>
      <c r="I1890" s="3">
        <f t="shared" si="699"/>
        <v>39.070351063829783</v>
      </c>
      <c r="J1890" s="13">
        <f t="shared" si="701"/>
        <v>44.309999999999995</v>
      </c>
      <c r="K1890" s="13">
        <f>tarifest3(A1890,$A$3,Param!$B$10,Param!$C$10,Param!$D$10,Param!$E$10,Param!$B$11,Param!$C$11,Param!$D$11,Param!$E$11)</f>
        <v>73969</v>
      </c>
      <c r="L1890" s="3">
        <f t="shared" si="710"/>
        <v>39.345212765957449</v>
      </c>
      <c r="M1890" s="3">
        <f>tarifest3grenz(A1890,$A$3,Param!$B$10,Param!$C$10,Param!$D$10,Param!$E$10,Param!$B$11,Param!$C$11,Param!$D$11,Param!$E$11)*100</f>
        <v>42</v>
      </c>
      <c r="N1890" s="3">
        <f t="shared" si="711"/>
        <v>59569</v>
      </c>
      <c r="O1890" s="3">
        <f t="shared" si="712"/>
        <v>31.685638297872345</v>
      </c>
      <c r="P1890" s="13">
        <f t="shared" si="702"/>
        <v>131600</v>
      </c>
      <c r="Q1890" s="13">
        <f t="shared" si="713"/>
        <v>0</v>
      </c>
      <c r="R1890" s="13">
        <f>tarifest3(A1890-$K$3,$A$3,Param!$B$10,Param!$C$10,Param!$D$10,Param!$E$10,Param!$B$11,Param!$C$11,Param!$D$11,Param!$E$11)</f>
        <v>65329</v>
      </c>
      <c r="S1890" s="3">
        <f t="shared" si="714"/>
        <v>34.749468085106386</v>
      </c>
      <c r="T1890" s="3">
        <f>IF(A1890&lt;$K$3,$K$2,tarifest3grenz(A1890-$K$3,$A$3,Param!$B$10,Param!$C$10,Param!$D$10,Param!$E$10,Param!$B$11,Param!$C$11,Param!$D$11,Param!$E$11))*100</f>
        <v>42</v>
      </c>
      <c r="U1890" s="3">
        <f>MAX(K1890-tarifest3($K$3,$A$3,Param!$B$10,Param!$C$10,Param!$D$10,Param!$E$10,Param!$B$11,Param!$C$11,Param!$D$11,Param!$E$11),0)</f>
        <v>68739</v>
      </c>
      <c r="V1890" s="3">
        <f t="shared" si="715"/>
        <v>36.563297872340428</v>
      </c>
      <c r="W1890" s="3">
        <f t="shared" si="716"/>
        <v>42</v>
      </c>
      <c r="X1890" s="3">
        <f>soli3grenz(K1890,$A$3,Param!$J$9,Param!$J$10,Param!$J$11)*100</f>
        <v>5.5</v>
      </c>
      <c r="Y1890" s="13">
        <f t="shared" si="703"/>
        <v>68739</v>
      </c>
      <c r="Z1890" s="3">
        <f t="shared" si="717"/>
        <v>36.563297872340428</v>
      </c>
      <c r="AA1890" s="13">
        <f t="shared" si="704"/>
        <v>42</v>
      </c>
      <c r="AB1890" s="13">
        <f t="shared" si="705"/>
        <v>-4713.2599999999948</v>
      </c>
      <c r="AC1890" s="13">
        <f t="shared" si="706"/>
        <v>-2.507053191489355</v>
      </c>
      <c r="AD1890" s="13">
        <f t="shared" si="707"/>
        <v>-2.3099999999999952</v>
      </c>
      <c r="AE1890" s="3">
        <f t="shared" si="708"/>
        <v>0</v>
      </c>
      <c r="AF1890" s="13">
        <f t="shared" si="697"/>
        <v>4713.2599999999948</v>
      </c>
      <c r="AG1890" s="13">
        <f t="shared" si="718"/>
        <v>2.507053191489355</v>
      </c>
      <c r="AH1890" s="13">
        <f t="shared" si="698"/>
        <v>2.507053191489355</v>
      </c>
    </row>
    <row r="1891" spans="1:34" x14ac:dyDescent="0.2">
      <c r="A1891" s="8">
        <f t="shared" si="719"/>
        <v>188100</v>
      </c>
      <c r="B1891" s="9">
        <f t="shared" si="696"/>
        <v>188.1</v>
      </c>
      <c r="C1891" s="13">
        <f>tarifest3(A1891,$A$3,Param!$B$5,Param!$C$5,Param!$D$5,Param!$E$5,Param!$B$6,Param!$C$6,Param!$D$6,Param!$E$6)</f>
        <v>69665</v>
      </c>
      <c r="D1891" s="3">
        <f t="shared" si="709"/>
        <v>37.036150983519406</v>
      </c>
      <c r="E1891" s="3">
        <f>tarifest3grenz(A1891,$A$3,Param!$B$5,Param!$C$5,Param!$D$5,Param!$E$5,Param!$B$6,Param!$C$6,Param!$D$6,Param!$E$6)*100</f>
        <v>42</v>
      </c>
      <c r="F1891" s="13">
        <f>soli3(C1891,$A$3,Param!$J$4,Param!$J$5,Param!$J$6)</f>
        <v>3831.57</v>
      </c>
      <c r="G1891" s="3">
        <f>soli3grenz(C1891,$A$3,Param!$J$4,Param!$J$5,Param!$J$6)*100</f>
        <v>5.5</v>
      </c>
      <c r="H1891" s="13">
        <f t="shared" si="700"/>
        <v>73496.570000000007</v>
      </c>
      <c r="I1891" s="3">
        <f t="shared" si="699"/>
        <v>39.073136629452421</v>
      </c>
      <c r="J1891" s="13">
        <f t="shared" si="701"/>
        <v>44.309999999999995</v>
      </c>
      <c r="K1891" s="13">
        <f>tarifest3(A1891,$A$3,Param!$B$10,Param!$C$10,Param!$D$10,Param!$E$10,Param!$B$11,Param!$C$11,Param!$D$11,Param!$E$11)</f>
        <v>74011</v>
      </c>
      <c r="L1891" s="3">
        <f t="shared" si="710"/>
        <v>39.346624136097816</v>
      </c>
      <c r="M1891" s="3">
        <f>tarifest3grenz(A1891,$A$3,Param!$B$10,Param!$C$10,Param!$D$10,Param!$E$10,Param!$B$11,Param!$C$11,Param!$D$11,Param!$E$11)*100</f>
        <v>42</v>
      </c>
      <c r="N1891" s="3">
        <f t="shared" si="711"/>
        <v>59611</v>
      </c>
      <c r="O1891" s="3">
        <f t="shared" si="712"/>
        <v>31.691121743753325</v>
      </c>
      <c r="P1891" s="13">
        <f t="shared" si="702"/>
        <v>131670</v>
      </c>
      <c r="Q1891" s="13">
        <f t="shared" si="713"/>
        <v>0</v>
      </c>
      <c r="R1891" s="13">
        <f>tarifest3(A1891-$K$3,$A$3,Param!$B$10,Param!$C$10,Param!$D$10,Param!$E$10,Param!$B$11,Param!$C$11,Param!$D$11,Param!$E$11)</f>
        <v>65371</v>
      </c>
      <c r="S1891" s="3">
        <f t="shared" si="714"/>
        <v>34.753322700691122</v>
      </c>
      <c r="T1891" s="3">
        <f>IF(A1891&lt;$K$3,$K$2,tarifest3grenz(A1891-$K$3,$A$3,Param!$B$10,Param!$C$10,Param!$D$10,Param!$E$10,Param!$B$11,Param!$C$11,Param!$D$11,Param!$E$11))*100</f>
        <v>42</v>
      </c>
      <c r="U1891" s="3">
        <f>MAX(K1891-tarifest3($K$3,$A$3,Param!$B$10,Param!$C$10,Param!$D$10,Param!$E$10,Param!$B$11,Param!$C$11,Param!$D$11,Param!$E$11),0)</f>
        <v>68781</v>
      </c>
      <c r="V1891" s="3">
        <f t="shared" si="715"/>
        <v>36.566188197767147</v>
      </c>
      <c r="W1891" s="3">
        <f t="shared" si="716"/>
        <v>42</v>
      </c>
      <c r="X1891" s="3">
        <f>soli3grenz(K1891,$A$3,Param!$J$9,Param!$J$10,Param!$J$11)*100</f>
        <v>5.5</v>
      </c>
      <c r="Y1891" s="13">
        <f t="shared" si="703"/>
        <v>68781</v>
      </c>
      <c r="Z1891" s="3">
        <f t="shared" si="717"/>
        <v>36.566188197767147</v>
      </c>
      <c r="AA1891" s="13">
        <f t="shared" si="704"/>
        <v>42</v>
      </c>
      <c r="AB1891" s="13">
        <f t="shared" si="705"/>
        <v>-4715.570000000007</v>
      </c>
      <c r="AC1891" s="13">
        <f t="shared" si="706"/>
        <v>-2.5069484316852737</v>
      </c>
      <c r="AD1891" s="13">
        <f t="shared" si="707"/>
        <v>-2.3099999999999952</v>
      </c>
      <c r="AE1891" s="3">
        <f t="shared" si="708"/>
        <v>0</v>
      </c>
      <c r="AF1891" s="13">
        <f t="shared" si="697"/>
        <v>4715.570000000007</v>
      </c>
      <c r="AG1891" s="13">
        <f t="shared" si="718"/>
        <v>2.5069484316852737</v>
      </c>
      <c r="AH1891" s="13">
        <f t="shared" si="698"/>
        <v>2.5069484316852737</v>
      </c>
    </row>
    <row r="1892" spans="1:34" x14ac:dyDescent="0.2">
      <c r="A1892" s="8">
        <f t="shared" si="719"/>
        <v>188200</v>
      </c>
      <c r="B1892" s="9">
        <f t="shared" si="696"/>
        <v>188.2</v>
      </c>
      <c r="C1892" s="13">
        <f>tarifest3(A1892,$A$3,Param!$B$5,Param!$C$5,Param!$D$5,Param!$E$5,Param!$B$6,Param!$C$6,Param!$D$6,Param!$E$6)</f>
        <v>69707</v>
      </c>
      <c r="D1892" s="3">
        <f t="shared" si="709"/>
        <v>37.03878852284803</v>
      </c>
      <c r="E1892" s="3">
        <f>tarifest3grenz(A1892,$A$3,Param!$B$5,Param!$C$5,Param!$D$5,Param!$E$5,Param!$B$6,Param!$C$6,Param!$D$6,Param!$E$6)*100</f>
        <v>42</v>
      </c>
      <c r="F1892" s="13">
        <f>soli3(C1892,$A$3,Param!$J$4,Param!$J$5,Param!$J$6)</f>
        <v>3833.88</v>
      </c>
      <c r="G1892" s="3">
        <f>soli3grenz(C1892,$A$3,Param!$J$4,Param!$J$5,Param!$J$6)*100</f>
        <v>5.5</v>
      </c>
      <c r="H1892" s="13">
        <f t="shared" si="700"/>
        <v>73540.88</v>
      </c>
      <c r="I1892" s="3">
        <f t="shared" si="699"/>
        <v>39.075919234856535</v>
      </c>
      <c r="J1892" s="13">
        <f t="shared" si="701"/>
        <v>44.309999999999995</v>
      </c>
      <c r="K1892" s="13">
        <f>tarifest3(A1892,$A$3,Param!$B$10,Param!$C$10,Param!$D$10,Param!$E$10,Param!$B$11,Param!$C$11,Param!$D$11,Param!$E$11)</f>
        <v>74053</v>
      </c>
      <c r="L1892" s="3">
        <f t="shared" si="710"/>
        <v>39.348034006376196</v>
      </c>
      <c r="M1892" s="3">
        <f>tarifest3grenz(A1892,$A$3,Param!$B$10,Param!$C$10,Param!$D$10,Param!$E$10,Param!$B$11,Param!$C$11,Param!$D$11,Param!$E$11)*100</f>
        <v>42</v>
      </c>
      <c r="N1892" s="3">
        <f t="shared" si="711"/>
        <v>59653</v>
      </c>
      <c r="O1892" s="3">
        <f t="shared" si="712"/>
        <v>31.696599362380447</v>
      </c>
      <c r="P1892" s="13">
        <f t="shared" si="702"/>
        <v>131740</v>
      </c>
      <c r="Q1892" s="13">
        <f t="shared" si="713"/>
        <v>0</v>
      </c>
      <c r="R1892" s="13">
        <f>tarifest3(A1892-$K$3,$A$3,Param!$B$10,Param!$C$10,Param!$D$10,Param!$E$10,Param!$B$11,Param!$C$11,Param!$D$11,Param!$E$11)</f>
        <v>65413</v>
      </c>
      <c r="S1892" s="3">
        <f t="shared" si="714"/>
        <v>34.757173219978746</v>
      </c>
      <c r="T1892" s="3">
        <f>IF(A1892&lt;$K$3,$K$2,tarifest3grenz(A1892-$K$3,$A$3,Param!$B$10,Param!$C$10,Param!$D$10,Param!$E$10,Param!$B$11,Param!$C$11,Param!$D$11,Param!$E$11))*100</f>
        <v>42</v>
      </c>
      <c r="U1892" s="3">
        <f>MAX(K1892-tarifest3($K$3,$A$3,Param!$B$10,Param!$C$10,Param!$D$10,Param!$E$10,Param!$B$11,Param!$C$11,Param!$D$11,Param!$E$11),0)</f>
        <v>68823</v>
      </c>
      <c r="V1892" s="3">
        <f t="shared" si="715"/>
        <v>36.56907545164718</v>
      </c>
      <c r="W1892" s="3">
        <f t="shared" si="716"/>
        <v>42</v>
      </c>
      <c r="X1892" s="3">
        <f>soli3grenz(K1892,$A$3,Param!$J$9,Param!$J$10,Param!$J$11)*100</f>
        <v>5.5</v>
      </c>
      <c r="Y1892" s="13">
        <f t="shared" si="703"/>
        <v>68823</v>
      </c>
      <c r="Z1892" s="3">
        <f t="shared" si="717"/>
        <v>36.56907545164718</v>
      </c>
      <c r="AA1892" s="13">
        <f t="shared" si="704"/>
        <v>42</v>
      </c>
      <c r="AB1892" s="13">
        <f t="shared" si="705"/>
        <v>-4717.8800000000047</v>
      </c>
      <c r="AC1892" s="13">
        <f t="shared" si="706"/>
        <v>-2.5068437832093551</v>
      </c>
      <c r="AD1892" s="13">
        <f t="shared" si="707"/>
        <v>-2.3099999999999952</v>
      </c>
      <c r="AE1892" s="3">
        <f t="shared" si="708"/>
        <v>0</v>
      </c>
      <c r="AF1892" s="13">
        <f t="shared" si="697"/>
        <v>4717.8800000000047</v>
      </c>
      <c r="AG1892" s="13">
        <f t="shared" si="718"/>
        <v>2.5068437832093551</v>
      </c>
      <c r="AH1892" s="13">
        <f t="shared" si="698"/>
        <v>2.5068437832093551</v>
      </c>
    </row>
    <row r="1893" spans="1:34" x14ac:dyDescent="0.2">
      <c r="A1893" s="8">
        <f t="shared" si="719"/>
        <v>188300</v>
      </c>
      <c r="B1893" s="9">
        <f t="shared" si="696"/>
        <v>188.3</v>
      </c>
      <c r="C1893" s="13">
        <f>tarifest3(A1893,$A$3,Param!$B$5,Param!$C$5,Param!$D$5,Param!$E$5,Param!$B$6,Param!$C$6,Param!$D$6,Param!$E$6)</f>
        <v>69749</v>
      </c>
      <c r="D1893" s="3">
        <f t="shared" si="709"/>
        <v>37.041423260754115</v>
      </c>
      <c r="E1893" s="3">
        <f>tarifest3grenz(A1893,$A$3,Param!$B$5,Param!$C$5,Param!$D$5,Param!$E$5,Param!$B$6,Param!$C$6,Param!$D$6,Param!$E$6)*100</f>
        <v>42</v>
      </c>
      <c r="F1893" s="13">
        <f>soli3(C1893,$A$3,Param!$J$4,Param!$J$5,Param!$J$6)</f>
        <v>3836.19</v>
      </c>
      <c r="G1893" s="3">
        <f>soli3grenz(C1893,$A$3,Param!$J$4,Param!$J$5,Param!$J$6)*100</f>
        <v>5.5</v>
      </c>
      <c r="H1893" s="13">
        <f t="shared" si="700"/>
        <v>73585.19</v>
      </c>
      <c r="I1893" s="3">
        <f t="shared" si="699"/>
        <v>39.078698884758367</v>
      </c>
      <c r="J1893" s="13">
        <f t="shared" si="701"/>
        <v>44.309999999999995</v>
      </c>
      <c r="K1893" s="13">
        <f>tarifest3(A1893,$A$3,Param!$B$10,Param!$C$10,Param!$D$10,Param!$E$10,Param!$B$11,Param!$C$11,Param!$D$11,Param!$E$11)</f>
        <v>74095</v>
      </c>
      <c r="L1893" s="3">
        <f t="shared" si="710"/>
        <v>39.34944237918215</v>
      </c>
      <c r="M1893" s="3">
        <f>tarifest3grenz(A1893,$A$3,Param!$B$10,Param!$C$10,Param!$D$10,Param!$E$10,Param!$B$11,Param!$C$11,Param!$D$11,Param!$E$11)*100</f>
        <v>42</v>
      </c>
      <c r="N1893" s="3">
        <f t="shared" si="711"/>
        <v>59695</v>
      </c>
      <c r="O1893" s="3">
        <f t="shared" si="712"/>
        <v>31.702071163037704</v>
      </c>
      <c r="P1893" s="13">
        <f t="shared" si="702"/>
        <v>131810</v>
      </c>
      <c r="Q1893" s="13">
        <f t="shared" si="713"/>
        <v>0</v>
      </c>
      <c r="R1893" s="13">
        <f>tarifest3(A1893-$K$3,$A$3,Param!$B$10,Param!$C$10,Param!$D$10,Param!$E$10,Param!$B$11,Param!$C$11,Param!$D$11,Param!$E$11)</f>
        <v>65455</v>
      </c>
      <c r="S1893" s="3">
        <f t="shared" si="714"/>
        <v>34.761019649495481</v>
      </c>
      <c r="T1893" s="3">
        <f>IF(A1893&lt;$K$3,$K$2,tarifest3grenz(A1893-$K$3,$A$3,Param!$B$10,Param!$C$10,Param!$D$10,Param!$E$10,Param!$B$11,Param!$C$11,Param!$D$11,Param!$E$11))*100</f>
        <v>42</v>
      </c>
      <c r="U1893" s="3">
        <f>MAX(K1893-tarifest3($K$3,$A$3,Param!$B$10,Param!$C$10,Param!$D$10,Param!$E$10,Param!$B$11,Param!$C$11,Param!$D$11,Param!$E$11),0)</f>
        <v>68865</v>
      </c>
      <c r="V1893" s="3">
        <f t="shared" si="715"/>
        <v>36.571959638874134</v>
      </c>
      <c r="W1893" s="3">
        <f t="shared" si="716"/>
        <v>42</v>
      </c>
      <c r="X1893" s="3">
        <f>soli3grenz(K1893,$A$3,Param!$J$9,Param!$J$10,Param!$J$11)*100</f>
        <v>5.5</v>
      </c>
      <c r="Y1893" s="13">
        <f t="shared" si="703"/>
        <v>68865</v>
      </c>
      <c r="Z1893" s="3">
        <f t="shared" si="717"/>
        <v>36.571959638874134</v>
      </c>
      <c r="AA1893" s="13">
        <f t="shared" si="704"/>
        <v>42</v>
      </c>
      <c r="AB1893" s="13">
        <f t="shared" si="705"/>
        <v>-4720.1900000000023</v>
      </c>
      <c r="AC1893" s="13">
        <f t="shared" si="706"/>
        <v>-2.5067392458842335</v>
      </c>
      <c r="AD1893" s="13">
        <f t="shared" si="707"/>
        <v>-2.3099999999999952</v>
      </c>
      <c r="AE1893" s="3">
        <f t="shared" si="708"/>
        <v>0</v>
      </c>
      <c r="AF1893" s="13">
        <f t="shared" si="697"/>
        <v>4720.1900000000023</v>
      </c>
      <c r="AG1893" s="13">
        <f t="shared" si="718"/>
        <v>2.5067392458842335</v>
      </c>
      <c r="AH1893" s="13">
        <f t="shared" si="698"/>
        <v>2.5067392458842335</v>
      </c>
    </row>
    <row r="1894" spans="1:34" x14ac:dyDescent="0.2">
      <c r="A1894" s="8">
        <f t="shared" si="719"/>
        <v>188400</v>
      </c>
      <c r="B1894" s="9">
        <f t="shared" si="696"/>
        <v>188.4</v>
      </c>
      <c r="C1894" s="13">
        <f>tarifest3(A1894,$A$3,Param!$B$5,Param!$C$5,Param!$D$5,Param!$E$5,Param!$B$6,Param!$C$6,Param!$D$6,Param!$E$6)</f>
        <v>69791</v>
      </c>
      <c r="D1894" s="3">
        <f t="shared" si="709"/>
        <v>37.044055201698512</v>
      </c>
      <c r="E1894" s="3">
        <f>tarifest3grenz(A1894,$A$3,Param!$B$5,Param!$C$5,Param!$D$5,Param!$E$5,Param!$B$6,Param!$C$6,Param!$D$6,Param!$E$6)*100</f>
        <v>42</v>
      </c>
      <c r="F1894" s="13">
        <f>soli3(C1894,$A$3,Param!$J$4,Param!$J$5,Param!$J$6)</f>
        <v>3838.5</v>
      </c>
      <c r="G1894" s="3">
        <f>soli3grenz(C1894,$A$3,Param!$J$4,Param!$J$5,Param!$J$6)*100</f>
        <v>5.5</v>
      </c>
      <c r="H1894" s="13">
        <f t="shared" si="700"/>
        <v>73629.5</v>
      </c>
      <c r="I1894" s="3">
        <f t="shared" si="699"/>
        <v>39.081475583864119</v>
      </c>
      <c r="J1894" s="13">
        <f t="shared" si="701"/>
        <v>44.309999999999995</v>
      </c>
      <c r="K1894" s="13">
        <f>tarifest3(A1894,$A$3,Param!$B$10,Param!$C$10,Param!$D$10,Param!$E$10,Param!$B$11,Param!$C$11,Param!$D$11,Param!$E$11)</f>
        <v>74137</v>
      </c>
      <c r="L1894" s="3">
        <f t="shared" si="710"/>
        <v>39.350849256900212</v>
      </c>
      <c r="M1894" s="3">
        <f>tarifest3grenz(A1894,$A$3,Param!$B$10,Param!$C$10,Param!$D$10,Param!$E$10,Param!$B$11,Param!$C$11,Param!$D$11,Param!$E$11)*100</f>
        <v>42</v>
      </c>
      <c r="N1894" s="3">
        <f t="shared" si="711"/>
        <v>59737</v>
      </c>
      <c r="O1894" s="3">
        <f t="shared" si="712"/>
        <v>31.707537154989385</v>
      </c>
      <c r="P1894" s="13">
        <f t="shared" si="702"/>
        <v>131880</v>
      </c>
      <c r="Q1894" s="13">
        <f t="shared" si="713"/>
        <v>0</v>
      </c>
      <c r="R1894" s="13">
        <f>tarifest3(A1894-$K$3,$A$3,Param!$B$10,Param!$C$10,Param!$D$10,Param!$E$10,Param!$B$11,Param!$C$11,Param!$D$11,Param!$E$11)</f>
        <v>65497</v>
      </c>
      <c r="S1894" s="3">
        <f t="shared" si="714"/>
        <v>34.764861995753712</v>
      </c>
      <c r="T1894" s="3">
        <f>IF(A1894&lt;$K$3,$K$2,tarifest3grenz(A1894-$K$3,$A$3,Param!$B$10,Param!$C$10,Param!$D$10,Param!$E$10,Param!$B$11,Param!$C$11,Param!$D$11,Param!$E$11))*100</f>
        <v>42</v>
      </c>
      <c r="U1894" s="3">
        <f>MAX(K1894-tarifest3($K$3,$A$3,Param!$B$10,Param!$C$10,Param!$D$10,Param!$E$10,Param!$B$11,Param!$C$11,Param!$D$11,Param!$E$11),0)</f>
        <v>68907</v>
      </c>
      <c r="V1894" s="3">
        <f t="shared" si="715"/>
        <v>36.574840764331213</v>
      </c>
      <c r="W1894" s="3">
        <f t="shared" si="716"/>
        <v>42</v>
      </c>
      <c r="X1894" s="3">
        <f>soli3grenz(K1894,$A$3,Param!$J$9,Param!$J$10,Param!$J$11)*100</f>
        <v>5.5</v>
      </c>
      <c r="Y1894" s="13">
        <f t="shared" si="703"/>
        <v>68907</v>
      </c>
      <c r="Z1894" s="3">
        <f t="shared" si="717"/>
        <v>36.574840764331213</v>
      </c>
      <c r="AA1894" s="13">
        <f t="shared" si="704"/>
        <v>42</v>
      </c>
      <c r="AB1894" s="13">
        <f t="shared" si="705"/>
        <v>-4722.5</v>
      </c>
      <c r="AC1894" s="13">
        <f t="shared" si="706"/>
        <v>-2.5066348195329056</v>
      </c>
      <c r="AD1894" s="13">
        <f t="shared" si="707"/>
        <v>-2.3099999999999952</v>
      </c>
      <c r="AE1894" s="3">
        <f t="shared" si="708"/>
        <v>0</v>
      </c>
      <c r="AF1894" s="13">
        <f t="shared" si="697"/>
        <v>4722.5</v>
      </c>
      <c r="AG1894" s="13">
        <f t="shared" si="718"/>
        <v>2.5066348195329056</v>
      </c>
      <c r="AH1894" s="13">
        <f t="shared" si="698"/>
        <v>2.5066348195329056</v>
      </c>
    </row>
    <row r="1895" spans="1:34" x14ac:dyDescent="0.2">
      <c r="A1895" s="8">
        <f t="shared" si="719"/>
        <v>188500</v>
      </c>
      <c r="B1895" s="9">
        <f t="shared" si="696"/>
        <v>188.5</v>
      </c>
      <c r="C1895" s="13">
        <f>tarifest3(A1895,$A$3,Param!$B$5,Param!$C$5,Param!$D$5,Param!$E$5,Param!$B$6,Param!$C$6,Param!$D$6,Param!$E$6)</f>
        <v>69833</v>
      </c>
      <c r="D1895" s="3">
        <f t="shared" si="709"/>
        <v>37.046684350132622</v>
      </c>
      <c r="E1895" s="3">
        <f>tarifest3grenz(A1895,$A$3,Param!$B$5,Param!$C$5,Param!$D$5,Param!$E$5,Param!$B$6,Param!$C$6,Param!$D$6,Param!$E$6)*100</f>
        <v>42</v>
      </c>
      <c r="F1895" s="13">
        <f>soli3(C1895,$A$3,Param!$J$4,Param!$J$5,Param!$J$6)</f>
        <v>3840.81</v>
      </c>
      <c r="G1895" s="3">
        <f>soli3grenz(C1895,$A$3,Param!$J$4,Param!$J$5,Param!$J$6)*100</f>
        <v>5.5</v>
      </c>
      <c r="H1895" s="13">
        <f t="shared" si="700"/>
        <v>73673.81</v>
      </c>
      <c r="I1895" s="3">
        <f t="shared" si="699"/>
        <v>39.084249336870023</v>
      </c>
      <c r="J1895" s="13">
        <f t="shared" si="701"/>
        <v>44.309999999999995</v>
      </c>
      <c r="K1895" s="13">
        <f>tarifest3(A1895,$A$3,Param!$B$10,Param!$C$10,Param!$D$10,Param!$E$10,Param!$B$11,Param!$C$11,Param!$D$11,Param!$E$11)</f>
        <v>74179</v>
      </c>
      <c r="L1895" s="3">
        <f t="shared" si="710"/>
        <v>39.352254641909809</v>
      </c>
      <c r="M1895" s="3">
        <f>tarifest3grenz(A1895,$A$3,Param!$B$10,Param!$C$10,Param!$D$10,Param!$E$10,Param!$B$11,Param!$C$11,Param!$D$11,Param!$E$11)*100</f>
        <v>42</v>
      </c>
      <c r="N1895" s="3">
        <f t="shared" si="711"/>
        <v>59779</v>
      </c>
      <c r="O1895" s="3">
        <f t="shared" si="712"/>
        <v>31.712997347480105</v>
      </c>
      <c r="P1895" s="13">
        <f t="shared" si="702"/>
        <v>131950</v>
      </c>
      <c r="Q1895" s="13">
        <f t="shared" si="713"/>
        <v>0</v>
      </c>
      <c r="R1895" s="13">
        <f>tarifest3(A1895-$K$3,$A$3,Param!$B$10,Param!$C$10,Param!$D$10,Param!$E$10,Param!$B$11,Param!$C$11,Param!$D$11,Param!$E$11)</f>
        <v>65539</v>
      </c>
      <c r="S1895" s="3">
        <f t="shared" si="714"/>
        <v>34.768700265251987</v>
      </c>
      <c r="T1895" s="3">
        <f>IF(A1895&lt;$K$3,$K$2,tarifest3grenz(A1895-$K$3,$A$3,Param!$B$10,Param!$C$10,Param!$D$10,Param!$E$10,Param!$B$11,Param!$C$11,Param!$D$11,Param!$E$11))*100</f>
        <v>42</v>
      </c>
      <c r="U1895" s="3">
        <f>MAX(K1895-tarifest3($K$3,$A$3,Param!$B$10,Param!$C$10,Param!$D$10,Param!$E$10,Param!$B$11,Param!$C$11,Param!$D$11,Param!$E$11),0)</f>
        <v>68949</v>
      </c>
      <c r="V1895" s="3">
        <f t="shared" si="715"/>
        <v>36.57771883289125</v>
      </c>
      <c r="W1895" s="3">
        <f t="shared" si="716"/>
        <v>42</v>
      </c>
      <c r="X1895" s="3">
        <f>soli3grenz(K1895,$A$3,Param!$J$9,Param!$J$10,Param!$J$11)*100</f>
        <v>5.5</v>
      </c>
      <c r="Y1895" s="13">
        <f t="shared" si="703"/>
        <v>68949</v>
      </c>
      <c r="Z1895" s="3">
        <f t="shared" si="717"/>
        <v>36.57771883289125</v>
      </c>
      <c r="AA1895" s="13">
        <f t="shared" si="704"/>
        <v>42</v>
      </c>
      <c r="AB1895" s="13">
        <f t="shared" si="705"/>
        <v>-4724.8099999999977</v>
      </c>
      <c r="AC1895" s="13">
        <f t="shared" si="706"/>
        <v>-2.5065305039787731</v>
      </c>
      <c r="AD1895" s="13">
        <f t="shared" si="707"/>
        <v>-2.3099999999999952</v>
      </c>
      <c r="AE1895" s="3">
        <f t="shared" si="708"/>
        <v>0</v>
      </c>
      <c r="AF1895" s="13">
        <f t="shared" si="697"/>
        <v>4724.8099999999977</v>
      </c>
      <c r="AG1895" s="13">
        <f t="shared" si="718"/>
        <v>2.5065305039787731</v>
      </c>
      <c r="AH1895" s="13">
        <f t="shared" si="698"/>
        <v>2.5065305039787731</v>
      </c>
    </row>
    <row r="1896" spans="1:34" x14ac:dyDescent="0.2">
      <c r="A1896" s="8">
        <f t="shared" si="719"/>
        <v>188600</v>
      </c>
      <c r="B1896" s="9">
        <f t="shared" si="696"/>
        <v>188.6</v>
      </c>
      <c r="C1896" s="13">
        <f>tarifest3(A1896,$A$3,Param!$B$5,Param!$C$5,Param!$D$5,Param!$E$5,Param!$B$6,Param!$C$6,Param!$D$6,Param!$E$6)</f>
        <v>69875</v>
      </c>
      <c r="D1896" s="3">
        <f t="shared" si="709"/>
        <v>37.049310710498411</v>
      </c>
      <c r="E1896" s="3">
        <f>tarifest3grenz(A1896,$A$3,Param!$B$5,Param!$C$5,Param!$D$5,Param!$E$5,Param!$B$6,Param!$C$6,Param!$D$6,Param!$E$6)*100</f>
        <v>42</v>
      </c>
      <c r="F1896" s="13">
        <f>soli3(C1896,$A$3,Param!$J$4,Param!$J$5,Param!$J$6)</f>
        <v>3843.12</v>
      </c>
      <c r="G1896" s="3">
        <f>soli3grenz(C1896,$A$3,Param!$J$4,Param!$J$5,Param!$J$6)*100</f>
        <v>5.5</v>
      </c>
      <c r="H1896" s="13">
        <f t="shared" si="700"/>
        <v>73718.12</v>
      </c>
      <c r="I1896" s="3">
        <f t="shared" si="699"/>
        <v>39.087020148462351</v>
      </c>
      <c r="J1896" s="13">
        <f t="shared" si="701"/>
        <v>44.309999999999995</v>
      </c>
      <c r="K1896" s="13">
        <f>tarifest3(A1896,$A$3,Param!$B$10,Param!$C$10,Param!$D$10,Param!$E$10,Param!$B$11,Param!$C$11,Param!$D$11,Param!$E$11)</f>
        <v>74221</v>
      </c>
      <c r="L1896" s="3">
        <f t="shared" si="710"/>
        <v>39.353658536585371</v>
      </c>
      <c r="M1896" s="3">
        <f>tarifest3grenz(A1896,$A$3,Param!$B$10,Param!$C$10,Param!$D$10,Param!$E$10,Param!$B$11,Param!$C$11,Param!$D$11,Param!$E$11)*100</f>
        <v>42</v>
      </c>
      <c r="N1896" s="3">
        <f t="shared" si="711"/>
        <v>59821</v>
      </c>
      <c r="O1896" s="3">
        <f t="shared" si="712"/>
        <v>31.718451749734889</v>
      </c>
      <c r="P1896" s="13">
        <f t="shared" si="702"/>
        <v>132020</v>
      </c>
      <c r="Q1896" s="13">
        <f t="shared" si="713"/>
        <v>0</v>
      </c>
      <c r="R1896" s="13">
        <f>tarifest3(A1896-$K$3,$A$3,Param!$B$10,Param!$C$10,Param!$D$10,Param!$E$10,Param!$B$11,Param!$C$11,Param!$D$11,Param!$E$11)</f>
        <v>65581</v>
      </c>
      <c r="S1896" s="3">
        <f t="shared" si="714"/>
        <v>34.772534464475079</v>
      </c>
      <c r="T1896" s="3">
        <f>IF(A1896&lt;$K$3,$K$2,tarifest3grenz(A1896-$K$3,$A$3,Param!$B$10,Param!$C$10,Param!$D$10,Param!$E$10,Param!$B$11,Param!$C$11,Param!$D$11,Param!$E$11))*100</f>
        <v>42</v>
      </c>
      <c r="U1896" s="3">
        <f>MAX(K1896-tarifest3($K$3,$A$3,Param!$B$10,Param!$C$10,Param!$D$10,Param!$E$10,Param!$B$11,Param!$C$11,Param!$D$11,Param!$E$11),0)</f>
        <v>68991</v>
      </c>
      <c r="V1896" s="3">
        <f t="shared" si="715"/>
        <v>36.580593849416751</v>
      </c>
      <c r="W1896" s="3">
        <f t="shared" si="716"/>
        <v>42</v>
      </c>
      <c r="X1896" s="3">
        <f>soli3grenz(K1896,$A$3,Param!$J$9,Param!$J$10,Param!$J$11)*100</f>
        <v>5.5</v>
      </c>
      <c r="Y1896" s="13">
        <f t="shared" si="703"/>
        <v>68991</v>
      </c>
      <c r="Z1896" s="3">
        <f t="shared" si="717"/>
        <v>36.580593849416751</v>
      </c>
      <c r="AA1896" s="13">
        <f t="shared" si="704"/>
        <v>42</v>
      </c>
      <c r="AB1896" s="13">
        <f t="shared" si="705"/>
        <v>-4727.1199999999953</v>
      </c>
      <c r="AC1896" s="13">
        <f t="shared" si="706"/>
        <v>-2.5064262990456001</v>
      </c>
      <c r="AD1896" s="13">
        <f t="shared" si="707"/>
        <v>-2.3099999999999952</v>
      </c>
      <c r="AE1896" s="3">
        <f t="shared" si="708"/>
        <v>0</v>
      </c>
      <c r="AF1896" s="13">
        <f t="shared" si="697"/>
        <v>4727.1199999999953</v>
      </c>
      <c r="AG1896" s="13">
        <f t="shared" si="718"/>
        <v>2.5064262990456001</v>
      </c>
      <c r="AH1896" s="13">
        <f t="shared" si="698"/>
        <v>2.5064262990456001</v>
      </c>
    </row>
    <row r="1897" spans="1:34" x14ac:dyDescent="0.2">
      <c r="A1897" s="8">
        <f t="shared" si="719"/>
        <v>188700</v>
      </c>
      <c r="B1897" s="9">
        <f t="shared" si="696"/>
        <v>188.7</v>
      </c>
      <c r="C1897" s="13">
        <f>tarifest3(A1897,$A$3,Param!$B$5,Param!$C$5,Param!$D$5,Param!$E$5,Param!$B$6,Param!$C$6,Param!$D$6,Param!$E$6)</f>
        <v>69917</v>
      </c>
      <c r="D1897" s="3">
        <f t="shared" si="709"/>
        <v>37.051934287228406</v>
      </c>
      <c r="E1897" s="3">
        <f>tarifest3grenz(A1897,$A$3,Param!$B$5,Param!$C$5,Param!$D$5,Param!$E$5,Param!$B$6,Param!$C$6,Param!$D$6,Param!$E$6)*100</f>
        <v>42</v>
      </c>
      <c r="F1897" s="13">
        <f>soli3(C1897,$A$3,Param!$J$4,Param!$J$5,Param!$J$6)</f>
        <v>3845.43</v>
      </c>
      <c r="G1897" s="3">
        <f>soli3grenz(C1897,$A$3,Param!$J$4,Param!$J$5,Param!$J$6)*100</f>
        <v>5.5</v>
      </c>
      <c r="H1897" s="13">
        <f t="shared" si="700"/>
        <v>73762.429999999993</v>
      </c>
      <c r="I1897" s="3">
        <f t="shared" si="699"/>
        <v>39.089788023317432</v>
      </c>
      <c r="J1897" s="13">
        <f t="shared" si="701"/>
        <v>44.309999999999995</v>
      </c>
      <c r="K1897" s="13">
        <f>tarifest3(A1897,$A$3,Param!$B$10,Param!$C$10,Param!$D$10,Param!$E$10,Param!$B$11,Param!$C$11,Param!$D$11,Param!$E$11)</f>
        <v>74263</v>
      </c>
      <c r="L1897" s="3">
        <f t="shared" si="710"/>
        <v>39.355060943296237</v>
      </c>
      <c r="M1897" s="3">
        <f>tarifest3grenz(A1897,$A$3,Param!$B$10,Param!$C$10,Param!$D$10,Param!$E$10,Param!$B$11,Param!$C$11,Param!$D$11,Param!$E$11)*100</f>
        <v>42</v>
      </c>
      <c r="N1897" s="3">
        <f t="shared" si="711"/>
        <v>59863</v>
      </c>
      <c r="O1897" s="3">
        <f t="shared" si="712"/>
        <v>31.723900370959196</v>
      </c>
      <c r="P1897" s="13">
        <f t="shared" si="702"/>
        <v>132090</v>
      </c>
      <c r="Q1897" s="13">
        <f t="shared" si="713"/>
        <v>0</v>
      </c>
      <c r="R1897" s="13">
        <f>tarifest3(A1897-$K$3,$A$3,Param!$B$10,Param!$C$10,Param!$D$10,Param!$E$10,Param!$B$11,Param!$C$11,Param!$D$11,Param!$E$11)</f>
        <v>65623</v>
      </c>
      <c r="S1897" s="3">
        <f t="shared" si="714"/>
        <v>34.776364599894009</v>
      </c>
      <c r="T1897" s="3">
        <f>IF(A1897&lt;$K$3,$K$2,tarifest3grenz(A1897-$K$3,$A$3,Param!$B$10,Param!$C$10,Param!$D$10,Param!$E$10,Param!$B$11,Param!$C$11,Param!$D$11,Param!$E$11))*100</f>
        <v>42</v>
      </c>
      <c r="U1897" s="3">
        <f>MAX(K1897-tarifest3($K$3,$A$3,Param!$B$10,Param!$C$10,Param!$D$10,Param!$E$10,Param!$B$11,Param!$C$11,Param!$D$11,Param!$E$11),0)</f>
        <v>69033</v>
      </c>
      <c r="V1897" s="3">
        <f t="shared" si="715"/>
        <v>36.583465818759933</v>
      </c>
      <c r="W1897" s="3">
        <f t="shared" si="716"/>
        <v>42</v>
      </c>
      <c r="X1897" s="3">
        <f>soli3grenz(K1897,$A$3,Param!$J$9,Param!$J$10,Param!$J$11)*100</f>
        <v>5.5</v>
      </c>
      <c r="Y1897" s="13">
        <f t="shared" si="703"/>
        <v>69033</v>
      </c>
      <c r="Z1897" s="3">
        <f t="shared" si="717"/>
        <v>36.583465818759933</v>
      </c>
      <c r="AA1897" s="13">
        <f t="shared" si="704"/>
        <v>42</v>
      </c>
      <c r="AB1897" s="13">
        <f t="shared" si="705"/>
        <v>-4729.429999999993</v>
      </c>
      <c r="AC1897" s="13">
        <f t="shared" si="706"/>
        <v>-2.5063222045574989</v>
      </c>
      <c r="AD1897" s="13">
        <f t="shared" si="707"/>
        <v>-2.3099999999999952</v>
      </c>
      <c r="AE1897" s="3">
        <f t="shared" si="708"/>
        <v>0</v>
      </c>
      <c r="AF1897" s="13">
        <f t="shared" si="697"/>
        <v>4729.429999999993</v>
      </c>
      <c r="AG1897" s="13">
        <f t="shared" si="718"/>
        <v>2.5063222045574989</v>
      </c>
      <c r="AH1897" s="13">
        <f t="shared" si="698"/>
        <v>2.5063222045574989</v>
      </c>
    </row>
    <row r="1898" spans="1:34" x14ac:dyDescent="0.2">
      <c r="A1898" s="8">
        <f t="shared" si="719"/>
        <v>188800</v>
      </c>
      <c r="B1898" s="9">
        <f t="shared" si="696"/>
        <v>188.8</v>
      </c>
      <c r="C1898" s="13">
        <f>tarifest3(A1898,$A$3,Param!$B$5,Param!$C$5,Param!$D$5,Param!$E$5,Param!$B$6,Param!$C$6,Param!$D$6,Param!$E$6)</f>
        <v>69959</v>
      </c>
      <c r="D1898" s="3">
        <f t="shared" si="709"/>
        <v>37.054555084745758</v>
      </c>
      <c r="E1898" s="3">
        <f>tarifest3grenz(A1898,$A$3,Param!$B$5,Param!$C$5,Param!$D$5,Param!$E$5,Param!$B$6,Param!$C$6,Param!$D$6,Param!$E$6)*100</f>
        <v>42</v>
      </c>
      <c r="F1898" s="13">
        <f>soli3(C1898,$A$3,Param!$J$4,Param!$J$5,Param!$J$6)</f>
        <v>3847.74</v>
      </c>
      <c r="G1898" s="3">
        <f>soli3grenz(C1898,$A$3,Param!$J$4,Param!$J$5,Param!$J$6)*100</f>
        <v>5.5</v>
      </c>
      <c r="H1898" s="13">
        <f t="shared" si="700"/>
        <v>73806.740000000005</v>
      </c>
      <c r="I1898" s="3">
        <f t="shared" si="699"/>
        <v>39.092552966101692</v>
      </c>
      <c r="J1898" s="13">
        <f t="shared" si="701"/>
        <v>44.309999999999995</v>
      </c>
      <c r="K1898" s="13">
        <f>tarifest3(A1898,$A$3,Param!$B$10,Param!$C$10,Param!$D$10,Param!$E$10,Param!$B$11,Param!$C$11,Param!$D$11,Param!$E$11)</f>
        <v>74305</v>
      </c>
      <c r="L1898" s="3">
        <f t="shared" si="710"/>
        <v>39.356461864406775</v>
      </c>
      <c r="M1898" s="3">
        <f>tarifest3grenz(A1898,$A$3,Param!$B$10,Param!$C$10,Param!$D$10,Param!$E$10,Param!$B$11,Param!$C$11,Param!$D$11,Param!$E$11)*100</f>
        <v>42</v>
      </c>
      <c r="N1898" s="3">
        <f t="shared" si="711"/>
        <v>59905</v>
      </c>
      <c r="O1898" s="3">
        <f t="shared" si="712"/>
        <v>31.729343220338986</v>
      </c>
      <c r="P1898" s="13">
        <f t="shared" si="702"/>
        <v>132160</v>
      </c>
      <c r="Q1898" s="13">
        <f t="shared" si="713"/>
        <v>0</v>
      </c>
      <c r="R1898" s="13">
        <f>tarifest3(A1898-$K$3,$A$3,Param!$B$10,Param!$C$10,Param!$D$10,Param!$E$10,Param!$B$11,Param!$C$11,Param!$D$11,Param!$E$11)</f>
        <v>65665</v>
      </c>
      <c r="S1898" s="3">
        <f t="shared" si="714"/>
        <v>34.780190677966097</v>
      </c>
      <c r="T1898" s="3">
        <f>IF(A1898&lt;$K$3,$K$2,tarifest3grenz(A1898-$K$3,$A$3,Param!$B$10,Param!$C$10,Param!$D$10,Param!$E$10,Param!$B$11,Param!$C$11,Param!$D$11,Param!$E$11))*100</f>
        <v>42</v>
      </c>
      <c r="U1898" s="3">
        <f>MAX(K1898-tarifest3($K$3,$A$3,Param!$B$10,Param!$C$10,Param!$D$10,Param!$E$10,Param!$B$11,Param!$C$11,Param!$D$11,Param!$E$11),0)</f>
        <v>69075</v>
      </c>
      <c r="V1898" s="3">
        <f t="shared" si="715"/>
        <v>36.586334745762713</v>
      </c>
      <c r="W1898" s="3">
        <f t="shared" si="716"/>
        <v>42</v>
      </c>
      <c r="X1898" s="3">
        <f>soli3grenz(K1898,$A$3,Param!$J$9,Param!$J$10,Param!$J$11)*100</f>
        <v>5.5</v>
      </c>
      <c r="Y1898" s="13">
        <f t="shared" si="703"/>
        <v>69075</v>
      </c>
      <c r="Z1898" s="3">
        <f t="shared" si="717"/>
        <v>36.586334745762713</v>
      </c>
      <c r="AA1898" s="13">
        <f t="shared" si="704"/>
        <v>42</v>
      </c>
      <c r="AB1898" s="13">
        <f t="shared" si="705"/>
        <v>-4731.7400000000052</v>
      </c>
      <c r="AC1898" s="13">
        <f t="shared" si="706"/>
        <v>-2.5062182203389796</v>
      </c>
      <c r="AD1898" s="13">
        <f t="shared" si="707"/>
        <v>-2.3099999999999952</v>
      </c>
      <c r="AE1898" s="3">
        <f t="shared" si="708"/>
        <v>0</v>
      </c>
      <c r="AF1898" s="13">
        <f t="shared" si="697"/>
        <v>4731.7400000000052</v>
      </c>
      <c r="AG1898" s="13">
        <f t="shared" si="718"/>
        <v>2.5062182203389796</v>
      </c>
      <c r="AH1898" s="13">
        <f t="shared" si="698"/>
        <v>2.5062182203389796</v>
      </c>
    </row>
    <row r="1899" spans="1:34" x14ac:dyDescent="0.2">
      <c r="A1899" s="8">
        <f t="shared" si="719"/>
        <v>188900</v>
      </c>
      <c r="B1899" s="9">
        <f t="shared" si="696"/>
        <v>188.9</v>
      </c>
      <c r="C1899" s="13">
        <f>tarifest3(A1899,$A$3,Param!$B$5,Param!$C$5,Param!$D$5,Param!$E$5,Param!$B$6,Param!$C$6,Param!$D$6,Param!$E$6)</f>
        <v>70001</v>
      </c>
      <c r="D1899" s="3">
        <f t="shared" si="709"/>
        <v>37.057173107464266</v>
      </c>
      <c r="E1899" s="3">
        <f>tarifest3grenz(A1899,$A$3,Param!$B$5,Param!$C$5,Param!$D$5,Param!$E$5,Param!$B$6,Param!$C$6,Param!$D$6,Param!$E$6)*100</f>
        <v>42</v>
      </c>
      <c r="F1899" s="13">
        <f>soli3(C1899,$A$3,Param!$J$4,Param!$J$5,Param!$J$6)</f>
        <v>3850.05</v>
      </c>
      <c r="G1899" s="3">
        <f>soli3grenz(C1899,$A$3,Param!$J$4,Param!$J$5,Param!$J$6)*100</f>
        <v>5.5</v>
      </c>
      <c r="H1899" s="13">
        <f t="shared" si="700"/>
        <v>73851.05</v>
      </c>
      <c r="I1899" s="3">
        <f t="shared" si="699"/>
        <v>39.095314981471681</v>
      </c>
      <c r="J1899" s="13">
        <f t="shared" si="701"/>
        <v>44.309999999999995</v>
      </c>
      <c r="K1899" s="13">
        <f>tarifest3(A1899,$A$3,Param!$B$10,Param!$C$10,Param!$D$10,Param!$E$10,Param!$B$11,Param!$C$11,Param!$D$11,Param!$E$11)</f>
        <v>74347</v>
      </c>
      <c r="L1899" s="3">
        <f t="shared" si="710"/>
        <v>39.357861302276334</v>
      </c>
      <c r="M1899" s="3">
        <f>tarifest3grenz(A1899,$A$3,Param!$B$10,Param!$C$10,Param!$D$10,Param!$E$10,Param!$B$11,Param!$C$11,Param!$D$11,Param!$E$11)*100</f>
        <v>42</v>
      </c>
      <c r="N1899" s="3">
        <f t="shared" si="711"/>
        <v>59947</v>
      </c>
      <c r="O1899" s="3">
        <f t="shared" si="712"/>
        <v>31.734780307040761</v>
      </c>
      <c r="P1899" s="13">
        <f t="shared" si="702"/>
        <v>132230</v>
      </c>
      <c r="Q1899" s="13">
        <f t="shared" si="713"/>
        <v>0</v>
      </c>
      <c r="R1899" s="13">
        <f>tarifest3(A1899-$K$3,$A$3,Param!$B$10,Param!$C$10,Param!$D$10,Param!$E$10,Param!$B$11,Param!$C$11,Param!$D$11,Param!$E$11)</f>
        <v>65707</v>
      </c>
      <c r="S1899" s="3">
        <f t="shared" si="714"/>
        <v>34.784012705134991</v>
      </c>
      <c r="T1899" s="3">
        <f>IF(A1899&lt;$K$3,$K$2,tarifest3grenz(A1899-$K$3,$A$3,Param!$B$10,Param!$C$10,Param!$D$10,Param!$E$10,Param!$B$11,Param!$C$11,Param!$D$11,Param!$E$11))*100</f>
        <v>42</v>
      </c>
      <c r="U1899" s="3">
        <f>MAX(K1899-tarifest3($K$3,$A$3,Param!$B$10,Param!$C$10,Param!$D$10,Param!$E$10,Param!$B$11,Param!$C$11,Param!$D$11,Param!$E$11),0)</f>
        <v>69117</v>
      </c>
      <c r="V1899" s="3">
        <f t="shared" si="715"/>
        <v>36.589200635256752</v>
      </c>
      <c r="W1899" s="3">
        <f t="shared" si="716"/>
        <v>42</v>
      </c>
      <c r="X1899" s="3">
        <f>soli3grenz(K1899,$A$3,Param!$J$9,Param!$J$10,Param!$J$11)*100</f>
        <v>5.5</v>
      </c>
      <c r="Y1899" s="13">
        <f t="shared" si="703"/>
        <v>69117</v>
      </c>
      <c r="Z1899" s="3">
        <f t="shared" si="717"/>
        <v>36.589200635256752</v>
      </c>
      <c r="AA1899" s="13">
        <f t="shared" si="704"/>
        <v>42</v>
      </c>
      <c r="AB1899" s="13">
        <f t="shared" si="705"/>
        <v>-4734.0500000000029</v>
      </c>
      <c r="AC1899" s="13">
        <f t="shared" si="706"/>
        <v>-2.5061143462149289</v>
      </c>
      <c r="AD1899" s="13">
        <f t="shared" si="707"/>
        <v>-2.3099999999999952</v>
      </c>
      <c r="AE1899" s="3">
        <f t="shared" si="708"/>
        <v>0</v>
      </c>
      <c r="AF1899" s="13">
        <f t="shared" si="697"/>
        <v>4734.0500000000029</v>
      </c>
      <c r="AG1899" s="13">
        <f t="shared" si="718"/>
        <v>2.5061143462149289</v>
      </c>
      <c r="AH1899" s="13">
        <f t="shared" si="698"/>
        <v>2.5061143462149289</v>
      </c>
    </row>
    <row r="1900" spans="1:34" x14ac:dyDescent="0.2">
      <c r="A1900" s="8">
        <f t="shared" si="719"/>
        <v>189000</v>
      </c>
      <c r="B1900" s="9">
        <f t="shared" si="696"/>
        <v>189</v>
      </c>
      <c r="C1900" s="13">
        <f>tarifest3(A1900,$A$3,Param!$B$5,Param!$C$5,Param!$D$5,Param!$E$5,Param!$B$6,Param!$C$6,Param!$D$6,Param!$E$6)</f>
        <v>70043</v>
      </c>
      <c r="D1900" s="3">
        <f t="shared" si="709"/>
        <v>37.059788359788357</v>
      </c>
      <c r="E1900" s="3">
        <f>tarifest3grenz(A1900,$A$3,Param!$B$5,Param!$C$5,Param!$D$5,Param!$E$5,Param!$B$6,Param!$C$6,Param!$D$6,Param!$E$6)*100</f>
        <v>42</v>
      </c>
      <c r="F1900" s="13">
        <f>soli3(C1900,$A$3,Param!$J$4,Param!$J$5,Param!$J$6)</f>
        <v>3852.36</v>
      </c>
      <c r="G1900" s="3">
        <f>soli3grenz(C1900,$A$3,Param!$J$4,Param!$J$5,Param!$J$6)*100</f>
        <v>5.5</v>
      </c>
      <c r="H1900" s="13">
        <f t="shared" si="700"/>
        <v>73895.360000000001</v>
      </c>
      <c r="I1900" s="3">
        <f t="shared" si="699"/>
        <v>39.098074074074077</v>
      </c>
      <c r="J1900" s="13">
        <f t="shared" si="701"/>
        <v>44.309999999999995</v>
      </c>
      <c r="K1900" s="13">
        <f>tarifest3(A1900,$A$3,Param!$B$10,Param!$C$10,Param!$D$10,Param!$E$10,Param!$B$11,Param!$C$11,Param!$D$11,Param!$E$11)</f>
        <v>74389</v>
      </c>
      <c r="L1900" s="3">
        <f t="shared" si="710"/>
        <v>39.359259259259261</v>
      </c>
      <c r="M1900" s="3">
        <f>tarifest3grenz(A1900,$A$3,Param!$B$10,Param!$C$10,Param!$D$10,Param!$E$10,Param!$B$11,Param!$C$11,Param!$D$11,Param!$E$11)*100</f>
        <v>42</v>
      </c>
      <c r="N1900" s="3">
        <f t="shared" si="711"/>
        <v>59989</v>
      </c>
      <c r="O1900" s="3">
        <f t="shared" si="712"/>
        <v>31.740211640211641</v>
      </c>
      <c r="P1900" s="13">
        <f t="shared" si="702"/>
        <v>132300</v>
      </c>
      <c r="Q1900" s="13">
        <f t="shared" si="713"/>
        <v>0</v>
      </c>
      <c r="R1900" s="13">
        <f>tarifest3(A1900-$K$3,$A$3,Param!$B$10,Param!$C$10,Param!$D$10,Param!$E$10,Param!$B$11,Param!$C$11,Param!$D$11,Param!$E$11)</f>
        <v>65749</v>
      </c>
      <c r="S1900" s="3">
        <f t="shared" si="714"/>
        <v>34.787830687830692</v>
      </c>
      <c r="T1900" s="3">
        <f>IF(A1900&lt;$K$3,$K$2,tarifest3grenz(A1900-$K$3,$A$3,Param!$B$10,Param!$C$10,Param!$D$10,Param!$E$10,Param!$B$11,Param!$C$11,Param!$D$11,Param!$E$11))*100</f>
        <v>42</v>
      </c>
      <c r="U1900" s="3">
        <f>MAX(K1900-tarifest3($K$3,$A$3,Param!$B$10,Param!$C$10,Param!$D$10,Param!$E$10,Param!$B$11,Param!$C$11,Param!$D$11,Param!$E$11),0)</f>
        <v>69159</v>
      </c>
      <c r="V1900" s="3">
        <f t="shared" si="715"/>
        <v>36.592063492063495</v>
      </c>
      <c r="W1900" s="3">
        <f t="shared" si="716"/>
        <v>42</v>
      </c>
      <c r="X1900" s="3">
        <f>soli3grenz(K1900,$A$3,Param!$J$9,Param!$J$10,Param!$J$11)*100</f>
        <v>5.5</v>
      </c>
      <c r="Y1900" s="13">
        <f t="shared" si="703"/>
        <v>69159</v>
      </c>
      <c r="Z1900" s="3">
        <f t="shared" si="717"/>
        <v>36.592063492063495</v>
      </c>
      <c r="AA1900" s="13">
        <f t="shared" si="704"/>
        <v>42</v>
      </c>
      <c r="AB1900" s="13">
        <f t="shared" si="705"/>
        <v>-4736.3600000000006</v>
      </c>
      <c r="AC1900" s="13">
        <f t="shared" si="706"/>
        <v>-2.5060105820105818</v>
      </c>
      <c r="AD1900" s="13">
        <f t="shared" si="707"/>
        <v>-2.3099999999999952</v>
      </c>
      <c r="AE1900" s="3">
        <f t="shared" si="708"/>
        <v>0</v>
      </c>
      <c r="AF1900" s="13">
        <f t="shared" si="697"/>
        <v>4736.3600000000006</v>
      </c>
      <c r="AG1900" s="13">
        <f t="shared" si="718"/>
        <v>2.5060105820105818</v>
      </c>
      <c r="AH1900" s="13">
        <f t="shared" si="698"/>
        <v>2.5060105820105818</v>
      </c>
    </row>
    <row r="1901" spans="1:34" x14ac:dyDescent="0.2">
      <c r="A1901" s="8">
        <f t="shared" si="719"/>
        <v>189100</v>
      </c>
      <c r="B1901" s="9">
        <f t="shared" ref="B1901:B1964" si="720">+A1901/1000</f>
        <v>189.1</v>
      </c>
      <c r="C1901" s="13">
        <f>tarifest3(A1901,$A$3,Param!$B$5,Param!$C$5,Param!$D$5,Param!$E$5,Param!$B$6,Param!$C$6,Param!$D$6,Param!$E$6)</f>
        <v>70085</v>
      </c>
      <c r="D1901" s="3">
        <f t="shared" si="709"/>
        <v>37.062400846113171</v>
      </c>
      <c r="E1901" s="3">
        <f>tarifest3grenz(A1901,$A$3,Param!$B$5,Param!$C$5,Param!$D$5,Param!$E$5,Param!$B$6,Param!$C$6,Param!$D$6,Param!$E$6)*100</f>
        <v>42</v>
      </c>
      <c r="F1901" s="13">
        <f>soli3(C1901,$A$3,Param!$J$4,Param!$J$5,Param!$J$6)</f>
        <v>3854.67</v>
      </c>
      <c r="G1901" s="3">
        <f>soli3grenz(C1901,$A$3,Param!$J$4,Param!$J$5,Param!$J$6)*100</f>
        <v>5.5</v>
      </c>
      <c r="H1901" s="13">
        <f t="shared" si="700"/>
        <v>73939.67</v>
      </c>
      <c r="I1901" s="3">
        <f t="shared" si="699"/>
        <v>39.100830248545741</v>
      </c>
      <c r="J1901" s="13">
        <f t="shared" si="701"/>
        <v>44.309999999999995</v>
      </c>
      <c r="K1901" s="13">
        <f>tarifest3(A1901,$A$3,Param!$B$10,Param!$C$10,Param!$D$10,Param!$E$10,Param!$B$11,Param!$C$11,Param!$D$11,Param!$E$11)</f>
        <v>74431</v>
      </c>
      <c r="L1901" s="3">
        <f t="shared" si="710"/>
        <v>39.360655737704917</v>
      </c>
      <c r="M1901" s="3">
        <f>tarifest3grenz(A1901,$A$3,Param!$B$10,Param!$C$10,Param!$D$10,Param!$E$10,Param!$B$11,Param!$C$11,Param!$D$11,Param!$E$11)*100</f>
        <v>42</v>
      </c>
      <c r="N1901" s="3">
        <f t="shared" si="711"/>
        <v>60031</v>
      </c>
      <c r="O1901" s="3">
        <f t="shared" si="712"/>
        <v>31.74563722897938</v>
      </c>
      <c r="P1901" s="13">
        <f t="shared" si="702"/>
        <v>132370</v>
      </c>
      <c r="Q1901" s="13">
        <f t="shared" si="713"/>
        <v>0</v>
      </c>
      <c r="R1901" s="13">
        <f>tarifest3(A1901-$K$3,$A$3,Param!$B$10,Param!$C$10,Param!$D$10,Param!$E$10,Param!$B$11,Param!$C$11,Param!$D$11,Param!$E$11)</f>
        <v>65791</v>
      </c>
      <c r="S1901" s="3">
        <f t="shared" si="714"/>
        <v>34.791644632469591</v>
      </c>
      <c r="T1901" s="3">
        <f>IF(A1901&lt;$K$3,$K$2,tarifest3grenz(A1901-$K$3,$A$3,Param!$B$10,Param!$C$10,Param!$D$10,Param!$E$10,Param!$B$11,Param!$C$11,Param!$D$11,Param!$E$11))*100</f>
        <v>42</v>
      </c>
      <c r="U1901" s="3">
        <f>MAX(K1901-tarifest3($K$3,$A$3,Param!$B$10,Param!$C$10,Param!$D$10,Param!$E$10,Param!$B$11,Param!$C$11,Param!$D$11,Param!$E$11),0)</f>
        <v>69201</v>
      </c>
      <c r="V1901" s="3">
        <f t="shared" si="715"/>
        <v>36.594923320994184</v>
      </c>
      <c r="W1901" s="3">
        <f t="shared" si="716"/>
        <v>42</v>
      </c>
      <c r="X1901" s="3">
        <f>soli3grenz(K1901,$A$3,Param!$J$9,Param!$J$10,Param!$J$11)*100</f>
        <v>5.5</v>
      </c>
      <c r="Y1901" s="13">
        <f t="shared" si="703"/>
        <v>69201</v>
      </c>
      <c r="Z1901" s="3">
        <f t="shared" si="717"/>
        <v>36.594923320994184</v>
      </c>
      <c r="AA1901" s="13">
        <f t="shared" si="704"/>
        <v>42</v>
      </c>
      <c r="AB1901" s="13">
        <f t="shared" si="705"/>
        <v>-4738.6699999999983</v>
      </c>
      <c r="AC1901" s="13">
        <f t="shared" si="706"/>
        <v>-2.5059069275515569</v>
      </c>
      <c r="AD1901" s="13">
        <f t="shared" si="707"/>
        <v>-2.3099999999999952</v>
      </c>
      <c r="AE1901" s="3">
        <f t="shared" si="708"/>
        <v>0</v>
      </c>
      <c r="AF1901" s="13">
        <f t="shared" si="697"/>
        <v>4738.6699999999983</v>
      </c>
      <c r="AG1901" s="13">
        <f t="shared" si="718"/>
        <v>2.5059069275515569</v>
      </c>
      <c r="AH1901" s="13">
        <f t="shared" si="698"/>
        <v>2.5059069275515569</v>
      </c>
    </row>
    <row r="1902" spans="1:34" x14ac:dyDescent="0.2">
      <c r="A1902" s="8">
        <f t="shared" si="719"/>
        <v>189200</v>
      </c>
      <c r="B1902" s="9">
        <f t="shared" si="720"/>
        <v>189.2</v>
      </c>
      <c r="C1902" s="13">
        <f>tarifest3(A1902,$A$3,Param!$B$5,Param!$C$5,Param!$D$5,Param!$E$5,Param!$B$6,Param!$C$6,Param!$D$6,Param!$E$6)</f>
        <v>70127</v>
      </c>
      <c r="D1902" s="3">
        <f t="shared" si="709"/>
        <v>37.065010570824526</v>
      </c>
      <c r="E1902" s="3">
        <f>tarifest3grenz(A1902,$A$3,Param!$B$5,Param!$C$5,Param!$D$5,Param!$E$5,Param!$B$6,Param!$C$6,Param!$D$6,Param!$E$6)*100</f>
        <v>42</v>
      </c>
      <c r="F1902" s="13">
        <f>soli3(C1902,$A$3,Param!$J$4,Param!$J$5,Param!$J$6)</f>
        <v>3856.98</v>
      </c>
      <c r="G1902" s="3">
        <f>soli3grenz(C1902,$A$3,Param!$J$4,Param!$J$5,Param!$J$6)*100</f>
        <v>5.5</v>
      </c>
      <c r="H1902" s="13">
        <f t="shared" si="700"/>
        <v>73983.98</v>
      </c>
      <c r="I1902" s="3">
        <f t="shared" si="699"/>
        <v>39.10358350951374</v>
      </c>
      <c r="J1902" s="13">
        <f t="shared" si="701"/>
        <v>44.309999999999995</v>
      </c>
      <c r="K1902" s="13">
        <f>tarifest3(A1902,$A$3,Param!$B$10,Param!$C$10,Param!$D$10,Param!$E$10,Param!$B$11,Param!$C$11,Param!$D$11,Param!$E$11)</f>
        <v>74473</v>
      </c>
      <c r="L1902" s="3">
        <f t="shared" si="710"/>
        <v>39.362050739957716</v>
      </c>
      <c r="M1902" s="3">
        <f>tarifest3grenz(A1902,$A$3,Param!$B$10,Param!$C$10,Param!$D$10,Param!$E$10,Param!$B$11,Param!$C$11,Param!$D$11,Param!$E$11)*100</f>
        <v>42</v>
      </c>
      <c r="N1902" s="3">
        <f t="shared" si="711"/>
        <v>60073</v>
      </c>
      <c r="O1902" s="3">
        <f t="shared" si="712"/>
        <v>31.751057082452434</v>
      </c>
      <c r="P1902" s="13">
        <f t="shared" si="702"/>
        <v>132440</v>
      </c>
      <c r="Q1902" s="13">
        <f t="shared" si="713"/>
        <v>0</v>
      </c>
      <c r="R1902" s="13">
        <f>tarifest3(A1902-$K$3,$A$3,Param!$B$10,Param!$C$10,Param!$D$10,Param!$E$10,Param!$B$11,Param!$C$11,Param!$D$11,Param!$E$11)</f>
        <v>65833</v>
      </c>
      <c r="S1902" s="3">
        <f t="shared" si="714"/>
        <v>34.795454545454547</v>
      </c>
      <c r="T1902" s="3">
        <f>IF(A1902&lt;$K$3,$K$2,tarifest3grenz(A1902-$K$3,$A$3,Param!$B$10,Param!$C$10,Param!$D$10,Param!$E$10,Param!$B$11,Param!$C$11,Param!$D$11,Param!$E$11))*100</f>
        <v>42</v>
      </c>
      <c r="U1902" s="3">
        <f>MAX(K1902-tarifest3($K$3,$A$3,Param!$B$10,Param!$C$10,Param!$D$10,Param!$E$10,Param!$B$11,Param!$C$11,Param!$D$11,Param!$E$11),0)</f>
        <v>69243</v>
      </c>
      <c r="V1902" s="3">
        <f t="shared" si="715"/>
        <v>36.597780126849891</v>
      </c>
      <c r="W1902" s="3">
        <f t="shared" si="716"/>
        <v>42</v>
      </c>
      <c r="X1902" s="3">
        <f>soli3grenz(K1902,$A$3,Param!$J$9,Param!$J$10,Param!$J$11)*100</f>
        <v>5.5</v>
      </c>
      <c r="Y1902" s="13">
        <f t="shared" si="703"/>
        <v>69243</v>
      </c>
      <c r="Z1902" s="3">
        <f t="shared" si="717"/>
        <v>36.597780126849891</v>
      </c>
      <c r="AA1902" s="13">
        <f t="shared" si="704"/>
        <v>42</v>
      </c>
      <c r="AB1902" s="13">
        <f t="shared" si="705"/>
        <v>-4740.9799999999959</v>
      </c>
      <c r="AC1902" s="13">
        <f t="shared" si="706"/>
        <v>-2.5058033826638493</v>
      </c>
      <c r="AD1902" s="13">
        <f t="shared" si="707"/>
        <v>-2.3099999999999952</v>
      </c>
      <c r="AE1902" s="3">
        <f t="shared" si="708"/>
        <v>0</v>
      </c>
      <c r="AF1902" s="13">
        <f t="shared" si="697"/>
        <v>4740.9799999999959</v>
      </c>
      <c r="AG1902" s="13">
        <f t="shared" si="718"/>
        <v>2.5058033826638493</v>
      </c>
      <c r="AH1902" s="13">
        <f t="shared" si="698"/>
        <v>2.5058033826638493</v>
      </c>
    </row>
    <row r="1903" spans="1:34" x14ac:dyDescent="0.2">
      <c r="A1903" s="8">
        <f t="shared" si="719"/>
        <v>189300</v>
      </c>
      <c r="B1903" s="9">
        <f t="shared" si="720"/>
        <v>189.3</v>
      </c>
      <c r="C1903" s="13">
        <f>tarifest3(A1903,$A$3,Param!$B$5,Param!$C$5,Param!$D$5,Param!$E$5,Param!$B$6,Param!$C$6,Param!$D$6,Param!$E$6)</f>
        <v>70169</v>
      </c>
      <c r="D1903" s="3">
        <f t="shared" si="709"/>
        <v>37.067617538298997</v>
      </c>
      <c r="E1903" s="3">
        <f>tarifest3grenz(A1903,$A$3,Param!$B$5,Param!$C$5,Param!$D$5,Param!$E$5,Param!$B$6,Param!$C$6,Param!$D$6,Param!$E$6)*100</f>
        <v>42</v>
      </c>
      <c r="F1903" s="13">
        <f>soli3(C1903,$A$3,Param!$J$4,Param!$J$5,Param!$J$6)</f>
        <v>3859.29</v>
      </c>
      <c r="G1903" s="3">
        <f>soli3grenz(C1903,$A$3,Param!$J$4,Param!$J$5,Param!$J$6)*100</f>
        <v>5.5</v>
      </c>
      <c r="H1903" s="13">
        <f t="shared" si="700"/>
        <v>74028.289999999994</v>
      </c>
      <c r="I1903" s="3">
        <f t="shared" si="699"/>
        <v>39.106333861595353</v>
      </c>
      <c r="J1903" s="13">
        <f t="shared" si="701"/>
        <v>44.309999999999995</v>
      </c>
      <c r="K1903" s="13">
        <f>tarifest3(A1903,$A$3,Param!$B$10,Param!$C$10,Param!$D$10,Param!$E$10,Param!$B$11,Param!$C$11,Param!$D$11,Param!$E$11)</f>
        <v>74515</v>
      </c>
      <c r="L1903" s="3">
        <f t="shared" si="710"/>
        <v>39.363444268357107</v>
      </c>
      <c r="M1903" s="3">
        <f>tarifest3grenz(A1903,$A$3,Param!$B$10,Param!$C$10,Param!$D$10,Param!$E$10,Param!$B$11,Param!$C$11,Param!$D$11,Param!$E$11)*100</f>
        <v>42</v>
      </c>
      <c r="N1903" s="3">
        <f t="shared" si="711"/>
        <v>60115</v>
      </c>
      <c r="O1903" s="3">
        <f t="shared" si="712"/>
        <v>31.756471209720022</v>
      </c>
      <c r="P1903" s="13">
        <f t="shared" si="702"/>
        <v>132510</v>
      </c>
      <c r="Q1903" s="13">
        <f t="shared" si="713"/>
        <v>0</v>
      </c>
      <c r="R1903" s="13">
        <f>tarifest3(A1903-$K$3,$A$3,Param!$B$10,Param!$C$10,Param!$D$10,Param!$E$10,Param!$B$11,Param!$C$11,Param!$D$11,Param!$E$11)</f>
        <v>65875</v>
      </c>
      <c r="S1903" s="3">
        <f t="shared" si="714"/>
        <v>34.799260433174858</v>
      </c>
      <c r="T1903" s="3">
        <f>IF(A1903&lt;$K$3,$K$2,tarifest3grenz(A1903-$K$3,$A$3,Param!$B$10,Param!$C$10,Param!$D$10,Param!$E$10,Param!$B$11,Param!$C$11,Param!$D$11,Param!$E$11))*100</f>
        <v>42</v>
      </c>
      <c r="U1903" s="3">
        <f>MAX(K1903-tarifest3($K$3,$A$3,Param!$B$10,Param!$C$10,Param!$D$10,Param!$E$10,Param!$B$11,Param!$C$11,Param!$D$11,Param!$E$11),0)</f>
        <v>69285</v>
      </c>
      <c r="V1903" s="3">
        <f t="shared" si="715"/>
        <v>36.600633914421557</v>
      </c>
      <c r="W1903" s="3">
        <f t="shared" si="716"/>
        <v>42</v>
      </c>
      <c r="X1903" s="3">
        <f>soli3grenz(K1903,$A$3,Param!$J$9,Param!$J$10,Param!$J$11)*100</f>
        <v>5.5</v>
      </c>
      <c r="Y1903" s="13">
        <f t="shared" si="703"/>
        <v>69285</v>
      </c>
      <c r="Z1903" s="3">
        <f t="shared" si="717"/>
        <v>36.600633914421557</v>
      </c>
      <c r="AA1903" s="13">
        <f t="shared" si="704"/>
        <v>42</v>
      </c>
      <c r="AB1903" s="13">
        <f t="shared" si="705"/>
        <v>-4743.2899999999936</v>
      </c>
      <c r="AC1903" s="13">
        <f t="shared" si="706"/>
        <v>-2.5056999471737953</v>
      </c>
      <c r="AD1903" s="13">
        <f t="shared" si="707"/>
        <v>-2.3099999999999952</v>
      </c>
      <c r="AE1903" s="3">
        <f t="shared" si="708"/>
        <v>0</v>
      </c>
      <c r="AF1903" s="13">
        <f t="shared" si="697"/>
        <v>4743.2899999999936</v>
      </c>
      <c r="AG1903" s="13">
        <f t="shared" si="718"/>
        <v>2.5056999471737953</v>
      </c>
      <c r="AH1903" s="13">
        <f t="shared" si="698"/>
        <v>2.5056999471737953</v>
      </c>
    </row>
    <row r="1904" spans="1:34" x14ac:dyDescent="0.2">
      <c r="A1904" s="8">
        <f t="shared" si="719"/>
        <v>189400</v>
      </c>
      <c r="B1904" s="9">
        <f t="shared" si="720"/>
        <v>189.4</v>
      </c>
      <c r="C1904" s="13">
        <f>tarifest3(A1904,$A$3,Param!$B$5,Param!$C$5,Param!$D$5,Param!$E$5,Param!$B$6,Param!$C$6,Param!$D$6,Param!$E$6)</f>
        <v>70211</v>
      </c>
      <c r="D1904" s="3">
        <f t="shared" si="709"/>
        <v>37.070221752903912</v>
      </c>
      <c r="E1904" s="3">
        <f>tarifest3grenz(A1904,$A$3,Param!$B$5,Param!$C$5,Param!$D$5,Param!$E$5,Param!$B$6,Param!$C$6,Param!$D$6,Param!$E$6)*100</f>
        <v>42</v>
      </c>
      <c r="F1904" s="13">
        <f>soli3(C1904,$A$3,Param!$J$4,Param!$J$5,Param!$J$6)</f>
        <v>3861.6</v>
      </c>
      <c r="G1904" s="3">
        <f>soli3grenz(C1904,$A$3,Param!$J$4,Param!$J$5,Param!$J$6)*100</f>
        <v>5.5</v>
      </c>
      <c r="H1904" s="13">
        <f t="shared" si="700"/>
        <v>74072.600000000006</v>
      </c>
      <c r="I1904" s="3">
        <f t="shared" si="699"/>
        <v>39.1090813093981</v>
      </c>
      <c r="J1904" s="13">
        <f t="shared" si="701"/>
        <v>44.309999999999995</v>
      </c>
      <c r="K1904" s="13">
        <f>tarifest3(A1904,$A$3,Param!$B$10,Param!$C$10,Param!$D$10,Param!$E$10,Param!$B$11,Param!$C$11,Param!$D$11,Param!$E$11)</f>
        <v>74557</v>
      </c>
      <c r="L1904" s="3">
        <f t="shared" si="710"/>
        <v>39.36483632523759</v>
      </c>
      <c r="M1904" s="3">
        <f>tarifest3grenz(A1904,$A$3,Param!$B$10,Param!$C$10,Param!$D$10,Param!$E$10,Param!$B$11,Param!$C$11,Param!$D$11,Param!$E$11)*100</f>
        <v>42</v>
      </c>
      <c r="N1904" s="3">
        <f t="shared" si="711"/>
        <v>60157</v>
      </c>
      <c r="O1904" s="3">
        <f t="shared" si="712"/>
        <v>31.761879619852163</v>
      </c>
      <c r="P1904" s="13">
        <f t="shared" si="702"/>
        <v>132580</v>
      </c>
      <c r="Q1904" s="13">
        <f t="shared" si="713"/>
        <v>0</v>
      </c>
      <c r="R1904" s="13">
        <f>tarifest3(A1904-$K$3,$A$3,Param!$B$10,Param!$C$10,Param!$D$10,Param!$E$10,Param!$B$11,Param!$C$11,Param!$D$11,Param!$E$11)</f>
        <v>65917</v>
      </c>
      <c r="S1904" s="3">
        <f t="shared" si="714"/>
        <v>34.803062302006339</v>
      </c>
      <c r="T1904" s="3">
        <f>IF(A1904&lt;$K$3,$K$2,tarifest3grenz(A1904-$K$3,$A$3,Param!$B$10,Param!$C$10,Param!$D$10,Param!$E$10,Param!$B$11,Param!$C$11,Param!$D$11,Param!$E$11))*100</f>
        <v>42</v>
      </c>
      <c r="U1904" s="3">
        <f>MAX(K1904-tarifest3($K$3,$A$3,Param!$B$10,Param!$C$10,Param!$D$10,Param!$E$10,Param!$B$11,Param!$C$11,Param!$D$11,Param!$E$11),0)</f>
        <v>69327</v>
      </c>
      <c r="V1904" s="3">
        <f t="shared" si="715"/>
        <v>36.603484688489971</v>
      </c>
      <c r="W1904" s="3">
        <f t="shared" si="716"/>
        <v>42</v>
      </c>
      <c r="X1904" s="3">
        <f>soli3grenz(K1904,$A$3,Param!$J$9,Param!$J$10,Param!$J$11)*100</f>
        <v>5.5</v>
      </c>
      <c r="Y1904" s="13">
        <f t="shared" si="703"/>
        <v>69327</v>
      </c>
      <c r="Z1904" s="3">
        <f t="shared" si="717"/>
        <v>36.603484688489971</v>
      </c>
      <c r="AA1904" s="13">
        <f t="shared" si="704"/>
        <v>42</v>
      </c>
      <c r="AB1904" s="13">
        <f t="shared" si="705"/>
        <v>-4745.6000000000058</v>
      </c>
      <c r="AC1904" s="13">
        <f t="shared" si="706"/>
        <v>-2.5055966209081291</v>
      </c>
      <c r="AD1904" s="13">
        <f t="shared" si="707"/>
        <v>-2.3099999999999952</v>
      </c>
      <c r="AE1904" s="3">
        <f t="shared" si="708"/>
        <v>0</v>
      </c>
      <c r="AF1904" s="13">
        <f t="shared" si="697"/>
        <v>4745.6000000000058</v>
      </c>
      <c r="AG1904" s="13">
        <f t="shared" si="718"/>
        <v>2.5055966209081291</v>
      </c>
      <c r="AH1904" s="13">
        <f t="shared" si="698"/>
        <v>2.5055966209081291</v>
      </c>
    </row>
    <row r="1905" spans="1:34" x14ac:dyDescent="0.2">
      <c r="A1905" s="8">
        <f t="shared" si="719"/>
        <v>189500</v>
      </c>
      <c r="B1905" s="9">
        <f t="shared" si="720"/>
        <v>189.5</v>
      </c>
      <c r="C1905" s="13">
        <f>tarifest3(A1905,$A$3,Param!$B$5,Param!$C$5,Param!$D$5,Param!$E$5,Param!$B$6,Param!$C$6,Param!$D$6,Param!$E$6)</f>
        <v>70253</v>
      </c>
      <c r="D1905" s="3">
        <f t="shared" si="709"/>
        <v>37.072823218997364</v>
      </c>
      <c r="E1905" s="3">
        <f>tarifest3grenz(A1905,$A$3,Param!$B$5,Param!$C$5,Param!$D$5,Param!$E$5,Param!$B$6,Param!$C$6,Param!$D$6,Param!$E$6)*100</f>
        <v>42</v>
      </c>
      <c r="F1905" s="13">
        <f>soli3(C1905,$A$3,Param!$J$4,Param!$J$5,Param!$J$6)</f>
        <v>3863.91</v>
      </c>
      <c r="G1905" s="3">
        <f>soli3grenz(C1905,$A$3,Param!$J$4,Param!$J$5,Param!$J$6)*100</f>
        <v>5.5</v>
      </c>
      <c r="H1905" s="13">
        <f t="shared" si="700"/>
        <v>74116.91</v>
      </c>
      <c r="I1905" s="3">
        <f t="shared" si="699"/>
        <v>39.11182585751979</v>
      </c>
      <c r="J1905" s="13">
        <f t="shared" si="701"/>
        <v>44.309999999999995</v>
      </c>
      <c r="K1905" s="13">
        <f>tarifest3(A1905,$A$3,Param!$B$10,Param!$C$10,Param!$D$10,Param!$E$10,Param!$B$11,Param!$C$11,Param!$D$11,Param!$E$11)</f>
        <v>74599</v>
      </c>
      <c r="L1905" s="3">
        <f t="shared" si="710"/>
        <v>39.366226912928759</v>
      </c>
      <c r="M1905" s="3">
        <f>tarifest3grenz(A1905,$A$3,Param!$B$10,Param!$C$10,Param!$D$10,Param!$E$10,Param!$B$11,Param!$C$11,Param!$D$11,Param!$E$11)*100</f>
        <v>42</v>
      </c>
      <c r="N1905" s="3">
        <f t="shared" si="711"/>
        <v>60199</v>
      </c>
      <c r="O1905" s="3">
        <f t="shared" si="712"/>
        <v>31.767282321899735</v>
      </c>
      <c r="P1905" s="13">
        <f t="shared" si="702"/>
        <v>132650</v>
      </c>
      <c r="Q1905" s="13">
        <f t="shared" si="713"/>
        <v>0</v>
      </c>
      <c r="R1905" s="13">
        <f>tarifest3(A1905-$K$3,$A$3,Param!$B$10,Param!$C$10,Param!$D$10,Param!$E$10,Param!$B$11,Param!$C$11,Param!$D$11,Param!$E$11)</f>
        <v>65959</v>
      </c>
      <c r="S1905" s="3">
        <f t="shared" si="714"/>
        <v>34.806860158311345</v>
      </c>
      <c r="T1905" s="3">
        <f>IF(A1905&lt;$K$3,$K$2,tarifest3grenz(A1905-$K$3,$A$3,Param!$B$10,Param!$C$10,Param!$D$10,Param!$E$10,Param!$B$11,Param!$C$11,Param!$D$11,Param!$E$11))*100</f>
        <v>42</v>
      </c>
      <c r="U1905" s="3">
        <f>MAX(K1905-tarifest3($K$3,$A$3,Param!$B$10,Param!$C$10,Param!$D$10,Param!$E$10,Param!$B$11,Param!$C$11,Param!$D$11,Param!$E$11),0)</f>
        <v>69369</v>
      </c>
      <c r="V1905" s="3">
        <f t="shared" si="715"/>
        <v>36.606332453825857</v>
      </c>
      <c r="W1905" s="3">
        <f t="shared" si="716"/>
        <v>42</v>
      </c>
      <c r="X1905" s="3">
        <f>soli3grenz(K1905,$A$3,Param!$J$9,Param!$J$10,Param!$J$11)*100</f>
        <v>5.5</v>
      </c>
      <c r="Y1905" s="13">
        <f t="shared" si="703"/>
        <v>69369</v>
      </c>
      <c r="Z1905" s="3">
        <f t="shared" si="717"/>
        <v>36.606332453825857</v>
      </c>
      <c r="AA1905" s="13">
        <f t="shared" si="704"/>
        <v>42</v>
      </c>
      <c r="AB1905" s="13">
        <f t="shared" si="705"/>
        <v>-4747.9100000000035</v>
      </c>
      <c r="AC1905" s="13">
        <f t="shared" si="706"/>
        <v>-2.5054934036939329</v>
      </c>
      <c r="AD1905" s="13">
        <f t="shared" si="707"/>
        <v>-2.3099999999999952</v>
      </c>
      <c r="AE1905" s="3">
        <f t="shared" si="708"/>
        <v>0</v>
      </c>
      <c r="AF1905" s="13">
        <f t="shared" si="697"/>
        <v>4747.9100000000035</v>
      </c>
      <c r="AG1905" s="13">
        <f t="shared" si="718"/>
        <v>2.5054934036939329</v>
      </c>
      <c r="AH1905" s="13">
        <f t="shared" si="698"/>
        <v>2.5054934036939329</v>
      </c>
    </row>
    <row r="1906" spans="1:34" x14ac:dyDescent="0.2">
      <c r="A1906" s="8">
        <f t="shared" si="719"/>
        <v>189600</v>
      </c>
      <c r="B1906" s="9">
        <f t="shared" si="720"/>
        <v>189.6</v>
      </c>
      <c r="C1906" s="13">
        <f>tarifest3(A1906,$A$3,Param!$B$5,Param!$C$5,Param!$D$5,Param!$E$5,Param!$B$6,Param!$C$6,Param!$D$6,Param!$E$6)</f>
        <v>70295</v>
      </c>
      <c r="D1906" s="3">
        <f t="shared" si="709"/>
        <v>37.075421940928273</v>
      </c>
      <c r="E1906" s="3">
        <f>tarifest3grenz(A1906,$A$3,Param!$B$5,Param!$C$5,Param!$D$5,Param!$E$5,Param!$B$6,Param!$C$6,Param!$D$6,Param!$E$6)*100</f>
        <v>42</v>
      </c>
      <c r="F1906" s="13">
        <f>soli3(C1906,$A$3,Param!$J$4,Param!$J$5,Param!$J$6)</f>
        <v>3866.22</v>
      </c>
      <c r="G1906" s="3">
        <f>soli3grenz(C1906,$A$3,Param!$J$4,Param!$J$5,Param!$J$6)*100</f>
        <v>5.5</v>
      </c>
      <c r="H1906" s="13">
        <f t="shared" si="700"/>
        <v>74161.22</v>
      </c>
      <c r="I1906" s="3">
        <f t="shared" si="699"/>
        <v>39.114567510548525</v>
      </c>
      <c r="J1906" s="13">
        <f t="shared" si="701"/>
        <v>44.309999999999995</v>
      </c>
      <c r="K1906" s="13">
        <f>tarifest3(A1906,$A$3,Param!$B$10,Param!$C$10,Param!$D$10,Param!$E$10,Param!$B$11,Param!$C$11,Param!$D$11,Param!$E$11)</f>
        <v>74641</v>
      </c>
      <c r="L1906" s="3">
        <f t="shared" si="710"/>
        <v>39.367616033755276</v>
      </c>
      <c r="M1906" s="3">
        <f>tarifest3grenz(A1906,$A$3,Param!$B$10,Param!$C$10,Param!$D$10,Param!$E$10,Param!$B$11,Param!$C$11,Param!$D$11,Param!$E$11)*100</f>
        <v>42</v>
      </c>
      <c r="N1906" s="3">
        <f t="shared" si="711"/>
        <v>60241</v>
      </c>
      <c r="O1906" s="3">
        <f t="shared" si="712"/>
        <v>31.772679324894515</v>
      </c>
      <c r="P1906" s="13">
        <f t="shared" si="702"/>
        <v>132720</v>
      </c>
      <c r="Q1906" s="13">
        <f t="shared" si="713"/>
        <v>0</v>
      </c>
      <c r="R1906" s="13">
        <f>tarifest3(A1906-$K$3,$A$3,Param!$B$10,Param!$C$10,Param!$D$10,Param!$E$10,Param!$B$11,Param!$C$11,Param!$D$11,Param!$E$11)</f>
        <v>66001</v>
      </c>
      <c r="S1906" s="3">
        <f t="shared" si="714"/>
        <v>34.810654008438817</v>
      </c>
      <c r="T1906" s="3">
        <f>IF(A1906&lt;$K$3,$K$2,tarifest3grenz(A1906-$K$3,$A$3,Param!$B$10,Param!$C$10,Param!$D$10,Param!$E$10,Param!$B$11,Param!$C$11,Param!$D$11,Param!$E$11))*100</f>
        <v>42</v>
      </c>
      <c r="U1906" s="3">
        <f>MAX(K1906-tarifest3($K$3,$A$3,Param!$B$10,Param!$C$10,Param!$D$10,Param!$E$10,Param!$B$11,Param!$C$11,Param!$D$11,Param!$E$11),0)</f>
        <v>69411</v>
      </c>
      <c r="V1906" s="3">
        <f t="shared" si="715"/>
        <v>36.609177215189874</v>
      </c>
      <c r="W1906" s="3">
        <f t="shared" si="716"/>
        <v>42</v>
      </c>
      <c r="X1906" s="3">
        <f>soli3grenz(K1906,$A$3,Param!$J$9,Param!$J$10,Param!$J$11)*100</f>
        <v>5.5</v>
      </c>
      <c r="Y1906" s="13">
        <f t="shared" si="703"/>
        <v>69411</v>
      </c>
      <c r="Z1906" s="3">
        <f t="shared" si="717"/>
        <v>36.609177215189874</v>
      </c>
      <c r="AA1906" s="13">
        <f t="shared" si="704"/>
        <v>42</v>
      </c>
      <c r="AB1906" s="13">
        <f t="shared" si="705"/>
        <v>-4750.2200000000012</v>
      </c>
      <c r="AC1906" s="13">
        <f t="shared" si="706"/>
        <v>-2.5053902953586515</v>
      </c>
      <c r="AD1906" s="13">
        <f t="shared" si="707"/>
        <v>-2.3099999999999952</v>
      </c>
      <c r="AE1906" s="3">
        <f t="shared" si="708"/>
        <v>0</v>
      </c>
      <c r="AF1906" s="13">
        <f t="shared" si="697"/>
        <v>4750.2200000000012</v>
      </c>
      <c r="AG1906" s="13">
        <f t="shared" si="718"/>
        <v>2.5053902953586515</v>
      </c>
      <c r="AH1906" s="13">
        <f t="shared" si="698"/>
        <v>2.5053902953586515</v>
      </c>
    </row>
    <row r="1907" spans="1:34" x14ac:dyDescent="0.2">
      <c r="A1907" s="8">
        <f t="shared" si="719"/>
        <v>189700</v>
      </c>
      <c r="B1907" s="9">
        <f t="shared" si="720"/>
        <v>189.7</v>
      </c>
      <c r="C1907" s="13">
        <f>tarifest3(A1907,$A$3,Param!$B$5,Param!$C$5,Param!$D$5,Param!$E$5,Param!$B$6,Param!$C$6,Param!$D$6,Param!$E$6)</f>
        <v>70337</v>
      </c>
      <c r="D1907" s="3">
        <f t="shared" si="709"/>
        <v>37.07801792303637</v>
      </c>
      <c r="E1907" s="3">
        <f>tarifest3grenz(A1907,$A$3,Param!$B$5,Param!$C$5,Param!$D$5,Param!$E$5,Param!$B$6,Param!$C$6,Param!$D$6,Param!$E$6)*100</f>
        <v>42</v>
      </c>
      <c r="F1907" s="13">
        <f>soli3(C1907,$A$3,Param!$J$4,Param!$J$5,Param!$J$6)</f>
        <v>3868.53</v>
      </c>
      <c r="G1907" s="3">
        <f>soli3grenz(C1907,$A$3,Param!$J$4,Param!$J$5,Param!$J$6)*100</f>
        <v>5.5</v>
      </c>
      <c r="H1907" s="13">
        <f t="shared" si="700"/>
        <v>74205.53</v>
      </c>
      <c r="I1907" s="3">
        <f t="shared" si="699"/>
        <v>39.117306273062731</v>
      </c>
      <c r="J1907" s="13">
        <f t="shared" si="701"/>
        <v>44.309999999999995</v>
      </c>
      <c r="K1907" s="13">
        <f>tarifest3(A1907,$A$3,Param!$B$10,Param!$C$10,Param!$D$10,Param!$E$10,Param!$B$11,Param!$C$11,Param!$D$11,Param!$E$11)</f>
        <v>74683</v>
      </c>
      <c r="L1907" s="3">
        <f t="shared" si="710"/>
        <v>39.369003690036905</v>
      </c>
      <c r="M1907" s="3">
        <f>tarifest3grenz(A1907,$A$3,Param!$B$10,Param!$C$10,Param!$D$10,Param!$E$10,Param!$B$11,Param!$C$11,Param!$D$11,Param!$E$11)*100</f>
        <v>42</v>
      </c>
      <c r="N1907" s="3">
        <f t="shared" si="711"/>
        <v>60283</v>
      </c>
      <c r="O1907" s="3">
        <f t="shared" si="712"/>
        <v>31.778070637849236</v>
      </c>
      <c r="P1907" s="13">
        <f t="shared" si="702"/>
        <v>132790</v>
      </c>
      <c r="Q1907" s="13">
        <f t="shared" si="713"/>
        <v>0</v>
      </c>
      <c r="R1907" s="13">
        <f>tarifest3(A1907-$K$3,$A$3,Param!$B$10,Param!$C$10,Param!$D$10,Param!$E$10,Param!$B$11,Param!$C$11,Param!$D$11,Param!$E$11)</f>
        <v>66043</v>
      </c>
      <c r="S1907" s="3">
        <f t="shared" si="714"/>
        <v>34.814443858724303</v>
      </c>
      <c r="T1907" s="3">
        <f>IF(A1907&lt;$K$3,$K$2,tarifest3grenz(A1907-$K$3,$A$3,Param!$B$10,Param!$C$10,Param!$D$10,Param!$E$10,Param!$B$11,Param!$C$11,Param!$D$11,Param!$E$11))*100</f>
        <v>42</v>
      </c>
      <c r="U1907" s="3">
        <f>MAX(K1907-tarifest3($K$3,$A$3,Param!$B$10,Param!$C$10,Param!$D$10,Param!$E$10,Param!$B$11,Param!$C$11,Param!$D$11,Param!$E$11),0)</f>
        <v>69453</v>
      </c>
      <c r="V1907" s="3">
        <f t="shared" si="715"/>
        <v>36.612018977332632</v>
      </c>
      <c r="W1907" s="3">
        <f t="shared" si="716"/>
        <v>42</v>
      </c>
      <c r="X1907" s="3">
        <f>soli3grenz(K1907,$A$3,Param!$J$9,Param!$J$10,Param!$J$11)*100</f>
        <v>5.5</v>
      </c>
      <c r="Y1907" s="13">
        <f t="shared" si="703"/>
        <v>69453</v>
      </c>
      <c r="Z1907" s="3">
        <f t="shared" si="717"/>
        <v>36.612018977332632</v>
      </c>
      <c r="AA1907" s="13">
        <f t="shared" si="704"/>
        <v>42</v>
      </c>
      <c r="AB1907" s="13">
        <f t="shared" si="705"/>
        <v>-4752.5299999999988</v>
      </c>
      <c r="AC1907" s="13">
        <f t="shared" si="706"/>
        <v>-2.5052872957300991</v>
      </c>
      <c r="AD1907" s="13">
        <f t="shared" si="707"/>
        <v>-2.3099999999999952</v>
      </c>
      <c r="AE1907" s="3">
        <f t="shared" si="708"/>
        <v>0</v>
      </c>
      <c r="AF1907" s="13">
        <f t="shared" si="697"/>
        <v>4752.5299999999988</v>
      </c>
      <c r="AG1907" s="13">
        <f t="shared" si="718"/>
        <v>2.5052872957300991</v>
      </c>
      <c r="AH1907" s="13">
        <f t="shared" si="698"/>
        <v>2.5052872957300991</v>
      </c>
    </row>
    <row r="1908" spans="1:34" x14ac:dyDescent="0.2">
      <c r="A1908" s="8">
        <f t="shared" si="719"/>
        <v>189800</v>
      </c>
      <c r="B1908" s="9">
        <f t="shared" si="720"/>
        <v>189.8</v>
      </c>
      <c r="C1908" s="13">
        <f>tarifest3(A1908,$A$3,Param!$B$5,Param!$C$5,Param!$D$5,Param!$E$5,Param!$B$6,Param!$C$6,Param!$D$6,Param!$E$6)</f>
        <v>70379</v>
      </c>
      <c r="D1908" s="3">
        <f t="shared" si="709"/>
        <v>37.080611169652265</v>
      </c>
      <c r="E1908" s="3">
        <f>tarifest3grenz(A1908,$A$3,Param!$B$5,Param!$C$5,Param!$D$5,Param!$E$5,Param!$B$6,Param!$C$6,Param!$D$6,Param!$E$6)*100</f>
        <v>42</v>
      </c>
      <c r="F1908" s="13">
        <f>soli3(C1908,$A$3,Param!$J$4,Param!$J$5,Param!$J$6)</f>
        <v>3870.84</v>
      </c>
      <c r="G1908" s="3">
        <f>soli3grenz(C1908,$A$3,Param!$J$4,Param!$J$5,Param!$J$6)*100</f>
        <v>5.5</v>
      </c>
      <c r="H1908" s="13">
        <f t="shared" si="700"/>
        <v>74249.84</v>
      </c>
      <c r="I1908" s="3">
        <f t="shared" si="699"/>
        <v>39.120042149631189</v>
      </c>
      <c r="J1908" s="13">
        <f t="shared" si="701"/>
        <v>44.309999999999995</v>
      </c>
      <c r="K1908" s="13">
        <f>tarifest3(A1908,$A$3,Param!$B$10,Param!$C$10,Param!$D$10,Param!$E$10,Param!$B$11,Param!$C$11,Param!$D$11,Param!$E$11)</f>
        <v>74725</v>
      </c>
      <c r="L1908" s="3">
        <f t="shared" si="710"/>
        <v>39.37038988408851</v>
      </c>
      <c r="M1908" s="3">
        <f>tarifest3grenz(A1908,$A$3,Param!$B$10,Param!$C$10,Param!$D$10,Param!$E$10,Param!$B$11,Param!$C$11,Param!$D$11,Param!$E$11)*100</f>
        <v>42</v>
      </c>
      <c r="N1908" s="3">
        <f t="shared" si="711"/>
        <v>60325</v>
      </c>
      <c r="O1908" s="3">
        <f t="shared" si="712"/>
        <v>31.783456269757636</v>
      </c>
      <c r="P1908" s="13">
        <f t="shared" si="702"/>
        <v>132860</v>
      </c>
      <c r="Q1908" s="13">
        <f t="shared" si="713"/>
        <v>0</v>
      </c>
      <c r="R1908" s="13">
        <f>tarifest3(A1908-$K$3,$A$3,Param!$B$10,Param!$C$10,Param!$D$10,Param!$E$10,Param!$B$11,Param!$C$11,Param!$D$11,Param!$E$11)</f>
        <v>66085</v>
      </c>
      <c r="S1908" s="3">
        <f t="shared" si="714"/>
        <v>34.818229715489991</v>
      </c>
      <c r="T1908" s="3">
        <f>IF(A1908&lt;$K$3,$K$2,tarifest3grenz(A1908-$K$3,$A$3,Param!$B$10,Param!$C$10,Param!$D$10,Param!$E$10,Param!$B$11,Param!$C$11,Param!$D$11,Param!$E$11))*100</f>
        <v>42</v>
      </c>
      <c r="U1908" s="3">
        <f>MAX(K1908-tarifest3($K$3,$A$3,Param!$B$10,Param!$C$10,Param!$D$10,Param!$E$10,Param!$B$11,Param!$C$11,Param!$D$11,Param!$E$11),0)</f>
        <v>69495</v>
      </c>
      <c r="V1908" s="3">
        <f t="shared" si="715"/>
        <v>36.614857744994737</v>
      </c>
      <c r="W1908" s="3">
        <f t="shared" si="716"/>
        <v>42</v>
      </c>
      <c r="X1908" s="3">
        <f>soli3grenz(K1908,$A$3,Param!$J$9,Param!$J$10,Param!$J$11)*100</f>
        <v>5.5</v>
      </c>
      <c r="Y1908" s="13">
        <f t="shared" si="703"/>
        <v>69495</v>
      </c>
      <c r="Z1908" s="3">
        <f t="shared" si="717"/>
        <v>36.614857744994737</v>
      </c>
      <c r="AA1908" s="13">
        <f t="shared" si="704"/>
        <v>42</v>
      </c>
      <c r="AB1908" s="13">
        <f t="shared" si="705"/>
        <v>-4754.8399999999965</v>
      </c>
      <c r="AC1908" s="13">
        <f t="shared" si="706"/>
        <v>-2.5051844046364522</v>
      </c>
      <c r="AD1908" s="13">
        <f t="shared" si="707"/>
        <v>-2.3099999999999952</v>
      </c>
      <c r="AE1908" s="3">
        <f t="shared" si="708"/>
        <v>0</v>
      </c>
      <c r="AF1908" s="13">
        <f t="shared" ref="AF1908:AF1971" si="721">-AB1908</f>
        <v>4754.8399999999965</v>
      </c>
      <c r="AG1908" s="13">
        <f t="shared" si="718"/>
        <v>2.5051844046364522</v>
      </c>
      <c r="AH1908" s="13">
        <f t="shared" ref="AH1908:AH1971" si="722">-AC1908</f>
        <v>2.5051844046364522</v>
      </c>
    </row>
    <row r="1909" spans="1:34" x14ac:dyDescent="0.2">
      <c r="A1909" s="8">
        <f t="shared" si="719"/>
        <v>189900</v>
      </c>
      <c r="B1909" s="9">
        <f t="shared" si="720"/>
        <v>189.9</v>
      </c>
      <c r="C1909" s="13">
        <f>tarifest3(A1909,$A$3,Param!$B$5,Param!$C$5,Param!$D$5,Param!$E$5,Param!$B$6,Param!$C$6,Param!$D$6,Param!$E$6)</f>
        <v>70421</v>
      </c>
      <c r="D1909" s="3">
        <f t="shared" si="709"/>
        <v>37.083201685097421</v>
      </c>
      <c r="E1909" s="3">
        <f>tarifest3grenz(A1909,$A$3,Param!$B$5,Param!$C$5,Param!$D$5,Param!$E$5,Param!$B$6,Param!$C$6,Param!$D$6,Param!$E$6)*100</f>
        <v>42</v>
      </c>
      <c r="F1909" s="13">
        <f>soli3(C1909,$A$3,Param!$J$4,Param!$J$5,Param!$J$6)</f>
        <v>3873.15</v>
      </c>
      <c r="G1909" s="3">
        <f>soli3grenz(C1909,$A$3,Param!$J$4,Param!$J$5,Param!$J$6)*100</f>
        <v>5.5</v>
      </c>
      <c r="H1909" s="13">
        <f t="shared" si="700"/>
        <v>74294.149999999994</v>
      </c>
      <c r="I1909" s="3">
        <f t="shared" si="699"/>
        <v>39.122775144813055</v>
      </c>
      <c r="J1909" s="13">
        <f t="shared" si="701"/>
        <v>44.309999999999995</v>
      </c>
      <c r="K1909" s="13">
        <f>tarifest3(A1909,$A$3,Param!$B$10,Param!$C$10,Param!$D$10,Param!$E$10,Param!$B$11,Param!$C$11,Param!$D$11,Param!$E$11)</f>
        <v>74767</v>
      </c>
      <c r="L1909" s="3">
        <f t="shared" si="710"/>
        <v>39.371774618220115</v>
      </c>
      <c r="M1909" s="3">
        <f>tarifest3grenz(A1909,$A$3,Param!$B$10,Param!$C$10,Param!$D$10,Param!$E$10,Param!$B$11,Param!$C$11,Param!$D$11,Param!$E$11)*100</f>
        <v>42</v>
      </c>
      <c r="N1909" s="3">
        <f t="shared" si="711"/>
        <v>60367</v>
      </c>
      <c r="O1909" s="3">
        <f t="shared" si="712"/>
        <v>31.788836229594526</v>
      </c>
      <c r="P1909" s="13">
        <f t="shared" si="702"/>
        <v>132930</v>
      </c>
      <c r="Q1909" s="13">
        <f t="shared" si="713"/>
        <v>0</v>
      </c>
      <c r="R1909" s="13">
        <f>tarifest3(A1909-$K$3,$A$3,Param!$B$10,Param!$C$10,Param!$D$10,Param!$E$10,Param!$B$11,Param!$C$11,Param!$D$11,Param!$E$11)</f>
        <v>66127</v>
      </c>
      <c r="S1909" s="3">
        <f t="shared" si="714"/>
        <v>34.822011585044763</v>
      </c>
      <c r="T1909" s="3">
        <f>IF(A1909&lt;$K$3,$K$2,tarifest3grenz(A1909-$K$3,$A$3,Param!$B$10,Param!$C$10,Param!$D$10,Param!$E$10,Param!$B$11,Param!$C$11,Param!$D$11,Param!$E$11))*100</f>
        <v>42</v>
      </c>
      <c r="U1909" s="3">
        <f>MAX(K1909-tarifest3($K$3,$A$3,Param!$B$10,Param!$C$10,Param!$D$10,Param!$E$10,Param!$B$11,Param!$C$11,Param!$D$11,Param!$E$11),0)</f>
        <v>69537</v>
      </c>
      <c r="V1909" s="3">
        <f t="shared" si="715"/>
        <v>36.617693522906791</v>
      </c>
      <c r="W1909" s="3">
        <f t="shared" si="716"/>
        <v>42</v>
      </c>
      <c r="X1909" s="3">
        <f>soli3grenz(K1909,$A$3,Param!$J$9,Param!$J$10,Param!$J$11)*100</f>
        <v>5.5</v>
      </c>
      <c r="Y1909" s="13">
        <f t="shared" si="703"/>
        <v>69537</v>
      </c>
      <c r="Z1909" s="3">
        <f t="shared" si="717"/>
        <v>36.617693522906791</v>
      </c>
      <c r="AA1909" s="13">
        <f t="shared" si="704"/>
        <v>42</v>
      </c>
      <c r="AB1909" s="13">
        <f t="shared" si="705"/>
        <v>-4757.1499999999942</v>
      </c>
      <c r="AC1909" s="13">
        <f t="shared" si="706"/>
        <v>-2.5050816219062639</v>
      </c>
      <c r="AD1909" s="13">
        <f t="shared" si="707"/>
        <v>-2.3099999999999952</v>
      </c>
      <c r="AE1909" s="3">
        <f t="shared" si="708"/>
        <v>0</v>
      </c>
      <c r="AF1909" s="13">
        <f t="shared" si="721"/>
        <v>4757.1499999999942</v>
      </c>
      <c r="AG1909" s="13">
        <f t="shared" si="718"/>
        <v>2.5050816219062639</v>
      </c>
      <c r="AH1909" s="13">
        <f t="shared" si="722"/>
        <v>2.5050816219062639</v>
      </c>
    </row>
    <row r="1910" spans="1:34" x14ac:dyDescent="0.2">
      <c r="A1910" s="8">
        <f t="shared" si="719"/>
        <v>190000</v>
      </c>
      <c r="B1910" s="9">
        <f t="shared" si="720"/>
        <v>190</v>
      </c>
      <c r="C1910" s="13">
        <f>tarifest3(A1910,$A$3,Param!$B$5,Param!$C$5,Param!$D$5,Param!$E$5,Param!$B$6,Param!$C$6,Param!$D$6,Param!$E$6)</f>
        <v>70463</v>
      </c>
      <c r="D1910" s="3">
        <f t="shared" si="709"/>
        <v>37.085789473684208</v>
      </c>
      <c r="E1910" s="3">
        <f>tarifest3grenz(A1910,$A$3,Param!$B$5,Param!$C$5,Param!$D$5,Param!$E$5,Param!$B$6,Param!$C$6,Param!$D$6,Param!$E$6)*100</f>
        <v>42</v>
      </c>
      <c r="F1910" s="13">
        <f>soli3(C1910,$A$3,Param!$J$4,Param!$J$5,Param!$J$6)</f>
        <v>3875.46</v>
      </c>
      <c r="G1910" s="3">
        <f>soli3grenz(C1910,$A$3,Param!$J$4,Param!$J$5,Param!$J$6)*100</f>
        <v>5.5</v>
      </c>
      <c r="H1910" s="13">
        <f t="shared" si="700"/>
        <v>74338.460000000006</v>
      </c>
      <c r="I1910" s="3">
        <f t="shared" si="699"/>
        <v>39.125505263157898</v>
      </c>
      <c r="J1910" s="13">
        <f t="shared" si="701"/>
        <v>44.309999999999995</v>
      </c>
      <c r="K1910" s="13">
        <f>tarifest3(A1910,$A$3,Param!$B$10,Param!$C$10,Param!$D$10,Param!$E$10,Param!$B$11,Param!$C$11,Param!$D$11,Param!$E$11)</f>
        <v>74809</v>
      </c>
      <c r="L1910" s="3">
        <f t="shared" si="710"/>
        <v>39.373157894736842</v>
      </c>
      <c r="M1910" s="3">
        <f>tarifest3grenz(A1910,$A$3,Param!$B$10,Param!$C$10,Param!$D$10,Param!$E$10,Param!$B$11,Param!$C$11,Param!$D$11,Param!$E$11)*100</f>
        <v>42</v>
      </c>
      <c r="N1910" s="3">
        <f t="shared" si="711"/>
        <v>60409</v>
      </c>
      <c r="O1910" s="3">
        <f t="shared" si="712"/>
        <v>31.794210526315791</v>
      </c>
      <c r="P1910" s="13">
        <f t="shared" si="702"/>
        <v>133000</v>
      </c>
      <c r="Q1910" s="13">
        <f t="shared" si="713"/>
        <v>0</v>
      </c>
      <c r="R1910" s="13">
        <f>tarifest3(A1910-$K$3,$A$3,Param!$B$10,Param!$C$10,Param!$D$10,Param!$E$10,Param!$B$11,Param!$C$11,Param!$D$11,Param!$E$11)</f>
        <v>66169</v>
      </c>
      <c r="S1910" s="3">
        <f t="shared" si="714"/>
        <v>34.82578947368421</v>
      </c>
      <c r="T1910" s="3">
        <f>IF(A1910&lt;$K$3,$K$2,tarifest3grenz(A1910-$K$3,$A$3,Param!$B$10,Param!$C$10,Param!$D$10,Param!$E$10,Param!$B$11,Param!$C$11,Param!$D$11,Param!$E$11))*100</f>
        <v>42</v>
      </c>
      <c r="U1910" s="3">
        <f>MAX(K1910-tarifest3($K$3,$A$3,Param!$B$10,Param!$C$10,Param!$D$10,Param!$E$10,Param!$B$11,Param!$C$11,Param!$D$11,Param!$E$11),0)</f>
        <v>69579</v>
      </c>
      <c r="V1910" s="3">
        <f t="shared" si="715"/>
        <v>36.620526315789476</v>
      </c>
      <c r="W1910" s="3">
        <f t="shared" si="716"/>
        <v>42</v>
      </c>
      <c r="X1910" s="3">
        <f>soli3grenz(K1910,$A$3,Param!$J$9,Param!$J$10,Param!$J$11)*100</f>
        <v>5.5</v>
      </c>
      <c r="Y1910" s="13">
        <f t="shared" si="703"/>
        <v>69579</v>
      </c>
      <c r="Z1910" s="3">
        <f t="shared" si="717"/>
        <v>36.620526315789476</v>
      </c>
      <c r="AA1910" s="13">
        <f t="shared" si="704"/>
        <v>42</v>
      </c>
      <c r="AB1910" s="13">
        <f t="shared" si="705"/>
        <v>-4759.4600000000064</v>
      </c>
      <c r="AC1910" s="13">
        <f t="shared" si="706"/>
        <v>-2.5049789473684214</v>
      </c>
      <c r="AD1910" s="13">
        <f t="shared" si="707"/>
        <v>-2.3099999999999952</v>
      </c>
      <c r="AE1910" s="3">
        <f t="shared" si="708"/>
        <v>0</v>
      </c>
      <c r="AF1910" s="13">
        <f t="shared" si="721"/>
        <v>4759.4600000000064</v>
      </c>
      <c r="AG1910" s="13">
        <f t="shared" si="718"/>
        <v>2.5049789473684214</v>
      </c>
      <c r="AH1910" s="13">
        <f t="shared" si="722"/>
        <v>2.5049789473684214</v>
      </c>
    </row>
    <row r="1911" spans="1:34" x14ac:dyDescent="0.2">
      <c r="A1911" s="8">
        <f t="shared" si="719"/>
        <v>190100</v>
      </c>
      <c r="B1911" s="9">
        <f t="shared" si="720"/>
        <v>190.1</v>
      </c>
      <c r="C1911" s="13">
        <f>tarifest3(A1911,$A$3,Param!$B$5,Param!$C$5,Param!$D$5,Param!$E$5,Param!$B$6,Param!$C$6,Param!$D$6,Param!$E$6)</f>
        <v>70505</v>
      </c>
      <c r="D1911" s="3">
        <f t="shared" si="709"/>
        <v>37.088374539715943</v>
      </c>
      <c r="E1911" s="3">
        <f>tarifest3grenz(A1911,$A$3,Param!$B$5,Param!$C$5,Param!$D$5,Param!$E$5,Param!$B$6,Param!$C$6,Param!$D$6,Param!$E$6)*100</f>
        <v>42</v>
      </c>
      <c r="F1911" s="13">
        <f>soli3(C1911,$A$3,Param!$J$4,Param!$J$5,Param!$J$6)</f>
        <v>3877.77</v>
      </c>
      <c r="G1911" s="3">
        <f>soli3grenz(C1911,$A$3,Param!$J$4,Param!$J$5,Param!$J$6)*100</f>
        <v>5.5</v>
      </c>
      <c r="H1911" s="13">
        <f t="shared" si="700"/>
        <v>74382.77</v>
      </c>
      <c r="I1911" s="3">
        <f t="shared" si="699"/>
        <v>39.128232509205688</v>
      </c>
      <c r="J1911" s="13">
        <f t="shared" si="701"/>
        <v>44.309999999999995</v>
      </c>
      <c r="K1911" s="13">
        <f>tarifest3(A1911,$A$3,Param!$B$10,Param!$C$10,Param!$D$10,Param!$E$10,Param!$B$11,Param!$C$11,Param!$D$11,Param!$E$11)</f>
        <v>74851</v>
      </c>
      <c r="L1911" s="3">
        <f t="shared" si="710"/>
        <v>39.37453971593898</v>
      </c>
      <c r="M1911" s="3">
        <f>tarifest3grenz(A1911,$A$3,Param!$B$10,Param!$C$10,Param!$D$10,Param!$E$10,Param!$B$11,Param!$C$11,Param!$D$11,Param!$E$11)*100</f>
        <v>42</v>
      </c>
      <c r="N1911" s="3">
        <f t="shared" si="711"/>
        <v>60451</v>
      </c>
      <c r="O1911" s="3">
        <f t="shared" si="712"/>
        <v>31.799579168858493</v>
      </c>
      <c r="P1911" s="13">
        <f t="shared" si="702"/>
        <v>133070</v>
      </c>
      <c r="Q1911" s="13">
        <f t="shared" si="713"/>
        <v>0</v>
      </c>
      <c r="R1911" s="13">
        <f>tarifest3(A1911-$K$3,$A$3,Param!$B$10,Param!$C$10,Param!$D$10,Param!$E$10,Param!$B$11,Param!$C$11,Param!$D$11,Param!$E$11)</f>
        <v>66211</v>
      </c>
      <c r="S1911" s="3">
        <f t="shared" si="714"/>
        <v>34.82956338769069</v>
      </c>
      <c r="T1911" s="3">
        <f>IF(A1911&lt;$K$3,$K$2,tarifest3grenz(A1911-$K$3,$A$3,Param!$B$10,Param!$C$10,Param!$D$10,Param!$E$10,Param!$B$11,Param!$C$11,Param!$D$11,Param!$E$11))*100</f>
        <v>42</v>
      </c>
      <c r="U1911" s="3">
        <f>MAX(K1911-tarifest3($K$3,$A$3,Param!$B$10,Param!$C$10,Param!$D$10,Param!$E$10,Param!$B$11,Param!$C$11,Param!$D$11,Param!$E$11),0)</f>
        <v>69621</v>
      </c>
      <c r="V1911" s="3">
        <f t="shared" si="715"/>
        <v>36.623356128353493</v>
      </c>
      <c r="W1911" s="3">
        <f t="shared" si="716"/>
        <v>42</v>
      </c>
      <c r="X1911" s="3">
        <f>soli3grenz(K1911,$A$3,Param!$J$9,Param!$J$10,Param!$J$11)*100</f>
        <v>5.5</v>
      </c>
      <c r="Y1911" s="13">
        <f t="shared" si="703"/>
        <v>69621</v>
      </c>
      <c r="Z1911" s="3">
        <f t="shared" si="717"/>
        <v>36.623356128353493</v>
      </c>
      <c r="AA1911" s="13">
        <f t="shared" si="704"/>
        <v>42</v>
      </c>
      <c r="AB1911" s="13">
        <f t="shared" si="705"/>
        <v>-4761.7700000000041</v>
      </c>
      <c r="AC1911" s="13">
        <f t="shared" si="706"/>
        <v>-2.5048763808521954</v>
      </c>
      <c r="AD1911" s="13">
        <f t="shared" si="707"/>
        <v>-2.3099999999999952</v>
      </c>
      <c r="AE1911" s="3">
        <f t="shared" si="708"/>
        <v>0</v>
      </c>
      <c r="AF1911" s="13">
        <f t="shared" si="721"/>
        <v>4761.7700000000041</v>
      </c>
      <c r="AG1911" s="13">
        <f t="shared" si="718"/>
        <v>2.5048763808521954</v>
      </c>
      <c r="AH1911" s="13">
        <f t="shared" si="722"/>
        <v>2.5048763808521954</v>
      </c>
    </row>
    <row r="1912" spans="1:34" x14ac:dyDescent="0.2">
      <c r="A1912" s="8">
        <f t="shared" si="719"/>
        <v>190200</v>
      </c>
      <c r="B1912" s="9">
        <f t="shared" si="720"/>
        <v>190.2</v>
      </c>
      <c r="C1912" s="13">
        <f>tarifest3(A1912,$A$3,Param!$B$5,Param!$C$5,Param!$D$5,Param!$E$5,Param!$B$6,Param!$C$6,Param!$D$6,Param!$E$6)</f>
        <v>70547</v>
      </c>
      <c r="D1912" s="3">
        <f t="shared" si="709"/>
        <v>37.090956887486854</v>
      </c>
      <c r="E1912" s="3">
        <f>tarifest3grenz(A1912,$A$3,Param!$B$5,Param!$C$5,Param!$D$5,Param!$E$5,Param!$B$6,Param!$C$6,Param!$D$6,Param!$E$6)*100</f>
        <v>42</v>
      </c>
      <c r="F1912" s="13">
        <f>soli3(C1912,$A$3,Param!$J$4,Param!$J$5,Param!$J$6)</f>
        <v>3880.08</v>
      </c>
      <c r="G1912" s="3">
        <f>soli3grenz(C1912,$A$3,Param!$J$4,Param!$J$5,Param!$J$6)*100</f>
        <v>5.5</v>
      </c>
      <c r="H1912" s="13">
        <f t="shared" si="700"/>
        <v>74427.08</v>
      </c>
      <c r="I1912" s="3">
        <f t="shared" si="699"/>
        <v>39.130956887486853</v>
      </c>
      <c r="J1912" s="13">
        <f t="shared" si="701"/>
        <v>44.309999999999995</v>
      </c>
      <c r="K1912" s="13">
        <f>tarifest3(A1912,$A$3,Param!$B$10,Param!$C$10,Param!$D$10,Param!$E$10,Param!$B$11,Param!$C$11,Param!$D$11,Param!$E$11)</f>
        <v>74893</v>
      </c>
      <c r="L1912" s="3">
        <f t="shared" si="710"/>
        <v>39.375920084121979</v>
      </c>
      <c r="M1912" s="3">
        <f>tarifest3grenz(A1912,$A$3,Param!$B$10,Param!$C$10,Param!$D$10,Param!$E$10,Param!$B$11,Param!$C$11,Param!$D$11,Param!$E$11)*100</f>
        <v>42</v>
      </c>
      <c r="N1912" s="3">
        <f t="shared" si="711"/>
        <v>60493</v>
      </c>
      <c r="O1912" s="3">
        <f t="shared" si="712"/>
        <v>31.804942166140904</v>
      </c>
      <c r="P1912" s="13">
        <f t="shared" si="702"/>
        <v>133140</v>
      </c>
      <c r="Q1912" s="13">
        <f t="shared" si="713"/>
        <v>0</v>
      </c>
      <c r="R1912" s="13">
        <f>tarifest3(A1912-$K$3,$A$3,Param!$B$10,Param!$C$10,Param!$D$10,Param!$E$10,Param!$B$11,Param!$C$11,Param!$D$11,Param!$E$11)</f>
        <v>66253</v>
      </c>
      <c r="S1912" s="3">
        <f t="shared" si="714"/>
        <v>34.833333333333336</v>
      </c>
      <c r="T1912" s="3">
        <f>IF(A1912&lt;$K$3,$K$2,tarifest3grenz(A1912-$K$3,$A$3,Param!$B$10,Param!$C$10,Param!$D$10,Param!$E$10,Param!$B$11,Param!$C$11,Param!$D$11,Param!$E$11))*100</f>
        <v>42</v>
      </c>
      <c r="U1912" s="3">
        <f>MAX(K1912-tarifest3($K$3,$A$3,Param!$B$10,Param!$C$10,Param!$D$10,Param!$E$10,Param!$B$11,Param!$C$11,Param!$D$11,Param!$E$11),0)</f>
        <v>69663</v>
      </c>
      <c r="V1912" s="3">
        <f t="shared" si="715"/>
        <v>36.626182965299684</v>
      </c>
      <c r="W1912" s="3">
        <f t="shared" si="716"/>
        <v>42</v>
      </c>
      <c r="X1912" s="3">
        <f>soli3grenz(K1912,$A$3,Param!$J$9,Param!$J$10,Param!$J$11)*100</f>
        <v>5.5</v>
      </c>
      <c r="Y1912" s="13">
        <f t="shared" si="703"/>
        <v>69663</v>
      </c>
      <c r="Z1912" s="3">
        <f t="shared" si="717"/>
        <v>36.626182965299684</v>
      </c>
      <c r="AA1912" s="13">
        <f t="shared" si="704"/>
        <v>42</v>
      </c>
      <c r="AB1912" s="13">
        <f t="shared" si="705"/>
        <v>-4764.0800000000017</v>
      </c>
      <c r="AC1912" s="13">
        <f t="shared" si="706"/>
        <v>-2.5047739221871694</v>
      </c>
      <c r="AD1912" s="13">
        <f t="shared" si="707"/>
        <v>-2.3099999999999952</v>
      </c>
      <c r="AE1912" s="3">
        <f t="shared" si="708"/>
        <v>0</v>
      </c>
      <c r="AF1912" s="13">
        <f t="shared" si="721"/>
        <v>4764.0800000000017</v>
      </c>
      <c r="AG1912" s="13">
        <f t="shared" si="718"/>
        <v>2.5047739221871694</v>
      </c>
      <c r="AH1912" s="13">
        <f t="shared" si="722"/>
        <v>2.5047739221871694</v>
      </c>
    </row>
    <row r="1913" spans="1:34" x14ac:dyDescent="0.2">
      <c r="A1913" s="8">
        <f t="shared" si="719"/>
        <v>190300</v>
      </c>
      <c r="B1913" s="9">
        <f t="shared" si="720"/>
        <v>190.3</v>
      </c>
      <c r="C1913" s="13">
        <f>tarifest3(A1913,$A$3,Param!$B$5,Param!$C$5,Param!$D$5,Param!$E$5,Param!$B$6,Param!$C$6,Param!$D$6,Param!$E$6)</f>
        <v>70589</v>
      </c>
      <c r="D1913" s="3">
        <f t="shared" si="709"/>
        <v>37.093536521282182</v>
      </c>
      <c r="E1913" s="3">
        <f>tarifest3grenz(A1913,$A$3,Param!$B$5,Param!$C$5,Param!$D$5,Param!$E$5,Param!$B$6,Param!$C$6,Param!$D$6,Param!$E$6)*100</f>
        <v>42</v>
      </c>
      <c r="F1913" s="13">
        <f>soli3(C1913,$A$3,Param!$J$4,Param!$J$5,Param!$J$6)</f>
        <v>3882.39</v>
      </c>
      <c r="G1913" s="3">
        <f>soli3grenz(C1913,$A$3,Param!$J$4,Param!$J$5,Param!$J$6)*100</f>
        <v>5.5</v>
      </c>
      <c r="H1913" s="13">
        <f t="shared" si="700"/>
        <v>74471.39</v>
      </c>
      <c r="I1913" s="3">
        <f t="shared" si="699"/>
        <v>39.133678402522335</v>
      </c>
      <c r="J1913" s="13">
        <f t="shared" si="701"/>
        <v>44.309999999999995</v>
      </c>
      <c r="K1913" s="13">
        <f>tarifest3(A1913,$A$3,Param!$B$10,Param!$C$10,Param!$D$10,Param!$E$10,Param!$B$11,Param!$C$11,Param!$D$11,Param!$E$11)</f>
        <v>74935</v>
      </c>
      <c r="L1913" s="3">
        <f t="shared" si="710"/>
        <v>39.377299001576461</v>
      </c>
      <c r="M1913" s="3">
        <f>tarifest3grenz(A1913,$A$3,Param!$B$10,Param!$C$10,Param!$D$10,Param!$E$10,Param!$B$11,Param!$C$11,Param!$D$11,Param!$E$11)*100</f>
        <v>42</v>
      </c>
      <c r="N1913" s="3">
        <f t="shared" si="711"/>
        <v>60535</v>
      </c>
      <c r="O1913" s="3">
        <f t="shared" si="712"/>
        <v>31.810299527062536</v>
      </c>
      <c r="P1913" s="13">
        <f t="shared" si="702"/>
        <v>133210</v>
      </c>
      <c r="Q1913" s="13">
        <f t="shared" si="713"/>
        <v>0</v>
      </c>
      <c r="R1913" s="13">
        <f>tarifest3(A1913-$K$3,$A$3,Param!$B$10,Param!$C$10,Param!$D$10,Param!$E$10,Param!$B$11,Param!$C$11,Param!$D$11,Param!$E$11)</f>
        <v>66295</v>
      </c>
      <c r="S1913" s="3">
        <f t="shared" si="714"/>
        <v>34.837099316868105</v>
      </c>
      <c r="T1913" s="3">
        <f>IF(A1913&lt;$K$3,$K$2,tarifest3grenz(A1913-$K$3,$A$3,Param!$B$10,Param!$C$10,Param!$D$10,Param!$E$10,Param!$B$11,Param!$C$11,Param!$D$11,Param!$E$11))*100</f>
        <v>42</v>
      </c>
      <c r="U1913" s="3">
        <f>MAX(K1913-tarifest3($K$3,$A$3,Param!$B$10,Param!$C$10,Param!$D$10,Param!$E$10,Param!$B$11,Param!$C$11,Param!$D$11,Param!$E$11),0)</f>
        <v>69705</v>
      </c>
      <c r="V1913" s="3">
        <f t="shared" si="715"/>
        <v>36.629006831318975</v>
      </c>
      <c r="W1913" s="3">
        <f t="shared" si="716"/>
        <v>42</v>
      </c>
      <c r="X1913" s="3">
        <f>soli3grenz(K1913,$A$3,Param!$J$9,Param!$J$10,Param!$J$11)*100</f>
        <v>5.5</v>
      </c>
      <c r="Y1913" s="13">
        <f t="shared" si="703"/>
        <v>69705</v>
      </c>
      <c r="Z1913" s="3">
        <f t="shared" si="717"/>
        <v>36.629006831318975</v>
      </c>
      <c r="AA1913" s="13">
        <f t="shared" si="704"/>
        <v>42</v>
      </c>
      <c r="AB1913" s="13">
        <f t="shared" si="705"/>
        <v>-4766.3899999999994</v>
      </c>
      <c r="AC1913" s="13">
        <f t="shared" si="706"/>
        <v>-2.5046715712033603</v>
      </c>
      <c r="AD1913" s="13">
        <f t="shared" si="707"/>
        <v>-2.3099999999999952</v>
      </c>
      <c r="AE1913" s="3">
        <f t="shared" si="708"/>
        <v>0</v>
      </c>
      <c r="AF1913" s="13">
        <f t="shared" si="721"/>
        <v>4766.3899999999994</v>
      </c>
      <c r="AG1913" s="13">
        <f t="shared" si="718"/>
        <v>2.5046715712033603</v>
      </c>
      <c r="AH1913" s="13">
        <f t="shared" si="722"/>
        <v>2.5046715712033603</v>
      </c>
    </row>
    <row r="1914" spans="1:34" x14ac:dyDescent="0.2">
      <c r="A1914" s="8">
        <f t="shared" si="719"/>
        <v>190400</v>
      </c>
      <c r="B1914" s="9">
        <f t="shared" si="720"/>
        <v>190.4</v>
      </c>
      <c r="C1914" s="13">
        <f>tarifest3(A1914,$A$3,Param!$B$5,Param!$C$5,Param!$D$5,Param!$E$5,Param!$B$6,Param!$C$6,Param!$D$6,Param!$E$6)</f>
        <v>70631</v>
      </c>
      <c r="D1914" s="3">
        <f t="shared" si="709"/>
        <v>37.096113445378151</v>
      </c>
      <c r="E1914" s="3">
        <f>tarifest3grenz(A1914,$A$3,Param!$B$5,Param!$C$5,Param!$D$5,Param!$E$5,Param!$B$6,Param!$C$6,Param!$D$6,Param!$E$6)*100</f>
        <v>42</v>
      </c>
      <c r="F1914" s="13">
        <f>soli3(C1914,$A$3,Param!$J$4,Param!$J$5,Param!$J$6)</f>
        <v>3884.7</v>
      </c>
      <c r="G1914" s="3">
        <f>soli3grenz(C1914,$A$3,Param!$J$4,Param!$J$5,Param!$J$6)*100</f>
        <v>5.5</v>
      </c>
      <c r="H1914" s="13">
        <f t="shared" si="700"/>
        <v>74515.7</v>
      </c>
      <c r="I1914" s="3">
        <f t="shared" si="699"/>
        <v>39.136397058823533</v>
      </c>
      <c r="J1914" s="13">
        <f t="shared" si="701"/>
        <v>44.309999999999995</v>
      </c>
      <c r="K1914" s="13">
        <f>tarifest3(A1914,$A$3,Param!$B$10,Param!$C$10,Param!$D$10,Param!$E$10,Param!$B$11,Param!$C$11,Param!$D$11,Param!$E$11)</f>
        <v>74977</v>
      </c>
      <c r="L1914" s="3">
        <f t="shared" si="710"/>
        <v>39.378676470588239</v>
      </c>
      <c r="M1914" s="3">
        <f>tarifest3grenz(A1914,$A$3,Param!$B$10,Param!$C$10,Param!$D$10,Param!$E$10,Param!$B$11,Param!$C$11,Param!$D$11,Param!$E$11)*100</f>
        <v>42</v>
      </c>
      <c r="N1914" s="3">
        <f t="shared" si="711"/>
        <v>60577</v>
      </c>
      <c r="O1914" s="3">
        <f t="shared" si="712"/>
        <v>31.8156512605042</v>
      </c>
      <c r="P1914" s="13">
        <f t="shared" si="702"/>
        <v>133280</v>
      </c>
      <c r="Q1914" s="13">
        <f t="shared" si="713"/>
        <v>0</v>
      </c>
      <c r="R1914" s="13">
        <f>tarifest3(A1914-$K$3,$A$3,Param!$B$10,Param!$C$10,Param!$D$10,Param!$E$10,Param!$B$11,Param!$C$11,Param!$D$11,Param!$E$11)</f>
        <v>66337</v>
      </c>
      <c r="S1914" s="3">
        <f t="shared" si="714"/>
        <v>34.840861344537814</v>
      </c>
      <c r="T1914" s="3">
        <f>IF(A1914&lt;$K$3,$K$2,tarifest3grenz(A1914-$K$3,$A$3,Param!$B$10,Param!$C$10,Param!$D$10,Param!$E$10,Param!$B$11,Param!$C$11,Param!$D$11,Param!$E$11))*100</f>
        <v>42</v>
      </c>
      <c r="U1914" s="3">
        <f>MAX(K1914-tarifest3($K$3,$A$3,Param!$B$10,Param!$C$10,Param!$D$10,Param!$E$10,Param!$B$11,Param!$C$11,Param!$D$11,Param!$E$11),0)</f>
        <v>69747</v>
      </c>
      <c r="V1914" s="3">
        <f t="shared" si="715"/>
        <v>36.631827731092436</v>
      </c>
      <c r="W1914" s="3">
        <f t="shared" si="716"/>
        <v>42</v>
      </c>
      <c r="X1914" s="3">
        <f>soli3grenz(K1914,$A$3,Param!$J$9,Param!$J$10,Param!$J$11)*100</f>
        <v>5.5</v>
      </c>
      <c r="Y1914" s="13">
        <f t="shared" si="703"/>
        <v>69747</v>
      </c>
      <c r="Z1914" s="3">
        <f t="shared" si="717"/>
        <v>36.631827731092436</v>
      </c>
      <c r="AA1914" s="13">
        <f t="shared" si="704"/>
        <v>42</v>
      </c>
      <c r="AB1914" s="13">
        <f t="shared" si="705"/>
        <v>-4768.6999999999971</v>
      </c>
      <c r="AC1914" s="13">
        <f t="shared" si="706"/>
        <v>-2.5045693277310974</v>
      </c>
      <c r="AD1914" s="13">
        <f t="shared" si="707"/>
        <v>-2.3099999999999952</v>
      </c>
      <c r="AE1914" s="3">
        <f t="shared" si="708"/>
        <v>0</v>
      </c>
      <c r="AF1914" s="13">
        <f t="shared" si="721"/>
        <v>4768.6999999999971</v>
      </c>
      <c r="AG1914" s="13">
        <f t="shared" si="718"/>
        <v>2.5045693277310974</v>
      </c>
      <c r="AH1914" s="13">
        <f t="shared" si="722"/>
        <v>2.5045693277310974</v>
      </c>
    </row>
    <row r="1915" spans="1:34" x14ac:dyDescent="0.2">
      <c r="A1915" s="8">
        <f t="shared" si="719"/>
        <v>190500</v>
      </c>
      <c r="B1915" s="9">
        <f t="shared" si="720"/>
        <v>190.5</v>
      </c>
      <c r="C1915" s="13">
        <f>tarifest3(A1915,$A$3,Param!$B$5,Param!$C$5,Param!$D$5,Param!$E$5,Param!$B$6,Param!$C$6,Param!$D$6,Param!$E$6)</f>
        <v>70673</v>
      </c>
      <c r="D1915" s="3">
        <f t="shared" si="709"/>
        <v>37.098687664041996</v>
      </c>
      <c r="E1915" s="3">
        <f>tarifest3grenz(A1915,$A$3,Param!$B$5,Param!$C$5,Param!$D$5,Param!$E$5,Param!$B$6,Param!$C$6,Param!$D$6,Param!$E$6)*100</f>
        <v>42</v>
      </c>
      <c r="F1915" s="13">
        <f>soli3(C1915,$A$3,Param!$J$4,Param!$J$5,Param!$J$6)</f>
        <v>3887.01</v>
      </c>
      <c r="G1915" s="3">
        <f>soli3grenz(C1915,$A$3,Param!$J$4,Param!$J$5,Param!$J$6)*100</f>
        <v>5.5</v>
      </c>
      <c r="H1915" s="13">
        <f t="shared" si="700"/>
        <v>74560.009999999995</v>
      </c>
      <c r="I1915" s="3">
        <f t="shared" si="699"/>
        <v>39.139112860892382</v>
      </c>
      <c r="J1915" s="13">
        <f t="shared" si="701"/>
        <v>44.309999999999995</v>
      </c>
      <c r="K1915" s="13">
        <f>tarifest3(A1915,$A$3,Param!$B$10,Param!$C$10,Param!$D$10,Param!$E$10,Param!$B$11,Param!$C$11,Param!$D$11,Param!$E$11)</f>
        <v>75019</v>
      </c>
      <c r="L1915" s="3">
        <f t="shared" si="710"/>
        <v>39.38005249343832</v>
      </c>
      <c r="M1915" s="3">
        <f>tarifest3grenz(A1915,$A$3,Param!$B$10,Param!$C$10,Param!$D$10,Param!$E$10,Param!$B$11,Param!$C$11,Param!$D$11,Param!$E$11)*100</f>
        <v>42</v>
      </c>
      <c r="N1915" s="3">
        <f t="shared" si="711"/>
        <v>60619</v>
      </c>
      <c r="O1915" s="3">
        <f t="shared" si="712"/>
        <v>31.820997375328087</v>
      </c>
      <c r="P1915" s="13">
        <f t="shared" si="702"/>
        <v>133350</v>
      </c>
      <c r="Q1915" s="13">
        <f t="shared" si="713"/>
        <v>0</v>
      </c>
      <c r="R1915" s="13">
        <f>tarifest3(A1915-$K$3,$A$3,Param!$B$10,Param!$C$10,Param!$D$10,Param!$E$10,Param!$B$11,Param!$C$11,Param!$D$11,Param!$E$11)</f>
        <v>66379</v>
      </c>
      <c r="S1915" s="3">
        <f t="shared" si="714"/>
        <v>34.84461942257218</v>
      </c>
      <c r="T1915" s="3">
        <f>IF(A1915&lt;$K$3,$K$2,tarifest3grenz(A1915-$K$3,$A$3,Param!$B$10,Param!$C$10,Param!$D$10,Param!$E$10,Param!$B$11,Param!$C$11,Param!$D$11,Param!$E$11))*100</f>
        <v>42</v>
      </c>
      <c r="U1915" s="3">
        <f>MAX(K1915-tarifest3($K$3,$A$3,Param!$B$10,Param!$C$10,Param!$D$10,Param!$E$10,Param!$B$11,Param!$C$11,Param!$D$11,Param!$E$11),0)</f>
        <v>69789</v>
      </c>
      <c r="V1915" s="3">
        <f t="shared" si="715"/>
        <v>36.634645669291338</v>
      </c>
      <c r="W1915" s="3">
        <f t="shared" si="716"/>
        <v>42</v>
      </c>
      <c r="X1915" s="3">
        <f>soli3grenz(K1915,$A$3,Param!$J$9,Param!$J$10,Param!$J$11)*100</f>
        <v>5.5</v>
      </c>
      <c r="Y1915" s="13">
        <f t="shared" si="703"/>
        <v>69789</v>
      </c>
      <c r="Z1915" s="3">
        <f t="shared" si="717"/>
        <v>36.634645669291338</v>
      </c>
      <c r="AA1915" s="13">
        <f t="shared" si="704"/>
        <v>42</v>
      </c>
      <c r="AB1915" s="13">
        <f t="shared" si="705"/>
        <v>-4771.0099999999948</v>
      </c>
      <c r="AC1915" s="13">
        <f t="shared" si="706"/>
        <v>-2.5044671916010444</v>
      </c>
      <c r="AD1915" s="13">
        <f t="shared" si="707"/>
        <v>-2.3099999999999952</v>
      </c>
      <c r="AE1915" s="3">
        <f t="shared" si="708"/>
        <v>0</v>
      </c>
      <c r="AF1915" s="13">
        <f t="shared" si="721"/>
        <v>4771.0099999999948</v>
      </c>
      <c r="AG1915" s="13">
        <f t="shared" si="718"/>
        <v>2.5044671916010444</v>
      </c>
      <c r="AH1915" s="13">
        <f t="shared" si="722"/>
        <v>2.5044671916010444</v>
      </c>
    </row>
    <row r="1916" spans="1:34" x14ac:dyDescent="0.2">
      <c r="A1916" s="8">
        <f t="shared" si="719"/>
        <v>190600</v>
      </c>
      <c r="B1916" s="9">
        <f t="shared" si="720"/>
        <v>190.6</v>
      </c>
      <c r="C1916" s="13">
        <f>tarifest3(A1916,$A$3,Param!$B$5,Param!$C$5,Param!$D$5,Param!$E$5,Param!$B$6,Param!$C$6,Param!$D$6,Param!$E$6)</f>
        <v>70715</v>
      </c>
      <c r="D1916" s="3">
        <f t="shared" si="709"/>
        <v>37.101259181532001</v>
      </c>
      <c r="E1916" s="3">
        <f>tarifest3grenz(A1916,$A$3,Param!$B$5,Param!$C$5,Param!$D$5,Param!$E$5,Param!$B$6,Param!$C$6,Param!$D$6,Param!$E$6)*100</f>
        <v>42</v>
      </c>
      <c r="F1916" s="13">
        <f>soli3(C1916,$A$3,Param!$J$4,Param!$J$5,Param!$J$6)</f>
        <v>3889.32</v>
      </c>
      <c r="G1916" s="3">
        <f>soli3grenz(C1916,$A$3,Param!$J$4,Param!$J$5,Param!$J$6)*100</f>
        <v>5.5</v>
      </c>
      <c r="H1916" s="13">
        <f t="shared" si="700"/>
        <v>74604.320000000007</v>
      </c>
      <c r="I1916" s="3">
        <f t="shared" si="699"/>
        <v>39.141825813221409</v>
      </c>
      <c r="J1916" s="13">
        <f t="shared" si="701"/>
        <v>44.309999999999995</v>
      </c>
      <c r="K1916" s="13">
        <f>tarifest3(A1916,$A$3,Param!$B$10,Param!$C$10,Param!$D$10,Param!$E$10,Param!$B$11,Param!$C$11,Param!$D$11,Param!$E$11)</f>
        <v>75061</v>
      </c>
      <c r="L1916" s="3">
        <f t="shared" si="710"/>
        <v>39.381427072402936</v>
      </c>
      <c r="M1916" s="3">
        <f>tarifest3grenz(A1916,$A$3,Param!$B$10,Param!$C$10,Param!$D$10,Param!$E$10,Param!$B$11,Param!$C$11,Param!$D$11,Param!$E$11)*100</f>
        <v>42</v>
      </c>
      <c r="N1916" s="3">
        <f t="shared" si="711"/>
        <v>60661</v>
      </c>
      <c r="O1916" s="3">
        <f t="shared" si="712"/>
        <v>31.826337880377753</v>
      </c>
      <c r="P1916" s="13">
        <f t="shared" si="702"/>
        <v>133420</v>
      </c>
      <c r="Q1916" s="13">
        <f t="shared" si="713"/>
        <v>0</v>
      </c>
      <c r="R1916" s="13">
        <f>tarifest3(A1916-$K$3,$A$3,Param!$B$10,Param!$C$10,Param!$D$10,Param!$E$10,Param!$B$11,Param!$C$11,Param!$D$11,Param!$E$11)</f>
        <v>66421</v>
      </c>
      <c r="S1916" s="3">
        <f t="shared" si="714"/>
        <v>34.848373557187827</v>
      </c>
      <c r="T1916" s="3">
        <f>IF(A1916&lt;$K$3,$K$2,tarifest3grenz(A1916-$K$3,$A$3,Param!$B$10,Param!$C$10,Param!$D$10,Param!$E$10,Param!$B$11,Param!$C$11,Param!$D$11,Param!$E$11))*100</f>
        <v>42</v>
      </c>
      <c r="U1916" s="3">
        <f>MAX(K1916-tarifest3($K$3,$A$3,Param!$B$10,Param!$C$10,Param!$D$10,Param!$E$10,Param!$B$11,Param!$C$11,Param!$D$11,Param!$E$11),0)</f>
        <v>69831</v>
      </c>
      <c r="V1916" s="3">
        <f t="shared" si="715"/>
        <v>36.637460650577125</v>
      </c>
      <c r="W1916" s="3">
        <f t="shared" si="716"/>
        <v>42</v>
      </c>
      <c r="X1916" s="3">
        <f>soli3grenz(K1916,$A$3,Param!$J$9,Param!$J$10,Param!$J$11)*100</f>
        <v>5.5</v>
      </c>
      <c r="Y1916" s="13">
        <f t="shared" si="703"/>
        <v>69831</v>
      </c>
      <c r="Z1916" s="3">
        <f t="shared" si="717"/>
        <v>36.637460650577125</v>
      </c>
      <c r="AA1916" s="13">
        <f t="shared" si="704"/>
        <v>42</v>
      </c>
      <c r="AB1916" s="13">
        <f t="shared" si="705"/>
        <v>-4773.320000000007</v>
      </c>
      <c r="AC1916" s="13">
        <f t="shared" si="706"/>
        <v>-2.5043651626442838</v>
      </c>
      <c r="AD1916" s="13">
        <f t="shared" si="707"/>
        <v>-2.3099999999999952</v>
      </c>
      <c r="AE1916" s="3">
        <f t="shared" si="708"/>
        <v>0</v>
      </c>
      <c r="AF1916" s="13">
        <f t="shared" si="721"/>
        <v>4773.320000000007</v>
      </c>
      <c r="AG1916" s="13">
        <f t="shared" si="718"/>
        <v>2.5043651626442838</v>
      </c>
      <c r="AH1916" s="13">
        <f t="shared" si="722"/>
        <v>2.5043651626442838</v>
      </c>
    </row>
    <row r="1917" spans="1:34" x14ac:dyDescent="0.2">
      <c r="A1917" s="8">
        <f t="shared" si="719"/>
        <v>190700</v>
      </c>
      <c r="B1917" s="9">
        <f t="shared" si="720"/>
        <v>190.7</v>
      </c>
      <c r="C1917" s="13">
        <f>tarifest3(A1917,$A$3,Param!$B$5,Param!$C$5,Param!$D$5,Param!$E$5,Param!$B$6,Param!$C$6,Param!$D$6,Param!$E$6)</f>
        <v>70757</v>
      </c>
      <c r="D1917" s="3">
        <f t="shared" si="709"/>
        <v>37.103828002097536</v>
      </c>
      <c r="E1917" s="3">
        <f>tarifest3grenz(A1917,$A$3,Param!$B$5,Param!$C$5,Param!$D$5,Param!$E$5,Param!$B$6,Param!$C$6,Param!$D$6,Param!$E$6)*100</f>
        <v>42</v>
      </c>
      <c r="F1917" s="13">
        <f>soli3(C1917,$A$3,Param!$J$4,Param!$J$5,Param!$J$6)</f>
        <v>3891.63</v>
      </c>
      <c r="G1917" s="3">
        <f>soli3grenz(C1917,$A$3,Param!$J$4,Param!$J$5,Param!$J$6)*100</f>
        <v>5.5</v>
      </c>
      <c r="H1917" s="13">
        <f t="shared" si="700"/>
        <v>74648.63</v>
      </c>
      <c r="I1917" s="3">
        <f t="shared" ref="I1917:I1980" si="723">IF($A1917=0,0,H1917/$A1917*100)</f>
        <v>39.144535920293656</v>
      </c>
      <c r="J1917" s="13">
        <f t="shared" si="701"/>
        <v>44.309999999999995</v>
      </c>
      <c r="K1917" s="13">
        <f>tarifest3(A1917,$A$3,Param!$B$10,Param!$C$10,Param!$D$10,Param!$E$10,Param!$B$11,Param!$C$11,Param!$D$11,Param!$E$11)</f>
        <v>75103</v>
      </c>
      <c r="L1917" s="3">
        <f t="shared" si="710"/>
        <v>39.38280020975354</v>
      </c>
      <c r="M1917" s="3">
        <f>tarifest3grenz(A1917,$A$3,Param!$B$10,Param!$C$10,Param!$D$10,Param!$E$10,Param!$B$11,Param!$C$11,Param!$D$11,Param!$E$11)*100</f>
        <v>42</v>
      </c>
      <c r="N1917" s="3">
        <f t="shared" si="711"/>
        <v>60703</v>
      </c>
      <c r="O1917" s="3">
        <f t="shared" si="712"/>
        <v>31.831672784478236</v>
      </c>
      <c r="P1917" s="13">
        <f t="shared" si="702"/>
        <v>133490</v>
      </c>
      <c r="Q1917" s="13">
        <f t="shared" si="713"/>
        <v>0</v>
      </c>
      <c r="R1917" s="13">
        <f>tarifest3(A1917-$K$3,$A$3,Param!$B$10,Param!$C$10,Param!$D$10,Param!$E$10,Param!$B$11,Param!$C$11,Param!$D$11,Param!$E$11)</f>
        <v>66463</v>
      </c>
      <c r="S1917" s="3">
        <f t="shared" si="714"/>
        <v>34.852123754588362</v>
      </c>
      <c r="T1917" s="3">
        <f>IF(A1917&lt;$K$3,$K$2,tarifest3grenz(A1917-$K$3,$A$3,Param!$B$10,Param!$C$10,Param!$D$10,Param!$E$10,Param!$B$11,Param!$C$11,Param!$D$11,Param!$E$11))*100</f>
        <v>42</v>
      </c>
      <c r="U1917" s="3">
        <f>MAX(K1917-tarifest3($K$3,$A$3,Param!$B$10,Param!$C$10,Param!$D$10,Param!$E$10,Param!$B$11,Param!$C$11,Param!$D$11,Param!$E$11),0)</f>
        <v>69873</v>
      </c>
      <c r="V1917" s="3">
        <f t="shared" si="715"/>
        <v>36.640272679601473</v>
      </c>
      <c r="W1917" s="3">
        <f t="shared" si="716"/>
        <v>42</v>
      </c>
      <c r="X1917" s="3">
        <f>soli3grenz(K1917,$A$3,Param!$J$9,Param!$J$10,Param!$J$11)*100</f>
        <v>5.5</v>
      </c>
      <c r="Y1917" s="13">
        <f t="shared" si="703"/>
        <v>69873</v>
      </c>
      <c r="Z1917" s="3">
        <f t="shared" si="717"/>
        <v>36.640272679601473</v>
      </c>
      <c r="AA1917" s="13">
        <f t="shared" si="704"/>
        <v>42</v>
      </c>
      <c r="AB1917" s="13">
        <f t="shared" si="705"/>
        <v>-4775.6300000000047</v>
      </c>
      <c r="AC1917" s="13">
        <f t="shared" si="706"/>
        <v>-2.5042632406921825</v>
      </c>
      <c r="AD1917" s="13">
        <f t="shared" si="707"/>
        <v>-2.3099999999999952</v>
      </c>
      <c r="AE1917" s="3">
        <f t="shared" si="708"/>
        <v>0</v>
      </c>
      <c r="AF1917" s="13">
        <f t="shared" si="721"/>
        <v>4775.6300000000047</v>
      </c>
      <c r="AG1917" s="13">
        <f t="shared" si="718"/>
        <v>2.5042632406921825</v>
      </c>
      <c r="AH1917" s="13">
        <f t="shared" si="722"/>
        <v>2.5042632406921825</v>
      </c>
    </row>
    <row r="1918" spans="1:34" x14ac:dyDescent="0.2">
      <c r="A1918" s="8">
        <f t="shared" si="719"/>
        <v>190800</v>
      </c>
      <c r="B1918" s="9">
        <f t="shared" si="720"/>
        <v>190.8</v>
      </c>
      <c r="C1918" s="13">
        <f>tarifest3(A1918,$A$3,Param!$B$5,Param!$C$5,Param!$D$5,Param!$E$5,Param!$B$6,Param!$C$6,Param!$D$6,Param!$E$6)</f>
        <v>70799</v>
      </c>
      <c r="D1918" s="3">
        <f t="shared" si="709"/>
        <v>37.106394129979037</v>
      </c>
      <c r="E1918" s="3">
        <f>tarifest3grenz(A1918,$A$3,Param!$B$5,Param!$C$5,Param!$D$5,Param!$E$5,Param!$B$6,Param!$C$6,Param!$D$6,Param!$E$6)*100</f>
        <v>42</v>
      </c>
      <c r="F1918" s="13">
        <f>soli3(C1918,$A$3,Param!$J$4,Param!$J$5,Param!$J$6)</f>
        <v>3893.94</v>
      </c>
      <c r="G1918" s="3">
        <f>soli3grenz(C1918,$A$3,Param!$J$4,Param!$J$5,Param!$J$6)*100</f>
        <v>5.5</v>
      </c>
      <c r="H1918" s="13">
        <f t="shared" si="700"/>
        <v>74692.94</v>
      </c>
      <c r="I1918" s="3">
        <f t="shared" si="723"/>
        <v>39.147243186582806</v>
      </c>
      <c r="J1918" s="13">
        <f t="shared" si="701"/>
        <v>44.309999999999995</v>
      </c>
      <c r="K1918" s="13">
        <f>tarifest3(A1918,$A$3,Param!$B$10,Param!$C$10,Param!$D$10,Param!$E$10,Param!$B$11,Param!$C$11,Param!$D$11,Param!$E$11)</f>
        <v>75145</v>
      </c>
      <c r="L1918" s="3">
        <f t="shared" si="710"/>
        <v>39.384171907756816</v>
      </c>
      <c r="M1918" s="3">
        <f>tarifest3grenz(A1918,$A$3,Param!$B$10,Param!$C$10,Param!$D$10,Param!$E$10,Param!$B$11,Param!$C$11,Param!$D$11,Param!$E$11)*100</f>
        <v>42</v>
      </c>
      <c r="N1918" s="3">
        <f t="shared" si="711"/>
        <v>60745</v>
      </c>
      <c r="O1918" s="3">
        <f t="shared" si="712"/>
        <v>31.837002096436056</v>
      </c>
      <c r="P1918" s="13">
        <f t="shared" si="702"/>
        <v>133560</v>
      </c>
      <c r="Q1918" s="13">
        <f t="shared" si="713"/>
        <v>0</v>
      </c>
      <c r="R1918" s="13">
        <f>tarifest3(A1918-$K$3,$A$3,Param!$B$10,Param!$C$10,Param!$D$10,Param!$E$10,Param!$B$11,Param!$C$11,Param!$D$11,Param!$E$11)</f>
        <v>66505</v>
      </c>
      <c r="S1918" s="3">
        <f t="shared" si="714"/>
        <v>34.85587002096436</v>
      </c>
      <c r="T1918" s="3">
        <f>IF(A1918&lt;$K$3,$K$2,tarifest3grenz(A1918-$K$3,$A$3,Param!$B$10,Param!$C$10,Param!$D$10,Param!$E$10,Param!$B$11,Param!$C$11,Param!$D$11,Param!$E$11))*100</f>
        <v>42</v>
      </c>
      <c r="U1918" s="3">
        <f>MAX(K1918-tarifest3($K$3,$A$3,Param!$B$10,Param!$C$10,Param!$D$10,Param!$E$10,Param!$B$11,Param!$C$11,Param!$D$11,Param!$E$11),0)</f>
        <v>69915</v>
      </c>
      <c r="V1918" s="3">
        <f t="shared" si="715"/>
        <v>36.643081761006293</v>
      </c>
      <c r="W1918" s="3">
        <f t="shared" si="716"/>
        <v>42</v>
      </c>
      <c r="X1918" s="3">
        <f>soli3grenz(K1918,$A$3,Param!$J$9,Param!$J$10,Param!$J$11)*100</f>
        <v>5.5</v>
      </c>
      <c r="Y1918" s="13">
        <f t="shared" si="703"/>
        <v>69915</v>
      </c>
      <c r="Z1918" s="3">
        <f t="shared" si="717"/>
        <v>36.643081761006293</v>
      </c>
      <c r="AA1918" s="13">
        <f t="shared" si="704"/>
        <v>42</v>
      </c>
      <c r="AB1918" s="13">
        <f t="shared" si="705"/>
        <v>-4777.9400000000023</v>
      </c>
      <c r="AC1918" s="13">
        <f t="shared" si="706"/>
        <v>-2.5041614255765126</v>
      </c>
      <c r="AD1918" s="13">
        <f t="shared" si="707"/>
        <v>-2.3099999999999952</v>
      </c>
      <c r="AE1918" s="3">
        <f t="shared" si="708"/>
        <v>0</v>
      </c>
      <c r="AF1918" s="13">
        <f t="shared" si="721"/>
        <v>4777.9400000000023</v>
      </c>
      <c r="AG1918" s="13">
        <f t="shared" si="718"/>
        <v>2.5041614255765126</v>
      </c>
      <c r="AH1918" s="13">
        <f t="shared" si="722"/>
        <v>2.5041614255765126</v>
      </c>
    </row>
    <row r="1919" spans="1:34" x14ac:dyDescent="0.2">
      <c r="A1919" s="8">
        <f t="shared" si="719"/>
        <v>190900</v>
      </c>
      <c r="B1919" s="9">
        <f t="shared" si="720"/>
        <v>190.9</v>
      </c>
      <c r="C1919" s="13">
        <f>tarifest3(A1919,$A$3,Param!$B$5,Param!$C$5,Param!$D$5,Param!$E$5,Param!$B$6,Param!$C$6,Param!$D$6,Param!$E$6)</f>
        <v>70841</v>
      </c>
      <c r="D1919" s="3">
        <f t="shared" si="709"/>
        <v>37.108957569408069</v>
      </c>
      <c r="E1919" s="3">
        <f>tarifest3grenz(A1919,$A$3,Param!$B$5,Param!$C$5,Param!$D$5,Param!$E$5,Param!$B$6,Param!$C$6,Param!$D$6,Param!$E$6)*100</f>
        <v>42</v>
      </c>
      <c r="F1919" s="13">
        <f>soli3(C1919,$A$3,Param!$J$4,Param!$J$5,Param!$J$6)</f>
        <v>3896.25</v>
      </c>
      <c r="G1919" s="3">
        <f>soli3grenz(C1919,$A$3,Param!$J$4,Param!$J$5,Param!$J$6)*100</f>
        <v>5.5</v>
      </c>
      <c r="H1919" s="13">
        <f t="shared" si="700"/>
        <v>74737.25</v>
      </c>
      <c r="I1919" s="3">
        <f t="shared" si="723"/>
        <v>39.14994761655317</v>
      </c>
      <c r="J1919" s="13">
        <f t="shared" si="701"/>
        <v>44.309999999999995</v>
      </c>
      <c r="K1919" s="13">
        <f>tarifest3(A1919,$A$3,Param!$B$10,Param!$C$10,Param!$D$10,Param!$E$10,Param!$B$11,Param!$C$11,Param!$D$11,Param!$E$11)</f>
        <v>75187</v>
      </c>
      <c r="L1919" s="3">
        <f t="shared" si="710"/>
        <v>39.385542168674696</v>
      </c>
      <c r="M1919" s="3">
        <f>tarifest3grenz(A1919,$A$3,Param!$B$10,Param!$C$10,Param!$D$10,Param!$E$10,Param!$B$11,Param!$C$11,Param!$D$11,Param!$E$11)*100</f>
        <v>42</v>
      </c>
      <c r="N1919" s="3">
        <f t="shared" si="711"/>
        <v>60787</v>
      </c>
      <c r="O1919" s="3">
        <f t="shared" si="712"/>
        <v>31.842325825039286</v>
      </c>
      <c r="P1919" s="13">
        <f t="shared" si="702"/>
        <v>133630</v>
      </c>
      <c r="Q1919" s="13">
        <f t="shared" si="713"/>
        <v>0</v>
      </c>
      <c r="R1919" s="13">
        <f>tarifest3(A1919-$K$3,$A$3,Param!$B$10,Param!$C$10,Param!$D$10,Param!$E$10,Param!$B$11,Param!$C$11,Param!$D$11,Param!$E$11)</f>
        <v>66547</v>
      </c>
      <c r="S1919" s="3">
        <f t="shared" si="714"/>
        <v>34.859612362493451</v>
      </c>
      <c r="T1919" s="3">
        <f>IF(A1919&lt;$K$3,$K$2,tarifest3grenz(A1919-$K$3,$A$3,Param!$B$10,Param!$C$10,Param!$D$10,Param!$E$10,Param!$B$11,Param!$C$11,Param!$D$11,Param!$E$11))*100</f>
        <v>42</v>
      </c>
      <c r="U1919" s="3">
        <f>MAX(K1919-tarifest3($K$3,$A$3,Param!$B$10,Param!$C$10,Param!$D$10,Param!$E$10,Param!$B$11,Param!$C$11,Param!$D$11,Param!$E$11),0)</f>
        <v>69957</v>
      </c>
      <c r="V1919" s="3">
        <f t="shared" si="715"/>
        <v>36.645887899423784</v>
      </c>
      <c r="W1919" s="3">
        <f t="shared" si="716"/>
        <v>42</v>
      </c>
      <c r="X1919" s="3">
        <f>soli3grenz(K1919,$A$3,Param!$J$9,Param!$J$10,Param!$J$11)*100</f>
        <v>5.5</v>
      </c>
      <c r="Y1919" s="13">
        <f t="shared" si="703"/>
        <v>69957</v>
      </c>
      <c r="Z1919" s="3">
        <f t="shared" si="717"/>
        <v>36.645887899423784</v>
      </c>
      <c r="AA1919" s="13">
        <f t="shared" si="704"/>
        <v>42</v>
      </c>
      <c r="AB1919" s="13">
        <f t="shared" si="705"/>
        <v>-4780.25</v>
      </c>
      <c r="AC1919" s="13">
        <f t="shared" si="706"/>
        <v>-2.5040597171293868</v>
      </c>
      <c r="AD1919" s="13">
        <f t="shared" si="707"/>
        <v>-2.3099999999999952</v>
      </c>
      <c r="AE1919" s="3">
        <f t="shared" si="708"/>
        <v>0</v>
      </c>
      <c r="AF1919" s="13">
        <f t="shared" si="721"/>
        <v>4780.25</v>
      </c>
      <c r="AG1919" s="13">
        <f t="shared" si="718"/>
        <v>2.5040597171293868</v>
      </c>
      <c r="AH1919" s="13">
        <f t="shared" si="722"/>
        <v>2.5040597171293868</v>
      </c>
    </row>
    <row r="1920" spans="1:34" x14ac:dyDescent="0.2">
      <c r="A1920" s="8">
        <f t="shared" si="719"/>
        <v>191000</v>
      </c>
      <c r="B1920" s="9">
        <f t="shared" si="720"/>
        <v>191</v>
      </c>
      <c r="C1920" s="13">
        <f>tarifest3(A1920,$A$3,Param!$B$5,Param!$C$5,Param!$D$5,Param!$E$5,Param!$B$6,Param!$C$6,Param!$D$6,Param!$E$6)</f>
        <v>70883</v>
      </c>
      <c r="D1920" s="3">
        <f t="shared" si="709"/>
        <v>37.111518324607331</v>
      </c>
      <c r="E1920" s="3">
        <f>tarifest3grenz(A1920,$A$3,Param!$B$5,Param!$C$5,Param!$D$5,Param!$E$5,Param!$B$6,Param!$C$6,Param!$D$6,Param!$E$6)*100</f>
        <v>42</v>
      </c>
      <c r="F1920" s="13">
        <f>soli3(C1920,$A$3,Param!$J$4,Param!$J$5,Param!$J$6)</f>
        <v>3898.56</v>
      </c>
      <c r="G1920" s="3">
        <f>soli3grenz(C1920,$A$3,Param!$J$4,Param!$J$5,Param!$J$6)*100</f>
        <v>5.5</v>
      </c>
      <c r="H1920" s="13">
        <f t="shared" si="700"/>
        <v>74781.56</v>
      </c>
      <c r="I1920" s="3">
        <f t="shared" si="723"/>
        <v>39.152649214659682</v>
      </c>
      <c r="J1920" s="13">
        <f t="shared" si="701"/>
        <v>44.309999999999995</v>
      </c>
      <c r="K1920" s="13">
        <f>tarifest3(A1920,$A$3,Param!$B$10,Param!$C$10,Param!$D$10,Param!$E$10,Param!$B$11,Param!$C$11,Param!$D$11,Param!$E$11)</f>
        <v>75229</v>
      </c>
      <c r="L1920" s="3">
        <f t="shared" si="710"/>
        <v>39.386910994764399</v>
      </c>
      <c r="M1920" s="3">
        <f>tarifest3grenz(A1920,$A$3,Param!$B$10,Param!$C$10,Param!$D$10,Param!$E$10,Param!$B$11,Param!$C$11,Param!$D$11,Param!$E$11)*100</f>
        <v>42</v>
      </c>
      <c r="N1920" s="3">
        <f t="shared" si="711"/>
        <v>60829</v>
      </c>
      <c r="O1920" s="3">
        <f t="shared" si="712"/>
        <v>31.847643979057594</v>
      </c>
      <c r="P1920" s="13">
        <f t="shared" si="702"/>
        <v>133700</v>
      </c>
      <c r="Q1920" s="13">
        <f t="shared" si="713"/>
        <v>0</v>
      </c>
      <c r="R1920" s="13">
        <f>tarifest3(A1920-$K$3,$A$3,Param!$B$10,Param!$C$10,Param!$D$10,Param!$E$10,Param!$B$11,Param!$C$11,Param!$D$11,Param!$E$11)</f>
        <v>66589</v>
      </c>
      <c r="S1920" s="3">
        <f t="shared" si="714"/>
        <v>34.863350785340316</v>
      </c>
      <c r="T1920" s="3">
        <f>IF(A1920&lt;$K$3,$K$2,tarifest3grenz(A1920-$K$3,$A$3,Param!$B$10,Param!$C$10,Param!$D$10,Param!$E$10,Param!$B$11,Param!$C$11,Param!$D$11,Param!$E$11))*100</f>
        <v>42</v>
      </c>
      <c r="U1920" s="3">
        <f>MAX(K1920-tarifest3($K$3,$A$3,Param!$B$10,Param!$C$10,Param!$D$10,Param!$E$10,Param!$B$11,Param!$C$11,Param!$D$11,Param!$E$11),0)</f>
        <v>69999</v>
      </c>
      <c r="V1920" s="3">
        <f t="shared" si="715"/>
        <v>36.648691099476437</v>
      </c>
      <c r="W1920" s="3">
        <f t="shared" si="716"/>
        <v>42</v>
      </c>
      <c r="X1920" s="3">
        <f>soli3grenz(K1920,$A$3,Param!$J$9,Param!$J$10,Param!$J$11)*100</f>
        <v>5.5</v>
      </c>
      <c r="Y1920" s="13">
        <f t="shared" si="703"/>
        <v>69999</v>
      </c>
      <c r="Z1920" s="3">
        <f t="shared" si="717"/>
        <v>36.648691099476437</v>
      </c>
      <c r="AA1920" s="13">
        <f t="shared" si="704"/>
        <v>42</v>
      </c>
      <c r="AB1920" s="13">
        <f t="shared" si="705"/>
        <v>-4782.5599999999977</v>
      </c>
      <c r="AC1920" s="13">
        <f t="shared" si="706"/>
        <v>-2.5039581151832451</v>
      </c>
      <c r="AD1920" s="13">
        <f t="shared" si="707"/>
        <v>-2.3099999999999952</v>
      </c>
      <c r="AE1920" s="3">
        <f t="shared" si="708"/>
        <v>0</v>
      </c>
      <c r="AF1920" s="13">
        <f t="shared" si="721"/>
        <v>4782.5599999999977</v>
      </c>
      <c r="AG1920" s="13">
        <f t="shared" si="718"/>
        <v>2.5039581151832451</v>
      </c>
      <c r="AH1920" s="13">
        <f t="shared" si="722"/>
        <v>2.5039581151832451</v>
      </c>
    </row>
    <row r="1921" spans="1:34" x14ac:dyDescent="0.2">
      <c r="A1921" s="8">
        <f t="shared" si="719"/>
        <v>191100</v>
      </c>
      <c r="B1921" s="9">
        <f t="shared" si="720"/>
        <v>191.1</v>
      </c>
      <c r="C1921" s="13">
        <f>tarifest3(A1921,$A$3,Param!$B$5,Param!$C$5,Param!$D$5,Param!$E$5,Param!$B$6,Param!$C$6,Param!$D$6,Param!$E$6)</f>
        <v>70925</v>
      </c>
      <c r="D1921" s="3">
        <f t="shared" si="709"/>
        <v>37.114076399790683</v>
      </c>
      <c r="E1921" s="3">
        <f>tarifest3grenz(A1921,$A$3,Param!$B$5,Param!$C$5,Param!$D$5,Param!$E$5,Param!$B$6,Param!$C$6,Param!$D$6,Param!$E$6)*100</f>
        <v>42</v>
      </c>
      <c r="F1921" s="13">
        <f>soli3(C1921,$A$3,Param!$J$4,Param!$J$5,Param!$J$6)</f>
        <v>3900.87</v>
      </c>
      <c r="G1921" s="3">
        <f>soli3grenz(C1921,$A$3,Param!$J$4,Param!$J$5,Param!$J$6)*100</f>
        <v>5.5</v>
      </c>
      <c r="H1921" s="13">
        <f t="shared" si="700"/>
        <v>74825.87</v>
      </c>
      <c r="I1921" s="3">
        <f t="shared" si="723"/>
        <v>39.15534798534798</v>
      </c>
      <c r="J1921" s="13">
        <f t="shared" si="701"/>
        <v>44.309999999999995</v>
      </c>
      <c r="K1921" s="13">
        <f>tarifest3(A1921,$A$3,Param!$B$10,Param!$C$10,Param!$D$10,Param!$E$10,Param!$B$11,Param!$C$11,Param!$D$11,Param!$E$11)</f>
        <v>75271</v>
      </c>
      <c r="L1921" s="3">
        <f t="shared" si="710"/>
        <v>39.388278388278387</v>
      </c>
      <c r="M1921" s="3">
        <f>tarifest3grenz(A1921,$A$3,Param!$B$10,Param!$C$10,Param!$D$10,Param!$E$10,Param!$B$11,Param!$C$11,Param!$D$11,Param!$E$11)*100</f>
        <v>42</v>
      </c>
      <c r="N1921" s="3">
        <f t="shared" si="711"/>
        <v>60871</v>
      </c>
      <c r="O1921" s="3">
        <f t="shared" si="712"/>
        <v>31.852956567242281</v>
      </c>
      <c r="P1921" s="13">
        <f t="shared" si="702"/>
        <v>133770</v>
      </c>
      <c r="Q1921" s="13">
        <f t="shared" si="713"/>
        <v>0</v>
      </c>
      <c r="R1921" s="13">
        <f>tarifest3(A1921-$K$3,$A$3,Param!$B$10,Param!$C$10,Param!$D$10,Param!$E$10,Param!$B$11,Param!$C$11,Param!$D$11,Param!$E$11)</f>
        <v>66631</v>
      </c>
      <c r="S1921" s="3">
        <f t="shared" si="714"/>
        <v>34.867085295656722</v>
      </c>
      <c r="T1921" s="3">
        <f>IF(A1921&lt;$K$3,$K$2,tarifest3grenz(A1921-$K$3,$A$3,Param!$B$10,Param!$C$10,Param!$D$10,Param!$E$10,Param!$B$11,Param!$C$11,Param!$D$11,Param!$E$11))*100</f>
        <v>42</v>
      </c>
      <c r="U1921" s="3">
        <f>MAX(K1921-tarifest3($K$3,$A$3,Param!$B$10,Param!$C$10,Param!$D$10,Param!$E$10,Param!$B$11,Param!$C$11,Param!$D$11,Param!$E$11),0)</f>
        <v>70041</v>
      </c>
      <c r="V1921" s="3">
        <f t="shared" si="715"/>
        <v>36.651491365777076</v>
      </c>
      <c r="W1921" s="3">
        <f t="shared" si="716"/>
        <v>42</v>
      </c>
      <c r="X1921" s="3">
        <f>soli3grenz(K1921,$A$3,Param!$J$9,Param!$J$10,Param!$J$11)*100</f>
        <v>5.5</v>
      </c>
      <c r="Y1921" s="13">
        <f t="shared" si="703"/>
        <v>70041</v>
      </c>
      <c r="Z1921" s="3">
        <f t="shared" si="717"/>
        <v>36.651491365777076</v>
      </c>
      <c r="AA1921" s="13">
        <f t="shared" si="704"/>
        <v>42</v>
      </c>
      <c r="AB1921" s="13">
        <f t="shared" si="705"/>
        <v>-4784.8699999999953</v>
      </c>
      <c r="AC1921" s="13">
        <f t="shared" si="706"/>
        <v>-2.5038566195709038</v>
      </c>
      <c r="AD1921" s="13">
        <f t="shared" si="707"/>
        <v>-2.3099999999999952</v>
      </c>
      <c r="AE1921" s="3">
        <f t="shared" si="708"/>
        <v>0</v>
      </c>
      <c r="AF1921" s="13">
        <f t="shared" si="721"/>
        <v>4784.8699999999953</v>
      </c>
      <c r="AG1921" s="13">
        <f t="shared" si="718"/>
        <v>2.5038566195709038</v>
      </c>
      <c r="AH1921" s="13">
        <f t="shared" si="722"/>
        <v>2.5038566195709038</v>
      </c>
    </row>
    <row r="1922" spans="1:34" x14ac:dyDescent="0.2">
      <c r="A1922" s="8">
        <f t="shared" si="719"/>
        <v>191200</v>
      </c>
      <c r="B1922" s="9">
        <f t="shared" si="720"/>
        <v>191.2</v>
      </c>
      <c r="C1922" s="13">
        <f>tarifest3(A1922,$A$3,Param!$B$5,Param!$C$5,Param!$D$5,Param!$E$5,Param!$B$6,Param!$C$6,Param!$D$6,Param!$E$6)</f>
        <v>70967</v>
      </c>
      <c r="D1922" s="3">
        <f t="shared" si="709"/>
        <v>37.11663179916318</v>
      </c>
      <c r="E1922" s="3">
        <f>tarifest3grenz(A1922,$A$3,Param!$B$5,Param!$C$5,Param!$D$5,Param!$E$5,Param!$B$6,Param!$C$6,Param!$D$6,Param!$E$6)*100</f>
        <v>42</v>
      </c>
      <c r="F1922" s="13">
        <f>soli3(C1922,$A$3,Param!$J$4,Param!$J$5,Param!$J$6)</f>
        <v>3903.18</v>
      </c>
      <c r="G1922" s="3">
        <f>soli3grenz(C1922,$A$3,Param!$J$4,Param!$J$5,Param!$J$6)*100</f>
        <v>5.5</v>
      </c>
      <c r="H1922" s="13">
        <f t="shared" si="700"/>
        <v>74870.179999999993</v>
      </c>
      <c r="I1922" s="3">
        <f t="shared" si="723"/>
        <v>39.158043933054387</v>
      </c>
      <c r="J1922" s="13">
        <f t="shared" si="701"/>
        <v>44.309999999999995</v>
      </c>
      <c r="K1922" s="13">
        <f>tarifest3(A1922,$A$3,Param!$B$10,Param!$C$10,Param!$D$10,Param!$E$10,Param!$B$11,Param!$C$11,Param!$D$11,Param!$E$11)</f>
        <v>75313</v>
      </c>
      <c r="L1922" s="3">
        <f t="shared" si="710"/>
        <v>39.38964435146444</v>
      </c>
      <c r="M1922" s="3">
        <f>tarifest3grenz(A1922,$A$3,Param!$B$10,Param!$C$10,Param!$D$10,Param!$E$10,Param!$B$11,Param!$C$11,Param!$D$11,Param!$E$11)*100</f>
        <v>42</v>
      </c>
      <c r="N1922" s="3">
        <f t="shared" si="711"/>
        <v>60913</v>
      </c>
      <c r="O1922" s="3">
        <f t="shared" si="712"/>
        <v>31.85826359832636</v>
      </c>
      <c r="P1922" s="13">
        <f t="shared" si="702"/>
        <v>133840</v>
      </c>
      <c r="Q1922" s="13">
        <f t="shared" si="713"/>
        <v>0</v>
      </c>
      <c r="R1922" s="13">
        <f>tarifest3(A1922-$K$3,$A$3,Param!$B$10,Param!$C$10,Param!$D$10,Param!$E$10,Param!$B$11,Param!$C$11,Param!$D$11,Param!$E$11)</f>
        <v>66673</v>
      </c>
      <c r="S1922" s="3">
        <f t="shared" si="714"/>
        <v>34.870815899581594</v>
      </c>
      <c r="T1922" s="3">
        <f>IF(A1922&lt;$K$3,$K$2,tarifest3grenz(A1922-$K$3,$A$3,Param!$B$10,Param!$C$10,Param!$D$10,Param!$E$10,Param!$B$11,Param!$C$11,Param!$D$11,Param!$E$11))*100</f>
        <v>42</v>
      </c>
      <c r="U1922" s="3">
        <f>MAX(K1922-tarifest3($K$3,$A$3,Param!$B$10,Param!$C$10,Param!$D$10,Param!$E$10,Param!$B$11,Param!$C$11,Param!$D$11,Param!$E$11),0)</f>
        <v>70083</v>
      </c>
      <c r="V1922" s="3">
        <f t="shared" si="715"/>
        <v>36.654288702928874</v>
      </c>
      <c r="W1922" s="3">
        <f t="shared" si="716"/>
        <v>42</v>
      </c>
      <c r="X1922" s="3">
        <f>soli3grenz(K1922,$A$3,Param!$J$9,Param!$J$10,Param!$J$11)*100</f>
        <v>5.5</v>
      </c>
      <c r="Y1922" s="13">
        <f t="shared" si="703"/>
        <v>70083</v>
      </c>
      <c r="Z1922" s="3">
        <f t="shared" si="717"/>
        <v>36.654288702928874</v>
      </c>
      <c r="AA1922" s="13">
        <f t="shared" si="704"/>
        <v>42</v>
      </c>
      <c r="AB1922" s="13">
        <f t="shared" si="705"/>
        <v>-4787.179999999993</v>
      </c>
      <c r="AC1922" s="13">
        <f t="shared" si="706"/>
        <v>-2.5037552301255133</v>
      </c>
      <c r="AD1922" s="13">
        <f t="shared" si="707"/>
        <v>-2.3099999999999952</v>
      </c>
      <c r="AE1922" s="3">
        <f t="shared" si="708"/>
        <v>0</v>
      </c>
      <c r="AF1922" s="13">
        <f t="shared" si="721"/>
        <v>4787.179999999993</v>
      </c>
      <c r="AG1922" s="13">
        <f t="shared" si="718"/>
        <v>2.5037552301255133</v>
      </c>
      <c r="AH1922" s="13">
        <f t="shared" si="722"/>
        <v>2.5037552301255133</v>
      </c>
    </row>
    <row r="1923" spans="1:34" x14ac:dyDescent="0.2">
      <c r="A1923" s="8">
        <f t="shared" si="719"/>
        <v>191300</v>
      </c>
      <c r="B1923" s="9">
        <f t="shared" si="720"/>
        <v>191.3</v>
      </c>
      <c r="C1923" s="13">
        <f>tarifest3(A1923,$A$3,Param!$B$5,Param!$C$5,Param!$D$5,Param!$E$5,Param!$B$6,Param!$C$6,Param!$D$6,Param!$E$6)</f>
        <v>71009</v>
      </c>
      <c r="D1923" s="3">
        <f t="shared" si="709"/>
        <v>37.119184526921067</v>
      </c>
      <c r="E1923" s="3">
        <f>tarifest3grenz(A1923,$A$3,Param!$B$5,Param!$C$5,Param!$D$5,Param!$E$5,Param!$B$6,Param!$C$6,Param!$D$6,Param!$E$6)*100</f>
        <v>42</v>
      </c>
      <c r="F1923" s="13">
        <f>soli3(C1923,$A$3,Param!$J$4,Param!$J$5,Param!$J$6)</f>
        <v>3905.49</v>
      </c>
      <c r="G1923" s="3">
        <f>soli3grenz(C1923,$A$3,Param!$J$4,Param!$J$5,Param!$J$6)*100</f>
        <v>5.5</v>
      </c>
      <c r="H1923" s="13">
        <f t="shared" si="700"/>
        <v>74914.490000000005</v>
      </c>
      <c r="I1923" s="3">
        <f t="shared" si="723"/>
        <v>39.160737062205961</v>
      </c>
      <c r="J1923" s="13">
        <f t="shared" si="701"/>
        <v>44.309999999999995</v>
      </c>
      <c r="K1923" s="13">
        <f>tarifest3(A1923,$A$3,Param!$B$10,Param!$C$10,Param!$D$10,Param!$E$10,Param!$B$11,Param!$C$11,Param!$D$11,Param!$E$11)</f>
        <v>75355</v>
      </c>
      <c r="L1923" s="3">
        <f t="shared" si="710"/>
        <v>39.391008886565601</v>
      </c>
      <c r="M1923" s="3">
        <f>tarifest3grenz(A1923,$A$3,Param!$B$10,Param!$C$10,Param!$D$10,Param!$E$10,Param!$B$11,Param!$C$11,Param!$D$11,Param!$E$11)*100</f>
        <v>42</v>
      </c>
      <c r="N1923" s="3">
        <f t="shared" si="711"/>
        <v>60955</v>
      </c>
      <c r="O1923" s="3">
        <f t="shared" si="712"/>
        <v>31.863565081024568</v>
      </c>
      <c r="P1923" s="13">
        <f t="shared" si="702"/>
        <v>133910</v>
      </c>
      <c r="Q1923" s="13">
        <f t="shared" si="713"/>
        <v>0</v>
      </c>
      <c r="R1923" s="13">
        <f>tarifest3(A1923-$K$3,$A$3,Param!$B$10,Param!$C$10,Param!$D$10,Param!$E$10,Param!$B$11,Param!$C$11,Param!$D$11,Param!$E$11)</f>
        <v>66715</v>
      </c>
      <c r="S1923" s="3">
        <f t="shared" si="714"/>
        <v>34.874542603240982</v>
      </c>
      <c r="T1923" s="3">
        <f>IF(A1923&lt;$K$3,$K$2,tarifest3grenz(A1923-$K$3,$A$3,Param!$B$10,Param!$C$10,Param!$D$10,Param!$E$10,Param!$B$11,Param!$C$11,Param!$D$11,Param!$E$11))*100</f>
        <v>42</v>
      </c>
      <c r="U1923" s="3">
        <f>MAX(K1923-tarifest3($K$3,$A$3,Param!$B$10,Param!$C$10,Param!$D$10,Param!$E$10,Param!$B$11,Param!$C$11,Param!$D$11,Param!$E$11),0)</f>
        <v>70125</v>
      </c>
      <c r="V1923" s="3">
        <f t="shared" si="715"/>
        <v>36.657083115525353</v>
      </c>
      <c r="W1923" s="3">
        <f t="shared" si="716"/>
        <v>42</v>
      </c>
      <c r="X1923" s="3">
        <f>soli3grenz(K1923,$A$3,Param!$J$9,Param!$J$10,Param!$J$11)*100</f>
        <v>5.5</v>
      </c>
      <c r="Y1923" s="13">
        <f t="shared" si="703"/>
        <v>70125</v>
      </c>
      <c r="Z1923" s="3">
        <f t="shared" si="717"/>
        <v>36.657083115525353</v>
      </c>
      <c r="AA1923" s="13">
        <f t="shared" si="704"/>
        <v>42</v>
      </c>
      <c r="AB1923" s="13">
        <f t="shared" si="705"/>
        <v>-4789.4900000000052</v>
      </c>
      <c r="AC1923" s="13">
        <f t="shared" si="706"/>
        <v>-2.5036539466806076</v>
      </c>
      <c r="AD1923" s="13">
        <f t="shared" si="707"/>
        <v>-2.3099999999999952</v>
      </c>
      <c r="AE1923" s="3">
        <f t="shared" si="708"/>
        <v>0</v>
      </c>
      <c r="AF1923" s="13">
        <f t="shared" si="721"/>
        <v>4789.4900000000052</v>
      </c>
      <c r="AG1923" s="13">
        <f t="shared" si="718"/>
        <v>2.5036539466806076</v>
      </c>
      <c r="AH1923" s="13">
        <f t="shared" si="722"/>
        <v>2.5036539466806076</v>
      </c>
    </row>
    <row r="1924" spans="1:34" x14ac:dyDescent="0.2">
      <c r="A1924" s="8">
        <f t="shared" si="719"/>
        <v>191400</v>
      </c>
      <c r="B1924" s="9">
        <f t="shared" si="720"/>
        <v>191.4</v>
      </c>
      <c r="C1924" s="13">
        <f>tarifest3(A1924,$A$3,Param!$B$5,Param!$C$5,Param!$D$5,Param!$E$5,Param!$B$6,Param!$C$6,Param!$D$6,Param!$E$6)</f>
        <v>71051</v>
      </c>
      <c r="D1924" s="3">
        <f t="shared" si="709"/>
        <v>37.121734587251829</v>
      </c>
      <c r="E1924" s="3">
        <f>tarifest3grenz(A1924,$A$3,Param!$B$5,Param!$C$5,Param!$D$5,Param!$E$5,Param!$B$6,Param!$C$6,Param!$D$6,Param!$E$6)*100</f>
        <v>42</v>
      </c>
      <c r="F1924" s="13">
        <f>soli3(C1924,$A$3,Param!$J$4,Param!$J$5,Param!$J$6)</f>
        <v>3907.8</v>
      </c>
      <c r="G1924" s="3">
        <f>soli3grenz(C1924,$A$3,Param!$J$4,Param!$J$5,Param!$J$6)*100</f>
        <v>5.5</v>
      </c>
      <c r="H1924" s="13">
        <f t="shared" si="700"/>
        <v>74958.8</v>
      </c>
      <c r="I1924" s="3">
        <f t="shared" si="723"/>
        <v>39.163427377220486</v>
      </c>
      <c r="J1924" s="13">
        <f t="shared" si="701"/>
        <v>44.309999999999995</v>
      </c>
      <c r="K1924" s="13">
        <f>tarifest3(A1924,$A$3,Param!$B$10,Param!$C$10,Param!$D$10,Param!$E$10,Param!$B$11,Param!$C$11,Param!$D$11,Param!$E$11)</f>
        <v>75397</v>
      </c>
      <c r="L1924" s="3">
        <f t="shared" si="710"/>
        <v>39.39237199582027</v>
      </c>
      <c r="M1924" s="3">
        <f>tarifest3grenz(A1924,$A$3,Param!$B$10,Param!$C$10,Param!$D$10,Param!$E$10,Param!$B$11,Param!$C$11,Param!$D$11,Param!$E$11)*100</f>
        <v>42</v>
      </c>
      <c r="N1924" s="3">
        <f t="shared" si="711"/>
        <v>60997</v>
      </c>
      <c r="O1924" s="3">
        <f t="shared" si="712"/>
        <v>31.868861024033439</v>
      </c>
      <c r="P1924" s="13">
        <f t="shared" si="702"/>
        <v>133980</v>
      </c>
      <c r="Q1924" s="13">
        <f t="shared" si="713"/>
        <v>0</v>
      </c>
      <c r="R1924" s="13">
        <f>tarifest3(A1924-$K$3,$A$3,Param!$B$10,Param!$C$10,Param!$D$10,Param!$E$10,Param!$B$11,Param!$C$11,Param!$D$11,Param!$E$11)</f>
        <v>66757</v>
      </c>
      <c r="S1924" s="3">
        <f t="shared" si="714"/>
        <v>34.878265412748171</v>
      </c>
      <c r="T1924" s="3">
        <f>IF(A1924&lt;$K$3,$K$2,tarifest3grenz(A1924-$K$3,$A$3,Param!$B$10,Param!$C$10,Param!$D$10,Param!$E$10,Param!$B$11,Param!$C$11,Param!$D$11,Param!$E$11))*100</f>
        <v>42</v>
      </c>
      <c r="U1924" s="3">
        <f>MAX(K1924-tarifest3($K$3,$A$3,Param!$B$10,Param!$C$10,Param!$D$10,Param!$E$10,Param!$B$11,Param!$C$11,Param!$D$11,Param!$E$11),0)</f>
        <v>70167</v>
      </c>
      <c r="V1924" s="3">
        <f t="shared" si="715"/>
        <v>36.659874608150474</v>
      </c>
      <c r="W1924" s="3">
        <f t="shared" si="716"/>
        <v>42</v>
      </c>
      <c r="X1924" s="3">
        <f>soli3grenz(K1924,$A$3,Param!$J$9,Param!$J$10,Param!$J$11)*100</f>
        <v>5.5</v>
      </c>
      <c r="Y1924" s="13">
        <f t="shared" si="703"/>
        <v>70167</v>
      </c>
      <c r="Z1924" s="3">
        <f t="shared" si="717"/>
        <v>36.659874608150474</v>
      </c>
      <c r="AA1924" s="13">
        <f t="shared" si="704"/>
        <v>42</v>
      </c>
      <c r="AB1924" s="13">
        <f t="shared" si="705"/>
        <v>-4791.8000000000029</v>
      </c>
      <c r="AC1924" s="13">
        <f t="shared" si="706"/>
        <v>-2.5035527690700121</v>
      </c>
      <c r="AD1924" s="13">
        <f t="shared" si="707"/>
        <v>-2.3099999999999952</v>
      </c>
      <c r="AE1924" s="3">
        <f t="shared" si="708"/>
        <v>0</v>
      </c>
      <c r="AF1924" s="13">
        <f t="shared" si="721"/>
        <v>4791.8000000000029</v>
      </c>
      <c r="AG1924" s="13">
        <f t="shared" si="718"/>
        <v>2.5035527690700121</v>
      </c>
      <c r="AH1924" s="13">
        <f t="shared" si="722"/>
        <v>2.5035527690700121</v>
      </c>
    </row>
    <row r="1925" spans="1:34" x14ac:dyDescent="0.2">
      <c r="A1925" s="8">
        <f t="shared" si="719"/>
        <v>191500</v>
      </c>
      <c r="B1925" s="9">
        <f t="shared" si="720"/>
        <v>191.5</v>
      </c>
      <c r="C1925" s="13">
        <f>tarifest3(A1925,$A$3,Param!$B$5,Param!$C$5,Param!$D$5,Param!$E$5,Param!$B$6,Param!$C$6,Param!$D$6,Param!$E$6)</f>
        <v>71093</v>
      </c>
      <c r="D1925" s="3">
        <f t="shared" si="709"/>
        <v>37.124281984334203</v>
      </c>
      <c r="E1925" s="3">
        <f>tarifest3grenz(A1925,$A$3,Param!$B$5,Param!$C$5,Param!$D$5,Param!$E$5,Param!$B$6,Param!$C$6,Param!$D$6,Param!$E$6)*100</f>
        <v>42</v>
      </c>
      <c r="F1925" s="13">
        <f>soli3(C1925,$A$3,Param!$J$4,Param!$J$5,Param!$J$6)</f>
        <v>3910.11</v>
      </c>
      <c r="G1925" s="3">
        <f>soli3grenz(C1925,$A$3,Param!$J$4,Param!$J$5,Param!$J$6)*100</f>
        <v>5.5</v>
      </c>
      <c r="H1925" s="13">
        <f t="shared" si="700"/>
        <v>75003.11</v>
      </c>
      <c r="I1925" s="3">
        <f t="shared" si="723"/>
        <v>39.166114882506527</v>
      </c>
      <c r="J1925" s="13">
        <f t="shared" si="701"/>
        <v>44.309999999999995</v>
      </c>
      <c r="K1925" s="13">
        <f>tarifest3(A1925,$A$3,Param!$B$10,Param!$C$10,Param!$D$10,Param!$E$10,Param!$B$11,Param!$C$11,Param!$D$11,Param!$E$11)</f>
        <v>75439</v>
      </c>
      <c r="L1925" s="3">
        <f t="shared" si="710"/>
        <v>39.393733681462137</v>
      </c>
      <c r="M1925" s="3">
        <f>tarifest3grenz(A1925,$A$3,Param!$B$10,Param!$C$10,Param!$D$10,Param!$E$10,Param!$B$11,Param!$C$11,Param!$D$11,Param!$E$11)*100</f>
        <v>42</v>
      </c>
      <c r="N1925" s="3">
        <f t="shared" si="711"/>
        <v>61039</v>
      </c>
      <c r="O1925" s="3">
        <f t="shared" si="712"/>
        <v>31.874151436031333</v>
      </c>
      <c r="P1925" s="13">
        <f t="shared" si="702"/>
        <v>134050</v>
      </c>
      <c r="Q1925" s="13">
        <f t="shared" si="713"/>
        <v>0</v>
      </c>
      <c r="R1925" s="13">
        <f>tarifest3(A1925-$K$3,$A$3,Param!$B$10,Param!$C$10,Param!$D$10,Param!$E$10,Param!$B$11,Param!$C$11,Param!$D$11,Param!$E$11)</f>
        <v>66799</v>
      </c>
      <c r="S1925" s="3">
        <f t="shared" si="714"/>
        <v>34.881984334203651</v>
      </c>
      <c r="T1925" s="3">
        <f>IF(A1925&lt;$K$3,$K$2,tarifest3grenz(A1925-$K$3,$A$3,Param!$B$10,Param!$C$10,Param!$D$10,Param!$E$10,Param!$B$11,Param!$C$11,Param!$D$11,Param!$E$11))*100</f>
        <v>42</v>
      </c>
      <c r="U1925" s="3">
        <f>MAX(K1925-tarifest3($K$3,$A$3,Param!$B$10,Param!$C$10,Param!$D$10,Param!$E$10,Param!$B$11,Param!$C$11,Param!$D$11,Param!$E$11),0)</f>
        <v>70209</v>
      </c>
      <c r="V1925" s="3">
        <f t="shared" si="715"/>
        <v>36.662663185378591</v>
      </c>
      <c r="W1925" s="3">
        <f t="shared" si="716"/>
        <v>42</v>
      </c>
      <c r="X1925" s="3">
        <f>soli3grenz(K1925,$A$3,Param!$J$9,Param!$J$10,Param!$J$11)*100</f>
        <v>5.5</v>
      </c>
      <c r="Y1925" s="13">
        <f t="shared" si="703"/>
        <v>70209</v>
      </c>
      <c r="Z1925" s="3">
        <f t="shared" si="717"/>
        <v>36.662663185378591</v>
      </c>
      <c r="AA1925" s="13">
        <f t="shared" si="704"/>
        <v>42</v>
      </c>
      <c r="AB1925" s="13">
        <f t="shared" si="705"/>
        <v>-4794.1100000000006</v>
      </c>
      <c r="AC1925" s="13">
        <f t="shared" si="706"/>
        <v>-2.5034516971279359</v>
      </c>
      <c r="AD1925" s="13">
        <f t="shared" si="707"/>
        <v>-2.3099999999999952</v>
      </c>
      <c r="AE1925" s="3">
        <f t="shared" si="708"/>
        <v>0</v>
      </c>
      <c r="AF1925" s="13">
        <f t="shared" si="721"/>
        <v>4794.1100000000006</v>
      </c>
      <c r="AG1925" s="13">
        <f t="shared" si="718"/>
        <v>2.5034516971279359</v>
      </c>
      <c r="AH1925" s="13">
        <f t="shared" si="722"/>
        <v>2.5034516971279359</v>
      </c>
    </row>
    <row r="1926" spans="1:34" x14ac:dyDescent="0.2">
      <c r="A1926" s="8">
        <f t="shared" si="719"/>
        <v>191600</v>
      </c>
      <c r="B1926" s="9">
        <f t="shared" si="720"/>
        <v>191.6</v>
      </c>
      <c r="C1926" s="13">
        <f>tarifest3(A1926,$A$3,Param!$B$5,Param!$C$5,Param!$D$5,Param!$E$5,Param!$B$6,Param!$C$6,Param!$D$6,Param!$E$6)</f>
        <v>71135</v>
      </c>
      <c r="D1926" s="3">
        <f t="shared" si="709"/>
        <v>37.126826722338201</v>
      </c>
      <c r="E1926" s="3">
        <f>tarifest3grenz(A1926,$A$3,Param!$B$5,Param!$C$5,Param!$D$5,Param!$E$5,Param!$B$6,Param!$C$6,Param!$D$6,Param!$E$6)*100</f>
        <v>42</v>
      </c>
      <c r="F1926" s="13">
        <f>soli3(C1926,$A$3,Param!$J$4,Param!$J$5,Param!$J$6)</f>
        <v>3912.42</v>
      </c>
      <c r="G1926" s="3">
        <f>soli3grenz(C1926,$A$3,Param!$J$4,Param!$J$5,Param!$J$6)*100</f>
        <v>5.5</v>
      </c>
      <c r="H1926" s="13">
        <f t="shared" si="700"/>
        <v>75047.42</v>
      </c>
      <c r="I1926" s="3">
        <f t="shared" si="723"/>
        <v>39.168799582463464</v>
      </c>
      <c r="J1926" s="13">
        <f t="shared" si="701"/>
        <v>44.309999999999995</v>
      </c>
      <c r="K1926" s="13">
        <f>tarifest3(A1926,$A$3,Param!$B$10,Param!$C$10,Param!$D$10,Param!$E$10,Param!$B$11,Param!$C$11,Param!$D$11,Param!$E$11)</f>
        <v>75481</v>
      </c>
      <c r="L1926" s="3">
        <f t="shared" si="710"/>
        <v>39.395093945720248</v>
      </c>
      <c r="M1926" s="3">
        <f>tarifest3grenz(A1926,$A$3,Param!$B$10,Param!$C$10,Param!$D$10,Param!$E$10,Param!$B$11,Param!$C$11,Param!$D$11,Param!$E$11)*100</f>
        <v>42</v>
      </c>
      <c r="N1926" s="3">
        <f t="shared" si="711"/>
        <v>61081</v>
      </c>
      <c r="O1926" s="3">
        <f t="shared" si="712"/>
        <v>31.879436325678494</v>
      </c>
      <c r="P1926" s="13">
        <f t="shared" si="702"/>
        <v>134120</v>
      </c>
      <c r="Q1926" s="13">
        <f t="shared" si="713"/>
        <v>0</v>
      </c>
      <c r="R1926" s="13">
        <f>tarifest3(A1926-$K$3,$A$3,Param!$B$10,Param!$C$10,Param!$D$10,Param!$E$10,Param!$B$11,Param!$C$11,Param!$D$11,Param!$E$11)</f>
        <v>66841</v>
      </c>
      <c r="S1926" s="3">
        <f t="shared" si="714"/>
        <v>34.885699373695203</v>
      </c>
      <c r="T1926" s="3">
        <f>IF(A1926&lt;$K$3,$K$2,tarifest3grenz(A1926-$K$3,$A$3,Param!$B$10,Param!$C$10,Param!$D$10,Param!$E$10,Param!$B$11,Param!$C$11,Param!$D$11,Param!$E$11))*100</f>
        <v>42</v>
      </c>
      <c r="U1926" s="3">
        <f>MAX(K1926-tarifest3($K$3,$A$3,Param!$B$10,Param!$C$10,Param!$D$10,Param!$E$10,Param!$B$11,Param!$C$11,Param!$D$11,Param!$E$11),0)</f>
        <v>70251</v>
      </c>
      <c r="V1926" s="3">
        <f t="shared" si="715"/>
        <v>36.665448851774528</v>
      </c>
      <c r="W1926" s="3">
        <f t="shared" si="716"/>
        <v>42</v>
      </c>
      <c r="X1926" s="3">
        <f>soli3grenz(K1926,$A$3,Param!$J$9,Param!$J$10,Param!$J$11)*100</f>
        <v>5.5</v>
      </c>
      <c r="Y1926" s="13">
        <f t="shared" si="703"/>
        <v>70251</v>
      </c>
      <c r="Z1926" s="3">
        <f t="shared" si="717"/>
        <v>36.665448851774528</v>
      </c>
      <c r="AA1926" s="13">
        <f t="shared" si="704"/>
        <v>42</v>
      </c>
      <c r="AB1926" s="13">
        <f t="shared" si="705"/>
        <v>-4796.4199999999983</v>
      </c>
      <c r="AC1926" s="13">
        <f t="shared" si="706"/>
        <v>-2.5033507306889362</v>
      </c>
      <c r="AD1926" s="13">
        <f t="shared" si="707"/>
        <v>-2.3099999999999952</v>
      </c>
      <c r="AE1926" s="3">
        <f t="shared" si="708"/>
        <v>0</v>
      </c>
      <c r="AF1926" s="13">
        <f t="shared" si="721"/>
        <v>4796.4199999999983</v>
      </c>
      <c r="AG1926" s="13">
        <f t="shared" si="718"/>
        <v>2.5033507306889362</v>
      </c>
      <c r="AH1926" s="13">
        <f t="shared" si="722"/>
        <v>2.5033507306889362</v>
      </c>
    </row>
    <row r="1927" spans="1:34" x14ac:dyDescent="0.2">
      <c r="A1927" s="8">
        <f t="shared" si="719"/>
        <v>191700</v>
      </c>
      <c r="B1927" s="9">
        <f t="shared" si="720"/>
        <v>191.7</v>
      </c>
      <c r="C1927" s="13">
        <f>tarifest3(A1927,$A$3,Param!$B$5,Param!$C$5,Param!$D$5,Param!$E$5,Param!$B$6,Param!$C$6,Param!$D$6,Param!$E$6)</f>
        <v>71177</v>
      </c>
      <c r="D1927" s="3">
        <f t="shared" si="709"/>
        <v>37.129368805425145</v>
      </c>
      <c r="E1927" s="3">
        <f>tarifest3grenz(A1927,$A$3,Param!$B$5,Param!$C$5,Param!$D$5,Param!$E$5,Param!$B$6,Param!$C$6,Param!$D$6,Param!$E$6)*100</f>
        <v>42</v>
      </c>
      <c r="F1927" s="13">
        <f>soli3(C1927,$A$3,Param!$J$4,Param!$J$5,Param!$J$6)</f>
        <v>3914.73</v>
      </c>
      <c r="G1927" s="3">
        <f>soli3grenz(C1927,$A$3,Param!$J$4,Param!$J$5,Param!$J$6)*100</f>
        <v>5.5</v>
      </c>
      <c r="H1927" s="13">
        <f t="shared" si="700"/>
        <v>75091.73</v>
      </c>
      <c r="I1927" s="3">
        <f t="shared" si="723"/>
        <v>39.171481481481479</v>
      </c>
      <c r="J1927" s="13">
        <f t="shared" si="701"/>
        <v>44.309999999999995</v>
      </c>
      <c r="K1927" s="13">
        <f>tarifest3(A1927,$A$3,Param!$B$10,Param!$C$10,Param!$D$10,Param!$E$10,Param!$B$11,Param!$C$11,Param!$D$11,Param!$E$11)</f>
        <v>75523</v>
      </c>
      <c r="L1927" s="3">
        <f t="shared" si="710"/>
        <v>39.396452790818984</v>
      </c>
      <c r="M1927" s="3">
        <f>tarifest3grenz(A1927,$A$3,Param!$B$10,Param!$C$10,Param!$D$10,Param!$E$10,Param!$B$11,Param!$C$11,Param!$D$11,Param!$E$11)*100</f>
        <v>42</v>
      </c>
      <c r="N1927" s="3">
        <f t="shared" si="711"/>
        <v>61123</v>
      </c>
      <c r="O1927" s="3">
        <f t="shared" si="712"/>
        <v>31.884715701617111</v>
      </c>
      <c r="P1927" s="13">
        <f t="shared" si="702"/>
        <v>134190</v>
      </c>
      <c r="Q1927" s="13">
        <f t="shared" si="713"/>
        <v>0</v>
      </c>
      <c r="R1927" s="13">
        <f>tarifest3(A1927-$K$3,$A$3,Param!$B$10,Param!$C$10,Param!$D$10,Param!$E$10,Param!$B$11,Param!$C$11,Param!$D$11,Param!$E$11)</f>
        <v>66883</v>
      </c>
      <c r="S1927" s="3">
        <f t="shared" si="714"/>
        <v>34.889410537297863</v>
      </c>
      <c r="T1927" s="3">
        <f>IF(A1927&lt;$K$3,$K$2,tarifest3grenz(A1927-$K$3,$A$3,Param!$B$10,Param!$C$10,Param!$D$10,Param!$E$10,Param!$B$11,Param!$C$11,Param!$D$11,Param!$E$11))*100</f>
        <v>42</v>
      </c>
      <c r="U1927" s="3">
        <f>MAX(K1927-tarifest3($K$3,$A$3,Param!$B$10,Param!$C$10,Param!$D$10,Param!$E$10,Param!$B$11,Param!$C$11,Param!$D$11,Param!$E$11),0)</f>
        <v>70293</v>
      </c>
      <c r="V1927" s="3">
        <f t="shared" si="715"/>
        <v>36.668231611893582</v>
      </c>
      <c r="W1927" s="3">
        <f t="shared" si="716"/>
        <v>42</v>
      </c>
      <c r="X1927" s="3">
        <f>soli3grenz(K1927,$A$3,Param!$J$9,Param!$J$10,Param!$J$11)*100</f>
        <v>5.5</v>
      </c>
      <c r="Y1927" s="13">
        <f t="shared" si="703"/>
        <v>70293</v>
      </c>
      <c r="Z1927" s="3">
        <f t="shared" si="717"/>
        <v>36.668231611893582</v>
      </c>
      <c r="AA1927" s="13">
        <f t="shared" si="704"/>
        <v>42</v>
      </c>
      <c r="AB1927" s="13">
        <f t="shared" si="705"/>
        <v>-4798.7299999999959</v>
      </c>
      <c r="AC1927" s="13">
        <f t="shared" si="706"/>
        <v>-2.5032498695878971</v>
      </c>
      <c r="AD1927" s="13">
        <f t="shared" si="707"/>
        <v>-2.3099999999999952</v>
      </c>
      <c r="AE1927" s="3">
        <f t="shared" si="708"/>
        <v>0</v>
      </c>
      <c r="AF1927" s="13">
        <f t="shared" si="721"/>
        <v>4798.7299999999959</v>
      </c>
      <c r="AG1927" s="13">
        <f t="shared" si="718"/>
        <v>2.5032498695878971</v>
      </c>
      <c r="AH1927" s="13">
        <f t="shared" si="722"/>
        <v>2.5032498695878971</v>
      </c>
    </row>
    <row r="1928" spans="1:34" x14ac:dyDescent="0.2">
      <c r="A1928" s="8">
        <f t="shared" si="719"/>
        <v>191800</v>
      </c>
      <c r="B1928" s="9">
        <f t="shared" si="720"/>
        <v>191.8</v>
      </c>
      <c r="C1928" s="13">
        <f>tarifest3(A1928,$A$3,Param!$B$5,Param!$C$5,Param!$D$5,Param!$E$5,Param!$B$6,Param!$C$6,Param!$D$6,Param!$E$6)</f>
        <v>71219</v>
      </c>
      <c r="D1928" s="3">
        <f t="shared" si="709"/>
        <v>37.131908237747652</v>
      </c>
      <c r="E1928" s="3">
        <f>tarifest3grenz(A1928,$A$3,Param!$B$5,Param!$C$5,Param!$D$5,Param!$E$5,Param!$B$6,Param!$C$6,Param!$D$6,Param!$E$6)*100</f>
        <v>42</v>
      </c>
      <c r="F1928" s="13">
        <f>soli3(C1928,$A$3,Param!$J$4,Param!$J$5,Param!$J$6)</f>
        <v>3917.04</v>
      </c>
      <c r="G1928" s="3">
        <f>soli3grenz(C1928,$A$3,Param!$J$4,Param!$J$5,Param!$J$6)*100</f>
        <v>5.5</v>
      </c>
      <c r="H1928" s="13">
        <f t="shared" si="700"/>
        <v>75136.039999999994</v>
      </c>
      <c r="I1928" s="3">
        <f t="shared" si="723"/>
        <v>39.1741605839416</v>
      </c>
      <c r="J1928" s="13">
        <f t="shared" si="701"/>
        <v>44.309999999999995</v>
      </c>
      <c r="K1928" s="13">
        <f>tarifest3(A1928,$A$3,Param!$B$10,Param!$C$10,Param!$D$10,Param!$E$10,Param!$B$11,Param!$C$11,Param!$D$11,Param!$E$11)</f>
        <v>75565</v>
      </c>
      <c r="L1928" s="3">
        <f t="shared" si="710"/>
        <v>39.397810218978101</v>
      </c>
      <c r="M1928" s="3">
        <f>tarifest3grenz(A1928,$A$3,Param!$B$10,Param!$C$10,Param!$D$10,Param!$E$10,Param!$B$11,Param!$C$11,Param!$D$11,Param!$E$11)*100</f>
        <v>42</v>
      </c>
      <c r="N1928" s="3">
        <f t="shared" si="711"/>
        <v>61165</v>
      </c>
      <c r="O1928" s="3">
        <f t="shared" si="712"/>
        <v>31.889989572471322</v>
      </c>
      <c r="P1928" s="13">
        <f t="shared" si="702"/>
        <v>134260</v>
      </c>
      <c r="Q1928" s="13">
        <f t="shared" si="713"/>
        <v>0</v>
      </c>
      <c r="R1928" s="13">
        <f>tarifest3(A1928-$K$3,$A$3,Param!$B$10,Param!$C$10,Param!$D$10,Param!$E$10,Param!$B$11,Param!$C$11,Param!$D$11,Param!$E$11)</f>
        <v>66925</v>
      </c>
      <c r="S1928" s="3">
        <f t="shared" si="714"/>
        <v>34.893117831074036</v>
      </c>
      <c r="T1928" s="3">
        <f>IF(A1928&lt;$K$3,$K$2,tarifest3grenz(A1928-$K$3,$A$3,Param!$B$10,Param!$C$10,Param!$D$10,Param!$E$10,Param!$B$11,Param!$C$11,Param!$D$11,Param!$E$11))*100</f>
        <v>42</v>
      </c>
      <c r="U1928" s="3">
        <f>MAX(K1928-tarifest3($K$3,$A$3,Param!$B$10,Param!$C$10,Param!$D$10,Param!$E$10,Param!$B$11,Param!$C$11,Param!$D$11,Param!$E$11),0)</f>
        <v>70335</v>
      </c>
      <c r="V1928" s="3">
        <f t="shared" si="715"/>
        <v>36.671011470281542</v>
      </c>
      <c r="W1928" s="3">
        <f t="shared" si="716"/>
        <v>42</v>
      </c>
      <c r="X1928" s="3">
        <f>soli3grenz(K1928,$A$3,Param!$J$9,Param!$J$10,Param!$J$11)*100</f>
        <v>5.5</v>
      </c>
      <c r="Y1928" s="13">
        <f t="shared" si="703"/>
        <v>70335</v>
      </c>
      <c r="Z1928" s="3">
        <f t="shared" si="717"/>
        <v>36.671011470281542</v>
      </c>
      <c r="AA1928" s="13">
        <f t="shared" si="704"/>
        <v>42</v>
      </c>
      <c r="AB1928" s="13">
        <f t="shared" si="705"/>
        <v>-4801.0399999999936</v>
      </c>
      <c r="AC1928" s="13">
        <f t="shared" si="706"/>
        <v>-2.5031491136600579</v>
      </c>
      <c r="AD1928" s="13">
        <f t="shared" si="707"/>
        <v>-2.3099999999999952</v>
      </c>
      <c r="AE1928" s="3">
        <f t="shared" si="708"/>
        <v>0</v>
      </c>
      <c r="AF1928" s="13">
        <f t="shared" si="721"/>
        <v>4801.0399999999936</v>
      </c>
      <c r="AG1928" s="13">
        <f t="shared" si="718"/>
        <v>2.5031491136600579</v>
      </c>
      <c r="AH1928" s="13">
        <f t="shared" si="722"/>
        <v>2.5031491136600579</v>
      </c>
    </row>
    <row r="1929" spans="1:34" x14ac:dyDescent="0.2">
      <c r="A1929" s="8">
        <f t="shared" si="719"/>
        <v>191900</v>
      </c>
      <c r="B1929" s="9">
        <f t="shared" si="720"/>
        <v>191.9</v>
      </c>
      <c r="C1929" s="13">
        <f>tarifest3(A1929,$A$3,Param!$B$5,Param!$C$5,Param!$D$5,Param!$E$5,Param!$B$6,Param!$C$6,Param!$D$6,Param!$E$6)</f>
        <v>71261</v>
      </c>
      <c r="D1929" s="3">
        <f t="shared" si="709"/>
        <v>37.134445023449715</v>
      </c>
      <c r="E1929" s="3">
        <f>tarifest3grenz(A1929,$A$3,Param!$B$5,Param!$C$5,Param!$D$5,Param!$E$5,Param!$B$6,Param!$C$6,Param!$D$6,Param!$E$6)*100</f>
        <v>42</v>
      </c>
      <c r="F1929" s="13">
        <f>soli3(C1929,$A$3,Param!$J$4,Param!$J$5,Param!$J$6)</f>
        <v>3919.35</v>
      </c>
      <c r="G1929" s="3">
        <f>soli3grenz(C1929,$A$3,Param!$J$4,Param!$J$5,Param!$J$6)*100</f>
        <v>5.5</v>
      </c>
      <c r="H1929" s="13">
        <f t="shared" si="700"/>
        <v>75180.350000000006</v>
      </c>
      <c r="I1929" s="3">
        <f t="shared" si="723"/>
        <v>39.176836894215739</v>
      </c>
      <c r="J1929" s="13">
        <f t="shared" si="701"/>
        <v>44.309999999999995</v>
      </c>
      <c r="K1929" s="13">
        <f>tarifest3(A1929,$A$3,Param!$B$10,Param!$C$10,Param!$D$10,Param!$E$10,Param!$B$11,Param!$C$11,Param!$D$11,Param!$E$11)</f>
        <v>75607</v>
      </c>
      <c r="L1929" s="3">
        <f t="shared" si="710"/>
        <v>39.399166232412711</v>
      </c>
      <c r="M1929" s="3">
        <f>tarifest3grenz(A1929,$A$3,Param!$B$10,Param!$C$10,Param!$D$10,Param!$E$10,Param!$B$11,Param!$C$11,Param!$D$11,Param!$E$11)*100</f>
        <v>42</v>
      </c>
      <c r="N1929" s="3">
        <f t="shared" si="711"/>
        <v>61207</v>
      </c>
      <c r="O1929" s="3">
        <f t="shared" si="712"/>
        <v>31.895257946847316</v>
      </c>
      <c r="P1929" s="13">
        <f t="shared" si="702"/>
        <v>134330</v>
      </c>
      <c r="Q1929" s="13">
        <f t="shared" si="713"/>
        <v>0</v>
      </c>
      <c r="R1929" s="13">
        <f>tarifest3(A1929-$K$3,$A$3,Param!$B$10,Param!$C$10,Param!$D$10,Param!$E$10,Param!$B$11,Param!$C$11,Param!$D$11,Param!$E$11)</f>
        <v>66967</v>
      </c>
      <c r="S1929" s="3">
        <f t="shared" si="714"/>
        <v>34.896821261073477</v>
      </c>
      <c r="T1929" s="3">
        <f>IF(A1929&lt;$K$3,$K$2,tarifest3grenz(A1929-$K$3,$A$3,Param!$B$10,Param!$C$10,Param!$D$10,Param!$E$10,Param!$B$11,Param!$C$11,Param!$D$11,Param!$E$11))*100</f>
        <v>42</v>
      </c>
      <c r="U1929" s="3">
        <f>MAX(K1929-tarifest3($K$3,$A$3,Param!$B$10,Param!$C$10,Param!$D$10,Param!$E$10,Param!$B$11,Param!$C$11,Param!$D$11,Param!$E$11),0)</f>
        <v>70377</v>
      </c>
      <c r="V1929" s="3">
        <f t="shared" si="715"/>
        <v>36.673788431474726</v>
      </c>
      <c r="W1929" s="3">
        <f t="shared" si="716"/>
        <v>42</v>
      </c>
      <c r="X1929" s="3">
        <f>soli3grenz(K1929,$A$3,Param!$J$9,Param!$J$10,Param!$J$11)*100</f>
        <v>5.5</v>
      </c>
      <c r="Y1929" s="13">
        <f t="shared" si="703"/>
        <v>70377</v>
      </c>
      <c r="Z1929" s="3">
        <f t="shared" si="717"/>
        <v>36.673788431474726</v>
      </c>
      <c r="AA1929" s="13">
        <f t="shared" si="704"/>
        <v>42</v>
      </c>
      <c r="AB1929" s="13">
        <f t="shared" si="705"/>
        <v>-4803.3500000000058</v>
      </c>
      <c r="AC1929" s="13">
        <f t="shared" si="706"/>
        <v>-2.5030484627410132</v>
      </c>
      <c r="AD1929" s="13">
        <f t="shared" si="707"/>
        <v>-2.3099999999999952</v>
      </c>
      <c r="AE1929" s="3">
        <f t="shared" si="708"/>
        <v>0</v>
      </c>
      <c r="AF1929" s="13">
        <f t="shared" si="721"/>
        <v>4803.3500000000058</v>
      </c>
      <c r="AG1929" s="13">
        <f t="shared" si="718"/>
        <v>2.5030484627410132</v>
      </c>
      <c r="AH1929" s="13">
        <f t="shared" si="722"/>
        <v>2.5030484627410132</v>
      </c>
    </row>
    <row r="1930" spans="1:34" x14ac:dyDescent="0.2">
      <c r="A1930" s="8">
        <f t="shared" si="719"/>
        <v>192000</v>
      </c>
      <c r="B1930" s="9">
        <f t="shared" si="720"/>
        <v>192</v>
      </c>
      <c r="C1930" s="13">
        <f>tarifest3(A1930,$A$3,Param!$B$5,Param!$C$5,Param!$D$5,Param!$E$5,Param!$B$6,Param!$C$6,Param!$D$6,Param!$E$6)</f>
        <v>71303</v>
      </c>
      <c r="D1930" s="3">
        <f t="shared" si="709"/>
        <v>37.13697916666667</v>
      </c>
      <c r="E1930" s="3">
        <f>tarifest3grenz(A1930,$A$3,Param!$B$5,Param!$C$5,Param!$D$5,Param!$E$5,Param!$B$6,Param!$C$6,Param!$D$6,Param!$E$6)*100</f>
        <v>42</v>
      </c>
      <c r="F1930" s="13">
        <f>soli3(C1930,$A$3,Param!$J$4,Param!$J$5,Param!$J$6)</f>
        <v>3921.66</v>
      </c>
      <c r="G1930" s="3">
        <f>soli3grenz(C1930,$A$3,Param!$J$4,Param!$J$5,Param!$J$6)*100</f>
        <v>5.5</v>
      </c>
      <c r="H1930" s="13">
        <f t="shared" ref="H1930:H1993" si="724">+C1930+F1930</f>
        <v>75224.66</v>
      </c>
      <c r="I1930" s="3">
        <f t="shared" si="723"/>
        <v>39.179510416666666</v>
      </c>
      <c r="J1930" s="13">
        <f t="shared" ref="J1930:J1993" si="725">+E1930*(1+G1930/100)</f>
        <v>44.309999999999995</v>
      </c>
      <c r="K1930" s="13">
        <f>tarifest3(A1930,$A$3,Param!$B$10,Param!$C$10,Param!$D$10,Param!$E$10,Param!$B$11,Param!$C$11,Param!$D$11,Param!$E$11)</f>
        <v>75649</v>
      </c>
      <c r="L1930" s="3">
        <f t="shared" si="710"/>
        <v>39.400520833333339</v>
      </c>
      <c r="M1930" s="3">
        <f>tarifest3grenz(A1930,$A$3,Param!$B$10,Param!$C$10,Param!$D$10,Param!$E$10,Param!$B$11,Param!$C$11,Param!$D$11,Param!$E$11)*100</f>
        <v>42</v>
      </c>
      <c r="N1930" s="3">
        <f t="shared" si="711"/>
        <v>61249</v>
      </c>
      <c r="O1930" s="3">
        <f t="shared" si="712"/>
        <v>31.900520833333335</v>
      </c>
      <c r="P1930" s="13">
        <f t="shared" ref="P1930:P1993" si="726">+A1930*$K$2</f>
        <v>134400</v>
      </c>
      <c r="Q1930" s="13">
        <f t="shared" si="713"/>
        <v>0</v>
      </c>
      <c r="R1930" s="13">
        <f>tarifest3(A1930-$K$3,$A$3,Param!$B$10,Param!$C$10,Param!$D$10,Param!$E$10,Param!$B$11,Param!$C$11,Param!$D$11,Param!$E$11)</f>
        <v>67009</v>
      </c>
      <c r="S1930" s="3">
        <f t="shared" si="714"/>
        <v>34.900520833333331</v>
      </c>
      <c r="T1930" s="3">
        <f>IF(A1930&lt;$K$3,$K$2,tarifest3grenz(A1930-$K$3,$A$3,Param!$B$10,Param!$C$10,Param!$D$10,Param!$E$10,Param!$B$11,Param!$C$11,Param!$D$11,Param!$E$11))*100</f>
        <v>42</v>
      </c>
      <c r="U1930" s="3">
        <f>MAX(K1930-tarifest3($K$3,$A$3,Param!$B$10,Param!$C$10,Param!$D$10,Param!$E$10,Param!$B$11,Param!$C$11,Param!$D$11,Param!$E$11),0)</f>
        <v>70419</v>
      </c>
      <c r="V1930" s="3">
        <f t="shared" si="715"/>
        <v>36.676562499999996</v>
      </c>
      <c r="W1930" s="3">
        <f t="shared" si="716"/>
        <v>42</v>
      </c>
      <c r="X1930" s="3">
        <f>soli3grenz(K1930,$A$3,Param!$J$9,Param!$J$10,Param!$J$11)*100</f>
        <v>5.5</v>
      </c>
      <c r="Y1930" s="13">
        <f t="shared" ref="Y1930:Y1993" si="727">IF($Y$4=0,N1930,IF($Y$4=1,Q1930+R1930,IF($Y$4=2,Q1930+U1930)))</f>
        <v>70419</v>
      </c>
      <c r="Z1930" s="3">
        <f t="shared" si="717"/>
        <v>36.676562499999996</v>
      </c>
      <c r="AA1930" s="13">
        <f t="shared" ref="AA1930:AA1993" si="728">IF($Y$4=0,M1930,IF($Y$4=1,T1930,IF($Y$4=2,W1930)))</f>
        <v>42</v>
      </c>
      <c r="AB1930" s="13">
        <f t="shared" ref="AB1930:AB1993" si="729">+Y1930-H1930</f>
        <v>-4805.6600000000035</v>
      </c>
      <c r="AC1930" s="13">
        <f t="shared" ref="AC1930:AC1993" si="730">+Z1930-I1930</f>
        <v>-2.5029479166666704</v>
      </c>
      <c r="AD1930" s="13">
        <f t="shared" ref="AD1930:AD1993" si="731">+AA1930-J1930</f>
        <v>-2.3099999999999952</v>
      </c>
      <c r="AE1930" s="3">
        <f t="shared" ref="AE1930:AE1993" si="732">+M1930-E1930</f>
        <v>0</v>
      </c>
      <c r="AF1930" s="13">
        <f t="shared" si="721"/>
        <v>4805.6600000000035</v>
      </c>
      <c r="AG1930" s="13">
        <f t="shared" si="718"/>
        <v>2.5029479166666704</v>
      </c>
      <c r="AH1930" s="13">
        <f t="shared" si="722"/>
        <v>2.5029479166666704</v>
      </c>
    </row>
    <row r="1931" spans="1:34" x14ac:dyDescent="0.2">
      <c r="A1931" s="8">
        <f t="shared" si="719"/>
        <v>192100</v>
      </c>
      <c r="B1931" s="9">
        <f t="shared" si="720"/>
        <v>192.1</v>
      </c>
      <c r="C1931" s="13">
        <f>tarifest3(A1931,$A$3,Param!$B$5,Param!$C$5,Param!$D$5,Param!$E$5,Param!$B$6,Param!$C$6,Param!$D$6,Param!$E$6)</f>
        <v>71345</v>
      </c>
      <c r="D1931" s="3">
        <f t="shared" ref="D1931:D1994" si="733">IF($A1931=0,0,C1931/$A1931*100)</f>
        <v>37.139510671525251</v>
      </c>
      <c r="E1931" s="3">
        <f>tarifest3grenz(A1931,$A$3,Param!$B$5,Param!$C$5,Param!$D$5,Param!$E$5,Param!$B$6,Param!$C$6,Param!$D$6,Param!$E$6)*100</f>
        <v>42</v>
      </c>
      <c r="F1931" s="13">
        <f>soli3(C1931,$A$3,Param!$J$4,Param!$J$5,Param!$J$6)</f>
        <v>3923.97</v>
      </c>
      <c r="G1931" s="3">
        <f>soli3grenz(C1931,$A$3,Param!$J$4,Param!$J$5,Param!$J$6)*100</f>
        <v>5.5</v>
      </c>
      <c r="H1931" s="13">
        <f t="shared" si="724"/>
        <v>75268.97</v>
      </c>
      <c r="I1931" s="3">
        <f t="shared" si="723"/>
        <v>39.182181155648102</v>
      </c>
      <c r="J1931" s="13">
        <f t="shared" si="725"/>
        <v>44.309999999999995</v>
      </c>
      <c r="K1931" s="13">
        <f>tarifest3(A1931,$A$3,Param!$B$10,Param!$C$10,Param!$D$10,Param!$E$10,Param!$B$11,Param!$C$11,Param!$D$11,Param!$E$11)</f>
        <v>75691</v>
      </c>
      <c r="L1931" s="3">
        <f t="shared" ref="L1931:L1994" si="734">IF($A1931=0,0,K1931/$A1931*100)</f>
        <v>39.401874023945858</v>
      </c>
      <c r="M1931" s="3">
        <f>tarifest3grenz(A1931,$A$3,Param!$B$10,Param!$C$10,Param!$D$10,Param!$E$10,Param!$B$11,Param!$C$11,Param!$D$11,Param!$E$11)*100</f>
        <v>42</v>
      </c>
      <c r="N1931" s="3">
        <f t="shared" ref="N1931:N1994" si="735">+K1931-$K$1</f>
        <v>61291</v>
      </c>
      <c r="O1931" s="3">
        <f t="shared" ref="O1931:O1994" si="736">IF($A1931=0,0,N1931/$A1931*100)</f>
        <v>31.905778240499739</v>
      </c>
      <c r="P1931" s="13">
        <f t="shared" si="726"/>
        <v>134470</v>
      </c>
      <c r="Q1931" s="13">
        <f t="shared" ref="Q1931:Q1994" si="737">MIN(P1931-$K$1,0)</f>
        <v>0</v>
      </c>
      <c r="R1931" s="13">
        <f>tarifest3(A1931-$K$3,$A$3,Param!$B$10,Param!$C$10,Param!$D$10,Param!$E$10,Param!$B$11,Param!$C$11,Param!$D$11,Param!$E$11)</f>
        <v>67051</v>
      </c>
      <c r="S1931" s="3">
        <f t="shared" ref="S1931:S1994" si="738">IF($A1931=0,0,(Q1931+R1931)/$A1931*100)</f>
        <v>34.904216553878186</v>
      </c>
      <c r="T1931" s="3">
        <f>IF(A1931&lt;$K$3,$K$2,tarifest3grenz(A1931-$K$3,$A$3,Param!$B$10,Param!$C$10,Param!$D$10,Param!$E$10,Param!$B$11,Param!$C$11,Param!$D$11,Param!$E$11))*100</f>
        <v>42</v>
      </c>
      <c r="U1931" s="3">
        <f>MAX(K1931-tarifest3($K$3,$A$3,Param!$B$10,Param!$C$10,Param!$D$10,Param!$E$10,Param!$B$11,Param!$C$11,Param!$D$11,Param!$E$11),0)</f>
        <v>70461</v>
      </c>
      <c r="V1931" s="3">
        <f t="shared" ref="V1931:V1994" si="739">IF($A1931=0,0,(Q1931+U1931)/$A1931*100)</f>
        <v>36.679333680374803</v>
      </c>
      <c r="W1931" s="3">
        <f t="shared" ref="W1931:W1994" si="740">IF(A1931&lt;$K$3,$K$2*100,M1931)</f>
        <v>42</v>
      </c>
      <c r="X1931" s="3">
        <f>soli3grenz(K1931,$A$3,Param!$J$9,Param!$J$10,Param!$J$11)*100</f>
        <v>5.5</v>
      </c>
      <c r="Y1931" s="13">
        <f t="shared" si="727"/>
        <v>70461</v>
      </c>
      <c r="Z1931" s="3">
        <f t="shared" ref="Z1931:Z1994" si="741">IF($A1931=0,0,Y1931/$A1931*100)</f>
        <v>36.679333680374803</v>
      </c>
      <c r="AA1931" s="13">
        <f t="shared" si="728"/>
        <v>42</v>
      </c>
      <c r="AB1931" s="13">
        <f t="shared" si="729"/>
        <v>-4807.9700000000012</v>
      </c>
      <c r="AC1931" s="13">
        <f t="shared" si="730"/>
        <v>-2.502847475273299</v>
      </c>
      <c r="AD1931" s="13">
        <f t="shared" si="731"/>
        <v>-2.3099999999999952</v>
      </c>
      <c r="AE1931" s="3">
        <f t="shared" si="732"/>
        <v>0</v>
      </c>
      <c r="AF1931" s="13">
        <f t="shared" si="721"/>
        <v>4807.9700000000012</v>
      </c>
      <c r="AG1931" s="13">
        <f t="shared" ref="AG1931:AG1994" si="742">-AC1931</f>
        <v>2.502847475273299</v>
      </c>
      <c r="AH1931" s="13">
        <f t="shared" si="722"/>
        <v>2.502847475273299</v>
      </c>
    </row>
    <row r="1932" spans="1:34" x14ac:dyDescent="0.2">
      <c r="A1932" s="8">
        <f t="shared" ref="A1932:A1995" si="743">+A1931+100</f>
        <v>192200</v>
      </c>
      <c r="B1932" s="9">
        <f t="shared" si="720"/>
        <v>192.2</v>
      </c>
      <c r="C1932" s="13">
        <f>tarifest3(A1932,$A$3,Param!$B$5,Param!$C$5,Param!$D$5,Param!$E$5,Param!$B$6,Param!$C$6,Param!$D$6,Param!$E$6)</f>
        <v>71387</v>
      </c>
      <c r="D1932" s="3">
        <f t="shared" si="733"/>
        <v>37.1420395421436</v>
      </c>
      <c r="E1932" s="3">
        <f>tarifest3grenz(A1932,$A$3,Param!$B$5,Param!$C$5,Param!$D$5,Param!$E$5,Param!$B$6,Param!$C$6,Param!$D$6,Param!$E$6)*100</f>
        <v>42</v>
      </c>
      <c r="F1932" s="13">
        <f>soli3(C1932,$A$3,Param!$J$4,Param!$J$5,Param!$J$6)</f>
        <v>3926.28</v>
      </c>
      <c r="G1932" s="3">
        <f>soli3grenz(C1932,$A$3,Param!$J$4,Param!$J$5,Param!$J$6)*100</f>
        <v>5.5</v>
      </c>
      <c r="H1932" s="13">
        <f t="shared" si="724"/>
        <v>75313.279999999999</v>
      </c>
      <c r="I1932" s="3">
        <f t="shared" si="723"/>
        <v>39.184849115504683</v>
      </c>
      <c r="J1932" s="13">
        <f t="shared" si="725"/>
        <v>44.309999999999995</v>
      </c>
      <c r="K1932" s="13">
        <f>tarifest3(A1932,$A$3,Param!$B$10,Param!$C$10,Param!$D$10,Param!$E$10,Param!$B$11,Param!$C$11,Param!$D$11,Param!$E$11)</f>
        <v>75733</v>
      </c>
      <c r="L1932" s="3">
        <f t="shared" si="734"/>
        <v>39.403225806451616</v>
      </c>
      <c r="M1932" s="3">
        <f>tarifest3grenz(A1932,$A$3,Param!$B$10,Param!$C$10,Param!$D$10,Param!$E$10,Param!$B$11,Param!$C$11,Param!$D$11,Param!$E$11)*100</f>
        <v>42</v>
      </c>
      <c r="N1932" s="3">
        <f t="shared" si="735"/>
        <v>61333</v>
      </c>
      <c r="O1932" s="3">
        <f t="shared" si="736"/>
        <v>31.911030176899065</v>
      </c>
      <c r="P1932" s="13">
        <f t="shared" si="726"/>
        <v>134540</v>
      </c>
      <c r="Q1932" s="13">
        <f t="shared" si="737"/>
        <v>0</v>
      </c>
      <c r="R1932" s="13">
        <f>tarifest3(A1932-$K$3,$A$3,Param!$B$10,Param!$C$10,Param!$D$10,Param!$E$10,Param!$B$11,Param!$C$11,Param!$D$11,Param!$E$11)</f>
        <v>67093</v>
      </c>
      <c r="S1932" s="3">
        <f t="shared" si="738"/>
        <v>34.907908428720084</v>
      </c>
      <c r="T1932" s="3">
        <f>IF(A1932&lt;$K$3,$K$2,tarifest3grenz(A1932-$K$3,$A$3,Param!$B$10,Param!$C$10,Param!$D$10,Param!$E$10,Param!$B$11,Param!$C$11,Param!$D$11,Param!$E$11))*100</f>
        <v>42</v>
      </c>
      <c r="U1932" s="3">
        <f>MAX(K1932-tarifest3($K$3,$A$3,Param!$B$10,Param!$C$10,Param!$D$10,Param!$E$10,Param!$B$11,Param!$C$11,Param!$D$11,Param!$E$11),0)</f>
        <v>70503</v>
      </c>
      <c r="V1932" s="3">
        <f t="shared" si="739"/>
        <v>36.68210197710718</v>
      </c>
      <c r="W1932" s="3">
        <f t="shared" si="740"/>
        <v>42</v>
      </c>
      <c r="X1932" s="3">
        <f>soli3grenz(K1932,$A$3,Param!$J$9,Param!$J$10,Param!$J$11)*100</f>
        <v>5.5</v>
      </c>
      <c r="Y1932" s="13">
        <f t="shared" si="727"/>
        <v>70503</v>
      </c>
      <c r="Z1932" s="3">
        <f t="shared" si="741"/>
        <v>36.68210197710718</v>
      </c>
      <c r="AA1932" s="13">
        <f t="shared" si="728"/>
        <v>42</v>
      </c>
      <c r="AB1932" s="13">
        <f t="shared" si="729"/>
        <v>-4810.2799999999988</v>
      </c>
      <c r="AC1932" s="13">
        <f t="shared" si="730"/>
        <v>-2.5027471383975026</v>
      </c>
      <c r="AD1932" s="13">
        <f t="shared" si="731"/>
        <v>-2.3099999999999952</v>
      </c>
      <c r="AE1932" s="3">
        <f t="shared" si="732"/>
        <v>0</v>
      </c>
      <c r="AF1932" s="13">
        <f t="shared" si="721"/>
        <v>4810.2799999999988</v>
      </c>
      <c r="AG1932" s="13">
        <f t="shared" si="742"/>
        <v>2.5027471383975026</v>
      </c>
      <c r="AH1932" s="13">
        <f t="shared" si="722"/>
        <v>2.5027471383975026</v>
      </c>
    </row>
    <row r="1933" spans="1:34" x14ac:dyDescent="0.2">
      <c r="A1933" s="8">
        <f t="shared" si="743"/>
        <v>192300</v>
      </c>
      <c r="B1933" s="9">
        <f t="shared" si="720"/>
        <v>192.3</v>
      </c>
      <c r="C1933" s="13">
        <f>tarifest3(A1933,$A$3,Param!$B$5,Param!$C$5,Param!$D$5,Param!$E$5,Param!$B$6,Param!$C$6,Param!$D$6,Param!$E$6)</f>
        <v>71429</v>
      </c>
      <c r="D1933" s="3">
        <f t="shared" si="733"/>
        <v>37.144565782631304</v>
      </c>
      <c r="E1933" s="3">
        <f>tarifest3grenz(A1933,$A$3,Param!$B$5,Param!$C$5,Param!$D$5,Param!$E$5,Param!$B$6,Param!$C$6,Param!$D$6,Param!$E$6)*100</f>
        <v>42</v>
      </c>
      <c r="F1933" s="13">
        <f>soli3(C1933,$A$3,Param!$J$4,Param!$J$5,Param!$J$6)</f>
        <v>3928.59</v>
      </c>
      <c r="G1933" s="3">
        <f>soli3grenz(C1933,$A$3,Param!$J$4,Param!$J$5,Param!$J$6)*100</f>
        <v>5.5</v>
      </c>
      <c r="H1933" s="13">
        <f t="shared" si="724"/>
        <v>75357.59</v>
      </c>
      <c r="I1933" s="3">
        <f t="shared" si="723"/>
        <v>39.187514300572019</v>
      </c>
      <c r="J1933" s="13">
        <f t="shared" si="725"/>
        <v>44.309999999999995</v>
      </c>
      <c r="K1933" s="13">
        <f>tarifest3(A1933,$A$3,Param!$B$10,Param!$C$10,Param!$D$10,Param!$E$10,Param!$B$11,Param!$C$11,Param!$D$11,Param!$E$11)</f>
        <v>75775</v>
      </c>
      <c r="L1933" s="3">
        <f t="shared" si="734"/>
        <v>39.404576183047325</v>
      </c>
      <c r="M1933" s="3">
        <f>tarifest3grenz(A1933,$A$3,Param!$B$10,Param!$C$10,Param!$D$10,Param!$E$10,Param!$B$11,Param!$C$11,Param!$D$11,Param!$E$11)*100</f>
        <v>42</v>
      </c>
      <c r="N1933" s="3">
        <f t="shared" si="735"/>
        <v>61375</v>
      </c>
      <c r="O1933" s="3">
        <f t="shared" si="736"/>
        <v>31.916276651066045</v>
      </c>
      <c r="P1933" s="13">
        <f t="shared" si="726"/>
        <v>134610</v>
      </c>
      <c r="Q1933" s="13">
        <f t="shared" si="737"/>
        <v>0</v>
      </c>
      <c r="R1933" s="13">
        <f>tarifest3(A1933-$K$3,$A$3,Param!$B$10,Param!$C$10,Param!$D$10,Param!$E$10,Param!$B$11,Param!$C$11,Param!$D$11,Param!$E$11)</f>
        <v>67135</v>
      </c>
      <c r="S1933" s="3">
        <f t="shared" si="738"/>
        <v>34.911596463858551</v>
      </c>
      <c r="T1933" s="3">
        <f>IF(A1933&lt;$K$3,$K$2,tarifest3grenz(A1933-$K$3,$A$3,Param!$B$10,Param!$C$10,Param!$D$10,Param!$E$10,Param!$B$11,Param!$C$11,Param!$D$11,Param!$E$11))*100</f>
        <v>42</v>
      </c>
      <c r="U1933" s="3">
        <f>MAX(K1933-tarifest3($K$3,$A$3,Param!$B$10,Param!$C$10,Param!$D$10,Param!$E$10,Param!$B$11,Param!$C$11,Param!$D$11,Param!$E$11),0)</f>
        <v>70545</v>
      </c>
      <c r="V1933" s="3">
        <f t="shared" si="739"/>
        <v>36.684867394695786</v>
      </c>
      <c r="W1933" s="3">
        <f t="shared" si="740"/>
        <v>42</v>
      </c>
      <c r="X1933" s="3">
        <f>soli3grenz(K1933,$A$3,Param!$J$9,Param!$J$10,Param!$J$11)*100</f>
        <v>5.5</v>
      </c>
      <c r="Y1933" s="13">
        <f t="shared" si="727"/>
        <v>70545</v>
      </c>
      <c r="Z1933" s="3">
        <f t="shared" si="741"/>
        <v>36.684867394695786</v>
      </c>
      <c r="AA1933" s="13">
        <f t="shared" si="728"/>
        <v>42</v>
      </c>
      <c r="AB1933" s="13">
        <f t="shared" si="729"/>
        <v>-4812.5899999999965</v>
      </c>
      <c r="AC1933" s="13">
        <f t="shared" si="730"/>
        <v>-2.5026469058762331</v>
      </c>
      <c r="AD1933" s="13">
        <f t="shared" si="731"/>
        <v>-2.3099999999999952</v>
      </c>
      <c r="AE1933" s="3">
        <f t="shared" si="732"/>
        <v>0</v>
      </c>
      <c r="AF1933" s="13">
        <f t="shared" si="721"/>
        <v>4812.5899999999965</v>
      </c>
      <c r="AG1933" s="13">
        <f t="shared" si="742"/>
        <v>2.5026469058762331</v>
      </c>
      <c r="AH1933" s="13">
        <f t="shared" si="722"/>
        <v>2.5026469058762331</v>
      </c>
    </row>
    <row r="1934" spans="1:34" x14ac:dyDescent="0.2">
      <c r="A1934" s="8">
        <f t="shared" si="743"/>
        <v>192400</v>
      </c>
      <c r="B1934" s="9">
        <f t="shared" si="720"/>
        <v>192.4</v>
      </c>
      <c r="C1934" s="13">
        <f>tarifest3(A1934,$A$3,Param!$B$5,Param!$C$5,Param!$D$5,Param!$E$5,Param!$B$6,Param!$C$6,Param!$D$6,Param!$E$6)</f>
        <v>71471</v>
      </c>
      <c r="D1934" s="3">
        <f t="shared" si="733"/>
        <v>37.147089397089395</v>
      </c>
      <c r="E1934" s="3">
        <f>tarifest3grenz(A1934,$A$3,Param!$B$5,Param!$C$5,Param!$D$5,Param!$E$5,Param!$B$6,Param!$C$6,Param!$D$6,Param!$E$6)*100</f>
        <v>42</v>
      </c>
      <c r="F1934" s="13">
        <f>soli3(C1934,$A$3,Param!$J$4,Param!$J$5,Param!$J$6)</f>
        <v>3930.9</v>
      </c>
      <c r="G1934" s="3">
        <f>soli3grenz(C1934,$A$3,Param!$J$4,Param!$J$5,Param!$J$6)*100</f>
        <v>5.5</v>
      </c>
      <c r="H1934" s="13">
        <f t="shared" si="724"/>
        <v>75401.899999999994</v>
      </c>
      <c r="I1934" s="3">
        <f t="shared" si="723"/>
        <v>39.190176715176712</v>
      </c>
      <c r="J1934" s="13">
        <f t="shared" si="725"/>
        <v>44.309999999999995</v>
      </c>
      <c r="K1934" s="13">
        <f>tarifest3(A1934,$A$3,Param!$B$10,Param!$C$10,Param!$D$10,Param!$E$10,Param!$B$11,Param!$C$11,Param!$D$11,Param!$E$11)</f>
        <v>75817</v>
      </c>
      <c r="L1934" s="3">
        <f t="shared" si="734"/>
        <v>39.405925155925154</v>
      </c>
      <c r="M1934" s="3">
        <f>tarifest3grenz(A1934,$A$3,Param!$B$10,Param!$C$10,Param!$D$10,Param!$E$10,Param!$B$11,Param!$C$11,Param!$D$11,Param!$E$11)*100</f>
        <v>42</v>
      </c>
      <c r="N1934" s="3">
        <f t="shared" si="735"/>
        <v>61417</v>
      </c>
      <c r="O1934" s="3">
        <f t="shared" si="736"/>
        <v>31.921517671517673</v>
      </c>
      <c r="P1934" s="13">
        <f t="shared" si="726"/>
        <v>134680</v>
      </c>
      <c r="Q1934" s="13">
        <f t="shared" si="737"/>
        <v>0</v>
      </c>
      <c r="R1934" s="13">
        <f>tarifest3(A1934-$K$3,$A$3,Param!$B$10,Param!$C$10,Param!$D$10,Param!$E$10,Param!$B$11,Param!$C$11,Param!$D$11,Param!$E$11)</f>
        <v>67177</v>
      </c>
      <c r="S1934" s="3">
        <f t="shared" si="738"/>
        <v>34.915280665280669</v>
      </c>
      <c r="T1934" s="3">
        <f>IF(A1934&lt;$K$3,$K$2,tarifest3grenz(A1934-$K$3,$A$3,Param!$B$10,Param!$C$10,Param!$D$10,Param!$E$10,Param!$B$11,Param!$C$11,Param!$D$11,Param!$E$11))*100</f>
        <v>42</v>
      </c>
      <c r="U1934" s="3">
        <f>MAX(K1934-tarifest3($K$3,$A$3,Param!$B$10,Param!$C$10,Param!$D$10,Param!$E$10,Param!$B$11,Param!$C$11,Param!$D$11,Param!$E$11),0)</f>
        <v>70587</v>
      </c>
      <c r="V1934" s="3">
        <f t="shared" si="739"/>
        <v>36.687629937629943</v>
      </c>
      <c r="W1934" s="3">
        <f t="shared" si="740"/>
        <v>42</v>
      </c>
      <c r="X1934" s="3">
        <f>soli3grenz(K1934,$A$3,Param!$J$9,Param!$J$10,Param!$J$11)*100</f>
        <v>5.5</v>
      </c>
      <c r="Y1934" s="13">
        <f t="shared" si="727"/>
        <v>70587</v>
      </c>
      <c r="Z1934" s="3">
        <f t="shared" si="741"/>
        <v>36.687629937629943</v>
      </c>
      <c r="AA1934" s="13">
        <f t="shared" si="728"/>
        <v>42</v>
      </c>
      <c r="AB1934" s="13">
        <f t="shared" si="729"/>
        <v>-4814.8999999999942</v>
      </c>
      <c r="AC1934" s="13">
        <f t="shared" si="730"/>
        <v>-2.5025467775467689</v>
      </c>
      <c r="AD1934" s="13">
        <f t="shared" si="731"/>
        <v>-2.3099999999999952</v>
      </c>
      <c r="AE1934" s="3">
        <f t="shared" si="732"/>
        <v>0</v>
      </c>
      <c r="AF1934" s="13">
        <f t="shared" si="721"/>
        <v>4814.8999999999942</v>
      </c>
      <c r="AG1934" s="13">
        <f t="shared" si="742"/>
        <v>2.5025467775467689</v>
      </c>
      <c r="AH1934" s="13">
        <f t="shared" si="722"/>
        <v>2.5025467775467689</v>
      </c>
    </row>
    <row r="1935" spans="1:34" x14ac:dyDescent="0.2">
      <c r="A1935" s="8">
        <f t="shared" si="743"/>
        <v>192500</v>
      </c>
      <c r="B1935" s="9">
        <f t="shared" si="720"/>
        <v>192.5</v>
      </c>
      <c r="C1935" s="13">
        <f>tarifest3(A1935,$A$3,Param!$B$5,Param!$C$5,Param!$D$5,Param!$E$5,Param!$B$6,Param!$C$6,Param!$D$6,Param!$E$6)</f>
        <v>71513</v>
      </c>
      <c r="D1935" s="3">
        <f t="shared" si="733"/>
        <v>37.149610389610388</v>
      </c>
      <c r="E1935" s="3">
        <f>tarifest3grenz(A1935,$A$3,Param!$B$5,Param!$C$5,Param!$D$5,Param!$E$5,Param!$B$6,Param!$C$6,Param!$D$6,Param!$E$6)*100</f>
        <v>42</v>
      </c>
      <c r="F1935" s="13">
        <f>soli3(C1935,$A$3,Param!$J$4,Param!$J$5,Param!$J$6)</f>
        <v>3933.21</v>
      </c>
      <c r="G1935" s="3">
        <f>soli3grenz(C1935,$A$3,Param!$J$4,Param!$J$5,Param!$J$6)*100</f>
        <v>5.5</v>
      </c>
      <c r="H1935" s="13">
        <f t="shared" si="724"/>
        <v>75446.210000000006</v>
      </c>
      <c r="I1935" s="3">
        <f t="shared" si="723"/>
        <v>39.192836363636367</v>
      </c>
      <c r="J1935" s="13">
        <f t="shared" si="725"/>
        <v>44.309999999999995</v>
      </c>
      <c r="K1935" s="13">
        <f>tarifest3(A1935,$A$3,Param!$B$10,Param!$C$10,Param!$D$10,Param!$E$10,Param!$B$11,Param!$C$11,Param!$D$11,Param!$E$11)</f>
        <v>75859</v>
      </c>
      <c r="L1935" s="3">
        <f t="shared" si="734"/>
        <v>39.407272727272726</v>
      </c>
      <c r="M1935" s="3">
        <f>tarifest3grenz(A1935,$A$3,Param!$B$10,Param!$C$10,Param!$D$10,Param!$E$10,Param!$B$11,Param!$C$11,Param!$D$11,Param!$E$11)*100</f>
        <v>42</v>
      </c>
      <c r="N1935" s="3">
        <f t="shared" si="735"/>
        <v>61459</v>
      </c>
      <c r="O1935" s="3">
        <f t="shared" si="736"/>
        <v>31.926753246753247</v>
      </c>
      <c r="P1935" s="13">
        <f t="shared" si="726"/>
        <v>134750</v>
      </c>
      <c r="Q1935" s="13">
        <f t="shared" si="737"/>
        <v>0</v>
      </c>
      <c r="R1935" s="13">
        <f>tarifest3(A1935-$K$3,$A$3,Param!$B$10,Param!$C$10,Param!$D$10,Param!$E$10,Param!$B$11,Param!$C$11,Param!$D$11,Param!$E$11)</f>
        <v>67219</v>
      </c>
      <c r="S1935" s="3">
        <f t="shared" si="738"/>
        <v>34.918961038961037</v>
      </c>
      <c r="T1935" s="3">
        <f>IF(A1935&lt;$K$3,$K$2,tarifest3grenz(A1935-$K$3,$A$3,Param!$B$10,Param!$C$10,Param!$D$10,Param!$E$10,Param!$B$11,Param!$C$11,Param!$D$11,Param!$E$11))*100</f>
        <v>42</v>
      </c>
      <c r="U1935" s="3">
        <f>MAX(K1935-tarifest3($K$3,$A$3,Param!$B$10,Param!$C$10,Param!$D$10,Param!$E$10,Param!$B$11,Param!$C$11,Param!$D$11,Param!$E$11),0)</f>
        <v>70629</v>
      </c>
      <c r="V1935" s="3">
        <f t="shared" si="739"/>
        <v>36.690389610389609</v>
      </c>
      <c r="W1935" s="3">
        <f t="shared" si="740"/>
        <v>42</v>
      </c>
      <c r="X1935" s="3">
        <f>soli3grenz(K1935,$A$3,Param!$J$9,Param!$J$10,Param!$J$11)*100</f>
        <v>5.5</v>
      </c>
      <c r="Y1935" s="13">
        <f t="shared" si="727"/>
        <v>70629</v>
      </c>
      <c r="Z1935" s="3">
        <f t="shared" si="741"/>
        <v>36.690389610389609</v>
      </c>
      <c r="AA1935" s="13">
        <f t="shared" si="728"/>
        <v>42</v>
      </c>
      <c r="AB1935" s="13">
        <f t="shared" si="729"/>
        <v>-4817.2100000000064</v>
      </c>
      <c r="AC1935" s="13">
        <f t="shared" si="730"/>
        <v>-2.5024467532467582</v>
      </c>
      <c r="AD1935" s="13">
        <f t="shared" si="731"/>
        <v>-2.3099999999999952</v>
      </c>
      <c r="AE1935" s="3">
        <f t="shared" si="732"/>
        <v>0</v>
      </c>
      <c r="AF1935" s="13">
        <f t="shared" si="721"/>
        <v>4817.2100000000064</v>
      </c>
      <c r="AG1935" s="13">
        <f t="shared" si="742"/>
        <v>2.5024467532467582</v>
      </c>
      <c r="AH1935" s="13">
        <f t="shared" si="722"/>
        <v>2.5024467532467582</v>
      </c>
    </row>
    <row r="1936" spans="1:34" x14ac:dyDescent="0.2">
      <c r="A1936" s="8">
        <f t="shared" si="743"/>
        <v>192600</v>
      </c>
      <c r="B1936" s="9">
        <f t="shared" si="720"/>
        <v>192.6</v>
      </c>
      <c r="C1936" s="13">
        <f>tarifest3(A1936,$A$3,Param!$B$5,Param!$C$5,Param!$D$5,Param!$E$5,Param!$B$6,Param!$C$6,Param!$D$6,Param!$E$6)</f>
        <v>71555</v>
      </c>
      <c r="D1936" s="3">
        <f t="shared" si="733"/>
        <v>37.152128764278295</v>
      </c>
      <c r="E1936" s="3">
        <f>tarifest3grenz(A1936,$A$3,Param!$B$5,Param!$C$5,Param!$D$5,Param!$E$5,Param!$B$6,Param!$C$6,Param!$D$6,Param!$E$6)*100</f>
        <v>42</v>
      </c>
      <c r="F1936" s="13">
        <f>soli3(C1936,$A$3,Param!$J$4,Param!$J$5,Param!$J$6)</f>
        <v>3935.52</v>
      </c>
      <c r="G1936" s="3">
        <f>soli3grenz(C1936,$A$3,Param!$J$4,Param!$J$5,Param!$J$6)*100</f>
        <v>5.5</v>
      </c>
      <c r="H1936" s="13">
        <f t="shared" si="724"/>
        <v>75490.52</v>
      </c>
      <c r="I1936" s="3">
        <f t="shared" si="723"/>
        <v>39.195493250259602</v>
      </c>
      <c r="J1936" s="13">
        <f t="shared" si="725"/>
        <v>44.309999999999995</v>
      </c>
      <c r="K1936" s="13">
        <f>tarifest3(A1936,$A$3,Param!$B$10,Param!$C$10,Param!$D$10,Param!$E$10,Param!$B$11,Param!$C$11,Param!$D$11,Param!$E$11)</f>
        <v>75901</v>
      </c>
      <c r="L1936" s="3">
        <f t="shared" si="734"/>
        <v>39.408618899273108</v>
      </c>
      <c r="M1936" s="3">
        <f>tarifest3grenz(A1936,$A$3,Param!$B$10,Param!$C$10,Param!$D$10,Param!$E$10,Param!$B$11,Param!$C$11,Param!$D$11,Param!$E$11)*100</f>
        <v>42</v>
      </c>
      <c r="N1936" s="3">
        <f t="shared" si="735"/>
        <v>61501</v>
      </c>
      <c r="O1936" s="3">
        <f t="shared" si="736"/>
        <v>31.931983385254416</v>
      </c>
      <c r="P1936" s="13">
        <f t="shared" si="726"/>
        <v>134820</v>
      </c>
      <c r="Q1936" s="13">
        <f t="shared" si="737"/>
        <v>0</v>
      </c>
      <c r="R1936" s="13">
        <f>tarifest3(A1936-$K$3,$A$3,Param!$B$10,Param!$C$10,Param!$D$10,Param!$E$10,Param!$B$11,Param!$C$11,Param!$D$11,Param!$E$11)</f>
        <v>67261</v>
      </c>
      <c r="S1936" s="3">
        <f t="shared" si="738"/>
        <v>34.922637590861889</v>
      </c>
      <c r="T1936" s="3">
        <f>IF(A1936&lt;$K$3,$K$2,tarifest3grenz(A1936-$K$3,$A$3,Param!$B$10,Param!$C$10,Param!$D$10,Param!$E$10,Param!$B$11,Param!$C$11,Param!$D$11,Param!$E$11))*100</f>
        <v>42</v>
      </c>
      <c r="U1936" s="3">
        <f>MAX(K1936-tarifest3($K$3,$A$3,Param!$B$10,Param!$C$10,Param!$D$10,Param!$E$10,Param!$B$11,Param!$C$11,Param!$D$11,Param!$E$11),0)</f>
        <v>70671</v>
      </c>
      <c r="V1936" s="3">
        <f t="shared" si="739"/>
        <v>36.693146417445483</v>
      </c>
      <c r="W1936" s="3">
        <f t="shared" si="740"/>
        <v>42</v>
      </c>
      <c r="X1936" s="3">
        <f>soli3grenz(K1936,$A$3,Param!$J$9,Param!$J$10,Param!$J$11)*100</f>
        <v>5.5</v>
      </c>
      <c r="Y1936" s="13">
        <f t="shared" si="727"/>
        <v>70671</v>
      </c>
      <c r="Z1936" s="3">
        <f t="shared" si="741"/>
        <v>36.693146417445483</v>
      </c>
      <c r="AA1936" s="13">
        <f t="shared" si="728"/>
        <v>42</v>
      </c>
      <c r="AB1936" s="13">
        <f t="shared" si="729"/>
        <v>-4819.5200000000041</v>
      </c>
      <c r="AC1936" s="13">
        <f t="shared" si="730"/>
        <v>-2.5023468328141192</v>
      </c>
      <c r="AD1936" s="13">
        <f t="shared" si="731"/>
        <v>-2.3099999999999952</v>
      </c>
      <c r="AE1936" s="3">
        <f t="shared" si="732"/>
        <v>0</v>
      </c>
      <c r="AF1936" s="13">
        <f t="shared" si="721"/>
        <v>4819.5200000000041</v>
      </c>
      <c r="AG1936" s="13">
        <f t="shared" si="742"/>
        <v>2.5023468328141192</v>
      </c>
      <c r="AH1936" s="13">
        <f t="shared" si="722"/>
        <v>2.5023468328141192</v>
      </c>
    </row>
    <row r="1937" spans="1:34" x14ac:dyDescent="0.2">
      <c r="A1937" s="8">
        <f t="shared" si="743"/>
        <v>192700</v>
      </c>
      <c r="B1937" s="9">
        <f t="shared" si="720"/>
        <v>192.7</v>
      </c>
      <c r="C1937" s="13">
        <f>tarifest3(A1937,$A$3,Param!$B$5,Param!$C$5,Param!$D$5,Param!$E$5,Param!$B$6,Param!$C$6,Param!$D$6,Param!$E$6)</f>
        <v>71597</v>
      </c>
      <c r="D1937" s="3">
        <f t="shared" si="733"/>
        <v>37.154644525168656</v>
      </c>
      <c r="E1937" s="3">
        <f>tarifest3grenz(A1937,$A$3,Param!$B$5,Param!$C$5,Param!$D$5,Param!$E$5,Param!$B$6,Param!$C$6,Param!$D$6,Param!$E$6)*100</f>
        <v>42</v>
      </c>
      <c r="F1937" s="13">
        <f>soli3(C1937,$A$3,Param!$J$4,Param!$J$5,Param!$J$6)</f>
        <v>3937.83</v>
      </c>
      <c r="G1937" s="3">
        <f>soli3grenz(C1937,$A$3,Param!$J$4,Param!$J$5,Param!$J$6)*100</f>
        <v>5.5</v>
      </c>
      <c r="H1937" s="13">
        <f t="shared" si="724"/>
        <v>75534.83</v>
      </c>
      <c r="I1937" s="3">
        <f t="shared" si="723"/>
        <v>39.198147379346132</v>
      </c>
      <c r="J1937" s="13">
        <f t="shared" si="725"/>
        <v>44.309999999999995</v>
      </c>
      <c r="K1937" s="13">
        <f>tarifest3(A1937,$A$3,Param!$B$10,Param!$C$10,Param!$D$10,Param!$E$10,Param!$B$11,Param!$C$11,Param!$D$11,Param!$E$11)</f>
        <v>75943</v>
      </c>
      <c r="L1937" s="3">
        <f t="shared" si="734"/>
        <v>39.409963674104823</v>
      </c>
      <c r="M1937" s="3">
        <f>tarifest3grenz(A1937,$A$3,Param!$B$10,Param!$C$10,Param!$D$10,Param!$E$10,Param!$B$11,Param!$C$11,Param!$D$11,Param!$E$11)*100</f>
        <v>42</v>
      </c>
      <c r="N1937" s="3">
        <f t="shared" si="735"/>
        <v>61543</v>
      </c>
      <c r="O1937" s="3">
        <f t="shared" si="736"/>
        <v>31.937208095485207</v>
      </c>
      <c r="P1937" s="13">
        <f t="shared" si="726"/>
        <v>134890</v>
      </c>
      <c r="Q1937" s="13">
        <f t="shared" si="737"/>
        <v>0</v>
      </c>
      <c r="R1937" s="13">
        <f>tarifest3(A1937-$K$3,$A$3,Param!$B$10,Param!$C$10,Param!$D$10,Param!$E$10,Param!$B$11,Param!$C$11,Param!$D$11,Param!$E$11)</f>
        <v>67303</v>
      </c>
      <c r="S1937" s="3">
        <f t="shared" si="738"/>
        <v>34.926310326933056</v>
      </c>
      <c r="T1937" s="3">
        <f>IF(A1937&lt;$K$3,$K$2,tarifest3grenz(A1937-$K$3,$A$3,Param!$B$10,Param!$C$10,Param!$D$10,Param!$E$10,Param!$B$11,Param!$C$11,Param!$D$11,Param!$E$11))*100</f>
        <v>42</v>
      </c>
      <c r="U1937" s="3">
        <f>MAX(K1937-tarifest3($K$3,$A$3,Param!$B$10,Param!$C$10,Param!$D$10,Param!$E$10,Param!$B$11,Param!$C$11,Param!$D$11,Param!$E$11),0)</f>
        <v>70713</v>
      </c>
      <c r="V1937" s="3">
        <f t="shared" si="739"/>
        <v>36.695900363258957</v>
      </c>
      <c r="W1937" s="3">
        <f t="shared" si="740"/>
        <v>42</v>
      </c>
      <c r="X1937" s="3">
        <f>soli3grenz(K1937,$A$3,Param!$J$9,Param!$J$10,Param!$J$11)*100</f>
        <v>5.5</v>
      </c>
      <c r="Y1937" s="13">
        <f t="shared" si="727"/>
        <v>70713</v>
      </c>
      <c r="Z1937" s="3">
        <f t="shared" si="741"/>
        <v>36.695900363258957</v>
      </c>
      <c r="AA1937" s="13">
        <f t="shared" si="728"/>
        <v>42</v>
      </c>
      <c r="AB1937" s="13">
        <f t="shared" si="729"/>
        <v>-4821.8300000000017</v>
      </c>
      <c r="AC1937" s="13">
        <f t="shared" si="730"/>
        <v>-2.5022470160871748</v>
      </c>
      <c r="AD1937" s="13">
        <f t="shared" si="731"/>
        <v>-2.3099999999999952</v>
      </c>
      <c r="AE1937" s="3">
        <f t="shared" si="732"/>
        <v>0</v>
      </c>
      <c r="AF1937" s="13">
        <f t="shared" si="721"/>
        <v>4821.8300000000017</v>
      </c>
      <c r="AG1937" s="13">
        <f t="shared" si="742"/>
        <v>2.5022470160871748</v>
      </c>
      <c r="AH1937" s="13">
        <f t="shared" si="722"/>
        <v>2.5022470160871748</v>
      </c>
    </row>
    <row r="1938" spans="1:34" x14ac:dyDescent="0.2">
      <c r="A1938" s="8">
        <f t="shared" si="743"/>
        <v>192800</v>
      </c>
      <c r="B1938" s="9">
        <f t="shared" si="720"/>
        <v>192.8</v>
      </c>
      <c r="C1938" s="13">
        <f>tarifest3(A1938,$A$3,Param!$B$5,Param!$C$5,Param!$D$5,Param!$E$5,Param!$B$6,Param!$C$6,Param!$D$6,Param!$E$6)</f>
        <v>71639</v>
      </c>
      <c r="D1938" s="3">
        <f t="shared" si="733"/>
        <v>37.157157676348547</v>
      </c>
      <c r="E1938" s="3">
        <f>tarifest3grenz(A1938,$A$3,Param!$B$5,Param!$C$5,Param!$D$5,Param!$E$5,Param!$B$6,Param!$C$6,Param!$D$6,Param!$E$6)*100</f>
        <v>42</v>
      </c>
      <c r="F1938" s="13">
        <f>soli3(C1938,$A$3,Param!$J$4,Param!$J$5,Param!$J$6)</f>
        <v>3940.14</v>
      </c>
      <c r="G1938" s="3">
        <f>soli3grenz(C1938,$A$3,Param!$J$4,Param!$J$5,Param!$J$6)*100</f>
        <v>5.5</v>
      </c>
      <c r="H1938" s="13">
        <f t="shared" si="724"/>
        <v>75579.14</v>
      </c>
      <c r="I1938" s="3">
        <f t="shared" si="723"/>
        <v>39.200798755186725</v>
      </c>
      <c r="J1938" s="13">
        <f t="shared" si="725"/>
        <v>44.309999999999995</v>
      </c>
      <c r="K1938" s="13">
        <f>tarifest3(A1938,$A$3,Param!$B$10,Param!$C$10,Param!$D$10,Param!$E$10,Param!$B$11,Param!$C$11,Param!$D$11,Param!$E$11)</f>
        <v>75985</v>
      </c>
      <c r="L1938" s="3">
        <f t="shared" si="734"/>
        <v>39.411307053941904</v>
      </c>
      <c r="M1938" s="3">
        <f>tarifest3grenz(A1938,$A$3,Param!$B$10,Param!$C$10,Param!$D$10,Param!$E$10,Param!$B$11,Param!$C$11,Param!$D$11,Param!$E$11)*100</f>
        <v>42</v>
      </c>
      <c r="N1938" s="3">
        <f t="shared" si="735"/>
        <v>61585</v>
      </c>
      <c r="O1938" s="3">
        <f t="shared" si="736"/>
        <v>31.942427385892113</v>
      </c>
      <c r="P1938" s="13">
        <f t="shared" si="726"/>
        <v>134960</v>
      </c>
      <c r="Q1938" s="13">
        <f t="shared" si="737"/>
        <v>0</v>
      </c>
      <c r="R1938" s="13">
        <f>tarifest3(A1938-$K$3,$A$3,Param!$B$10,Param!$C$10,Param!$D$10,Param!$E$10,Param!$B$11,Param!$C$11,Param!$D$11,Param!$E$11)</f>
        <v>67345</v>
      </c>
      <c r="S1938" s="3">
        <f t="shared" si="738"/>
        <v>34.92997925311203</v>
      </c>
      <c r="T1938" s="3">
        <f>IF(A1938&lt;$K$3,$K$2,tarifest3grenz(A1938-$K$3,$A$3,Param!$B$10,Param!$C$10,Param!$D$10,Param!$E$10,Param!$B$11,Param!$C$11,Param!$D$11,Param!$E$11))*100</f>
        <v>42</v>
      </c>
      <c r="U1938" s="3">
        <f>MAX(K1938-tarifest3($K$3,$A$3,Param!$B$10,Param!$C$10,Param!$D$10,Param!$E$10,Param!$B$11,Param!$C$11,Param!$D$11,Param!$E$11),0)</f>
        <v>70755</v>
      </c>
      <c r="V1938" s="3">
        <f t="shared" si="739"/>
        <v>36.698651452282157</v>
      </c>
      <c r="W1938" s="3">
        <f t="shared" si="740"/>
        <v>42</v>
      </c>
      <c r="X1938" s="3">
        <f>soli3grenz(K1938,$A$3,Param!$J$9,Param!$J$10,Param!$J$11)*100</f>
        <v>5.5</v>
      </c>
      <c r="Y1938" s="13">
        <f t="shared" si="727"/>
        <v>70755</v>
      </c>
      <c r="Z1938" s="3">
        <f t="shared" si="741"/>
        <v>36.698651452282157</v>
      </c>
      <c r="AA1938" s="13">
        <f t="shared" si="728"/>
        <v>42</v>
      </c>
      <c r="AB1938" s="13">
        <f t="shared" si="729"/>
        <v>-4824.1399999999994</v>
      </c>
      <c r="AC1938" s="13">
        <f t="shared" si="730"/>
        <v>-2.502147302904568</v>
      </c>
      <c r="AD1938" s="13">
        <f t="shared" si="731"/>
        <v>-2.3099999999999952</v>
      </c>
      <c r="AE1938" s="3">
        <f t="shared" si="732"/>
        <v>0</v>
      </c>
      <c r="AF1938" s="13">
        <f t="shared" si="721"/>
        <v>4824.1399999999994</v>
      </c>
      <c r="AG1938" s="13">
        <f t="shared" si="742"/>
        <v>2.502147302904568</v>
      </c>
      <c r="AH1938" s="13">
        <f t="shared" si="722"/>
        <v>2.502147302904568</v>
      </c>
    </row>
    <row r="1939" spans="1:34" x14ac:dyDescent="0.2">
      <c r="A1939" s="8">
        <f t="shared" si="743"/>
        <v>192900</v>
      </c>
      <c r="B1939" s="9">
        <f t="shared" si="720"/>
        <v>192.9</v>
      </c>
      <c r="C1939" s="13">
        <f>tarifest3(A1939,$A$3,Param!$B$5,Param!$C$5,Param!$D$5,Param!$E$5,Param!$B$6,Param!$C$6,Param!$D$6,Param!$E$6)</f>
        <v>71681</v>
      </c>
      <c r="D1939" s="3">
        <f t="shared" si="733"/>
        <v>37.159668221876615</v>
      </c>
      <c r="E1939" s="3">
        <f>tarifest3grenz(A1939,$A$3,Param!$B$5,Param!$C$5,Param!$D$5,Param!$E$5,Param!$B$6,Param!$C$6,Param!$D$6,Param!$E$6)*100</f>
        <v>42</v>
      </c>
      <c r="F1939" s="13">
        <f>soli3(C1939,$A$3,Param!$J$4,Param!$J$5,Param!$J$6)</f>
        <v>3942.45</v>
      </c>
      <c r="G1939" s="3">
        <f>soli3grenz(C1939,$A$3,Param!$J$4,Param!$J$5,Param!$J$6)*100</f>
        <v>5.5</v>
      </c>
      <c r="H1939" s="13">
        <f t="shared" si="724"/>
        <v>75623.45</v>
      </c>
      <c r="I1939" s="3">
        <f t="shared" si="723"/>
        <v>39.203447382063246</v>
      </c>
      <c r="J1939" s="13">
        <f t="shared" si="725"/>
        <v>44.309999999999995</v>
      </c>
      <c r="K1939" s="13">
        <f>tarifest3(A1939,$A$3,Param!$B$10,Param!$C$10,Param!$D$10,Param!$E$10,Param!$B$11,Param!$C$11,Param!$D$11,Param!$E$11)</f>
        <v>76027</v>
      </c>
      <c r="L1939" s="3">
        <f t="shared" si="734"/>
        <v>39.412649040953859</v>
      </c>
      <c r="M1939" s="3">
        <f>tarifest3grenz(A1939,$A$3,Param!$B$10,Param!$C$10,Param!$D$10,Param!$E$10,Param!$B$11,Param!$C$11,Param!$D$11,Param!$E$11)*100</f>
        <v>42</v>
      </c>
      <c r="N1939" s="3">
        <f t="shared" si="735"/>
        <v>61627</v>
      </c>
      <c r="O1939" s="3">
        <f t="shared" si="736"/>
        <v>31.947641264904096</v>
      </c>
      <c r="P1939" s="13">
        <f t="shared" si="726"/>
        <v>135030</v>
      </c>
      <c r="Q1939" s="13">
        <f t="shared" si="737"/>
        <v>0</v>
      </c>
      <c r="R1939" s="13">
        <f>tarifest3(A1939-$K$3,$A$3,Param!$B$10,Param!$C$10,Param!$D$10,Param!$E$10,Param!$B$11,Param!$C$11,Param!$D$11,Param!$E$11)</f>
        <v>67387</v>
      </c>
      <c r="S1939" s="3">
        <f t="shared" si="738"/>
        <v>34.933644375324</v>
      </c>
      <c r="T1939" s="3">
        <f>IF(A1939&lt;$K$3,$K$2,tarifest3grenz(A1939-$K$3,$A$3,Param!$B$10,Param!$C$10,Param!$D$10,Param!$E$10,Param!$B$11,Param!$C$11,Param!$D$11,Param!$E$11))*100</f>
        <v>42</v>
      </c>
      <c r="U1939" s="3">
        <f>MAX(K1939-tarifest3($K$3,$A$3,Param!$B$10,Param!$C$10,Param!$D$10,Param!$E$10,Param!$B$11,Param!$C$11,Param!$D$11,Param!$E$11),0)</f>
        <v>70797</v>
      </c>
      <c r="V1939" s="3">
        <f t="shared" si="739"/>
        <v>36.701399688958006</v>
      </c>
      <c r="W1939" s="3">
        <f t="shared" si="740"/>
        <v>42</v>
      </c>
      <c r="X1939" s="3">
        <f>soli3grenz(K1939,$A$3,Param!$J$9,Param!$J$10,Param!$J$11)*100</f>
        <v>5.5</v>
      </c>
      <c r="Y1939" s="13">
        <f t="shared" si="727"/>
        <v>70797</v>
      </c>
      <c r="Z1939" s="3">
        <f t="shared" si="741"/>
        <v>36.701399688958006</v>
      </c>
      <c r="AA1939" s="13">
        <f t="shared" si="728"/>
        <v>42</v>
      </c>
      <c r="AB1939" s="13">
        <f t="shared" si="729"/>
        <v>-4826.4499999999971</v>
      </c>
      <c r="AC1939" s="13">
        <f t="shared" si="730"/>
        <v>-2.50204769310524</v>
      </c>
      <c r="AD1939" s="13">
        <f t="shared" si="731"/>
        <v>-2.3099999999999952</v>
      </c>
      <c r="AE1939" s="3">
        <f t="shared" si="732"/>
        <v>0</v>
      </c>
      <c r="AF1939" s="13">
        <f t="shared" si="721"/>
        <v>4826.4499999999971</v>
      </c>
      <c r="AG1939" s="13">
        <f t="shared" si="742"/>
        <v>2.50204769310524</v>
      </c>
      <c r="AH1939" s="13">
        <f t="shared" si="722"/>
        <v>2.50204769310524</v>
      </c>
    </row>
    <row r="1940" spans="1:34" x14ac:dyDescent="0.2">
      <c r="A1940" s="8">
        <f t="shared" si="743"/>
        <v>193000</v>
      </c>
      <c r="B1940" s="9">
        <f t="shared" si="720"/>
        <v>193</v>
      </c>
      <c r="C1940" s="13">
        <f>tarifest3(A1940,$A$3,Param!$B$5,Param!$C$5,Param!$D$5,Param!$E$5,Param!$B$6,Param!$C$6,Param!$D$6,Param!$E$6)</f>
        <v>71723</v>
      </c>
      <c r="D1940" s="3">
        <f t="shared" si="733"/>
        <v>37.162176165803103</v>
      </c>
      <c r="E1940" s="3">
        <f>tarifest3grenz(A1940,$A$3,Param!$B$5,Param!$C$5,Param!$D$5,Param!$E$5,Param!$B$6,Param!$C$6,Param!$D$6,Param!$E$6)*100</f>
        <v>42</v>
      </c>
      <c r="F1940" s="13">
        <f>soli3(C1940,$A$3,Param!$J$4,Param!$J$5,Param!$J$6)</f>
        <v>3944.76</v>
      </c>
      <c r="G1940" s="3">
        <f>soli3grenz(C1940,$A$3,Param!$J$4,Param!$J$5,Param!$J$6)*100</f>
        <v>5.5</v>
      </c>
      <c r="H1940" s="13">
        <f t="shared" si="724"/>
        <v>75667.759999999995</v>
      </c>
      <c r="I1940" s="3">
        <f t="shared" si="723"/>
        <v>39.2060932642487</v>
      </c>
      <c r="J1940" s="13">
        <f t="shared" si="725"/>
        <v>44.309999999999995</v>
      </c>
      <c r="K1940" s="13">
        <f>tarifest3(A1940,$A$3,Param!$B$10,Param!$C$10,Param!$D$10,Param!$E$10,Param!$B$11,Param!$C$11,Param!$D$11,Param!$E$11)</f>
        <v>76069</v>
      </c>
      <c r="L1940" s="3">
        <f t="shared" si="734"/>
        <v>39.413989637305704</v>
      </c>
      <c r="M1940" s="3">
        <f>tarifest3grenz(A1940,$A$3,Param!$B$10,Param!$C$10,Param!$D$10,Param!$E$10,Param!$B$11,Param!$C$11,Param!$D$11,Param!$E$11)*100</f>
        <v>42</v>
      </c>
      <c r="N1940" s="3">
        <f t="shared" si="735"/>
        <v>61669</v>
      </c>
      <c r="O1940" s="3">
        <f t="shared" si="736"/>
        <v>31.952849740932642</v>
      </c>
      <c r="P1940" s="13">
        <f t="shared" si="726"/>
        <v>135100</v>
      </c>
      <c r="Q1940" s="13">
        <f t="shared" si="737"/>
        <v>0</v>
      </c>
      <c r="R1940" s="13">
        <f>tarifest3(A1940-$K$3,$A$3,Param!$B$10,Param!$C$10,Param!$D$10,Param!$E$10,Param!$B$11,Param!$C$11,Param!$D$11,Param!$E$11)</f>
        <v>67429</v>
      </c>
      <c r="S1940" s="3">
        <f t="shared" si="738"/>
        <v>34.937305699481861</v>
      </c>
      <c r="T1940" s="3">
        <f>IF(A1940&lt;$K$3,$K$2,tarifest3grenz(A1940-$K$3,$A$3,Param!$B$10,Param!$C$10,Param!$D$10,Param!$E$10,Param!$B$11,Param!$C$11,Param!$D$11,Param!$E$11))*100</f>
        <v>42</v>
      </c>
      <c r="U1940" s="3">
        <f>MAX(K1940-tarifest3($K$3,$A$3,Param!$B$10,Param!$C$10,Param!$D$10,Param!$E$10,Param!$B$11,Param!$C$11,Param!$D$11,Param!$E$11),0)</f>
        <v>70839</v>
      </c>
      <c r="V1940" s="3">
        <f t="shared" si="739"/>
        <v>36.704145077720206</v>
      </c>
      <c r="W1940" s="3">
        <f t="shared" si="740"/>
        <v>42</v>
      </c>
      <c r="X1940" s="3">
        <f>soli3grenz(K1940,$A$3,Param!$J$9,Param!$J$10,Param!$J$11)*100</f>
        <v>5.5</v>
      </c>
      <c r="Y1940" s="13">
        <f t="shared" si="727"/>
        <v>70839</v>
      </c>
      <c r="Z1940" s="3">
        <f t="shared" si="741"/>
        <v>36.704145077720206</v>
      </c>
      <c r="AA1940" s="13">
        <f t="shared" si="728"/>
        <v>42</v>
      </c>
      <c r="AB1940" s="13">
        <f t="shared" si="729"/>
        <v>-4828.7599999999948</v>
      </c>
      <c r="AC1940" s="13">
        <f t="shared" si="730"/>
        <v>-2.5019481865284945</v>
      </c>
      <c r="AD1940" s="13">
        <f t="shared" si="731"/>
        <v>-2.3099999999999952</v>
      </c>
      <c r="AE1940" s="3">
        <f t="shared" si="732"/>
        <v>0</v>
      </c>
      <c r="AF1940" s="13">
        <f t="shared" si="721"/>
        <v>4828.7599999999948</v>
      </c>
      <c r="AG1940" s="13">
        <f t="shared" si="742"/>
        <v>2.5019481865284945</v>
      </c>
      <c r="AH1940" s="13">
        <f t="shared" si="722"/>
        <v>2.5019481865284945</v>
      </c>
    </row>
    <row r="1941" spans="1:34" x14ac:dyDescent="0.2">
      <c r="A1941" s="8">
        <f t="shared" si="743"/>
        <v>193100</v>
      </c>
      <c r="B1941" s="9">
        <f t="shared" si="720"/>
        <v>193.1</v>
      </c>
      <c r="C1941" s="13">
        <f>tarifest3(A1941,$A$3,Param!$B$5,Param!$C$5,Param!$D$5,Param!$E$5,Param!$B$6,Param!$C$6,Param!$D$6,Param!$E$6)</f>
        <v>71765</v>
      </c>
      <c r="D1941" s="3">
        <f t="shared" si="733"/>
        <v>37.164681512169864</v>
      </c>
      <c r="E1941" s="3">
        <f>tarifest3grenz(A1941,$A$3,Param!$B$5,Param!$C$5,Param!$D$5,Param!$E$5,Param!$B$6,Param!$C$6,Param!$D$6,Param!$E$6)*100</f>
        <v>42</v>
      </c>
      <c r="F1941" s="13">
        <f>soli3(C1941,$A$3,Param!$J$4,Param!$J$5,Param!$J$6)</f>
        <v>3947.07</v>
      </c>
      <c r="G1941" s="3">
        <f>soli3grenz(C1941,$A$3,Param!$J$4,Param!$J$5,Param!$J$6)*100</f>
        <v>5.5</v>
      </c>
      <c r="H1941" s="13">
        <f t="shared" si="724"/>
        <v>75712.070000000007</v>
      </c>
      <c r="I1941" s="3">
        <f t="shared" si="723"/>
        <v>39.208736406007255</v>
      </c>
      <c r="J1941" s="13">
        <f t="shared" si="725"/>
        <v>44.309999999999995</v>
      </c>
      <c r="K1941" s="13">
        <f>tarifest3(A1941,$A$3,Param!$B$10,Param!$C$10,Param!$D$10,Param!$E$10,Param!$B$11,Param!$C$11,Param!$D$11,Param!$E$11)</f>
        <v>76111</v>
      </c>
      <c r="L1941" s="3">
        <f t="shared" si="734"/>
        <v>39.415328845157951</v>
      </c>
      <c r="M1941" s="3">
        <f>tarifest3grenz(A1941,$A$3,Param!$B$10,Param!$C$10,Param!$D$10,Param!$E$10,Param!$B$11,Param!$C$11,Param!$D$11,Param!$E$11)*100</f>
        <v>42</v>
      </c>
      <c r="N1941" s="3">
        <f t="shared" si="735"/>
        <v>61711</v>
      </c>
      <c r="O1941" s="3">
        <f t="shared" si="736"/>
        <v>31.95805282237183</v>
      </c>
      <c r="P1941" s="13">
        <f t="shared" si="726"/>
        <v>135170</v>
      </c>
      <c r="Q1941" s="13">
        <f t="shared" si="737"/>
        <v>0</v>
      </c>
      <c r="R1941" s="13">
        <f>tarifest3(A1941-$K$3,$A$3,Param!$B$10,Param!$C$10,Param!$D$10,Param!$E$10,Param!$B$11,Param!$C$11,Param!$D$11,Param!$E$11)</f>
        <v>67471</v>
      </c>
      <c r="S1941" s="3">
        <f t="shared" si="738"/>
        <v>34.940963231486279</v>
      </c>
      <c r="T1941" s="3">
        <f>IF(A1941&lt;$K$3,$K$2,tarifest3grenz(A1941-$K$3,$A$3,Param!$B$10,Param!$C$10,Param!$D$10,Param!$E$10,Param!$B$11,Param!$C$11,Param!$D$11,Param!$E$11))*100</f>
        <v>42</v>
      </c>
      <c r="U1941" s="3">
        <f>MAX(K1941-tarifest3($K$3,$A$3,Param!$B$10,Param!$C$10,Param!$D$10,Param!$E$10,Param!$B$11,Param!$C$11,Param!$D$11,Param!$E$11),0)</f>
        <v>70881</v>
      </c>
      <c r="V1941" s="3">
        <f t="shared" si="739"/>
        <v>36.706887622993264</v>
      </c>
      <c r="W1941" s="3">
        <f t="shared" si="740"/>
        <v>42</v>
      </c>
      <c r="X1941" s="3">
        <f>soli3grenz(K1941,$A$3,Param!$J$9,Param!$J$10,Param!$J$11)*100</f>
        <v>5.5</v>
      </c>
      <c r="Y1941" s="13">
        <f t="shared" si="727"/>
        <v>70881</v>
      </c>
      <c r="Z1941" s="3">
        <f t="shared" si="741"/>
        <v>36.706887622993264</v>
      </c>
      <c r="AA1941" s="13">
        <f t="shared" si="728"/>
        <v>42</v>
      </c>
      <c r="AB1941" s="13">
        <f t="shared" si="729"/>
        <v>-4831.070000000007</v>
      </c>
      <c r="AC1941" s="13">
        <f t="shared" si="730"/>
        <v>-2.5018487830139904</v>
      </c>
      <c r="AD1941" s="13">
        <f t="shared" si="731"/>
        <v>-2.3099999999999952</v>
      </c>
      <c r="AE1941" s="3">
        <f t="shared" si="732"/>
        <v>0</v>
      </c>
      <c r="AF1941" s="13">
        <f t="shared" si="721"/>
        <v>4831.070000000007</v>
      </c>
      <c r="AG1941" s="13">
        <f t="shared" si="742"/>
        <v>2.5018487830139904</v>
      </c>
      <c r="AH1941" s="13">
        <f t="shared" si="722"/>
        <v>2.5018487830139904</v>
      </c>
    </row>
    <row r="1942" spans="1:34" x14ac:dyDescent="0.2">
      <c r="A1942" s="8">
        <f t="shared" si="743"/>
        <v>193200</v>
      </c>
      <c r="B1942" s="9">
        <f t="shared" si="720"/>
        <v>193.2</v>
      </c>
      <c r="C1942" s="13">
        <f>tarifest3(A1942,$A$3,Param!$B$5,Param!$C$5,Param!$D$5,Param!$E$5,Param!$B$6,Param!$C$6,Param!$D$6,Param!$E$6)</f>
        <v>71807</v>
      </c>
      <c r="D1942" s="3">
        <f t="shared" si="733"/>
        <v>37.167184265010349</v>
      </c>
      <c r="E1942" s="3">
        <f>tarifest3grenz(A1942,$A$3,Param!$B$5,Param!$C$5,Param!$D$5,Param!$E$5,Param!$B$6,Param!$C$6,Param!$D$6,Param!$E$6)*100</f>
        <v>42</v>
      </c>
      <c r="F1942" s="13">
        <f>soli3(C1942,$A$3,Param!$J$4,Param!$J$5,Param!$J$6)</f>
        <v>3949.38</v>
      </c>
      <c r="G1942" s="3">
        <f>soli3grenz(C1942,$A$3,Param!$J$4,Param!$J$5,Param!$J$6)*100</f>
        <v>5.5</v>
      </c>
      <c r="H1942" s="13">
        <f t="shared" si="724"/>
        <v>75756.38</v>
      </c>
      <c r="I1942" s="3">
        <f t="shared" si="723"/>
        <v>39.211376811594207</v>
      </c>
      <c r="J1942" s="13">
        <f t="shared" si="725"/>
        <v>44.309999999999995</v>
      </c>
      <c r="K1942" s="13">
        <f>tarifest3(A1942,$A$3,Param!$B$10,Param!$C$10,Param!$D$10,Param!$E$10,Param!$B$11,Param!$C$11,Param!$D$11,Param!$E$11)</f>
        <v>76153</v>
      </c>
      <c r="L1942" s="3">
        <f t="shared" si="734"/>
        <v>39.416666666666664</v>
      </c>
      <c r="M1942" s="3">
        <f>tarifest3grenz(A1942,$A$3,Param!$B$10,Param!$C$10,Param!$D$10,Param!$E$10,Param!$B$11,Param!$C$11,Param!$D$11,Param!$E$11)*100</f>
        <v>42</v>
      </c>
      <c r="N1942" s="3">
        <f t="shared" si="735"/>
        <v>61753</v>
      </c>
      <c r="O1942" s="3">
        <f t="shared" si="736"/>
        <v>31.963250517598347</v>
      </c>
      <c r="P1942" s="13">
        <f t="shared" si="726"/>
        <v>135240</v>
      </c>
      <c r="Q1942" s="13">
        <f t="shared" si="737"/>
        <v>0</v>
      </c>
      <c r="R1942" s="13">
        <f>tarifest3(A1942-$K$3,$A$3,Param!$B$10,Param!$C$10,Param!$D$10,Param!$E$10,Param!$B$11,Param!$C$11,Param!$D$11,Param!$E$11)</f>
        <v>67513</v>
      </c>
      <c r="S1942" s="3">
        <f t="shared" si="738"/>
        <v>34.944616977225671</v>
      </c>
      <c r="T1942" s="3">
        <f>IF(A1942&lt;$K$3,$K$2,tarifest3grenz(A1942-$K$3,$A$3,Param!$B$10,Param!$C$10,Param!$D$10,Param!$E$10,Param!$B$11,Param!$C$11,Param!$D$11,Param!$E$11))*100</f>
        <v>42</v>
      </c>
      <c r="U1942" s="3">
        <f>MAX(K1942-tarifest3($K$3,$A$3,Param!$B$10,Param!$C$10,Param!$D$10,Param!$E$10,Param!$B$11,Param!$C$11,Param!$D$11,Param!$E$11),0)</f>
        <v>70923</v>
      </c>
      <c r="V1942" s="3">
        <f t="shared" si="739"/>
        <v>36.709627329192543</v>
      </c>
      <c r="W1942" s="3">
        <f t="shared" si="740"/>
        <v>42</v>
      </c>
      <c r="X1942" s="3">
        <f>soli3grenz(K1942,$A$3,Param!$J$9,Param!$J$10,Param!$J$11)*100</f>
        <v>5.5</v>
      </c>
      <c r="Y1942" s="13">
        <f t="shared" si="727"/>
        <v>70923</v>
      </c>
      <c r="Z1942" s="3">
        <f t="shared" si="741"/>
        <v>36.709627329192543</v>
      </c>
      <c r="AA1942" s="13">
        <f t="shared" si="728"/>
        <v>42</v>
      </c>
      <c r="AB1942" s="13">
        <f t="shared" si="729"/>
        <v>-4833.3800000000047</v>
      </c>
      <c r="AC1942" s="13">
        <f t="shared" si="730"/>
        <v>-2.5017494824016637</v>
      </c>
      <c r="AD1942" s="13">
        <f t="shared" si="731"/>
        <v>-2.3099999999999952</v>
      </c>
      <c r="AE1942" s="3">
        <f t="shared" si="732"/>
        <v>0</v>
      </c>
      <c r="AF1942" s="13">
        <f t="shared" si="721"/>
        <v>4833.3800000000047</v>
      </c>
      <c r="AG1942" s="13">
        <f t="shared" si="742"/>
        <v>2.5017494824016637</v>
      </c>
      <c r="AH1942" s="13">
        <f t="shared" si="722"/>
        <v>2.5017494824016637</v>
      </c>
    </row>
    <row r="1943" spans="1:34" x14ac:dyDescent="0.2">
      <c r="A1943" s="8">
        <f t="shared" si="743"/>
        <v>193300</v>
      </c>
      <c r="B1943" s="9">
        <f t="shared" si="720"/>
        <v>193.3</v>
      </c>
      <c r="C1943" s="13">
        <f>tarifest3(A1943,$A$3,Param!$B$5,Param!$C$5,Param!$D$5,Param!$E$5,Param!$B$6,Param!$C$6,Param!$D$6,Param!$E$6)</f>
        <v>71849</v>
      </c>
      <c r="D1943" s="3">
        <f t="shared" si="733"/>
        <v>37.169684428349711</v>
      </c>
      <c r="E1943" s="3">
        <f>tarifest3grenz(A1943,$A$3,Param!$B$5,Param!$C$5,Param!$D$5,Param!$E$5,Param!$B$6,Param!$C$6,Param!$D$6,Param!$E$6)*100</f>
        <v>42</v>
      </c>
      <c r="F1943" s="13">
        <f>soli3(C1943,$A$3,Param!$J$4,Param!$J$5,Param!$J$6)</f>
        <v>3951.69</v>
      </c>
      <c r="G1943" s="3">
        <f>soli3grenz(C1943,$A$3,Param!$J$4,Param!$J$5,Param!$J$6)*100</f>
        <v>5.5</v>
      </c>
      <c r="H1943" s="13">
        <f t="shared" si="724"/>
        <v>75800.69</v>
      </c>
      <c r="I1943" s="3">
        <f t="shared" si="723"/>
        <v>39.214014485256079</v>
      </c>
      <c r="J1943" s="13">
        <f t="shared" si="725"/>
        <v>44.309999999999995</v>
      </c>
      <c r="K1943" s="13">
        <f>tarifest3(A1943,$A$3,Param!$B$10,Param!$C$10,Param!$D$10,Param!$E$10,Param!$B$11,Param!$C$11,Param!$D$11,Param!$E$11)</f>
        <v>76195</v>
      </c>
      <c r="L1943" s="3">
        <f t="shared" si="734"/>
        <v>39.418003103983445</v>
      </c>
      <c r="M1943" s="3">
        <f>tarifest3grenz(A1943,$A$3,Param!$B$10,Param!$C$10,Param!$D$10,Param!$E$10,Param!$B$11,Param!$C$11,Param!$D$11,Param!$E$11)*100</f>
        <v>42</v>
      </c>
      <c r="N1943" s="3">
        <f t="shared" si="735"/>
        <v>61795</v>
      </c>
      <c r="O1943" s="3">
        <f t="shared" si="736"/>
        <v>31.968442834971544</v>
      </c>
      <c r="P1943" s="13">
        <f t="shared" si="726"/>
        <v>135310</v>
      </c>
      <c r="Q1943" s="13">
        <f t="shared" si="737"/>
        <v>0</v>
      </c>
      <c r="R1943" s="13">
        <f>tarifest3(A1943-$K$3,$A$3,Param!$B$10,Param!$C$10,Param!$D$10,Param!$E$10,Param!$B$11,Param!$C$11,Param!$D$11,Param!$E$11)</f>
        <v>67555</v>
      </c>
      <c r="S1943" s="3">
        <f t="shared" si="738"/>
        <v>34.948266942576304</v>
      </c>
      <c r="T1943" s="3">
        <f>IF(A1943&lt;$K$3,$K$2,tarifest3grenz(A1943-$K$3,$A$3,Param!$B$10,Param!$C$10,Param!$D$10,Param!$E$10,Param!$B$11,Param!$C$11,Param!$D$11,Param!$E$11))*100</f>
        <v>42</v>
      </c>
      <c r="U1943" s="3">
        <f>MAX(K1943-tarifest3($K$3,$A$3,Param!$B$10,Param!$C$10,Param!$D$10,Param!$E$10,Param!$B$11,Param!$C$11,Param!$D$11,Param!$E$11),0)</f>
        <v>70965</v>
      </c>
      <c r="V1943" s="3">
        <f t="shared" si="739"/>
        <v>36.712364200724259</v>
      </c>
      <c r="W1943" s="3">
        <f t="shared" si="740"/>
        <v>42</v>
      </c>
      <c r="X1943" s="3">
        <f>soli3grenz(K1943,$A$3,Param!$J$9,Param!$J$10,Param!$J$11)*100</f>
        <v>5.5</v>
      </c>
      <c r="Y1943" s="13">
        <f t="shared" si="727"/>
        <v>70965</v>
      </c>
      <c r="Z1943" s="3">
        <f t="shared" si="741"/>
        <v>36.712364200724259</v>
      </c>
      <c r="AA1943" s="13">
        <f t="shared" si="728"/>
        <v>42</v>
      </c>
      <c r="AB1943" s="13">
        <f t="shared" si="729"/>
        <v>-4835.6900000000023</v>
      </c>
      <c r="AC1943" s="13">
        <f t="shared" si="730"/>
        <v>-2.50165028453182</v>
      </c>
      <c r="AD1943" s="13">
        <f t="shared" si="731"/>
        <v>-2.3099999999999952</v>
      </c>
      <c r="AE1943" s="3">
        <f t="shared" si="732"/>
        <v>0</v>
      </c>
      <c r="AF1943" s="13">
        <f t="shared" si="721"/>
        <v>4835.6900000000023</v>
      </c>
      <c r="AG1943" s="13">
        <f t="shared" si="742"/>
        <v>2.50165028453182</v>
      </c>
      <c r="AH1943" s="13">
        <f t="shared" si="722"/>
        <v>2.50165028453182</v>
      </c>
    </row>
    <row r="1944" spans="1:34" x14ac:dyDescent="0.2">
      <c r="A1944" s="8">
        <f t="shared" si="743"/>
        <v>193400</v>
      </c>
      <c r="B1944" s="9">
        <f t="shared" si="720"/>
        <v>193.4</v>
      </c>
      <c r="C1944" s="13">
        <f>tarifest3(A1944,$A$3,Param!$B$5,Param!$C$5,Param!$D$5,Param!$E$5,Param!$B$6,Param!$C$6,Param!$D$6,Param!$E$6)</f>
        <v>71891</v>
      </c>
      <c r="D1944" s="3">
        <f t="shared" si="733"/>
        <v>37.172182006204757</v>
      </c>
      <c r="E1944" s="3">
        <f>tarifest3grenz(A1944,$A$3,Param!$B$5,Param!$C$5,Param!$D$5,Param!$E$5,Param!$B$6,Param!$C$6,Param!$D$6,Param!$E$6)*100</f>
        <v>42</v>
      </c>
      <c r="F1944" s="13">
        <f>soli3(C1944,$A$3,Param!$J$4,Param!$J$5,Param!$J$6)</f>
        <v>3954</v>
      </c>
      <c r="G1944" s="3">
        <f>soli3grenz(C1944,$A$3,Param!$J$4,Param!$J$5,Param!$J$6)*100</f>
        <v>5.5</v>
      </c>
      <c r="H1944" s="13">
        <f t="shared" si="724"/>
        <v>75845</v>
      </c>
      <c r="I1944" s="3">
        <f t="shared" si="723"/>
        <v>39.216649431230607</v>
      </c>
      <c r="J1944" s="13">
        <f t="shared" si="725"/>
        <v>44.309999999999995</v>
      </c>
      <c r="K1944" s="13">
        <f>tarifest3(A1944,$A$3,Param!$B$10,Param!$C$10,Param!$D$10,Param!$E$10,Param!$B$11,Param!$C$11,Param!$D$11,Param!$E$11)</f>
        <v>76237</v>
      </c>
      <c r="L1944" s="3">
        <f t="shared" si="734"/>
        <v>39.419338159255432</v>
      </c>
      <c r="M1944" s="3">
        <f>tarifest3grenz(A1944,$A$3,Param!$B$10,Param!$C$10,Param!$D$10,Param!$E$10,Param!$B$11,Param!$C$11,Param!$D$11,Param!$E$11)*100</f>
        <v>42</v>
      </c>
      <c r="N1944" s="3">
        <f t="shared" si="735"/>
        <v>61837</v>
      </c>
      <c r="O1944" s="3">
        <f t="shared" si="736"/>
        <v>31.973629782833505</v>
      </c>
      <c r="P1944" s="13">
        <f t="shared" si="726"/>
        <v>135380</v>
      </c>
      <c r="Q1944" s="13">
        <f t="shared" si="737"/>
        <v>0</v>
      </c>
      <c r="R1944" s="13">
        <f>tarifest3(A1944-$K$3,$A$3,Param!$B$10,Param!$C$10,Param!$D$10,Param!$E$10,Param!$B$11,Param!$C$11,Param!$D$11,Param!$E$11)</f>
        <v>67597</v>
      </c>
      <c r="S1944" s="3">
        <f t="shared" si="738"/>
        <v>34.951913133402272</v>
      </c>
      <c r="T1944" s="3">
        <f>IF(A1944&lt;$K$3,$K$2,tarifest3grenz(A1944-$K$3,$A$3,Param!$B$10,Param!$C$10,Param!$D$10,Param!$E$10,Param!$B$11,Param!$C$11,Param!$D$11,Param!$E$11))*100</f>
        <v>42</v>
      </c>
      <c r="U1944" s="3">
        <f>MAX(K1944-tarifest3($K$3,$A$3,Param!$B$10,Param!$C$10,Param!$D$10,Param!$E$10,Param!$B$11,Param!$C$11,Param!$D$11,Param!$E$11),0)</f>
        <v>71007</v>
      </c>
      <c r="V1944" s="3">
        <f t="shared" si="739"/>
        <v>36.715098241985523</v>
      </c>
      <c r="W1944" s="3">
        <f t="shared" si="740"/>
        <v>42</v>
      </c>
      <c r="X1944" s="3">
        <f>soli3grenz(K1944,$A$3,Param!$J$9,Param!$J$10,Param!$J$11)*100</f>
        <v>5.5</v>
      </c>
      <c r="Y1944" s="13">
        <f t="shared" si="727"/>
        <v>71007</v>
      </c>
      <c r="Z1944" s="3">
        <f t="shared" si="741"/>
        <v>36.715098241985523</v>
      </c>
      <c r="AA1944" s="13">
        <f t="shared" si="728"/>
        <v>42</v>
      </c>
      <c r="AB1944" s="13">
        <f t="shared" si="729"/>
        <v>-4838</v>
      </c>
      <c r="AC1944" s="13">
        <f t="shared" si="730"/>
        <v>-2.5015511892450846</v>
      </c>
      <c r="AD1944" s="13">
        <f t="shared" si="731"/>
        <v>-2.3099999999999952</v>
      </c>
      <c r="AE1944" s="3">
        <f t="shared" si="732"/>
        <v>0</v>
      </c>
      <c r="AF1944" s="13">
        <f t="shared" si="721"/>
        <v>4838</v>
      </c>
      <c r="AG1944" s="13">
        <f t="shared" si="742"/>
        <v>2.5015511892450846</v>
      </c>
      <c r="AH1944" s="13">
        <f t="shared" si="722"/>
        <v>2.5015511892450846</v>
      </c>
    </row>
    <row r="1945" spans="1:34" x14ac:dyDescent="0.2">
      <c r="A1945" s="8">
        <f t="shared" si="743"/>
        <v>193500</v>
      </c>
      <c r="B1945" s="9">
        <f t="shared" si="720"/>
        <v>193.5</v>
      </c>
      <c r="C1945" s="13">
        <f>tarifest3(A1945,$A$3,Param!$B$5,Param!$C$5,Param!$D$5,Param!$E$5,Param!$B$6,Param!$C$6,Param!$D$6,Param!$E$6)</f>
        <v>71933</v>
      </c>
      <c r="D1945" s="3">
        <f t="shared" si="733"/>
        <v>37.174677002583977</v>
      </c>
      <c r="E1945" s="3">
        <f>tarifest3grenz(A1945,$A$3,Param!$B$5,Param!$C$5,Param!$D$5,Param!$E$5,Param!$B$6,Param!$C$6,Param!$D$6,Param!$E$6)*100</f>
        <v>42</v>
      </c>
      <c r="F1945" s="13">
        <f>soli3(C1945,$A$3,Param!$J$4,Param!$J$5,Param!$J$6)</f>
        <v>3956.31</v>
      </c>
      <c r="G1945" s="3">
        <f>soli3grenz(C1945,$A$3,Param!$J$4,Param!$J$5,Param!$J$6)*100</f>
        <v>5.5</v>
      </c>
      <c r="H1945" s="13">
        <f t="shared" si="724"/>
        <v>75889.31</v>
      </c>
      <c r="I1945" s="3">
        <f t="shared" si="723"/>
        <v>39.219281653746769</v>
      </c>
      <c r="J1945" s="13">
        <f t="shared" si="725"/>
        <v>44.309999999999995</v>
      </c>
      <c r="K1945" s="13">
        <f>tarifest3(A1945,$A$3,Param!$B$10,Param!$C$10,Param!$D$10,Param!$E$10,Param!$B$11,Param!$C$11,Param!$D$11,Param!$E$11)</f>
        <v>76279</v>
      </c>
      <c r="L1945" s="3">
        <f t="shared" si="734"/>
        <v>39.420671834625324</v>
      </c>
      <c r="M1945" s="3">
        <f>tarifest3grenz(A1945,$A$3,Param!$B$10,Param!$C$10,Param!$D$10,Param!$E$10,Param!$B$11,Param!$C$11,Param!$D$11,Param!$E$11)*100</f>
        <v>42</v>
      </c>
      <c r="N1945" s="3">
        <f t="shared" si="735"/>
        <v>61879</v>
      </c>
      <c r="O1945" s="3">
        <f t="shared" si="736"/>
        <v>31.978811369509042</v>
      </c>
      <c r="P1945" s="13">
        <f t="shared" si="726"/>
        <v>135450</v>
      </c>
      <c r="Q1945" s="13">
        <f t="shared" si="737"/>
        <v>0</v>
      </c>
      <c r="R1945" s="13">
        <f>tarifest3(A1945-$K$3,$A$3,Param!$B$10,Param!$C$10,Param!$D$10,Param!$E$10,Param!$B$11,Param!$C$11,Param!$D$11,Param!$E$11)</f>
        <v>67639</v>
      </c>
      <c r="S1945" s="3">
        <f t="shared" si="738"/>
        <v>34.955555555555556</v>
      </c>
      <c r="T1945" s="3">
        <f>IF(A1945&lt;$K$3,$K$2,tarifest3grenz(A1945-$K$3,$A$3,Param!$B$10,Param!$C$10,Param!$D$10,Param!$E$10,Param!$B$11,Param!$C$11,Param!$D$11,Param!$E$11))*100</f>
        <v>42</v>
      </c>
      <c r="U1945" s="3">
        <f>MAX(K1945-tarifest3($K$3,$A$3,Param!$B$10,Param!$C$10,Param!$D$10,Param!$E$10,Param!$B$11,Param!$C$11,Param!$D$11,Param!$E$11),0)</f>
        <v>71049</v>
      </c>
      <c r="V1945" s="3">
        <f t="shared" si="739"/>
        <v>36.717829457364346</v>
      </c>
      <c r="W1945" s="3">
        <f t="shared" si="740"/>
        <v>42</v>
      </c>
      <c r="X1945" s="3">
        <f>soli3grenz(K1945,$A$3,Param!$J$9,Param!$J$10,Param!$J$11)*100</f>
        <v>5.5</v>
      </c>
      <c r="Y1945" s="13">
        <f t="shared" si="727"/>
        <v>71049</v>
      </c>
      <c r="Z1945" s="3">
        <f t="shared" si="741"/>
        <v>36.717829457364346</v>
      </c>
      <c r="AA1945" s="13">
        <f t="shared" si="728"/>
        <v>42</v>
      </c>
      <c r="AB1945" s="13">
        <f t="shared" si="729"/>
        <v>-4840.3099999999977</v>
      </c>
      <c r="AC1945" s="13">
        <f t="shared" si="730"/>
        <v>-2.5014521963824237</v>
      </c>
      <c r="AD1945" s="13">
        <f t="shared" si="731"/>
        <v>-2.3099999999999952</v>
      </c>
      <c r="AE1945" s="3">
        <f t="shared" si="732"/>
        <v>0</v>
      </c>
      <c r="AF1945" s="13">
        <f t="shared" si="721"/>
        <v>4840.3099999999977</v>
      </c>
      <c r="AG1945" s="13">
        <f t="shared" si="742"/>
        <v>2.5014521963824237</v>
      </c>
      <c r="AH1945" s="13">
        <f t="shared" si="722"/>
        <v>2.5014521963824237</v>
      </c>
    </row>
    <row r="1946" spans="1:34" x14ac:dyDescent="0.2">
      <c r="A1946" s="8">
        <f t="shared" si="743"/>
        <v>193600</v>
      </c>
      <c r="B1946" s="9">
        <f t="shared" si="720"/>
        <v>193.6</v>
      </c>
      <c r="C1946" s="13">
        <f>tarifest3(A1946,$A$3,Param!$B$5,Param!$C$5,Param!$D$5,Param!$E$5,Param!$B$6,Param!$C$6,Param!$D$6,Param!$E$6)</f>
        <v>71975</v>
      </c>
      <c r="D1946" s="3">
        <f t="shared" si="733"/>
        <v>37.177169421487605</v>
      </c>
      <c r="E1946" s="3">
        <f>tarifest3grenz(A1946,$A$3,Param!$B$5,Param!$C$5,Param!$D$5,Param!$E$5,Param!$B$6,Param!$C$6,Param!$D$6,Param!$E$6)*100</f>
        <v>42</v>
      </c>
      <c r="F1946" s="13">
        <f>soli3(C1946,$A$3,Param!$J$4,Param!$J$5,Param!$J$6)</f>
        <v>3958.62</v>
      </c>
      <c r="G1946" s="3">
        <f>soli3grenz(C1946,$A$3,Param!$J$4,Param!$J$5,Param!$J$6)*100</f>
        <v>5.5</v>
      </c>
      <c r="H1946" s="13">
        <f t="shared" si="724"/>
        <v>75933.62</v>
      </c>
      <c r="I1946" s="3">
        <f t="shared" si="723"/>
        <v>39.221911157024792</v>
      </c>
      <c r="J1946" s="13">
        <f t="shared" si="725"/>
        <v>44.309999999999995</v>
      </c>
      <c r="K1946" s="13">
        <f>tarifest3(A1946,$A$3,Param!$B$10,Param!$C$10,Param!$D$10,Param!$E$10,Param!$B$11,Param!$C$11,Param!$D$11,Param!$E$11)</f>
        <v>76321</v>
      </c>
      <c r="L1946" s="3">
        <f t="shared" si="734"/>
        <v>39.4220041322314</v>
      </c>
      <c r="M1946" s="3">
        <f>tarifest3grenz(A1946,$A$3,Param!$B$10,Param!$C$10,Param!$D$10,Param!$E$10,Param!$B$11,Param!$C$11,Param!$D$11,Param!$E$11)*100</f>
        <v>42</v>
      </c>
      <c r="N1946" s="3">
        <f t="shared" si="735"/>
        <v>61921</v>
      </c>
      <c r="O1946" s="3">
        <f t="shared" si="736"/>
        <v>31.983987603305785</v>
      </c>
      <c r="P1946" s="13">
        <f t="shared" si="726"/>
        <v>135520</v>
      </c>
      <c r="Q1946" s="13">
        <f t="shared" si="737"/>
        <v>0</v>
      </c>
      <c r="R1946" s="13">
        <f>tarifest3(A1946-$K$3,$A$3,Param!$B$10,Param!$C$10,Param!$D$10,Param!$E$10,Param!$B$11,Param!$C$11,Param!$D$11,Param!$E$11)</f>
        <v>67681</v>
      </c>
      <c r="S1946" s="3">
        <f t="shared" si="738"/>
        <v>34.959194214876035</v>
      </c>
      <c r="T1946" s="3">
        <f>IF(A1946&lt;$K$3,$K$2,tarifest3grenz(A1946-$K$3,$A$3,Param!$B$10,Param!$C$10,Param!$D$10,Param!$E$10,Param!$B$11,Param!$C$11,Param!$D$11,Param!$E$11))*100</f>
        <v>42</v>
      </c>
      <c r="U1946" s="3">
        <f>MAX(K1946-tarifest3($K$3,$A$3,Param!$B$10,Param!$C$10,Param!$D$10,Param!$E$10,Param!$B$11,Param!$C$11,Param!$D$11,Param!$E$11),0)</f>
        <v>71091</v>
      </c>
      <c r="V1946" s="3">
        <f t="shared" si="739"/>
        <v>36.720557851239668</v>
      </c>
      <c r="W1946" s="3">
        <f t="shared" si="740"/>
        <v>42</v>
      </c>
      <c r="X1946" s="3">
        <f>soli3grenz(K1946,$A$3,Param!$J$9,Param!$J$10,Param!$J$11)*100</f>
        <v>5.5</v>
      </c>
      <c r="Y1946" s="13">
        <f t="shared" si="727"/>
        <v>71091</v>
      </c>
      <c r="Z1946" s="3">
        <f t="shared" si="741"/>
        <v>36.720557851239668</v>
      </c>
      <c r="AA1946" s="13">
        <f t="shared" si="728"/>
        <v>42</v>
      </c>
      <c r="AB1946" s="13">
        <f t="shared" si="729"/>
        <v>-4842.6199999999953</v>
      </c>
      <c r="AC1946" s="13">
        <f t="shared" si="730"/>
        <v>-2.5013533057851234</v>
      </c>
      <c r="AD1946" s="13">
        <f t="shared" si="731"/>
        <v>-2.3099999999999952</v>
      </c>
      <c r="AE1946" s="3">
        <f t="shared" si="732"/>
        <v>0</v>
      </c>
      <c r="AF1946" s="13">
        <f t="shared" si="721"/>
        <v>4842.6199999999953</v>
      </c>
      <c r="AG1946" s="13">
        <f t="shared" si="742"/>
        <v>2.5013533057851234</v>
      </c>
      <c r="AH1946" s="13">
        <f t="shared" si="722"/>
        <v>2.5013533057851234</v>
      </c>
    </row>
    <row r="1947" spans="1:34" x14ac:dyDescent="0.2">
      <c r="A1947" s="8">
        <f t="shared" si="743"/>
        <v>193700</v>
      </c>
      <c r="B1947" s="9">
        <f t="shared" si="720"/>
        <v>193.7</v>
      </c>
      <c r="C1947" s="13">
        <f>tarifest3(A1947,$A$3,Param!$B$5,Param!$C$5,Param!$D$5,Param!$E$5,Param!$B$6,Param!$C$6,Param!$D$6,Param!$E$6)</f>
        <v>72017</v>
      </c>
      <c r="D1947" s="3">
        <f t="shared" si="733"/>
        <v>37.179659266907592</v>
      </c>
      <c r="E1947" s="3">
        <f>tarifest3grenz(A1947,$A$3,Param!$B$5,Param!$C$5,Param!$D$5,Param!$E$5,Param!$B$6,Param!$C$6,Param!$D$6,Param!$E$6)*100</f>
        <v>42</v>
      </c>
      <c r="F1947" s="13">
        <f>soli3(C1947,$A$3,Param!$J$4,Param!$J$5,Param!$J$6)</f>
        <v>3960.93</v>
      </c>
      <c r="G1947" s="3">
        <f>soli3grenz(C1947,$A$3,Param!$J$4,Param!$J$5,Param!$J$6)*100</f>
        <v>5.5</v>
      </c>
      <c r="H1947" s="13">
        <f t="shared" si="724"/>
        <v>75977.929999999993</v>
      </c>
      <c r="I1947" s="3">
        <f t="shared" si="723"/>
        <v>39.224537945276197</v>
      </c>
      <c r="J1947" s="13">
        <f t="shared" si="725"/>
        <v>44.309999999999995</v>
      </c>
      <c r="K1947" s="13">
        <f>tarifest3(A1947,$A$3,Param!$B$10,Param!$C$10,Param!$D$10,Param!$E$10,Param!$B$11,Param!$C$11,Param!$D$11,Param!$E$11)</f>
        <v>76363</v>
      </c>
      <c r="L1947" s="3">
        <f t="shared" si="734"/>
        <v>39.423335054207534</v>
      </c>
      <c r="M1947" s="3">
        <f>tarifest3grenz(A1947,$A$3,Param!$B$10,Param!$C$10,Param!$D$10,Param!$E$10,Param!$B$11,Param!$C$11,Param!$D$11,Param!$E$11)*100</f>
        <v>42</v>
      </c>
      <c r="N1947" s="3">
        <f t="shared" si="735"/>
        <v>61963</v>
      </c>
      <c r="O1947" s="3">
        <f t="shared" si="736"/>
        <v>31.989158492514196</v>
      </c>
      <c r="P1947" s="13">
        <f t="shared" si="726"/>
        <v>135590</v>
      </c>
      <c r="Q1947" s="13">
        <f t="shared" si="737"/>
        <v>0</v>
      </c>
      <c r="R1947" s="13">
        <f>tarifest3(A1947-$K$3,$A$3,Param!$B$10,Param!$C$10,Param!$D$10,Param!$E$10,Param!$B$11,Param!$C$11,Param!$D$11,Param!$E$11)</f>
        <v>67723</v>
      </c>
      <c r="S1947" s="3">
        <f t="shared" si="738"/>
        <v>34.962829117191532</v>
      </c>
      <c r="T1947" s="3">
        <f>IF(A1947&lt;$K$3,$K$2,tarifest3grenz(A1947-$K$3,$A$3,Param!$B$10,Param!$C$10,Param!$D$10,Param!$E$10,Param!$B$11,Param!$C$11,Param!$D$11,Param!$E$11))*100</f>
        <v>42</v>
      </c>
      <c r="U1947" s="3">
        <f>MAX(K1947-tarifest3($K$3,$A$3,Param!$B$10,Param!$C$10,Param!$D$10,Param!$E$10,Param!$B$11,Param!$C$11,Param!$D$11,Param!$E$11),0)</f>
        <v>71133</v>
      </c>
      <c r="V1947" s="3">
        <f t="shared" si="739"/>
        <v>36.723283427981414</v>
      </c>
      <c r="W1947" s="3">
        <f t="shared" si="740"/>
        <v>42</v>
      </c>
      <c r="X1947" s="3">
        <f>soli3grenz(K1947,$A$3,Param!$J$9,Param!$J$10,Param!$J$11)*100</f>
        <v>5.5</v>
      </c>
      <c r="Y1947" s="13">
        <f t="shared" si="727"/>
        <v>71133</v>
      </c>
      <c r="Z1947" s="3">
        <f t="shared" si="741"/>
        <v>36.723283427981414</v>
      </c>
      <c r="AA1947" s="13">
        <f t="shared" si="728"/>
        <v>42</v>
      </c>
      <c r="AB1947" s="13">
        <f t="shared" si="729"/>
        <v>-4844.929999999993</v>
      </c>
      <c r="AC1947" s="13">
        <f t="shared" si="730"/>
        <v>-2.5012545172947824</v>
      </c>
      <c r="AD1947" s="13">
        <f t="shared" si="731"/>
        <v>-2.3099999999999952</v>
      </c>
      <c r="AE1947" s="3">
        <f t="shared" si="732"/>
        <v>0</v>
      </c>
      <c r="AF1947" s="13">
        <f t="shared" si="721"/>
        <v>4844.929999999993</v>
      </c>
      <c r="AG1947" s="13">
        <f t="shared" si="742"/>
        <v>2.5012545172947824</v>
      </c>
      <c r="AH1947" s="13">
        <f t="shared" si="722"/>
        <v>2.5012545172947824</v>
      </c>
    </row>
    <row r="1948" spans="1:34" x14ac:dyDescent="0.2">
      <c r="A1948" s="8">
        <f t="shared" si="743"/>
        <v>193800</v>
      </c>
      <c r="B1948" s="9">
        <f t="shared" si="720"/>
        <v>193.8</v>
      </c>
      <c r="C1948" s="13">
        <f>tarifest3(A1948,$A$3,Param!$B$5,Param!$C$5,Param!$D$5,Param!$E$5,Param!$B$6,Param!$C$6,Param!$D$6,Param!$E$6)</f>
        <v>72059</v>
      </c>
      <c r="D1948" s="3">
        <f t="shared" si="733"/>
        <v>37.18214654282766</v>
      </c>
      <c r="E1948" s="3">
        <f>tarifest3grenz(A1948,$A$3,Param!$B$5,Param!$C$5,Param!$D$5,Param!$E$5,Param!$B$6,Param!$C$6,Param!$D$6,Param!$E$6)*100</f>
        <v>42</v>
      </c>
      <c r="F1948" s="13">
        <f>soli3(C1948,$A$3,Param!$J$4,Param!$J$5,Param!$J$6)</f>
        <v>3963.24</v>
      </c>
      <c r="G1948" s="3">
        <f>soli3grenz(C1948,$A$3,Param!$J$4,Param!$J$5,Param!$J$6)*100</f>
        <v>5.5</v>
      </c>
      <c r="H1948" s="13">
        <f t="shared" si="724"/>
        <v>76022.240000000005</v>
      </c>
      <c r="I1948" s="3">
        <f t="shared" si="723"/>
        <v>39.227162022703823</v>
      </c>
      <c r="J1948" s="13">
        <f t="shared" si="725"/>
        <v>44.309999999999995</v>
      </c>
      <c r="K1948" s="13">
        <f>tarifest3(A1948,$A$3,Param!$B$10,Param!$C$10,Param!$D$10,Param!$E$10,Param!$B$11,Param!$C$11,Param!$D$11,Param!$E$11)</f>
        <v>76405</v>
      </c>
      <c r="L1948" s="3">
        <f t="shared" si="734"/>
        <v>39.42466460268318</v>
      </c>
      <c r="M1948" s="3">
        <f>tarifest3grenz(A1948,$A$3,Param!$B$10,Param!$C$10,Param!$D$10,Param!$E$10,Param!$B$11,Param!$C$11,Param!$D$11,Param!$E$11)*100</f>
        <v>42</v>
      </c>
      <c r="N1948" s="3">
        <f t="shared" si="735"/>
        <v>62005</v>
      </c>
      <c r="O1948" s="3">
        <f t="shared" si="736"/>
        <v>31.994324045407634</v>
      </c>
      <c r="P1948" s="13">
        <f t="shared" si="726"/>
        <v>135660</v>
      </c>
      <c r="Q1948" s="13">
        <f t="shared" si="737"/>
        <v>0</v>
      </c>
      <c r="R1948" s="13">
        <f>tarifest3(A1948-$K$3,$A$3,Param!$B$10,Param!$C$10,Param!$D$10,Param!$E$10,Param!$B$11,Param!$C$11,Param!$D$11,Param!$E$11)</f>
        <v>67765</v>
      </c>
      <c r="S1948" s="3">
        <f t="shared" si="738"/>
        <v>34.966460268317853</v>
      </c>
      <c r="T1948" s="3">
        <f>IF(A1948&lt;$K$3,$K$2,tarifest3grenz(A1948-$K$3,$A$3,Param!$B$10,Param!$C$10,Param!$D$10,Param!$E$10,Param!$B$11,Param!$C$11,Param!$D$11,Param!$E$11))*100</f>
        <v>42</v>
      </c>
      <c r="U1948" s="3">
        <f>MAX(K1948-tarifest3($K$3,$A$3,Param!$B$10,Param!$C$10,Param!$D$10,Param!$E$10,Param!$B$11,Param!$C$11,Param!$D$11,Param!$E$11),0)</f>
        <v>71175</v>
      </c>
      <c r="V1948" s="3">
        <f t="shared" si="739"/>
        <v>36.726006191950468</v>
      </c>
      <c r="W1948" s="3">
        <f t="shared" si="740"/>
        <v>42</v>
      </c>
      <c r="X1948" s="3">
        <f>soli3grenz(K1948,$A$3,Param!$J$9,Param!$J$10,Param!$J$11)*100</f>
        <v>5.5</v>
      </c>
      <c r="Y1948" s="13">
        <f t="shared" si="727"/>
        <v>71175</v>
      </c>
      <c r="Z1948" s="3">
        <f t="shared" si="741"/>
        <v>36.726006191950468</v>
      </c>
      <c r="AA1948" s="13">
        <f t="shared" si="728"/>
        <v>42</v>
      </c>
      <c r="AB1948" s="13">
        <f t="shared" si="729"/>
        <v>-4847.2400000000052</v>
      </c>
      <c r="AC1948" s="13">
        <f t="shared" si="730"/>
        <v>-2.5011558307533548</v>
      </c>
      <c r="AD1948" s="13">
        <f t="shared" si="731"/>
        <v>-2.3099999999999952</v>
      </c>
      <c r="AE1948" s="3">
        <f t="shared" si="732"/>
        <v>0</v>
      </c>
      <c r="AF1948" s="13">
        <f t="shared" si="721"/>
        <v>4847.2400000000052</v>
      </c>
      <c r="AG1948" s="13">
        <f t="shared" si="742"/>
        <v>2.5011558307533548</v>
      </c>
      <c r="AH1948" s="13">
        <f t="shared" si="722"/>
        <v>2.5011558307533548</v>
      </c>
    </row>
    <row r="1949" spans="1:34" x14ac:dyDescent="0.2">
      <c r="A1949" s="8">
        <f t="shared" si="743"/>
        <v>193900</v>
      </c>
      <c r="B1949" s="9">
        <f t="shared" si="720"/>
        <v>193.9</v>
      </c>
      <c r="C1949" s="13">
        <f>tarifest3(A1949,$A$3,Param!$B$5,Param!$C$5,Param!$D$5,Param!$E$5,Param!$B$6,Param!$C$6,Param!$D$6,Param!$E$6)</f>
        <v>72101</v>
      </c>
      <c r="D1949" s="3">
        <f t="shared" si="733"/>
        <v>37.184631253223309</v>
      </c>
      <c r="E1949" s="3">
        <f>tarifest3grenz(A1949,$A$3,Param!$B$5,Param!$C$5,Param!$D$5,Param!$E$5,Param!$B$6,Param!$C$6,Param!$D$6,Param!$E$6)*100</f>
        <v>42</v>
      </c>
      <c r="F1949" s="13">
        <f>soli3(C1949,$A$3,Param!$J$4,Param!$J$5,Param!$J$6)</f>
        <v>3965.55</v>
      </c>
      <c r="G1949" s="3">
        <f>soli3grenz(C1949,$A$3,Param!$J$4,Param!$J$5,Param!$J$6)*100</f>
        <v>5.5</v>
      </c>
      <c r="H1949" s="13">
        <f t="shared" si="724"/>
        <v>76066.55</v>
      </c>
      <c r="I1949" s="3">
        <f t="shared" si="723"/>
        <v>39.229783393501805</v>
      </c>
      <c r="J1949" s="13">
        <f t="shared" si="725"/>
        <v>44.309999999999995</v>
      </c>
      <c r="K1949" s="13">
        <f>tarifest3(A1949,$A$3,Param!$B$10,Param!$C$10,Param!$D$10,Param!$E$10,Param!$B$11,Param!$C$11,Param!$D$11,Param!$E$11)</f>
        <v>76447</v>
      </c>
      <c r="L1949" s="3">
        <f t="shared" si="734"/>
        <v>39.425992779783392</v>
      </c>
      <c r="M1949" s="3">
        <f>tarifest3grenz(A1949,$A$3,Param!$B$10,Param!$C$10,Param!$D$10,Param!$E$10,Param!$B$11,Param!$C$11,Param!$D$11,Param!$E$11)*100</f>
        <v>42</v>
      </c>
      <c r="N1949" s="3">
        <f t="shared" si="735"/>
        <v>62047</v>
      </c>
      <c r="O1949" s="3">
        <f t="shared" si="736"/>
        <v>31.999484270242395</v>
      </c>
      <c r="P1949" s="13">
        <f t="shared" si="726"/>
        <v>135730</v>
      </c>
      <c r="Q1949" s="13">
        <f t="shared" si="737"/>
        <v>0</v>
      </c>
      <c r="R1949" s="13">
        <f>tarifest3(A1949-$K$3,$A$3,Param!$B$10,Param!$C$10,Param!$D$10,Param!$E$10,Param!$B$11,Param!$C$11,Param!$D$11,Param!$E$11)</f>
        <v>67807</v>
      </c>
      <c r="S1949" s="3">
        <f t="shared" si="738"/>
        <v>34.970087674058789</v>
      </c>
      <c r="T1949" s="3">
        <f>IF(A1949&lt;$K$3,$K$2,tarifest3grenz(A1949-$K$3,$A$3,Param!$B$10,Param!$C$10,Param!$D$10,Param!$E$10,Param!$B$11,Param!$C$11,Param!$D$11,Param!$E$11))*100</f>
        <v>42</v>
      </c>
      <c r="U1949" s="3">
        <f>MAX(K1949-tarifest3($K$3,$A$3,Param!$B$10,Param!$C$10,Param!$D$10,Param!$E$10,Param!$B$11,Param!$C$11,Param!$D$11,Param!$E$11),0)</f>
        <v>71217</v>
      </c>
      <c r="V1949" s="3">
        <f t="shared" si="739"/>
        <v>36.728726147498705</v>
      </c>
      <c r="W1949" s="3">
        <f t="shared" si="740"/>
        <v>42</v>
      </c>
      <c r="X1949" s="3">
        <f>soli3grenz(K1949,$A$3,Param!$J$9,Param!$J$10,Param!$J$11)*100</f>
        <v>5.5</v>
      </c>
      <c r="Y1949" s="13">
        <f t="shared" si="727"/>
        <v>71217</v>
      </c>
      <c r="Z1949" s="3">
        <f t="shared" si="741"/>
        <v>36.728726147498705</v>
      </c>
      <c r="AA1949" s="13">
        <f t="shared" si="728"/>
        <v>42</v>
      </c>
      <c r="AB1949" s="13">
        <f t="shared" si="729"/>
        <v>-4849.5500000000029</v>
      </c>
      <c r="AC1949" s="13">
        <f t="shared" si="730"/>
        <v>-2.5010572460031</v>
      </c>
      <c r="AD1949" s="13">
        <f t="shared" si="731"/>
        <v>-2.3099999999999952</v>
      </c>
      <c r="AE1949" s="3">
        <f t="shared" si="732"/>
        <v>0</v>
      </c>
      <c r="AF1949" s="13">
        <f t="shared" si="721"/>
        <v>4849.5500000000029</v>
      </c>
      <c r="AG1949" s="13">
        <f t="shared" si="742"/>
        <v>2.5010572460031</v>
      </c>
      <c r="AH1949" s="13">
        <f t="shared" si="722"/>
        <v>2.5010572460031</v>
      </c>
    </row>
    <row r="1950" spans="1:34" x14ac:dyDescent="0.2">
      <c r="A1950" s="8">
        <f t="shared" si="743"/>
        <v>194000</v>
      </c>
      <c r="B1950" s="9">
        <f t="shared" si="720"/>
        <v>194</v>
      </c>
      <c r="C1950" s="13">
        <f>tarifest3(A1950,$A$3,Param!$B$5,Param!$C$5,Param!$D$5,Param!$E$5,Param!$B$6,Param!$C$6,Param!$D$6,Param!$E$6)</f>
        <v>72143</v>
      </c>
      <c r="D1950" s="3">
        <f t="shared" si="733"/>
        <v>37.187113402061854</v>
      </c>
      <c r="E1950" s="3">
        <f>tarifest3grenz(A1950,$A$3,Param!$B$5,Param!$C$5,Param!$D$5,Param!$E$5,Param!$B$6,Param!$C$6,Param!$D$6,Param!$E$6)*100</f>
        <v>42</v>
      </c>
      <c r="F1950" s="13">
        <f>soli3(C1950,$A$3,Param!$J$4,Param!$J$5,Param!$J$6)</f>
        <v>3967.86</v>
      </c>
      <c r="G1950" s="3">
        <f>soli3grenz(C1950,$A$3,Param!$J$4,Param!$J$5,Param!$J$6)*100</f>
        <v>5.5</v>
      </c>
      <c r="H1950" s="13">
        <f t="shared" si="724"/>
        <v>76110.86</v>
      </c>
      <c r="I1950" s="3">
        <f t="shared" si="723"/>
        <v>39.232402061855673</v>
      </c>
      <c r="J1950" s="13">
        <f t="shared" si="725"/>
        <v>44.309999999999995</v>
      </c>
      <c r="K1950" s="13">
        <f>tarifest3(A1950,$A$3,Param!$B$10,Param!$C$10,Param!$D$10,Param!$E$10,Param!$B$11,Param!$C$11,Param!$D$11,Param!$E$11)</f>
        <v>76489</v>
      </c>
      <c r="L1950" s="3">
        <f t="shared" si="734"/>
        <v>39.427319587628865</v>
      </c>
      <c r="M1950" s="3">
        <f>tarifest3grenz(A1950,$A$3,Param!$B$10,Param!$C$10,Param!$D$10,Param!$E$10,Param!$B$11,Param!$C$11,Param!$D$11,Param!$E$11)*100</f>
        <v>42</v>
      </c>
      <c r="N1950" s="3">
        <f t="shared" si="735"/>
        <v>62089</v>
      </c>
      <c r="O1950" s="3">
        <f t="shared" si="736"/>
        <v>32.004639175257729</v>
      </c>
      <c r="P1950" s="13">
        <f t="shared" si="726"/>
        <v>135800</v>
      </c>
      <c r="Q1950" s="13">
        <f t="shared" si="737"/>
        <v>0</v>
      </c>
      <c r="R1950" s="13">
        <f>tarifest3(A1950-$K$3,$A$3,Param!$B$10,Param!$C$10,Param!$D$10,Param!$E$10,Param!$B$11,Param!$C$11,Param!$D$11,Param!$E$11)</f>
        <v>67849</v>
      </c>
      <c r="S1950" s="3">
        <f t="shared" si="738"/>
        <v>34.973711340206187</v>
      </c>
      <c r="T1950" s="3">
        <f>IF(A1950&lt;$K$3,$K$2,tarifest3grenz(A1950-$K$3,$A$3,Param!$B$10,Param!$C$10,Param!$D$10,Param!$E$10,Param!$B$11,Param!$C$11,Param!$D$11,Param!$E$11))*100</f>
        <v>42</v>
      </c>
      <c r="U1950" s="3">
        <f>MAX(K1950-tarifest3($K$3,$A$3,Param!$B$10,Param!$C$10,Param!$D$10,Param!$E$10,Param!$B$11,Param!$C$11,Param!$D$11,Param!$E$11),0)</f>
        <v>71259</v>
      </c>
      <c r="V1950" s="3">
        <f t="shared" si="739"/>
        <v>36.731443298969076</v>
      </c>
      <c r="W1950" s="3">
        <f t="shared" si="740"/>
        <v>42</v>
      </c>
      <c r="X1950" s="3">
        <f>soli3grenz(K1950,$A$3,Param!$J$9,Param!$J$10,Param!$J$11)*100</f>
        <v>5.5</v>
      </c>
      <c r="Y1950" s="13">
        <f t="shared" si="727"/>
        <v>71259</v>
      </c>
      <c r="Z1950" s="3">
        <f t="shared" si="741"/>
        <v>36.731443298969076</v>
      </c>
      <c r="AA1950" s="13">
        <f t="shared" si="728"/>
        <v>42</v>
      </c>
      <c r="AB1950" s="13">
        <f t="shared" si="729"/>
        <v>-4851.8600000000006</v>
      </c>
      <c r="AC1950" s="13">
        <f t="shared" si="730"/>
        <v>-2.5009587628865972</v>
      </c>
      <c r="AD1950" s="13">
        <f t="shared" si="731"/>
        <v>-2.3099999999999952</v>
      </c>
      <c r="AE1950" s="3">
        <f t="shared" si="732"/>
        <v>0</v>
      </c>
      <c r="AF1950" s="13">
        <f t="shared" si="721"/>
        <v>4851.8600000000006</v>
      </c>
      <c r="AG1950" s="13">
        <f t="shared" si="742"/>
        <v>2.5009587628865972</v>
      </c>
      <c r="AH1950" s="13">
        <f t="shared" si="722"/>
        <v>2.5009587628865972</v>
      </c>
    </row>
    <row r="1951" spans="1:34" x14ac:dyDescent="0.2">
      <c r="A1951" s="8">
        <f t="shared" si="743"/>
        <v>194100</v>
      </c>
      <c r="B1951" s="9">
        <f t="shared" si="720"/>
        <v>194.1</v>
      </c>
      <c r="C1951" s="13">
        <f>tarifest3(A1951,$A$3,Param!$B$5,Param!$C$5,Param!$D$5,Param!$E$5,Param!$B$6,Param!$C$6,Param!$D$6,Param!$E$6)</f>
        <v>72185</v>
      </c>
      <c r="D1951" s="3">
        <f t="shared" si="733"/>
        <v>37.189592993302426</v>
      </c>
      <c r="E1951" s="3">
        <f>tarifest3grenz(A1951,$A$3,Param!$B$5,Param!$C$5,Param!$D$5,Param!$E$5,Param!$B$6,Param!$C$6,Param!$D$6,Param!$E$6)*100</f>
        <v>42</v>
      </c>
      <c r="F1951" s="13">
        <f>soli3(C1951,$A$3,Param!$J$4,Param!$J$5,Param!$J$6)</f>
        <v>3970.17</v>
      </c>
      <c r="G1951" s="3">
        <f>soli3grenz(C1951,$A$3,Param!$J$4,Param!$J$5,Param!$J$6)*100</f>
        <v>5.5</v>
      </c>
      <c r="H1951" s="13">
        <f t="shared" si="724"/>
        <v>76155.17</v>
      </c>
      <c r="I1951" s="3">
        <f t="shared" si="723"/>
        <v>39.235018031942296</v>
      </c>
      <c r="J1951" s="13">
        <f t="shared" si="725"/>
        <v>44.309999999999995</v>
      </c>
      <c r="K1951" s="13">
        <f>tarifest3(A1951,$A$3,Param!$B$10,Param!$C$10,Param!$D$10,Param!$E$10,Param!$B$11,Param!$C$11,Param!$D$11,Param!$E$11)</f>
        <v>76531</v>
      </c>
      <c r="L1951" s="3">
        <f t="shared" si="734"/>
        <v>39.428645028335907</v>
      </c>
      <c r="M1951" s="3">
        <f>tarifest3grenz(A1951,$A$3,Param!$B$10,Param!$C$10,Param!$D$10,Param!$E$10,Param!$B$11,Param!$C$11,Param!$D$11,Param!$E$11)*100</f>
        <v>42</v>
      </c>
      <c r="N1951" s="3">
        <f t="shared" si="735"/>
        <v>62131</v>
      </c>
      <c r="O1951" s="3">
        <f t="shared" si="736"/>
        <v>32.009788768675939</v>
      </c>
      <c r="P1951" s="13">
        <f t="shared" si="726"/>
        <v>135870</v>
      </c>
      <c r="Q1951" s="13">
        <f t="shared" si="737"/>
        <v>0</v>
      </c>
      <c r="R1951" s="13">
        <f>tarifest3(A1951-$K$3,$A$3,Param!$B$10,Param!$C$10,Param!$D$10,Param!$E$10,Param!$B$11,Param!$C$11,Param!$D$11,Param!$E$11)</f>
        <v>67891</v>
      </c>
      <c r="S1951" s="3">
        <f t="shared" si="738"/>
        <v>34.977331272539928</v>
      </c>
      <c r="T1951" s="3">
        <f>IF(A1951&lt;$K$3,$K$2,tarifest3grenz(A1951-$K$3,$A$3,Param!$B$10,Param!$C$10,Param!$D$10,Param!$E$10,Param!$B$11,Param!$C$11,Param!$D$11,Param!$E$11))*100</f>
        <v>42</v>
      </c>
      <c r="U1951" s="3">
        <f>MAX(K1951-tarifest3($K$3,$A$3,Param!$B$10,Param!$C$10,Param!$D$10,Param!$E$10,Param!$B$11,Param!$C$11,Param!$D$11,Param!$E$11),0)</f>
        <v>71301</v>
      </c>
      <c r="V1951" s="3">
        <f t="shared" si="739"/>
        <v>36.734157650695522</v>
      </c>
      <c r="W1951" s="3">
        <f t="shared" si="740"/>
        <v>42</v>
      </c>
      <c r="X1951" s="3">
        <f>soli3grenz(K1951,$A$3,Param!$J$9,Param!$J$10,Param!$J$11)*100</f>
        <v>5.5</v>
      </c>
      <c r="Y1951" s="13">
        <f t="shared" si="727"/>
        <v>71301</v>
      </c>
      <c r="Z1951" s="3">
        <f t="shared" si="741"/>
        <v>36.734157650695522</v>
      </c>
      <c r="AA1951" s="13">
        <f t="shared" si="728"/>
        <v>42</v>
      </c>
      <c r="AB1951" s="13">
        <f t="shared" si="729"/>
        <v>-4854.1699999999983</v>
      </c>
      <c r="AC1951" s="13">
        <f t="shared" si="730"/>
        <v>-2.500860381246774</v>
      </c>
      <c r="AD1951" s="13">
        <f t="shared" si="731"/>
        <v>-2.3099999999999952</v>
      </c>
      <c r="AE1951" s="3">
        <f t="shared" si="732"/>
        <v>0</v>
      </c>
      <c r="AF1951" s="13">
        <f t="shared" si="721"/>
        <v>4854.1699999999983</v>
      </c>
      <c r="AG1951" s="13">
        <f t="shared" si="742"/>
        <v>2.500860381246774</v>
      </c>
      <c r="AH1951" s="13">
        <f t="shared" si="722"/>
        <v>2.500860381246774</v>
      </c>
    </row>
    <row r="1952" spans="1:34" x14ac:dyDescent="0.2">
      <c r="A1952" s="8">
        <f t="shared" si="743"/>
        <v>194200</v>
      </c>
      <c r="B1952" s="9">
        <f t="shared" si="720"/>
        <v>194.2</v>
      </c>
      <c r="C1952" s="13">
        <f>tarifest3(A1952,$A$3,Param!$B$5,Param!$C$5,Param!$D$5,Param!$E$5,Param!$B$6,Param!$C$6,Param!$D$6,Param!$E$6)</f>
        <v>72227</v>
      </c>
      <c r="D1952" s="3">
        <f t="shared" si="733"/>
        <v>37.192070030895984</v>
      </c>
      <c r="E1952" s="3">
        <f>tarifest3grenz(A1952,$A$3,Param!$B$5,Param!$C$5,Param!$D$5,Param!$E$5,Param!$B$6,Param!$C$6,Param!$D$6,Param!$E$6)*100</f>
        <v>42</v>
      </c>
      <c r="F1952" s="13">
        <f>soli3(C1952,$A$3,Param!$J$4,Param!$J$5,Param!$J$6)</f>
        <v>3972.48</v>
      </c>
      <c r="G1952" s="3">
        <f>soli3grenz(C1952,$A$3,Param!$J$4,Param!$J$5,Param!$J$6)*100</f>
        <v>5.5</v>
      </c>
      <c r="H1952" s="13">
        <f t="shared" si="724"/>
        <v>76199.48</v>
      </c>
      <c r="I1952" s="3">
        <f t="shared" si="723"/>
        <v>39.237631307929966</v>
      </c>
      <c r="J1952" s="13">
        <f t="shared" si="725"/>
        <v>44.309999999999995</v>
      </c>
      <c r="K1952" s="13">
        <f>tarifest3(A1952,$A$3,Param!$B$10,Param!$C$10,Param!$D$10,Param!$E$10,Param!$B$11,Param!$C$11,Param!$D$11,Param!$E$11)</f>
        <v>76573</v>
      </c>
      <c r="L1952" s="3">
        <f t="shared" si="734"/>
        <v>39.429969104016479</v>
      </c>
      <c r="M1952" s="3">
        <f>tarifest3grenz(A1952,$A$3,Param!$B$10,Param!$C$10,Param!$D$10,Param!$E$10,Param!$B$11,Param!$C$11,Param!$D$11,Param!$E$11)*100</f>
        <v>42</v>
      </c>
      <c r="N1952" s="3">
        <f t="shared" si="735"/>
        <v>62173</v>
      </c>
      <c r="O1952" s="3">
        <f t="shared" si="736"/>
        <v>32.014933058702368</v>
      </c>
      <c r="P1952" s="13">
        <f t="shared" si="726"/>
        <v>135940</v>
      </c>
      <c r="Q1952" s="13">
        <f t="shared" si="737"/>
        <v>0</v>
      </c>
      <c r="R1952" s="13">
        <f>tarifest3(A1952-$K$3,$A$3,Param!$B$10,Param!$C$10,Param!$D$10,Param!$E$10,Param!$B$11,Param!$C$11,Param!$D$11,Param!$E$11)</f>
        <v>67933</v>
      </c>
      <c r="S1952" s="3">
        <f t="shared" si="738"/>
        <v>34.980947476828014</v>
      </c>
      <c r="T1952" s="3">
        <f>IF(A1952&lt;$K$3,$K$2,tarifest3grenz(A1952-$K$3,$A$3,Param!$B$10,Param!$C$10,Param!$D$10,Param!$E$10,Param!$B$11,Param!$C$11,Param!$D$11,Param!$E$11))*100</f>
        <v>42</v>
      </c>
      <c r="U1952" s="3">
        <f>MAX(K1952-tarifest3($K$3,$A$3,Param!$B$10,Param!$C$10,Param!$D$10,Param!$E$10,Param!$B$11,Param!$C$11,Param!$D$11,Param!$E$11),0)</f>
        <v>71343</v>
      </c>
      <c r="V1952" s="3">
        <f t="shared" si="739"/>
        <v>36.736869207003089</v>
      </c>
      <c r="W1952" s="3">
        <f t="shared" si="740"/>
        <v>42</v>
      </c>
      <c r="X1952" s="3">
        <f>soli3grenz(K1952,$A$3,Param!$J$9,Param!$J$10,Param!$J$11)*100</f>
        <v>5.5</v>
      </c>
      <c r="Y1952" s="13">
        <f t="shared" si="727"/>
        <v>71343</v>
      </c>
      <c r="Z1952" s="3">
        <f t="shared" si="741"/>
        <v>36.736869207003089</v>
      </c>
      <c r="AA1952" s="13">
        <f t="shared" si="728"/>
        <v>42</v>
      </c>
      <c r="AB1952" s="13">
        <f t="shared" si="729"/>
        <v>-4856.4799999999959</v>
      </c>
      <c r="AC1952" s="13">
        <f t="shared" si="730"/>
        <v>-2.5007621009268775</v>
      </c>
      <c r="AD1952" s="13">
        <f t="shared" si="731"/>
        <v>-2.3099999999999952</v>
      </c>
      <c r="AE1952" s="3">
        <f t="shared" si="732"/>
        <v>0</v>
      </c>
      <c r="AF1952" s="13">
        <f t="shared" si="721"/>
        <v>4856.4799999999959</v>
      </c>
      <c r="AG1952" s="13">
        <f t="shared" si="742"/>
        <v>2.5007621009268775</v>
      </c>
      <c r="AH1952" s="13">
        <f t="shared" si="722"/>
        <v>2.5007621009268775</v>
      </c>
    </row>
    <row r="1953" spans="1:34" x14ac:dyDescent="0.2">
      <c r="A1953" s="8">
        <f t="shared" si="743"/>
        <v>194300</v>
      </c>
      <c r="B1953" s="9">
        <f t="shared" si="720"/>
        <v>194.3</v>
      </c>
      <c r="C1953" s="13">
        <f>tarifest3(A1953,$A$3,Param!$B$5,Param!$C$5,Param!$D$5,Param!$E$5,Param!$B$6,Param!$C$6,Param!$D$6,Param!$E$6)</f>
        <v>72269</v>
      </c>
      <c r="D1953" s="3">
        <f t="shared" si="733"/>
        <v>37.194544518785385</v>
      </c>
      <c r="E1953" s="3">
        <f>tarifest3grenz(A1953,$A$3,Param!$B$5,Param!$C$5,Param!$D$5,Param!$E$5,Param!$B$6,Param!$C$6,Param!$D$6,Param!$E$6)*100</f>
        <v>42</v>
      </c>
      <c r="F1953" s="13">
        <f>soli3(C1953,$A$3,Param!$J$4,Param!$J$5,Param!$J$6)</f>
        <v>3974.79</v>
      </c>
      <c r="G1953" s="3">
        <f>soli3grenz(C1953,$A$3,Param!$J$4,Param!$J$5,Param!$J$6)*100</f>
        <v>5.5</v>
      </c>
      <c r="H1953" s="13">
        <f t="shared" si="724"/>
        <v>76243.789999999994</v>
      </c>
      <c r="I1953" s="3">
        <f t="shared" si="723"/>
        <v>39.240241893978379</v>
      </c>
      <c r="J1953" s="13">
        <f t="shared" si="725"/>
        <v>44.309999999999995</v>
      </c>
      <c r="K1953" s="13">
        <f>tarifest3(A1953,$A$3,Param!$B$10,Param!$C$10,Param!$D$10,Param!$E$10,Param!$B$11,Param!$C$11,Param!$D$11,Param!$E$11)</f>
        <v>76615</v>
      </c>
      <c r="L1953" s="3">
        <f t="shared" si="734"/>
        <v>39.431291816778177</v>
      </c>
      <c r="M1953" s="3">
        <f>tarifest3grenz(A1953,$A$3,Param!$B$10,Param!$C$10,Param!$D$10,Param!$E$10,Param!$B$11,Param!$C$11,Param!$D$11,Param!$E$11)*100</f>
        <v>42</v>
      </c>
      <c r="N1953" s="3">
        <f t="shared" si="735"/>
        <v>62215</v>
      </c>
      <c r="O1953" s="3">
        <f t="shared" si="736"/>
        <v>32.020072053525475</v>
      </c>
      <c r="P1953" s="13">
        <f t="shared" si="726"/>
        <v>136010</v>
      </c>
      <c r="Q1953" s="13">
        <f t="shared" si="737"/>
        <v>0</v>
      </c>
      <c r="R1953" s="13">
        <f>tarifest3(A1953-$K$3,$A$3,Param!$B$10,Param!$C$10,Param!$D$10,Param!$E$10,Param!$B$11,Param!$C$11,Param!$D$11,Param!$E$11)</f>
        <v>67975</v>
      </c>
      <c r="S1953" s="3">
        <f t="shared" si="738"/>
        <v>34.984559958826559</v>
      </c>
      <c r="T1953" s="3">
        <f>IF(A1953&lt;$K$3,$K$2,tarifest3grenz(A1953-$K$3,$A$3,Param!$B$10,Param!$C$10,Param!$D$10,Param!$E$10,Param!$B$11,Param!$C$11,Param!$D$11,Param!$E$11))*100</f>
        <v>42</v>
      </c>
      <c r="U1953" s="3">
        <f>MAX(K1953-tarifest3($K$3,$A$3,Param!$B$10,Param!$C$10,Param!$D$10,Param!$E$10,Param!$B$11,Param!$C$11,Param!$D$11,Param!$E$11),0)</f>
        <v>71385</v>
      </c>
      <c r="V1953" s="3">
        <f t="shared" si="739"/>
        <v>36.739577972207925</v>
      </c>
      <c r="W1953" s="3">
        <f t="shared" si="740"/>
        <v>42</v>
      </c>
      <c r="X1953" s="3">
        <f>soli3grenz(K1953,$A$3,Param!$J$9,Param!$J$10,Param!$J$11)*100</f>
        <v>5.5</v>
      </c>
      <c r="Y1953" s="13">
        <f t="shared" si="727"/>
        <v>71385</v>
      </c>
      <c r="Z1953" s="3">
        <f t="shared" si="741"/>
        <v>36.739577972207925</v>
      </c>
      <c r="AA1953" s="13">
        <f t="shared" si="728"/>
        <v>42</v>
      </c>
      <c r="AB1953" s="13">
        <f t="shared" si="729"/>
        <v>-4858.7899999999936</v>
      </c>
      <c r="AC1953" s="13">
        <f t="shared" si="730"/>
        <v>-2.5006639217704532</v>
      </c>
      <c r="AD1953" s="13">
        <f t="shared" si="731"/>
        <v>-2.3099999999999952</v>
      </c>
      <c r="AE1953" s="3">
        <f t="shared" si="732"/>
        <v>0</v>
      </c>
      <c r="AF1953" s="13">
        <f t="shared" si="721"/>
        <v>4858.7899999999936</v>
      </c>
      <c r="AG1953" s="13">
        <f t="shared" si="742"/>
        <v>2.5006639217704532</v>
      </c>
      <c r="AH1953" s="13">
        <f t="shared" si="722"/>
        <v>2.5006639217704532</v>
      </c>
    </row>
    <row r="1954" spans="1:34" x14ac:dyDescent="0.2">
      <c r="A1954" s="8">
        <f t="shared" si="743"/>
        <v>194400</v>
      </c>
      <c r="B1954" s="9">
        <f t="shared" si="720"/>
        <v>194.4</v>
      </c>
      <c r="C1954" s="13">
        <f>tarifest3(A1954,$A$3,Param!$B$5,Param!$C$5,Param!$D$5,Param!$E$5,Param!$B$6,Param!$C$6,Param!$D$6,Param!$E$6)</f>
        <v>72311</v>
      </c>
      <c r="D1954" s="3">
        <f t="shared" si="733"/>
        <v>37.197016460905353</v>
      </c>
      <c r="E1954" s="3">
        <f>tarifest3grenz(A1954,$A$3,Param!$B$5,Param!$C$5,Param!$D$5,Param!$E$5,Param!$B$6,Param!$C$6,Param!$D$6,Param!$E$6)*100</f>
        <v>42</v>
      </c>
      <c r="F1954" s="13">
        <f>soli3(C1954,$A$3,Param!$J$4,Param!$J$5,Param!$J$6)</f>
        <v>3977.1</v>
      </c>
      <c r="G1954" s="3">
        <f>soli3grenz(C1954,$A$3,Param!$J$4,Param!$J$5,Param!$J$6)*100</f>
        <v>5.5</v>
      </c>
      <c r="H1954" s="13">
        <f t="shared" si="724"/>
        <v>76288.100000000006</v>
      </c>
      <c r="I1954" s="3">
        <f t="shared" si="723"/>
        <v>39.242849794238687</v>
      </c>
      <c r="J1954" s="13">
        <f t="shared" si="725"/>
        <v>44.309999999999995</v>
      </c>
      <c r="K1954" s="13">
        <f>tarifest3(A1954,$A$3,Param!$B$10,Param!$C$10,Param!$D$10,Param!$E$10,Param!$B$11,Param!$C$11,Param!$D$11,Param!$E$11)</f>
        <v>76657</v>
      </c>
      <c r="L1954" s="3">
        <f t="shared" si="734"/>
        <v>39.432613168724281</v>
      </c>
      <c r="M1954" s="3">
        <f>tarifest3grenz(A1954,$A$3,Param!$B$10,Param!$C$10,Param!$D$10,Param!$E$10,Param!$B$11,Param!$C$11,Param!$D$11,Param!$E$11)*100</f>
        <v>42</v>
      </c>
      <c r="N1954" s="3">
        <f t="shared" si="735"/>
        <v>62257</v>
      </c>
      <c r="O1954" s="3">
        <f t="shared" si="736"/>
        <v>32.025205761316869</v>
      </c>
      <c r="P1954" s="13">
        <f t="shared" si="726"/>
        <v>136080</v>
      </c>
      <c r="Q1954" s="13">
        <f t="shared" si="737"/>
        <v>0</v>
      </c>
      <c r="R1954" s="13">
        <f>tarifest3(A1954-$K$3,$A$3,Param!$B$10,Param!$C$10,Param!$D$10,Param!$E$10,Param!$B$11,Param!$C$11,Param!$D$11,Param!$E$11)</f>
        <v>68017</v>
      </c>
      <c r="S1954" s="3">
        <f t="shared" si="738"/>
        <v>34.988168724279831</v>
      </c>
      <c r="T1954" s="3">
        <f>IF(A1954&lt;$K$3,$K$2,tarifest3grenz(A1954-$K$3,$A$3,Param!$B$10,Param!$C$10,Param!$D$10,Param!$E$10,Param!$B$11,Param!$C$11,Param!$D$11,Param!$E$11))*100</f>
        <v>42</v>
      </c>
      <c r="U1954" s="3">
        <f>MAX(K1954-tarifest3($K$3,$A$3,Param!$B$10,Param!$C$10,Param!$D$10,Param!$E$10,Param!$B$11,Param!$C$11,Param!$D$11,Param!$E$11),0)</f>
        <v>71427</v>
      </c>
      <c r="V1954" s="3">
        <f t="shared" si="739"/>
        <v>36.742283950617285</v>
      </c>
      <c r="W1954" s="3">
        <f t="shared" si="740"/>
        <v>42</v>
      </c>
      <c r="X1954" s="3">
        <f>soli3grenz(K1954,$A$3,Param!$J$9,Param!$J$10,Param!$J$11)*100</f>
        <v>5.5</v>
      </c>
      <c r="Y1954" s="13">
        <f t="shared" si="727"/>
        <v>71427</v>
      </c>
      <c r="Z1954" s="3">
        <f t="shared" si="741"/>
        <v>36.742283950617285</v>
      </c>
      <c r="AA1954" s="13">
        <f t="shared" si="728"/>
        <v>42</v>
      </c>
      <c r="AB1954" s="13">
        <f t="shared" si="729"/>
        <v>-4861.1000000000058</v>
      </c>
      <c r="AC1954" s="13">
        <f t="shared" si="730"/>
        <v>-2.500565843621402</v>
      </c>
      <c r="AD1954" s="13">
        <f t="shared" si="731"/>
        <v>-2.3099999999999952</v>
      </c>
      <c r="AE1954" s="3">
        <f t="shared" si="732"/>
        <v>0</v>
      </c>
      <c r="AF1954" s="13">
        <f t="shared" si="721"/>
        <v>4861.1000000000058</v>
      </c>
      <c r="AG1954" s="13">
        <f t="shared" si="742"/>
        <v>2.500565843621402</v>
      </c>
      <c r="AH1954" s="13">
        <f t="shared" si="722"/>
        <v>2.500565843621402</v>
      </c>
    </row>
    <row r="1955" spans="1:34" x14ac:dyDescent="0.2">
      <c r="A1955" s="8">
        <f t="shared" si="743"/>
        <v>194500</v>
      </c>
      <c r="B1955" s="9">
        <f t="shared" si="720"/>
        <v>194.5</v>
      </c>
      <c r="C1955" s="13">
        <f>tarifest3(A1955,$A$3,Param!$B$5,Param!$C$5,Param!$D$5,Param!$E$5,Param!$B$6,Param!$C$6,Param!$D$6,Param!$E$6)</f>
        <v>72353</v>
      </c>
      <c r="D1955" s="3">
        <f t="shared" si="733"/>
        <v>37.199485861182517</v>
      </c>
      <c r="E1955" s="3">
        <f>tarifest3grenz(A1955,$A$3,Param!$B$5,Param!$C$5,Param!$D$5,Param!$E$5,Param!$B$6,Param!$C$6,Param!$D$6,Param!$E$6)*100</f>
        <v>42</v>
      </c>
      <c r="F1955" s="13">
        <f>soli3(C1955,$A$3,Param!$J$4,Param!$J$5,Param!$J$6)</f>
        <v>3979.41</v>
      </c>
      <c r="G1955" s="3">
        <f>soli3grenz(C1955,$A$3,Param!$J$4,Param!$J$5,Param!$J$6)*100</f>
        <v>5.5</v>
      </c>
      <c r="H1955" s="13">
        <f t="shared" si="724"/>
        <v>76332.41</v>
      </c>
      <c r="I1955" s="3">
        <f t="shared" si="723"/>
        <v>39.245455012853469</v>
      </c>
      <c r="J1955" s="13">
        <f t="shared" si="725"/>
        <v>44.309999999999995</v>
      </c>
      <c r="K1955" s="13">
        <f>tarifest3(A1955,$A$3,Param!$B$10,Param!$C$10,Param!$D$10,Param!$E$10,Param!$B$11,Param!$C$11,Param!$D$11,Param!$E$11)</f>
        <v>76699</v>
      </c>
      <c r="L1955" s="3">
        <f t="shared" si="734"/>
        <v>39.433933161953725</v>
      </c>
      <c r="M1955" s="3">
        <f>tarifest3grenz(A1955,$A$3,Param!$B$10,Param!$C$10,Param!$D$10,Param!$E$10,Param!$B$11,Param!$C$11,Param!$D$11,Param!$E$11)*100</f>
        <v>42</v>
      </c>
      <c r="N1955" s="3">
        <f t="shared" si="735"/>
        <v>62299</v>
      </c>
      <c r="O1955" s="3">
        <f t="shared" si="736"/>
        <v>32.030334190231365</v>
      </c>
      <c r="P1955" s="13">
        <f t="shared" si="726"/>
        <v>136150</v>
      </c>
      <c r="Q1955" s="13">
        <f t="shared" si="737"/>
        <v>0</v>
      </c>
      <c r="R1955" s="13">
        <f>tarifest3(A1955-$K$3,$A$3,Param!$B$10,Param!$C$10,Param!$D$10,Param!$E$10,Param!$B$11,Param!$C$11,Param!$D$11,Param!$E$11)</f>
        <v>68059</v>
      </c>
      <c r="S1955" s="3">
        <f t="shared" si="738"/>
        <v>34.991773778920312</v>
      </c>
      <c r="T1955" s="3">
        <f>IF(A1955&lt;$K$3,$K$2,tarifest3grenz(A1955-$K$3,$A$3,Param!$B$10,Param!$C$10,Param!$D$10,Param!$E$10,Param!$B$11,Param!$C$11,Param!$D$11,Param!$E$11))*100</f>
        <v>42</v>
      </c>
      <c r="U1955" s="3">
        <f>MAX(K1955-tarifest3($K$3,$A$3,Param!$B$10,Param!$C$10,Param!$D$10,Param!$E$10,Param!$B$11,Param!$C$11,Param!$D$11,Param!$E$11),0)</f>
        <v>71469</v>
      </c>
      <c r="V1955" s="3">
        <f t="shared" si="739"/>
        <v>36.74498714652956</v>
      </c>
      <c r="W1955" s="3">
        <f t="shared" si="740"/>
        <v>42</v>
      </c>
      <c r="X1955" s="3">
        <f>soli3grenz(K1955,$A$3,Param!$J$9,Param!$J$10,Param!$J$11)*100</f>
        <v>5.5</v>
      </c>
      <c r="Y1955" s="13">
        <f t="shared" si="727"/>
        <v>71469</v>
      </c>
      <c r="Z1955" s="3">
        <f t="shared" si="741"/>
        <v>36.74498714652956</v>
      </c>
      <c r="AA1955" s="13">
        <f t="shared" si="728"/>
        <v>42</v>
      </c>
      <c r="AB1955" s="13">
        <f t="shared" si="729"/>
        <v>-4863.4100000000035</v>
      </c>
      <c r="AC1955" s="13">
        <f t="shared" si="730"/>
        <v>-2.500467866323909</v>
      </c>
      <c r="AD1955" s="13">
        <f t="shared" si="731"/>
        <v>-2.3099999999999952</v>
      </c>
      <c r="AE1955" s="3">
        <f t="shared" si="732"/>
        <v>0</v>
      </c>
      <c r="AF1955" s="13">
        <f t="shared" si="721"/>
        <v>4863.4100000000035</v>
      </c>
      <c r="AG1955" s="13">
        <f t="shared" si="742"/>
        <v>2.500467866323909</v>
      </c>
      <c r="AH1955" s="13">
        <f t="shared" si="722"/>
        <v>2.500467866323909</v>
      </c>
    </row>
    <row r="1956" spans="1:34" x14ac:dyDescent="0.2">
      <c r="A1956" s="8">
        <f t="shared" si="743"/>
        <v>194600</v>
      </c>
      <c r="B1956" s="9">
        <f t="shared" si="720"/>
        <v>194.6</v>
      </c>
      <c r="C1956" s="13">
        <f>tarifest3(A1956,$A$3,Param!$B$5,Param!$C$5,Param!$D$5,Param!$E$5,Param!$B$6,Param!$C$6,Param!$D$6,Param!$E$6)</f>
        <v>72395</v>
      </c>
      <c r="D1956" s="3">
        <f t="shared" si="733"/>
        <v>37.201952723535456</v>
      </c>
      <c r="E1956" s="3">
        <f>tarifest3grenz(A1956,$A$3,Param!$B$5,Param!$C$5,Param!$D$5,Param!$E$5,Param!$B$6,Param!$C$6,Param!$D$6,Param!$E$6)*100</f>
        <v>42</v>
      </c>
      <c r="F1956" s="13">
        <f>soli3(C1956,$A$3,Param!$J$4,Param!$J$5,Param!$J$6)</f>
        <v>3981.72</v>
      </c>
      <c r="G1956" s="3">
        <f>soli3grenz(C1956,$A$3,Param!$J$4,Param!$J$5,Param!$J$6)*100</f>
        <v>5.5</v>
      </c>
      <c r="H1956" s="13">
        <f t="shared" si="724"/>
        <v>76376.72</v>
      </c>
      <c r="I1956" s="3">
        <f t="shared" si="723"/>
        <v>39.248057553956833</v>
      </c>
      <c r="J1956" s="13">
        <f t="shared" si="725"/>
        <v>44.309999999999995</v>
      </c>
      <c r="K1956" s="13">
        <f>tarifest3(A1956,$A$3,Param!$B$10,Param!$C$10,Param!$D$10,Param!$E$10,Param!$B$11,Param!$C$11,Param!$D$11,Param!$E$11)</f>
        <v>76741</v>
      </c>
      <c r="L1956" s="3">
        <f t="shared" si="734"/>
        <v>39.435251798561147</v>
      </c>
      <c r="M1956" s="3">
        <f>tarifest3grenz(A1956,$A$3,Param!$B$10,Param!$C$10,Param!$D$10,Param!$E$10,Param!$B$11,Param!$C$11,Param!$D$11,Param!$E$11)*100</f>
        <v>42</v>
      </c>
      <c r="N1956" s="3">
        <f t="shared" si="735"/>
        <v>62341</v>
      </c>
      <c r="O1956" s="3">
        <f t="shared" si="736"/>
        <v>32.035457348406986</v>
      </c>
      <c r="P1956" s="13">
        <f t="shared" si="726"/>
        <v>136220</v>
      </c>
      <c r="Q1956" s="13">
        <f t="shared" si="737"/>
        <v>0</v>
      </c>
      <c r="R1956" s="13">
        <f>tarifest3(A1956-$K$3,$A$3,Param!$B$10,Param!$C$10,Param!$D$10,Param!$E$10,Param!$B$11,Param!$C$11,Param!$D$11,Param!$E$11)</f>
        <v>68101</v>
      </c>
      <c r="S1956" s="3">
        <f t="shared" si="738"/>
        <v>34.995375128468652</v>
      </c>
      <c r="T1956" s="3">
        <f>IF(A1956&lt;$K$3,$K$2,tarifest3grenz(A1956-$K$3,$A$3,Param!$B$10,Param!$C$10,Param!$D$10,Param!$E$10,Param!$B$11,Param!$C$11,Param!$D$11,Param!$E$11))*100</f>
        <v>42</v>
      </c>
      <c r="U1956" s="3">
        <f>MAX(K1956-tarifest3($K$3,$A$3,Param!$B$10,Param!$C$10,Param!$D$10,Param!$E$10,Param!$B$11,Param!$C$11,Param!$D$11,Param!$E$11),0)</f>
        <v>71511</v>
      </c>
      <c r="V1956" s="3">
        <f t="shared" si="739"/>
        <v>36.747687564234326</v>
      </c>
      <c r="W1956" s="3">
        <f t="shared" si="740"/>
        <v>42</v>
      </c>
      <c r="X1956" s="3">
        <f>soli3grenz(K1956,$A$3,Param!$J$9,Param!$J$10,Param!$J$11)*100</f>
        <v>5.5</v>
      </c>
      <c r="Y1956" s="13">
        <f t="shared" si="727"/>
        <v>71511</v>
      </c>
      <c r="Z1956" s="3">
        <f t="shared" si="741"/>
        <v>36.747687564234326</v>
      </c>
      <c r="AA1956" s="13">
        <f t="shared" si="728"/>
        <v>42</v>
      </c>
      <c r="AB1956" s="13">
        <f t="shared" si="729"/>
        <v>-4865.7200000000012</v>
      </c>
      <c r="AC1956" s="13">
        <f t="shared" si="730"/>
        <v>-2.5003699897225076</v>
      </c>
      <c r="AD1956" s="13">
        <f t="shared" si="731"/>
        <v>-2.3099999999999952</v>
      </c>
      <c r="AE1956" s="3">
        <f t="shared" si="732"/>
        <v>0</v>
      </c>
      <c r="AF1956" s="13">
        <f t="shared" si="721"/>
        <v>4865.7200000000012</v>
      </c>
      <c r="AG1956" s="13">
        <f t="shared" si="742"/>
        <v>2.5003699897225076</v>
      </c>
      <c r="AH1956" s="13">
        <f t="shared" si="722"/>
        <v>2.5003699897225076</v>
      </c>
    </row>
    <row r="1957" spans="1:34" x14ac:dyDescent="0.2">
      <c r="A1957" s="8">
        <f t="shared" si="743"/>
        <v>194700</v>
      </c>
      <c r="B1957" s="9">
        <f t="shared" si="720"/>
        <v>194.7</v>
      </c>
      <c r="C1957" s="13">
        <f>tarifest3(A1957,$A$3,Param!$B$5,Param!$C$5,Param!$D$5,Param!$E$5,Param!$B$6,Param!$C$6,Param!$D$6,Param!$E$6)</f>
        <v>72437</v>
      </c>
      <c r="D1957" s="3">
        <f t="shared" si="733"/>
        <v>37.204417051874678</v>
      </c>
      <c r="E1957" s="3">
        <f>tarifest3grenz(A1957,$A$3,Param!$B$5,Param!$C$5,Param!$D$5,Param!$E$5,Param!$B$6,Param!$C$6,Param!$D$6,Param!$E$6)*100</f>
        <v>42</v>
      </c>
      <c r="F1957" s="13">
        <f>soli3(C1957,$A$3,Param!$J$4,Param!$J$5,Param!$J$6)</f>
        <v>3984.03</v>
      </c>
      <c r="G1957" s="3">
        <f>soli3grenz(C1957,$A$3,Param!$J$4,Param!$J$5,Param!$J$6)*100</f>
        <v>5.5</v>
      </c>
      <c r="H1957" s="13">
        <f t="shared" si="724"/>
        <v>76421.03</v>
      </c>
      <c r="I1957" s="3">
        <f t="shared" si="723"/>
        <v>39.250657421674369</v>
      </c>
      <c r="J1957" s="13">
        <f t="shared" si="725"/>
        <v>44.309999999999995</v>
      </c>
      <c r="K1957" s="13">
        <f>tarifest3(A1957,$A$3,Param!$B$10,Param!$C$10,Param!$D$10,Param!$E$10,Param!$B$11,Param!$C$11,Param!$D$11,Param!$E$11)</f>
        <v>76783</v>
      </c>
      <c r="L1957" s="3">
        <f t="shared" si="734"/>
        <v>39.436569080636879</v>
      </c>
      <c r="M1957" s="3">
        <f>tarifest3grenz(A1957,$A$3,Param!$B$10,Param!$C$10,Param!$D$10,Param!$E$10,Param!$B$11,Param!$C$11,Param!$D$11,Param!$E$11)*100</f>
        <v>42</v>
      </c>
      <c r="N1957" s="3">
        <f t="shared" si="735"/>
        <v>62383</v>
      </c>
      <c r="O1957" s="3">
        <f t="shared" si="736"/>
        <v>32.040575243965073</v>
      </c>
      <c r="P1957" s="13">
        <f t="shared" si="726"/>
        <v>136290</v>
      </c>
      <c r="Q1957" s="13">
        <f t="shared" si="737"/>
        <v>0</v>
      </c>
      <c r="R1957" s="13">
        <f>tarifest3(A1957-$K$3,$A$3,Param!$B$10,Param!$C$10,Param!$D$10,Param!$E$10,Param!$B$11,Param!$C$11,Param!$D$11,Param!$E$11)</f>
        <v>68143</v>
      </c>
      <c r="S1957" s="3">
        <f t="shared" si="738"/>
        <v>34.998972778633799</v>
      </c>
      <c r="T1957" s="3">
        <f>IF(A1957&lt;$K$3,$K$2,tarifest3grenz(A1957-$K$3,$A$3,Param!$B$10,Param!$C$10,Param!$D$10,Param!$E$10,Param!$B$11,Param!$C$11,Param!$D$11,Param!$E$11))*100</f>
        <v>42</v>
      </c>
      <c r="U1957" s="3">
        <f>MAX(K1957-tarifest3($K$3,$A$3,Param!$B$10,Param!$C$10,Param!$D$10,Param!$E$10,Param!$B$11,Param!$C$11,Param!$D$11,Param!$E$11),0)</f>
        <v>71553</v>
      </c>
      <c r="V1957" s="3">
        <f t="shared" si="739"/>
        <v>36.750385208012325</v>
      </c>
      <c r="W1957" s="3">
        <f t="shared" si="740"/>
        <v>42</v>
      </c>
      <c r="X1957" s="3">
        <f>soli3grenz(K1957,$A$3,Param!$J$9,Param!$J$10,Param!$J$11)*100</f>
        <v>5.5</v>
      </c>
      <c r="Y1957" s="13">
        <f t="shared" si="727"/>
        <v>71553</v>
      </c>
      <c r="Z1957" s="3">
        <f t="shared" si="741"/>
        <v>36.750385208012325</v>
      </c>
      <c r="AA1957" s="13">
        <f t="shared" si="728"/>
        <v>42</v>
      </c>
      <c r="AB1957" s="13">
        <f t="shared" si="729"/>
        <v>-4868.0299999999988</v>
      </c>
      <c r="AC1957" s="13">
        <f t="shared" si="730"/>
        <v>-2.5002722136620434</v>
      </c>
      <c r="AD1957" s="13">
        <f t="shared" si="731"/>
        <v>-2.3099999999999952</v>
      </c>
      <c r="AE1957" s="3">
        <f t="shared" si="732"/>
        <v>0</v>
      </c>
      <c r="AF1957" s="13">
        <f t="shared" si="721"/>
        <v>4868.0299999999988</v>
      </c>
      <c r="AG1957" s="13">
        <f t="shared" si="742"/>
        <v>2.5002722136620434</v>
      </c>
      <c r="AH1957" s="13">
        <f t="shared" si="722"/>
        <v>2.5002722136620434</v>
      </c>
    </row>
    <row r="1958" spans="1:34" x14ac:dyDescent="0.2">
      <c r="A1958" s="8">
        <f t="shared" si="743"/>
        <v>194800</v>
      </c>
      <c r="B1958" s="9">
        <f t="shared" si="720"/>
        <v>194.8</v>
      </c>
      <c r="C1958" s="13">
        <f>tarifest3(A1958,$A$3,Param!$B$5,Param!$C$5,Param!$D$5,Param!$E$5,Param!$B$6,Param!$C$6,Param!$D$6,Param!$E$6)</f>
        <v>72479</v>
      </c>
      <c r="D1958" s="3">
        <f t="shared" si="733"/>
        <v>37.206878850102669</v>
      </c>
      <c r="E1958" s="3">
        <f>tarifest3grenz(A1958,$A$3,Param!$B$5,Param!$C$5,Param!$D$5,Param!$E$5,Param!$B$6,Param!$C$6,Param!$D$6,Param!$E$6)*100</f>
        <v>42</v>
      </c>
      <c r="F1958" s="13">
        <f>soli3(C1958,$A$3,Param!$J$4,Param!$J$5,Param!$J$6)</f>
        <v>3986.34</v>
      </c>
      <c r="G1958" s="3">
        <f>soli3grenz(C1958,$A$3,Param!$J$4,Param!$J$5,Param!$J$6)*100</f>
        <v>5.5</v>
      </c>
      <c r="H1958" s="13">
        <f t="shared" si="724"/>
        <v>76465.34</v>
      </c>
      <c r="I1958" s="3">
        <f t="shared" si="723"/>
        <v>39.253254620123201</v>
      </c>
      <c r="J1958" s="13">
        <f t="shared" si="725"/>
        <v>44.309999999999995</v>
      </c>
      <c r="K1958" s="13">
        <f>tarifest3(A1958,$A$3,Param!$B$10,Param!$C$10,Param!$D$10,Param!$E$10,Param!$B$11,Param!$C$11,Param!$D$11,Param!$E$11)</f>
        <v>76825</v>
      </c>
      <c r="L1958" s="3">
        <f t="shared" si="734"/>
        <v>39.437885010266946</v>
      </c>
      <c r="M1958" s="3">
        <f>tarifest3grenz(A1958,$A$3,Param!$B$10,Param!$C$10,Param!$D$10,Param!$E$10,Param!$B$11,Param!$C$11,Param!$D$11,Param!$E$11)*100</f>
        <v>42</v>
      </c>
      <c r="N1958" s="3">
        <f t="shared" si="735"/>
        <v>62425</v>
      </c>
      <c r="O1958" s="3">
        <f t="shared" si="736"/>
        <v>32.045687885010267</v>
      </c>
      <c r="P1958" s="13">
        <f t="shared" si="726"/>
        <v>136360</v>
      </c>
      <c r="Q1958" s="13">
        <f t="shared" si="737"/>
        <v>0</v>
      </c>
      <c r="R1958" s="13">
        <f>tarifest3(A1958-$K$3,$A$3,Param!$B$10,Param!$C$10,Param!$D$10,Param!$E$10,Param!$B$11,Param!$C$11,Param!$D$11,Param!$E$11)</f>
        <v>68185</v>
      </c>
      <c r="S1958" s="3">
        <f t="shared" si="738"/>
        <v>35.002566735112936</v>
      </c>
      <c r="T1958" s="3">
        <f>IF(A1958&lt;$K$3,$K$2,tarifest3grenz(A1958-$K$3,$A$3,Param!$B$10,Param!$C$10,Param!$D$10,Param!$E$10,Param!$B$11,Param!$C$11,Param!$D$11,Param!$E$11))*100</f>
        <v>42</v>
      </c>
      <c r="U1958" s="3">
        <f>MAX(K1958-tarifest3($K$3,$A$3,Param!$B$10,Param!$C$10,Param!$D$10,Param!$E$10,Param!$B$11,Param!$C$11,Param!$D$11,Param!$E$11),0)</f>
        <v>71595</v>
      </c>
      <c r="V1958" s="3">
        <f t="shared" si="739"/>
        <v>36.753080082135526</v>
      </c>
      <c r="W1958" s="3">
        <f t="shared" si="740"/>
        <v>42</v>
      </c>
      <c r="X1958" s="3">
        <f>soli3grenz(K1958,$A$3,Param!$J$9,Param!$J$10,Param!$J$11)*100</f>
        <v>5.5</v>
      </c>
      <c r="Y1958" s="13">
        <f t="shared" si="727"/>
        <v>71595</v>
      </c>
      <c r="Z1958" s="3">
        <f t="shared" si="741"/>
        <v>36.753080082135526</v>
      </c>
      <c r="AA1958" s="13">
        <f t="shared" si="728"/>
        <v>42</v>
      </c>
      <c r="AB1958" s="13">
        <f t="shared" si="729"/>
        <v>-4870.3399999999965</v>
      </c>
      <c r="AC1958" s="13">
        <f t="shared" si="730"/>
        <v>-2.5001745379876752</v>
      </c>
      <c r="AD1958" s="13">
        <f t="shared" si="731"/>
        <v>-2.3099999999999952</v>
      </c>
      <c r="AE1958" s="3">
        <f t="shared" si="732"/>
        <v>0</v>
      </c>
      <c r="AF1958" s="13">
        <f t="shared" si="721"/>
        <v>4870.3399999999965</v>
      </c>
      <c r="AG1958" s="13">
        <f t="shared" si="742"/>
        <v>2.5001745379876752</v>
      </c>
      <c r="AH1958" s="13">
        <f t="shared" si="722"/>
        <v>2.5001745379876752</v>
      </c>
    </row>
    <row r="1959" spans="1:34" x14ac:dyDescent="0.2">
      <c r="A1959" s="8">
        <f t="shared" si="743"/>
        <v>194900</v>
      </c>
      <c r="B1959" s="9">
        <f t="shared" si="720"/>
        <v>194.9</v>
      </c>
      <c r="C1959" s="13">
        <f>tarifest3(A1959,$A$3,Param!$B$5,Param!$C$5,Param!$D$5,Param!$E$5,Param!$B$6,Param!$C$6,Param!$D$6,Param!$E$6)</f>
        <v>72521</v>
      </c>
      <c r="D1959" s="3">
        <f t="shared" si="733"/>
        <v>37.209338122113905</v>
      </c>
      <c r="E1959" s="3">
        <f>tarifest3grenz(A1959,$A$3,Param!$B$5,Param!$C$5,Param!$D$5,Param!$E$5,Param!$B$6,Param!$C$6,Param!$D$6,Param!$E$6)*100</f>
        <v>42</v>
      </c>
      <c r="F1959" s="13">
        <f>soli3(C1959,$A$3,Param!$J$4,Param!$J$5,Param!$J$6)</f>
        <v>3988.65</v>
      </c>
      <c r="G1959" s="3">
        <f>soli3grenz(C1959,$A$3,Param!$J$4,Param!$J$5,Param!$J$6)*100</f>
        <v>5.5</v>
      </c>
      <c r="H1959" s="13">
        <f t="shared" si="724"/>
        <v>76509.649999999994</v>
      </c>
      <c r="I1959" s="3">
        <f t="shared" si="723"/>
        <v>39.255849153412001</v>
      </c>
      <c r="J1959" s="13">
        <f t="shared" si="725"/>
        <v>44.309999999999995</v>
      </c>
      <c r="K1959" s="13">
        <f>tarifest3(A1959,$A$3,Param!$B$10,Param!$C$10,Param!$D$10,Param!$E$10,Param!$B$11,Param!$C$11,Param!$D$11,Param!$E$11)</f>
        <v>76867</v>
      </c>
      <c r="L1959" s="3">
        <f t="shared" si="734"/>
        <v>39.439199589533089</v>
      </c>
      <c r="M1959" s="3">
        <f>tarifest3grenz(A1959,$A$3,Param!$B$10,Param!$C$10,Param!$D$10,Param!$E$10,Param!$B$11,Param!$C$11,Param!$D$11,Param!$E$11)*100</f>
        <v>42</v>
      </c>
      <c r="N1959" s="3">
        <f t="shared" si="735"/>
        <v>62467</v>
      </c>
      <c r="O1959" s="3">
        <f t="shared" si="736"/>
        <v>32.050795279630577</v>
      </c>
      <c r="P1959" s="13">
        <f t="shared" si="726"/>
        <v>136430</v>
      </c>
      <c r="Q1959" s="13">
        <f t="shared" si="737"/>
        <v>0</v>
      </c>
      <c r="R1959" s="13">
        <f>tarifest3(A1959-$K$3,$A$3,Param!$B$10,Param!$C$10,Param!$D$10,Param!$E$10,Param!$B$11,Param!$C$11,Param!$D$11,Param!$E$11)</f>
        <v>68227</v>
      </c>
      <c r="S1959" s="3">
        <f t="shared" si="738"/>
        <v>35.006157003591589</v>
      </c>
      <c r="T1959" s="3">
        <f>IF(A1959&lt;$K$3,$K$2,tarifest3grenz(A1959-$K$3,$A$3,Param!$B$10,Param!$C$10,Param!$D$10,Param!$E$10,Param!$B$11,Param!$C$11,Param!$D$11,Param!$E$11))*100</f>
        <v>42</v>
      </c>
      <c r="U1959" s="3">
        <f>MAX(K1959-tarifest3($K$3,$A$3,Param!$B$10,Param!$C$10,Param!$D$10,Param!$E$10,Param!$B$11,Param!$C$11,Param!$D$11,Param!$E$11),0)</f>
        <v>71637</v>
      </c>
      <c r="V1959" s="3">
        <f t="shared" si="739"/>
        <v>36.755772190867106</v>
      </c>
      <c r="W1959" s="3">
        <f t="shared" si="740"/>
        <v>42</v>
      </c>
      <c r="X1959" s="3">
        <f>soli3grenz(K1959,$A$3,Param!$J$9,Param!$J$10,Param!$J$11)*100</f>
        <v>5.5</v>
      </c>
      <c r="Y1959" s="13">
        <f t="shared" si="727"/>
        <v>71637</v>
      </c>
      <c r="Z1959" s="3">
        <f t="shared" si="741"/>
        <v>36.755772190867106</v>
      </c>
      <c r="AA1959" s="13">
        <f t="shared" si="728"/>
        <v>42</v>
      </c>
      <c r="AB1959" s="13">
        <f t="shared" si="729"/>
        <v>-4872.6499999999942</v>
      </c>
      <c r="AC1959" s="13">
        <f t="shared" si="730"/>
        <v>-2.5000769625448953</v>
      </c>
      <c r="AD1959" s="13">
        <f t="shared" si="731"/>
        <v>-2.3099999999999952</v>
      </c>
      <c r="AE1959" s="3">
        <f t="shared" si="732"/>
        <v>0</v>
      </c>
      <c r="AF1959" s="13">
        <f t="shared" si="721"/>
        <v>4872.6499999999942</v>
      </c>
      <c r="AG1959" s="13">
        <f t="shared" si="742"/>
        <v>2.5000769625448953</v>
      </c>
      <c r="AH1959" s="13">
        <f t="shared" si="722"/>
        <v>2.5000769625448953</v>
      </c>
    </row>
    <row r="1960" spans="1:34" x14ac:dyDescent="0.2">
      <c r="A1960" s="8">
        <f t="shared" si="743"/>
        <v>195000</v>
      </c>
      <c r="B1960" s="9">
        <f t="shared" si="720"/>
        <v>195</v>
      </c>
      <c r="C1960" s="13">
        <f>tarifest3(A1960,$A$3,Param!$B$5,Param!$C$5,Param!$D$5,Param!$E$5,Param!$B$6,Param!$C$6,Param!$D$6,Param!$E$6)</f>
        <v>72563</v>
      </c>
      <c r="D1960" s="3">
        <f t="shared" si="733"/>
        <v>37.211794871794872</v>
      </c>
      <c r="E1960" s="3">
        <f>tarifest3grenz(A1960,$A$3,Param!$B$5,Param!$C$5,Param!$D$5,Param!$E$5,Param!$B$6,Param!$C$6,Param!$D$6,Param!$E$6)*100</f>
        <v>42</v>
      </c>
      <c r="F1960" s="13">
        <f>soli3(C1960,$A$3,Param!$J$4,Param!$J$5,Param!$J$6)</f>
        <v>3990.96</v>
      </c>
      <c r="G1960" s="3">
        <f>soli3grenz(C1960,$A$3,Param!$J$4,Param!$J$5,Param!$J$6)*100</f>
        <v>5.5</v>
      </c>
      <c r="H1960" s="13">
        <f t="shared" si="724"/>
        <v>76553.960000000006</v>
      </c>
      <c r="I1960" s="3">
        <f t="shared" si="723"/>
        <v>39.258441025641027</v>
      </c>
      <c r="J1960" s="13">
        <f t="shared" si="725"/>
        <v>44.309999999999995</v>
      </c>
      <c r="K1960" s="13">
        <f>tarifest3(A1960,$A$3,Param!$B$10,Param!$C$10,Param!$D$10,Param!$E$10,Param!$B$11,Param!$C$11,Param!$D$11,Param!$E$11)</f>
        <v>76909</v>
      </c>
      <c r="L1960" s="3">
        <f t="shared" si="734"/>
        <v>39.440512820512822</v>
      </c>
      <c r="M1960" s="3">
        <f>tarifest3grenz(A1960,$A$3,Param!$B$10,Param!$C$10,Param!$D$10,Param!$E$10,Param!$B$11,Param!$C$11,Param!$D$11,Param!$E$11)*100</f>
        <v>42</v>
      </c>
      <c r="N1960" s="3">
        <f t="shared" si="735"/>
        <v>62509</v>
      </c>
      <c r="O1960" s="3">
        <f t="shared" si="736"/>
        <v>32.055897435897435</v>
      </c>
      <c r="P1960" s="13">
        <f t="shared" si="726"/>
        <v>136500</v>
      </c>
      <c r="Q1960" s="13">
        <f t="shared" si="737"/>
        <v>0</v>
      </c>
      <c r="R1960" s="13">
        <f>tarifest3(A1960-$K$3,$A$3,Param!$B$10,Param!$C$10,Param!$D$10,Param!$E$10,Param!$B$11,Param!$C$11,Param!$D$11,Param!$E$11)</f>
        <v>68269</v>
      </c>
      <c r="S1960" s="3">
        <f t="shared" si="738"/>
        <v>35.009743589743593</v>
      </c>
      <c r="T1960" s="3">
        <f>IF(A1960&lt;$K$3,$K$2,tarifest3grenz(A1960-$K$3,$A$3,Param!$B$10,Param!$C$10,Param!$D$10,Param!$E$10,Param!$B$11,Param!$C$11,Param!$D$11,Param!$E$11))*100</f>
        <v>42</v>
      </c>
      <c r="U1960" s="3">
        <f>MAX(K1960-tarifest3($K$3,$A$3,Param!$B$10,Param!$C$10,Param!$D$10,Param!$E$10,Param!$B$11,Param!$C$11,Param!$D$11,Param!$E$11),0)</f>
        <v>71679</v>
      </c>
      <c r="V1960" s="3">
        <f t="shared" si="739"/>
        <v>36.758461538461539</v>
      </c>
      <c r="W1960" s="3">
        <f t="shared" si="740"/>
        <v>42</v>
      </c>
      <c r="X1960" s="3">
        <f>soli3grenz(K1960,$A$3,Param!$J$9,Param!$J$10,Param!$J$11)*100</f>
        <v>5.5</v>
      </c>
      <c r="Y1960" s="13">
        <f t="shared" si="727"/>
        <v>71679</v>
      </c>
      <c r="Z1960" s="3">
        <f t="shared" si="741"/>
        <v>36.758461538461539</v>
      </c>
      <c r="AA1960" s="13">
        <f t="shared" si="728"/>
        <v>42</v>
      </c>
      <c r="AB1960" s="13">
        <f t="shared" si="729"/>
        <v>-4874.9600000000064</v>
      </c>
      <c r="AC1960" s="13">
        <f t="shared" si="730"/>
        <v>-2.4999794871794876</v>
      </c>
      <c r="AD1960" s="13">
        <f t="shared" si="731"/>
        <v>-2.3099999999999952</v>
      </c>
      <c r="AE1960" s="3">
        <f t="shared" si="732"/>
        <v>0</v>
      </c>
      <c r="AF1960" s="13">
        <f t="shared" si="721"/>
        <v>4874.9600000000064</v>
      </c>
      <c r="AG1960" s="13">
        <f t="shared" si="742"/>
        <v>2.4999794871794876</v>
      </c>
      <c r="AH1960" s="13">
        <f t="shared" si="722"/>
        <v>2.4999794871794876</v>
      </c>
    </row>
    <row r="1961" spans="1:34" x14ac:dyDescent="0.2">
      <c r="A1961" s="8">
        <f t="shared" si="743"/>
        <v>195100</v>
      </c>
      <c r="B1961" s="9">
        <f t="shared" si="720"/>
        <v>195.1</v>
      </c>
      <c r="C1961" s="13">
        <f>tarifest3(A1961,$A$3,Param!$B$5,Param!$C$5,Param!$D$5,Param!$E$5,Param!$B$6,Param!$C$6,Param!$D$6,Param!$E$6)</f>
        <v>72605</v>
      </c>
      <c r="D1961" s="3">
        <f t="shared" si="733"/>
        <v>37.214249103024088</v>
      </c>
      <c r="E1961" s="3">
        <f>tarifest3grenz(A1961,$A$3,Param!$B$5,Param!$C$5,Param!$D$5,Param!$E$5,Param!$B$6,Param!$C$6,Param!$D$6,Param!$E$6)*100</f>
        <v>42</v>
      </c>
      <c r="F1961" s="13">
        <f>soli3(C1961,$A$3,Param!$J$4,Param!$J$5,Param!$J$6)</f>
        <v>3993.27</v>
      </c>
      <c r="G1961" s="3">
        <f>soli3grenz(C1961,$A$3,Param!$J$4,Param!$J$5,Param!$J$6)*100</f>
        <v>5.5</v>
      </c>
      <c r="H1961" s="13">
        <f t="shared" si="724"/>
        <v>76598.27</v>
      </c>
      <c r="I1961" s="3">
        <f t="shared" si="723"/>
        <v>39.261030240902109</v>
      </c>
      <c r="J1961" s="13">
        <f t="shared" si="725"/>
        <v>44.309999999999995</v>
      </c>
      <c r="K1961" s="13">
        <f>tarifest3(A1961,$A$3,Param!$B$10,Param!$C$10,Param!$D$10,Param!$E$10,Param!$B$11,Param!$C$11,Param!$D$11,Param!$E$11)</f>
        <v>76951</v>
      </c>
      <c r="L1961" s="3">
        <f t="shared" si="734"/>
        <v>39.441824705279345</v>
      </c>
      <c r="M1961" s="3">
        <f>tarifest3grenz(A1961,$A$3,Param!$B$10,Param!$C$10,Param!$D$10,Param!$E$10,Param!$B$11,Param!$C$11,Param!$D$11,Param!$E$11)*100</f>
        <v>42</v>
      </c>
      <c r="N1961" s="3">
        <f t="shared" si="735"/>
        <v>62551</v>
      </c>
      <c r="O1961" s="3">
        <f t="shared" si="736"/>
        <v>32.06099436186571</v>
      </c>
      <c r="P1961" s="13">
        <f t="shared" si="726"/>
        <v>136570</v>
      </c>
      <c r="Q1961" s="13">
        <f t="shared" si="737"/>
        <v>0</v>
      </c>
      <c r="R1961" s="13">
        <f>tarifest3(A1961-$K$3,$A$3,Param!$B$10,Param!$C$10,Param!$D$10,Param!$E$10,Param!$B$11,Param!$C$11,Param!$D$11,Param!$E$11)</f>
        <v>68311</v>
      </c>
      <c r="S1961" s="3">
        <f t="shared" si="738"/>
        <v>35.013326499231162</v>
      </c>
      <c r="T1961" s="3">
        <f>IF(A1961&lt;$K$3,$K$2,tarifest3grenz(A1961-$K$3,$A$3,Param!$B$10,Param!$C$10,Param!$D$10,Param!$E$10,Param!$B$11,Param!$C$11,Param!$D$11,Param!$E$11))*100</f>
        <v>42</v>
      </c>
      <c r="U1961" s="3">
        <f>MAX(K1961-tarifest3($K$3,$A$3,Param!$B$10,Param!$C$10,Param!$D$10,Param!$E$10,Param!$B$11,Param!$C$11,Param!$D$11,Param!$E$11),0)</f>
        <v>71721</v>
      </c>
      <c r="V1961" s="3">
        <f t="shared" si="739"/>
        <v>36.761148129164532</v>
      </c>
      <c r="W1961" s="3">
        <f t="shared" si="740"/>
        <v>42</v>
      </c>
      <c r="X1961" s="3">
        <f>soli3grenz(K1961,$A$3,Param!$J$9,Param!$J$10,Param!$J$11)*100</f>
        <v>5.5</v>
      </c>
      <c r="Y1961" s="13">
        <f t="shared" si="727"/>
        <v>71721</v>
      </c>
      <c r="Z1961" s="3">
        <f t="shared" si="741"/>
        <v>36.761148129164532</v>
      </c>
      <c r="AA1961" s="13">
        <f t="shared" si="728"/>
        <v>42</v>
      </c>
      <c r="AB1961" s="13">
        <f t="shared" si="729"/>
        <v>-4877.2700000000041</v>
      </c>
      <c r="AC1961" s="13">
        <f t="shared" si="730"/>
        <v>-2.4998821117375769</v>
      </c>
      <c r="AD1961" s="13">
        <f t="shared" si="731"/>
        <v>-2.3099999999999952</v>
      </c>
      <c r="AE1961" s="3">
        <f t="shared" si="732"/>
        <v>0</v>
      </c>
      <c r="AF1961" s="13">
        <f t="shared" si="721"/>
        <v>4877.2700000000041</v>
      </c>
      <c r="AG1961" s="13">
        <f t="shared" si="742"/>
        <v>2.4998821117375769</v>
      </c>
      <c r="AH1961" s="13">
        <f t="shared" si="722"/>
        <v>2.4998821117375769</v>
      </c>
    </row>
    <row r="1962" spans="1:34" x14ac:dyDescent="0.2">
      <c r="A1962" s="8">
        <f t="shared" si="743"/>
        <v>195200</v>
      </c>
      <c r="B1962" s="9">
        <f t="shared" si="720"/>
        <v>195.2</v>
      </c>
      <c r="C1962" s="13">
        <f>tarifest3(A1962,$A$3,Param!$B$5,Param!$C$5,Param!$D$5,Param!$E$5,Param!$B$6,Param!$C$6,Param!$D$6,Param!$E$6)</f>
        <v>72647</v>
      </c>
      <c r="D1962" s="3">
        <f t="shared" si="733"/>
        <v>37.216700819672134</v>
      </c>
      <c r="E1962" s="3">
        <f>tarifest3grenz(A1962,$A$3,Param!$B$5,Param!$C$5,Param!$D$5,Param!$E$5,Param!$B$6,Param!$C$6,Param!$D$6,Param!$E$6)*100</f>
        <v>42</v>
      </c>
      <c r="F1962" s="13">
        <f>soli3(C1962,$A$3,Param!$J$4,Param!$J$5,Param!$J$6)</f>
        <v>3995.58</v>
      </c>
      <c r="G1962" s="3">
        <f>soli3grenz(C1962,$A$3,Param!$J$4,Param!$J$5,Param!$J$6)*100</f>
        <v>5.5</v>
      </c>
      <c r="H1962" s="13">
        <f t="shared" si="724"/>
        <v>76642.58</v>
      </c>
      <c r="I1962" s="3">
        <f t="shared" si="723"/>
        <v>39.263616803278687</v>
      </c>
      <c r="J1962" s="13">
        <f t="shared" si="725"/>
        <v>44.309999999999995</v>
      </c>
      <c r="K1962" s="13">
        <f>tarifest3(A1962,$A$3,Param!$B$10,Param!$C$10,Param!$D$10,Param!$E$10,Param!$B$11,Param!$C$11,Param!$D$11,Param!$E$11)</f>
        <v>76993</v>
      </c>
      <c r="L1962" s="3">
        <f t="shared" si="734"/>
        <v>39.443135245901637</v>
      </c>
      <c r="M1962" s="3">
        <f>tarifest3grenz(A1962,$A$3,Param!$B$10,Param!$C$10,Param!$D$10,Param!$E$10,Param!$B$11,Param!$C$11,Param!$D$11,Param!$E$11)*100</f>
        <v>42</v>
      </c>
      <c r="N1962" s="3">
        <f t="shared" si="735"/>
        <v>62593</v>
      </c>
      <c r="O1962" s="3">
        <f t="shared" si="736"/>
        <v>32.066086065573771</v>
      </c>
      <c r="P1962" s="13">
        <f t="shared" si="726"/>
        <v>136640</v>
      </c>
      <c r="Q1962" s="13">
        <f t="shared" si="737"/>
        <v>0</v>
      </c>
      <c r="R1962" s="13">
        <f>tarifest3(A1962-$K$3,$A$3,Param!$B$10,Param!$C$10,Param!$D$10,Param!$E$10,Param!$B$11,Param!$C$11,Param!$D$11,Param!$E$11)</f>
        <v>68353</v>
      </c>
      <c r="S1962" s="3">
        <f t="shared" si="738"/>
        <v>35.016905737704917</v>
      </c>
      <c r="T1962" s="3">
        <f>IF(A1962&lt;$K$3,$K$2,tarifest3grenz(A1962-$K$3,$A$3,Param!$B$10,Param!$C$10,Param!$D$10,Param!$E$10,Param!$B$11,Param!$C$11,Param!$D$11,Param!$E$11))*100</f>
        <v>42</v>
      </c>
      <c r="U1962" s="3">
        <f>MAX(K1962-tarifest3($K$3,$A$3,Param!$B$10,Param!$C$10,Param!$D$10,Param!$E$10,Param!$B$11,Param!$C$11,Param!$D$11,Param!$E$11),0)</f>
        <v>71763</v>
      </c>
      <c r="V1962" s="3">
        <f t="shared" si="739"/>
        <v>36.763831967213115</v>
      </c>
      <c r="W1962" s="3">
        <f t="shared" si="740"/>
        <v>42</v>
      </c>
      <c r="X1962" s="3">
        <f>soli3grenz(K1962,$A$3,Param!$J$9,Param!$J$10,Param!$J$11)*100</f>
        <v>5.5</v>
      </c>
      <c r="Y1962" s="13">
        <f t="shared" si="727"/>
        <v>71763</v>
      </c>
      <c r="Z1962" s="3">
        <f t="shared" si="741"/>
        <v>36.763831967213115</v>
      </c>
      <c r="AA1962" s="13">
        <f t="shared" si="728"/>
        <v>42</v>
      </c>
      <c r="AB1962" s="13">
        <f t="shared" si="729"/>
        <v>-4879.5800000000017</v>
      </c>
      <c r="AC1962" s="13">
        <f t="shared" si="730"/>
        <v>-2.4997848360655723</v>
      </c>
      <c r="AD1962" s="13">
        <f t="shared" si="731"/>
        <v>-2.3099999999999952</v>
      </c>
      <c r="AE1962" s="3">
        <f t="shared" si="732"/>
        <v>0</v>
      </c>
      <c r="AF1962" s="13">
        <f t="shared" si="721"/>
        <v>4879.5800000000017</v>
      </c>
      <c r="AG1962" s="13">
        <f t="shared" si="742"/>
        <v>2.4997848360655723</v>
      </c>
      <c r="AH1962" s="13">
        <f t="shared" si="722"/>
        <v>2.4997848360655723</v>
      </c>
    </row>
    <row r="1963" spans="1:34" x14ac:dyDescent="0.2">
      <c r="A1963" s="8">
        <f t="shared" si="743"/>
        <v>195300</v>
      </c>
      <c r="B1963" s="9">
        <f t="shared" si="720"/>
        <v>195.3</v>
      </c>
      <c r="C1963" s="13">
        <f>tarifest3(A1963,$A$3,Param!$B$5,Param!$C$5,Param!$D$5,Param!$E$5,Param!$B$6,Param!$C$6,Param!$D$6,Param!$E$6)</f>
        <v>72689</v>
      </c>
      <c r="D1963" s="3">
        <f t="shared" si="733"/>
        <v>37.219150025601635</v>
      </c>
      <c r="E1963" s="3">
        <f>tarifest3grenz(A1963,$A$3,Param!$B$5,Param!$C$5,Param!$D$5,Param!$E$5,Param!$B$6,Param!$C$6,Param!$D$6,Param!$E$6)*100</f>
        <v>42</v>
      </c>
      <c r="F1963" s="13">
        <f>soli3(C1963,$A$3,Param!$J$4,Param!$J$5,Param!$J$6)</f>
        <v>3997.89</v>
      </c>
      <c r="G1963" s="3">
        <f>soli3grenz(C1963,$A$3,Param!$J$4,Param!$J$5,Param!$J$6)*100</f>
        <v>5.5</v>
      </c>
      <c r="H1963" s="13">
        <f t="shared" si="724"/>
        <v>76686.89</v>
      </c>
      <c r="I1963" s="3">
        <f t="shared" si="723"/>
        <v>39.26620071684588</v>
      </c>
      <c r="J1963" s="13">
        <f t="shared" si="725"/>
        <v>44.309999999999995</v>
      </c>
      <c r="K1963" s="13">
        <f>tarifest3(A1963,$A$3,Param!$B$10,Param!$C$10,Param!$D$10,Param!$E$10,Param!$B$11,Param!$C$11,Param!$D$11,Param!$E$11)</f>
        <v>77035</v>
      </c>
      <c r="L1963" s="3">
        <f t="shared" si="734"/>
        <v>39.444444444444443</v>
      </c>
      <c r="M1963" s="3">
        <f>tarifest3grenz(A1963,$A$3,Param!$B$10,Param!$C$10,Param!$D$10,Param!$E$10,Param!$B$11,Param!$C$11,Param!$D$11,Param!$E$11)*100</f>
        <v>42</v>
      </c>
      <c r="N1963" s="3">
        <f t="shared" si="735"/>
        <v>62635</v>
      </c>
      <c r="O1963" s="3">
        <f t="shared" si="736"/>
        <v>32.071172555043518</v>
      </c>
      <c r="P1963" s="13">
        <f t="shared" si="726"/>
        <v>136710</v>
      </c>
      <c r="Q1963" s="13">
        <f t="shared" si="737"/>
        <v>0</v>
      </c>
      <c r="R1963" s="13">
        <f>tarifest3(A1963-$K$3,$A$3,Param!$B$10,Param!$C$10,Param!$D$10,Param!$E$10,Param!$B$11,Param!$C$11,Param!$D$11,Param!$E$11)</f>
        <v>68395</v>
      </c>
      <c r="S1963" s="3">
        <f t="shared" si="738"/>
        <v>35.020481310803895</v>
      </c>
      <c r="T1963" s="3">
        <f>IF(A1963&lt;$K$3,$K$2,tarifest3grenz(A1963-$K$3,$A$3,Param!$B$10,Param!$C$10,Param!$D$10,Param!$E$10,Param!$B$11,Param!$C$11,Param!$D$11,Param!$E$11))*100</f>
        <v>42</v>
      </c>
      <c r="U1963" s="3">
        <f>MAX(K1963-tarifest3($K$3,$A$3,Param!$B$10,Param!$C$10,Param!$D$10,Param!$E$10,Param!$B$11,Param!$C$11,Param!$D$11,Param!$E$11),0)</f>
        <v>71805</v>
      </c>
      <c r="V1963" s="3">
        <f t="shared" si="739"/>
        <v>36.766513056835635</v>
      </c>
      <c r="W1963" s="3">
        <f t="shared" si="740"/>
        <v>42</v>
      </c>
      <c r="X1963" s="3">
        <f>soli3grenz(K1963,$A$3,Param!$J$9,Param!$J$10,Param!$J$11)*100</f>
        <v>5.5</v>
      </c>
      <c r="Y1963" s="13">
        <f t="shared" si="727"/>
        <v>71805</v>
      </c>
      <c r="Z1963" s="3">
        <f t="shared" si="741"/>
        <v>36.766513056835635</v>
      </c>
      <c r="AA1963" s="13">
        <f t="shared" si="728"/>
        <v>42</v>
      </c>
      <c r="AB1963" s="13">
        <f t="shared" si="729"/>
        <v>-4881.8899999999994</v>
      </c>
      <c r="AC1963" s="13">
        <f t="shared" si="730"/>
        <v>-2.4996876600102453</v>
      </c>
      <c r="AD1963" s="13">
        <f t="shared" si="731"/>
        <v>-2.3099999999999952</v>
      </c>
      <c r="AE1963" s="3">
        <f t="shared" si="732"/>
        <v>0</v>
      </c>
      <c r="AF1963" s="13">
        <f t="shared" si="721"/>
        <v>4881.8899999999994</v>
      </c>
      <c r="AG1963" s="13">
        <f t="shared" si="742"/>
        <v>2.4996876600102453</v>
      </c>
      <c r="AH1963" s="13">
        <f t="shared" si="722"/>
        <v>2.4996876600102453</v>
      </c>
    </row>
    <row r="1964" spans="1:34" x14ac:dyDescent="0.2">
      <c r="A1964" s="8">
        <f t="shared" si="743"/>
        <v>195400</v>
      </c>
      <c r="B1964" s="9">
        <f t="shared" si="720"/>
        <v>195.4</v>
      </c>
      <c r="C1964" s="13">
        <f>tarifest3(A1964,$A$3,Param!$B$5,Param!$C$5,Param!$D$5,Param!$E$5,Param!$B$6,Param!$C$6,Param!$D$6,Param!$E$6)</f>
        <v>72731</v>
      </c>
      <c r="D1964" s="3">
        <f t="shared" si="733"/>
        <v>37.22159672466735</v>
      </c>
      <c r="E1964" s="3">
        <f>tarifest3grenz(A1964,$A$3,Param!$B$5,Param!$C$5,Param!$D$5,Param!$E$5,Param!$B$6,Param!$C$6,Param!$D$6,Param!$E$6)*100</f>
        <v>42</v>
      </c>
      <c r="F1964" s="13">
        <f>soli3(C1964,$A$3,Param!$J$4,Param!$J$5,Param!$J$6)</f>
        <v>4000.2</v>
      </c>
      <c r="G1964" s="3">
        <f>soli3grenz(C1964,$A$3,Param!$J$4,Param!$J$5,Param!$J$6)*100</f>
        <v>5.5</v>
      </c>
      <c r="H1964" s="13">
        <f t="shared" si="724"/>
        <v>76731.199999999997</v>
      </c>
      <c r="I1964" s="3">
        <f t="shared" si="723"/>
        <v>39.268781985670422</v>
      </c>
      <c r="J1964" s="13">
        <f t="shared" si="725"/>
        <v>44.309999999999995</v>
      </c>
      <c r="K1964" s="13">
        <f>tarifest3(A1964,$A$3,Param!$B$10,Param!$C$10,Param!$D$10,Param!$E$10,Param!$B$11,Param!$C$11,Param!$D$11,Param!$E$11)</f>
        <v>77077</v>
      </c>
      <c r="L1964" s="3">
        <f t="shared" si="734"/>
        <v>39.445752302968266</v>
      </c>
      <c r="M1964" s="3">
        <f>tarifest3grenz(A1964,$A$3,Param!$B$10,Param!$C$10,Param!$D$10,Param!$E$10,Param!$B$11,Param!$C$11,Param!$D$11,Param!$E$11)*100</f>
        <v>42</v>
      </c>
      <c r="N1964" s="3">
        <f t="shared" si="735"/>
        <v>62677</v>
      </c>
      <c r="O1964" s="3">
        <f t="shared" si="736"/>
        <v>32.076253838280451</v>
      </c>
      <c r="P1964" s="13">
        <f t="shared" si="726"/>
        <v>136780</v>
      </c>
      <c r="Q1964" s="13">
        <f t="shared" si="737"/>
        <v>0</v>
      </c>
      <c r="R1964" s="13">
        <f>tarifest3(A1964-$K$3,$A$3,Param!$B$10,Param!$C$10,Param!$D$10,Param!$E$10,Param!$B$11,Param!$C$11,Param!$D$11,Param!$E$11)</f>
        <v>68437</v>
      </c>
      <c r="S1964" s="3">
        <f t="shared" si="738"/>
        <v>35.02405322415558</v>
      </c>
      <c r="T1964" s="3">
        <f>IF(A1964&lt;$K$3,$K$2,tarifest3grenz(A1964-$K$3,$A$3,Param!$B$10,Param!$C$10,Param!$D$10,Param!$E$10,Param!$B$11,Param!$C$11,Param!$D$11,Param!$E$11))*100</f>
        <v>42</v>
      </c>
      <c r="U1964" s="3">
        <f>MAX(K1964-tarifest3($K$3,$A$3,Param!$B$10,Param!$C$10,Param!$D$10,Param!$E$10,Param!$B$11,Param!$C$11,Param!$D$11,Param!$E$11),0)</f>
        <v>71847</v>
      </c>
      <c r="V1964" s="3">
        <f t="shared" si="739"/>
        <v>36.769191402251792</v>
      </c>
      <c r="W1964" s="3">
        <f t="shared" si="740"/>
        <v>42</v>
      </c>
      <c r="X1964" s="3">
        <f>soli3grenz(K1964,$A$3,Param!$J$9,Param!$J$10,Param!$J$11)*100</f>
        <v>5.5</v>
      </c>
      <c r="Y1964" s="13">
        <f t="shared" si="727"/>
        <v>71847</v>
      </c>
      <c r="Z1964" s="3">
        <f t="shared" si="741"/>
        <v>36.769191402251792</v>
      </c>
      <c r="AA1964" s="13">
        <f t="shared" si="728"/>
        <v>42</v>
      </c>
      <c r="AB1964" s="13">
        <f t="shared" si="729"/>
        <v>-4884.1999999999971</v>
      </c>
      <c r="AC1964" s="13">
        <f t="shared" si="730"/>
        <v>-2.4995905834186303</v>
      </c>
      <c r="AD1964" s="13">
        <f t="shared" si="731"/>
        <v>-2.3099999999999952</v>
      </c>
      <c r="AE1964" s="3">
        <f t="shared" si="732"/>
        <v>0</v>
      </c>
      <c r="AF1964" s="13">
        <f t="shared" si="721"/>
        <v>4884.1999999999971</v>
      </c>
      <c r="AG1964" s="13">
        <f t="shared" si="742"/>
        <v>2.4995905834186303</v>
      </c>
      <c r="AH1964" s="13">
        <f t="shared" si="722"/>
        <v>2.4995905834186303</v>
      </c>
    </row>
    <row r="1965" spans="1:34" x14ac:dyDescent="0.2">
      <c r="A1965" s="8">
        <f t="shared" si="743"/>
        <v>195500</v>
      </c>
      <c r="B1965" s="9">
        <f t="shared" ref="B1965:B2028" si="744">+A1965/1000</f>
        <v>195.5</v>
      </c>
      <c r="C1965" s="13">
        <f>tarifest3(A1965,$A$3,Param!$B$5,Param!$C$5,Param!$D$5,Param!$E$5,Param!$B$6,Param!$C$6,Param!$D$6,Param!$E$6)</f>
        <v>72773</v>
      </c>
      <c r="D1965" s="3">
        <f t="shared" si="733"/>
        <v>37.224040920716114</v>
      </c>
      <c r="E1965" s="3">
        <f>tarifest3grenz(A1965,$A$3,Param!$B$5,Param!$C$5,Param!$D$5,Param!$E$5,Param!$B$6,Param!$C$6,Param!$D$6,Param!$E$6)*100</f>
        <v>42</v>
      </c>
      <c r="F1965" s="13">
        <f>soli3(C1965,$A$3,Param!$J$4,Param!$J$5,Param!$J$6)</f>
        <v>4002.51</v>
      </c>
      <c r="G1965" s="3">
        <f>soli3grenz(C1965,$A$3,Param!$J$4,Param!$J$5,Param!$J$6)*100</f>
        <v>5.5</v>
      </c>
      <c r="H1965" s="13">
        <f t="shared" si="724"/>
        <v>76775.509999999995</v>
      </c>
      <c r="I1965" s="3">
        <f t="shared" si="723"/>
        <v>39.271360613810742</v>
      </c>
      <c r="J1965" s="13">
        <f t="shared" si="725"/>
        <v>44.309999999999995</v>
      </c>
      <c r="K1965" s="13">
        <f>tarifest3(A1965,$A$3,Param!$B$10,Param!$C$10,Param!$D$10,Param!$E$10,Param!$B$11,Param!$C$11,Param!$D$11,Param!$E$11)</f>
        <v>77119</v>
      </c>
      <c r="L1965" s="3">
        <f t="shared" si="734"/>
        <v>39.44705882352941</v>
      </c>
      <c r="M1965" s="3">
        <f>tarifest3grenz(A1965,$A$3,Param!$B$10,Param!$C$10,Param!$D$10,Param!$E$10,Param!$B$11,Param!$C$11,Param!$D$11,Param!$E$11)*100</f>
        <v>42</v>
      </c>
      <c r="N1965" s="3">
        <f t="shared" si="735"/>
        <v>62719</v>
      </c>
      <c r="O1965" s="3">
        <f t="shared" si="736"/>
        <v>32.081329923273657</v>
      </c>
      <c r="P1965" s="13">
        <f t="shared" si="726"/>
        <v>136850</v>
      </c>
      <c r="Q1965" s="13">
        <f t="shared" si="737"/>
        <v>0</v>
      </c>
      <c r="R1965" s="13">
        <f>tarifest3(A1965-$K$3,$A$3,Param!$B$10,Param!$C$10,Param!$D$10,Param!$E$10,Param!$B$11,Param!$C$11,Param!$D$11,Param!$E$11)</f>
        <v>68479</v>
      </c>
      <c r="S1965" s="3">
        <f t="shared" si="738"/>
        <v>35.02762148337596</v>
      </c>
      <c r="T1965" s="3">
        <f>IF(A1965&lt;$K$3,$K$2,tarifest3grenz(A1965-$K$3,$A$3,Param!$B$10,Param!$C$10,Param!$D$10,Param!$E$10,Param!$B$11,Param!$C$11,Param!$D$11,Param!$E$11))*100</f>
        <v>42</v>
      </c>
      <c r="U1965" s="3">
        <f>MAX(K1965-tarifest3($K$3,$A$3,Param!$B$10,Param!$C$10,Param!$D$10,Param!$E$10,Param!$B$11,Param!$C$11,Param!$D$11,Param!$E$11),0)</f>
        <v>71889</v>
      </c>
      <c r="V1965" s="3">
        <f t="shared" si="739"/>
        <v>36.771867007672633</v>
      </c>
      <c r="W1965" s="3">
        <f t="shared" si="740"/>
        <v>42</v>
      </c>
      <c r="X1965" s="3">
        <f>soli3grenz(K1965,$A$3,Param!$J$9,Param!$J$10,Param!$J$11)*100</f>
        <v>5.5</v>
      </c>
      <c r="Y1965" s="13">
        <f t="shared" si="727"/>
        <v>71889</v>
      </c>
      <c r="Z1965" s="3">
        <f t="shared" si="741"/>
        <v>36.771867007672633</v>
      </c>
      <c r="AA1965" s="13">
        <f t="shared" si="728"/>
        <v>42</v>
      </c>
      <c r="AB1965" s="13">
        <f t="shared" si="729"/>
        <v>-4886.5099999999948</v>
      </c>
      <c r="AC1965" s="13">
        <f t="shared" si="730"/>
        <v>-2.4994936061381097</v>
      </c>
      <c r="AD1965" s="13">
        <f t="shared" si="731"/>
        <v>-2.3099999999999952</v>
      </c>
      <c r="AE1965" s="3">
        <f t="shared" si="732"/>
        <v>0</v>
      </c>
      <c r="AF1965" s="13">
        <f t="shared" si="721"/>
        <v>4886.5099999999948</v>
      </c>
      <c r="AG1965" s="13">
        <f t="shared" si="742"/>
        <v>2.4994936061381097</v>
      </c>
      <c r="AH1965" s="13">
        <f t="shared" si="722"/>
        <v>2.4994936061381097</v>
      </c>
    </row>
    <row r="1966" spans="1:34" x14ac:dyDescent="0.2">
      <c r="A1966" s="8">
        <f t="shared" si="743"/>
        <v>195600</v>
      </c>
      <c r="B1966" s="9">
        <f t="shared" si="744"/>
        <v>195.6</v>
      </c>
      <c r="C1966" s="13">
        <f>tarifest3(A1966,$A$3,Param!$B$5,Param!$C$5,Param!$D$5,Param!$E$5,Param!$B$6,Param!$C$6,Param!$D$6,Param!$E$6)</f>
        <v>72815</v>
      </c>
      <c r="D1966" s="3">
        <f t="shared" si="733"/>
        <v>37.226482617586917</v>
      </c>
      <c r="E1966" s="3">
        <f>tarifest3grenz(A1966,$A$3,Param!$B$5,Param!$C$5,Param!$D$5,Param!$E$5,Param!$B$6,Param!$C$6,Param!$D$6,Param!$E$6)*100</f>
        <v>42</v>
      </c>
      <c r="F1966" s="13">
        <f>soli3(C1966,$A$3,Param!$J$4,Param!$J$5,Param!$J$6)</f>
        <v>4004.82</v>
      </c>
      <c r="G1966" s="3">
        <f>soli3grenz(C1966,$A$3,Param!$J$4,Param!$J$5,Param!$J$6)*100</f>
        <v>5.5</v>
      </c>
      <c r="H1966" s="13">
        <f t="shared" si="724"/>
        <v>76819.820000000007</v>
      </c>
      <c r="I1966" s="3">
        <f t="shared" si="723"/>
        <v>39.273936605316976</v>
      </c>
      <c r="J1966" s="13">
        <f t="shared" si="725"/>
        <v>44.309999999999995</v>
      </c>
      <c r="K1966" s="13">
        <f>tarifest3(A1966,$A$3,Param!$B$10,Param!$C$10,Param!$D$10,Param!$E$10,Param!$B$11,Param!$C$11,Param!$D$11,Param!$E$11)</f>
        <v>77161</v>
      </c>
      <c r="L1966" s="3">
        <f t="shared" si="734"/>
        <v>39.448364008179958</v>
      </c>
      <c r="M1966" s="3">
        <f>tarifest3grenz(A1966,$A$3,Param!$B$10,Param!$C$10,Param!$D$10,Param!$E$10,Param!$B$11,Param!$C$11,Param!$D$11,Param!$E$11)*100</f>
        <v>42</v>
      </c>
      <c r="N1966" s="3">
        <f t="shared" si="735"/>
        <v>62761</v>
      </c>
      <c r="O1966" s="3">
        <f t="shared" si="736"/>
        <v>32.086400817995909</v>
      </c>
      <c r="P1966" s="13">
        <f t="shared" si="726"/>
        <v>136920</v>
      </c>
      <c r="Q1966" s="13">
        <f t="shared" si="737"/>
        <v>0</v>
      </c>
      <c r="R1966" s="13">
        <f>tarifest3(A1966-$K$3,$A$3,Param!$B$10,Param!$C$10,Param!$D$10,Param!$E$10,Param!$B$11,Param!$C$11,Param!$D$11,Param!$E$11)</f>
        <v>68521</v>
      </c>
      <c r="S1966" s="3">
        <f t="shared" si="738"/>
        <v>35.031186094069525</v>
      </c>
      <c r="T1966" s="3">
        <f>IF(A1966&lt;$K$3,$K$2,tarifest3grenz(A1966-$K$3,$A$3,Param!$B$10,Param!$C$10,Param!$D$10,Param!$E$10,Param!$B$11,Param!$C$11,Param!$D$11,Param!$E$11))*100</f>
        <v>42</v>
      </c>
      <c r="U1966" s="3">
        <f>MAX(K1966-tarifest3($K$3,$A$3,Param!$B$10,Param!$C$10,Param!$D$10,Param!$E$10,Param!$B$11,Param!$C$11,Param!$D$11,Param!$E$11),0)</f>
        <v>71931</v>
      </c>
      <c r="V1966" s="3">
        <f t="shared" si="739"/>
        <v>36.774539877300619</v>
      </c>
      <c r="W1966" s="3">
        <f t="shared" si="740"/>
        <v>42</v>
      </c>
      <c r="X1966" s="3">
        <f>soli3grenz(K1966,$A$3,Param!$J$9,Param!$J$10,Param!$J$11)*100</f>
        <v>5.5</v>
      </c>
      <c r="Y1966" s="13">
        <f t="shared" si="727"/>
        <v>71931</v>
      </c>
      <c r="Z1966" s="3">
        <f t="shared" si="741"/>
        <v>36.774539877300619</v>
      </c>
      <c r="AA1966" s="13">
        <f t="shared" si="728"/>
        <v>42</v>
      </c>
      <c r="AB1966" s="13">
        <f t="shared" si="729"/>
        <v>-4888.820000000007</v>
      </c>
      <c r="AC1966" s="13">
        <f t="shared" si="730"/>
        <v>-2.4993967280163574</v>
      </c>
      <c r="AD1966" s="13">
        <f t="shared" si="731"/>
        <v>-2.3099999999999952</v>
      </c>
      <c r="AE1966" s="3">
        <f t="shared" si="732"/>
        <v>0</v>
      </c>
      <c r="AF1966" s="13">
        <f t="shared" si="721"/>
        <v>4888.820000000007</v>
      </c>
      <c r="AG1966" s="13">
        <f t="shared" si="742"/>
        <v>2.4993967280163574</v>
      </c>
      <c r="AH1966" s="13">
        <f t="shared" si="722"/>
        <v>2.4993967280163574</v>
      </c>
    </row>
    <row r="1967" spans="1:34" x14ac:dyDescent="0.2">
      <c r="A1967" s="8">
        <f t="shared" si="743"/>
        <v>195700</v>
      </c>
      <c r="B1967" s="9">
        <f t="shared" si="744"/>
        <v>195.7</v>
      </c>
      <c r="C1967" s="13">
        <f>tarifest3(A1967,$A$3,Param!$B$5,Param!$C$5,Param!$D$5,Param!$E$5,Param!$B$6,Param!$C$6,Param!$D$6,Param!$E$6)</f>
        <v>72857</v>
      </c>
      <c r="D1967" s="3">
        <f t="shared" si="733"/>
        <v>37.22892181911088</v>
      </c>
      <c r="E1967" s="3">
        <f>tarifest3grenz(A1967,$A$3,Param!$B$5,Param!$C$5,Param!$D$5,Param!$E$5,Param!$B$6,Param!$C$6,Param!$D$6,Param!$E$6)*100</f>
        <v>42</v>
      </c>
      <c r="F1967" s="13">
        <f>soli3(C1967,$A$3,Param!$J$4,Param!$J$5,Param!$J$6)</f>
        <v>4007.13</v>
      </c>
      <c r="G1967" s="3">
        <f>soli3grenz(C1967,$A$3,Param!$J$4,Param!$J$5,Param!$J$6)*100</f>
        <v>5.5</v>
      </c>
      <c r="H1967" s="13">
        <f t="shared" si="724"/>
        <v>76864.13</v>
      </c>
      <c r="I1967" s="3">
        <f t="shared" si="723"/>
        <v>39.276509964230968</v>
      </c>
      <c r="J1967" s="13">
        <f t="shared" si="725"/>
        <v>44.309999999999995</v>
      </c>
      <c r="K1967" s="13">
        <f>tarifest3(A1967,$A$3,Param!$B$10,Param!$C$10,Param!$D$10,Param!$E$10,Param!$B$11,Param!$C$11,Param!$D$11,Param!$E$11)</f>
        <v>77203</v>
      </c>
      <c r="L1967" s="3">
        <f t="shared" si="734"/>
        <v>39.449667858967807</v>
      </c>
      <c r="M1967" s="3">
        <f>tarifest3grenz(A1967,$A$3,Param!$B$10,Param!$C$10,Param!$D$10,Param!$E$10,Param!$B$11,Param!$C$11,Param!$D$11,Param!$E$11)*100</f>
        <v>42</v>
      </c>
      <c r="N1967" s="3">
        <f t="shared" si="735"/>
        <v>62803</v>
      </c>
      <c r="O1967" s="3">
        <f t="shared" si="736"/>
        <v>32.091466530403679</v>
      </c>
      <c r="P1967" s="13">
        <f t="shared" si="726"/>
        <v>136990</v>
      </c>
      <c r="Q1967" s="13">
        <f t="shared" si="737"/>
        <v>0</v>
      </c>
      <c r="R1967" s="13">
        <f>tarifest3(A1967-$K$3,$A$3,Param!$B$10,Param!$C$10,Param!$D$10,Param!$E$10,Param!$B$11,Param!$C$11,Param!$D$11,Param!$E$11)</f>
        <v>68563</v>
      </c>
      <c r="S1967" s="3">
        <f t="shared" si="738"/>
        <v>35.034747061829329</v>
      </c>
      <c r="T1967" s="3">
        <f>IF(A1967&lt;$K$3,$K$2,tarifest3grenz(A1967-$K$3,$A$3,Param!$B$10,Param!$C$10,Param!$D$10,Param!$E$10,Param!$B$11,Param!$C$11,Param!$D$11,Param!$E$11))*100</f>
        <v>42</v>
      </c>
      <c r="U1967" s="3">
        <f>MAX(K1967-tarifest3($K$3,$A$3,Param!$B$10,Param!$C$10,Param!$D$10,Param!$E$10,Param!$B$11,Param!$C$11,Param!$D$11,Param!$E$11),0)</f>
        <v>71973</v>
      </c>
      <c r="V1967" s="3">
        <f t="shared" si="739"/>
        <v>36.777210015329587</v>
      </c>
      <c r="W1967" s="3">
        <f t="shared" si="740"/>
        <v>42</v>
      </c>
      <c r="X1967" s="3">
        <f>soli3grenz(K1967,$A$3,Param!$J$9,Param!$J$10,Param!$J$11)*100</f>
        <v>5.5</v>
      </c>
      <c r="Y1967" s="13">
        <f t="shared" si="727"/>
        <v>71973</v>
      </c>
      <c r="Z1967" s="3">
        <f t="shared" si="741"/>
        <v>36.777210015329587</v>
      </c>
      <c r="AA1967" s="13">
        <f t="shared" si="728"/>
        <v>42</v>
      </c>
      <c r="AB1967" s="13">
        <f t="shared" si="729"/>
        <v>-4891.1300000000047</v>
      </c>
      <c r="AC1967" s="13">
        <f t="shared" si="730"/>
        <v>-2.4992999489013812</v>
      </c>
      <c r="AD1967" s="13">
        <f t="shared" si="731"/>
        <v>-2.3099999999999952</v>
      </c>
      <c r="AE1967" s="3">
        <f t="shared" si="732"/>
        <v>0</v>
      </c>
      <c r="AF1967" s="13">
        <f t="shared" si="721"/>
        <v>4891.1300000000047</v>
      </c>
      <c r="AG1967" s="13">
        <f t="shared" si="742"/>
        <v>2.4992999489013812</v>
      </c>
      <c r="AH1967" s="13">
        <f t="shared" si="722"/>
        <v>2.4992999489013812</v>
      </c>
    </row>
    <row r="1968" spans="1:34" x14ac:dyDescent="0.2">
      <c r="A1968" s="8">
        <f t="shared" si="743"/>
        <v>195800</v>
      </c>
      <c r="B1968" s="9">
        <f t="shared" si="744"/>
        <v>195.8</v>
      </c>
      <c r="C1968" s="13">
        <f>tarifest3(A1968,$A$3,Param!$B$5,Param!$C$5,Param!$D$5,Param!$E$5,Param!$B$6,Param!$C$6,Param!$D$6,Param!$E$6)</f>
        <v>72899</v>
      </c>
      <c r="D1968" s="3">
        <f t="shared" si="733"/>
        <v>37.231358529111333</v>
      </c>
      <c r="E1968" s="3">
        <f>tarifest3grenz(A1968,$A$3,Param!$B$5,Param!$C$5,Param!$D$5,Param!$E$5,Param!$B$6,Param!$C$6,Param!$D$6,Param!$E$6)*100</f>
        <v>42</v>
      </c>
      <c r="F1968" s="13">
        <f>soli3(C1968,$A$3,Param!$J$4,Param!$J$5,Param!$J$6)</f>
        <v>4009.44</v>
      </c>
      <c r="G1968" s="3">
        <f>soli3grenz(C1968,$A$3,Param!$J$4,Param!$J$5,Param!$J$6)*100</f>
        <v>5.5</v>
      </c>
      <c r="H1968" s="13">
        <f t="shared" si="724"/>
        <v>76908.44</v>
      </c>
      <c r="I1968" s="3">
        <f t="shared" si="723"/>
        <v>39.279080694586312</v>
      </c>
      <c r="J1968" s="13">
        <f t="shared" si="725"/>
        <v>44.309999999999995</v>
      </c>
      <c r="K1968" s="13">
        <f>tarifest3(A1968,$A$3,Param!$B$10,Param!$C$10,Param!$D$10,Param!$E$10,Param!$B$11,Param!$C$11,Param!$D$11,Param!$E$11)</f>
        <v>77245</v>
      </c>
      <c r="L1968" s="3">
        <f t="shared" si="734"/>
        <v>39.45097037793667</v>
      </c>
      <c r="M1968" s="3">
        <f>tarifest3grenz(A1968,$A$3,Param!$B$10,Param!$C$10,Param!$D$10,Param!$E$10,Param!$B$11,Param!$C$11,Param!$D$11,Param!$E$11)*100</f>
        <v>42</v>
      </c>
      <c r="N1968" s="3">
        <f t="shared" si="735"/>
        <v>62845</v>
      </c>
      <c r="O1968" s="3">
        <f t="shared" si="736"/>
        <v>32.096527068437183</v>
      </c>
      <c r="P1968" s="13">
        <f t="shared" si="726"/>
        <v>137060</v>
      </c>
      <c r="Q1968" s="13">
        <f t="shared" si="737"/>
        <v>0</v>
      </c>
      <c r="R1968" s="13">
        <f>tarifest3(A1968-$K$3,$A$3,Param!$B$10,Param!$C$10,Param!$D$10,Param!$E$10,Param!$B$11,Param!$C$11,Param!$D$11,Param!$E$11)</f>
        <v>68605</v>
      </c>
      <c r="S1968" s="3">
        <f t="shared" si="738"/>
        <v>35.038304392236974</v>
      </c>
      <c r="T1968" s="3">
        <f>IF(A1968&lt;$K$3,$K$2,tarifest3grenz(A1968-$K$3,$A$3,Param!$B$10,Param!$C$10,Param!$D$10,Param!$E$10,Param!$B$11,Param!$C$11,Param!$D$11,Param!$E$11))*100</f>
        <v>42</v>
      </c>
      <c r="U1968" s="3">
        <f>MAX(K1968-tarifest3($K$3,$A$3,Param!$B$10,Param!$C$10,Param!$D$10,Param!$E$10,Param!$B$11,Param!$C$11,Param!$D$11,Param!$E$11),0)</f>
        <v>72015</v>
      </c>
      <c r="V1968" s="3">
        <f t="shared" si="739"/>
        <v>36.779877425944839</v>
      </c>
      <c r="W1968" s="3">
        <f t="shared" si="740"/>
        <v>42</v>
      </c>
      <c r="X1968" s="3">
        <f>soli3grenz(K1968,$A$3,Param!$J$9,Param!$J$10,Param!$J$11)*100</f>
        <v>5.5</v>
      </c>
      <c r="Y1968" s="13">
        <f t="shared" si="727"/>
        <v>72015</v>
      </c>
      <c r="Z1968" s="3">
        <f t="shared" si="741"/>
        <v>36.779877425944839</v>
      </c>
      <c r="AA1968" s="13">
        <f t="shared" si="728"/>
        <v>42</v>
      </c>
      <c r="AB1968" s="13">
        <f t="shared" si="729"/>
        <v>-4893.4400000000023</v>
      </c>
      <c r="AC1968" s="13">
        <f t="shared" si="730"/>
        <v>-2.4992032686414731</v>
      </c>
      <c r="AD1968" s="13">
        <f t="shared" si="731"/>
        <v>-2.3099999999999952</v>
      </c>
      <c r="AE1968" s="3">
        <f t="shared" si="732"/>
        <v>0</v>
      </c>
      <c r="AF1968" s="13">
        <f t="shared" si="721"/>
        <v>4893.4400000000023</v>
      </c>
      <c r="AG1968" s="13">
        <f t="shared" si="742"/>
        <v>2.4992032686414731</v>
      </c>
      <c r="AH1968" s="13">
        <f t="shared" si="722"/>
        <v>2.4992032686414731</v>
      </c>
    </row>
    <row r="1969" spans="1:34" x14ac:dyDescent="0.2">
      <c r="A1969" s="8">
        <f t="shared" si="743"/>
        <v>195900</v>
      </c>
      <c r="B1969" s="9">
        <f t="shared" si="744"/>
        <v>195.9</v>
      </c>
      <c r="C1969" s="13">
        <f>tarifest3(A1969,$A$3,Param!$B$5,Param!$C$5,Param!$D$5,Param!$E$5,Param!$B$6,Param!$C$6,Param!$D$6,Param!$E$6)</f>
        <v>72941</v>
      </c>
      <c r="D1969" s="3">
        <f t="shared" si="733"/>
        <v>37.233792751403776</v>
      </c>
      <c r="E1969" s="3">
        <f>tarifest3grenz(A1969,$A$3,Param!$B$5,Param!$C$5,Param!$D$5,Param!$E$5,Param!$B$6,Param!$C$6,Param!$D$6,Param!$E$6)*100</f>
        <v>42</v>
      </c>
      <c r="F1969" s="13">
        <f>soli3(C1969,$A$3,Param!$J$4,Param!$J$5,Param!$J$6)</f>
        <v>4011.75</v>
      </c>
      <c r="G1969" s="3">
        <f>soli3grenz(C1969,$A$3,Param!$J$4,Param!$J$5,Param!$J$6)*100</f>
        <v>5.5</v>
      </c>
      <c r="H1969" s="13">
        <f t="shared" si="724"/>
        <v>76952.75</v>
      </c>
      <c r="I1969" s="3">
        <f t="shared" si="723"/>
        <v>39.281648800408369</v>
      </c>
      <c r="J1969" s="13">
        <f t="shared" si="725"/>
        <v>44.309999999999995</v>
      </c>
      <c r="K1969" s="13">
        <f>tarifest3(A1969,$A$3,Param!$B$10,Param!$C$10,Param!$D$10,Param!$E$10,Param!$B$11,Param!$C$11,Param!$D$11,Param!$E$11)</f>
        <v>77287</v>
      </c>
      <c r="L1969" s="3">
        <f t="shared" si="734"/>
        <v>39.452271567126083</v>
      </c>
      <c r="M1969" s="3">
        <f>tarifest3grenz(A1969,$A$3,Param!$B$10,Param!$C$10,Param!$D$10,Param!$E$10,Param!$B$11,Param!$C$11,Param!$D$11,Param!$E$11)*100</f>
        <v>42</v>
      </c>
      <c r="N1969" s="3">
        <f t="shared" si="735"/>
        <v>62887</v>
      </c>
      <c r="O1969" s="3">
        <f t="shared" si="736"/>
        <v>32.101582440020422</v>
      </c>
      <c r="P1969" s="13">
        <f t="shared" si="726"/>
        <v>137130</v>
      </c>
      <c r="Q1969" s="13">
        <f t="shared" si="737"/>
        <v>0</v>
      </c>
      <c r="R1969" s="13">
        <f>tarifest3(A1969-$K$3,$A$3,Param!$B$10,Param!$C$10,Param!$D$10,Param!$E$10,Param!$B$11,Param!$C$11,Param!$D$11,Param!$E$11)</f>
        <v>68647</v>
      </c>
      <c r="S1969" s="3">
        <f t="shared" si="738"/>
        <v>35.041858090862689</v>
      </c>
      <c r="T1969" s="3">
        <f>IF(A1969&lt;$K$3,$K$2,tarifest3grenz(A1969-$K$3,$A$3,Param!$B$10,Param!$C$10,Param!$D$10,Param!$E$10,Param!$B$11,Param!$C$11,Param!$D$11,Param!$E$11))*100</f>
        <v>42</v>
      </c>
      <c r="U1969" s="3">
        <f>MAX(K1969-tarifest3($K$3,$A$3,Param!$B$10,Param!$C$10,Param!$D$10,Param!$E$10,Param!$B$11,Param!$C$11,Param!$D$11,Param!$E$11),0)</f>
        <v>72057</v>
      </c>
      <c r="V1969" s="3">
        <f t="shared" si="739"/>
        <v>36.782542113323125</v>
      </c>
      <c r="W1969" s="3">
        <f t="shared" si="740"/>
        <v>42</v>
      </c>
      <c r="X1969" s="3">
        <f>soli3grenz(K1969,$A$3,Param!$J$9,Param!$J$10,Param!$J$11)*100</f>
        <v>5.5</v>
      </c>
      <c r="Y1969" s="13">
        <f t="shared" si="727"/>
        <v>72057</v>
      </c>
      <c r="Z1969" s="3">
        <f t="shared" si="741"/>
        <v>36.782542113323125</v>
      </c>
      <c r="AA1969" s="13">
        <f t="shared" si="728"/>
        <v>42</v>
      </c>
      <c r="AB1969" s="13">
        <f t="shared" si="729"/>
        <v>-4895.75</v>
      </c>
      <c r="AC1969" s="13">
        <f t="shared" si="730"/>
        <v>-2.499106687085245</v>
      </c>
      <c r="AD1969" s="13">
        <f t="shared" si="731"/>
        <v>-2.3099999999999952</v>
      </c>
      <c r="AE1969" s="3">
        <f t="shared" si="732"/>
        <v>0</v>
      </c>
      <c r="AF1969" s="13">
        <f t="shared" si="721"/>
        <v>4895.75</v>
      </c>
      <c r="AG1969" s="13">
        <f t="shared" si="742"/>
        <v>2.499106687085245</v>
      </c>
      <c r="AH1969" s="13">
        <f t="shared" si="722"/>
        <v>2.499106687085245</v>
      </c>
    </row>
    <row r="1970" spans="1:34" x14ac:dyDescent="0.2">
      <c r="A1970" s="8">
        <f t="shared" si="743"/>
        <v>196000</v>
      </c>
      <c r="B1970" s="9">
        <f t="shared" si="744"/>
        <v>196</v>
      </c>
      <c r="C1970" s="13">
        <f>tarifest3(A1970,$A$3,Param!$B$5,Param!$C$5,Param!$D$5,Param!$E$5,Param!$B$6,Param!$C$6,Param!$D$6,Param!$E$6)</f>
        <v>72983</v>
      </c>
      <c r="D1970" s="3">
        <f t="shared" si="733"/>
        <v>37.236224489795916</v>
      </c>
      <c r="E1970" s="3">
        <f>tarifest3grenz(A1970,$A$3,Param!$B$5,Param!$C$5,Param!$D$5,Param!$E$5,Param!$B$6,Param!$C$6,Param!$D$6,Param!$E$6)*100</f>
        <v>42</v>
      </c>
      <c r="F1970" s="13">
        <f>soli3(C1970,$A$3,Param!$J$4,Param!$J$5,Param!$J$6)</f>
        <v>4014.06</v>
      </c>
      <c r="G1970" s="3">
        <f>soli3grenz(C1970,$A$3,Param!$J$4,Param!$J$5,Param!$J$6)*100</f>
        <v>5.5</v>
      </c>
      <c r="H1970" s="13">
        <f t="shared" si="724"/>
        <v>76997.06</v>
      </c>
      <c r="I1970" s="3">
        <f t="shared" si="723"/>
        <v>39.284214285714285</v>
      </c>
      <c r="J1970" s="13">
        <f t="shared" si="725"/>
        <v>44.309999999999995</v>
      </c>
      <c r="K1970" s="13">
        <f>tarifest3(A1970,$A$3,Param!$B$10,Param!$C$10,Param!$D$10,Param!$E$10,Param!$B$11,Param!$C$11,Param!$D$11,Param!$E$11)</f>
        <v>77329</v>
      </c>
      <c r="L1970" s="3">
        <f t="shared" si="734"/>
        <v>39.453571428571429</v>
      </c>
      <c r="M1970" s="3">
        <f>tarifest3grenz(A1970,$A$3,Param!$B$10,Param!$C$10,Param!$D$10,Param!$E$10,Param!$B$11,Param!$C$11,Param!$D$11,Param!$E$11)*100</f>
        <v>42</v>
      </c>
      <c r="N1970" s="3">
        <f t="shared" si="735"/>
        <v>62929</v>
      </c>
      <c r="O1970" s="3">
        <f t="shared" si="736"/>
        <v>32.106632653061226</v>
      </c>
      <c r="P1970" s="13">
        <f t="shared" si="726"/>
        <v>137200</v>
      </c>
      <c r="Q1970" s="13">
        <f t="shared" si="737"/>
        <v>0</v>
      </c>
      <c r="R1970" s="13">
        <f>tarifest3(A1970-$K$3,$A$3,Param!$B$10,Param!$C$10,Param!$D$10,Param!$E$10,Param!$B$11,Param!$C$11,Param!$D$11,Param!$E$11)</f>
        <v>68689</v>
      </c>
      <c r="S1970" s="3">
        <f t="shared" si="738"/>
        <v>35.045408163265307</v>
      </c>
      <c r="T1970" s="3">
        <f>IF(A1970&lt;$K$3,$K$2,tarifest3grenz(A1970-$K$3,$A$3,Param!$B$10,Param!$C$10,Param!$D$10,Param!$E$10,Param!$B$11,Param!$C$11,Param!$D$11,Param!$E$11))*100</f>
        <v>42</v>
      </c>
      <c r="U1970" s="3">
        <f>MAX(K1970-tarifest3($K$3,$A$3,Param!$B$10,Param!$C$10,Param!$D$10,Param!$E$10,Param!$B$11,Param!$C$11,Param!$D$11,Param!$E$11),0)</f>
        <v>72099</v>
      </c>
      <c r="V1970" s="3">
        <f t="shared" si="739"/>
        <v>36.785204081632656</v>
      </c>
      <c r="W1970" s="3">
        <f t="shared" si="740"/>
        <v>42</v>
      </c>
      <c r="X1970" s="3">
        <f>soli3grenz(K1970,$A$3,Param!$J$9,Param!$J$10,Param!$J$11)*100</f>
        <v>5.5</v>
      </c>
      <c r="Y1970" s="13">
        <f t="shared" si="727"/>
        <v>72099</v>
      </c>
      <c r="Z1970" s="3">
        <f t="shared" si="741"/>
        <v>36.785204081632656</v>
      </c>
      <c r="AA1970" s="13">
        <f t="shared" si="728"/>
        <v>42</v>
      </c>
      <c r="AB1970" s="13">
        <f t="shared" si="729"/>
        <v>-4898.0599999999977</v>
      </c>
      <c r="AC1970" s="13">
        <f t="shared" si="730"/>
        <v>-2.4990102040816282</v>
      </c>
      <c r="AD1970" s="13">
        <f t="shared" si="731"/>
        <v>-2.3099999999999952</v>
      </c>
      <c r="AE1970" s="3">
        <f t="shared" si="732"/>
        <v>0</v>
      </c>
      <c r="AF1970" s="13">
        <f t="shared" si="721"/>
        <v>4898.0599999999977</v>
      </c>
      <c r="AG1970" s="13">
        <f t="shared" si="742"/>
        <v>2.4990102040816282</v>
      </c>
      <c r="AH1970" s="13">
        <f t="shared" si="722"/>
        <v>2.4990102040816282</v>
      </c>
    </row>
    <row r="1971" spans="1:34" x14ac:dyDescent="0.2">
      <c r="A1971" s="8">
        <f t="shared" si="743"/>
        <v>196100</v>
      </c>
      <c r="B1971" s="9">
        <f t="shared" si="744"/>
        <v>196.1</v>
      </c>
      <c r="C1971" s="13">
        <f>tarifest3(A1971,$A$3,Param!$B$5,Param!$C$5,Param!$D$5,Param!$E$5,Param!$B$6,Param!$C$6,Param!$D$6,Param!$E$6)</f>
        <v>73025</v>
      </c>
      <c r="D1971" s="3">
        <f t="shared" si="733"/>
        <v>37.238653748087707</v>
      </c>
      <c r="E1971" s="3">
        <f>tarifest3grenz(A1971,$A$3,Param!$B$5,Param!$C$5,Param!$D$5,Param!$E$5,Param!$B$6,Param!$C$6,Param!$D$6,Param!$E$6)*100</f>
        <v>42</v>
      </c>
      <c r="F1971" s="13">
        <f>soli3(C1971,$A$3,Param!$J$4,Param!$J$5,Param!$J$6)</f>
        <v>4016.37</v>
      </c>
      <c r="G1971" s="3">
        <f>soli3grenz(C1971,$A$3,Param!$J$4,Param!$J$5,Param!$J$6)*100</f>
        <v>5.5</v>
      </c>
      <c r="H1971" s="13">
        <f t="shared" si="724"/>
        <v>77041.37</v>
      </c>
      <c r="I1971" s="3">
        <f t="shared" si="723"/>
        <v>39.286777154513004</v>
      </c>
      <c r="J1971" s="13">
        <f t="shared" si="725"/>
        <v>44.309999999999995</v>
      </c>
      <c r="K1971" s="13">
        <f>tarifest3(A1971,$A$3,Param!$B$10,Param!$C$10,Param!$D$10,Param!$E$10,Param!$B$11,Param!$C$11,Param!$D$11,Param!$E$11)</f>
        <v>77371</v>
      </c>
      <c r="L1971" s="3">
        <f t="shared" si="734"/>
        <v>39.454869964303931</v>
      </c>
      <c r="M1971" s="3">
        <f>tarifest3grenz(A1971,$A$3,Param!$B$10,Param!$C$10,Param!$D$10,Param!$E$10,Param!$B$11,Param!$C$11,Param!$D$11,Param!$E$11)*100</f>
        <v>42</v>
      </c>
      <c r="N1971" s="3">
        <f t="shared" si="735"/>
        <v>62971</v>
      </c>
      <c r="O1971" s="3">
        <f t="shared" si="736"/>
        <v>32.1116777154513</v>
      </c>
      <c r="P1971" s="13">
        <f t="shared" si="726"/>
        <v>137270</v>
      </c>
      <c r="Q1971" s="13">
        <f t="shared" si="737"/>
        <v>0</v>
      </c>
      <c r="R1971" s="13">
        <f>tarifest3(A1971-$K$3,$A$3,Param!$B$10,Param!$C$10,Param!$D$10,Param!$E$10,Param!$B$11,Param!$C$11,Param!$D$11,Param!$E$11)</f>
        <v>68731</v>
      </c>
      <c r="S1971" s="3">
        <f t="shared" si="738"/>
        <v>35.048954614992347</v>
      </c>
      <c r="T1971" s="3">
        <f>IF(A1971&lt;$K$3,$K$2,tarifest3grenz(A1971-$K$3,$A$3,Param!$B$10,Param!$C$10,Param!$D$10,Param!$E$10,Param!$B$11,Param!$C$11,Param!$D$11,Param!$E$11))*100</f>
        <v>42</v>
      </c>
      <c r="U1971" s="3">
        <f>MAX(K1971-tarifest3($K$3,$A$3,Param!$B$10,Param!$C$10,Param!$D$10,Param!$E$10,Param!$B$11,Param!$C$11,Param!$D$11,Param!$E$11),0)</f>
        <v>72141</v>
      </c>
      <c r="V1971" s="3">
        <f t="shared" si="739"/>
        <v>36.787863335033144</v>
      </c>
      <c r="W1971" s="3">
        <f t="shared" si="740"/>
        <v>42</v>
      </c>
      <c r="X1971" s="3">
        <f>soli3grenz(K1971,$A$3,Param!$J$9,Param!$J$10,Param!$J$11)*100</f>
        <v>5.5</v>
      </c>
      <c r="Y1971" s="13">
        <f t="shared" si="727"/>
        <v>72141</v>
      </c>
      <c r="Z1971" s="3">
        <f t="shared" si="741"/>
        <v>36.787863335033144</v>
      </c>
      <c r="AA1971" s="13">
        <f t="shared" si="728"/>
        <v>42</v>
      </c>
      <c r="AB1971" s="13">
        <f t="shared" si="729"/>
        <v>-4900.3699999999953</v>
      </c>
      <c r="AC1971" s="13">
        <f t="shared" si="730"/>
        <v>-2.4989138194798599</v>
      </c>
      <c r="AD1971" s="13">
        <f t="shared" si="731"/>
        <v>-2.3099999999999952</v>
      </c>
      <c r="AE1971" s="3">
        <f t="shared" si="732"/>
        <v>0</v>
      </c>
      <c r="AF1971" s="13">
        <f t="shared" si="721"/>
        <v>4900.3699999999953</v>
      </c>
      <c r="AG1971" s="13">
        <f t="shared" si="742"/>
        <v>2.4989138194798599</v>
      </c>
      <c r="AH1971" s="13">
        <f t="shared" si="722"/>
        <v>2.4989138194798599</v>
      </c>
    </row>
    <row r="1972" spans="1:34" x14ac:dyDescent="0.2">
      <c r="A1972" s="8">
        <f t="shared" si="743"/>
        <v>196200</v>
      </c>
      <c r="B1972" s="9">
        <f t="shared" si="744"/>
        <v>196.2</v>
      </c>
      <c r="C1972" s="13">
        <f>tarifest3(A1972,$A$3,Param!$B$5,Param!$C$5,Param!$D$5,Param!$E$5,Param!$B$6,Param!$C$6,Param!$D$6,Param!$E$6)</f>
        <v>73067</v>
      </c>
      <c r="D1972" s="3">
        <f t="shared" si="733"/>
        <v>37.241080530071358</v>
      </c>
      <c r="E1972" s="3">
        <f>tarifest3grenz(A1972,$A$3,Param!$B$5,Param!$C$5,Param!$D$5,Param!$E$5,Param!$B$6,Param!$C$6,Param!$D$6,Param!$E$6)*100</f>
        <v>42</v>
      </c>
      <c r="F1972" s="13">
        <f>soli3(C1972,$A$3,Param!$J$4,Param!$J$5,Param!$J$6)</f>
        <v>4018.68</v>
      </c>
      <c r="G1972" s="3">
        <f>soli3grenz(C1972,$A$3,Param!$J$4,Param!$J$5,Param!$J$6)*100</f>
        <v>5.5</v>
      </c>
      <c r="H1972" s="13">
        <f t="shared" si="724"/>
        <v>77085.679999999993</v>
      </c>
      <c r="I1972" s="3">
        <f t="shared" si="723"/>
        <v>39.289337410805295</v>
      </c>
      <c r="J1972" s="13">
        <f t="shared" si="725"/>
        <v>44.309999999999995</v>
      </c>
      <c r="K1972" s="13">
        <f>tarifest3(A1972,$A$3,Param!$B$10,Param!$C$10,Param!$D$10,Param!$E$10,Param!$B$11,Param!$C$11,Param!$D$11,Param!$E$11)</f>
        <v>77413</v>
      </c>
      <c r="L1972" s="3">
        <f t="shared" si="734"/>
        <v>39.456167176350668</v>
      </c>
      <c r="M1972" s="3">
        <f>tarifest3grenz(A1972,$A$3,Param!$B$10,Param!$C$10,Param!$D$10,Param!$E$10,Param!$B$11,Param!$C$11,Param!$D$11,Param!$E$11)*100</f>
        <v>42</v>
      </c>
      <c r="N1972" s="3">
        <f t="shared" si="735"/>
        <v>63013</v>
      </c>
      <c r="O1972" s="3">
        <f t="shared" si="736"/>
        <v>32.116717635066259</v>
      </c>
      <c r="P1972" s="13">
        <f t="shared" si="726"/>
        <v>137340</v>
      </c>
      <c r="Q1972" s="13">
        <f t="shared" si="737"/>
        <v>0</v>
      </c>
      <c r="R1972" s="13">
        <f>tarifest3(A1972-$K$3,$A$3,Param!$B$10,Param!$C$10,Param!$D$10,Param!$E$10,Param!$B$11,Param!$C$11,Param!$D$11,Param!$E$11)</f>
        <v>68773</v>
      </c>
      <c r="S1972" s="3">
        <f t="shared" si="738"/>
        <v>35.052497451580024</v>
      </c>
      <c r="T1972" s="3">
        <f>IF(A1972&lt;$K$3,$K$2,tarifest3grenz(A1972-$K$3,$A$3,Param!$B$10,Param!$C$10,Param!$D$10,Param!$E$10,Param!$B$11,Param!$C$11,Param!$D$11,Param!$E$11))*100</f>
        <v>42</v>
      </c>
      <c r="U1972" s="3">
        <f>MAX(K1972-tarifest3($K$3,$A$3,Param!$B$10,Param!$C$10,Param!$D$10,Param!$E$10,Param!$B$11,Param!$C$11,Param!$D$11,Param!$E$11),0)</f>
        <v>72183</v>
      </c>
      <c r="V1972" s="3">
        <f t="shared" si="739"/>
        <v>36.790519877675841</v>
      </c>
      <c r="W1972" s="3">
        <f t="shared" si="740"/>
        <v>42</v>
      </c>
      <c r="X1972" s="3">
        <f>soli3grenz(K1972,$A$3,Param!$J$9,Param!$J$10,Param!$J$11)*100</f>
        <v>5.5</v>
      </c>
      <c r="Y1972" s="13">
        <f t="shared" si="727"/>
        <v>72183</v>
      </c>
      <c r="Z1972" s="3">
        <f t="shared" si="741"/>
        <v>36.790519877675841</v>
      </c>
      <c r="AA1972" s="13">
        <f t="shared" si="728"/>
        <v>42</v>
      </c>
      <c r="AB1972" s="13">
        <f t="shared" si="729"/>
        <v>-4902.679999999993</v>
      </c>
      <c r="AC1972" s="13">
        <f t="shared" si="730"/>
        <v>-2.4988175331294542</v>
      </c>
      <c r="AD1972" s="13">
        <f t="shared" si="731"/>
        <v>-2.3099999999999952</v>
      </c>
      <c r="AE1972" s="3">
        <f t="shared" si="732"/>
        <v>0</v>
      </c>
      <c r="AF1972" s="13">
        <f t="shared" ref="AF1972:AF2035" si="745">-AB1972</f>
        <v>4902.679999999993</v>
      </c>
      <c r="AG1972" s="13">
        <f t="shared" si="742"/>
        <v>2.4988175331294542</v>
      </c>
      <c r="AH1972" s="13">
        <f t="shared" ref="AH1972:AH2035" si="746">-AC1972</f>
        <v>2.4988175331294542</v>
      </c>
    </row>
    <row r="1973" spans="1:34" x14ac:dyDescent="0.2">
      <c r="A1973" s="8">
        <f t="shared" si="743"/>
        <v>196300</v>
      </c>
      <c r="B1973" s="9">
        <f t="shared" si="744"/>
        <v>196.3</v>
      </c>
      <c r="C1973" s="13">
        <f>tarifest3(A1973,$A$3,Param!$B$5,Param!$C$5,Param!$D$5,Param!$E$5,Param!$B$6,Param!$C$6,Param!$D$6,Param!$E$6)</f>
        <v>73109</v>
      </c>
      <c r="D1973" s="3">
        <f t="shared" si="733"/>
        <v>37.243504839531326</v>
      </c>
      <c r="E1973" s="3">
        <f>tarifest3grenz(A1973,$A$3,Param!$B$5,Param!$C$5,Param!$D$5,Param!$E$5,Param!$B$6,Param!$C$6,Param!$D$6,Param!$E$6)*100</f>
        <v>42</v>
      </c>
      <c r="F1973" s="13">
        <f>soli3(C1973,$A$3,Param!$J$4,Param!$J$5,Param!$J$6)</f>
        <v>4020.99</v>
      </c>
      <c r="G1973" s="3">
        <f>soli3grenz(C1973,$A$3,Param!$J$4,Param!$J$5,Param!$J$6)*100</f>
        <v>5.5</v>
      </c>
      <c r="H1973" s="13">
        <f t="shared" si="724"/>
        <v>77129.990000000005</v>
      </c>
      <c r="I1973" s="3">
        <f t="shared" si="723"/>
        <v>39.291895058583805</v>
      </c>
      <c r="J1973" s="13">
        <f t="shared" si="725"/>
        <v>44.309999999999995</v>
      </c>
      <c r="K1973" s="13">
        <f>tarifest3(A1973,$A$3,Param!$B$10,Param!$C$10,Param!$D$10,Param!$E$10,Param!$B$11,Param!$C$11,Param!$D$11,Param!$E$11)</f>
        <v>77455</v>
      </c>
      <c r="L1973" s="3">
        <f t="shared" si="734"/>
        <v>39.45746306673459</v>
      </c>
      <c r="M1973" s="3">
        <f>tarifest3grenz(A1973,$A$3,Param!$B$10,Param!$C$10,Param!$D$10,Param!$E$10,Param!$B$11,Param!$C$11,Param!$D$11,Param!$E$11)*100</f>
        <v>42</v>
      </c>
      <c r="N1973" s="3">
        <f t="shared" si="735"/>
        <v>63055</v>
      </c>
      <c r="O1973" s="3">
        <f t="shared" si="736"/>
        <v>32.121752419765663</v>
      </c>
      <c r="P1973" s="13">
        <f t="shared" si="726"/>
        <v>137410</v>
      </c>
      <c r="Q1973" s="13">
        <f t="shared" si="737"/>
        <v>0</v>
      </c>
      <c r="R1973" s="13">
        <f>tarifest3(A1973-$K$3,$A$3,Param!$B$10,Param!$C$10,Param!$D$10,Param!$E$10,Param!$B$11,Param!$C$11,Param!$D$11,Param!$E$11)</f>
        <v>68815</v>
      </c>
      <c r="S1973" s="3">
        <f t="shared" si="738"/>
        <v>35.056036678553241</v>
      </c>
      <c r="T1973" s="3">
        <f>IF(A1973&lt;$K$3,$K$2,tarifest3grenz(A1973-$K$3,$A$3,Param!$B$10,Param!$C$10,Param!$D$10,Param!$E$10,Param!$B$11,Param!$C$11,Param!$D$11,Param!$E$11))*100</f>
        <v>42</v>
      </c>
      <c r="U1973" s="3">
        <f>MAX(K1973-tarifest3($K$3,$A$3,Param!$B$10,Param!$C$10,Param!$D$10,Param!$E$10,Param!$B$11,Param!$C$11,Param!$D$11,Param!$E$11),0)</f>
        <v>72225</v>
      </c>
      <c r="V1973" s="3">
        <f t="shared" si="739"/>
        <v>36.793173713703517</v>
      </c>
      <c r="W1973" s="3">
        <f t="shared" si="740"/>
        <v>42</v>
      </c>
      <c r="X1973" s="3">
        <f>soli3grenz(K1973,$A$3,Param!$J$9,Param!$J$10,Param!$J$11)*100</f>
        <v>5.5</v>
      </c>
      <c r="Y1973" s="13">
        <f t="shared" si="727"/>
        <v>72225</v>
      </c>
      <c r="Z1973" s="3">
        <f t="shared" si="741"/>
        <v>36.793173713703517</v>
      </c>
      <c r="AA1973" s="13">
        <f t="shared" si="728"/>
        <v>42</v>
      </c>
      <c r="AB1973" s="13">
        <f t="shared" si="729"/>
        <v>-4904.9900000000052</v>
      </c>
      <c r="AC1973" s="13">
        <f t="shared" si="730"/>
        <v>-2.4987213448802876</v>
      </c>
      <c r="AD1973" s="13">
        <f t="shared" si="731"/>
        <v>-2.3099999999999952</v>
      </c>
      <c r="AE1973" s="3">
        <f t="shared" si="732"/>
        <v>0</v>
      </c>
      <c r="AF1973" s="13">
        <f t="shared" si="745"/>
        <v>4904.9900000000052</v>
      </c>
      <c r="AG1973" s="13">
        <f t="shared" si="742"/>
        <v>2.4987213448802876</v>
      </c>
      <c r="AH1973" s="13">
        <f t="shared" si="746"/>
        <v>2.4987213448802876</v>
      </c>
    </row>
    <row r="1974" spans="1:34" x14ac:dyDescent="0.2">
      <c r="A1974" s="8">
        <f t="shared" si="743"/>
        <v>196400</v>
      </c>
      <c r="B1974" s="9">
        <f t="shared" si="744"/>
        <v>196.4</v>
      </c>
      <c r="C1974" s="13">
        <f>tarifest3(A1974,$A$3,Param!$B$5,Param!$C$5,Param!$D$5,Param!$E$5,Param!$B$6,Param!$C$6,Param!$D$6,Param!$E$6)</f>
        <v>73151</v>
      </c>
      <c r="D1974" s="3">
        <f t="shared" si="733"/>
        <v>37.245926680244402</v>
      </c>
      <c r="E1974" s="3">
        <f>tarifest3grenz(A1974,$A$3,Param!$B$5,Param!$C$5,Param!$D$5,Param!$E$5,Param!$B$6,Param!$C$6,Param!$D$6,Param!$E$6)*100</f>
        <v>42</v>
      </c>
      <c r="F1974" s="13">
        <f>soli3(C1974,$A$3,Param!$J$4,Param!$J$5,Param!$J$6)</f>
        <v>4023.3</v>
      </c>
      <c r="G1974" s="3">
        <f>soli3grenz(C1974,$A$3,Param!$J$4,Param!$J$5,Param!$J$6)*100</f>
        <v>5.5</v>
      </c>
      <c r="H1974" s="13">
        <f t="shared" si="724"/>
        <v>77174.3</v>
      </c>
      <c r="I1974" s="3">
        <f t="shared" si="723"/>
        <v>39.294450101832993</v>
      </c>
      <c r="J1974" s="13">
        <f t="shared" si="725"/>
        <v>44.309999999999995</v>
      </c>
      <c r="K1974" s="13">
        <f>tarifest3(A1974,$A$3,Param!$B$10,Param!$C$10,Param!$D$10,Param!$E$10,Param!$B$11,Param!$C$11,Param!$D$11,Param!$E$11)</f>
        <v>77497</v>
      </c>
      <c r="L1974" s="3">
        <f t="shared" si="734"/>
        <v>39.458757637474541</v>
      </c>
      <c r="M1974" s="3">
        <f>tarifest3grenz(A1974,$A$3,Param!$B$10,Param!$C$10,Param!$D$10,Param!$E$10,Param!$B$11,Param!$C$11,Param!$D$11,Param!$E$11)*100</f>
        <v>42</v>
      </c>
      <c r="N1974" s="3">
        <f t="shared" si="735"/>
        <v>63097</v>
      </c>
      <c r="O1974" s="3">
        <f t="shared" si="736"/>
        <v>32.126782077393074</v>
      </c>
      <c r="P1974" s="13">
        <f t="shared" si="726"/>
        <v>137480</v>
      </c>
      <c r="Q1974" s="13">
        <f t="shared" si="737"/>
        <v>0</v>
      </c>
      <c r="R1974" s="13">
        <f>tarifest3(A1974-$K$3,$A$3,Param!$B$10,Param!$C$10,Param!$D$10,Param!$E$10,Param!$B$11,Param!$C$11,Param!$D$11,Param!$E$11)</f>
        <v>68857</v>
      </c>
      <c r="S1974" s="3">
        <f t="shared" si="738"/>
        <v>35.059572301425661</v>
      </c>
      <c r="T1974" s="3">
        <f>IF(A1974&lt;$K$3,$K$2,tarifest3grenz(A1974-$K$3,$A$3,Param!$B$10,Param!$C$10,Param!$D$10,Param!$E$10,Param!$B$11,Param!$C$11,Param!$D$11,Param!$E$11))*100</f>
        <v>42</v>
      </c>
      <c r="U1974" s="3">
        <f>MAX(K1974-tarifest3($K$3,$A$3,Param!$B$10,Param!$C$10,Param!$D$10,Param!$E$10,Param!$B$11,Param!$C$11,Param!$D$11,Param!$E$11),0)</f>
        <v>72267</v>
      </c>
      <c r="V1974" s="3">
        <f t="shared" si="739"/>
        <v>36.795824847250508</v>
      </c>
      <c r="W1974" s="3">
        <f t="shared" si="740"/>
        <v>42</v>
      </c>
      <c r="X1974" s="3">
        <f>soli3grenz(K1974,$A$3,Param!$J$9,Param!$J$10,Param!$J$11)*100</f>
        <v>5.5</v>
      </c>
      <c r="Y1974" s="13">
        <f t="shared" si="727"/>
        <v>72267</v>
      </c>
      <c r="Z1974" s="3">
        <f t="shared" si="741"/>
        <v>36.795824847250508</v>
      </c>
      <c r="AA1974" s="13">
        <f t="shared" si="728"/>
        <v>42</v>
      </c>
      <c r="AB1974" s="13">
        <f t="shared" si="729"/>
        <v>-4907.3000000000029</v>
      </c>
      <c r="AC1974" s="13">
        <f t="shared" si="730"/>
        <v>-2.4986252545824854</v>
      </c>
      <c r="AD1974" s="13">
        <f t="shared" si="731"/>
        <v>-2.3099999999999952</v>
      </c>
      <c r="AE1974" s="3">
        <f t="shared" si="732"/>
        <v>0</v>
      </c>
      <c r="AF1974" s="13">
        <f t="shared" si="745"/>
        <v>4907.3000000000029</v>
      </c>
      <c r="AG1974" s="13">
        <f t="shared" si="742"/>
        <v>2.4986252545824854</v>
      </c>
      <c r="AH1974" s="13">
        <f t="shared" si="746"/>
        <v>2.4986252545824854</v>
      </c>
    </row>
    <row r="1975" spans="1:34" x14ac:dyDescent="0.2">
      <c r="A1975" s="8">
        <f t="shared" si="743"/>
        <v>196500</v>
      </c>
      <c r="B1975" s="9">
        <f t="shared" si="744"/>
        <v>196.5</v>
      </c>
      <c r="C1975" s="13">
        <f>tarifest3(A1975,$A$3,Param!$B$5,Param!$C$5,Param!$D$5,Param!$E$5,Param!$B$6,Param!$C$6,Param!$D$6,Param!$E$6)</f>
        <v>73193</v>
      </c>
      <c r="D1975" s="3">
        <f t="shared" si="733"/>
        <v>37.248346055979638</v>
      </c>
      <c r="E1975" s="3">
        <f>tarifest3grenz(A1975,$A$3,Param!$B$5,Param!$C$5,Param!$D$5,Param!$E$5,Param!$B$6,Param!$C$6,Param!$D$6,Param!$E$6)*100</f>
        <v>42</v>
      </c>
      <c r="F1975" s="13">
        <f>soli3(C1975,$A$3,Param!$J$4,Param!$J$5,Param!$J$6)</f>
        <v>4025.61</v>
      </c>
      <c r="G1975" s="3">
        <f>soli3grenz(C1975,$A$3,Param!$J$4,Param!$J$5,Param!$J$6)*100</f>
        <v>5.5</v>
      </c>
      <c r="H1975" s="13">
        <f t="shared" si="724"/>
        <v>77218.61</v>
      </c>
      <c r="I1975" s="3">
        <f t="shared" si="723"/>
        <v>39.297002544529263</v>
      </c>
      <c r="J1975" s="13">
        <f t="shared" si="725"/>
        <v>44.309999999999995</v>
      </c>
      <c r="K1975" s="13">
        <f>tarifest3(A1975,$A$3,Param!$B$10,Param!$C$10,Param!$D$10,Param!$E$10,Param!$B$11,Param!$C$11,Param!$D$11,Param!$E$11)</f>
        <v>77539</v>
      </c>
      <c r="L1975" s="3">
        <f t="shared" si="734"/>
        <v>39.460050890585244</v>
      </c>
      <c r="M1975" s="3">
        <f>tarifest3grenz(A1975,$A$3,Param!$B$10,Param!$C$10,Param!$D$10,Param!$E$10,Param!$B$11,Param!$C$11,Param!$D$11,Param!$E$11)*100</f>
        <v>42</v>
      </c>
      <c r="N1975" s="3">
        <f t="shared" si="735"/>
        <v>63139</v>
      </c>
      <c r="O1975" s="3">
        <f t="shared" si="736"/>
        <v>32.131806615776085</v>
      </c>
      <c r="P1975" s="13">
        <f t="shared" si="726"/>
        <v>137550</v>
      </c>
      <c r="Q1975" s="13">
        <f t="shared" si="737"/>
        <v>0</v>
      </c>
      <c r="R1975" s="13">
        <f>tarifest3(A1975-$K$3,$A$3,Param!$B$10,Param!$C$10,Param!$D$10,Param!$E$10,Param!$B$11,Param!$C$11,Param!$D$11,Param!$E$11)</f>
        <v>68899</v>
      </c>
      <c r="S1975" s="3">
        <f t="shared" si="738"/>
        <v>35.063104325699747</v>
      </c>
      <c r="T1975" s="3">
        <f>IF(A1975&lt;$K$3,$K$2,tarifest3grenz(A1975-$K$3,$A$3,Param!$B$10,Param!$C$10,Param!$D$10,Param!$E$10,Param!$B$11,Param!$C$11,Param!$D$11,Param!$E$11))*100</f>
        <v>42</v>
      </c>
      <c r="U1975" s="3">
        <f>MAX(K1975-tarifest3($K$3,$A$3,Param!$B$10,Param!$C$10,Param!$D$10,Param!$E$10,Param!$B$11,Param!$C$11,Param!$D$11,Param!$E$11),0)</f>
        <v>72309</v>
      </c>
      <c r="V1975" s="3">
        <f t="shared" si="739"/>
        <v>36.79847328244275</v>
      </c>
      <c r="W1975" s="3">
        <f t="shared" si="740"/>
        <v>42</v>
      </c>
      <c r="X1975" s="3">
        <f>soli3grenz(K1975,$A$3,Param!$J$9,Param!$J$10,Param!$J$11)*100</f>
        <v>5.5</v>
      </c>
      <c r="Y1975" s="13">
        <f t="shared" si="727"/>
        <v>72309</v>
      </c>
      <c r="Z1975" s="3">
        <f t="shared" si="741"/>
        <v>36.79847328244275</v>
      </c>
      <c r="AA1975" s="13">
        <f t="shared" si="728"/>
        <v>42</v>
      </c>
      <c r="AB1975" s="13">
        <f t="shared" si="729"/>
        <v>-4909.6100000000006</v>
      </c>
      <c r="AC1975" s="13">
        <f t="shared" si="730"/>
        <v>-2.4985292620865138</v>
      </c>
      <c r="AD1975" s="13">
        <f t="shared" si="731"/>
        <v>-2.3099999999999952</v>
      </c>
      <c r="AE1975" s="3">
        <f t="shared" si="732"/>
        <v>0</v>
      </c>
      <c r="AF1975" s="13">
        <f t="shared" si="745"/>
        <v>4909.6100000000006</v>
      </c>
      <c r="AG1975" s="13">
        <f t="shared" si="742"/>
        <v>2.4985292620865138</v>
      </c>
      <c r="AH1975" s="13">
        <f t="shared" si="746"/>
        <v>2.4985292620865138</v>
      </c>
    </row>
    <row r="1976" spans="1:34" x14ac:dyDescent="0.2">
      <c r="A1976" s="8">
        <f t="shared" si="743"/>
        <v>196600</v>
      </c>
      <c r="B1976" s="9">
        <f t="shared" si="744"/>
        <v>196.6</v>
      </c>
      <c r="C1976" s="13">
        <f>tarifest3(A1976,$A$3,Param!$B$5,Param!$C$5,Param!$D$5,Param!$E$5,Param!$B$6,Param!$C$6,Param!$D$6,Param!$E$6)</f>
        <v>73235</v>
      </c>
      <c r="D1976" s="3">
        <f t="shared" si="733"/>
        <v>37.250762970498471</v>
      </c>
      <c r="E1976" s="3">
        <f>tarifest3grenz(A1976,$A$3,Param!$B$5,Param!$C$5,Param!$D$5,Param!$E$5,Param!$B$6,Param!$C$6,Param!$D$6,Param!$E$6)*100</f>
        <v>42</v>
      </c>
      <c r="F1976" s="13">
        <f>soli3(C1976,$A$3,Param!$J$4,Param!$J$5,Param!$J$6)</f>
        <v>4027.92</v>
      </c>
      <c r="G1976" s="3">
        <f>soli3grenz(C1976,$A$3,Param!$J$4,Param!$J$5,Param!$J$6)*100</f>
        <v>5.5</v>
      </c>
      <c r="H1976" s="13">
        <f t="shared" si="724"/>
        <v>77262.92</v>
      </c>
      <c r="I1976" s="3">
        <f t="shared" si="723"/>
        <v>39.299552390640898</v>
      </c>
      <c r="J1976" s="13">
        <f t="shared" si="725"/>
        <v>44.309999999999995</v>
      </c>
      <c r="K1976" s="13">
        <f>tarifest3(A1976,$A$3,Param!$B$10,Param!$C$10,Param!$D$10,Param!$E$10,Param!$B$11,Param!$C$11,Param!$D$11,Param!$E$11)</f>
        <v>77581</v>
      </c>
      <c r="L1976" s="3">
        <f t="shared" si="734"/>
        <v>39.461342828077321</v>
      </c>
      <c r="M1976" s="3">
        <f>tarifest3grenz(A1976,$A$3,Param!$B$10,Param!$C$10,Param!$D$10,Param!$E$10,Param!$B$11,Param!$C$11,Param!$D$11,Param!$E$11)*100</f>
        <v>42</v>
      </c>
      <c r="N1976" s="3">
        <f t="shared" si="735"/>
        <v>63181</v>
      </c>
      <c r="O1976" s="3">
        <f t="shared" si="736"/>
        <v>32.136826042726348</v>
      </c>
      <c r="P1976" s="13">
        <f t="shared" si="726"/>
        <v>137620</v>
      </c>
      <c r="Q1976" s="13">
        <f t="shared" si="737"/>
        <v>0</v>
      </c>
      <c r="R1976" s="13">
        <f>tarifest3(A1976-$K$3,$A$3,Param!$B$10,Param!$C$10,Param!$D$10,Param!$E$10,Param!$B$11,Param!$C$11,Param!$D$11,Param!$E$11)</f>
        <v>68941</v>
      </c>
      <c r="S1976" s="3">
        <f t="shared" si="738"/>
        <v>35.066632756866731</v>
      </c>
      <c r="T1976" s="3">
        <f>IF(A1976&lt;$K$3,$K$2,tarifest3grenz(A1976-$K$3,$A$3,Param!$B$10,Param!$C$10,Param!$D$10,Param!$E$10,Param!$B$11,Param!$C$11,Param!$D$11,Param!$E$11))*100</f>
        <v>42</v>
      </c>
      <c r="U1976" s="3">
        <f>MAX(K1976-tarifest3($K$3,$A$3,Param!$B$10,Param!$C$10,Param!$D$10,Param!$E$10,Param!$B$11,Param!$C$11,Param!$D$11,Param!$E$11),0)</f>
        <v>72351</v>
      </c>
      <c r="V1976" s="3">
        <f t="shared" si="739"/>
        <v>36.80111902339776</v>
      </c>
      <c r="W1976" s="3">
        <f t="shared" si="740"/>
        <v>42</v>
      </c>
      <c r="X1976" s="3">
        <f>soli3grenz(K1976,$A$3,Param!$J$9,Param!$J$10,Param!$J$11)*100</f>
        <v>5.5</v>
      </c>
      <c r="Y1976" s="13">
        <f t="shared" si="727"/>
        <v>72351</v>
      </c>
      <c r="Z1976" s="3">
        <f t="shared" si="741"/>
        <v>36.80111902339776</v>
      </c>
      <c r="AA1976" s="13">
        <f t="shared" si="728"/>
        <v>42</v>
      </c>
      <c r="AB1976" s="13">
        <f t="shared" si="729"/>
        <v>-4911.9199999999983</v>
      </c>
      <c r="AC1976" s="13">
        <f t="shared" si="730"/>
        <v>-2.4984333672431376</v>
      </c>
      <c r="AD1976" s="13">
        <f t="shared" si="731"/>
        <v>-2.3099999999999952</v>
      </c>
      <c r="AE1976" s="3">
        <f t="shared" si="732"/>
        <v>0</v>
      </c>
      <c r="AF1976" s="13">
        <f t="shared" si="745"/>
        <v>4911.9199999999983</v>
      </c>
      <c r="AG1976" s="13">
        <f t="shared" si="742"/>
        <v>2.4984333672431376</v>
      </c>
      <c r="AH1976" s="13">
        <f t="shared" si="746"/>
        <v>2.4984333672431376</v>
      </c>
    </row>
    <row r="1977" spans="1:34" x14ac:dyDescent="0.2">
      <c r="A1977" s="8">
        <f t="shared" si="743"/>
        <v>196700</v>
      </c>
      <c r="B1977" s="9">
        <f t="shared" si="744"/>
        <v>196.7</v>
      </c>
      <c r="C1977" s="13">
        <f>tarifest3(A1977,$A$3,Param!$B$5,Param!$C$5,Param!$D$5,Param!$E$5,Param!$B$6,Param!$C$6,Param!$D$6,Param!$E$6)</f>
        <v>73277</v>
      </c>
      <c r="D1977" s="3">
        <f t="shared" si="733"/>
        <v>37.253177427554654</v>
      </c>
      <c r="E1977" s="3">
        <f>tarifest3grenz(A1977,$A$3,Param!$B$5,Param!$C$5,Param!$D$5,Param!$E$5,Param!$B$6,Param!$C$6,Param!$D$6,Param!$E$6)*100</f>
        <v>42</v>
      </c>
      <c r="F1977" s="13">
        <f>soli3(C1977,$A$3,Param!$J$4,Param!$J$5,Param!$J$6)</f>
        <v>4030.23</v>
      </c>
      <c r="G1977" s="3">
        <f>soli3grenz(C1977,$A$3,Param!$J$4,Param!$J$5,Param!$J$6)*100</f>
        <v>5.5</v>
      </c>
      <c r="H1977" s="13">
        <f t="shared" si="724"/>
        <v>77307.23</v>
      </c>
      <c r="I1977" s="3">
        <f t="shared" si="723"/>
        <v>39.302099644128113</v>
      </c>
      <c r="J1977" s="13">
        <f t="shared" si="725"/>
        <v>44.309999999999995</v>
      </c>
      <c r="K1977" s="13">
        <f>tarifest3(A1977,$A$3,Param!$B$10,Param!$C$10,Param!$D$10,Param!$E$10,Param!$B$11,Param!$C$11,Param!$D$11,Param!$E$11)</f>
        <v>77623</v>
      </c>
      <c r="L1977" s="3">
        <f t="shared" si="734"/>
        <v>39.462633451957295</v>
      </c>
      <c r="M1977" s="3">
        <f>tarifest3grenz(A1977,$A$3,Param!$B$10,Param!$C$10,Param!$D$10,Param!$E$10,Param!$B$11,Param!$C$11,Param!$D$11,Param!$E$11)*100</f>
        <v>42</v>
      </c>
      <c r="N1977" s="3">
        <f t="shared" si="735"/>
        <v>63223</v>
      </c>
      <c r="O1977" s="3">
        <f t="shared" si="736"/>
        <v>32.141840366039652</v>
      </c>
      <c r="P1977" s="13">
        <f t="shared" si="726"/>
        <v>137690</v>
      </c>
      <c r="Q1977" s="13">
        <f t="shared" si="737"/>
        <v>0</v>
      </c>
      <c r="R1977" s="13">
        <f>tarifest3(A1977-$K$3,$A$3,Param!$B$10,Param!$C$10,Param!$D$10,Param!$E$10,Param!$B$11,Param!$C$11,Param!$D$11,Param!$E$11)</f>
        <v>68983</v>
      </c>
      <c r="S1977" s="3">
        <f t="shared" si="738"/>
        <v>35.070157600406709</v>
      </c>
      <c r="T1977" s="3">
        <f>IF(A1977&lt;$K$3,$K$2,tarifest3grenz(A1977-$K$3,$A$3,Param!$B$10,Param!$C$10,Param!$D$10,Param!$E$10,Param!$B$11,Param!$C$11,Param!$D$11,Param!$E$11))*100</f>
        <v>42</v>
      </c>
      <c r="U1977" s="3">
        <f>MAX(K1977-tarifest3($K$3,$A$3,Param!$B$10,Param!$C$10,Param!$D$10,Param!$E$10,Param!$B$11,Param!$C$11,Param!$D$11,Param!$E$11),0)</f>
        <v>72393</v>
      </c>
      <c r="V1977" s="3">
        <f t="shared" si="739"/>
        <v>36.803762074224707</v>
      </c>
      <c r="W1977" s="3">
        <f t="shared" si="740"/>
        <v>42</v>
      </c>
      <c r="X1977" s="3">
        <f>soli3grenz(K1977,$A$3,Param!$J$9,Param!$J$10,Param!$J$11)*100</f>
        <v>5.5</v>
      </c>
      <c r="Y1977" s="13">
        <f t="shared" si="727"/>
        <v>72393</v>
      </c>
      <c r="Z1977" s="3">
        <f t="shared" si="741"/>
        <v>36.803762074224707</v>
      </c>
      <c r="AA1977" s="13">
        <f t="shared" si="728"/>
        <v>42</v>
      </c>
      <c r="AB1977" s="13">
        <f t="shared" si="729"/>
        <v>-4914.2299999999959</v>
      </c>
      <c r="AC1977" s="13">
        <f t="shared" si="730"/>
        <v>-2.4983375699034056</v>
      </c>
      <c r="AD1977" s="13">
        <f t="shared" si="731"/>
        <v>-2.3099999999999952</v>
      </c>
      <c r="AE1977" s="3">
        <f t="shared" si="732"/>
        <v>0</v>
      </c>
      <c r="AF1977" s="13">
        <f t="shared" si="745"/>
        <v>4914.2299999999959</v>
      </c>
      <c r="AG1977" s="13">
        <f t="shared" si="742"/>
        <v>2.4983375699034056</v>
      </c>
      <c r="AH1977" s="13">
        <f t="shared" si="746"/>
        <v>2.4983375699034056</v>
      </c>
    </row>
    <row r="1978" spans="1:34" x14ac:dyDescent="0.2">
      <c r="A1978" s="8">
        <f t="shared" si="743"/>
        <v>196800</v>
      </c>
      <c r="B1978" s="9">
        <f t="shared" si="744"/>
        <v>196.8</v>
      </c>
      <c r="C1978" s="13">
        <f>tarifest3(A1978,$A$3,Param!$B$5,Param!$C$5,Param!$D$5,Param!$E$5,Param!$B$6,Param!$C$6,Param!$D$6,Param!$E$6)</f>
        <v>73319</v>
      </c>
      <c r="D1978" s="3">
        <f t="shared" si="733"/>
        <v>37.255589430894311</v>
      </c>
      <c r="E1978" s="3">
        <f>tarifest3grenz(A1978,$A$3,Param!$B$5,Param!$C$5,Param!$D$5,Param!$E$5,Param!$B$6,Param!$C$6,Param!$D$6,Param!$E$6)*100</f>
        <v>42</v>
      </c>
      <c r="F1978" s="13">
        <f>soli3(C1978,$A$3,Param!$J$4,Param!$J$5,Param!$J$6)</f>
        <v>4032.54</v>
      </c>
      <c r="G1978" s="3">
        <f>soli3grenz(C1978,$A$3,Param!$J$4,Param!$J$5,Param!$J$6)*100</f>
        <v>5.5</v>
      </c>
      <c r="H1978" s="13">
        <f t="shared" si="724"/>
        <v>77351.539999999994</v>
      </c>
      <c r="I1978" s="3">
        <f t="shared" si="723"/>
        <v>39.304644308943089</v>
      </c>
      <c r="J1978" s="13">
        <f t="shared" si="725"/>
        <v>44.309999999999995</v>
      </c>
      <c r="K1978" s="13">
        <f>tarifest3(A1978,$A$3,Param!$B$10,Param!$C$10,Param!$D$10,Param!$E$10,Param!$B$11,Param!$C$11,Param!$D$11,Param!$E$11)</f>
        <v>77665</v>
      </c>
      <c r="L1978" s="3">
        <f t="shared" si="734"/>
        <v>39.463922764227647</v>
      </c>
      <c r="M1978" s="3">
        <f>tarifest3grenz(A1978,$A$3,Param!$B$10,Param!$C$10,Param!$D$10,Param!$E$10,Param!$B$11,Param!$C$11,Param!$D$11,Param!$E$11)*100</f>
        <v>42</v>
      </c>
      <c r="N1978" s="3">
        <f t="shared" si="735"/>
        <v>63265</v>
      </c>
      <c r="O1978" s="3">
        <f t="shared" si="736"/>
        <v>32.146849593495936</v>
      </c>
      <c r="P1978" s="13">
        <f t="shared" si="726"/>
        <v>137760</v>
      </c>
      <c r="Q1978" s="13">
        <f t="shared" si="737"/>
        <v>0</v>
      </c>
      <c r="R1978" s="13">
        <f>tarifest3(A1978-$K$3,$A$3,Param!$B$10,Param!$C$10,Param!$D$10,Param!$E$10,Param!$B$11,Param!$C$11,Param!$D$11,Param!$E$11)</f>
        <v>69025</v>
      </c>
      <c r="S1978" s="3">
        <f t="shared" si="738"/>
        <v>35.073678861788615</v>
      </c>
      <c r="T1978" s="3">
        <f>IF(A1978&lt;$K$3,$K$2,tarifest3grenz(A1978-$K$3,$A$3,Param!$B$10,Param!$C$10,Param!$D$10,Param!$E$10,Param!$B$11,Param!$C$11,Param!$D$11,Param!$E$11))*100</f>
        <v>42</v>
      </c>
      <c r="U1978" s="3">
        <f>MAX(K1978-tarifest3($K$3,$A$3,Param!$B$10,Param!$C$10,Param!$D$10,Param!$E$10,Param!$B$11,Param!$C$11,Param!$D$11,Param!$E$11),0)</f>
        <v>72435</v>
      </c>
      <c r="V1978" s="3">
        <f t="shared" si="739"/>
        <v>36.806402439024389</v>
      </c>
      <c r="W1978" s="3">
        <f t="shared" si="740"/>
        <v>42</v>
      </c>
      <c r="X1978" s="3">
        <f>soli3grenz(K1978,$A$3,Param!$J$9,Param!$J$10,Param!$J$11)*100</f>
        <v>5.5</v>
      </c>
      <c r="Y1978" s="13">
        <f t="shared" si="727"/>
        <v>72435</v>
      </c>
      <c r="Z1978" s="3">
        <f t="shared" si="741"/>
        <v>36.806402439024389</v>
      </c>
      <c r="AA1978" s="13">
        <f t="shared" si="728"/>
        <v>42</v>
      </c>
      <c r="AB1978" s="13">
        <f t="shared" si="729"/>
        <v>-4916.5399999999936</v>
      </c>
      <c r="AC1978" s="13">
        <f t="shared" si="730"/>
        <v>-2.4982418699187008</v>
      </c>
      <c r="AD1978" s="13">
        <f t="shared" si="731"/>
        <v>-2.3099999999999952</v>
      </c>
      <c r="AE1978" s="3">
        <f t="shared" si="732"/>
        <v>0</v>
      </c>
      <c r="AF1978" s="13">
        <f t="shared" si="745"/>
        <v>4916.5399999999936</v>
      </c>
      <c r="AG1978" s="13">
        <f t="shared" si="742"/>
        <v>2.4982418699187008</v>
      </c>
      <c r="AH1978" s="13">
        <f t="shared" si="746"/>
        <v>2.4982418699187008</v>
      </c>
    </row>
    <row r="1979" spans="1:34" x14ac:dyDescent="0.2">
      <c r="A1979" s="8">
        <f t="shared" si="743"/>
        <v>196900</v>
      </c>
      <c r="B1979" s="9">
        <f t="shared" si="744"/>
        <v>196.9</v>
      </c>
      <c r="C1979" s="13">
        <f>tarifest3(A1979,$A$3,Param!$B$5,Param!$C$5,Param!$D$5,Param!$E$5,Param!$B$6,Param!$C$6,Param!$D$6,Param!$E$6)</f>
        <v>73361</v>
      </c>
      <c r="D1979" s="3">
        <f t="shared" si="733"/>
        <v>37.25799898425597</v>
      </c>
      <c r="E1979" s="3">
        <f>tarifest3grenz(A1979,$A$3,Param!$B$5,Param!$C$5,Param!$D$5,Param!$E$5,Param!$B$6,Param!$C$6,Param!$D$6,Param!$E$6)*100</f>
        <v>42</v>
      </c>
      <c r="F1979" s="13">
        <f>soli3(C1979,$A$3,Param!$J$4,Param!$J$5,Param!$J$6)</f>
        <v>4034.85</v>
      </c>
      <c r="G1979" s="3">
        <f>soli3grenz(C1979,$A$3,Param!$J$4,Param!$J$5,Param!$J$6)*100</f>
        <v>5.5</v>
      </c>
      <c r="H1979" s="13">
        <f t="shared" si="724"/>
        <v>77395.850000000006</v>
      </c>
      <c r="I1979" s="3">
        <f t="shared" si="723"/>
        <v>39.307186389029965</v>
      </c>
      <c r="J1979" s="13">
        <f t="shared" si="725"/>
        <v>44.309999999999995</v>
      </c>
      <c r="K1979" s="13">
        <f>tarifest3(A1979,$A$3,Param!$B$10,Param!$C$10,Param!$D$10,Param!$E$10,Param!$B$11,Param!$C$11,Param!$D$11,Param!$E$11)</f>
        <v>77707</v>
      </c>
      <c r="L1979" s="3">
        <f t="shared" si="734"/>
        <v>39.465210766886742</v>
      </c>
      <c r="M1979" s="3">
        <f>tarifest3grenz(A1979,$A$3,Param!$B$10,Param!$C$10,Param!$D$10,Param!$E$10,Param!$B$11,Param!$C$11,Param!$D$11,Param!$E$11)*100</f>
        <v>42</v>
      </c>
      <c r="N1979" s="3">
        <f t="shared" si="735"/>
        <v>63307</v>
      </c>
      <c r="O1979" s="3">
        <f t="shared" si="736"/>
        <v>32.151853732859323</v>
      </c>
      <c r="P1979" s="13">
        <f t="shared" si="726"/>
        <v>137830</v>
      </c>
      <c r="Q1979" s="13">
        <f t="shared" si="737"/>
        <v>0</v>
      </c>
      <c r="R1979" s="13">
        <f>tarifest3(A1979-$K$3,$A$3,Param!$B$10,Param!$C$10,Param!$D$10,Param!$E$10,Param!$B$11,Param!$C$11,Param!$D$11,Param!$E$11)</f>
        <v>69067</v>
      </c>
      <c r="S1979" s="3">
        <f t="shared" si="738"/>
        <v>35.07719654647029</v>
      </c>
      <c r="T1979" s="3">
        <f>IF(A1979&lt;$K$3,$K$2,tarifest3grenz(A1979-$K$3,$A$3,Param!$B$10,Param!$C$10,Param!$D$10,Param!$E$10,Param!$B$11,Param!$C$11,Param!$D$11,Param!$E$11))*100</f>
        <v>42</v>
      </c>
      <c r="U1979" s="3">
        <f>MAX(K1979-tarifest3($K$3,$A$3,Param!$B$10,Param!$C$10,Param!$D$10,Param!$E$10,Param!$B$11,Param!$C$11,Param!$D$11,Param!$E$11),0)</f>
        <v>72477</v>
      </c>
      <c r="V1979" s="3">
        <f t="shared" si="739"/>
        <v>36.809040121889289</v>
      </c>
      <c r="W1979" s="3">
        <f t="shared" si="740"/>
        <v>42</v>
      </c>
      <c r="X1979" s="3">
        <f>soli3grenz(K1979,$A$3,Param!$J$9,Param!$J$10,Param!$J$11)*100</f>
        <v>5.5</v>
      </c>
      <c r="Y1979" s="13">
        <f t="shared" si="727"/>
        <v>72477</v>
      </c>
      <c r="Z1979" s="3">
        <f t="shared" si="741"/>
        <v>36.809040121889289</v>
      </c>
      <c r="AA1979" s="13">
        <f t="shared" si="728"/>
        <v>42</v>
      </c>
      <c r="AB1979" s="13">
        <f t="shared" si="729"/>
        <v>-4918.8500000000058</v>
      </c>
      <c r="AC1979" s="13">
        <f t="shared" si="730"/>
        <v>-2.498146267140676</v>
      </c>
      <c r="AD1979" s="13">
        <f t="shared" si="731"/>
        <v>-2.3099999999999952</v>
      </c>
      <c r="AE1979" s="3">
        <f t="shared" si="732"/>
        <v>0</v>
      </c>
      <c r="AF1979" s="13">
        <f t="shared" si="745"/>
        <v>4918.8500000000058</v>
      </c>
      <c r="AG1979" s="13">
        <f t="shared" si="742"/>
        <v>2.498146267140676</v>
      </c>
      <c r="AH1979" s="13">
        <f t="shared" si="746"/>
        <v>2.498146267140676</v>
      </c>
    </row>
    <row r="1980" spans="1:34" x14ac:dyDescent="0.2">
      <c r="A1980" s="8">
        <f t="shared" si="743"/>
        <v>197000</v>
      </c>
      <c r="B1980" s="9">
        <f t="shared" si="744"/>
        <v>197</v>
      </c>
      <c r="C1980" s="13">
        <f>tarifest3(A1980,$A$3,Param!$B$5,Param!$C$5,Param!$D$5,Param!$E$5,Param!$B$6,Param!$C$6,Param!$D$6,Param!$E$6)</f>
        <v>73403</v>
      </c>
      <c r="D1980" s="3">
        <f t="shared" si="733"/>
        <v>37.260406091370555</v>
      </c>
      <c r="E1980" s="3">
        <f>tarifest3grenz(A1980,$A$3,Param!$B$5,Param!$C$5,Param!$D$5,Param!$E$5,Param!$B$6,Param!$C$6,Param!$D$6,Param!$E$6)*100</f>
        <v>42</v>
      </c>
      <c r="F1980" s="13">
        <f>soli3(C1980,$A$3,Param!$J$4,Param!$J$5,Param!$J$6)</f>
        <v>4037.16</v>
      </c>
      <c r="G1980" s="3">
        <f>soli3grenz(C1980,$A$3,Param!$J$4,Param!$J$5,Param!$J$6)*100</f>
        <v>5.5</v>
      </c>
      <c r="H1980" s="13">
        <f t="shared" si="724"/>
        <v>77440.160000000003</v>
      </c>
      <c r="I1980" s="3">
        <f t="shared" si="723"/>
        <v>39.309725888324877</v>
      </c>
      <c r="J1980" s="13">
        <f t="shared" si="725"/>
        <v>44.309999999999995</v>
      </c>
      <c r="K1980" s="13">
        <f>tarifest3(A1980,$A$3,Param!$B$10,Param!$C$10,Param!$D$10,Param!$E$10,Param!$B$11,Param!$C$11,Param!$D$11,Param!$E$11)</f>
        <v>77749</v>
      </c>
      <c r="L1980" s="3">
        <f t="shared" si="734"/>
        <v>39.466497461928931</v>
      </c>
      <c r="M1980" s="3">
        <f>tarifest3grenz(A1980,$A$3,Param!$B$10,Param!$C$10,Param!$D$10,Param!$E$10,Param!$B$11,Param!$C$11,Param!$D$11,Param!$E$11)*100</f>
        <v>42</v>
      </c>
      <c r="N1980" s="3">
        <f t="shared" si="735"/>
        <v>63349</v>
      </c>
      <c r="O1980" s="3">
        <f t="shared" si="736"/>
        <v>32.156852791878173</v>
      </c>
      <c r="P1980" s="13">
        <f t="shared" si="726"/>
        <v>137900</v>
      </c>
      <c r="Q1980" s="13">
        <f t="shared" si="737"/>
        <v>0</v>
      </c>
      <c r="R1980" s="13">
        <f>tarifest3(A1980-$K$3,$A$3,Param!$B$10,Param!$C$10,Param!$D$10,Param!$E$10,Param!$B$11,Param!$C$11,Param!$D$11,Param!$E$11)</f>
        <v>69109</v>
      </c>
      <c r="S1980" s="3">
        <f t="shared" si="738"/>
        <v>35.080710659898479</v>
      </c>
      <c r="T1980" s="3">
        <f>IF(A1980&lt;$K$3,$K$2,tarifest3grenz(A1980-$K$3,$A$3,Param!$B$10,Param!$C$10,Param!$D$10,Param!$E$10,Param!$B$11,Param!$C$11,Param!$D$11,Param!$E$11))*100</f>
        <v>42</v>
      </c>
      <c r="U1980" s="3">
        <f>MAX(K1980-tarifest3($K$3,$A$3,Param!$B$10,Param!$C$10,Param!$D$10,Param!$E$10,Param!$B$11,Param!$C$11,Param!$D$11,Param!$E$11),0)</f>
        <v>72519</v>
      </c>
      <c r="V1980" s="3">
        <f t="shared" si="739"/>
        <v>36.811675126903552</v>
      </c>
      <c r="W1980" s="3">
        <f t="shared" si="740"/>
        <v>42</v>
      </c>
      <c r="X1980" s="3">
        <f>soli3grenz(K1980,$A$3,Param!$J$9,Param!$J$10,Param!$J$11)*100</f>
        <v>5.5</v>
      </c>
      <c r="Y1980" s="13">
        <f t="shared" si="727"/>
        <v>72519</v>
      </c>
      <c r="Z1980" s="3">
        <f t="shared" si="741"/>
        <v>36.811675126903552</v>
      </c>
      <c r="AA1980" s="13">
        <f t="shared" si="728"/>
        <v>42</v>
      </c>
      <c r="AB1980" s="13">
        <f t="shared" si="729"/>
        <v>-4921.1600000000035</v>
      </c>
      <c r="AC1980" s="13">
        <f t="shared" si="730"/>
        <v>-2.4980507614213252</v>
      </c>
      <c r="AD1980" s="13">
        <f t="shared" si="731"/>
        <v>-2.3099999999999952</v>
      </c>
      <c r="AE1980" s="3">
        <f t="shared" si="732"/>
        <v>0</v>
      </c>
      <c r="AF1980" s="13">
        <f t="shared" si="745"/>
        <v>4921.1600000000035</v>
      </c>
      <c r="AG1980" s="13">
        <f t="shared" si="742"/>
        <v>2.4980507614213252</v>
      </c>
      <c r="AH1980" s="13">
        <f t="shared" si="746"/>
        <v>2.4980507614213252</v>
      </c>
    </row>
    <row r="1981" spans="1:34" x14ac:dyDescent="0.2">
      <c r="A1981" s="8">
        <f t="shared" si="743"/>
        <v>197100</v>
      </c>
      <c r="B1981" s="9">
        <f t="shared" si="744"/>
        <v>197.1</v>
      </c>
      <c r="C1981" s="13">
        <f>tarifest3(A1981,$A$3,Param!$B$5,Param!$C$5,Param!$D$5,Param!$E$5,Param!$B$6,Param!$C$6,Param!$D$6,Param!$E$6)</f>
        <v>73445</v>
      </c>
      <c r="D1981" s="3">
        <f t="shared" si="733"/>
        <v>37.262810755961439</v>
      </c>
      <c r="E1981" s="3">
        <f>tarifest3grenz(A1981,$A$3,Param!$B$5,Param!$C$5,Param!$D$5,Param!$E$5,Param!$B$6,Param!$C$6,Param!$D$6,Param!$E$6)*100</f>
        <v>42</v>
      </c>
      <c r="F1981" s="13">
        <f>soli3(C1981,$A$3,Param!$J$4,Param!$J$5,Param!$J$6)</f>
        <v>4039.47</v>
      </c>
      <c r="G1981" s="3">
        <f>soli3grenz(C1981,$A$3,Param!$J$4,Param!$J$5,Param!$J$6)*100</f>
        <v>5.5</v>
      </c>
      <c r="H1981" s="13">
        <f t="shared" si="724"/>
        <v>77484.47</v>
      </c>
      <c r="I1981" s="3">
        <f t="shared" ref="I1981:I2044" si="747">IF($A1981=0,0,H1981/$A1981*100)</f>
        <v>39.312262810755961</v>
      </c>
      <c r="J1981" s="13">
        <f t="shared" si="725"/>
        <v>44.309999999999995</v>
      </c>
      <c r="K1981" s="13">
        <f>tarifest3(A1981,$A$3,Param!$B$10,Param!$C$10,Param!$D$10,Param!$E$10,Param!$B$11,Param!$C$11,Param!$D$11,Param!$E$11)</f>
        <v>77791</v>
      </c>
      <c r="L1981" s="3">
        <f t="shared" si="734"/>
        <v>39.467782851344495</v>
      </c>
      <c r="M1981" s="3">
        <f>tarifest3grenz(A1981,$A$3,Param!$B$10,Param!$C$10,Param!$D$10,Param!$E$10,Param!$B$11,Param!$C$11,Param!$D$11,Param!$E$11)*100</f>
        <v>42</v>
      </c>
      <c r="N1981" s="3">
        <f t="shared" si="735"/>
        <v>63391</v>
      </c>
      <c r="O1981" s="3">
        <f t="shared" si="736"/>
        <v>32.161846778285138</v>
      </c>
      <c r="P1981" s="13">
        <f t="shared" si="726"/>
        <v>137970</v>
      </c>
      <c r="Q1981" s="13">
        <f t="shared" si="737"/>
        <v>0</v>
      </c>
      <c r="R1981" s="13">
        <f>tarifest3(A1981-$K$3,$A$3,Param!$B$10,Param!$C$10,Param!$D$10,Param!$E$10,Param!$B$11,Param!$C$11,Param!$D$11,Param!$E$11)</f>
        <v>69151</v>
      </c>
      <c r="S1981" s="3">
        <f t="shared" si="738"/>
        <v>35.084221207508882</v>
      </c>
      <c r="T1981" s="3">
        <f>IF(A1981&lt;$K$3,$K$2,tarifest3grenz(A1981-$K$3,$A$3,Param!$B$10,Param!$C$10,Param!$D$10,Param!$E$10,Param!$B$11,Param!$C$11,Param!$D$11,Param!$E$11))*100</f>
        <v>42</v>
      </c>
      <c r="U1981" s="3">
        <f>MAX(K1981-tarifest3($K$3,$A$3,Param!$B$10,Param!$C$10,Param!$D$10,Param!$E$10,Param!$B$11,Param!$C$11,Param!$D$11,Param!$E$11),0)</f>
        <v>72561</v>
      </c>
      <c r="V1981" s="3">
        <f t="shared" si="739"/>
        <v>36.814307458143077</v>
      </c>
      <c r="W1981" s="3">
        <f t="shared" si="740"/>
        <v>42</v>
      </c>
      <c r="X1981" s="3">
        <f>soli3grenz(K1981,$A$3,Param!$J$9,Param!$J$10,Param!$J$11)*100</f>
        <v>5.5</v>
      </c>
      <c r="Y1981" s="13">
        <f t="shared" si="727"/>
        <v>72561</v>
      </c>
      <c r="Z1981" s="3">
        <f t="shared" si="741"/>
        <v>36.814307458143077</v>
      </c>
      <c r="AA1981" s="13">
        <f t="shared" si="728"/>
        <v>42</v>
      </c>
      <c r="AB1981" s="13">
        <f t="shared" si="729"/>
        <v>-4923.4700000000012</v>
      </c>
      <c r="AC1981" s="13">
        <f t="shared" si="730"/>
        <v>-2.4979553526128839</v>
      </c>
      <c r="AD1981" s="13">
        <f t="shared" si="731"/>
        <v>-2.3099999999999952</v>
      </c>
      <c r="AE1981" s="3">
        <f t="shared" si="732"/>
        <v>0</v>
      </c>
      <c r="AF1981" s="13">
        <f t="shared" si="745"/>
        <v>4923.4700000000012</v>
      </c>
      <c r="AG1981" s="13">
        <f t="shared" si="742"/>
        <v>2.4979553526128839</v>
      </c>
      <c r="AH1981" s="13">
        <f t="shared" si="746"/>
        <v>2.4979553526128839</v>
      </c>
    </row>
    <row r="1982" spans="1:34" x14ac:dyDescent="0.2">
      <c r="A1982" s="8">
        <f t="shared" si="743"/>
        <v>197200</v>
      </c>
      <c r="B1982" s="9">
        <f t="shared" si="744"/>
        <v>197.2</v>
      </c>
      <c r="C1982" s="13">
        <f>tarifest3(A1982,$A$3,Param!$B$5,Param!$C$5,Param!$D$5,Param!$E$5,Param!$B$6,Param!$C$6,Param!$D$6,Param!$E$6)</f>
        <v>73487</v>
      </c>
      <c r="D1982" s="3">
        <f t="shared" si="733"/>
        <v>37.265212981744419</v>
      </c>
      <c r="E1982" s="3">
        <f>tarifest3grenz(A1982,$A$3,Param!$B$5,Param!$C$5,Param!$D$5,Param!$E$5,Param!$B$6,Param!$C$6,Param!$D$6,Param!$E$6)*100</f>
        <v>42</v>
      </c>
      <c r="F1982" s="13">
        <f>soli3(C1982,$A$3,Param!$J$4,Param!$J$5,Param!$J$6)</f>
        <v>4041.78</v>
      </c>
      <c r="G1982" s="3">
        <f>soli3grenz(C1982,$A$3,Param!$J$4,Param!$J$5,Param!$J$6)*100</f>
        <v>5.5</v>
      </c>
      <c r="H1982" s="13">
        <f t="shared" si="724"/>
        <v>77528.78</v>
      </c>
      <c r="I1982" s="3">
        <f t="shared" si="747"/>
        <v>39.314797160243408</v>
      </c>
      <c r="J1982" s="13">
        <f t="shared" si="725"/>
        <v>44.309999999999995</v>
      </c>
      <c r="K1982" s="13">
        <f>tarifest3(A1982,$A$3,Param!$B$10,Param!$C$10,Param!$D$10,Param!$E$10,Param!$B$11,Param!$C$11,Param!$D$11,Param!$E$11)</f>
        <v>77833</v>
      </c>
      <c r="L1982" s="3">
        <f t="shared" si="734"/>
        <v>39.469066937119671</v>
      </c>
      <c r="M1982" s="3">
        <f>tarifest3grenz(A1982,$A$3,Param!$B$10,Param!$C$10,Param!$D$10,Param!$E$10,Param!$B$11,Param!$C$11,Param!$D$11,Param!$E$11)*100</f>
        <v>42</v>
      </c>
      <c r="N1982" s="3">
        <f t="shared" si="735"/>
        <v>63433</v>
      </c>
      <c r="O1982" s="3">
        <f t="shared" si="736"/>
        <v>32.166835699797161</v>
      </c>
      <c r="P1982" s="13">
        <f t="shared" si="726"/>
        <v>138040</v>
      </c>
      <c r="Q1982" s="13">
        <f t="shared" si="737"/>
        <v>0</v>
      </c>
      <c r="R1982" s="13">
        <f>tarifest3(A1982-$K$3,$A$3,Param!$B$10,Param!$C$10,Param!$D$10,Param!$E$10,Param!$B$11,Param!$C$11,Param!$D$11,Param!$E$11)</f>
        <v>69193</v>
      </c>
      <c r="S1982" s="3">
        <f t="shared" si="738"/>
        <v>35.087728194726168</v>
      </c>
      <c r="T1982" s="3">
        <f>IF(A1982&lt;$K$3,$K$2,tarifest3grenz(A1982-$K$3,$A$3,Param!$B$10,Param!$C$10,Param!$D$10,Param!$E$10,Param!$B$11,Param!$C$11,Param!$D$11,Param!$E$11))*100</f>
        <v>42</v>
      </c>
      <c r="U1982" s="3">
        <f>MAX(K1982-tarifest3($K$3,$A$3,Param!$B$10,Param!$C$10,Param!$D$10,Param!$E$10,Param!$B$11,Param!$C$11,Param!$D$11,Param!$E$11),0)</f>
        <v>72603</v>
      </c>
      <c r="V1982" s="3">
        <f t="shared" si="739"/>
        <v>36.816937119675458</v>
      </c>
      <c r="W1982" s="3">
        <f t="shared" si="740"/>
        <v>42</v>
      </c>
      <c r="X1982" s="3">
        <f>soli3grenz(K1982,$A$3,Param!$J$9,Param!$J$10,Param!$J$11)*100</f>
        <v>5.5</v>
      </c>
      <c r="Y1982" s="13">
        <f t="shared" si="727"/>
        <v>72603</v>
      </c>
      <c r="Z1982" s="3">
        <f t="shared" si="741"/>
        <v>36.816937119675458</v>
      </c>
      <c r="AA1982" s="13">
        <f t="shared" si="728"/>
        <v>42</v>
      </c>
      <c r="AB1982" s="13">
        <f t="shared" si="729"/>
        <v>-4925.7799999999988</v>
      </c>
      <c r="AC1982" s="13">
        <f t="shared" si="730"/>
        <v>-2.4978600405679501</v>
      </c>
      <c r="AD1982" s="13">
        <f t="shared" si="731"/>
        <v>-2.3099999999999952</v>
      </c>
      <c r="AE1982" s="3">
        <f t="shared" si="732"/>
        <v>0</v>
      </c>
      <c r="AF1982" s="13">
        <f t="shared" si="745"/>
        <v>4925.7799999999988</v>
      </c>
      <c r="AG1982" s="13">
        <f t="shared" si="742"/>
        <v>2.4978600405679501</v>
      </c>
      <c r="AH1982" s="13">
        <f t="shared" si="746"/>
        <v>2.4978600405679501</v>
      </c>
    </row>
    <row r="1983" spans="1:34" x14ac:dyDescent="0.2">
      <c r="A1983" s="8">
        <f t="shared" si="743"/>
        <v>197300</v>
      </c>
      <c r="B1983" s="9">
        <f t="shared" si="744"/>
        <v>197.3</v>
      </c>
      <c r="C1983" s="13">
        <f>tarifest3(A1983,$A$3,Param!$B$5,Param!$C$5,Param!$D$5,Param!$E$5,Param!$B$6,Param!$C$6,Param!$D$6,Param!$E$6)</f>
        <v>73529</v>
      </c>
      <c r="D1983" s="3">
        <f t="shared" si="733"/>
        <v>37.267612772427775</v>
      </c>
      <c r="E1983" s="3">
        <f>tarifest3grenz(A1983,$A$3,Param!$B$5,Param!$C$5,Param!$D$5,Param!$E$5,Param!$B$6,Param!$C$6,Param!$D$6,Param!$E$6)*100</f>
        <v>42</v>
      </c>
      <c r="F1983" s="13">
        <f>soli3(C1983,$A$3,Param!$J$4,Param!$J$5,Param!$J$6)</f>
        <v>4044.09</v>
      </c>
      <c r="G1983" s="3">
        <f>soli3grenz(C1983,$A$3,Param!$J$4,Param!$J$5,Param!$J$6)*100</f>
        <v>5.5</v>
      </c>
      <c r="H1983" s="13">
        <f t="shared" si="724"/>
        <v>77573.09</v>
      </c>
      <c r="I1983" s="3">
        <f t="shared" si="747"/>
        <v>39.31732894069944</v>
      </c>
      <c r="J1983" s="13">
        <f t="shared" si="725"/>
        <v>44.309999999999995</v>
      </c>
      <c r="K1983" s="13">
        <f>tarifest3(A1983,$A$3,Param!$B$10,Param!$C$10,Param!$D$10,Param!$E$10,Param!$B$11,Param!$C$11,Param!$D$11,Param!$E$11)</f>
        <v>77875</v>
      </c>
      <c r="L1983" s="3">
        <f t="shared" si="734"/>
        <v>39.470349721236694</v>
      </c>
      <c r="M1983" s="3">
        <f>tarifest3grenz(A1983,$A$3,Param!$B$10,Param!$C$10,Param!$D$10,Param!$E$10,Param!$B$11,Param!$C$11,Param!$D$11,Param!$E$11)*100</f>
        <v>42</v>
      </c>
      <c r="N1983" s="3">
        <f t="shared" si="735"/>
        <v>63475</v>
      </c>
      <c r="O1983" s="3">
        <f t="shared" si="736"/>
        <v>32.171819564115559</v>
      </c>
      <c r="P1983" s="13">
        <f t="shared" si="726"/>
        <v>138110</v>
      </c>
      <c r="Q1983" s="13">
        <f t="shared" si="737"/>
        <v>0</v>
      </c>
      <c r="R1983" s="13">
        <f>tarifest3(A1983-$K$3,$A$3,Param!$B$10,Param!$C$10,Param!$D$10,Param!$E$10,Param!$B$11,Param!$C$11,Param!$D$11,Param!$E$11)</f>
        <v>69235</v>
      </c>
      <c r="S1983" s="3">
        <f t="shared" si="738"/>
        <v>35.091231626964017</v>
      </c>
      <c r="T1983" s="3">
        <f>IF(A1983&lt;$K$3,$K$2,tarifest3grenz(A1983-$K$3,$A$3,Param!$B$10,Param!$C$10,Param!$D$10,Param!$E$10,Param!$B$11,Param!$C$11,Param!$D$11,Param!$E$11))*100</f>
        <v>42</v>
      </c>
      <c r="U1983" s="3">
        <f>MAX(K1983-tarifest3($K$3,$A$3,Param!$B$10,Param!$C$10,Param!$D$10,Param!$E$10,Param!$B$11,Param!$C$11,Param!$D$11,Param!$E$11),0)</f>
        <v>72645</v>
      </c>
      <c r="V1983" s="3">
        <f t="shared" si="739"/>
        <v>36.819564115560063</v>
      </c>
      <c r="W1983" s="3">
        <f t="shared" si="740"/>
        <v>42</v>
      </c>
      <c r="X1983" s="3">
        <f>soli3grenz(K1983,$A$3,Param!$J$9,Param!$J$10,Param!$J$11)*100</f>
        <v>5.5</v>
      </c>
      <c r="Y1983" s="13">
        <f t="shared" si="727"/>
        <v>72645</v>
      </c>
      <c r="Z1983" s="3">
        <f t="shared" si="741"/>
        <v>36.819564115560063</v>
      </c>
      <c r="AA1983" s="13">
        <f t="shared" si="728"/>
        <v>42</v>
      </c>
      <c r="AB1983" s="13">
        <f t="shared" si="729"/>
        <v>-4928.0899999999965</v>
      </c>
      <c r="AC1983" s="13">
        <f t="shared" si="730"/>
        <v>-2.4977648251393774</v>
      </c>
      <c r="AD1983" s="13">
        <f t="shared" si="731"/>
        <v>-2.3099999999999952</v>
      </c>
      <c r="AE1983" s="3">
        <f t="shared" si="732"/>
        <v>0</v>
      </c>
      <c r="AF1983" s="13">
        <f t="shared" si="745"/>
        <v>4928.0899999999965</v>
      </c>
      <c r="AG1983" s="13">
        <f t="shared" si="742"/>
        <v>2.4977648251393774</v>
      </c>
      <c r="AH1983" s="13">
        <f t="shared" si="746"/>
        <v>2.4977648251393774</v>
      </c>
    </row>
    <row r="1984" spans="1:34" x14ac:dyDescent="0.2">
      <c r="A1984" s="8">
        <f t="shared" si="743"/>
        <v>197400</v>
      </c>
      <c r="B1984" s="9">
        <f t="shared" si="744"/>
        <v>197.4</v>
      </c>
      <c r="C1984" s="13">
        <f>tarifest3(A1984,$A$3,Param!$B$5,Param!$C$5,Param!$D$5,Param!$E$5,Param!$B$6,Param!$C$6,Param!$D$6,Param!$E$6)</f>
        <v>73571</v>
      </c>
      <c r="D1984" s="3">
        <f t="shared" si="733"/>
        <v>37.270010131712262</v>
      </c>
      <c r="E1984" s="3">
        <f>tarifest3grenz(A1984,$A$3,Param!$B$5,Param!$C$5,Param!$D$5,Param!$E$5,Param!$B$6,Param!$C$6,Param!$D$6,Param!$E$6)*100</f>
        <v>42</v>
      </c>
      <c r="F1984" s="13">
        <f>soli3(C1984,$A$3,Param!$J$4,Param!$J$5,Param!$J$6)</f>
        <v>4046.4</v>
      </c>
      <c r="G1984" s="3">
        <f>soli3grenz(C1984,$A$3,Param!$J$4,Param!$J$5,Param!$J$6)*100</f>
        <v>5.5</v>
      </c>
      <c r="H1984" s="13">
        <f t="shared" si="724"/>
        <v>77617.399999999994</v>
      </c>
      <c r="I1984" s="3">
        <f t="shared" si="747"/>
        <v>39.319858156028367</v>
      </c>
      <c r="J1984" s="13">
        <f t="shared" si="725"/>
        <v>44.309999999999995</v>
      </c>
      <c r="K1984" s="13">
        <f>tarifest3(A1984,$A$3,Param!$B$10,Param!$C$10,Param!$D$10,Param!$E$10,Param!$B$11,Param!$C$11,Param!$D$11,Param!$E$11)</f>
        <v>77917</v>
      </c>
      <c r="L1984" s="3">
        <f t="shared" si="734"/>
        <v>39.471631205673759</v>
      </c>
      <c r="M1984" s="3">
        <f>tarifest3grenz(A1984,$A$3,Param!$B$10,Param!$C$10,Param!$D$10,Param!$E$10,Param!$B$11,Param!$C$11,Param!$D$11,Param!$E$11)*100</f>
        <v>42</v>
      </c>
      <c r="N1984" s="3">
        <f t="shared" si="735"/>
        <v>63517</v>
      </c>
      <c r="O1984" s="3">
        <f t="shared" si="736"/>
        <v>32.176798378926037</v>
      </c>
      <c r="P1984" s="13">
        <f t="shared" si="726"/>
        <v>138180</v>
      </c>
      <c r="Q1984" s="13">
        <f t="shared" si="737"/>
        <v>0</v>
      </c>
      <c r="R1984" s="13">
        <f>tarifest3(A1984-$K$3,$A$3,Param!$B$10,Param!$C$10,Param!$D$10,Param!$E$10,Param!$B$11,Param!$C$11,Param!$D$11,Param!$E$11)</f>
        <v>69277</v>
      </c>
      <c r="S1984" s="3">
        <f t="shared" si="738"/>
        <v>35.094731509625127</v>
      </c>
      <c r="T1984" s="3">
        <f>IF(A1984&lt;$K$3,$K$2,tarifest3grenz(A1984-$K$3,$A$3,Param!$B$10,Param!$C$10,Param!$D$10,Param!$E$10,Param!$B$11,Param!$C$11,Param!$D$11,Param!$E$11))*100</f>
        <v>42</v>
      </c>
      <c r="U1984" s="3">
        <f>MAX(K1984-tarifest3($K$3,$A$3,Param!$B$10,Param!$C$10,Param!$D$10,Param!$E$10,Param!$B$11,Param!$C$11,Param!$D$11,Param!$E$11),0)</f>
        <v>72687</v>
      </c>
      <c r="V1984" s="3">
        <f t="shared" si="739"/>
        <v>36.822188449848028</v>
      </c>
      <c r="W1984" s="3">
        <f t="shared" si="740"/>
        <v>42</v>
      </c>
      <c r="X1984" s="3">
        <f>soli3grenz(K1984,$A$3,Param!$J$9,Param!$J$10,Param!$J$11)*100</f>
        <v>5.5</v>
      </c>
      <c r="Y1984" s="13">
        <f t="shared" si="727"/>
        <v>72687</v>
      </c>
      <c r="Z1984" s="3">
        <f t="shared" si="741"/>
        <v>36.822188449848028</v>
      </c>
      <c r="AA1984" s="13">
        <f t="shared" si="728"/>
        <v>42</v>
      </c>
      <c r="AB1984" s="13">
        <f t="shared" si="729"/>
        <v>-4930.3999999999942</v>
      </c>
      <c r="AC1984" s="13">
        <f t="shared" si="730"/>
        <v>-2.4976697061803392</v>
      </c>
      <c r="AD1984" s="13">
        <f t="shared" si="731"/>
        <v>-2.3099999999999952</v>
      </c>
      <c r="AE1984" s="3">
        <f t="shared" si="732"/>
        <v>0</v>
      </c>
      <c r="AF1984" s="13">
        <f t="shared" si="745"/>
        <v>4930.3999999999942</v>
      </c>
      <c r="AG1984" s="13">
        <f t="shared" si="742"/>
        <v>2.4976697061803392</v>
      </c>
      <c r="AH1984" s="13">
        <f t="shared" si="746"/>
        <v>2.4976697061803392</v>
      </c>
    </row>
    <row r="1985" spans="1:34" x14ac:dyDescent="0.2">
      <c r="A1985" s="8">
        <f t="shared" si="743"/>
        <v>197500</v>
      </c>
      <c r="B1985" s="9">
        <f t="shared" si="744"/>
        <v>197.5</v>
      </c>
      <c r="C1985" s="13">
        <f>tarifest3(A1985,$A$3,Param!$B$5,Param!$C$5,Param!$D$5,Param!$E$5,Param!$B$6,Param!$C$6,Param!$D$6,Param!$E$6)</f>
        <v>73613</v>
      </c>
      <c r="D1985" s="3">
        <f t="shared" si="733"/>
        <v>37.272405063291139</v>
      </c>
      <c r="E1985" s="3">
        <f>tarifest3grenz(A1985,$A$3,Param!$B$5,Param!$C$5,Param!$D$5,Param!$E$5,Param!$B$6,Param!$C$6,Param!$D$6,Param!$E$6)*100</f>
        <v>42</v>
      </c>
      <c r="F1985" s="13">
        <f>soli3(C1985,$A$3,Param!$J$4,Param!$J$5,Param!$J$6)</f>
        <v>4048.71</v>
      </c>
      <c r="G1985" s="3">
        <f>soli3grenz(C1985,$A$3,Param!$J$4,Param!$J$5,Param!$J$6)*100</f>
        <v>5.5</v>
      </c>
      <c r="H1985" s="13">
        <f t="shared" si="724"/>
        <v>77661.710000000006</v>
      </c>
      <c r="I1985" s="3">
        <f t="shared" si="747"/>
        <v>39.322384810126586</v>
      </c>
      <c r="J1985" s="13">
        <f t="shared" si="725"/>
        <v>44.309999999999995</v>
      </c>
      <c r="K1985" s="13">
        <f>tarifest3(A1985,$A$3,Param!$B$10,Param!$C$10,Param!$D$10,Param!$E$10,Param!$B$11,Param!$C$11,Param!$D$11,Param!$E$11)</f>
        <v>77959</v>
      </c>
      <c r="L1985" s="3">
        <f t="shared" si="734"/>
        <v>39.472911392405067</v>
      </c>
      <c r="M1985" s="3">
        <f>tarifest3grenz(A1985,$A$3,Param!$B$10,Param!$C$10,Param!$D$10,Param!$E$10,Param!$B$11,Param!$C$11,Param!$D$11,Param!$E$11)*100</f>
        <v>42</v>
      </c>
      <c r="N1985" s="3">
        <f t="shared" si="735"/>
        <v>63559</v>
      </c>
      <c r="O1985" s="3">
        <f t="shared" si="736"/>
        <v>32.181772151898734</v>
      </c>
      <c r="P1985" s="13">
        <f t="shared" si="726"/>
        <v>138250</v>
      </c>
      <c r="Q1985" s="13">
        <f t="shared" si="737"/>
        <v>0</v>
      </c>
      <c r="R1985" s="13">
        <f>tarifest3(A1985-$K$3,$A$3,Param!$B$10,Param!$C$10,Param!$D$10,Param!$E$10,Param!$B$11,Param!$C$11,Param!$D$11,Param!$E$11)</f>
        <v>69319</v>
      </c>
      <c r="S1985" s="3">
        <f t="shared" si="738"/>
        <v>35.098227848101267</v>
      </c>
      <c r="T1985" s="3">
        <f>IF(A1985&lt;$K$3,$K$2,tarifest3grenz(A1985-$K$3,$A$3,Param!$B$10,Param!$C$10,Param!$D$10,Param!$E$10,Param!$B$11,Param!$C$11,Param!$D$11,Param!$E$11))*100</f>
        <v>42</v>
      </c>
      <c r="U1985" s="3">
        <f>MAX(K1985-tarifest3($K$3,$A$3,Param!$B$10,Param!$C$10,Param!$D$10,Param!$E$10,Param!$B$11,Param!$C$11,Param!$D$11,Param!$E$11),0)</f>
        <v>72729</v>
      </c>
      <c r="V1985" s="3">
        <f t="shared" si="739"/>
        <v>36.824810126582278</v>
      </c>
      <c r="W1985" s="3">
        <f t="shared" si="740"/>
        <v>42</v>
      </c>
      <c r="X1985" s="3">
        <f>soli3grenz(K1985,$A$3,Param!$J$9,Param!$J$10,Param!$J$11)*100</f>
        <v>5.5</v>
      </c>
      <c r="Y1985" s="13">
        <f t="shared" si="727"/>
        <v>72729</v>
      </c>
      <c r="Z1985" s="3">
        <f t="shared" si="741"/>
        <v>36.824810126582278</v>
      </c>
      <c r="AA1985" s="13">
        <f t="shared" si="728"/>
        <v>42</v>
      </c>
      <c r="AB1985" s="13">
        <f t="shared" si="729"/>
        <v>-4932.7100000000064</v>
      </c>
      <c r="AC1985" s="13">
        <f t="shared" si="730"/>
        <v>-2.4975746835443076</v>
      </c>
      <c r="AD1985" s="13">
        <f t="shared" si="731"/>
        <v>-2.3099999999999952</v>
      </c>
      <c r="AE1985" s="3">
        <f t="shared" si="732"/>
        <v>0</v>
      </c>
      <c r="AF1985" s="13">
        <f t="shared" si="745"/>
        <v>4932.7100000000064</v>
      </c>
      <c r="AG1985" s="13">
        <f t="shared" si="742"/>
        <v>2.4975746835443076</v>
      </c>
      <c r="AH1985" s="13">
        <f t="shared" si="746"/>
        <v>2.4975746835443076</v>
      </c>
    </row>
    <row r="1986" spans="1:34" x14ac:dyDescent="0.2">
      <c r="A1986" s="8">
        <f t="shared" si="743"/>
        <v>197600</v>
      </c>
      <c r="B1986" s="9">
        <f t="shared" si="744"/>
        <v>197.6</v>
      </c>
      <c r="C1986" s="13">
        <f>tarifest3(A1986,$A$3,Param!$B$5,Param!$C$5,Param!$D$5,Param!$E$5,Param!$B$6,Param!$C$6,Param!$D$6,Param!$E$6)</f>
        <v>73655</v>
      </c>
      <c r="D1986" s="3">
        <f t="shared" si="733"/>
        <v>37.274797570850204</v>
      </c>
      <c r="E1986" s="3">
        <f>tarifest3grenz(A1986,$A$3,Param!$B$5,Param!$C$5,Param!$D$5,Param!$E$5,Param!$B$6,Param!$C$6,Param!$D$6,Param!$E$6)*100</f>
        <v>42</v>
      </c>
      <c r="F1986" s="13">
        <f>soli3(C1986,$A$3,Param!$J$4,Param!$J$5,Param!$J$6)</f>
        <v>4051.02</v>
      </c>
      <c r="G1986" s="3">
        <f>soli3grenz(C1986,$A$3,Param!$J$4,Param!$J$5,Param!$J$6)*100</f>
        <v>5.5</v>
      </c>
      <c r="H1986" s="13">
        <f t="shared" si="724"/>
        <v>77706.02</v>
      </c>
      <c r="I1986" s="3">
        <f t="shared" si="747"/>
        <v>39.324908906882591</v>
      </c>
      <c r="J1986" s="13">
        <f t="shared" si="725"/>
        <v>44.309999999999995</v>
      </c>
      <c r="K1986" s="13">
        <f>tarifest3(A1986,$A$3,Param!$B$10,Param!$C$10,Param!$D$10,Param!$E$10,Param!$B$11,Param!$C$11,Param!$D$11,Param!$E$11)</f>
        <v>78001</v>
      </c>
      <c r="L1986" s="3">
        <f t="shared" si="734"/>
        <v>39.474190283400809</v>
      </c>
      <c r="M1986" s="3">
        <f>tarifest3grenz(A1986,$A$3,Param!$B$10,Param!$C$10,Param!$D$10,Param!$E$10,Param!$B$11,Param!$C$11,Param!$D$11,Param!$E$11)*100</f>
        <v>42</v>
      </c>
      <c r="N1986" s="3">
        <f t="shared" si="735"/>
        <v>63601</v>
      </c>
      <c r="O1986" s="3">
        <f t="shared" si="736"/>
        <v>32.186740890688256</v>
      </c>
      <c r="P1986" s="13">
        <f t="shared" si="726"/>
        <v>138320</v>
      </c>
      <c r="Q1986" s="13">
        <f t="shared" si="737"/>
        <v>0</v>
      </c>
      <c r="R1986" s="13">
        <f>tarifest3(A1986-$K$3,$A$3,Param!$B$10,Param!$C$10,Param!$D$10,Param!$E$10,Param!$B$11,Param!$C$11,Param!$D$11,Param!$E$11)</f>
        <v>69361</v>
      </c>
      <c r="S1986" s="3">
        <f t="shared" si="738"/>
        <v>35.101720647773277</v>
      </c>
      <c r="T1986" s="3">
        <f>IF(A1986&lt;$K$3,$K$2,tarifest3grenz(A1986-$K$3,$A$3,Param!$B$10,Param!$C$10,Param!$D$10,Param!$E$10,Param!$B$11,Param!$C$11,Param!$D$11,Param!$E$11))*100</f>
        <v>42</v>
      </c>
      <c r="U1986" s="3">
        <f>MAX(K1986-tarifest3($K$3,$A$3,Param!$B$10,Param!$C$10,Param!$D$10,Param!$E$10,Param!$B$11,Param!$C$11,Param!$D$11,Param!$E$11),0)</f>
        <v>72771</v>
      </c>
      <c r="V1986" s="3">
        <f t="shared" si="739"/>
        <v>36.827429149797567</v>
      </c>
      <c r="W1986" s="3">
        <f t="shared" si="740"/>
        <v>42</v>
      </c>
      <c r="X1986" s="3">
        <f>soli3grenz(K1986,$A$3,Param!$J$9,Param!$J$10,Param!$J$11)*100</f>
        <v>5.5</v>
      </c>
      <c r="Y1986" s="13">
        <f t="shared" si="727"/>
        <v>72771</v>
      </c>
      <c r="Z1986" s="3">
        <f t="shared" si="741"/>
        <v>36.827429149797567</v>
      </c>
      <c r="AA1986" s="13">
        <f t="shared" si="728"/>
        <v>42</v>
      </c>
      <c r="AB1986" s="13">
        <f t="shared" si="729"/>
        <v>-4935.0200000000041</v>
      </c>
      <c r="AC1986" s="13">
        <f t="shared" si="730"/>
        <v>-2.4974797570850242</v>
      </c>
      <c r="AD1986" s="13">
        <f t="shared" si="731"/>
        <v>-2.3099999999999952</v>
      </c>
      <c r="AE1986" s="3">
        <f t="shared" si="732"/>
        <v>0</v>
      </c>
      <c r="AF1986" s="13">
        <f t="shared" si="745"/>
        <v>4935.0200000000041</v>
      </c>
      <c r="AG1986" s="13">
        <f t="shared" si="742"/>
        <v>2.4974797570850242</v>
      </c>
      <c r="AH1986" s="13">
        <f t="shared" si="746"/>
        <v>2.4974797570850242</v>
      </c>
    </row>
    <row r="1987" spans="1:34" x14ac:dyDescent="0.2">
      <c r="A1987" s="8">
        <f t="shared" si="743"/>
        <v>197700</v>
      </c>
      <c r="B1987" s="9">
        <f t="shared" si="744"/>
        <v>197.7</v>
      </c>
      <c r="C1987" s="13">
        <f>tarifest3(A1987,$A$3,Param!$B$5,Param!$C$5,Param!$D$5,Param!$E$5,Param!$B$6,Param!$C$6,Param!$D$6,Param!$E$6)</f>
        <v>73697</v>
      </c>
      <c r="D1987" s="3">
        <f t="shared" si="733"/>
        <v>37.277187658067781</v>
      </c>
      <c r="E1987" s="3">
        <f>tarifest3grenz(A1987,$A$3,Param!$B$5,Param!$C$5,Param!$D$5,Param!$E$5,Param!$B$6,Param!$C$6,Param!$D$6,Param!$E$6)*100</f>
        <v>42</v>
      </c>
      <c r="F1987" s="13">
        <f>soli3(C1987,$A$3,Param!$J$4,Param!$J$5,Param!$J$6)</f>
        <v>4053.33</v>
      </c>
      <c r="G1987" s="3">
        <f>soli3grenz(C1987,$A$3,Param!$J$4,Param!$J$5,Param!$J$6)*100</f>
        <v>5.5</v>
      </c>
      <c r="H1987" s="13">
        <f t="shared" si="724"/>
        <v>77750.33</v>
      </c>
      <c r="I1987" s="3">
        <f t="shared" si="747"/>
        <v>39.327430450177033</v>
      </c>
      <c r="J1987" s="13">
        <f t="shared" si="725"/>
        <v>44.309999999999995</v>
      </c>
      <c r="K1987" s="13">
        <f>tarifest3(A1987,$A$3,Param!$B$10,Param!$C$10,Param!$D$10,Param!$E$10,Param!$B$11,Param!$C$11,Param!$D$11,Param!$E$11)</f>
        <v>78043</v>
      </c>
      <c r="L1987" s="3">
        <f t="shared" si="734"/>
        <v>39.475467880627214</v>
      </c>
      <c r="M1987" s="3">
        <f>tarifest3grenz(A1987,$A$3,Param!$B$10,Param!$C$10,Param!$D$10,Param!$E$10,Param!$B$11,Param!$C$11,Param!$D$11,Param!$E$11)*100</f>
        <v>42</v>
      </c>
      <c r="N1987" s="3">
        <f t="shared" si="735"/>
        <v>63643</v>
      </c>
      <c r="O1987" s="3">
        <f t="shared" si="736"/>
        <v>32.19170460293374</v>
      </c>
      <c r="P1987" s="13">
        <f t="shared" si="726"/>
        <v>138390</v>
      </c>
      <c r="Q1987" s="13">
        <f t="shared" si="737"/>
        <v>0</v>
      </c>
      <c r="R1987" s="13">
        <f>tarifest3(A1987-$K$3,$A$3,Param!$B$10,Param!$C$10,Param!$D$10,Param!$E$10,Param!$B$11,Param!$C$11,Param!$D$11,Param!$E$11)</f>
        <v>69403</v>
      </c>
      <c r="S1987" s="3">
        <f t="shared" si="738"/>
        <v>35.105209914011127</v>
      </c>
      <c r="T1987" s="3">
        <f>IF(A1987&lt;$K$3,$K$2,tarifest3grenz(A1987-$K$3,$A$3,Param!$B$10,Param!$C$10,Param!$D$10,Param!$E$10,Param!$B$11,Param!$C$11,Param!$D$11,Param!$E$11))*100</f>
        <v>42</v>
      </c>
      <c r="U1987" s="3">
        <f>MAX(K1987-tarifest3($K$3,$A$3,Param!$B$10,Param!$C$10,Param!$D$10,Param!$E$10,Param!$B$11,Param!$C$11,Param!$D$11,Param!$E$11),0)</f>
        <v>72813</v>
      </c>
      <c r="V1987" s="3">
        <f t="shared" si="739"/>
        <v>36.830045523520489</v>
      </c>
      <c r="W1987" s="3">
        <f t="shared" si="740"/>
        <v>42</v>
      </c>
      <c r="X1987" s="3">
        <f>soli3grenz(K1987,$A$3,Param!$J$9,Param!$J$10,Param!$J$11)*100</f>
        <v>5.5</v>
      </c>
      <c r="Y1987" s="13">
        <f t="shared" si="727"/>
        <v>72813</v>
      </c>
      <c r="Z1987" s="3">
        <f t="shared" si="741"/>
        <v>36.830045523520489</v>
      </c>
      <c r="AA1987" s="13">
        <f t="shared" si="728"/>
        <v>42</v>
      </c>
      <c r="AB1987" s="13">
        <f t="shared" si="729"/>
        <v>-4937.3300000000017</v>
      </c>
      <c r="AC1987" s="13">
        <f t="shared" si="730"/>
        <v>-2.4973849266565438</v>
      </c>
      <c r="AD1987" s="13">
        <f t="shared" si="731"/>
        <v>-2.3099999999999952</v>
      </c>
      <c r="AE1987" s="3">
        <f t="shared" si="732"/>
        <v>0</v>
      </c>
      <c r="AF1987" s="13">
        <f t="shared" si="745"/>
        <v>4937.3300000000017</v>
      </c>
      <c r="AG1987" s="13">
        <f t="shared" si="742"/>
        <v>2.4973849266565438</v>
      </c>
      <c r="AH1987" s="13">
        <f t="shared" si="746"/>
        <v>2.4973849266565438</v>
      </c>
    </row>
    <row r="1988" spans="1:34" x14ac:dyDescent="0.2">
      <c r="A1988" s="8">
        <f t="shared" si="743"/>
        <v>197800</v>
      </c>
      <c r="B1988" s="9">
        <f t="shared" si="744"/>
        <v>197.8</v>
      </c>
      <c r="C1988" s="13">
        <f>tarifest3(A1988,$A$3,Param!$B$5,Param!$C$5,Param!$D$5,Param!$E$5,Param!$B$6,Param!$C$6,Param!$D$6,Param!$E$6)</f>
        <v>73739</v>
      </c>
      <c r="D1988" s="3">
        <f t="shared" si="733"/>
        <v>37.279575328614762</v>
      </c>
      <c r="E1988" s="3">
        <f>tarifest3grenz(A1988,$A$3,Param!$B$5,Param!$C$5,Param!$D$5,Param!$E$5,Param!$B$6,Param!$C$6,Param!$D$6,Param!$E$6)*100</f>
        <v>42</v>
      </c>
      <c r="F1988" s="13">
        <f>soli3(C1988,$A$3,Param!$J$4,Param!$J$5,Param!$J$6)</f>
        <v>4055.64</v>
      </c>
      <c r="G1988" s="3">
        <f>soli3grenz(C1988,$A$3,Param!$J$4,Param!$J$5,Param!$J$6)*100</f>
        <v>5.5</v>
      </c>
      <c r="H1988" s="13">
        <f t="shared" si="724"/>
        <v>77794.64</v>
      </c>
      <c r="I1988" s="3">
        <f t="shared" si="747"/>
        <v>39.329949443882711</v>
      </c>
      <c r="J1988" s="13">
        <f t="shared" si="725"/>
        <v>44.309999999999995</v>
      </c>
      <c r="K1988" s="13">
        <f>tarifest3(A1988,$A$3,Param!$B$10,Param!$C$10,Param!$D$10,Param!$E$10,Param!$B$11,Param!$C$11,Param!$D$11,Param!$E$11)</f>
        <v>78085</v>
      </c>
      <c r="L1988" s="3">
        <f t="shared" si="734"/>
        <v>39.476744186046517</v>
      </c>
      <c r="M1988" s="3">
        <f>tarifest3grenz(A1988,$A$3,Param!$B$10,Param!$C$10,Param!$D$10,Param!$E$10,Param!$B$11,Param!$C$11,Param!$D$11,Param!$E$11)*100</f>
        <v>42</v>
      </c>
      <c r="N1988" s="3">
        <f t="shared" si="735"/>
        <v>63685</v>
      </c>
      <c r="O1988" s="3">
        <f t="shared" si="736"/>
        <v>32.196663296258848</v>
      </c>
      <c r="P1988" s="13">
        <f t="shared" si="726"/>
        <v>138460</v>
      </c>
      <c r="Q1988" s="13">
        <f t="shared" si="737"/>
        <v>0</v>
      </c>
      <c r="R1988" s="13">
        <f>tarifest3(A1988-$K$3,$A$3,Param!$B$10,Param!$C$10,Param!$D$10,Param!$E$10,Param!$B$11,Param!$C$11,Param!$D$11,Param!$E$11)</f>
        <v>69445</v>
      </c>
      <c r="S1988" s="3">
        <f t="shared" si="738"/>
        <v>35.108695652173914</v>
      </c>
      <c r="T1988" s="3">
        <f>IF(A1988&lt;$K$3,$K$2,tarifest3grenz(A1988-$K$3,$A$3,Param!$B$10,Param!$C$10,Param!$D$10,Param!$E$10,Param!$B$11,Param!$C$11,Param!$D$11,Param!$E$11))*100</f>
        <v>42</v>
      </c>
      <c r="U1988" s="3">
        <f>MAX(K1988-tarifest3($K$3,$A$3,Param!$B$10,Param!$C$10,Param!$D$10,Param!$E$10,Param!$B$11,Param!$C$11,Param!$D$11,Param!$E$11),0)</f>
        <v>72855</v>
      </c>
      <c r="V1988" s="3">
        <f t="shared" si="739"/>
        <v>36.832659251769464</v>
      </c>
      <c r="W1988" s="3">
        <f t="shared" si="740"/>
        <v>42</v>
      </c>
      <c r="X1988" s="3">
        <f>soli3grenz(K1988,$A$3,Param!$J$9,Param!$J$10,Param!$J$11)*100</f>
        <v>5.5</v>
      </c>
      <c r="Y1988" s="13">
        <f t="shared" si="727"/>
        <v>72855</v>
      </c>
      <c r="Z1988" s="3">
        <f t="shared" si="741"/>
        <v>36.832659251769464</v>
      </c>
      <c r="AA1988" s="13">
        <f t="shared" si="728"/>
        <v>42</v>
      </c>
      <c r="AB1988" s="13">
        <f t="shared" si="729"/>
        <v>-4939.6399999999994</v>
      </c>
      <c r="AC1988" s="13">
        <f t="shared" si="730"/>
        <v>-2.4972901921132475</v>
      </c>
      <c r="AD1988" s="13">
        <f t="shared" si="731"/>
        <v>-2.3099999999999952</v>
      </c>
      <c r="AE1988" s="3">
        <f t="shared" si="732"/>
        <v>0</v>
      </c>
      <c r="AF1988" s="13">
        <f t="shared" si="745"/>
        <v>4939.6399999999994</v>
      </c>
      <c r="AG1988" s="13">
        <f t="shared" si="742"/>
        <v>2.4972901921132475</v>
      </c>
      <c r="AH1988" s="13">
        <f t="shared" si="746"/>
        <v>2.4972901921132475</v>
      </c>
    </row>
    <row r="1989" spans="1:34" x14ac:dyDescent="0.2">
      <c r="A1989" s="8">
        <f t="shared" si="743"/>
        <v>197900</v>
      </c>
      <c r="B1989" s="9">
        <f t="shared" si="744"/>
        <v>197.9</v>
      </c>
      <c r="C1989" s="13">
        <f>tarifest3(A1989,$A$3,Param!$B$5,Param!$C$5,Param!$D$5,Param!$E$5,Param!$B$6,Param!$C$6,Param!$D$6,Param!$E$6)</f>
        <v>73781</v>
      </c>
      <c r="D1989" s="3">
        <f t="shared" si="733"/>
        <v>37.281960586154625</v>
      </c>
      <c r="E1989" s="3">
        <f>tarifest3grenz(A1989,$A$3,Param!$B$5,Param!$C$5,Param!$D$5,Param!$E$5,Param!$B$6,Param!$C$6,Param!$D$6,Param!$E$6)*100</f>
        <v>42</v>
      </c>
      <c r="F1989" s="13">
        <f>soli3(C1989,$A$3,Param!$J$4,Param!$J$5,Param!$J$6)</f>
        <v>4057.95</v>
      </c>
      <c r="G1989" s="3">
        <f>soli3grenz(C1989,$A$3,Param!$J$4,Param!$J$5,Param!$J$6)*100</f>
        <v>5.5</v>
      </c>
      <c r="H1989" s="13">
        <f t="shared" si="724"/>
        <v>77838.95</v>
      </c>
      <c r="I1989" s="3">
        <f t="shared" si="747"/>
        <v>39.33246589186458</v>
      </c>
      <c r="J1989" s="13">
        <f t="shared" si="725"/>
        <v>44.309999999999995</v>
      </c>
      <c r="K1989" s="13">
        <f>tarifest3(A1989,$A$3,Param!$B$10,Param!$C$10,Param!$D$10,Param!$E$10,Param!$B$11,Param!$C$11,Param!$D$11,Param!$E$11)</f>
        <v>78127</v>
      </c>
      <c r="L1989" s="3">
        <f t="shared" si="734"/>
        <v>39.478019201616974</v>
      </c>
      <c r="M1989" s="3">
        <f>tarifest3grenz(A1989,$A$3,Param!$B$10,Param!$C$10,Param!$D$10,Param!$E$10,Param!$B$11,Param!$C$11,Param!$D$11,Param!$E$11)*100</f>
        <v>42</v>
      </c>
      <c r="N1989" s="3">
        <f t="shared" si="735"/>
        <v>63727</v>
      </c>
      <c r="O1989" s="3">
        <f t="shared" si="736"/>
        <v>32.201616978271851</v>
      </c>
      <c r="P1989" s="13">
        <f t="shared" si="726"/>
        <v>138530</v>
      </c>
      <c r="Q1989" s="13">
        <f t="shared" si="737"/>
        <v>0</v>
      </c>
      <c r="R1989" s="13">
        <f>tarifest3(A1989-$K$3,$A$3,Param!$B$10,Param!$C$10,Param!$D$10,Param!$E$10,Param!$B$11,Param!$C$11,Param!$D$11,Param!$E$11)</f>
        <v>69487</v>
      </c>
      <c r="S1989" s="3">
        <f t="shared" si="738"/>
        <v>35.112177867609908</v>
      </c>
      <c r="T1989" s="3">
        <f>IF(A1989&lt;$K$3,$K$2,tarifest3grenz(A1989-$K$3,$A$3,Param!$B$10,Param!$C$10,Param!$D$10,Param!$E$10,Param!$B$11,Param!$C$11,Param!$D$11,Param!$E$11))*100</f>
        <v>42</v>
      </c>
      <c r="U1989" s="3">
        <f>MAX(K1989-tarifest3($K$3,$A$3,Param!$B$10,Param!$C$10,Param!$D$10,Param!$E$10,Param!$B$11,Param!$C$11,Param!$D$11,Param!$E$11),0)</f>
        <v>72897</v>
      </c>
      <c r="V1989" s="3">
        <f t="shared" si="739"/>
        <v>36.835270338554828</v>
      </c>
      <c r="W1989" s="3">
        <f t="shared" si="740"/>
        <v>42</v>
      </c>
      <c r="X1989" s="3">
        <f>soli3grenz(K1989,$A$3,Param!$J$9,Param!$J$10,Param!$J$11)*100</f>
        <v>5.5</v>
      </c>
      <c r="Y1989" s="13">
        <f t="shared" si="727"/>
        <v>72897</v>
      </c>
      <c r="Z1989" s="3">
        <f t="shared" si="741"/>
        <v>36.835270338554828</v>
      </c>
      <c r="AA1989" s="13">
        <f t="shared" si="728"/>
        <v>42</v>
      </c>
      <c r="AB1989" s="13">
        <f t="shared" si="729"/>
        <v>-4941.9499999999971</v>
      </c>
      <c r="AC1989" s="13">
        <f t="shared" si="730"/>
        <v>-2.4971955533097514</v>
      </c>
      <c r="AD1989" s="13">
        <f t="shared" si="731"/>
        <v>-2.3099999999999952</v>
      </c>
      <c r="AE1989" s="3">
        <f t="shared" si="732"/>
        <v>0</v>
      </c>
      <c r="AF1989" s="13">
        <f t="shared" si="745"/>
        <v>4941.9499999999971</v>
      </c>
      <c r="AG1989" s="13">
        <f t="shared" si="742"/>
        <v>2.4971955533097514</v>
      </c>
      <c r="AH1989" s="13">
        <f t="shared" si="746"/>
        <v>2.4971955533097514</v>
      </c>
    </row>
    <row r="1990" spans="1:34" x14ac:dyDescent="0.2">
      <c r="A1990" s="8">
        <f t="shared" si="743"/>
        <v>198000</v>
      </c>
      <c r="B1990" s="9">
        <f t="shared" si="744"/>
        <v>198</v>
      </c>
      <c r="C1990" s="13">
        <f>tarifest3(A1990,$A$3,Param!$B$5,Param!$C$5,Param!$D$5,Param!$E$5,Param!$B$6,Param!$C$6,Param!$D$6,Param!$E$6)</f>
        <v>73823</v>
      </c>
      <c r="D1990" s="3">
        <f t="shared" si="733"/>
        <v>37.284343434343434</v>
      </c>
      <c r="E1990" s="3">
        <f>tarifest3grenz(A1990,$A$3,Param!$B$5,Param!$C$5,Param!$D$5,Param!$E$5,Param!$B$6,Param!$C$6,Param!$D$6,Param!$E$6)*100</f>
        <v>42</v>
      </c>
      <c r="F1990" s="13">
        <f>soli3(C1990,$A$3,Param!$J$4,Param!$J$5,Param!$J$6)</f>
        <v>4060.26</v>
      </c>
      <c r="G1990" s="3">
        <f>soli3grenz(C1990,$A$3,Param!$J$4,Param!$J$5,Param!$J$6)*100</f>
        <v>5.5</v>
      </c>
      <c r="H1990" s="13">
        <f t="shared" si="724"/>
        <v>77883.259999999995</v>
      </c>
      <c r="I1990" s="3">
        <f t="shared" si="747"/>
        <v>39.334979797979798</v>
      </c>
      <c r="J1990" s="13">
        <f t="shared" si="725"/>
        <v>44.309999999999995</v>
      </c>
      <c r="K1990" s="13">
        <f>tarifest3(A1990,$A$3,Param!$B$10,Param!$C$10,Param!$D$10,Param!$E$10,Param!$B$11,Param!$C$11,Param!$D$11,Param!$E$11)</f>
        <v>78169</v>
      </c>
      <c r="L1990" s="3">
        <f t="shared" si="734"/>
        <v>39.479292929292932</v>
      </c>
      <c r="M1990" s="3">
        <f>tarifest3grenz(A1990,$A$3,Param!$B$10,Param!$C$10,Param!$D$10,Param!$E$10,Param!$B$11,Param!$C$11,Param!$D$11,Param!$E$11)*100</f>
        <v>42</v>
      </c>
      <c r="N1990" s="3">
        <f t="shared" si="735"/>
        <v>63769</v>
      </c>
      <c r="O1990" s="3">
        <f t="shared" si="736"/>
        <v>32.206565656565658</v>
      </c>
      <c r="P1990" s="13">
        <f t="shared" si="726"/>
        <v>138600</v>
      </c>
      <c r="Q1990" s="13">
        <f t="shared" si="737"/>
        <v>0</v>
      </c>
      <c r="R1990" s="13">
        <f>tarifest3(A1990-$K$3,$A$3,Param!$B$10,Param!$C$10,Param!$D$10,Param!$E$10,Param!$B$11,Param!$C$11,Param!$D$11,Param!$E$11)</f>
        <v>69529</v>
      </c>
      <c r="S1990" s="3">
        <f t="shared" si="738"/>
        <v>35.115656565656565</v>
      </c>
      <c r="T1990" s="3">
        <f>IF(A1990&lt;$K$3,$K$2,tarifest3grenz(A1990-$K$3,$A$3,Param!$B$10,Param!$C$10,Param!$D$10,Param!$E$10,Param!$B$11,Param!$C$11,Param!$D$11,Param!$E$11))*100</f>
        <v>42</v>
      </c>
      <c r="U1990" s="3">
        <f>MAX(K1990-tarifest3($K$3,$A$3,Param!$B$10,Param!$C$10,Param!$D$10,Param!$E$10,Param!$B$11,Param!$C$11,Param!$D$11,Param!$E$11),0)</f>
        <v>72939</v>
      </c>
      <c r="V1990" s="3">
        <f t="shared" si="739"/>
        <v>36.837878787878786</v>
      </c>
      <c r="W1990" s="3">
        <f t="shared" si="740"/>
        <v>42</v>
      </c>
      <c r="X1990" s="3">
        <f>soli3grenz(K1990,$A$3,Param!$J$9,Param!$J$10,Param!$J$11)*100</f>
        <v>5.5</v>
      </c>
      <c r="Y1990" s="13">
        <f t="shared" si="727"/>
        <v>72939</v>
      </c>
      <c r="Z1990" s="3">
        <f t="shared" si="741"/>
        <v>36.837878787878786</v>
      </c>
      <c r="AA1990" s="13">
        <f t="shared" si="728"/>
        <v>42</v>
      </c>
      <c r="AB1990" s="13">
        <f t="shared" si="729"/>
        <v>-4944.2599999999948</v>
      </c>
      <c r="AC1990" s="13">
        <f t="shared" si="730"/>
        <v>-2.4971010101010123</v>
      </c>
      <c r="AD1990" s="13">
        <f t="shared" si="731"/>
        <v>-2.3099999999999952</v>
      </c>
      <c r="AE1990" s="3">
        <f t="shared" si="732"/>
        <v>0</v>
      </c>
      <c r="AF1990" s="13">
        <f t="shared" si="745"/>
        <v>4944.2599999999948</v>
      </c>
      <c r="AG1990" s="13">
        <f t="shared" si="742"/>
        <v>2.4971010101010123</v>
      </c>
      <c r="AH1990" s="13">
        <f t="shared" si="746"/>
        <v>2.4971010101010123</v>
      </c>
    </row>
    <row r="1991" spans="1:34" x14ac:dyDescent="0.2">
      <c r="A1991" s="8">
        <f t="shared" si="743"/>
        <v>198100</v>
      </c>
      <c r="B1991" s="9">
        <f t="shared" si="744"/>
        <v>198.1</v>
      </c>
      <c r="C1991" s="13">
        <f>tarifest3(A1991,$A$3,Param!$B$5,Param!$C$5,Param!$D$5,Param!$E$5,Param!$B$6,Param!$C$6,Param!$D$6,Param!$E$6)</f>
        <v>73865</v>
      </c>
      <c r="D1991" s="3">
        <f t="shared" si="733"/>
        <v>37.286723876829889</v>
      </c>
      <c r="E1991" s="3">
        <f>tarifest3grenz(A1991,$A$3,Param!$B$5,Param!$C$5,Param!$D$5,Param!$E$5,Param!$B$6,Param!$C$6,Param!$D$6,Param!$E$6)*100</f>
        <v>42</v>
      </c>
      <c r="F1991" s="13">
        <f>soli3(C1991,$A$3,Param!$J$4,Param!$J$5,Param!$J$6)</f>
        <v>4062.57</v>
      </c>
      <c r="G1991" s="3">
        <f>soli3grenz(C1991,$A$3,Param!$J$4,Param!$J$5,Param!$J$6)*100</f>
        <v>5.5</v>
      </c>
      <c r="H1991" s="13">
        <f t="shared" si="724"/>
        <v>77927.570000000007</v>
      </c>
      <c r="I1991" s="3">
        <f t="shared" si="747"/>
        <v>39.33749116607774</v>
      </c>
      <c r="J1991" s="13">
        <f t="shared" si="725"/>
        <v>44.309999999999995</v>
      </c>
      <c r="K1991" s="13">
        <f>tarifest3(A1991,$A$3,Param!$B$10,Param!$C$10,Param!$D$10,Param!$E$10,Param!$B$11,Param!$C$11,Param!$D$11,Param!$E$11)</f>
        <v>78211</v>
      </c>
      <c r="L1991" s="3">
        <f t="shared" si="734"/>
        <v>39.480565371024731</v>
      </c>
      <c r="M1991" s="3">
        <f>tarifest3grenz(A1991,$A$3,Param!$B$10,Param!$C$10,Param!$D$10,Param!$E$10,Param!$B$11,Param!$C$11,Param!$D$11,Param!$E$11)*100</f>
        <v>42</v>
      </c>
      <c r="N1991" s="3">
        <f t="shared" si="735"/>
        <v>63811</v>
      </c>
      <c r="O1991" s="3">
        <f t="shared" si="736"/>
        <v>32.211509338717818</v>
      </c>
      <c r="P1991" s="13">
        <f t="shared" si="726"/>
        <v>138670</v>
      </c>
      <c r="Q1991" s="13">
        <f t="shared" si="737"/>
        <v>0</v>
      </c>
      <c r="R1991" s="13">
        <f>tarifest3(A1991-$K$3,$A$3,Param!$B$10,Param!$C$10,Param!$D$10,Param!$E$10,Param!$B$11,Param!$C$11,Param!$D$11,Param!$E$11)</f>
        <v>69571</v>
      </c>
      <c r="S1991" s="3">
        <f t="shared" si="738"/>
        <v>35.119131751640587</v>
      </c>
      <c r="T1991" s="3">
        <f>IF(A1991&lt;$K$3,$K$2,tarifest3grenz(A1991-$K$3,$A$3,Param!$B$10,Param!$C$10,Param!$D$10,Param!$E$10,Param!$B$11,Param!$C$11,Param!$D$11,Param!$E$11))*100</f>
        <v>42</v>
      </c>
      <c r="U1991" s="3">
        <f>MAX(K1991-tarifest3($K$3,$A$3,Param!$B$10,Param!$C$10,Param!$D$10,Param!$E$10,Param!$B$11,Param!$C$11,Param!$D$11,Param!$E$11),0)</f>
        <v>72981</v>
      </c>
      <c r="V1991" s="3">
        <f t="shared" si="739"/>
        <v>36.840484603735483</v>
      </c>
      <c r="W1991" s="3">
        <f t="shared" si="740"/>
        <v>42</v>
      </c>
      <c r="X1991" s="3">
        <f>soli3grenz(K1991,$A$3,Param!$J$9,Param!$J$10,Param!$J$11)*100</f>
        <v>5.5</v>
      </c>
      <c r="Y1991" s="13">
        <f t="shared" si="727"/>
        <v>72981</v>
      </c>
      <c r="Z1991" s="3">
        <f t="shared" si="741"/>
        <v>36.840484603735483</v>
      </c>
      <c r="AA1991" s="13">
        <f t="shared" si="728"/>
        <v>42</v>
      </c>
      <c r="AB1991" s="13">
        <f t="shared" si="729"/>
        <v>-4946.570000000007</v>
      </c>
      <c r="AC1991" s="13">
        <f t="shared" si="730"/>
        <v>-2.497006562342257</v>
      </c>
      <c r="AD1991" s="13">
        <f t="shared" si="731"/>
        <v>-2.3099999999999952</v>
      </c>
      <c r="AE1991" s="3">
        <f t="shared" si="732"/>
        <v>0</v>
      </c>
      <c r="AF1991" s="13">
        <f t="shared" si="745"/>
        <v>4946.570000000007</v>
      </c>
      <c r="AG1991" s="13">
        <f t="shared" si="742"/>
        <v>2.497006562342257</v>
      </c>
      <c r="AH1991" s="13">
        <f t="shared" si="746"/>
        <v>2.497006562342257</v>
      </c>
    </row>
    <row r="1992" spans="1:34" x14ac:dyDescent="0.2">
      <c r="A1992" s="8">
        <f t="shared" si="743"/>
        <v>198200</v>
      </c>
      <c r="B1992" s="9">
        <f t="shared" si="744"/>
        <v>198.2</v>
      </c>
      <c r="C1992" s="13">
        <f>tarifest3(A1992,$A$3,Param!$B$5,Param!$C$5,Param!$D$5,Param!$E$5,Param!$B$6,Param!$C$6,Param!$D$6,Param!$E$6)</f>
        <v>73907</v>
      </c>
      <c r="D1992" s="3">
        <f t="shared" si="733"/>
        <v>37.289101917255294</v>
      </c>
      <c r="E1992" s="3">
        <f>tarifest3grenz(A1992,$A$3,Param!$B$5,Param!$C$5,Param!$D$5,Param!$E$5,Param!$B$6,Param!$C$6,Param!$D$6,Param!$E$6)*100</f>
        <v>42</v>
      </c>
      <c r="F1992" s="13">
        <f>soli3(C1992,$A$3,Param!$J$4,Param!$J$5,Param!$J$6)</f>
        <v>4064.88</v>
      </c>
      <c r="G1992" s="3">
        <f>soli3grenz(C1992,$A$3,Param!$J$4,Param!$J$5,Param!$J$6)*100</f>
        <v>5.5</v>
      </c>
      <c r="H1992" s="13">
        <f t="shared" si="724"/>
        <v>77971.88</v>
      </c>
      <c r="I1992" s="3">
        <f t="shared" si="747"/>
        <v>39.340000000000003</v>
      </c>
      <c r="J1992" s="13">
        <f t="shared" si="725"/>
        <v>44.309999999999995</v>
      </c>
      <c r="K1992" s="13">
        <f>tarifest3(A1992,$A$3,Param!$B$10,Param!$C$10,Param!$D$10,Param!$E$10,Param!$B$11,Param!$C$11,Param!$D$11,Param!$E$11)</f>
        <v>78253</v>
      </c>
      <c r="L1992" s="3">
        <f t="shared" si="734"/>
        <v>39.481836528758826</v>
      </c>
      <c r="M1992" s="3">
        <f>tarifest3grenz(A1992,$A$3,Param!$B$10,Param!$C$10,Param!$D$10,Param!$E$10,Param!$B$11,Param!$C$11,Param!$D$11,Param!$E$11)*100</f>
        <v>42</v>
      </c>
      <c r="N1992" s="3">
        <f t="shared" si="735"/>
        <v>63853</v>
      </c>
      <c r="O1992" s="3">
        <f t="shared" si="736"/>
        <v>32.216448032290614</v>
      </c>
      <c r="P1992" s="13">
        <f t="shared" si="726"/>
        <v>138740</v>
      </c>
      <c r="Q1992" s="13">
        <f t="shared" si="737"/>
        <v>0</v>
      </c>
      <c r="R1992" s="13">
        <f>tarifest3(A1992-$K$3,$A$3,Param!$B$10,Param!$C$10,Param!$D$10,Param!$E$10,Param!$B$11,Param!$C$11,Param!$D$11,Param!$E$11)</f>
        <v>69613</v>
      </c>
      <c r="S1992" s="3">
        <f t="shared" si="738"/>
        <v>35.122603430877902</v>
      </c>
      <c r="T1992" s="3">
        <f>IF(A1992&lt;$K$3,$K$2,tarifest3grenz(A1992-$K$3,$A$3,Param!$B$10,Param!$C$10,Param!$D$10,Param!$E$10,Param!$B$11,Param!$C$11,Param!$D$11,Param!$E$11))*100</f>
        <v>42</v>
      </c>
      <c r="U1992" s="3">
        <f>MAX(K1992-tarifest3($K$3,$A$3,Param!$B$10,Param!$C$10,Param!$D$10,Param!$E$10,Param!$B$11,Param!$C$11,Param!$D$11,Param!$E$11),0)</f>
        <v>73023</v>
      </c>
      <c r="V1992" s="3">
        <f t="shared" si="739"/>
        <v>36.843087790110999</v>
      </c>
      <c r="W1992" s="3">
        <f t="shared" si="740"/>
        <v>42</v>
      </c>
      <c r="X1992" s="3">
        <f>soli3grenz(K1992,$A$3,Param!$J$9,Param!$J$10,Param!$J$11)*100</f>
        <v>5.5</v>
      </c>
      <c r="Y1992" s="13">
        <f t="shared" si="727"/>
        <v>73023</v>
      </c>
      <c r="Z1992" s="3">
        <f t="shared" si="741"/>
        <v>36.843087790110999</v>
      </c>
      <c r="AA1992" s="13">
        <f t="shared" si="728"/>
        <v>42</v>
      </c>
      <c r="AB1992" s="13">
        <f t="shared" si="729"/>
        <v>-4948.8800000000047</v>
      </c>
      <c r="AC1992" s="13">
        <f t="shared" si="730"/>
        <v>-2.496912209889004</v>
      </c>
      <c r="AD1992" s="13">
        <f t="shared" si="731"/>
        <v>-2.3099999999999952</v>
      </c>
      <c r="AE1992" s="3">
        <f t="shared" si="732"/>
        <v>0</v>
      </c>
      <c r="AF1992" s="13">
        <f t="shared" si="745"/>
        <v>4948.8800000000047</v>
      </c>
      <c r="AG1992" s="13">
        <f t="shared" si="742"/>
        <v>2.496912209889004</v>
      </c>
      <c r="AH1992" s="13">
        <f t="shared" si="746"/>
        <v>2.496912209889004</v>
      </c>
    </row>
    <row r="1993" spans="1:34" x14ac:dyDescent="0.2">
      <c r="A1993" s="8">
        <f t="shared" si="743"/>
        <v>198300</v>
      </c>
      <c r="B1993" s="9">
        <f t="shared" si="744"/>
        <v>198.3</v>
      </c>
      <c r="C1993" s="13">
        <f>tarifest3(A1993,$A$3,Param!$B$5,Param!$C$5,Param!$D$5,Param!$E$5,Param!$B$6,Param!$C$6,Param!$D$6,Param!$E$6)</f>
        <v>73949</v>
      </c>
      <c r="D1993" s="3">
        <f t="shared" si="733"/>
        <v>37.291477559253657</v>
      </c>
      <c r="E1993" s="3">
        <f>tarifest3grenz(A1993,$A$3,Param!$B$5,Param!$C$5,Param!$D$5,Param!$E$5,Param!$B$6,Param!$C$6,Param!$D$6,Param!$E$6)*100</f>
        <v>42</v>
      </c>
      <c r="F1993" s="13">
        <f>soli3(C1993,$A$3,Param!$J$4,Param!$J$5,Param!$J$6)</f>
        <v>4067.19</v>
      </c>
      <c r="G1993" s="3">
        <f>soli3grenz(C1993,$A$3,Param!$J$4,Param!$J$5,Param!$J$6)*100</f>
        <v>5.5</v>
      </c>
      <c r="H1993" s="13">
        <f t="shared" si="724"/>
        <v>78016.19</v>
      </c>
      <c r="I1993" s="3">
        <f t="shared" si="747"/>
        <v>39.342506303580436</v>
      </c>
      <c r="J1993" s="13">
        <f t="shared" si="725"/>
        <v>44.309999999999995</v>
      </c>
      <c r="K1993" s="13">
        <f>tarifest3(A1993,$A$3,Param!$B$10,Param!$C$10,Param!$D$10,Param!$E$10,Param!$B$11,Param!$C$11,Param!$D$11,Param!$E$11)</f>
        <v>78295</v>
      </c>
      <c r="L1993" s="3">
        <f t="shared" si="734"/>
        <v>39.48310640443772</v>
      </c>
      <c r="M1993" s="3">
        <f>tarifest3grenz(A1993,$A$3,Param!$B$10,Param!$C$10,Param!$D$10,Param!$E$10,Param!$B$11,Param!$C$11,Param!$D$11,Param!$E$11)*100</f>
        <v>42</v>
      </c>
      <c r="N1993" s="3">
        <f t="shared" si="735"/>
        <v>63895</v>
      </c>
      <c r="O1993" s="3">
        <f t="shared" si="736"/>
        <v>32.221381744831064</v>
      </c>
      <c r="P1993" s="13">
        <f t="shared" si="726"/>
        <v>138810</v>
      </c>
      <c r="Q1993" s="13">
        <f t="shared" si="737"/>
        <v>0</v>
      </c>
      <c r="R1993" s="13">
        <f>tarifest3(A1993-$K$3,$A$3,Param!$B$10,Param!$C$10,Param!$D$10,Param!$E$10,Param!$B$11,Param!$C$11,Param!$D$11,Param!$E$11)</f>
        <v>69655</v>
      </c>
      <c r="S1993" s="3">
        <f t="shared" si="738"/>
        <v>35.126071608673726</v>
      </c>
      <c r="T1993" s="3">
        <f>IF(A1993&lt;$K$3,$K$2,tarifest3grenz(A1993-$K$3,$A$3,Param!$B$10,Param!$C$10,Param!$D$10,Param!$E$10,Param!$B$11,Param!$C$11,Param!$D$11,Param!$E$11))*100</f>
        <v>42</v>
      </c>
      <c r="U1993" s="3">
        <f>MAX(K1993-tarifest3($K$3,$A$3,Param!$B$10,Param!$C$10,Param!$D$10,Param!$E$10,Param!$B$11,Param!$C$11,Param!$D$11,Param!$E$11),0)</f>
        <v>73065</v>
      </c>
      <c r="V1993" s="3">
        <f t="shared" si="739"/>
        <v>36.845688350983359</v>
      </c>
      <c r="W1993" s="3">
        <f t="shared" si="740"/>
        <v>42</v>
      </c>
      <c r="X1993" s="3">
        <f>soli3grenz(K1993,$A$3,Param!$J$9,Param!$J$10,Param!$J$11)*100</f>
        <v>5.5</v>
      </c>
      <c r="Y1993" s="13">
        <f t="shared" si="727"/>
        <v>73065</v>
      </c>
      <c r="Z1993" s="3">
        <f t="shared" si="741"/>
        <v>36.845688350983359</v>
      </c>
      <c r="AA1993" s="13">
        <f t="shared" si="728"/>
        <v>42</v>
      </c>
      <c r="AB1993" s="13">
        <f t="shared" si="729"/>
        <v>-4951.1900000000023</v>
      </c>
      <c r="AC1993" s="13">
        <f t="shared" si="730"/>
        <v>-2.4968179525970768</v>
      </c>
      <c r="AD1993" s="13">
        <f t="shared" si="731"/>
        <v>-2.3099999999999952</v>
      </c>
      <c r="AE1993" s="3">
        <f t="shared" si="732"/>
        <v>0</v>
      </c>
      <c r="AF1993" s="13">
        <f t="shared" si="745"/>
        <v>4951.1900000000023</v>
      </c>
      <c r="AG1993" s="13">
        <f t="shared" si="742"/>
        <v>2.4968179525970768</v>
      </c>
      <c r="AH1993" s="13">
        <f t="shared" si="746"/>
        <v>2.4968179525970768</v>
      </c>
    </row>
    <row r="1994" spans="1:34" x14ac:dyDescent="0.2">
      <c r="A1994" s="8">
        <f t="shared" si="743"/>
        <v>198400</v>
      </c>
      <c r="B1994" s="9">
        <f t="shared" si="744"/>
        <v>198.4</v>
      </c>
      <c r="C1994" s="13">
        <f>tarifest3(A1994,$A$3,Param!$B$5,Param!$C$5,Param!$D$5,Param!$E$5,Param!$B$6,Param!$C$6,Param!$D$6,Param!$E$6)</f>
        <v>73991</v>
      </c>
      <c r="D1994" s="3">
        <f t="shared" si="733"/>
        <v>37.293850806451609</v>
      </c>
      <c r="E1994" s="3">
        <f>tarifest3grenz(A1994,$A$3,Param!$B$5,Param!$C$5,Param!$D$5,Param!$E$5,Param!$B$6,Param!$C$6,Param!$D$6,Param!$E$6)*100</f>
        <v>42</v>
      </c>
      <c r="F1994" s="13">
        <f>soli3(C1994,$A$3,Param!$J$4,Param!$J$5,Param!$J$6)</f>
        <v>4069.5</v>
      </c>
      <c r="G1994" s="3">
        <f>soli3grenz(C1994,$A$3,Param!$J$4,Param!$J$5,Param!$J$6)*100</f>
        <v>5.5</v>
      </c>
      <c r="H1994" s="13">
        <f t="shared" ref="H1994:H2057" si="748">+C1994+F1994</f>
        <v>78060.5</v>
      </c>
      <c r="I1994" s="3">
        <f t="shared" si="747"/>
        <v>39.34501008064516</v>
      </c>
      <c r="J1994" s="13">
        <f t="shared" ref="J1994:J2057" si="749">+E1994*(1+G1994/100)</f>
        <v>44.309999999999995</v>
      </c>
      <c r="K1994" s="13">
        <f>tarifest3(A1994,$A$3,Param!$B$10,Param!$C$10,Param!$D$10,Param!$E$10,Param!$B$11,Param!$C$11,Param!$D$11,Param!$E$11)</f>
        <v>78337</v>
      </c>
      <c r="L1994" s="3">
        <f t="shared" si="734"/>
        <v>39.484375</v>
      </c>
      <c r="M1994" s="3">
        <f>tarifest3grenz(A1994,$A$3,Param!$B$10,Param!$C$10,Param!$D$10,Param!$E$10,Param!$B$11,Param!$C$11,Param!$D$11,Param!$E$11)*100</f>
        <v>42</v>
      </c>
      <c r="N1994" s="3">
        <f t="shared" si="735"/>
        <v>63937</v>
      </c>
      <c r="O1994" s="3">
        <f t="shared" si="736"/>
        <v>32.226310483870968</v>
      </c>
      <c r="P1994" s="13">
        <f t="shared" ref="P1994:P2057" si="750">+A1994*$K$2</f>
        <v>138880</v>
      </c>
      <c r="Q1994" s="13">
        <f t="shared" si="737"/>
        <v>0</v>
      </c>
      <c r="R1994" s="13">
        <f>tarifest3(A1994-$K$3,$A$3,Param!$B$10,Param!$C$10,Param!$D$10,Param!$E$10,Param!$B$11,Param!$C$11,Param!$D$11,Param!$E$11)</f>
        <v>69697</v>
      </c>
      <c r="S1994" s="3">
        <f t="shared" si="738"/>
        <v>35.129536290322584</v>
      </c>
      <c r="T1994" s="3">
        <f>IF(A1994&lt;$K$3,$K$2,tarifest3grenz(A1994-$K$3,$A$3,Param!$B$10,Param!$C$10,Param!$D$10,Param!$E$10,Param!$B$11,Param!$C$11,Param!$D$11,Param!$E$11))*100</f>
        <v>42</v>
      </c>
      <c r="U1994" s="3">
        <f>MAX(K1994-tarifest3($K$3,$A$3,Param!$B$10,Param!$C$10,Param!$D$10,Param!$E$10,Param!$B$11,Param!$C$11,Param!$D$11,Param!$E$11),0)</f>
        <v>73107</v>
      </c>
      <c r="V1994" s="3">
        <f t="shared" si="739"/>
        <v>36.848286290322577</v>
      </c>
      <c r="W1994" s="3">
        <f t="shared" si="740"/>
        <v>42</v>
      </c>
      <c r="X1994" s="3">
        <f>soli3grenz(K1994,$A$3,Param!$J$9,Param!$J$10,Param!$J$11)*100</f>
        <v>5.5</v>
      </c>
      <c r="Y1994" s="13">
        <f t="shared" ref="Y1994:Y2057" si="751">IF($Y$4=0,N1994,IF($Y$4=1,Q1994+R1994,IF($Y$4=2,Q1994+U1994)))</f>
        <v>73107</v>
      </c>
      <c r="Z1994" s="3">
        <f t="shared" si="741"/>
        <v>36.848286290322577</v>
      </c>
      <c r="AA1994" s="13">
        <f t="shared" ref="AA1994:AA2057" si="752">IF($Y$4=0,M1994,IF($Y$4=1,T1994,IF($Y$4=2,W1994)))</f>
        <v>42</v>
      </c>
      <c r="AB1994" s="13">
        <f t="shared" ref="AB1994:AB2057" si="753">+Y1994-H1994</f>
        <v>-4953.5</v>
      </c>
      <c r="AC1994" s="13">
        <f t="shared" ref="AC1994:AC2057" si="754">+Z1994-I1994</f>
        <v>-2.4967237903225836</v>
      </c>
      <c r="AD1994" s="13">
        <f t="shared" ref="AD1994:AD2057" si="755">+AA1994-J1994</f>
        <v>-2.3099999999999952</v>
      </c>
      <c r="AE1994" s="3">
        <f t="shared" ref="AE1994:AE2057" si="756">+M1994-E1994</f>
        <v>0</v>
      </c>
      <c r="AF1994" s="13">
        <f t="shared" si="745"/>
        <v>4953.5</v>
      </c>
      <c r="AG1994" s="13">
        <f t="shared" si="742"/>
        <v>2.4967237903225836</v>
      </c>
      <c r="AH1994" s="13">
        <f t="shared" si="746"/>
        <v>2.4967237903225836</v>
      </c>
    </row>
    <row r="1995" spans="1:34" x14ac:dyDescent="0.2">
      <c r="A1995" s="8">
        <f t="shared" si="743"/>
        <v>198500</v>
      </c>
      <c r="B1995" s="9">
        <f t="shared" si="744"/>
        <v>198.5</v>
      </c>
      <c r="C1995" s="13">
        <f>tarifest3(A1995,$A$3,Param!$B$5,Param!$C$5,Param!$D$5,Param!$E$5,Param!$B$6,Param!$C$6,Param!$D$6,Param!$E$6)</f>
        <v>74033</v>
      </c>
      <c r="D1995" s="3">
        <f t="shared" ref="D1995:D2058" si="757">IF($A1995=0,0,C1995/$A1995*100)</f>
        <v>37.296221662468518</v>
      </c>
      <c r="E1995" s="3">
        <f>tarifest3grenz(A1995,$A$3,Param!$B$5,Param!$C$5,Param!$D$5,Param!$E$5,Param!$B$6,Param!$C$6,Param!$D$6,Param!$E$6)*100</f>
        <v>42</v>
      </c>
      <c r="F1995" s="13">
        <f>soli3(C1995,$A$3,Param!$J$4,Param!$J$5,Param!$J$6)</f>
        <v>4071.81</v>
      </c>
      <c r="G1995" s="3">
        <f>soli3grenz(C1995,$A$3,Param!$J$4,Param!$J$5,Param!$J$6)*100</f>
        <v>5.5</v>
      </c>
      <c r="H1995" s="13">
        <f t="shared" si="748"/>
        <v>78104.81</v>
      </c>
      <c r="I1995" s="3">
        <f t="shared" si="747"/>
        <v>39.347511335012591</v>
      </c>
      <c r="J1995" s="13">
        <f t="shared" si="749"/>
        <v>44.309999999999995</v>
      </c>
      <c r="K1995" s="13">
        <f>tarifest3(A1995,$A$3,Param!$B$10,Param!$C$10,Param!$D$10,Param!$E$10,Param!$B$11,Param!$C$11,Param!$D$11,Param!$E$11)</f>
        <v>78379</v>
      </c>
      <c r="L1995" s="3">
        <f t="shared" ref="L1995:L2058" si="758">IF($A1995=0,0,K1995/$A1995*100)</f>
        <v>39.485642317380353</v>
      </c>
      <c r="M1995" s="3">
        <f>tarifest3grenz(A1995,$A$3,Param!$B$10,Param!$C$10,Param!$D$10,Param!$E$10,Param!$B$11,Param!$C$11,Param!$D$11,Param!$E$11)*100</f>
        <v>42</v>
      </c>
      <c r="N1995" s="3">
        <f t="shared" ref="N1995:N2058" si="759">+K1995-$K$1</f>
        <v>63979</v>
      </c>
      <c r="O1995" s="3">
        <f t="shared" ref="O1995:O2058" si="760">IF($A1995=0,0,N1995/$A1995*100)</f>
        <v>32.231234256926946</v>
      </c>
      <c r="P1995" s="13">
        <f t="shared" si="750"/>
        <v>138950</v>
      </c>
      <c r="Q1995" s="13">
        <f t="shared" ref="Q1995:Q2058" si="761">MIN(P1995-$K$1,0)</f>
        <v>0</v>
      </c>
      <c r="R1995" s="13">
        <f>tarifest3(A1995-$K$3,$A$3,Param!$B$10,Param!$C$10,Param!$D$10,Param!$E$10,Param!$B$11,Param!$C$11,Param!$D$11,Param!$E$11)</f>
        <v>69739</v>
      </c>
      <c r="S1995" s="3">
        <f t="shared" ref="S1995:S2058" si="762">IF($A1995=0,0,(Q1995+R1995)/$A1995*100)</f>
        <v>35.132997481108312</v>
      </c>
      <c r="T1995" s="3">
        <f>IF(A1995&lt;$K$3,$K$2,tarifest3grenz(A1995-$K$3,$A$3,Param!$B$10,Param!$C$10,Param!$D$10,Param!$E$10,Param!$B$11,Param!$C$11,Param!$D$11,Param!$E$11))*100</f>
        <v>42</v>
      </c>
      <c r="U1995" s="3">
        <f>MAX(K1995-tarifest3($K$3,$A$3,Param!$B$10,Param!$C$10,Param!$D$10,Param!$E$10,Param!$B$11,Param!$C$11,Param!$D$11,Param!$E$11),0)</f>
        <v>73149</v>
      </c>
      <c r="V1995" s="3">
        <f t="shared" ref="V1995:V2058" si="763">IF($A1995=0,0,(Q1995+U1995)/$A1995*100)</f>
        <v>36.850881612090681</v>
      </c>
      <c r="W1995" s="3">
        <f t="shared" ref="W1995:W2058" si="764">IF(A1995&lt;$K$3,$K$2*100,M1995)</f>
        <v>42</v>
      </c>
      <c r="X1995" s="3">
        <f>soli3grenz(K1995,$A$3,Param!$J$9,Param!$J$10,Param!$J$11)*100</f>
        <v>5.5</v>
      </c>
      <c r="Y1995" s="13">
        <f t="shared" si="751"/>
        <v>73149</v>
      </c>
      <c r="Z1995" s="3">
        <f t="shared" ref="Z1995:Z2058" si="765">IF($A1995=0,0,Y1995/$A1995*100)</f>
        <v>36.850881612090681</v>
      </c>
      <c r="AA1995" s="13">
        <f t="shared" si="752"/>
        <v>42</v>
      </c>
      <c r="AB1995" s="13">
        <f t="shared" si="753"/>
        <v>-4955.8099999999977</v>
      </c>
      <c r="AC1995" s="13">
        <f t="shared" si="754"/>
        <v>-2.4966297229219094</v>
      </c>
      <c r="AD1995" s="13">
        <f t="shared" si="755"/>
        <v>-2.3099999999999952</v>
      </c>
      <c r="AE1995" s="3">
        <f t="shared" si="756"/>
        <v>0</v>
      </c>
      <c r="AF1995" s="13">
        <f t="shared" si="745"/>
        <v>4955.8099999999977</v>
      </c>
      <c r="AG1995" s="13">
        <f t="shared" ref="AG1995:AG2058" si="766">-AC1995</f>
        <v>2.4966297229219094</v>
      </c>
      <c r="AH1995" s="13">
        <f t="shared" si="746"/>
        <v>2.4966297229219094</v>
      </c>
    </row>
    <row r="1996" spans="1:34" x14ac:dyDescent="0.2">
      <c r="A1996" s="8">
        <f t="shared" ref="A1996:A2059" si="767">+A1995+100</f>
        <v>198600</v>
      </c>
      <c r="B1996" s="9">
        <f t="shared" si="744"/>
        <v>198.6</v>
      </c>
      <c r="C1996" s="13">
        <f>tarifest3(A1996,$A$3,Param!$B$5,Param!$C$5,Param!$D$5,Param!$E$5,Param!$B$6,Param!$C$6,Param!$D$6,Param!$E$6)</f>
        <v>74075</v>
      </c>
      <c r="D1996" s="3">
        <f t="shared" si="757"/>
        <v>37.298590130916416</v>
      </c>
      <c r="E1996" s="3">
        <f>tarifest3grenz(A1996,$A$3,Param!$B$5,Param!$C$5,Param!$D$5,Param!$E$5,Param!$B$6,Param!$C$6,Param!$D$6,Param!$E$6)*100</f>
        <v>42</v>
      </c>
      <c r="F1996" s="13">
        <f>soli3(C1996,$A$3,Param!$J$4,Param!$J$5,Param!$J$6)</f>
        <v>4074.12</v>
      </c>
      <c r="G1996" s="3">
        <f>soli3grenz(C1996,$A$3,Param!$J$4,Param!$J$5,Param!$J$6)*100</f>
        <v>5.5</v>
      </c>
      <c r="H1996" s="13">
        <f t="shared" si="748"/>
        <v>78149.119999999995</v>
      </c>
      <c r="I1996" s="3">
        <f t="shared" si="747"/>
        <v>39.350010070493454</v>
      </c>
      <c r="J1996" s="13">
        <f t="shared" si="749"/>
        <v>44.309999999999995</v>
      </c>
      <c r="K1996" s="13">
        <f>tarifest3(A1996,$A$3,Param!$B$10,Param!$C$10,Param!$D$10,Param!$E$10,Param!$B$11,Param!$C$11,Param!$D$11,Param!$E$11)</f>
        <v>78421</v>
      </c>
      <c r="L1996" s="3">
        <f t="shared" si="758"/>
        <v>39.486908358509567</v>
      </c>
      <c r="M1996" s="3">
        <f>tarifest3grenz(A1996,$A$3,Param!$B$10,Param!$C$10,Param!$D$10,Param!$E$10,Param!$B$11,Param!$C$11,Param!$D$11,Param!$E$11)*100</f>
        <v>42</v>
      </c>
      <c r="N1996" s="3">
        <f t="shared" si="759"/>
        <v>64021</v>
      </c>
      <c r="O1996" s="3">
        <f t="shared" si="760"/>
        <v>32.236153071500503</v>
      </c>
      <c r="P1996" s="13">
        <f t="shared" si="750"/>
        <v>139020</v>
      </c>
      <c r="Q1996" s="13">
        <f t="shared" si="761"/>
        <v>0</v>
      </c>
      <c r="R1996" s="13">
        <f>tarifest3(A1996-$K$3,$A$3,Param!$B$10,Param!$C$10,Param!$D$10,Param!$E$10,Param!$B$11,Param!$C$11,Param!$D$11,Param!$E$11)</f>
        <v>69781</v>
      </c>
      <c r="S1996" s="3">
        <f t="shared" si="762"/>
        <v>35.136455186304126</v>
      </c>
      <c r="T1996" s="3">
        <f>IF(A1996&lt;$K$3,$K$2,tarifest3grenz(A1996-$K$3,$A$3,Param!$B$10,Param!$C$10,Param!$D$10,Param!$E$10,Param!$B$11,Param!$C$11,Param!$D$11,Param!$E$11))*100</f>
        <v>42</v>
      </c>
      <c r="U1996" s="3">
        <f>MAX(K1996-tarifest3($K$3,$A$3,Param!$B$10,Param!$C$10,Param!$D$10,Param!$E$10,Param!$B$11,Param!$C$11,Param!$D$11,Param!$E$11),0)</f>
        <v>73191</v>
      </c>
      <c r="V1996" s="3">
        <f t="shared" si="763"/>
        <v>36.853474320241695</v>
      </c>
      <c r="W1996" s="3">
        <f t="shared" si="764"/>
        <v>42</v>
      </c>
      <c r="X1996" s="3">
        <f>soli3grenz(K1996,$A$3,Param!$J$9,Param!$J$10,Param!$J$11)*100</f>
        <v>5.5</v>
      </c>
      <c r="Y1996" s="13">
        <f t="shared" si="751"/>
        <v>73191</v>
      </c>
      <c r="Z1996" s="3">
        <f t="shared" si="765"/>
        <v>36.853474320241695</v>
      </c>
      <c r="AA1996" s="13">
        <f t="shared" si="752"/>
        <v>42</v>
      </c>
      <c r="AB1996" s="13">
        <f t="shared" si="753"/>
        <v>-4958.1199999999953</v>
      </c>
      <c r="AC1996" s="13">
        <f t="shared" si="754"/>
        <v>-2.4965357502517591</v>
      </c>
      <c r="AD1996" s="13">
        <f t="shared" si="755"/>
        <v>-2.3099999999999952</v>
      </c>
      <c r="AE1996" s="3">
        <f t="shared" si="756"/>
        <v>0</v>
      </c>
      <c r="AF1996" s="13">
        <f t="shared" si="745"/>
        <v>4958.1199999999953</v>
      </c>
      <c r="AG1996" s="13">
        <f t="shared" si="766"/>
        <v>2.4965357502517591</v>
      </c>
      <c r="AH1996" s="13">
        <f t="shared" si="746"/>
        <v>2.4965357502517591</v>
      </c>
    </row>
    <row r="1997" spans="1:34" x14ac:dyDescent="0.2">
      <c r="A1997" s="8">
        <f t="shared" si="767"/>
        <v>198700</v>
      </c>
      <c r="B1997" s="9">
        <f t="shared" si="744"/>
        <v>198.7</v>
      </c>
      <c r="C1997" s="13">
        <f>tarifest3(A1997,$A$3,Param!$B$5,Param!$C$5,Param!$D$5,Param!$E$5,Param!$B$6,Param!$C$6,Param!$D$6,Param!$E$6)</f>
        <v>74117</v>
      </c>
      <c r="D1997" s="3">
        <f t="shared" si="757"/>
        <v>37.300956215400099</v>
      </c>
      <c r="E1997" s="3">
        <f>tarifest3grenz(A1997,$A$3,Param!$B$5,Param!$C$5,Param!$D$5,Param!$E$5,Param!$B$6,Param!$C$6,Param!$D$6,Param!$E$6)*100</f>
        <v>42</v>
      </c>
      <c r="F1997" s="13">
        <f>soli3(C1997,$A$3,Param!$J$4,Param!$J$5,Param!$J$6)</f>
        <v>4076.43</v>
      </c>
      <c r="G1997" s="3">
        <f>soli3grenz(C1997,$A$3,Param!$J$4,Param!$J$5,Param!$J$6)*100</f>
        <v>5.5</v>
      </c>
      <c r="H1997" s="13">
        <f t="shared" si="748"/>
        <v>78193.429999999993</v>
      </c>
      <c r="I1997" s="3">
        <f t="shared" si="747"/>
        <v>39.352506290890787</v>
      </c>
      <c r="J1997" s="13">
        <f t="shared" si="749"/>
        <v>44.309999999999995</v>
      </c>
      <c r="K1997" s="13">
        <f>tarifest3(A1997,$A$3,Param!$B$10,Param!$C$10,Param!$D$10,Param!$E$10,Param!$B$11,Param!$C$11,Param!$D$11,Param!$E$11)</f>
        <v>78463</v>
      </c>
      <c r="L1997" s="3">
        <f t="shared" si="758"/>
        <v>39.488173125314546</v>
      </c>
      <c r="M1997" s="3">
        <f>tarifest3grenz(A1997,$A$3,Param!$B$10,Param!$C$10,Param!$D$10,Param!$E$10,Param!$B$11,Param!$C$11,Param!$D$11,Param!$E$11)*100</f>
        <v>42</v>
      </c>
      <c r="N1997" s="3">
        <f t="shared" si="759"/>
        <v>64063</v>
      </c>
      <c r="O1997" s="3">
        <f t="shared" si="760"/>
        <v>32.241066935078003</v>
      </c>
      <c r="P1997" s="13">
        <f t="shared" si="750"/>
        <v>139090</v>
      </c>
      <c r="Q1997" s="13">
        <f t="shared" si="761"/>
        <v>0</v>
      </c>
      <c r="R1997" s="13">
        <f>tarifest3(A1997-$K$3,$A$3,Param!$B$10,Param!$C$10,Param!$D$10,Param!$E$10,Param!$B$11,Param!$C$11,Param!$D$11,Param!$E$11)</f>
        <v>69823</v>
      </c>
      <c r="S1997" s="3">
        <f t="shared" si="762"/>
        <v>35.139909411172624</v>
      </c>
      <c r="T1997" s="3">
        <f>IF(A1997&lt;$K$3,$K$2,tarifest3grenz(A1997-$K$3,$A$3,Param!$B$10,Param!$C$10,Param!$D$10,Param!$E$10,Param!$B$11,Param!$C$11,Param!$D$11,Param!$E$11))*100</f>
        <v>42</v>
      </c>
      <c r="U1997" s="3">
        <f>MAX(K1997-tarifest3($K$3,$A$3,Param!$B$10,Param!$C$10,Param!$D$10,Param!$E$10,Param!$B$11,Param!$C$11,Param!$D$11,Param!$E$11),0)</f>
        <v>73233</v>
      </c>
      <c r="V1997" s="3">
        <f t="shared" si="763"/>
        <v>36.856064418721687</v>
      </c>
      <c r="W1997" s="3">
        <f t="shared" si="764"/>
        <v>42</v>
      </c>
      <c r="X1997" s="3">
        <f>soli3grenz(K1997,$A$3,Param!$J$9,Param!$J$10,Param!$J$11)*100</f>
        <v>5.5</v>
      </c>
      <c r="Y1997" s="13">
        <f t="shared" si="751"/>
        <v>73233</v>
      </c>
      <c r="Z1997" s="3">
        <f t="shared" si="765"/>
        <v>36.856064418721687</v>
      </c>
      <c r="AA1997" s="13">
        <f t="shared" si="752"/>
        <v>42</v>
      </c>
      <c r="AB1997" s="13">
        <f t="shared" si="753"/>
        <v>-4960.429999999993</v>
      </c>
      <c r="AC1997" s="13">
        <f t="shared" si="754"/>
        <v>-2.4964418721691004</v>
      </c>
      <c r="AD1997" s="13">
        <f t="shared" si="755"/>
        <v>-2.3099999999999952</v>
      </c>
      <c r="AE1997" s="3">
        <f t="shared" si="756"/>
        <v>0</v>
      </c>
      <c r="AF1997" s="13">
        <f t="shared" si="745"/>
        <v>4960.429999999993</v>
      </c>
      <c r="AG1997" s="13">
        <f t="shared" si="766"/>
        <v>2.4964418721691004</v>
      </c>
      <c r="AH1997" s="13">
        <f t="shared" si="746"/>
        <v>2.4964418721691004</v>
      </c>
    </row>
    <row r="1998" spans="1:34" x14ac:dyDescent="0.2">
      <c r="A1998" s="8">
        <f t="shared" si="767"/>
        <v>198800</v>
      </c>
      <c r="B1998" s="9">
        <f t="shared" si="744"/>
        <v>198.8</v>
      </c>
      <c r="C1998" s="13">
        <f>tarifest3(A1998,$A$3,Param!$B$5,Param!$C$5,Param!$D$5,Param!$E$5,Param!$B$6,Param!$C$6,Param!$D$6,Param!$E$6)</f>
        <v>74159</v>
      </c>
      <c r="D1998" s="3">
        <f t="shared" si="757"/>
        <v>37.303319919517101</v>
      </c>
      <c r="E1998" s="3">
        <f>tarifest3grenz(A1998,$A$3,Param!$B$5,Param!$C$5,Param!$D$5,Param!$E$5,Param!$B$6,Param!$C$6,Param!$D$6,Param!$E$6)*100</f>
        <v>42</v>
      </c>
      <c r="F1998" s="13">
        <f>soli3(C1998,$A$3,Param!$J$4,Param!$J$5,Param!$J$6)</f>
        <v>4078.74</v>
      </c>
      <c r="G1998" s="3">
        <f>soli3grenz(C1998,$A$3,Param!$J$4,Param!$J$5,Param!$J$6)*100</f>
        <v>5.5</v>
      </c>
      <c r="H1998" s="13">
        <f t="shared" si="748"/>
        <v>78237.740000000005</v>
      </c>
      <c r="I1998" s="3">
        <f t="shared" si="747"/>
        <v>39.355000000000004</v>
      </c>
      <c r="J1998" s="13">
        <f t="shared" si="749"/>
        <v>44.309999999999995</v>
      </c>
      <c r="K1998" s="13">
        <f>tarifest3(A1998,$A$3,Param!$B$10,Param!$C$10,Param!$D$10,Param!$E$10,Param!$B$11,Param!$C$11,Param!$D$11,Param!$E$11)</f>
        <v>78505</v>
      </c>
      <c r="L1998" s="3">
        <f t="shared" si="758"/>
        <v>39.489436619718312</v>
      </c>
      <c r="M1998" s="3">
        <f>tarifest3grenz(A1998,$A$3,Param!$B$10,Param!$C$10,Param!$D$10,Param!$E$10,Param!$B$11,Param!$C$11,Param!$D$11,Param!$E$11)*100</f>
        <v>42</v>
      </c>
      <c r="N1998" s="3">
        <f t="shared" si="759"/>
        <v>64105</v>
      </c>
      <c r="O1998" s="3">
        <f t="shared" si="760"/>
        <v>32.245975855130787</v>
      </c>
      <c r="P1998" s="13">
        <f t="shared" si="750"/>
        <v>139160</v>
      </c>
      <c r="Q1998" s="13">
        <f t="shared" si="761"/>
        <v>0</v>
      </c>
      <c r="R1998" s="13">
        <f>tarifest3(A1998-$K$3,$A$3,Param!$B$10,Param!$C$10,Param!$D$10,Param!$E$10,Param!$B$11,Param!$C$11,Param!$D$11,Param!$E$11)</f>
        <v>69865</v>
      </c>
      <c r="S1998" s="3">
        <f t="shared" si="762"/>
        <v>35.143360160965798</v>
      </c>
      <c r="T1998" s="3">
        <f>IF(A1998&lt;$K$3,$K$2,tarifest3grenz(A1998-$K$3,$A$3,Param!$B$10,Param!$C$10,Param!$D$10,Param!$E$10,Param!$B$11,Param!$C$11,Param!$D$11,Param!$E$11))*100</f>
        <v>42</v>
      </c>
      <c r="U1998" s="3">
        <f>MAX(K1998-tarifest3($K$3,$A$3,Param!$B$10,Param!$C$10,Param!$D$10,Param!$E$10,Param!$B$11,Param!$C$11,Param!$D$11,Param!$E$11),0)</f>
        <v>73275</v>
      </c>
      <c r="V1998" s="3">
        <f t="shared" si="763"/>
        <v>36.858651911468812</v>
      </c>
      <c r="W1998" s="3">
        <f t="shared" si="764"/>
        <v>42</v>
      </c>
      <c r="X1998" s="3">
        <f>soli3grenz(K1998,$A$3,Param!$J$9,Param!$J$10,Param!$J$11)*100</f>
        <v>5.5</v>
      </c>
      <c r="Y1998" s="13">
        <f t="shared" si="751"/>
        <v>73275</v>
      </c>
      <c r="Z1998" s="3">
        <f t="shared" si="765"/>
        <v>36.858651911468812</v>
      </c>
      <c r="AA1998" s="13">
        <f t="shared" si="752"/>
        <v>42</v>
      </c>
      <c r="AB1998" s="13">
        <f t="shared" si="753"/>
        <v>-4962.7400000000052</v>
      </c>
      <c r="AC1998" s="13">
        <f t="shared" si="754"/>
        <v>-2.4963480885311924</v>
      </c>
      <c r="AD1998" s="13">
        <f t="shared" si="755"/>
        <v>-2.3099999999999952</v>
      </c>
      <c r="AE1998" s="3">
        <f t="shared" si="756"/>
        <v>0</v>
      </c>
      <c r="AF1998" s="13">
        <f t="shared" si="745"/>
        <v>4962.7400000000052</v>
      </c>
      <c r="AG1998" s="13">
        <f t="shared" si="766"/>
        <v>2.4963480885311924</v>
      </c>
      <c r="AH1998" s="13">
        <f t="shared" si="746"/>
        <v>2.4963480885311924</v>
      </c>
    </row>
    <row r="1999" spans="1:34" x14ac:dyDescent="0.2">
      <c r="A1999" s="8">
        <f t="shared" si="767"/>
        <v>198900</v>
      </c>
      <c r="B1999" s="9">
        <f t="shared" si="744"/>
        <v>198.9</v>
      </c>
      <c r="C1999" s="13">
        <f>tarifest3(A1999,$A$3,Param!$B$5,Param!$C$5,Param!$D$5,Param!$E$5,Param!$B$6,Param!$C$6,Param!$D$6,Param!$E$6)</f>
        <v>74201</v>
      </c>
      <c r="D1999" s="3">
        <f t="shared" si="757"/>
        <v>37.305681246857716</v>
      </c>
      <c r="E1999" s="3">
        <f>tarifest3grenz(A1999,$A$3,Param!$B$5,Param!$C$5,Param!$D$5,Param!$E$5,Param!$B$6,Param!$C$6,Param!$D$6,Param!$E$6)*100</f>
        <v>42</v>
      </c>
      <c r="F1999" s="13">
        <f>soli3(C1999,$A$3,Param!$J$4,Param!$J$5,Param!$J$6)</f>
        <v>4081.05</v>
      </c>
      <c r="G1999" s="3">
        <f>soli3grenz(C1999,$A$3,Param!$J$4,Param!$J$5,Param!$J$6)*100</f>
        <v>5.5</v>
      </c>
      <c r="H1999" s="13">
        <f t="shared" si="748"/>
        <v>78282.05</v>
      </c>
      <c r="I1999" s="3">
        <f t="shared" si="747"/>
        <v>39.357491201608852</v>
      </c>
      <c r="J1999" s="13">
        <f t="shared" si="749"/>
        <v>44.309999999999995</v>
      </c>
      <c r="K1999" s="13">
        <f>tarifest3(A1999,$A$3,Param!$B$10,Param!$C$10,Param!$D$10,Param!$E$10,Param!$B$11,Param!$C$11,Param!$D$11,Param!$E$11)</f>
        <v>78547</v>
      </c>
      <c r="L1999" s="3">
        <f t="shared" si="758"/>
        <v>39.490698843640018</v>
      </c>
      <c r="M1999" s="3">
        <f>tarifest3grenz(A1999,$A$3,Param!$B$10,Param!$C$10,Param!$D$10,Param!$E$10,Param!$B$11,Param!$C$11,Param!$D$11,Param!$E$11)*100</f>
        <v>42</v>
      </c>
      <c r="N1999" s="3">
        <f t="shared" si="759"/>
        <v>64147</v>
      </c>
      <c r="O1999" s="3">
        <f t="shared" si="760"/>
        <v>32.250879839115129</v>
      </c>
      <c r="P1999" s="13">
        <f t="shared" si="750"/>
        <v>139230</v>
      </c>
      <c r="Q1999" s="13">
        <f t="shared" si="761"/>
        <v>0</v>
      </c>
      <c r="R1999" s="13">
        <f>tarifest3(A1999-$K$3,$A$3,Param!$B$10,Param!$C$10,Param!$D$10,Param!$E$10,Param!$B$11,Param!$C$11,Param!$D$11,Param!$E$11)</f>
        <v>69907</v>
      </c>
      <c r="S1999" s="3">
        <f t="shared" si="762"/>
        <v>35.146807440925087</v>
      </c>
      <c r="T1999" s="3">
        <f>IF(A1999&lt;$K$3,$K$2,tarifest3grenz(A1999-$K$3,$A$3,Param!$B$10,Param!$C$10,Param!$D$10,Param!$E$10,Param!$B$11,Param!$C$11,Param!$D$11,Param!$E$11))*100</f>
        <v>42</v>
      </c>
      <c r="U1999" s="3">
        <f>MAX(K1999-tarifest3($K$3,$A$3,Param!$B$10,Param!$C$10,Param!$D$10,Param!$E$10,Param!$B$11,Param!$C$11,Param!$D$11,Param!$E$11),0)</f>
        <v>73317</v>
      </c>
      <c r="V1999" s="3">
        <f t="shared" si="763"/>
        <v>36.861236802413273</v>
      </c>
      <c r="W1999" s="3">
        <f t="shared" si="764"/>
        <v>42</v>
      </c>
      <c r="X1999" s="3">
        <f>soli3grenz(K1999,$A$3,Param!$J$9,Param!$J$10,Param!$J$11)*100</f>
        <v>5.5</v>
      </c>
      <c r="Y1999" s="13">
        <f t="shared" si="751"/>
        <v>73317</v>
      </c>
      <c r="Z1999" s="3">
        <f t="shared" si="765"/>
        <v>36.861236802413273</v>
      </c>
      <c r="AA1999" s="13">
        <f t="shared" si="752"/>
        <v>42</v>
      </c>
      <c r="AB1999" s="13">
        <f t="shared" si="753"/>
        <v>-4965.0500000000029</v>
      </c>
      <c r="AC1999" s="13">
        <f t="shared" si="754"/>
        <v>-2.4962543991955783</v>
      </c>
      <c r="AD1999" s="13">
        <f t="shared" si="755"/>
        <v>-2.3099999999999952</v>
      </c>
      <c r="AE1999" s="3">
        <f t="shared" si="756"/>
        <v>0</v>
      </c>
      <c r="AF1999" s="13">
        <f t="shared" si="745"/>
        <v>4965.0500000000029</v>
      </c>
      <c r="AG1999" s="13">
        <f t="shared" si="766"/>
        <v>2.4962543991955783</v>
      </c>
      <c r="AH1999" s="13">
        <f t="shared" si="746"/>
        <v>2.4962543991955783</v>
      </c>
    </row>
    <row r="2000" spans="1:34" x14ac:dyDescent="0.2">
      <c r="A2000" s="8">
        <f t="shared" si="767"/>
        <v>199000</v>
      </c>
      <c r="B2000" s="9">
        <f t="shared" si="744"/>
        <v>199</v>
      </c>
      <c r="C2000" s="13">
        <f>tarifest3(A2000,$A$3,Param!$B$5,Param!$C$5,Param!$D$5,Param!$E$5,Param!$B$6,Param!$C$6,Param!$D$6,Param!$E$6)</f>
        <v>74243</v>
      </c>
      <c r="D2000" s="3">
        <f t="shared" si="757"/>
        <v>37.308040201005028</v>
      </c>
      <c r="E2000" s="3">
        <f>tarifest3grenz(A2000,$A$3,Param!$B$5,Param!$C$5,Param!$D$5,Param!$E$5,Param!$B$6,Param!$C$6,Param!$D$6,Param!$E$6)*100</f>
        <v>42</v>
      </c>
      <c r="F2000" s="13">
        <f>soli3(C2000,$A$3,Param!$J$4,Param!$J$5,Param!$J$6)</f>
        <v>4083.36</v>
      </c>
      <c r="G2000" s="3">
        <f>soli3grenz(C2000,$A$3,Param!$J$4,Param!$J$5,Param!$J$6)*100</f>
        <v>5.5</v>
      </c>
      <c r="H2000" s="13">
        <f t="shared" si="748"/>
        <v>78326.36</v>
      </c>
      <c r="I2000" s="3">
        <f t="shared" si="747"/>
        <v>39.359979899497489</v>
      </c>
      <c r="J2000" s="13">
        <f t="shared" si="749"/>
        <v>44.309999999999995</v>
      </c>
      <c r="K2000" s="13">
        <f>tarifest3(A2000,$A$3,Param!$B$10,Param!$C$10,Param!$D$10,Param!$E$10,Param!$B$11,Param!$C$11,Param!$D$11,Param!$E$11)</f>
        <v>78589</v>
      </c>
      <c r="L2000" s="3">
        <f t="shared" si="758"/>
        <v>39.491959798994976</v>
      </c>
      <c r="M2000" s="3">
        <f>tarifest3grenz(A2000,$A$3,Param!$B$10,Param!$C$10,Param!$D$10,Param!$E$10,Param!$B$11,Param!$C$11,Param!$D$11,Param!$E$11)*100</f>
        <v>42</v>
      </c>
      <c r="N2000" s="3">
        <f t="shared" si="759"/>
        <v>64189</v>
      </c>
      <c r="O2000" s="3">
        <f t="shared" si="760"/>
        <v>32.255778894472364</v>
      </c>
      <c r="P2000" s="13">
        <f t="shared" si="750"/>
        <v>139300</v>
      </c>
      <c r="Q2000" s="13">
        <f t="shared" si="761"/>
        <v>0</v>
      </c>
      <c r="R2000" s="13">
        <f>tarifest3(A2000-$K$3,$A$3,Param!$B$10,Param!$C$10,Param!$D$10,Param!$E$10,Param!$B$11,Param!$C$11,Param!$D$11,Param!$E$11)</f>
        <v>69949</v>
      </c>
      <c r="S2000" s="3">
        <f t="shared" si="762"/>
        <v>35.150251256281408</v>
      </c>
      <c r="T2000" s="3">
        <f>IF(A2000&lt;$K$3,$K$2,tarifest3grenz(A2000-$K$3,$A$3,Param!$B$10,Param!$C$10,Param!$D$10,Param!$E$10,Param!$B$11,Param!$C$11,Param!$D$11,Param!$E$11))*100</f>
        <v>42</v>
      </c>
      <c r="U2000" s="3">
        <f>MAX(K2000-tarifest3($K$3,$A$3,Param!$B$10,Param!$C$10,Param!$D$10,Param!$E$10,Param!$B$11,Param!$C$11,Param!$D$11,Param!$E$11),0)</f>
        <v>73359</v>
      </c>
      <c r="V2000" s="3">
        <f t="shared" si="763"/>
        <v>36.863819095477382</v>
      </c>
      <c r="W2000" s="3">
        <f t="shared" si="764"/>
        <v>42</v>
      </c>
      <c r="X2000" s="3">
        <f>soli3grenz(K2000,$A$3,Param!$J$9,Param!$J$10,Param!$J$11)*100</f>
        <v>5.5</v>
      </c>
      <c r="Y2000" s="13">
        <f t="shared" si="751"/>
        <v>73359</v>
      </c>
      <c r="Z2000" s="3">
        <f t="shared" si="765"/>
        <v>36.863819095477382</v>
      </c>
      <c r="AA2000" s="13">
        <f t="shared" si="752"/>
        <v>42</v>
      </c>
      <c r="AB2000" s="13">
        <f t="shared" si="753"/>
        <v>-4967.3600000000006</v>
      </c>
      <c r="AC2000" s="13">
        <f t="shared" si="754"/>
        <v>-2.4961608040201071</v>
      </c>
      <c r="AD2000" s="13">
        <f t="shared" si="755"/>
        <v>-2.3099999999999952</v>
      </c>
      <c r="AE2000" s="3">
        <f t="shared" si="756"/>
        <v>0</v>
      </c>
      <c r="AF2000" s="13">
        <f t="shared" si="745"/>
        <v>4967.3600000000006</v>
      </c>
      <c r="AG2000" s="13">
        <f t="shared" si="766"/>
        <v>2.4961608040201071</v>
      </c>
      <c r="AH2000" s="13">
        <f t="shared" si="746"/>
        <v>2.4961608040201071</v>
      </c>
    </row>
    <row r="2001" spans="1:34" x14ac:dyDescent="0.2">
      <c r="A2001" s="8">
        <f t="shared" si="767"/>
        <v>199100</v>
      </c>
      <c r="B2001" s="9">
        <f t="shared" si="744"/>
        <v>199.1</v>
      </c>
      <c r="C2001" s="13">
        <f>tarifest3(A2001,$A$3,Param!$B$5,Param!$C$5,Param!$D$5,Param!$E$5,Param!$B$6,Param!$C$6,Param!$D$6,Param!$E$6)</f>
        <v>74285</v>
      </c>
      <c r="D2001" s="3">
        <f t="shared" si="757"/>
        <v>37.310396785534905</v>
      </c>
      <c r="E2001" s="3">
        <f>tarifest3grenz(A2001,$A$3,Param!$B$5,Param!$C$5,Param!$D$5,Param!$E$5,Param!$B$6,Param!$C$6,Param!$D$6,Param!$E$6)*100</f>
        <v>42</v>
      </c>
      <c r="F2001" s="13">
        <f>soli3(C2001,$A$3,Param!$J$4,Param!$J$5,Param!$J$6)</f>
        <v>4085.67</v>
      </c>
      <c r="G2001" s="3">
        <f>soli3grenz(C2001,$A$3,Param!$J$4,Param!$J$5,Param!$J$6)*100</f>
        <v>5.5</v>
      </c>
      <c r="H2001" s="13">
        <f t="shared" si="748"/>
        <v>78370.67</v>
      </c>
      <c r="I2001" s="3">
        <f t="shared" si="747"/>
        <v>39.362466097438471</v>
      </c>
      <c r="J2001" s="13">
        <f t="shared" si="749"/>
        <v>44.309999999999995</v>
      </c>
      <c r="K2001" s="13">
        <f>tarifest3(A2001,$A$3,Param!$B$10,Param!$C$10,Param!$D$10,Param!$E$10,Param!$B$11,Param!$C$11,Param!$D$11,Param!$E$11)</f>
        <v>78631</v>
      </c>
      <c r="L2001" s="3">
        <f t="shared" si="758"/>
        <v>39.493219487694624</v>
      </c>
      <c r="M2001" s="3">
        <f>tarifest3grenz(A2001,$A$3,Param!$B$10,Param!$C$10,Param!$D$10,Param!$E$10,Param!$B$11,Param!$C$11,Param!$D$11,Param!$E$11)*100</f>
        <v>42</v>
      </c>
      <c r="N2001" s="3">
        <f t="shared" si="759"/>
        <v>64231</v>
      </c>
      <c r="O2001" s="3">
        <f t="shared" si="760"/>
        <v>32.26067302862883</v>
      </c>
      <c r="P2001" s="13">
        <f t="shared" si="750"/>
        <v>139370</v>
      </c>
      <c r="Q2001" s="13">
        <f t="shared" si="761"/>
        <v>0</v>
      </c>
      <c r="R2001" s="13">
        <f>tarifest3(A2001-$K$3,$A$3,Param!$B$10,Param!$C$10,Param!$D$10,Param!$E$10,Param!$B$11,Param!$C$11,Param!$D$11,Param!$E$11)</f>
        <v>69991</v>
      </c>
      <c r="S2001" s="3">
        <f t="shared" si="762"/>
        <v>35.153691612255152</v>
      </c>
      <c r="T2001" s="3">
        <f>IF(A2001&lt;$K$3,$K$2,tarifest3grenz(A2001-$K$3,$A$3,Param!$B$10,Param!$C$10,Param!$D$10,Param!$E$10,Param!$B$11,Param!$C$11,Param!$D$11,Param!$E$11))*100</f>
        <v>42</v>
      </c>
      <c r="U2001" s="3">
        <f>MAX(K2001-tarifest3($K$3,$A$3,Param!$B$10,Param!$C$10,Param!$D$10,Param!$E$10,Param!$B$11,Param!$C$11,Param!$D$11,Param!$E$11),0)</f>
        <v>73401</v>
      </c>
      <c r="V2001" s="3">
        <f t="shared" si="763"/>
        <v>36.866398794575588</v>
      </c>
      <c r="W2001" s="3">
        <f t="shared" si="764"/>
        <v>42</v>
      </c>
      <c r="X2001" s="3">
        <f>soli3grenz(K2001,$A$3,Param!$J$9,Param!$J$10,Param!$J$11)*100</f>
        <v>5.5</v>
      </c>
      <c r="Y2001" s="13">
        <f t="shared" si="751"/>
        <v>73401</v>
      </c>
      <c r="Z2001" s="3">
        <f t="shared" si="765"/>
        <v>36.866398794575588</v>
      </c>
      <c r="AA2001" s="13">
        <f t="shared" si="752"/>
        <v>42</v>
      </c>
      <c r="AB2001" s="13">
        <f t="shared" si="753"/>
        <v>-4969.6699999999983</v>
      </c>
      <c r="AC2001" s="13">
        <f t="shared" si="754"/>
        <v>-2.4960673028628833</v>
      </c>
      <c r="AD2001" s="13">
        <f t="shared" si="755"/>
        <v>-2.3099999999999952</v>
      </c>
      <c r="AE2001" s="3">
        <f t="shared" si="756"/>
        <v>0</v>
      </c>
      <c r="AF2001" s="13">
        <f t="shared" si="745"/>
        <v>4969.6699999999983</v>
      </c>
      <c r="AG2001" s="13">
        <f t="shared" si="766"/>
        <v>2.4960673028628833</v>
      </c>
      <c r="AH2001" s="13">
        <f t="shared" si="746"/>
        <v>2.4960673028628833</v>
      </c>
    </row>
    <row r="2002" spans="1:34" x14ac:dyDescent="0.2">
      <c r="A2002" s="8">
        <f t="shared" si="767"/>
        <v>199200</v>
      </c>
      <c r="B2002" s="9">
        <f t="shared" si="744"/>
        <v>199.2</v>
      </c>
      <c r="C2002" s="13">
        <f>tarifest3(A2002,$A$3,Param!$B$5,Param!$C$5,Param!$D$5,Param!$E$5,Param!$B$6,Param!$C$6,Param!$D$6,Param!$E$6)</f>
        <v>74327</v>
      </c>
      <c r="D2002" s="3">
        <f t="shared" si="757"/>
        <v>37.312751004016064</v>
      </c>
      <c r="E2002" s="3">
        <f>tarifest3grenz(A2002,$A$3,Param!$B$5,Param!$C$5,Param!$D$5,Param!$E$5,Param!$B$6,Param!$C$6,Param!$D$6,Param!$E$6)*100</f>
        <v>42</v>
      </c>
      <c r="F2002" s="13">
        <f>soli3(C2002,$A$3,Param!$J$4,Param!$J$5,Param!$J$6)</f>
        <v>4087.98</v>
      </c>
      <c r="G2002" s="3">
        <f>soli3grenz(C2002,$A$3,Param!$J$4,Param!$J$5,Param!$J$6)*100</f>
        <v>5.5</v>
      </c>
      <c r="H2002" s="13">
        <f t="shared" si="748"/>
        <v>78414.98</v>
      </c>
      <c r="I2002" s="3">
        <f t="shared" si="747"/>
        <v>39.364949799196786</v>
      </c>
      <c r="J2002" s="13">
        <f t="shared" si="749"/>
        <v>44.309999999999995</v>
      </c>
      <c r="K2002" s="13">
        <f>tarifest3(A2002,$A$3,Param!$B$10,Param!$C$10,Param!$D$10,Param!$E$10,Param!$B$11,Param!$C$11,Param!$D$11,Param!$E$11)</f>
        <v>78673</v>
      </c>
      <c r="L2002" s="3">
        <f t="shared" si="758"/>
        <v>39.494477911646584</v>
      </c>
      <c r="M2002" s="3">
        <f>tarifest3grenz(A2002,$A$3,Param!$B$10,Param!$C$10,Param!$D$10,Param!$E$10,Param!$B$11,Param!$C$11,Param!$D$11,Param!$E$11)*100</f>
        <v>42</v>
      </c>
      <c r="N2002" s="3">
        <f t="shared" si="759"/>
        <v>64273</v>
      </c>
      <c r="O2002" s="3">
        <f t="shared" si="760"/>
        <v>32.265562248995984</v>
      </c>
      <c r="P2002" s="13">
        <f t="shared" si="750"/>
        <v>139440</v>
      </c>
      <c r="Q2002" s="13">
        <f t="shared" si="761"/>
        <v>0</v>
      </c>
      <c r="R2002" s="13">
        <f>tarifest3(A2002-$K$3,$A$3,Param!$B$10,Param!$C$10,Param!$D$10,Param!$E$10,Param!$B$11,Param!$C$11,Param!$D$11,Param!$E$11)</f>
        <v>70033</v>
      </c>
      <c r="S2002" s="3">
        <f t="shared" si="762"/>
        <v>35.157128514056225</v>
      </c>
      <c r="T2002" s="3">
        <f>IF(A2002&lt;$K$3,$K$2,tarifest3grenz(A2002-$K$3,$A$3,Param!$B$10,Param!$C$10,Param!$D$10,Param!$E$10,Param!$B$11,Param!$C$11,Param!$D$11,Param!$E$11))*100</f>
        <v>42</v>
      </c>
      <c r="U2002" s="3">
        <f>MAX(K2002-tarifest3($K$3,$A$3,Param!$B$10,Param!$C$10,Param!$D$10,Param!$E$10,Param!$B$11,Param!$C$11,Param!$D$11,Param!$E$11),0)</f>
        <v>73443</v>
      </c>
      <c r="V2002" s="3">
        <f t="shared" si="763"/>
        <v>36.868975903614462</v>
      </c>
      <c r="W2002" s="3">
        <f t="shared" si="764"/>
        <v>42</v>
      </c>
      <c r="X2002" s="3">
        <f>soli3grenz(K2002,$A$3,Param!$J$9,Param!$J$10,Param!$J$11)*100</f>
        <v>5.5</v>
      </c>
      <c r="Y2002" s="13">
        <f t="shared" si="751"/>
        <v>73443</v>
      </c>
      <c r="Z2002" s="3">
        <f t="shared" si="765"/>
        <v>36.868975903614462</v>
      </c>
      <c r="AA2002" s="13">
        <f t="shared" si="752"/>
        <v>42</v>
      </c>
      <c r="AB2002" s="13">
        <f t="shared" si="753"/>
        <v>-4971.9799999999959</v>
      </c>
      <c r="AC2002" s="13">
        <f t="shared" si="754"/>
        <v>-2.4959738955823241</v>
      </c>
      <c r="AD2002" s="13">
        <f t="shared" si="755"/>
        <v>-2.3099999999999952</v>
      </c>
      <c r="AE2002" s="3">
        <f t="shared" si="756"/>
        <v>0</v>
      </c>
      <c r="AF2002" s="13">
        <f t="shared" si="745"/>
        <v>4971.9799999999959</v>
      </c>
      <c r="AG2002" s="13">
        <f t="shared" si="766"/>
        <v>2.4959738955823241</v>
      </c>
      <c r="AH2002" s="13">
        <f t="shared" si="746"/>
        <v>2.4959738955823241</v>
      </c>
    </row>
    <row r="2003" spans="1:34" x14ac:dyDescent="0.2">
      <c r="A2003" s="8">
        <f t="shared" si="767"/>
        <v>199300</v>
      </c>
      <c r="B2003" s="9">
        <f t="shared" si="744"/>
        <v>199.3</v>
      </c>
      <c r="C2003" s="13">
        <f>tarifest3(A2003,$A$3,Param!$B$5,Param!$C$5,Param!$D$5,Param!$E$5,Param!$B$6,Param!$C$6,Param!$D$6,Param!$E$6)</f>
        <v>74369</v>
      </c>
      <c r="D2003" s="3">
        <f t="shared" si="757"/>
        <v>37.315102860010036</v>
      </c>
      <c r="E2003" s="3">
        <f>tarifest3grenz(A2003,$A$3,Param!$B$5,Param!$C$5,Param!$D$5,Param!$E$5,Param!$B$6,Param!$C$6,Param!$D$6,Param!$E$6)*100</f>
        <v>42</v>
      </c>
      <c r="F2003" s="13">
        <f>soli3(C2003,$A$3,Param!$J$4,Param!$J$5,Param!$J$6)</f>
        <v>4090.29</v>
      </c>
      <c r="G2003" s="3">
        <f>soli3grenz(C2003,$A$3,Param!$J$4,Param!$J$5,Param!$J$6)*100</f>
        <v>5.5</v>
      </c>
      <c r="H2003" s="13">
        <f t="shared" si="748"/>
        <v>78459.289999999994</v>
      </c>
      <c r="I2003" s="3">
        <f t="shared" si="747"/>
        <v>39.367431008529849</v>
      </c>
      <c r="J2003" s="13">
        <f t="shared" si="749"/>
        <v>44.309999999999995</v>
      </c>
      <c r="K2003" s="13">
        <f>tarifest3(A2003,$A$3,Param!$B$10,Param!$C$10,Param!$D$10,Param!$E$10,Param!$B$11,Param!$C$11,Param!$D$11,Param!$E$11)</f>
        <v>78715</v>
      </c>
      <c r="L2003" s="3">
        <f t="shared" si="758"/>
        <v>39.495735072754641</v>
      </c>
      <c r="M2003" s="3">
        <f>tarifest3grenz(A2003,$A$3,Param!$B$10,Param!$C$10,Param!$D$10,Param!$E$10,Param!$B$11,Param!$C$11,Param!$D$11,Param!$E$11)*100</f>
        <v>42</v>
      </c>
      <c r="N2003" s="3">
        <f t="shared" si="759"/>
        <v>64315</v>
      </c>
      <c r="O2003" s="3">
        <f t="shared" si="760"/>
        <v>32.270446562970392</v>
      </c>
      <c r="P2003" s="13">
        <f t="shared" si="750"/>
        <v>139510</v>
      </c>
      <c r="Q2003" s="13">
        <f t="shared" si="761"/>
        <v>0</v>
      </c>
      <c r="R2003" s="13">
        <f>tarifest3(A2003-$K$3,$A$3,Param!$B$10,Param!$C$10,Param!$D$10,Param!$E$10,Param!$B$11,Param!$C$11,Param!$D$11,Param!$E$11)</f>
        <v>70075</v>
      </c>
      <c r="S2003" s="3">
        <f t="shared" si="762"/>
        <v>35.160561966884096</v>
      </c>
      <c r="T2003" s="3">
        <f>IF(A2003&lt;$K$3,$K$2,tarifest3grenz(A2003-$K$3,$A$3,Param!$B$10,Param!$C$10,Param!$D$10,Param!$E$10,Param!$B$11,Param!$C$11,Param!$D$11,Param!$E$11))*100</f>
        <v>42</v>
      </c>
      <c r="U2003" s="3">
        <f>MAX(K2003-tarifest3($K$3,$A$3,Param!$B$10,Param!$C$10,Param!$D$10,Param!$E$10,Param!$B$11,Param!$C$11,Param!$D$11,Param!$E$11),0)</f>
        <v>73485</v>
      </c>
      <c r="V2003" s="3">
        <f t="shared" si="763"/>
        <v>36.871550426492725</v>
      </c>
      <c r="W2003" s="3">
        <f t="shared" si="764"/>
        <v>42</v>
      </c>
      <c r="X2003" s="3">
        <f>soli3grenz(K2003,$A$3,Param!$J$9,Param!$J$10,Param!$J$11)*100</f>
        <v>5.5</v>
      </c>
      <c r="Y2003" s="13">
        <f t="shared" si="751"/>
        <v>73485</v>
      </c>
      <c r="Z2003" s="3">
        <f t="shared" si="765"/>
        <v>36.871550426492725</v>
      </c>
      <c r="AA2003" s="13">
        <f t="shared" si="752"/>
        <v>42</v>
      </c>
      <c r="AB2003" s="13">
        <f t="shared" si="753"/>
        <v>-4974.2899999999936</v>
      </c>
      <c r="AC2003" s="13">
        <f t="shared" si="754"/>
        <v>-2.4958805820371239</v>
      </c>
      <c r="AD2003" s="13">
        <f t="shared" si="755"/>
        <v>-2.3099999999999952</v>
      </c>
      <c r="AE2003" s="3">
        <f t="shared" si="756"/>
        <v>0</v>
      </c>
      <c r="AF2003" s="13">
        <f t="shared" si="745"/>
        <v>4974.2899999999936</v>
      </c>
      <c r="AG2003" s="13">
        <f t="shared" si="766"/>
        <v>2.4958805820371239</v>
      </c>
      <c r="AH2003" s="13">
        <f t="shared" si="746"/>
        <v>2.4958805820371239</v>
      </c>
    </row>
    <row r="2004" spans="1:34" x14ac:dyDescent="0.2">
      <c r="A2004" s="8">
        <f t="shared" si="767"/>
        <v>199400</v>
      </c>
      <c r="B2004" s="9">
        <f t="shared" si="744"/>
        <v>199.4</v>
      </c>
      <c r="C2004" s="13">
        <f>tarifest3(A2004,$A$3,Param!$B$5,Param!$C$5,Param!$D$5,Param!$E$5,Param!$B$6,Param!$C$6,Param!$D$6,Param!$E$6)</f>
        <v>74411</v>
      </c>
      <c r="D2004" s="3">
        <f t="shared" si="757"/>
        <v>37.317452357071211</v>
      </c>
      <c r="E2004" s="3">
        <f>tarifest3grenz(A2004,$A$3,Param!$B$5,Param!$C$5,Param!$D$5,Param!$E$5,Param!$B$6,Param!$C$6,Param!$D$6,Param!$E$6)*100</f>
        <v>42</v>
      </c>
      <c r="F2004" s="13">
        <f>soli3(C2004,$A$3,Param!$J$4,Param!$J$5,Param!$J$6)</f>
        <v>4092.6</v>
      </c>
      <c r="G2004" s="3">
        <f>soli3grenz(C2004,$A$3,Param!$J$4,Param!$J$5,Param!$J$6)*100</f>
        <v>5.5</v>
      </c>
      <c r="H2004" s="13">
        <f t="shared" si="748"/>
        <v>78503.600000000006</v>
      </c>
      <c r="I2004" s="3">
        <f t="shared" si="747"/>
        <v>39.369909729187562</v>
      </c>
      <c r="J2004" s="13">
        <f t="shared" si="749"/>
        <v>44.309999999999995</v>
      </c>
      <c r="K2004" s="13">
        <f>tarifest3(A2004,$A$3,Param!$B$10,Param!$C$10,Param!$D$10,Param!$E$10,Param!$B$11,Param!$C$11,Param!$D$11,Param!$E$11)</f>
        <v>78757</v>
      </c>
      <c r="L2004" s="3">
        <f t="shared" si="758"/>
        <v>39.496990972918752</v>
      </c>
      <c r="M2004" s="3">
        <f>tarifest3grenz(A2004,$A$3,Param!$B$10,Param!$C$10,Param!$D$10,Param!$E$10,Param!$B$11,Param!$C$11,Param!$D$11,Param!$E$11)*100</f>
        <v>42</v>
      </c>
      <c r="N2004" s="3">
        <f t="shared" si="759"/>
        <v>64357</v>
      </c>
      <c r="O2004" s="3">
        <f t="shared" si="760"/>
        <v>32.275325977933797</v>
      </c>
      <c r="P2004" s="13">
        <f t="shared" si="750"/>
        <v>139580</v>
      </c>
      <c r="Q2004" s="13">
        <f t="shared" si="761"/>
        <v>0</v>
      </c>
      <c r="R2004" s="13">
        <f>tarifest3(A2004-$K$3,$A$3,Param!$B$10,Param!$C$10,Param!$D$10,Param!$E$10,Param!$B$11,Param!$C$11,Param!$D$11,Param!$E$11)</f>
        <v>70117</v>
      </c>
      <c r="S2004" s="3">
        <f t="shared" si="762"/>
        <v>35.163991975927786</v>
      </c>
      <c r="T2004" s="3">
        <f>IF(A2004&lt;$K$3,$K$2,tarifest3grenz(A2004-$K$3,$A$3,Param!$B$10,Param!$C$10,Param!$D$10,Param!$E$10,Param!$B$11,Param!$C$11,Param!$D$11,Param!$E$11))*100</f>
        <v>42</v>
      </c>
      <c r="U2004" s="3">
        <f>MAX(K2004-tarifest3($K$3,$A$3,Param!$B$10,Param!$C$10,Param!$D$10,Param!$E$10,Param!$B$11,Param!$C$11,Param!$D$11,Param!$E$11),0)</f>
        <v>73527</v>
      </c>
      <c r="V2004" s="3">
        <f t="shared" si="763"/>
        <v>36.8741223671013</v>
      </c>
      <c r="W2004" s="3">
        <f t="shared" si="764"/>
        <v>42</v>
      </c>
      <c r="X2004" s="3">
        <f>soli3grenz(K2004,$A$3,Param!$J$9,Param!$J$10,Param!$J$11)*100</f>
        <v>5.5</v>
      </c>
      <c r="Y2004" s="13">
        <f t="shared" si="751"/>
        <v>73527</v>
      </c>
      <c r="Z2004" s="3">
        <f t="shared" si="765"/>
        <v>36.8741223671013</v>
      </c>
      <c r="AA2004" s="13">
        <f t="shared" si="752"/>
        <v>42</v>
      </c>
      <c r="AB2004" s="13">
        <f t="shared" si="753"/>
        <v>-4976.6000000000058</v>
      </c>
      <c r="AC2004" s="13">
        <f t="shared" si="754"/>
        <v>-2.4957873620862614</v>
      </c>
      <c r="AD2004" s="13">
        <f t="shared" si="755"/>
        <v>-2.3099999999999952</v>
      </c>
      <c r="AE2004" s="3">
        <f t="shared" si="756"/>
        <v>0</v>
      </c>
      <c r="AF2004" s="13">
        <f t="shared" si="745"/>
        <v>4976.6000000000058</v>
      </c>
      <c r="AG2004" s="13">
        <f t="shared" si="766"/>
        <v>2.4957873620862614</v>
      </c>
      <c r="AH2004" s="13">
        <f t="shared" si="746"/>
        <v>2.4957873620862614</v>
      </c>
    </row>
    <row r="2005" spans="1:34" x14ac:dyDescent="0.2">
      <c r="A2005" s="8">
        <f t="shared" si="767"/>
        <v>199500</v>
      </c>
      <c r="B2005" s="9">
        <f t="shared" si="744"/>
        <v>199.5</v>
      </c>
      <c r="C2005" s="13">
        <f>tarifest3(A2005,$A$3,Param!$B$5,Param!$C$5,Param!$D$5,Param!$E$5,Param!$B$6,Param!$C$6,Param!$D$6,Param!$E$6)</f>
        <v>74453</v>
      </c>
      <c r="D2005" s="3">
        <f t="shared" si="757"/>
        <v>37.319799498746868</v>
      </c>
      <c r="E2005" s="3">
        <f>tarifest3grenz(A2005,$A$3,Param!$B$5,Param!$C$5,Param!$D$5,Param!$E$5,Param!$B$6,Param!$C$6,Param!$D$6,Param!$E$6)*100</f>
        <v>42</v>
      </c>
      <c r="F2005" s="13">
        <f>soli3(C2005,$A$3,Param!$J$4,Param!$J$5,Param!$J$6)</f>
        <v>4094.91</v>
      </c>
      <c r="G2005" s="3">
        <f>soli3grenz(C2005,$A$3,Param!$J$4,Param!$J$5,Param!$J$6)*100</f>
        <v>5.5</v>
      </c>
      <c r="H2005" s="13">
        <f t="shared" si="748"/>
        <v>78547.91</v>
      </c>
      <c r="I2005" s="3">
        <f t="shared" si="747"/>
        <v>39.372385964912283</v>
      </c>
      <c r="J2005" s="13">
        <f t="shared" si="749"/>
        <v>44.309999999999995</v>
      </c>
      <c r="K2005" s="13">
        <f>tarifest3(A2005,$A$3,Param!$B$10,Param!$C$10,Param!$D$10,Param!$E$10,Param!$B$11,Param!$C$11,Param!$D$11,Param!$E$11)</f>
        <v>78799</v>
      </c>
      <c r="L2005" s="3">
        <f t="shared" si="758"/>
        <v>39.498245614035085</v>
      </c>
      <c r="M2005" s="3">
        <f>tarifest3grenz(A2005,$A$3,Param!$B$10,Param!$C$10,Param!$D$10,Param!$E$10,Param!$B$11,Param!$C$11,Param!$D$11,Param!$E$11)*100</f>
        <v>42</v>
      </c>
      <c r="N2005" s="3">
        <f t="shared" si="759"/>
        <v>64399</v>
      </c>
      <c r="O2005" s="3">
        <f t="shared" si="760"/>
        <v>32.280200501253134</v>
      </c>
      <c r="P2005" s="13">
        <f t="shared" si="750"/>
        <v>139650</v>
      </c>
      <c r="Q2005" s="13">
        <f t="shared" si="761"/>
        <v>0</v>
      </c>
      <c r="R2005" s="13">
        <f>tarifest3(A2005-$K$3,$A$3,Param!$B$10,Param!$C$10,Param!$D$10,Param!$E$10,Param!$B$11,Param!$C$11,Param!$D$11,Param!$E$11)</f>
        <v>70159</v>
      </c>
      <c r="S2005" s="3">
        <f t="shared" si="762"/>
        <v>35.167418546365916</v>
      </c>
      <c r="T2005" s="3">
        <f>IF(A2005&lt;$K$3,$K$2,tarifest3grenz(A2005-$K$3,$A$3,Param!$B$10,Param!$C$10,Param!$D$10,Param!$E$10,Param!$B$11,Param!$C$11,Param!$D$11,Param!$E$11))*100</f>
        <v>42</v>
      </c>
      <c r="U2005" s="3">
        <f>MAX(K2005-tarifest3($K$3,$A$3,Param!$B$10,Param!$C$10,Param!$D$10,Param!$E$10,Param!$B$11,Param!$C$11,Param!$D$11,Param!$E$11),0)</f>
        <v>73569</v>
      </c>
      <c r="V2005" s="3">
        <f t="shared" si="763"/>
        <v>36.876691729323305</v>
      </c>
      <c r="W2005" s="3">
        <f t="shared" si="764"/>
        <v>42</v>
      </c>
      <c r="X2005" s="3">
        <f>soli3grenz(K2005,$A$3,Param!$J$9,Param!$J$10,Param!$J$11)*100</f>
        <v>5.5</v>
      </c>
      <c r="Y2005" s="13">
        <f t="shared" si="751"/>
        <v>73569</v>
      </c>
      <c r="Z2005" s="3">
        <f t="shared" si="765"/>
        <v>36.876691729323305</v>
      </c>
      <c r="AA2005" s="13">
        <f t="shared" si="752"/>
        <v>42</v>
      </c>
      <c r="AB2005" s="13">
        <f t="shared" si="753"/>
        <v>-4978.9100000000035</v>
      </c>
      <c r="AC2005" s="13">
        <f t="shared" si="754"/>
        <v>-2.495694235588978</v>
      </c>
      <c r="AD2005" s="13">
        <f t="shared" si="755"/>
        <v>-2.3099999999999952</v>
      </c>
      <c r="AE2005" s="3">
        <f t="shared" si="756"/>
        <v>0</v>
      </c>
      <c r="AF2005" s="13">
        <f t="shared" si="745"/>
        <v>4978.9100000000035</v>
      </c>
      <c r="AG2005" s="13">
        <f t="shared" si="766"/>
        <v>2.495694235588978</v>
      </c>
      <c r="AH2005" s="13">
        <f t="shared" si="746"/>
        <v>2.495694235588978</v>
      </c>
    </row>
    <row r="2006" spans="1:34" x14ac:dyDescent="0.2">
      <c r="A2006" s="8">
        <f t="shared" si="767"/>
        <v>199600</v>
      </c>
      <c r="B2006" s="9">
        <f t="shared" si="744"/>
        <v>199.6</v>
      </c>
      <c r="C2006" s="13">
        <f>tarifest3(A2006,$A$3,Param!$B$5,Param!$C$5,Param!$D$5,Param!$E$5,Param!$B$6,Param!$C$6,Param!$D$6,Param!$E$6)</f>
        <v>74495</v>
      </c>
      <c r="D2006" s="3">
        <f t="shared" si="757"/>
        <v>37.322144288577149</v>
      </c>
      <c r="E2006" s="3">
        <f>tarifest3grenz(A2006,$A$3,Param!$B$5,Param!$C$5,Param!$D$5,Param!$E$5,Param!$B$6,Param!$C$6,Param!$D$6,Param!$E$6)*100</f>
        <v>42</v>
      </c>
      <c r="F2006" s="13">
        <f>soli3(C2006,$A$3,Param!$J$4,Param!$J$5,Param!$J$6)</f>
        <v>4097.22</v>
      </c>
      <c r="G2006" s="3">
        <f>soli3grenz(C2006,$A$3,Param!$J$4,Param!$J$5,Param!$J$6)*100</f>
        <v>5.5</v>
      </c>
      <c r="H2006" s="13">
        <f t="shared" si="748"/>
        <v>78592.22</v>
      </c>
      <c r="I2006" s="3">
        <f t="shared" si="747"/>
        <v>39.374859719438874</v>
      </c>
      <c r="J2006" s="13">
        <f t="shared" si="749"/>
        <v>44.309999999999995</v>
      </c>
      <c r="K2006" s="13">
        <f>tarifest3(A2006,$A$3,Param!$B$10,Param!$C$10,Param!$D$10,Param!$E$10,Param!$B$11,Param!$C$11,Param!$D$11,Param!$E$11)</f>
        <v>78841</v>
      </c>
      <c r="L2006" s="3">
        <f t="shared" si="758"/>
        <v>39.499498997995993</v>
      </c>
      <c r="M2006" s="3">
        <f>tarifest3grenz(A2006,$A$3,Param!$B$10,Param!$C$10,Param!$D$10,Param!$E$10,Param!$B$11,Param!$C$11,Param!$D$11,Param!$E$11)*100</f>
        <v>42</v>
      </c>
      <c r="N2006" s="3">
        <f t="shared" si="759"/>
        <v>64441</v>
      </c>
      <c r="O2006" s="3">
        <f t="shared" si="760"/>
        <v>32.28507014028056</v>
      </c>
      <c r="P2006" s="13">
        <f t="shared" si="750"/>
        <v>139720</v>
      </c>
      <c r="Q2006" s="13">
        <f t="shared" si="761"/>
        <v>0</v>
      </c>
      <c r="R2006" s="13">
        <f>tarifest3(A2006-$K$3,$A$3,Param!$B$10,Param!$C$10,Param!$D$10,Param!$E$10,Param!$B$11,Param!$C$11,Param!$D$11,Param!$E$11)</f>
        <v>70201</v>
      </c>
      <c r="S2006" s="3">
        <f t="shared" si="762"/>
        <v>35.170841683366731</v>
      </c>
      <c r="T2006" s="3">
        <f>IF(A2006&lt;$K$3,$K$2,tarifest3grenz(A2006-$K$3,$A$3,Param!$B$10,Param!$C$10,Param!$D$10,Param!$E$10,Param!$B$11,Param!$C$11,Param!$D$11,Param!$E$11))*100</f>
        <v>42</v>
      </c>
      <c r="U2006" s="3">
        <f>MAX(K2006-tarifest3($K$3,$A$3,Param!$B$10,Param!$C$10,Param!$D$10,Param!$E$10,Param!$B$11,Param!$C$11,Param!$D$11,Param!$E$11),0)</f>
        <v>73611</v>
      </c>
      <c r="V2006" s="3">
        <f t="shared" si="763"/>
        <v>36.879258517034067</v>
      </c>
      <c r="W2006" s="3">
        <f t="shared" si="764"/>
        <v>42</v>
      </c>
      <c r="X2006" s="3">
        <f>soli3grenz(K2006,$A$3,Param!$J$9,Param!$J$10,Param!$J$11)*100</f>
        <v>5.5</v>
      </c>
      <c r="Y2006" s="13">
        <f t="shared" si="751"/>
        <v>73611</v>
      </c>
      <c r="Z2006" s="3">
        <f t="shared" si="765"/>
        <v>36.879258517034067</v>
      </c>
      <c r="AA2006" s="13">
        <f t="shared" si="752"/>
        <v>42</v>
      </c>
      <c r="AB2006" s="13">
        <f t="shared" si="753"/>
        <v>-4981.2200000000012</v>
      </c>
      <c r="AC2006" s="13">
        <f t="shared" si="754"/>
        <v>-2.4956012024048064</v>
      </c>
      <c r="AD2006" s="13">
        <f t="shared" si="755"/>
        <v>-2.3099999999999952</v>
      </c>
      <c r="AE2006" s="3">
        <f t="shared" si="756"/>
        <v>0</v>
      </c>
      <c r="AF2006" s="13">
        <f t="shared" si="745"/>
        <v>4981.2200000000012</v>
      </c>
      <c r="AG2006" s="13">
        <f t="shared" si="766"/>
        <v>2.4956012024048064</v>
      </c>
      <c r="AH2006" s="13">
        <f t="shared" si="746"/>
        <v>2.4956012024048064</v>
      </c>
    </row>
    <row r="2007" spans="1:34" x14ac:dyDescent="0.2">
      <c r="A2007" s="8">
        <f t="shared" si="767"/>
        <v>199700</v>
      </c>
      <c r="B2007" s="9">
        <f t="shared" si="744"/>
        <v>199.7</v>
      </c>
      <c r="C2007" s="13">
        <f>tarifest3(A2007,$A$3,Param!$B$5,Param!$C$5,Param!$D$5,Param!$E$5,Param!$B$6,Param!$C$6,Param!$D$6,Param!$E$6)</f>
        <v>74537</v>
      </c>
      <c r="D2007" s="3">
        <f t="shared" si="757"/>
        <v>37.324486730095138</v>
      </c>
      <c r="E2007" s="3">
        <f>tarifest3grenz(A2007,$A$3,Param!$B$5,Param!$C$5,Param!$D$5,Param!$E$5,Param!$B$6,Param!$C$6,Param!$D$6,Param!$E$6)*100</f>
        <v>42</v>
      </c>
      <c r="F2007" s="13">
        <f>soli3(C2007,$A$3,Param!$J$4,Param!$J$5,Param!$J$6)</f>
        <v>4099.53</v>
      </c>
      <c r="G2007" s="3">
        <f>soli3grenz(C2007,$A$3,Param!$J$4,Param!$J$5,Param!$J$6)*100</f>
        <v>5.5</v>
      </c>
      <c r="H2007" s="13">
        <f t="shared" si="748"/>
        <v>78636.53</v>
      </c>
      <c r="I2007" s="3">
        <f t="shared" si="747"/>
        <v>39.377330996494742</v>
      </c>
      <c r="J2007" s="13">
        <f t="shared" si="749"/>
        <v>44.309999999999995</v>
      </c>
      <c r="K2007" s="13">
        <f>tarifest3(A2007,$A$3,Param!$B$10,Param!$C$10,Param!$D$10,Param!$E$10,Param!$B$11,Param!$C$11,Param!$D$11,Param!$E$11)</f>
        <v>78883</v>
      </c>
      <c r="L2007" s="3">
        <f t="shared" si="758"/>
        <v>39.500751126690034</v>
      </c>
      <c r="M2007" s="3">
        <f>tarifest3grenz(A2007,$A$3,Param!$B$10,Param!$C$10,Param!$D$10,Param!$E$10,Param!$B$11,Param!$C$11,Param!$D$11,Param!$E$11)*100</f>
        <v>42</v>
      </c>
      <c r="N2007" s="3">
        <f t="shared" si="759"/>
        <v>64483</v>
      </c>
      <c r="O2007" s="3">
        <f t="shared" si="760"/>
        <v>32.289934902353529</v>
      </c>
      <c r="P2007" s="13">
        <f t="shared" si="750"/>
        <v>139790</v>
      </c>
      <c r="Q2007" s="13">
        <f t="shared" si="761"/>
        <v>0</v>
      </c>
      <c r="R2007" s="13">
        <f>tarifest3(A2007-$K$3,$A$3,Param!$B$10,Param!$C$10,Param!$D$10,Param!$E$10,Param!$B$11,Param!$C$11,Param!$D$11,Param!$E$11)</f>
        <v>70243</v>
      </c>
      <c r="S2007" s="3">
        <f t="shared" si="762"/>
        <v>35.174261392088127</v>
      </c>
      <c r="T2007" s="3">
        <f>IF(A2007&lt;$K$3,$K$2,tarifest3grenz(A2007-$K$3,$A$3,Param!$B$10,Param!$C$10,Param!$D$10,Param!$E$10,Param!$B$11,Param!$C$11,Param!$D$11,Param!$E$11))*100</f>
        <v>42</v>
      </c>
      <c r="U2007" s="3">
        <f>MAX(K2007-tarifest3($K$3,$A$3,Param!$B$10,Param!$C$10,Param!$D$10,Param!$E$10,Param!$B$11,Param!$C$11,Param!$D$11,Param!$E$11),0)</f>
        <v>73653</v>
      </c>
      <c r="V2007" s="3">
        <f t="shared" si="763"/>
        <v>36.881822734101149</v>
      </c>
      <c r="W2007" s="3">
        <f t="shared" si="764"/>
        <v>42</v>
      </c>
      <c r="X2007" s="3">
        <f>soli3grenz(K2007,$A$3,Param!$J$9,Param!$J$10,Param!$J$11)*100</f>
        <v>5.5</v>
      </c>
      <c r="Y2007" s="13">
        <f t="shared" si="751"/>
        <v>73653</v>
      </c>
      <c r="Z2007" s="3">
        <f t="shared" si="765"/>
        <v>36.881822734101149</v>
      </c>
      <c r="AA2007" s="13">
        <f t="shared" si="752"/>
        <v>42</v>
      </c>
      <c r="AB2007" s="13">
        <f t="shared" si="753"/>
        <v>-4983.5299999999988</v>
      </c>
      <c r="AC2007" s="13">
        <f t="shared" si="754"/>
        <v>-2.4955082623935922</v>
      </c>
      <c r="AD2007" s="13">
        <f t="shared" si="755"/>
        <v>-2.3099999999999952</v>
      </c>
      <c r="AE2007" s="3">
        <f t="shared" si="756"/>
        <v>0</v>
      </c>
      <c r="AF2007" s="13">
        <f t="shared" si="745"/>
        <v>4983.5299999999988</v>
      </c>
      <c r="AG2007" s="13">
        <f t="shared" si="766"/>
        <v>2.4955082623935922</v>
      </c>
      <c r="AH2007" s="13">
        <f t="shared" si="746"/>
        <v>2.4955082623935922</v>
      </c>
    </row>
    <row r="2008" spans="1:34" x14ac:dyDescent="0.2">
      <c r="A2008" s="8">
        <f t="shared" si="767"/>
        <v>199800</v>
      </c>
      <c r="B2008" s="9">
        <f t="shared" si="744"/>
        <v>199.8</v>
      </c>
      <c r="C2008" s="13">
        <f>tarifest3(A2008,$A$3,Param!$B$5,Param!$C$5,Param!$D$5,Param!$E$5,Param!$B$6,Param!$C$6,Param!$D$6,Param!$E$6)</f>
        <v>74579</v>
      </c>
      <c r="D2008" s="3">
        <f t="shared" si="757"/>
        <v>37.326826826826824</v>
      </c>
      <c r="E2008" s="3">
        <f>tarifest3grenz(A2008,$A$3,Param!$B$5,Param!$C$5,Param!$D$5,Param!$E$5,Param!$B$6,Param!$C$6,Param!$D$6,Param!$E$6)*100</f>
        <v>42</v>
      </c>
      <c r="F2008" s="13">
        <f>soli3(C2008,$A$3,Param!$J$4,Param!$J$5,Param!$J$6)</f>
        <v>4101.84</v>
      </c>
      <c r="G2008" s="3">
        <f>soli3grenz(C2008,$A$3,Param!$J$4,Param!$J$5,Param!$J$6)*100</f>
        <v>5.5</v>
      </c>
      <c r="H2008" s="13">
        <f t="shared" si="748"/>
        <v>78680.84</v>
      </c>
      <c r="I2008" s="3">
        <f t="shared" si="747"/>
        <v>39.379799799799798</v>
      </c>
      <c r="J2008" s="13">
        <f t="shared" si="749"/>
        <v>44.309999999999995</v>
      </c>
      <c r="K2008" s="13">
        <f>tarifest3(A2008,$A$3,Param!$B$10,Param!$C$10,Param!$D$10,Param!$E$10,Param!$B$11,Param!$C$11,Param!$D$11,Param!$E$11)</f>
        <v>78925</v>
      </c>
      <c r="L2008" s="3">
        <f t="shared" si="758"/>
        <v>39.502002002002001</v>
      </c>
      <c r="M2008" s="3">
        <f>tarifest3grenz(A2008,$A$3,Param!$B$10,Param!$C$10,Param!$D$10,Param!$E$10,Param!$B$11,Param!$C$11,Param!$D$11,Param!$E$11)*100</f>
        <v>42</v>
      </c>
      <c r="N2008" s="3">
        <f t="shared" si="759"/>
        <v>64525</v>
      </c>
      <c r="O2008" s="3">
        <f t="shared" si="760"/>
        <v>32.294794794794797</v>
      </c>
      <c r="P2008" s="13">
        <f t="shared" si="750"/>
        <v>139860</v>
      </c>
      <c r="Q2008" s="13">
        <f t="shared" si="761"/>
        <v>0</v>
      </c>
      <c r="R2008" s="13">
        <f>tarifest3(A2008-$K$3,$A$3,Param!$B$10,Param!$C$10,Param!$D$10,Param!$E$10,Param!$B$11,Param!$C$11,Param!$D$11,Param!$E$11)</f>
        <v>70285</v>
      </c>
      <c r="S2008" s="3">
        <f t="shared" si="762"/>
        <v>35.177677677677679</v>
      </c>
      <c r="T2008" s="3">
        <f>IF(A2008&lt;$K$3,$K$2,tarifest3grenz(A2008-$K$3,$A$3,Param!$B$10,Param!$C$10,Param!$D$10,Param!$E$10,Param!$B$11,Param!$C$11,Param!$D$11,Param!$E$11))*100</f>
        <v>42</v>
      </c>
      <c r="U2008" s="3">
        <f>MAX(K2008-tarifest3($K$3,$A$3,Param!$B$10,Param!$C$10,Param!$D$10,Param!$E$10,Param!$B$11,Param!$C$11,Param!$D$11,Param!$E$11),0)</f>
        <v>73695</v>
      </c>
      <c r="V2008" s="3">
        <f t="shared" si="763"/>
        <v>36.884384384384383</v>
      </c>
      <c r="W2008" s="3">
        <f t="shared" si="764"/>
        <v>42</v>
      </c>
      <c r="X2008" s="3">
        <f>soli3grenz(K2008,$A$3,Param!$J$9,Param!$J$10,Param!$J$11)*100</f>
        <v>5.5</v>
      </c>
      <c r="Y2008" s="13">
        <f t="shared" si="751"/>
        <v>73695</v>
      </c>
      <c r="Z2008" s="3">
        <f t="shared" si="765"/>
        <v>36.884384384384383</v>
      </c>
      <c r="AA2008" s="13">
        <f t="shared" si="752"/>
        <v>42</v>
      </c>
      <c r="AB2008" s="13">
        <f t="shared" si="753"/>
        <v>-4985.8399999999965</v>
      </c>
      <c r="AC2008" s="13">
        <f t="shared" si="754"/>
        <v>-2.4954154154154153</v>
      </c>
      <c r="AD2008" s="13">
        <f t="shared" si="755"/>
        <v>-2.3099999999999952</v>
      </c>
      <c r="AE2008" s="3">
        <f t="shared" si="756"/>
        <v>0</v>
      </c>
      <c r="AF2008" s="13">
        <f t="shared" si="745"/>
        <v>4985.8399999999965</v>
      </c>
      <c r="AG2008" s="13">
        <f t="shared" si="766"/>
        <v>2.4954154154154153</v>
      </c>
      <c r="AH2008" s="13">
        <f t="shared" si="746"/>
        <v>2.4954154154154153</v>
      </c>
    </row>
    <row r="2009" spans="1:34" x14ac:dyDescent="0.2">
      <c r="A2009" s="8">
        <f t="shared" si="767"/>
        <v>199900</v>
      </c>
      <c r="B2009" s="9">
        <f t="shared" si="744"/>
        <v>199.9</v>
      </c>
      <c r="C2009" s="13">
        <f>tarifest3(A2009,$A$3,Param!$B$5,Param!$C$5,Param!$D$5,Param!$E$5,Param!$B$6,Param!$C$6,Param!$D$6,Param!$E$6)</f>
        <v>74621</v>
      </c>
      <c r="D2009" s="3">
        <f t="shared" si="757"/>
        <v>37.329164582291149</v>
      </c>
      <c r="E2009" s="3">
        <f>tarifest3grenz(A2009,$A$3,Param!$B$5,Param!$C$5,Param!$D$5,Param!$E$5,Param!$B$6,Param!$C$6,Param!$D$6,Param!$E$6)*100</f>
        <v>42</v>
      </c>
      <c r="F2009" s="13">
        <f>soli3(C2009,$A$3,Param!$J$4,Param!$J$5,Param!$J$6)</f>
        <v>4104.1499999999996</v>
      </c>
      <c r="G2009" s="3">
        <f>soli3grenz(C2009,$A$3,Param!$J$4,Param!$J$5,Param!$J$6)*100</f>
        <v>5.5</v>
      </c>
      <c r="H2009" s="13">
        <f t="shared" si="748"/>
        <v>78725.149999999994</v>
      </c>
      <c r="I2009" s="3">
        <f t="shared" si="747"/>
        <v>39.38226613306653</v>
      </c>
      <c r="J2009" s="13">
        <f t="shared" si="749"/>
        <v>44.309999999999995</v>
      </c>
      <c r="K2009" s="13">
        <f>tarifest3(A2009,$A$3,Param!$B$10,Param!$C$10,Param!$D$10,Param!$E$10,Param!$B$11,Param!$C$11,Param!$D$11,Param!$E$11)</f>
        <v>78967</v>
      </c>
      <c r="L2009" s="3">
        <f t="shared" si="758"/>
        <v>39.503251625812908</v>
      </c>
      <c r="M2009" s="3">
        <f>tarifest3grenz(A2009,$A$3,Param!$B$10,Param!$C$10,Param!$D$10,Param!$E$10,Param!$B$11,Param!$C$11,Param!$D$11,Param!$E$11)*100</f>
        <v>42</v>
      </c>
      <c r="N2009" s="3">
        <f t="shared" si="759"/>
        <v>64567</v>
      </c>
      <c r="O2009" s="3">
        <f t="shared" si="760"/>
        <v>32.299649824912457</v>
      </c>
      <c r="P2009" s="13">
        <f t="shared" si="750"/>
        <v>139930</v>
      </c>
      <c r="Q2009" s="13">
        <f t="shared" si="761"/>
        <v>0</v>
      </c>
      <c r="R2009" s="13">
        <f>tarifest3(A2009-$K$3,$A$3,Param!$B$10,Param!$C$10,Param!$D$10,Param!$E$10,Param!$B$11,Param!$C$11,Param!$D$11,Param!$E$11)</f>
        <v>70327</v>
      </c>
      <c r="S2009" s="3">
        <f t="shared" si="762"/>
        <v>35.181090545272639</v>
      </c>
      <c r="T2009" s="3">
        <f>IF(A2009&lt;$K$3,$K$2,tarifest3grenz(A2009-$K$3,$A$3,Param!$B$10,Param!$C$10,Param!$D$10,Param!$E$10,Param!$B$11,Param!$C$11,Param!$D$11,Param!$E$11))*100</f>
        <v>42</v>
      </c>
      <c r="U2009" s="3">
        <f>MAX(K2009-tarifest3($K$3,$A$3,Param!$B$10,Param!$C$10,Param!$D$10,Param!$E$10,Param!$B$11,Param!$C$11,Param!$D$11,Param!$E$11),0)</f>
        <v>73737</v>
      </c>
      <c r="V2009" s="3">
        <f t="shared" si="763"/>
        <v>36.886943471735869</v>
      </c>
      <c r="W2009" s="3">
        <f t="shared" si="764"/>
        <v>42</v>
      </c>
      <c r="X2009" s="3">
        <f>soli3grenz(K2009,$A$3,Param!$J$9,Param!$J$10,Param!$J$11)*100</f>
        <v>5.5</v>
      </c>
      <c r="Y2009" s="13">
        <f t="shared" si="751"/>
        <v>73737</v>
      </c>
      <c r="Z2009" s="3">
        <f t="shared" si="765"/>
        <v>36.886943471735869</v>
      </c>
      <c r="AA2009" s="13">
        <f t="shared" si="752"/>
        <v>42</v>
      </c>
      <c r="AB2009" s="13">
        <f t="shared" si="753"/>
        <v>-4988.1499999999942</v>
      </c>
      <c r="AC2009" s="13">
        <f t="shared" si="754"/>
        <v>-2.4953226613306612</v>
      </c>
      <c r="AD2009" s="13">
        <f t="shared" si="755"/>
        <v>-2.3099999999999952</v>
      </c>
      <c r="AE2009" s="3">
        <f t="shared" si="756"/>
        <v>0</v>
      </c>
      <c r="AF2009" s="13">
        <f t="shared" si="745"/>
        <v>4988.1499999999942</v>
      </c>
      <c r="AG2009" s="13">
        <f t="shared" si="766"/>
        <v>2.4953226613306612</v>
      </c>
      <c r="AH2009" s="13">
        <f t="shared" si="746"/>
        <v>2.4953226613306612</v>
      </c>
    </row>
    <row r="2010" spans="1:34" x14ac:dyDescent="0.2">
      <c r="A2010" s="8">
        <f t="shared" si="767"/>
        <v>200000</v>
      </c>
      <c r="B2010" s="9">
        <f t="shared" si="744"/>
        <v>200</v>
      </c>
      <c r="C2010" s="13">
        <f>tarifest3(A2010,$A$3,Param!$B$5,Param!$C$5,Param!$D$5,Param!$E$5,Param!$B$6,Param!$C$6,Param!$D$6,Param!$E$6)</f>
        <v>74663</v>
      </c>
      <c r="D2010" s="3">
        <f t="shared" si="757"/>
        <v>37.331499999999998</v>
      </c>
      <c r="E2010" s="3">
        <f>tarifest3grenz(A2010,$A$3,Param!$B$5,Param!$C$5,Param!$D$5,Param!$E$5,Param!$B$6,Param!$C$6,Param!$D$6,Param!$E$6)*100</f>
        <v>42</v>
      </c>
      <c r="F2010" s="13">
        <f>soli3(C2010,$A$3,Param!$J$4,Param!$J$5,Param!$J$6)</f>
        <v>4106.46</v>
      </c>
      <c r="G2010" s="3">
        <f>soli3grenz(C2010,$A$3,Param!$J$4,Param!$J$5,Param!$J$6)*100</f>
        <v>5.5</v>
      </c>
      <c r="H2010" s="13">
        <f t="shared" si="748"/>
        <v>78769.460000000006</v>
      </c>
      <c r="I2010" s="3">
        <f t="shared" si="747"/>
        <v>39.384730000000005</v>
      </c>
      <c r="J2010" s="13">
        <f t="shared" si="749"/>
        <v>44.309999999999995</v>
      </c>
      <c r="K2010" s="13">
        <f>tarifest3(A2010,$A$3,Param!$B$10,Param!$C$10,Param!$D$10,Param!$E$10,Param!$B$11,Param!$C$11,Param!$D$11,Param!$E$11)</f>
        <v>79009</v>
      </c>
      <c r="L2010" s="3">
        <f t="shared" si="758"/>
        <v>39.5045</v>
      </c>
      <c r="M2010" s="3">
        <f>tarifest3grenz(A2010,$A$3,Param!$B$10,Param!$C$10,Param!$D$10,Param!$E$10,Param!$B$11,Param!$C$11,Param!$D$11,Param!$E$11)*100</f>
        <v>42</v>
      </c>
      <c r="N2010" s="3">
        <f t="shared" si="759"/>
        <v>64609</v>
      </c>
      <c r="O2010" s="3">
        <f t="shared" si="760"/>
        <v>32.304500000000004</v>
      </c>
      <c r="P2010" s="13">
        <f t="shared" si="750"/>
        <v>140000</v>
      </c>
      <c r="Q2010" s="13">
        <f t="shared" si="761"/>
        <v>0</v>
      </c>
      <c r="R2010" s="13">
        <f>tarifest3(A2010-$K$3,$A$3,Param!$B$10,Param!$C$10,Param!$D$10,Param!$E$10,Param!$B$11,Param!$C$11,Param!$D$11,Param!$E$11)</f>
        <v>70369</v>
      </c>
      <c r="S2010" s="3">
        <f t="shared" si="762"/>
        <v>35.1845</v>
      </c>
      <c r="T2010" s="3">
        <f>IF(A2010&lt;$K$3,$K$2,tarifest3grenz(A2010-$K$3,$A$3,Param!$B$10,Param!$C$10,Param!$D$10,Param!$E$10,Param!$B$11,Param!$C$11,Param!$D$11,Param!$E$11))*100</f>
        <v>42</v>
      </c>
      <c r="U2010" s="3">
        <f>MAX(K2010-tarifest3($K$3,$A$3,Param!$B$10,Param!$C$10,Param!$D$10,Param!$E$10,Param!$B$11,Param!$C$11,Param!$D$11,Param!$E$11),0)</f>
        <v>73779</v>
      </c>
      <c r="V2010" s="3">
        <f t="shared" si="763"/>
        <v>36.889499999999998</v>
      </c>
      <c r="W2010" s="3">
        <f t="shared" si="764"/>
        <v>42</v>
      </c>
      <c r="X2010" s="3">
        <f>soli3grenz(K2010,$A$3,Param!$J$9,Param!$J$10,Param!$J$11)*100</f>
        <v>5.5</v>
      </c>
      <c r="Y2010" s="13">
        <f t="shared" si="751"/>
        <v>73779</v>
      </c>
      <c r="Z2010" s="3">
        <f t="shared" si="765"/>
        <v>36.889499999999998</v>
      </c>
      <c r="AA2010" s="13">
        <f t="shared" si="752"/>
        <v>42</v>
      </c>
      <c r="AB2010" s="13">
        <f t="shared" si="753"/>
        <v>-4990.4600000000064</v>
      </c>
      <c r="AC2010" s="13">
        <f t="shared" si="754"/>
        <v>-2.4952300000000065</v>
      </c>
      <c r="AD2010" s="13">
        <f t="shared" si="755"/>
        <v>-2.3099999999999952</v>
      </c>
      <c r="AE2010" s="3">
        <f t="shared" si="756"/>
        <v>0</v>
      </c>
      <c r="AF2010" s="13">
        <f t="shared" si="745"/>
        <v>4990.4600000000064</v>
      </c>
      <c r="AG2010" s="13">
        <f t="shared" si="766"/>
        <v>2.4952300000000065</v>
      </c>
      <c r="AH2010" s="13">
        <f t="shared" si="746"/>
        <v>2.4952300000000065</v>
      </c>
    </row>
    <row r="2011" spans="1:34" x14ac:dyDescent="0.2">
      <c r="A2011" s="8">
        <f t="shared" si="767"/>
        <v>200100</v>
      </c>
      <c r="B2011" s="9">
        <f t="shared" si="744"/>
        <v>200.1</v>
      </c>
      <c r="C2011" s="13">
        <f>tarifest3(A2011,$A$3,Param!$B$5,Param!$C$5,Param!$D$5,Param!$E$5,Param!$B$6,Param!$C$6,Param!$D$6,Param!$E$6)</f>
        <v>74705</v>
      </c>
      <c r="D2011" s="3">
        <f t="shared" si="757"/>
        <v>37.333833083458273</v>
      </c>
      <c r="E2011" s="3">
        <f>tarifest3grenz(A2011,$A$3,Param!$B$5,Param!$C$5,Param!$D$5,Param!$E$5,Param!$B$6,Param!$C$6,Param!$D$6,Param!$E$6)*100</f>
        <v>42</v>
      </c>
      <c r="F2011" s="13">
        <f>soli3(C2011,$A$3,Param!$J$4,Param!$J$5,Param!$J$6)</f>
        <v>4108.7700000000004</v>
      </c>
      <c r="G2011" s="3">
        <f>soli3grenz(C2011,$A$3,Param!$J$4,Param!$J$5,Param!$J$6)*100</f>
        <v>5.5</v>
      </c>
      <c r="H2011" s="13">
        <f t="shared" si="748"/>
        <v>78813.77</v>
      </c>
      <c r="I2011" s="3">
        <f t="shared" si="747"/>
        <v>39.387191404297859</v>
      </c>
      <c r="J2011" s="13">
        <f t="shared" si="749"/>
        <v>44.309999999999995</v>
      </c>
      <c r="K2011" s="13">
        <f>tarifest3(A2011,$A$3,Param!$B$10,Param!$C$10,Param!$D$10,Param!$E$10,Param!$B$11,Param!$C$11,Param!$D$11,Param!$E$11)</f>
        <v>79051</v>
      </c>
      <c r="L2011" s="3">
        <f t="shared" si="758"/>
        <v>39.505747126436781</v>
      </c>
      <c r="M2011" s="3">
        <f>tarifest3grenz(A2011,$A$3,Param!$B$10,Param!$C$10,Param!$D$10,Param!$E$10,Param!$B$11,Param!$C$11,Param!$D$11,Param!$E$11)*100</f>
        <v>42</v>
      </c>
      <c r="N2011" s="3">
        <f t="shared" si="759"/>
        <v>64651</v>
      </c>
      <c r="O2011" s="3">
        <f t="shared" si="760"/>
        <v>32.309345327336331</v>
      </c>
      <c r="P2011" s="13">
        <f t="shared" si="750"/>
        <v>140070</v>
      </c>
      <c r="Q2011" s="13">
        <f t="shared" si="761"/>
        <v>0</v>
      </c>
      <c r="R2011" s="13">
        <f>tarifest3(A2011-$K$3,$A$3,Param!$B$10,Param!$C$10,Param!$D$10,Param!$E$10,Param!$B$11,Param!$C$11,Param!$D$11,Param!$E$11)</f>
        <v>70411</v>
      </c>
      <c r="S2011" s="3">
        <f t="shared" si="762"/>
        <v>35.187906046976515</v>
      </c>
      <c r="T2011" s="3">
        <f>IF(A2011&lt;$K$3,$K$2,tarifest3grenz(A2011-$K$3,$A$3,Param!$B$10,Param!$C$10,Param!$D$10,Param!$E$10,Param!$B$11,Param!$C$11,Param!$D$11,Param!$E$11))*100</f>
        <v>42</v>
      </c>
      <c r="U2011" s="3">
        <f>MAX(K2011-tarifest3($K$3,$A$3,Param!$B$10,Param!$C$10,Param!$D$10,Param!$E$10,Param!$B$11,Param!$C$11,Param!$D$11,Param!$E$11),0)</f>
        <v>73821</v>
      </c>
      <c r="V2011" s="3">
        <f t="shared" si="763"/>
        <v>36.892053973013496</v>
      </c>
      <c r="W2011" s="3">
        <f t="shared" si="764"/>
        <v>42</v>
      </c>
      <c r="X2011" s="3">
        <f>soli3grenz(K2011,$A$3,Param!$J$9,Param!$J$10,Param!$J$11)*100</f>
        <v>5.5</v>
      </c>
      <c r="Y2011" s="13">
        <f t="shared" si="751"/>
        <v>73821</v>
      </c>
      <c r="Z2011" s="3">
        <f t="shared" si="765"/>
        <v>36.892053973013496</v>
      </c>
      <c r="AA2011" s="13">
        <f t="shared" si="752"/>
        <v>42</v>
      </c>
      <c r="AB2011" s="13">
        <f t="shared" si="753"/>
        <v>-4992.7700000000041</v>
      </c>
      <c r="AC2011" s="13">
        <f t="shared" si="754"/>
        <v>-2.4951374312843626</v>
      </c>
      <c r="AD2011" s="13">
        <f t="shared" si="755"/>
        <v>-2.3099999999999952</v>
      </c>
      <c r="AE2011" s="3">
        <f t="shared" si="756"/>
        <v>0</v>
      </c>
      <c r="AF2011" s="13">
        <f t="shared" si="745"/>
        <v>4992.7700000000041</v>
      </c>
      <c r="AG2011" s="13">
        <f t="shared" si="766"/>
        <v>2.4951374312843626</v>
      </c>
      <c r="AH2011" s="13">
        <f t="shared" si="746"/>
        <v>2.4951374312843626</v>
      </c>
    </row>
    <row r="2012" spans="1:34" x14ac:dyDescent="0.2">
      <c r="A2012" s="8">
        <f t="shared" si="767"/>
        <v>200200</v>
      </c>
      <c r="B2012" s="9">
        <f t="shared" si="744"/>
        <v>200.2</v>
      </c>
      <c r="C2012" s="13">
        <f>tarifest3(A2012,$A$3,Param!$B$5,Param!$C$5,Param!$D$5,Param!$E$5,Param!$B$6,Param!$C$6,Param!$D$6,Param!$E$6)</f>
        <v>74747</v>
      </c>
      <c r="D2012" s="3">
        <f t="shared" si="757"/>
        <v>37.336163836163841</v>
      </c>
      <c r="E2012" s="3">
        <f>tarifest3grenz(A2012,$A$3,Param!$B$5,Param!$C$5,Param!$D$5,Param!$E$5,Param!$B$6,Param!$C$6,Param!$D$6,Param!$E$6)*100</f>
        <v>42</v>
      </c>
      <c r="F2012" s="13">
        <f>soli3(C2012,$A$3,Param!$J$4,Param!$J$5,Param!$J$6)</f>
        <v>4111.08</v>
      </c>
      <c r="G2012" s="3">
        <f>soli3grenz(C2012,$A$3,Param!$J$4,Param!$J$5,Param!$J$6)*100</f>
        <v>5.5</v>
      </c>
      <c r="H2012" s="13">
        <f t="shared" si="748"/>
        <v>78858.080000000002</v>
      </c>
      <c r="I2012" s="3">
        <f t="shared" si="747"/>
        <v>39.389650349650353</v>
      </c>
      <c r="J2012" s="13">
        <f t="shared" si="749"/>
        <v>44.309999999999995</v>
      </c>
      <c r="K2012" s="13">
        <f>tarifest3(A2012,$A$3,Param!$B$10,Param!$C$10,Param!$D$10,Param!$E$10,Param!$B$11,Param!$C$11,Param!$D$11,Param!$E$11)</f>
        <v>79093</v>
      </c>
      <c r="L2012" s="3">
        <f t="shared" si="758"/>
        <v>39.506993006993007</v>
      </c>
      <c r="M2012" s="3">
        <f>tarifest3grenz(A2012,$A$3,Param!$B$10,Param!$C$10,Param!$D$10,Param!$E$10,Param!$B$11,Param!$C$11,Param!$D$11,Param!$E$11)*100</f>
        <v>42</v>
      </c>
      <c r="N2012" s="3">
        <f t="shared" si="759"/>
        <v>64693</v>
      </c>
      <c r="O2012" s="3">
        <f t="shared" si="760"/>
        <v>32.314185814185812</v>
      </c>
      <c r="P2012" s="13">
        <f t="shared" si="750"/>
        <v>140140</v>
      </c>
      <c r="Q2012" s="13">
        <f t="shared" si="761"/>
        <v>0</v>
      </c>
      <c r="R2012" s="13">
        <f>tarifest3(A2012-$K$3,$A$3,Param!$B$10,Param!$C$10,Param!$D$10,Param!$E$10,Param!$B$11,Param!$C$11,Param!$D$11,Param!$E$11)</f>
        <v>70453</v>
      </c>
      <c r="S2012" s="3">
        <f t="shared" si="762"/>
        <v>35.191308691308691</v>
      </c>
      <c r="T2012" s="3">
        <f>IF(A2012&lt;$K$3,$K$2,tarifest3grenz(A2012-$K$3,$A$3,Param!$B$10,Param!$C$10,Param!$D$10,Param!$E$10,Param!$B$11,Param!$C$11,Param!$D$11,Param!$E$11))*100</f>
        <v>42</v>
      </c>
      <c r="U2012" s="3">
        <f>MAX(K2012-tarifest3($K$3,$A$3,Param!$B$10,Param!$C$10,Param!$D$10,Param!$E$10,Param!$B$11,Param!$C$11,Param!$D$11,Param!$E$11),0)</f>
        <v>73863</v>
      </c>
      <c r="V2012" s="3">
        <f t="shared" si="763"/>
        <v>36.894605394605392</v>
      </c>
      <c r="W2012" s="3">
        <f t="shared" si="764"/>
        <v>42</v>
      </c>
      <c r="X2012" s="3">
        <f>soli3grenz(K2012,$A$3,Param!$J$9,Param!$J$10,Param!$J$11)*100</f>
        <v>5.5</v>
      </c>
      <c r="Y2012" s="13">
        <f t="shared" si="751"/>
        <v>73863</v>
      </c>
      <c r="Z2012" s="3">
        <f t="shared" si="765"/>
        <v>36.894605394605392</v>
      </c>
      <c r="AA2012" s="13">
        <f t="shared" si="752"/>
        <v>42</v>
      </c>
      <c r="AB2012" s="13">
        <f t="shared" si="753"/>
        <v>-4995.0800000000017</v>
      </c>
      <c r="AC2012" s="13">
        <f t="shared" si="754"/>
        <v>-2.4950449550449605</v>
      </c>
      <c r="AD2012" s="13">
        <f t="shared" si="755"/>
        <v>-2.3099999999999952</v>
      </c>
      <c r="AE2012" s="3">
        <f t="shared" si="756"/>
        <v>0</v>
      </c>
      <c r="AF2012" s="13">
        <f t="shared" si="745"/>
        <v>4995.0800000000017</v>
      </c>
      <c r="AG2012" s="13">
        <f t="shared" si="766"/>
        <v>2.4950449550449605</v>
      </c>
      <c r="AH2012" s="13">
        <f t="shared" si="746"/>
        <v>2.4950449550449605</v>
      </c>
    </row>
    <row r="2013" spans="1:34" x14ac:dyDescent="0.2">
      <c r="A2013" s="8">
        <f t="shared" si="767"/>
        <v>200300</v>
      </c>
      <c r="B2013" s="9">
        <f t="shared" si="744"/>
        <v>200.3</v>
      </c>
      <c r="C2013" s="13">
        <f>tarifest3(A2013,$A$3,Param!$B$5,Param!$C$5,Param!$D$5,Param!$E$5,Param!$B$6,Param!$C$6,Param!$D$6,Param!$E$6)</f>
        <v>74789</v>
      </c>
      <c r="D2013" s="3">
        <f t="shared" si="757"/>
        <v>37.338492261607584</v>
      </c>
      <c r="E2013" s="3">
        <f>tarifest3grenz(A2013,$A$3,Param!$B$5,Param!$C$5,Param!$D$5,Param!$E$5,Param!$B$6,Param!$C$6,Param!$D$6,Param!$E$6)*100</f>
        <v>42</v>
      </c>
      <c r="F2013" s="13">
        <f>soli3(C2013,$A$3,Param!$J$4,Param!$J$5,Param!$J$6)</f>
        <v>4113.3900000000003</v>
      </c>
      <c r="G2013" s="3">
        <f>soli3grenz(C2013,$A$3,Param!$J$4,Param!$J$5,Param!$J$6)*100</f>
        <v>5.5</v>
      </c>
      <c r="H2013" s="13">
        <f t="shared" si="748"/>
        <v>78902.39</v>
      </c>
      <c r="I2013" s="3">
        <f t="shared" si="747"/>
        <v>39.392106839740386</v>
      </c>
      <c r="J2013" s="13">
        <f t="shared" si="749"/>
        <v>44.309999999999995</v>
      </c>
      <c r="K2013" s="13">
        <f>tarifest3(A2013,$A$3,Param!$B$10,Param!$C$10,Param!$D$10,Param!$E$10,Param!$B$11,Param!$C$11,Param!$D$11,Param!$E$11)</f>
        <v>79135</v>
      </c>
      <c r="L2013" s="3">
        <f t="shared" si="758"/>
        <v>39.508237643534699</v>
      </c>
      <c r="M2013" s="3">
        <f>tarifest3grenz(A2013,$A$3,Param!$B$10,Param!$C$10,Param!$D$10,Param!$E$10,Param!$B$11,Param!$C$11,Param!$D$11,Param!$E$11)*100</f>
        <v>42</v>
      </c>
      <c r="N2013" s="3">
        <f t="shared" si="759"/>
        <v>64735</v>
      </c>
      <c r="O2013" s="3">
        <f t="shared" si="760"/>
        <v>32.319021467798301</v>
      </c>
      <c r="P2013" s="13">
        <f t="shared" si="750"/>
        <v>140210</v>
      </c>
      <c r="Q2013" s="13">
        <f t="shared" si="761"/>
        <v>0</v>
      </c>
      <c r="R2013" s="13">
        <f>tarifest3(A2013-$K$3,$A$3,Param!$B$10,Param!$C$10,Param!$D$10,Param!$E$10,Param!$B$11,Param!$C$11,Param!$D$11,Param!$E$11)</f>
        <v>70495</v>
      </c>
      <c r="S2013" s="3">
        <f t="shared" si="762"/>
        <v>35.194707938092861</v>
      </c>
      <c r="T2013" s="3">
        <f>IF(A2013&lt;$K$3,$K$2,tarifest3grenz(A2013-$K$3,$A$3,Param!$B$10,Param!$C$10,Param!$D$10,Param!$E$10,Param!$B$11,Param!$C$11,Param!$D$11,Param!$E$11))*100</f>
        <v>42</v>
      </c>
      <c r="U2013" s="3">
        <f>MAX(K2013-tarifest3($K$3,$A$3,Param!$B$10,Param!$C$10,Param!$D$10,Param!$E$10,Param!$B$11,Param!$C$11,Param!$D$11,Param!$E$11),0)</f>
        <v>73905</v>
      </c>
      <c r="V2013" s="3">
        <f t="shared" si="763"/>
        <v>36.897154268597106</v>
      </c>
      <c r="W2013" s="3">
        <f t="shared" si="764"/>
        <v>42</v>
      </c>
      <c r="X2013" s="3">
        <f>soli3grenz(K2013,$A$3,Param!$J$9,Param!$J$10,Param!$J$11)*100</f>
        <v>5.5</v>
      </c>
      <c r="Y2013" s="13">
        <f t="shared" si="751"/>
        <v>73905</v>
      </c>
      <c r="Z2013" s="3">
        <f t="shared" si="765"/>
        <v>36.897154268597106</v>
      </c>
      <c r="AA2013" s="13">
        <f t="shared" si="752"/>
        <v>42</v>
      </c>
      <c r="AB2013" s="13">
        <f t="shared" si="753"/>
        <v>-4997.3899999999994</v>
      </c>
      <c r="AC2013" s="13">
        <f t="shared" si="754"/>
        <v>-2.4949525711432798</v>
      </c>
      <c r="AD2013" s="13">
        <f t="shared" si="755"/>
        <v>-2.3099999999999952</v>
      </c>
      <c r="AE2013" s="3">
        <f t="shared" si="756"/>
        <v>0</v>
      </c>
      <c r="AF2013" s="13">
        <f t="shared" si="745"/>
        <v>4997.3899999999994</v>
      </c>
      <c r="AG2013" s="13">
        <f t="shared" si="766"/>
        <v>2.4949525711432798</v>
      </c>
      <c r="AH2013" s="13">
        <f t="shared" si="746"/>
        <v>2.4949525711432798</v>
      </c>
    </row>
    <row r="2014" spans="1:34" x14ac:dyDescent="0.2">
      <c r="A2014" s="8">
        <f t="shared" si="767"/>
        <v>200400</v>
      </c>
      <c r="B2014" s="9">
        <f t="shared" si="744"/>
        <v>200.4</v>
      </c>
      <c r="C2014" s="13">
        <f>tarifest3(A2014,$A$3,Param!$B$5,Param!$C$5,Param!$D$5,Param!$E$5,Param!$B$6,Param!$C$6,Param!$D$6,Param!$E$6)</f>
        <v>74831</v>
      </c>
      <c r="D2014" s="3">
        <f t="shared" si="757"/>
        <v>37.340818363273456</v>
      </c>
      <c r="E2014" s="3">
        <f>tarifest3grenz(A2014,$A$3,Param!$B$5,Param!$C$5,Param!$D$5,Param!$E$5,Param!$B$6,Param!$C$6,Param!$D$6,Param!$E$6)*100</f>
        <v>42</v>
      </c>
      <c r="F2014" s="13">
        <f>soli3(C2014,$A$3,Param!$J$4,Param!$J$5,Param!$J$6)</f>
        <v>4115.7</v>
      </c>
      <c r="G2014" s="3">
        <f>soli3grenz(C2014,$A$3,Param!$J$4,Param!$J$5,Param!$J$6)*100</f>
        <v>5.5</v>
      </c>
      <c r="H2014" s="13">
        <f t="shared" si="748"/>
        <v>78946.7</v>
      </c>
      <c r="I2014" s="3">
        <f t="shared" si="747"/>
        <v>39.39456087824351</v>
      </c>
      <c r="J2014" s="13">
        <f t="shared" si="749"/>
        <v>44.309999999999995</v>
      </c>
      <c r="K2014" s="13">
        <f>tarifest3(A2014,$A$3,Param!$B$10,Param!$C$10,Param!$D$10,Param!$E$10,Param!$B$11,Param!$C$11,Param!$D$11,Param!$E$11)</f>
        <v>79177</v>
      </c>
      <c r="L2014" s="3">
        <f t="shared" si="758"/>
        <v>39.509481037924147</v>
      </c>
      <c r="M2014" s="3">
        <f>tarifest3grenz(A2014,$A$3,Param!$B$10,Param!$C$10,Param!$D$10,Param!$E$10,Param!$B$11,Param!$C$11,Param!$D$11,Param!$E$11)*100</f>
        <v>42</v>
      </c>
      <c r="N2014" s="3">
        <f t="shared" si="759"/>
        <v>64777</v>
      </c>
      <c r="O2014" s="3">
        <f t="shared" si="760"/>
        <v>32.323852295409182</v>
      </c>
      <c r="P2014" s="13">
        <f t="shared" si="750"/>
        <v>140280</v>
      </c>
      <c r="Q2014" s="13">
        <f t="shared" si="761"/>
        <v>0</v>
      </c>
      <c r="R2014" s="13">
        <f>tarifest3(A2014-$K$3,$A$3,Param!$B$10,Param!$C$10,Param!$D$10,Param!$E$10,Param!$B$11,Param!$C$11,Param!$D$11,Param!$E$11)</f>
        <v>70537</v>
      </c>
      <c r="S2014" s="3">
        <f t="shared" si="762"/>
        <v>35.198103792415168</v>
      </c>
      <c r="T2014" s="3">
        <f>IF(A2014&lt;$K$3,$K$2,tarifest3grenz(A2014-$K$3,$A$3,Param!$B$10,Param!$C$10,Param!$D$10,Param!$E$10,Param!$B$11,Param!$C$11,Param!$D$11,Param!$E$11))*100</f>
        <v>42</v>
      </c>
      <c r="U2014" s="3">
        <f>MAX(K2014-tarifest3($K$3,$A$3,Param!$B$10,Param!$C$10,Param!$D$10,Param!$E$10,Param!$B$11,Param!$C$11,Param!$D$11,Param!$E$11),0)</f>
        <v>73947</v>
      </c>
      <c r="V2014" s="3">
        <f t="shared" si="763"/>
        <v>36.89970059880239</v>
      </c>
      <c r="W2014" s="3">
        <f t="shared" si="764"/>
        <v>42</v>
      </c>
      <c r="X2014" s="3">
        <f>soli3grenz(K2014,$A$3,Param!$J$9,Param!$J$10,Param!$J$11)*100</f>
        <v>5.5</v>
      </c>
      <c r="Y2014" s="13">
        <f t="shared" si="751"/>
        <v>73947</v>
      </c>
      <c r="Z2014" s="3">
        <f t="shared" si="765"/>
        <v>36.89970059880239</v>
      </c>
      <c r="AA2014" s="13">
        <f t="shared" si="752"/>
        <v>42</v>
      </c>
      <c r="AB2014" s="13">
        <f t="shared" si="753"/>
        <v>-4999.6999999999971</v>
      </c>
      <c r="AC2014" s="13">
        <f t="shared" si="754"/>
        <v>-2.4948602794411201</v>
      </c>
      <c r="AD2014" s="13">
        <f t="shared" si="755"/>
        <v>-2.3099999999999952</v>
      </c>
      <c r="AE2014" s="3">
        <f t="shared" si="756"/>
        <v>0</v>
      </c>
      <c r="AF2014" s="13">
        <f t="shared" si="745"/>
        <v>4999.6999999999971</v>
      </c>
      <c r="AG2014" s="13">
        <f t="shared" si="766"/>
        <v>2.4948602794411201</v>
      </c>
      <c r="AH2014" s="13">
        <f t="shared" si="746"/>
        <v>2.4948602794411201</v>
      </c>
    </row>
    <row r="2015" spans="1:34" x14ac:dyDescent="0.2">
      <c r="A2015" s="8">
        <f t="shared" si="767"/>
        <v>200500</v>
      </c>
      <c r="B2015" s="9">
        <f t="shared" si="744"/>
        <v>200.5</v>
      </c>
      <c r="C2015" s="13">
        <f>tarifest3(A2015,$A$3,Param!$B$5,Param!$C$5,Param!$D$5,Param!$E$5,Param!$B$6,Param!$C$6,Param!$D$6,Param!$E$6)</f>
        <v>74873</v>
      </c>
      <c r="D2015" s="3">
        <f t="shared" si="757"/>
        <v>37.343142144638399</v>
      </c>
      <c r="E2015" s="3">
        <f>tarifest3grenz(A2015,$A$3,Param!$B$5,Param!$C$5,Param!$D$5,Param!$E$5,Param!$B$6,Param!$C$6,Param!$D$6,Param!$E$6)*100</f>
        <v>42</v>
      </c>
      <c r="F2015" s="13">
        <f>soli3(C2015,$A$3,Param!$J$4,Param!$J$5,Param!$J$6)</f>
        <v>4118.01</v>
      </c>
      <c r="G2015" s="3">
        <f>soli3grenz(C2015,$A$3,Param!$J$4,Param!$J$5,Param!$J$6)*100</f>
        <v>5.5</v>
      </c>
      <c r="H2015" s="13">
        <f t="shared" si="748"/>
        <v>78991.009999999995</v>
      </c>
      <c r="I2015" s="3">
        <f t="shared" si="747"/>
        <v>39.397012468827931</v>
      </c>
      <c r="J2015" s="13">
        <f t="shared" si="749"/>
        <v>44.309999999999995</v>
      </c>
      <c r="K2015" s="13">
        <f>tarifest3(A2015,$A$3,Param!$B$10,Param!$C$10,Param!$D$10,Param!$E$10,Param!$B$11,Param!$C$11,Param!$D$11,Param!$E$11)</f>
        <v>79219</v>
      </c>
      <c r="L2015" s="3">
        <f t="shared" si="758"/>
        <v>39.510723192019945</v>
      </c>
      <c r="M2015" s="3">
        <f>tarifest3grenz(A2015,$A$3,Param!$B$10,Param!$C$10,Param!$D$10,Param!$E$10,Param!$B$11,Param!$C$11,Param!$D$11,Param!$E$11)*100</f>
        <v>42</v>
      </c>
      <c r="N2015" s="3">
        <f t="shared" si="759"/>
        <v>64819</v>
      </c>
      <c r="O2015" s="3">
        <f t="shared" si="760"/>
        <v>32.328678304239403</v>
      </c>
      <c r="P2015" s="13">
        <f t="shared" si="750"/>
        <v>140350</v>
      </c>
      <c r="Q2015" s="13">
        <f t="shared" si="761"/>
        <v>0</v>
      </c>
      <c r="R2015" s="13">
        <f>tarifest3(A2015-$K$3,$A$3,Param!$B$10,Param!$C$10,Param!$D$10,Param!$E$10,Param!$B$11,Param!$C$11,Param!$D$11,Param!$E$11)</f>
        <v>70579</v>
      </c>
      <c r="S2015" s="3">
        <f t="shared" si="762"/>
        <v>35.201496259351622</v>
      </c>
      <c r="T2015" s="3">
        <f>IF(A2015&lt;$K$3,$K$2,tarifest3grenz(A2015-$K$3,$A$3,Param!$B$10,Param!$C$10,Param!$D$10,Param!$E$10,Param!$B$11,Param!$C$11,Param!$D$11,Param!$E$11))*100</f>
        <v>42</v>
      </c>
      <c r="U2015" s="3">
        <f>MAX(K2015-tarifest3($K$3,$A$3,Param!$B$10,Param!$C$10,Param!$D$10,Param!$E$10,Param!$B$11,Param!$C$11,Param!$D$11,Param!$E$11),0)</f>
        <v>73989</v>
      </c>
      <c r="V2015" s="3">
        <f t="shared" si="763"/>
        <v>36.90224438902743</v>
      </c>
      <c r="W2015" s="3">
        <f t="shared" si="764"/>
        <v>42</v>
      </c>
      <c r="X2015" s="3">
        <f>soli3grenz(K2015,$A$3,Param!$J$9,Param!$J$10,Param!$J$11)*100</f>
        <v>5.5</v>
      </c>
      <c r="Y2015" s="13">
        <f t="shared" si="751"/>
        <v>73989</v>
      </c>
      <c r="Z2015" s="3">
        <f t="shared" si="765"/>
        <v>36.90224438902743</v>
      </c>
      <c r="AA2015" s="13">
        <f t="shared" si="752"/>
        <v>42</v>
      </c>
      <c r="AB2015" s="13">
        <f t="shared" si="753"/>
        <v>-5002.0099999999948</v>
      </c>
      <c r="AC2015" s="13">
        <f t="shared" si="754"/>
        <v>-2.494768079800501</v>
      </c>
      <c r="AD2015" s="13">
        <f t="shared" si="755"/>
        <v>-2.3099999999999952</v>
      </c>
      <c r="AE2015" s="3">
        <f t="shared" si="756"/>
        <v>0</v>
      </c>
      <c r="AF2015" s="13">
        <f t="shared" si="745"/>
        <v>5002.0099999999948</v>
      </c>
      <c r="AG2015" s="13">
        <f t="shared" si="766"/>
        <v>2.494768079800501</v>
      </c>
      <c r="AH2015" s="13">
        <f t="shared" si="746"/>
        <v>2.494768079800501</v>
      </c>
    </row>
    <row r="2016" spans="1:34" x14ac:dyDescent="0.2">
      <c r="A2016" s="8">
        <f t="shared" si="767"/>
        <v>200600</v>
      </c>
      <c r="B2016" s="9">
        <f t="shared" si="744"/>
        <v>200.6</v>
      </c>
      <c r="C2016" s="13">
        <f>tarifest3(A2016,$A$3,Param!$B$5,Param!$C$5,Param!$D$5,Param!$E$5,Param!$B$6,Param!$C$6,Param!$D$6,Param!$E$6)</f>
        <v>74915</v>
      </c>
      <c r="D2016" s="3">
        <f t="shared" si="757"/>
        <v>37.345463609172484</v>
      </c>
      <c r="E2016" s="3">
        <f>tarifest3grenz(A2016,$A$3,Param!$B$5,Param!$C$5,Param!$D$5,Param!$E$5,Param!$B$6,Param!$C$6,Param!$D$6,Param!$E$6)*100</f>
        <v>42</v>
      </c>
      <c r="F2016" s="13">
        <f>soli3(C2016,$A$3,Param!$J$4,Param!$J$5,Param!$J$6)</f>
        <v>4120.32</v>
      </c>
      <c r="G2016" s="3">
        <f>soli3grenz(C2016,$A$3,Param!$J$4,Param!$J$5,Param!$J$6)*100</f>
        <v>5.5</v>
      </c>
      <c r="H2016" s="13">
        <f t="shared" si="748"/>
        <v>79035.320000000007</v>
      </c>
      <c r="I2016" s="3">
        <f t="shared" si="747"/>
        <v>39.399461615154543</v>
      </c>
      <c r="J2016" s="13">
        <f t="shared" si="749"/>
        <v>44.309999999999995</v>
      </c>
      <c r="K2016" s="13">
        <f>tarifest3(A2016,$A$3,Param!$B$10,Param!$C$10,Param!$D$10,Param!$E$10,Param!$B$11,Param!$C$11,Param!$D$11,Param!$E$11)</f>
        <v>79261</v>
      </c>
      <c r="L2016" s="3">
        <f t="shared" si="758"/>
        <v>39.511964107676967</v>
      </c>
      <c r="M2016" s="3">
        <f>tarifest3grenz(A2016,$A$3,Param!$B$10,Param!$C$10,Param!$D$10,Param!$E$10,Param!$B$11,Param!$C$11,Param!$D$11,Param!$E$11)*100</f>
        <v>42</v>
      </c>
      <c r="N2016" s="3">
        <f t="shared" si="759"/>
        <v>64861</v>
      </c>
      <c r="O2016" s="3">
        <f t="shared" si="760"/>
        <v>32.333499501495517</v>
      </c>
      <c r="P2016" s="13">
        <f t="shared" si="750"/>
        <v>140420</v>
      </c>
      <c r="Q2016" s="13">
        <f t="shared" si="761"/>
        <v>0</v>
      </c>
      <c r="R2016" s="13">
        <f>tarifest3(A2016-$K$3,$A$3,Param!$B$10,Param!$C$10,Param!$D$10,Param!$E$10,Param!$B$11,Param!$C$11,Param!$D$11,Param!$E$11)</f>
        <v>70621</v>
      </c>
      <c r="S2016" s="3">
        <f t="shared" si="762"/>
        <v>35.204885343968094</v>
      </c>
      <c r="T2016" s="3">
        <f>IF(A2016&lt;$K$3,$K$2,tarifest3grenz(A2016-$K$3,$A$3,Param!$B$10,Param!$C$10,Param!$D$10,Param!$E$10,Param!$B$11,Param!$C$11,Param!$D$11,Param!$E$11))*100</f>
        <v>42</v>
      </c>
      <c r="U2016" s="3">
        <f>MAX(K2016-tarifest3($K$3,$A$3,Param!$B$10,Param!$C$10,Param!$D$10,Param!$E$10,Param!$B$11,Param!$C$11,Param!$D$11,Param!$E$11),0)</f>
        <v>74031</v>
      </c>
      <c r="V2016" s="3">
        <f t="shared" si="763"/>
        <v>36.904785643070788</v>
      </c>
      <c r="W2016" s="3">
        <f t="shared" si="764"/>
        <v>42</v>
      </c>
      <c r="X2016" s="3">
        <f>soli3grenz(K2016,$A$3,Param!$J$9,Param!$J$10,Param!$J$11)*100</f>
        <v>5.5</v>
      </c>
      <c r="Y2016" s="13">
        <f t="shared" si="751"/>
        <v>74031</v>
      </c>
      <c r="Z2016" s="3">
        <f t="shared" si="765"/>
        <v>36.904785643070788</v>
      </c>
      <c r="AA2016" s="13">
        <f t="shared" si="752"/>
        <v>42</v>
      </c>
      <c r="AB2016" s="13">
        <f t="shared" si="753"/>
        <v>-5004.320000000007</v>
      </c>
      <c r="AC2016" s="13">
        <f t="shared" si="754"/>
        <v>-2.4946759720837548</v>
      </c>
      <c r="AD2016" s="13">
        <f t="shared" si="755"/>
        <v>-2.3099999999999952</v>
      </c>
      <c r="AE2016" s="3">
        <f t="shared" si="756"/>
        <v>0</v>
      </c>
      <c r="AF2016" s="13">
        <f t="shared" si="745"/>
        <v>5004.320000000007</v>
      </c>
      <c r="AG2016" s="13">
        <f t="shared" si="766"/>
        <v>2.4946759720837548</v>
      </c>
      <c r="AH2016" s="13">
        <f t="shared" si="746"/>
        <v>2.4946759720837548</v>
      </c>
    </row>
    <row r="2017" spans="1:34" x14ac:dyDescent="0.2">
      <c r="A2017" s="8">
        <f t="shared" si="767"/>
        <v>200700</v>
      </c>
      <c r="B2017" s="9">
        <f t="shared" si="744"/>
        <v>200.7</v>
      </c>
      <c r="C2017" s="13">
        <f>tarifest3(A2017,$A$3,Param!$B$5,Param!$C$5,Param!$D$5,Param!$E$5,Param!$B$6,Param!$C$6,Param!$D$6,Param!$E$6)</f>
        <v>74957</v>
      </c>
      <c r="D2017" s="3">
        <f t="shared" si="757"/>
        <v>37.347782760338816</v>
      </c>
      <c r="E2017" s="3">
        <f>tarifest3grenz(A2017,$A$3,Param!$B$5,Param!$C$5,Param!$D$5,Param!$E$5,Param!$B$6,Param!$C$6,Param!$D$6,Param!$E$6)*100</f>
        <v>42</v>
      </c>
      <c r="F2017" s="13">
        <f>soli3(C2017,$A$3,Param!$J$4,Param!$J$5,Param!$J$6)</f>
        <v>4122.63</v>
      </c>
      <c r="G2017" s="3">
        <f>soli3grenz(C2017,$A$3,Param!$J$4,Param!$J$5,Param!$J$6)*100</f>
        <v>5.5</v>
      </c>
      <c r="H2017" s="13">
        <f t="shared" si="748"/>
        <v>79079.63</v>
      </c>
      <c r="I2017" s="3">
        <f t="shared" si="747"/>
        <v>39.401908320876935</v>
      </c>
      <c r="J2017" s="13">
        <f t="shared" si="749"/>
        <v>44.309999999999995</v>
      </c>
      <c r="K2017" s="13">
        <f>tarifest3(A2017,$A$3,Param!$B$10,Param!$C$10,Param!$D$10,Param!$E$10,Param!$B$11,Param!$C$11,Param!$D$11,Param!$E$11)</f>
        <v>79303</v>
      </c>
      <c r="L2017" s="3">
        <f t="shared" si="758"/>
        <v>39.513203786746388</v>
      </c>
      <c r="M2017" s="3">
        <f>tarifest3grenz(A2017,$A$3,Param!$B$10,Param!$C$10,Param!$D$10,Param!$E$10,Param!$B$11,Param!$C$11,Param!$D$11,Param!$E$11)*100</f>
        <v>42</v>
      </c>
      <c r="N2017" s="3">
        <f t="shared" si="759"/>
        <v>64903</v>
      </c>
      <c r="O2017" s="3">
        <f t="shared" si="760"/>
        <v>32.338315894369707</v>
      </c>
      <c r="P2017" s="13">
        <f t="shared" si="750"/>
        <v>140490</v>
      </c>
      <c r="Q2017" s="13">
        <f t="shared" si="761"/>
        <v>0</v>
      </c>
      <c r="R2017" s="13">
        <f>tarifest3(A2017-$K$3,$A$3,Param!$B$10,Param!$C$10,Param!$D$10,Param!$E$10,Param!$B$11,Param!$C$11,Param!$D$11,Param!$E$11)</f>
        <v>70663</v>
      </c>
      <c r="S2017" s="3">
        <f t="shared" si="762"/>
        <v>35.208271051320381</v>
      </c>
      <c r="T2017" s="3">
        <f>IF(A2017&lt;$K$3,$K$2,tarifest3grenz(A2017-$K$3,$A$3,Param!$B$10,Param!$C$10,Param!$D$10,Param!$E$10,Param!$B$11,Param!$C$11,Param!$D$11,Param!$E$11))*100</f>
        <v>42</v>
      </c>
      <c r="U2017" s="3">
        <f>MAX(K2017-tarifest3($K$3,$A$3,Param!$B$10,Param!$C$10,Param!$D$10,Param!$E$10,Param!$B$11,Param!$C$11,Param!$D$11,Param!$E$11),0)</f>
        <v>74073</v>
      </c>
      <c r="V2017" s="3">
        <f t="shared" si="763"/>
        <v>36.907324364723472</v>
      </c>
      <c r="W2017" s="3">
        <f t="shared" si="764"/>
        <v>42</v>
      </c>
      <c r="X2017" s="3">
        <f>soli3grenz(K2017,$A$3,Param!$J$9,Param!$J$10,Param!$J$11)*100</f>
        <v>5.5</v>
      </c>
      <c r="Y2017" s="13">
        <f t="shared" si="751"/>
        <v>74073</v>
      </c>
      <c r="Z2017" s="3">
        <f t="shared" si="765"/>
        <v>36.907324364723472</v>
      </c>
      <c r="AA2017" s="13">
        <f t="shared" si="752"/>
        <v>42</v>
      </c>
      <c r="AB2017" s="13">
        <f t="shared" si="753"/>
        <v>-5006.6300000000047</v>
      </c>
      <c r="AC2017" s="13">
        <f t="shared" si="754"/>
        <v>-2.4945839561534626</v>
      </c>
      <c r="AD2017" s="13">
        <f t="shared" si="755"/>
        <v>-2.3099999999999952</v>
      </c>
      <c r="AE2017" s="3">
        <f t="shared" si="756"/>
        <v>0</v>
      </c>
      <c r="AF2017" s="13">
        <f t="shared" si="745"/>
        <v>5006.6300000000047</v>
      </c>
      <c r="AG2017" s="13">
        <f t="shared" si="766"/>
        <v>2.4945839561534626</v>
      </c>
      <c r="AH2017" s="13">
        <f t="shared" si="746"/>
        <v>2.4945839561534626</v>
      </c>
    </row>
    <row r="2018" spans="1:34" x14ac:dyDescent="0.2">
      <c r="A2018" s="8">
        <f t="shared" si="767"/>
        <v>200800</v>
      </c>
      <c r="B2018" s="9">
        <f t="shared" si="744"/>
        <v>200.8</v>
      </c>
      <c r="C2018" s="13">
        <f>tarifest3(A2018,$A$3,Param!$B$5,Param!$C$5,Param!$D$5,Param!$E$5,Param!$B$6,Param!$C$6,Param!$D$6,Param!$E$6)</f>
        <v>74999</v>
      </c>
      <c r="D2018" s="3">
        <f t="shared" si="757"/>
        <v>37.350099601593627</v>
      </c>
      <c r="E2018" s="3">
        <f>tarifest3grenz(A2018,$A$3,Param!$B$5,Param!$C$5,Param!$D$5,Param!$E$5,Param!$B$6,Param!$C$6,Param!$D$6,Param!$E$6)*100</f>
        <v>42</v>
      </c>
      <c r="F2018" s="13">
        <f>soli3(C2018,$A$3,Param!$J$4,Param!$J$5,Param!$J$6)</f>
        <v>4124.9399999999996</v>
      </c>
      <c r="G2018" s="3">
        <f>soli3grenz(C2018,$A$3,Param!$J$4,Param!$J$5,Param!$J$6)*100</f>
        <v>5.5</v>
      </c>
      <c r="H2018" s="13">
        <f t="shared" si="748"/>
        <v>79123.94</v>
      </c>
      <c r="I2018" s="3">
        <f t="shared" si="747"/>
        <v>39.404352589641434</v>
      </c>
      <c r="J2018" s="13">
        <f t="shared" si="749"/>
        <v>44.309999999999995</v>
      </c>
      <c r="K2018" s="13">
        <f>tarifest3(A2018,$A$3,Param!$B$10,Param!$C$10,Param!$D$10,Param!$E$10,Param!$B$11,Param!$C$11,Param!$D$11,Param!$E$11)</f>
        <v>79345</v>
      </c>
      <c r="L2018" s="3">
        <f t="shared" si="758"/>
        <v>39.514442231075698</v>
      </c>
      <c r="M2018" s="3">
        <f>tarifest3grenz(A2018,$A$3,Param!$B$10,Param!$C$10,Param!$D$10,Param!$E$10,Param!$B$11,Param!$C$11,Param!$D$11,Param!$E$11)*100</f>
        <v>42</v>
      </c>
      <c r="N2018" s="3">
        <f t="shared" si="759"/>
        <v>64945</v>
      </c>
      <c r="O2018" s="3">
        <f t="shared" si="760"/>
        <v>32.343127490039841</v>
      </c>
      <c r="P2018" s="13">
        <f t="shared" si="750"/>
        <v>140560</v>
      </c>
      <c r="Q2018" s="13">
        <f t="shared" si="761"/>
        <v>0</v>
      </c>
      <c r="R2018" s="13">
        <f>tarifest3(A2018-$K$3,$A$3,Param!$B$10,Param!$C$10,Param!$D$10,Param!$E$10,Param!$B$11,Param!$C$11,Param!$D$11,Param!$E$11)</f>
        <v>70705</v>
      </c>
      <c r="S2018" s="3">
        <f t="shared" si="762"/>
        <v>35.211653386454181</v>
      </c>
      <c r="T2018" s="3">
        <f>IF(A2018&lt;$K$3,$K$2,tarifest3grenz(A2018-$K$3,$A$3,Param!$B$10,Param!$C$10,Param!$D$10,Param!$E$10,Param!$B$11,Param!$C$11,Param!$D$11,Param!$E$11))*100</f>
        <v>42</v>
      </c>
      <c r="U2018" s="3">
        <f>MAX(K2018-tarifest3($K$3,$A$3,Param!$B$10,Param!$C$10,Param!$D$10,Param!$E$10,Param!$B$11,Param!$C$11,Param!$D$11,Param!$E$11),0)</f>
        <v>74115</v>
      </c>
      <c r="V2018" s="3">
        <f t="shared" si="763"/>
        <v>36.909860557768923</v>
      </c>
      <c r="W2018" s="3">
        <f t="shared" si="764"/>
        <v>42</v>
      </c>
      <c r="X2018" s="3">
        <f>soli3grenz(K2018,$A$3,Param!$J$9,Param!$J$10,Param!$J$11)*100</f>
        <v>5.5</v>
      </c>
      <c r="Y2018" s="13">
        <f t="shared" si="751"/>
        <v>74115</v>
      </c>
      <c r="Z2018" s="3">
        <f t="shared" si="765"/>
        <v>36.909860557768923</v>
      </c>
      <c r="AA2018" s="13">
        <f t="shared" si="752"/>
        <v>42</v>
      </c>
      <c r="AB2018" s="13">
        <f t="shared" si="753"/>
        <v>-5008.9400000000023</v>
      </c>
      <c r="AC2018" s="13">
        <f t="shared" si="754"/>
        <v>-2.494492031872511</v>
      </c>
      <c r="AD2018" s="13">
        <f t="shared" si="755"/>
        <v>-2.3099999999999952</v>
      </c>
      <c r="AE2018" s="3">
        <f t="shared" si="756"/>
        <v>0</v>
      </c>
      <c r="AF2018" s="13">
        <f t="shared" si="745"/>
        <v>5008.9400000000023</v>
      </c>
      <c r="AG2018" s="13">
        <f t="shared" si="766"/>
        <v>2.494492031872511</v>
      </c>
      <c r="AH2018" s="13">
        <f t="shared" si="746"/>
        <v>2.494492031872511</v>
      </c>
    </row>
    <row r="2019" spans="1:34" x14ac:dyDescent="0.2">
      <c r="A2019" s="8">
        <f t="shared" si="767"/>
        <v>200900</v>
      </c>
      <c r="B2019" s="9">
        <f t="shared" si="744"/>
        <v>200.9</v>
      </c>
      <c r="C2019" s="13">
        <f>tarifest3(A2019,$A$3,Param!$B$5,Param!$C$5,Param!$D$5,Param!$E$5,Param!$B$6,Param!$C$6,Param!$D$6,Param!$E$6)</f>
        <v>75041</v>
      </c>
      <c r="D2019" s="3">
        <f t="shared" si="757"/>
        <v>37.352414136386265</v>
      </c>
      <c r="E2019" s="3">
        <f>tarifest3grenz(A2019,$A$3,Param!$B$5,Param!$C$5,Param!$D$5,Param!$E$5,Param!$B$6,Param!$C$6,Param!$D$6,Param!$E$6)*100</f>
        <v>42</v>
      </c>
      <c r="F2019" s="13">
        <f>soli3(C2019,$A$3,Param!$J$4,Param!$J$5,Param!$J$6)</f>
        <v>4127.25</v>
      </c>
      <c r="G2019" s="3">
        <f>soli3grenz(C2019,$A$3,Param!$J$4,Param!$J$5,Param!$J$6)*100</f>
        <v>5.5</v>
      </c>
      <c r="H2019" s="13">
        <f t="shared" si="748"/>
        <v>79168.25</v>
      </c>
      <c r="I2019" s="3">
        <f t="shared" si="747"/>
        <v>39.406794425087114</v>
      </c>
      <c r="J2019" s="13">
        <f t="shared" si="749"/>
        <v>44.309999999999995</v>
      </c>
      <c r="K2019" s="13">
        <f>tarifest3(A2019,$A$3,Param!$B$10,Param!$C$10,Param!$D$10,Param!$E$10,Param!$B$11,Param!$C$11,Param!$D$11,Param!$E$11)</f>
        <v>79387</v>
      </c>
      <c r="L2019" s="3">
        <f t="shared" si="758"/>
        <v>39.515679442508713</v>
      </c>
      <c r="M2019" s="3">
        <f>tarifest3grenz(A2019,$A$3,Param!$B$10,Param!$C$10,Param!$D$10,Param!$E$10,Param!$B$11,Param!$C$11,Param!$D$11,Param!$E$11)*100</f>
        <v>42</v>
      </c>
      <c r="N2019" s="3">
        <f t="shared" si="759"/>
        <v>64987</v>
      </c>
      <c r="O2019" s="3">
        <f t="shared" si="760"/>
        <v>32.347934295669489</v>
      </c>
      <c r="P2019" s="13">
        <f t="shared" si="750"/>
        <v>140630</v>
      </c>
      <c r="Q2019" s="13">
        <f t="shared" si="761"/>
        <v>0</v>
      </c>
      <c r="R2019" s="13">
        <f>tarifest3(A2019-$K$3,$A$3,Param!$B$10,Param!$C$10,Param!$D$10,Param!$E$10,Param!$B$11,Param!$C$11,Param!$D$11,Param!$E$11)</f>
        <v>70747</v>
      </c>
      <c r="S2019" s="3">
        <f t="shared" si="762"/>
        <v>35.215032354405182</v>
      </c>
      <c r="T2019" s="3">
        <f>IF(A2019&lt;$K$3,$K$2,tarifest3grenz(A2019-$K$3,$A$3,Param!$B$10,Param!$C$10,Param!$D$10,Param!$E$10,Param!$B$11,Param!$C$11,Param!$D$11,Param!$E$11))*100</f>
        <v>42</v>
      </c>
      <c r="U2019" s="3">
        <f>MAX(K2019-tarifest3($K$3,$A$3,Param!$B$10,Param!$C$10,Param!$D$10,Param!$E$10,Param!$B$11,Param!$C$11,Param!$D$11,Param!$E$11),0)</f>
        <v>74157</v>
      </c>
      <c r="V2019" s="3">
        <f t="shared" si="763"/>
        <v>36.912394225983078</v>
      </c>
      <c r="W2019" s="3">
        <f t="shared" si="764"/>
        <v>42</v>
      </c>
      <c r="X2019" s="3">
        <f>soli3grenz(K2019,$A$3,Param!$J$9,Param!$J$10,Param!$J$11)*100</f>
        <v>5.5</v>
      </c>
      <c r="Y2019" s="13">
        <f t="shared" si="751"/>
        <v>74157</v>
      </c>
      <c r="Z2019" s="3">
        <f t="shared" si="765"/>
        <v>36.912394225983078</v>
      </c>
      <c r="AA2019" s="13">
        <f t="shared" si="752"/>
        <v>42</v>
      </c>
      <c r="AB2019" s="13">
        <f t="shared" si="753"/>
        <v>-5011.25</v>
      </c>
      <c r="AC2019" s="13">
        <f t="shared" si="754"/>
        <v>-2.4944001991040352</v>
      </c>
      <c r="AD2019" s="13">
        <f t="shared" si="755"/>
        <v>-2.3099999999999952</v>
      </c>
      <c r="AE2019" s="3">
        <f t="shared" si="756"/>
        <v>0</v>
      </c>
      <c r="AF2019" s="13">
        <f t="shared" si="745"/>
        <v>5011.25</v>
      </c>
      <c r="AG2019" s="13">
        <f t="shared" si="766"/>
        <v>2.4944001991040352</v>
      </c>
      <c r="AH2019" s="13">
        <f t="shared" si="746"/>
        <v>2.4944001991040352</v>
      </c>
    </row>
    <row r="2020" spans="1:34" x14ac:dyDescent="0.2">
      <c r="A2020" s="8">
        <f t="shared" si="767"/>
        <v>201000</v>
      </c>
      <c r="B2020" s="9">
        <f t="shared" si="744"/>
        <v>201</v>
      </c>
      <c r="C2020" s="13">
        <f>tarifest3(A2020,$A$3,Param!$B$5,Param!$C$5,Param!$D$5,Param!$E$5,Param!$B$6,Param!$C$6,Param!$D$6,Param!$E$6)</f>
        <v>75083</v>
      </c>
      <c r="D2020" s="3">
        <f t="shared" si="757"/>
        <v>37.354726368159206</v>
      </c>
      <c r="E2020" s="3">
        <f>tarifest3grenz(A2020,$A$3,Param!$B$5,Param!$C$5,Param!$D$5,Param!$E$5,Param!$B$6,Param!$C$6,Param!$D$6,Param!$E$6)*100</f>
        <v>42</v>
      </c>
      <c r="F2020" s="13">
        <f>soli3(C2020,$A$3,Param!$J$4,Param!$J$5,Param!$J$6)</f>
        <v>4129.5600000000004</v>
      </c>
      <c r="G2020" s="3">
        <f>soli3grenz(C2020,$A$3,Param!$J$4,Param!$J$5,Param!$J$6)*100</f>
        <v>5.5</v>
      </c>
      <c r="H2020" s="13">
        <f t="shared" si="748"/>
        <v>79212.56</v>
      </c>
      <c r="I2020" s="3">
        <f t="shared" si="747"/>
        <v>39.409233830845771</v>
      </c>
      <c r="J2020" s="13">
        <f t="shared" si="749"/>
        <v>44.309999999999995</v>
      </c>
      <c r="K2020" s="13">
        <f>tarifest3(A2020,$A$3,Param!$B$10,Param!$C$10,Param!$D$10,Param!$E$10,Param!$B$11,Param!$C$11,Param!$D$11,Param!$E$11)</f>
        <v>79429</v>
      </c>
      <c r="L2020" s="3">
        <f t="shared" si="758"/>
        <v>39.516915422885575</v>
      </c>
      <c r="M2020" s="3">
        <f>tarifest3grenz(A2020,$A$3,Param!$B$10,Param!$C$10,Param!$D$10,Param!$E$10,Param!$B$11,Param!$C$11,Param!$D$11,Param!$E$11)*100</f>
        <v>42</v>
      </c>
      <c r="N2020" s="3">
        <f t="shared" si="759"/>
        <v>65029</v>
      </c>
      <c r="O2020" s="3">
        <f t="shared" si="760"/>
        <v>32.352736318407963</v>
      </c>
      <c r="P2020" s="13">
        <f t="shared" si="750"/>
        <v>140700</v>
      </c>
      <c r="Q2020" s="13">
        <f t="shared" si="761"/>
        <v>0</v>
      </c>
      <c r="R2020" s="13">
        <f>tarifest3(A2020-$K$3,$A$3,Param!$B$10,Param!$C$10,Param!$D$10,Param!$E$10,Param!$B$11,Param!$C$11,Param!$D$11,Param!$E$11)</f>
        <v>70789</v>
      </c>
      <c r="S2020" s="3">
        <f t="shared" si="762"/>
        <v>35.218407960199002</v>
      </c>
      <c r="T2020" s="3">
        <f>IF(A2020&lt;$K$3,$K$2,tarifest3grenz(A2020-$K$3,$A$3,Param!$B$10,Param!$C$10,Param!$D$10,Param!$E$10,Param!$B$11,Param!$C$11,Param!$D$11,Param!$E$11))*100</f>
        <v>42</v>
      </c>
      <c r="U2020" s="3">
        <f>MAX(K2020-tarifest3($K$3,$A$3,Param!$B$10,Param!$C$10,Param!$D$10,Param!$E$10,Param!$B$11,Param!$C$11,Param!$D$11,Param!$E$11),0)</f>
        <v>74199</v>
      </c>
      <c r="V2020" s="3">
        <f t="shared" si="763"/>
        <v>36.914925373134331</v>
      </c>
      <c r="W2020" s="3">
        <f t="shared" si="764"/>
        <v>42</v>
      </c>
      <c r="X2020" s="3">
        <f>soli3grenz(K2020,$A$3,Param!$J$9,Param!$J$10,Param!$J$11)*100</f>
        <v>5.5</v>
      </c>
      <c r="Y2020" s="13">
        <f t="shared" si="751"/>
        <v>74199</v>
      </c>
      <c r="Z2020" s="3">
        <f t="shared" si="765"/>
        <v>36.914925373134331</v>
      </c>
      <c r="AA2020" s="13">
        <f t="shared" si="752"/>
        <v>42</v>
      </c>
      <c r="AB2020" s="13">
        <f t="shared" si="753"/>
        <v>-5013.5599999999977</v>
      </c>
      <c r="AC2020" s="13">
        <f t="shared" si="754"/>
        <v>-2.4943084577114405</v>
      </c>
      <c r="AD2020" s="13">
        <f t="shared" si="755"/>
        <v>-2.3099999999999952</v>
      </c>
      <c r="AE2020" s="3">
        <f t="shared" si="756"/>
        <v>0</v>
      </c>
      <c r="AF2020" s="13">
        <f t="shared" si="745"/>
        <v>5013.5599999999977</v>
      </c>
      <c r="AG2020" s="13">
        <f t="shared" si="766"/>
        <v>2.4943084577114405</v>
      </c>
      <c r="AH2020" s="13">
        <f t="shared" si="746"/>
        <v>2.4943084577114405</v>
      </c>
    </row>
    <row r="2021" spans="1:34" x14ac:dyDescent="0.2">
      <c r="A2021" s="8">
        <f t="shared" si="767"/>
        <v>201100</v>
      </c>
      <c r="B2021" s="9">
        <f t="shared" si="744"/>
        <v>201.1</v>
      </c>
      <c r="C2021" s="13">
        <f>tarifest3(A2021,$A$3,Param!$B$5,Param!$C$5,Param!$D$5,Param!$E$5,Param!$B$6,Param!$C$6,Param!$D$6,Param!$E$6)</f>
        <v>75125</v>
      </c>
      <c r="D2021" s="3">
        <f t="shared" si="757"/>
        <v>37.357036300348085</v>
      </c>
      <c r="E2021" s="3">
        <f>tarifest3grenz(A2021,$A$3,Param!$B$5,Param!$C$5,Param!$D$5,Param!$E$5,Param!$B$6,Param!$C$6,Param!$D$6,Param!$E$6)*100</f>
        <v>42</v>
      </c>
      <c r="F2021" s="13">
        <f>soli3(C2021,$A$3,Param!$J$4,Param!$J$5,Param!$J$6)</f>
        <v>4131.87</v>
      </c>
      <c r="G2021" s="3">
        <f>soli3grenz(C2021,$A$3,Param!$J$4,Param!$J$5,Param!$J$6)*100</f>
        <v>5.5</v>
      </c>
      <c r="H2021" s="13">
        <f t="shared" si="748"/>
        <v>79256.87</v>
      </c>
      <c r="I2021" s="3">
        <f t="shared" si="747"/>
        <v>39.411670810542013</v>
      </c>
      <c r="J2021" s="13">
        <f t="shared" si="749"/>
        <v>44.309999999999995</v>
      </c>
      <c r="K2021" s="13">
        <f>tarifest3(A2021,$A$3,Param!$B$10,Param!$C$10,Param!$D$10,Param!$E$10,Param!$B$11,Param!$C$11,Param!$D$11,Param!$E$11)</f>
        <v>79471</v>
      </c>
      <c r="L2021" s="3">
        <f t="shared" si="758"/>
        <v>39.518150174042766</v>
      </c>
      <c r="M2021" s="3">
        <f>tarifest3grenz(A2021,$A$3,Param!$B$10,Param!$C$10,Param!$D$10,Param!$E$10,Param!$B$11,Param!$C$11,Param!$D$11,Param!$E$11)*100</f>
        <v>42</v>
      </c>
      <c r="N2021" s="3">
        <f t="shared" si="759"/>
        <v>65071</v>
      </c>
      <c r="O2021" s="3">
        <f t="shared" si="760"/>
        <v>32.357533565390348</v>
      </c>
      <c r="P2021" s="13">
        <f t="shared" si="750"/>
        <v>140770</v>
      </c>
      <c r="Q2021" s="13">
        <f t="shared" si="761"/>
        <v>0</v>
      </c>
      <c r="R2021" s="13">
        <f>tarifest3(A2021-$K$3,$A$3,Param!$B$10,Param!$C$10,Param!$D$10,Param!$E$10,Param!$B$11,Param!$C$11,Param!$D$11,Param!$E$11)</f>
        <v>70831</v>
      </c>
      <c r="S2021" s="3">
        <f t="shared" si="762"/>
        <v>35.221780208851314</v>
      </c>
      <c r="T2021" s="3">
        <f>IF(A2021&lt;$K$3,$K$2,tarifest3grenz(A2021-$K$3,$A$3,Param!$B$10,Param!$C$10,Param!$D$10,Param!$E$10,Param!$B$11,Param!$C$11,Param!$D$11,Param!$E$11))*100</f>
        <v>42</v>
      </c>
      <c r="U2021" s="3">
        <f>MAX(K2021-tarifest3($K$3,$A$3,Param!$B$10,Param!$C$10,Param!$D$10,Param!$E$10,Param!$B$11,Param!$C$11,Param!$D$11,Param!$E$11),0)</f>
        <v>74241</v>
      </c>
      <c r="V2021" s="3">
        <f t="shared" si="763"/>
        <v>36.91745400298359</v>
      </c>
      <c r="W2021" s="3">
        <f t="shared" si="764"/>
        <v>42</v>
      </c>
      <c r="X2021" s="3">
        <f>soli3grenz(K2021,$A$3,Param!$J$9,Param!$J$10,Param!$J$11)*100</f>
        <v>5.5</v>
      </c>
      <c r="Y2021" s="13">
        <f t="shared" si="751"/>
        <v>74241</v>
      </c>
      <c r="Z2021" s="3">
        <f t="shared" si="765"/>
        <v>36.91745400298359</v>
      </c>
      <c r="AA2021" s="13">
        <f t="shared" si="752"/>
        <v>42</v>
      </c>
      <c r="AB2021" s="13">
        <f t="shared" si="753"/>
        <v>-5015.8699999999953</v>
      </c>
      <c r="AC2021" s="13">
        <f t="shared" si="754"/>
        <v>-2.4942168075584235</v>
      </c>
      <c r="AD2021" s="13">
        <f t="shared" si="755"/>
        <v>-2.3099999999999952</v>
      </c>
      <c r="AE2021" s="3">
        <f t="shared" si="756"/>
        <v>0</v>
      </c>
      <c r="AF2021" s="13">
        <f t="shared" si="745"/>
        <v>5015.8699999999953</v>
      </c>
      <c r="AG2021" s="13">
        <f t="shared" si="766"/>
        <v>2.4942168075584235</v>
      </c>
      <c r="AH2021" s="13">
        <f t="shared" si="746"/>
        <v>2.4942168075584235</v>
      </c>
    </row>
    <row r="2022" spans="1:34" x14ac:dyDescent="0.2">
      <c r="A2022" s="8">
        <f t="shared" si="767"/>
        <v>201200</v>
      </c>
      <c r="B2022" s="9">
        <f t="shared" si="744"/>
        <v>201.2</v>
      </c>
      <c r="C2022" s="13">
        <f>tarifest3(A2022,$A$3,Param!$B$5,Param!$C$5,Param!$D$5,Param!$E$5,Param!$B$6,Param!$C$6,Param!$D$6,Param!$E$6)</f>
        <v>75167</v>
      </c>
      <c r="D2022" s="3">
        <f t="shared" si="757"/>
        <v>37.359343936381713</v>
      </c>
      <c r="E2022" s="3">
        <f>tarifest3grenz(A2022,$A$3,Param!$B$5,Param!$C$5,Param!$D$5,Param!$E$5,Param!$B$6,Param!$C$6,Param!$D$6,Param!$E$6)*100</f>
        <v>42</v>
      </c>
      <c r="F2022" s="13">
        <f>soli3(C2022,$A$3,Param!$J$4,Param!$J$5,Param!$J$6)</f>
        <v>4134.18</v>
      </c>
      <c r="G2022" s="3">
        <f>soli3grenz(C2022,$A$3,Param!$J$4,Param!$J$5,Param!$J$6)*100</f>
        <v>5.5</v>
      </c>
      <c r="H2022" s="13">
        <f t="shared" si="748"/>
        <v>79301.179999999993</v>
      </c>
      <c r="I2022" s="3">
        <f t="shared" si="747"/>
        <v>39.41410536779324</v>
      </c>
      <c r="J2022" s="13">
        <f t="shared" si="749"/>
        <v>44.309999999999995</v>
      </c>
      <c r="K2022" s="13">
        <f>tarifest3(A2022,$A$3,Param!$B$10,Param!$C$10,Param!$D$10,Param!$E$10,Param!$B$11,Param!$C$11,Param!$D$11,Param!$E$11)</f>
        <v>79513</v>
      </c>
      <c r="L2022" s="3">
        <f t="shared" si="758"/>
        <v>39.519383697813119</v>
      </c>
      <c r="M2022" s="3">
        <f>tarifest3grenz(A2022,$A$3,Param!$B$10,Param!$C$10,Param!$D$10,Param!$E$10,Param!$B$11,Param!$C$11,Param!$D$11,Param!$E$11)*100</f>
        <v>42</v>
      </c>
      <c r="N2022" s="3">
        <f t="shared" si="759"/>
        <v>65113</v>
      </c>
      <c r="O2022" s="3">
        <f t="shared" si="760"/>
        <v>32.362326043737575</v>
      </c>
      <c r="P2022" s="13">
        <f t="shared" si="750"/>
        <v>140840</v>
      </c>
      <c r="Q2022" s="13">
        <f t="shared" si="761"/>
        <v>0</v>
      </c>
      <c r="R2022" s="13">
        <f>tarifest3(A2022-$K$3,$A$3,Param!$B$10,Param!$C$10,Param!$D$10,Param!$E$10,Param!$B$11,Param!$C$11,Param!$D$11,Param!$E$11)</f>
        <v>70873</v>
      </c>
      <c r="S2022" s="3">
        <f t="shared" si="762"/>
        <v>35.225149105367791</v>
      </c>
      <c r="T2022" s="3">
        <f>IF(A2022&lt;$K$3,$K$2,tarifest3grenz(A2022-$K$3,$A$3,Param!$B$10,Param!$C$10,Param!$D$10,Param!$E$10,Param!$B$11,Param!$C$11,Param!$D$11,Param!$E$11))*100</f>
        <v>42</v>
      </c>
      <c r="U2022" s="3">
        <f>MAX(K2022-tarifest3($K$3,$A$3,Param!$B$10,Param!$C$10,Param!$D$10,Param!$E$10,Param!$B$11,Param!$C$11,Param!$D$11,Param!$E$11),0)</f>
        <v>74283</v>
      </c>
      <c r="V2022" s="3">
        <f t="shared" si="763"/>
        <v>36.919980119284297</v>
      </c>
      <c r="W2022" s="3">
        <f t="shared" si="764"/>
        <v>42</v>
      </c>
      <c r="X2022" s="3">
        <f>soli3grenz(K2022,$A$3,Param!$J$9,Param!$J$10,Param!$J$11)*100</f>
        <v>5.5</v>
      </c>
      <c r="Y2022" s="13">
        <f t="shared" si="751"/>
        <v>74283</v>
      </c>
      <c r="Z2022" s="3">
        <f t="shared" si="765"/>
        <v>36.919980119284297</v>
      </c>
      <c r="AA2022" s="13">
        <f t="shared" si="752"/>
        <v>42</v>
      </c>
      <c r="AB2022" s="13">
        <f t="shared" si="753"/>
        <v>-5018.179999999993</v>
      </c>
      <c r="AC2022" s="13">
        <f t="shared" si="754"/>
        <v>-2.4941252485089436</v>
      </c>
      <c r="AD2022" s="13">
        <f t="shared" si="755"/>
        <v>-2.3099999999999952</v>
      </c>
      <c r="AE2022" s="3">
        <f t="shared" si="756"/>
        <v>0</v>
      </c>
      <c r="AF2022" s="13">
        <f t="shared" si="745"/>
        <v>5018.179999999993</v>
      </c>
      <c r="AG2022" s="13">
        <f t="shared" si="766"/>
        <v>2.4941252485089436</v>
      </c>
      <c r="AH2022" s="13">
        <f t="shared" si="746"/>
        <v>2.4941252485089436</v>
      </c>
    </row>
    <row r="2023" spans="1:34" x14ac:dyDescent="0.2">
      <c r="A2023" s="8">
        <f t="shared" si="767"/>
        <v>201300</v>
      </c>
      <c r="B2023" s="9">
        <f t="shared" si="744"/>
        <v>201.3</v>
      </c>
      <c r="C2023" s="13">
        <f>tarifest3(A2023,$A$3,Param!$B$5,Param!$C$5,Param!$D$5,Param!$E$5,Param!$B$6,Param!$C$6,Param!$D$6,Param!$E$6)</f>
        <v>75209</v>
      </c>
      <c r="D2023" s="3">
        <f t="shared" si="757"/>
        <v>37.361649279682069</v>
      </c>
      <c r="E2023" s="3">
        <f>tarifest3grenz(A2023,$A$3,Param!$B$5,Param!$C$5,Param!$D$5,Param!$E$5,Param!$B$6,Param!$C$6,Param!$D$6,Param!$E$6)*100</f>
        <v>42</v>
      </c>
      <c r="F2023" s="13">
        <f>soli3(C2023,$A$3,Param!$J$4,Param!$J$5,Param!$J$6)</f>
        <v>4136.49</v>
      </c>
      <c r="G2023" s="3">
        <f>soli3grenz(C2023,$A$3,Param!$J$4,Param!$J$5,Param!$J$6)*100</f>
        <v>5.5</v>
      </c>
      <c r="H2023" s="13">
        <f t="shared" si="748"/>
        <v>79345.490000000005</v>
      </c>
      <c r="I2023" s="3">
        <f t="shared" si="747"/>
        <v>39.416537506209643</v>
      </c>
      <c r="J2023" s="13">
        <f t="shared" si="749"/>
        <v>44.309999999999995</v>
      </c>
      <c r="K2023" s="13">
        <f>tarifest3(A2023,$A$3,Param!$B$10,Param!$C$10,Param!$D$10,Param!$E$10,Param!$B$11,Param!$C$11,Param!$D$11,Param!$E$11)</f>
        <v>79555</v>
      </c>
      <c r="L2023" s="3">
        <f t="shared" si="758"/>
        <v>39.520615996025832</v>
      </c>
      <c r="M2023" s="3">
        <f>tarifest3grenz(A2023,$A$3,Param!$B$10,Param!$C$10,Param!$D$10,Param!$E$10,Param!$B$11,Param!$C$11,Param!$D$11,Param!$E$11)*100</f>
        <v>42</v>
      </c>
      <c r="N2023" s="3">
        <f t="shared" si="759"/>
        <v>65155</v>
      </c>
      <c r="O2023" s="3">
        <f t="shared" si="760"/>
        <v>32.367113760556379</v>
      </c>
      <c r="P2023" s="13">
        <f t="shared" si="750"/>
        <v>140910</v>
      </c>
      <c r="Q2023" s="13">
        <f t="shared" si="761"/>
        <v>0</v>
      </c>
      <c r="R2023" s="13">
        <f>tarifest3(A2023-$K$3,$A$3,Param!$B$10,Param!$C$10,Param!$D$10,Param!$E$10,Param!$B$11,Param!$C$11,Param!$D$11,Param!$E$11)</f>
        <v>70915</v>
      </c>
      <c r="S2023" s="3">
        <f t="shared" si="762"/>
        <v>35.228514654744167</v>
      </c>
      <c r="T2023" s="3">
        <f>IF(A2023&lt;$K$3,$K$2,tarifest3grenz(A2023-$K$3,$A$3,Param!$B$10,Param!$C$10,Param!$D$10,Param!$E$10,Param!$B$11,Param!$C$11,Param!$D$11,Param!$E$11))*100</f>
        <v>42</v>
      </c>
      <c r="U2023" s="3">
        <f>MAX(K2023-tarifest3($K$3,$A$3,Param!$B$10,Param!$C$10,Param!$D$10,Param!$E$10,Param!$B$11,Param!$C$11,Param!$D$11,Param!$E$11),0)</f>
        <v>74325</v>
      </c>
      <c r="V2023" s="3">
        <f t="shared" si="763"/>
        <v>36.922503725782413</v>
      </c>
      <c r="W2023" s="3">
        <f t="shared" si="764"/>
        <v>42</v>
      </c>
      <c r="X2023" s="3">
        <f>soli3grenz(K2023,$A$3,Param!$J$9,Param!$J$10,Param!$J$11)*100</f>
        <v>5.5</v>
      </c>
      <c r="Y2023" s="13">
        <f t="shared" si="751"/>
        <v>74325</v>
      </c>
      <c r="Z2023" s="3">
        <f t="shared" si="765"/>
        <v>36.922503725782413</v>
      </c>
      <c r="AA2023" s="13">
        <f t="shared" si="752"/>
        <v>42</v>
      </c>
      <c r="AB2023" s="13">
        <f t="shared" si="753"/>
        <v>-5020.4900000000052</v>
      </c>
      <c r="AC2023" s="13">
        <f t="shared" si="754"/>
        <v>-2.4940337804272303</v>
      </c>
      <c r="AD2023" s="13">
        <f t="shared" si="755"/>
        <v>-2.3099999999999952</v>
      </c>
      <c r="AE2023" s="3">
        <f t="shared" si="756"/>
        <v>0</v>
      </c>
      <c r="AF2023" s="13">
        <f t="shared" si="745"/>
        <v>5020.4900000000052</v>
      </c>
      <c r="AG2023" s="13">
        <f t="shared" si="766"/>
        <v>2.4940337804272303</v>
      </c>
      <c r="AH2023" s="13">
        <f t="shared" si="746"/>
        <v>2.4940337804272303</v>
      </c>
    </row>
    <row r="2024" spans="1:34" x14ac:dyDescent="0.2">
      <c r="A2024" s="8">
        <f t="shared" si="767"/>
        <v>201400</v>
      </c>
      <c r="B2024" s="9">
        <f t="shared" si="744"/>
        <v>201.4</v>
      </c>
      <c r="C2024" s="13">
        <f>tarifest3(A2024,$A$3,Param!$B$5,Param!$C$5,Param!$D$5,Param!$E$5,Param!$B$6,Param!$C$6,Param!$D$6,Param!$E$6)</f>
        <v>75251</v>
      </c>
      <c r="D2024" s="3">
        <f t="shared" si="757"/>
        <v>37.363952333664351</v>
      </c>
      <c r="E2024" s="3">
        <f>tarifest3grenz(A2024,$A$3,Param!$B$5,Param!$C$5,Param!$D$5,Param!$E$5,Param!$B$6,Param!$C$6,Param!$D$6,Param!$E$6)*100</f>
        <v>42</v>
      </c>
      <c r="F2024" s="13">
        <f>soli3(C2024,$A$3,Param!$J$4,Param!$J$5,Param!$J$6)</f>
        <v>4138.8</v>
      </c>
      <c r="G2024" s="3">
        <f>soli3grenz(C2024,$A$3,Param!$J$4,Param!$J$5,Param!$J$6)*100</f>
        <v>5.5</v>
      </c>
      <c r="H2024" s="13">
        <f t="shared" si="748"/>
        <v>79389.8</v>
      </c>
      <c r="I2024" s="3">
        <f t="shared" si="747"/>
        <v>39.418967229394241</v>
      </c>
      <c r="J2024" s="13">
        <f t="shared" si="749"/>
        <v>44.309999999999995</v>
      </c>
      <c r="K2024" s="13">
        <f>tarifest3(A2024,$A$3,Param!$B$10,Param!$C$10,Param!$D$10,Param!$E$10,Param!$B$11,Param!$C$11,Param!$D$11,Param!$E$11)</f>
        <v>79597</v>
      </c>
      <c r="L2024" s="3">
        <f t="shared" si="758"/>
        <v>39.521847070506453</v>
      </c>
      <c r="M2024" s="3">
        <f>tarifest3grenz(A2024,$A$3,Param!$B$10,Param!$C$10,Param!$D$10,Param!$E$10,Param!$B$11,Param!$C$11,Param!$D$11,Param!$E$11)*100</f>
        <v>42</v>
      </c>
      <c r="N2024" s="3">
        <f t="shared" si="759"/>
        <v>65197</v>
      </c>
      <c r="O2024" s="3">
        <f t="shared" si="760"/>
        <v>32.371896722939425</v>
      </c>
      <c r="P2024" s="13">
        <f t="shared" si="750"/>
        <v>140980</v>
      </c>
      <c r="Q2024" s="13">
        <f t="shared" si="761"/>
        <v>0</v>
      </c>
      <c r="R2024" s="13">
        <f>tarifest3(A2024-$K$3,$A$3,Param!$B$10,Param!$C$10,Param!$D$10,Param!$E$10,Param!$B$11,Param!$C$11,Param!$D$11,Param!$E$11)</f>
        <v>70957</v>
      </c>
      <c r="S2024" s="3">
        <f t="shared" si="762"/>
        <v>35.231876861966235</v>
      </c>
      <c r="T2024" s="3">
        <f>IF(A2024&lt;$K$3,$K$2,tarifest3grenz(A2024-$K$3,$A$3,Param!$B$10,Param!$C$10,Param!$D$10,Param!$E$10,Param!$B$11,Param!$C$11,Param!$D$11,Param!$E$11))*100</f>
        <v>42</v>
      </c>
      <c r="U2024" s="3">
        <f>MAX(K2024-tarifest3($K$3,$A$3,Param!$B$10,Param!$C$10,Param!$D$10,Param!$E$10,Param!$B$11,Param!$C$11,Param!$D$11,Param!$E$11),0)</f>
        <v>74367</v>
      </c>
      <c r="V2024" s="3">
        <f t="shared" si="763"/>
        <v>36.925024826216486</v>
      </c>
      <c r="W2024" s="3">
        <f t="shared" si="764"/>
        <v>42</v>
      </c>
      <c r="X2024" s="3">
        <f>soli3grenz(K2024,$A$3,Param!$J$9,Param!$J$10,Param!$J$11)*100</f>
        <v>5.5</v>
      </c>
      <c r="Y2024" s="13">
        <f t="shared" si="751"/>
        <v>74367</v>
      </c>
      <c r="Z2024" s="3">
        <f t="shared" si="765"/>
        <v>36.925024826216486</v>
      </c>
      <c r="AA2024" s="13">
        <f t="shared" si="752"/>
        <v>42</v>
      </c>
      <c r="AB2024" s="13">
        <f t="shared" si="753"/>
        <v>-5022.8000000000029</v>
      </c>
      <c r="AC2024" s="13">
        <f t="shared" si="754"/>
        <v>-2.4939424031777548</v>
      </c>
      <c r="AD2024" s="13">
        <f t="shared" si="755"/>
        <v>-2.3099999999999952</v>
      </c>
      <c r="AE2024" s="3">
        <f t="shared" si="756"/>
        <v>0</v>
      </c>
      <c r="AF2024" s="13">
        <f t="shared" si="745"/>
        <v>5022.8000000000029</v>
      </c>
      <c r="AG2024" s="13">
        <f t="shared" si="766"/>
        <v>2.4939424031777548</v>
      </c>
      <c r="AH2024" s="13">
        <f t="shared" si="746"/>
        <v>2.4939424031777548</v>
      </c>
    </row>
    <row r="2025" spans="1:34" x14ac:dyDescent="0.2">
      <c r="A2025" s="8">
        <f t="shared" si="767"/>
        <v>201500</v>
      </c>
      <c r="B2025" s="9">
        <f t="shared" si="744"/>
        <v>201.5</v>
      </c>
      <c r="C2025" s="13">
        <f>tarifest3(A2025,$A$3,Param!$B$5,Param!$C$5,Param!$D$5,Param!$E$5,Param!$B$6,Param!$C$6,Param!$D$6,Param!$E$6)</f>
        <v>75293</v>
      </c>
      <c r="D2025" s="3">
        <f t="shared" si="757"/>
        <v>37.366253101736973</v>
      </c>
      <c r="E2025" s="3">
        <f>tarifest3grenz(A2025,$A$3,Param!$B$5,Param!$C$5,Param!$D$5,Param!$E$5,Param!$B$6,Param!$C$6,Param!$D$6,Param!$E$6)*100</f>
        <v>42</v>
      </c>
      <c r="F2025" s="13">
        <f>soli3(C2025,$A$3,Param!$J$4,Param!$J$5,Param!$J$6)</f>
        <v>4141.1099999999997</v>
      </c>
      <c r="G2025" s="3">
        <f>soli3grenz(C2025,$A$3,Param!$J$4,Param!$J$5,Param!$J$6)*100</f>
        <v>5.5</v>
      </c>
      <c r="H2025" s="13">
        <f t="shared" si="748"/>
        <v>79434.11</v>
      </c>
      <c r="I2025" s="3">
        <f t="shared" si="747"/>
        <v>39.421394540942927</v>
      </c>
      <c r="J2025" s="13">
        <f t="shared" si="749"/>
        <v>44.309999999999995</v>
      </c>
      <c r="K2025" s="13">
        <f>tarifest3(A2025,$A$3,Param!$B$10,Param!$C$10,Param!$D$10,Param!$E$10,Param!$B$11,Param!$C$11,Param!$D$11,Param!$E$11)</f>
        <v>79639</v>
      </c>
      <c r="L2025" s="3">
        <f t="shared" si="758"/>
        <v>39.523076923076921</v>
      </c>
      <c r="M2025" s="3">
        <f>tarifest3grenz(A2025,$A$3,Param!$B$10,Param!$C$10,Param!$D$10,Param!$E$10,Param!$B$11,Param!$C$11,Param!$D$11,Param!$E$11)*100</f>
        <v>42</v>
      </c>
      <c r="N2025" s="3">
        <f t="shared" si="759"/>
        <v>65239</v>
      </c>
      <c r="O2025" s="3">
        <f t="shared" si="760"/>
        <v>32.376674937965262</v>
      </c>
      <c r="P2025" s="13">
        <f t="shared" si="750"/>
        <v>141050</v>
      </c>
      <c r="Q2025" s="13">
        <f t="shared" si="761"/>
        <v>0</v>
      </c>
      <c r="R2025" s="13">
        <f>tarifest3(A2025-$K$3,$A$3,Param!$B$10,Param!$C$10,Param!$D$10,Param!$E$10,Param!$B$11,Param!$C$11,Param!$D$11,Param!$E$11)</f>
        <v>70999</v>
      </c>
      <c r="S2025" s="3">
        <f t="shared" si="762"/>
        <v>35.235235732009926</v>
      </c>
      <c r="T2025" s="3">
        <f>IF(A2025&lt;$K$3,$K$2,tarifest3grenz(A2025-$K$3,$A$3,Param!$B$10,Param!$C$10,Param!$D$10,Param!$E$10,Param!$B$11,Param!$C$11,Param!$D$11,Param!$E$11))*100</f>
        <v>42</v>
      </c>
      <c r="U2025" s="3">
        <f>MAX(K2025-tarifest3($K$3,$A$3,Param!$B$10,Param!$C$10,Param!$D$10,Param!$E$10,Param!$B$11,Param!$C$11,Param!$D$11,Param!$E$11),0)</f>
        <v>74409</v>
      </c>
      <c r="V2025" s="3">
        <f t="shared" si="763"/>
        <v>36.927543424317619</v>
      </c>
      <c r="W2025" s="3">
        <f t="shared" si="764"/>
        <v>42</v>
      </c>
      <c r="X2025" s="3">
        <f>soli3grenz(K2025,$A$3,Param!$J$9,Param!$J$10,Param!$J$11)*100</f>
        <v>5.5</v>
      </c>
      <c r="Y2025" s="13">
        <f t="shared" si="751"/>
        <v>74409</v>
      </c>
      <c r="Z2025" s="3">
        <f t="shared" si="765"/>
        <v>36.927543424317619</v>
      </c>
      <c r="AA2025" s="13">
        <f t="shared" si="752"/>
        <v>42</v>
      </c>
      <c r="AB2025" s="13">
        <f t="shared" si="753"/>
        <v>-5025.1100000000006</v>
      </c>
      <c r="AC2025" s="13">
        <f t="shared" si="754"/>
        <v>-2.4938511166253079</v>
      </c>
      <c r="AD2025" s="13">
        <f t="shared" si="755"/>
        <v>-2.3099999999999952</v>
      </c>
      <c r="AE2025" s="3">
        <f t="shared" si="756"/>
        <v>0</v>
      </c>
      <c r="AF2025" s="13">
        <f t="shared" si="745"/>
        <v>5025.1100000000006</v>
      </c>
      <c r="AG2025" s="13">
        <f t="shared" si="766"/>
        <v>2.4938511166253079</v>
      </c>
      <c r="AH2025" s="13">
        <f t="shared" si="746"/>
        <v>2.4938511166253079</v>
      </c>
    </row>
    <row r="2026" spans="1:34" x14ac:dyDescent="0.2">
      <c r="A2026" s="8">
        <f t="shared" si="767"/>
        <v>201600</v>
      </c>
      <c r="B2026" s="9">
        <f t="shared" si="744"/>
        <v>201.6</v>
      </c>
      <c r="C2026" s="13">
        <f>tarifest3(A2026,$A$3,Param!$B$5,Param!$C$5,Param!$D$5,Param!$E$5,Param!$B$6,Param!$C$6,Param!$D$6,Param!$E$6)</f>
        <v>75335</v>
      </c>
      <c r="D2026" s="3">
        <f t="shared" si="757"/>
        <v>37.368551587301582</v>
      </c>
      <c r="E2026" s="3">
        <f>tarifest3grenz(A2026,$A$3,Param!$B$5,Param!$C$5,Param!$D$5,Param!$E$5,Param!$B$6,Param!$C$6,Param!$D$6,Param!$E$6)*100</f>
        <v>42</v>
      </c>
      <c r="F2026" s="13">
        <f>soli3(C2026,$A$3,Param!$J$4,Param!$J$5,Param!$J$6)</f>
        <v>4143.42</v>
      </c>
      <c r="G2026" s="3">
        <f>soli3grenz(C2026,$A$3,Param!$J$4,Param!$J$5,Param!$J$6)*100</f>
        <v>5.5</v>
      </c>
      <c r="H2026" s="13">
        <f t="shared" si="748"/>
        <v>79478.42</v>
      </c>
      <c r="I2026" s="3">
        <f t="shared" si="747"/>
        <v>39.42381944444444</v>
      </c>
      <c r="J2026" s="13">
        <f t="shared" si="749"/>
        <v>44.309999999999995</v>
      </c>
      <c r="K2026" s="13">
        <f>tarifest3(A2026,$A$3,Param!$B$10,Param!$C$10,Param!$D$10,Param!$E$10,Param!$B$11,Param!$C$11,Param!$D$11,Param!$E$11)</f>
        <v>79681</v>
      </c>
      <c r="L2026" s="3">
        <f t="shared" si="758"/>
        <v>39.524305555555557</v>
      </c>
      <c r="M2026" s="3">
        <f>tarifest3grenz(A2026,$A$3,Param!$B$10,Param!$C$10,Param!$D$10,Param!$E$10,Param!$B$11,Param!$C$11,Param!$D$11,Param!$E$11)*100</f>
        <v>42</v>
      </c>
      <c r="N2026" s="3">
        <f t="shared" si="759"/>
        <v>65281</v>
      </c>
      <c r="O2026" s="3">
        <f t="shared" si="760"/>
        <v>32.381448412698411</v>
      </c>
      <c r="P2026" s="13">
        <f t="shared" si="750"/>
        <v>141120</v>
      </c>
      <c r="Q2026" s="13">
        <f t="shared" si="761"/>
        <v>0</v>
      </c>
      <c r="R2026" s="13">
        <f>tarifest3(A2026-$K$3,$A$3,Param!$B$10,Param!$C$10,Param!$D$10,Param!$E$10,Param!$B$11,Param!$C$11,Param!$D$11,Param!$E$11)</f>
        <v>71041</v>
      </c>
      <c r="S2026" s="3">
        <f t="shared" si="762"/>
        <v>35.238591269841265</v>
      </c>
      <c r="T2026" s="3">
        <f>IF(A2026&lt;$K$3,$K$2,tarifest3grenz(A2026-$K$3,$A$3,Param!$B$10,Param!$C$10,Param!$D$10,Param!$E$10,Param!$B$11,Param!$C$11,Param!$D$11,Param!$E$11))*100</f>
        <v>42</v>
      </c>
      <c r="U2026" s="3">
        <f>MAX(K2026-tarifest3($K$3,$A$3,Param!$B$10,Param!$C$10,Param!$D$10,Param!$E$10,Param!$B$11,Param!$C$11,Param!$D$11,Param!$E$11),0)</f>
        <v>74451</v>
      </c>
      <c r="V2026" s="3">
        <f t="shared" si="763"/>
        <v>36.930059523809518</v>
      </c>
      <c r="W2026" s="3">
        <f t="shared" si="764"/>
        <v>42</v>
      </c>
      <c r="X2026" s="3">
        <f>soli3grenz(K2026,$A$3,Param!$J$9,Param!$J$10,Param!$J$11)*100</f>
        <v>5.5</v>
      </c>
      <c r="Y2026" s="13">
        <f t="shared" si="751"/>
        <v>74451</v>
      </c>
      <c r="Z2026" s="3">
        <f t="shared" si="765"/>
        <v>36.930059523809518</v>
      </c>
      <c r="AA2026" s="13">
        <f t="shared" si="752"/>
        <v>42</v>
      </c>
      <c r="AB2026" s="13">
        <f t="shared" si="753"/>
        <v>-5027.4199999999983</v>
      </c>
      <c r="AC2026" s="13">
        <f t="shared" si="754"/>
        <v>-2.4937599206349219</v>
      </c>
      <c r="AD2026" s="13">
        <f t="shared" si="755"/>
        <v>-2.3099999999999952</v>
      </c>
      <c r="AE2026" s="3">
        <f t="shared" si="756"/>
        <v>0</v>
      </c>
      <c r="AF2026" s="13">
        <f t="shared" si="745"/>
        <v>5027.4199999999983</v>
      </c>
      <c r="AG2026" s="13">
        <f t="shared" si="766"/>
        <v>2.4937599206349219</v>
      </c>
      <c r="AH2026" s="13">
        <f t="shared" si="746"/>
        <v>2.4937599206349219</v>
      </c>
    </row>
    <row r="2027" spans="1:34" x14ac:dyDescent="0.2">
      <c r="A2027" s="8">
        <f t="shared" si="767"/>
        <v>201700</v>
      </c>
      <c r="B2027" s="9">
        <f t="shared" si="744"/>
        <v>201.7</v>
      </c>
      <c r="C2027" s="13">
        <f>tarifest3(A2027,$A$3,Param!$B$5,Param!$C$5,Param!$D$5,Param!$E$5,Param!$B$6,Param!$C$6,Param!$D$6,Param!$E$6)</f>
        <v>75377</v>
      </c>
      <c r="D2027" s="3">
        <f t="shared" si="757"/>
        <v>37.3708477937531</v>
      </c>
      <c r="E2027" s="3">
        <f>tarifest3grenz(A2027,$A$3,Param!$B$5,Param!$C$5,Param!$D$5,Param!$E$5,Param!$B$6,Param!$C$6,Param!$D$6,Param!$E$6)*100</f>
        <v>42</v>
      </c>
      <c r="F2027" s="13">
        <f>soli3(C2027,$A$3,Param!$J$4,Param!$J$5,Param!$J$6)</f>
        <v>4145.7299999999996</v>
      </c>
      <c r="G2027" s="3">
        <f>soli3grenz(C2027,$A$3,Param!$J$4,Param!$J$5,Param!$J$6)*100</f>
        <v>5.5</v>
      </c>
      <c r="H2027" s="13">
        <f t="shared" si="748"/>
        <v>79522.73</v>
      </c>
      <c r="I2027" s="3">
        <f t="shared" si="747"/>
        <v>39.42624194348042</v>
      </c>
      <c r="J2027" s="13">
        <f t="shared" si="749"/>
        <v>44.309999999999995</v>
      </c>
      <c r="K2027" s="13">
        <f>tarifest3(A2027,$A$3,Param!$B$10,Param!$C$10,Param!$D$10,Param!$E$10,Param!$B$11,Param!$C$11,Param!$D$11,Param!$E$11)</f>
        <v>79723</v>
      </c>
      <c r="L2027" s="3">
        <f t="shared" si="758"/>
        <v>39.525532969757066</v>
      </c>
      <c r="M2027" s="3">
        <f>tarifest3grenz(A2027,$A$3,Param!$B$10,Param!$C$10,Param!$D$10,Param!$E$10,Param!$B$11,Param!$C$11,Param!$D$11,Param!$E$11)*100</f>
        <v>42</v>
      </c>
      <c r="N2027" s="3">
        <f t="shared" si="759"/>
        <v>65323</v>
      </c>
      <c r="O2027" s="3">
        <f t="shared" si="760"/>
        <v>32.386217154189389</v>
      </c>
      <c r="P2027" s="13">
        <f t="shared" si="750"/>
        <v>141190</v>
      </c>
      <c r="Q2027" s="13">
        <f t="shared" si="761"/>
        <v>0</v>
      </c>
      <c r="R2027" s="13">
        <f>tarifest3(A2027-$K$3,$A$3,Param!$B$10,Param!$C$10,Param!$D$10,Param!$E$10,Param!$B$11,Param!$C$11,Param!$D$11,Param!$E$11)</f>
        <v>71083</v>
      </c>
      <c r="S2027" s="3">
        <f t="shared" si="762"/>
        <v>35.24194348041646</v>
      </c>
      <c r="T2027" s="3">
        <f>IF(A2027&lt;$K$3,$K$2,tarifest3grenz(A2027-$K$3,$A$3,Param!$B$10,Param!$C$10,Param!$D$10,Param!$E$10,Param!$B$11,Param!$C$11,Param!$D$11,Param!$E$11))*100</f>
        <v>42</v>
      </c>
      <c r="U2027" s="3">
        <f>MAX(K2027-tarifest3($K$3,$A$3,Param!$B$10,Param!$C$10,Param!$D$10,Param!$E$10,Param!$B$11,Param!$C$11,Param!$D$11,Param!$E$11),0)</f>
        <v>74493</v>
      </c>
      <c r="V2027" s="3">
        <f t="shared" si="763"/>
        <v>36.932573128408528</v>
      </c>
      <c r="W2027" s="3">
        <f t="shared" si="764"/>
        <v>42</v>
      </c>
      <c r="X2027" s="3">
        <f>soli3grenz(K2027,$A$3,Param!$J$9,Param!$J$10,Param!$J$11)*100</f>
        <v>5.5</v>
      </c>
      <c r="Y2027" s="13">
        <f t="shared" si="751"/>
        <v>74493</v>
      </c>
      <c r="Z2027" s="3">
        <f t="shared" si="765"/>
        <v>36.932573128408528</v>
      </c>
      <c r="AA2027" s="13">
        <f t="shared" si="752"/>
        <v>42</v>
      </c>
      <c r="AB2027" s="13">
        <f t="shared" si="753"/>
        <v>-5029.7299999999959</v>
      </c>
      <c r="AC2027" s="13">
        <f t="shared" si="754"/>
        <v>-2.4936688150718922</v>
      </c>
      <c r="AD2027" s="13">
        <f t="shared" si="755"/>
        <v>-2.3099999999999952</v>
      </c>
      <c r="AE2027" s="3">
        <f t="shared" si="756"/>
        <v>0</v>
      </c>
      <c r="AF2027" s="13">
        <f t="shared" si="745"/>
        <v>5029.7299999999959</v>
      </c>
      <c r="AG2027" s="13">
        <f t="shared" si="766"/>
        <v>2.4936688150718922</v>
      </c>
      <c r="AH2027" s="13">
        <f t="shared" si="746"/>
        <v>2.4936688150718922</v>
      </c>
    </row>
    <row r="2028" spans="1:34" x14ac:dyDescent="0.2">
      <c r="A2028" s="8">
        <f t="shared" si="767"/>
        <v>201800</v>
      </c>
      <c r="B2028" s="9">
        <f t="shared" si="744"/>
        <v>201.8</v>
      </c>
      <c r="C2028" s="13">
        <f>tarifest3(A2028,$A$3,Param!$B$5,Param!$C$5,Param!$D$5,Param!$E$5,Param!$B$6,Param!$C$6,Param!$D$6,Param!$E$6)</f>
        <v>75419</v>
      </c>
      <c r="D2028" s="3">
        <f t="shared" si="757"/>
        <v>37.37314172447968</v>
      </c>
      <c r="E2028" s="3">
        <f>tarifest3grenz(A2028,$A$3,Param!$B$5,Param!$C$5,Param!$D$5,Param!$E$5,Param!$B$6,Param!$C$6,Param!$D$6,Param!$E$6)*100</f>
        <v>42</v>
      </c>
      <c r="F2028" s="13">
        <f>soli3(C2028,$A$3,Param!$J$4,Param!$J$5,Param!$J$6)</f>
        <v>4148.04</v>
      </c>
      <c r="G2028" s="3">
        <f>soli3grenz(C2028,$A$3,Param!$J$4,Param!$J$5,Param!$J$6)*100</f>
        <v>5.5</v>
      </c>
      <c r="H2028" s="13">
        <f t="shared" si="748"/>
        <v>79567.039999999994</v>
      </c>
      <c r="I2028" s="3">
        <f t="shared" si="747"/>
        <v>39.428662041625365</v>
      </c>
      <c r="J2028" s="13">
        <f t="shared" si="749"/>
        <v>44.309999999999995</v>
      </c>
      <c r="K2028" s="13">
        <f>tarifest3(A2028,$A$3,Param!$B$10,Param!$C$10,Param!$D$10,Param!$E$10,Param!$B$11,Param!$C$11,Param!$D$11,Param!$E$11)</f>
        <v>79765</v>
      </c>
      <c r="L2028" s="3">
        <f t="shared" si="758"/>
        <v>39.526759167492564</v>
      </c>
      <c r="M2028" s="3">
        <f>tarifest3grenz(A2028,$A$3,Param!$B$10,Param!$C$10,Param!$D$10,Param!$E$10,Param!$B$11,Param!$C$11,Param!$D$11,Param!$E$11)*100</f>
        <v>42</v>
      </c>
      <c r="N2028" s="3">
        <f t="shared" si="759"/>
        <v>65365</v>
      </c>
      <c r="O2028" s="3">
        <f t="shared" si="760"/>
        <v>32.390981169474728</v>
      </c>
      <c r="P2028" s="13">
        <f t="shared" si="750"/>
        <v>141260</v>
      </c>
      <c r="Q2028" s="13">
        <f t="shared" si="761"/>
        <v>0</v>
      </c>
      <c r="R2028" s="13">
        <f>tarifest3(A2028-$K$3,$A$3,Param!$B$10,Param!$C$10,Param!$D$10,Param!$E$10,Param!$B$11,Param!$C$11,Param!$D$11,Param!$E$11)</f>
        <v>71125</v>
      </c>
      <c r="S2028" s="3">
        <f t="shared" si="762"/>
        <v>35.245292368681866</v>
      </c>
      <c r="T2028" s="3">
        <f>IF(A2028&lt;$K$3,$K$2,tarifest3grenz(A2028-$K$3,$A$3,Param!$B$10,Param!$C$10,Param!$D$10,Param!$E$10,Param!$B$11,Param!$C$11,Param!$D$11,Param!$E$11))*100</f>
        <v>42</v>
      </c>
      <c r="U2028" s="3">
        <f>MAX(K2028-tarifest3($K$3,$A$3,Param!$B$10,Param!$C$10,Param!$D$10,Param!$E$10,Param!$B$11,Param!$C$11,Param!$D$11,Param!$E$11),0)</f>
        <v>74535</v>
      </c>
      <c r="V2028" s="3">
        <f t="shared" si="763"/>
        <v>36.935084241823589</v>
      </c>
      <c r="W2028" s="3">
        <f t="shared" si="764"/>
        <v>42</v>
      </c>
      <c r="X2028" s="3">
        <f>soli3grenz(K2028,$A$3,Param!$J$9,Param!$J$10,Param!$J$11)*100</f>
        <v>5.5</v>
      </c>
      <c r="Y2028" s="13">
        <f t="shared" si="751"/>
        <v>74535</v>
      </c>
      <c r="Z2028" s="3">
        <f t="shared" si="765"/>
        <v>36.935084241823589</v>
      </c>
      <c r="AA2028" s="13">
        <f t="shared" si="752"/>
        <v>42</v>
      </c>
      <c r="AB2028" s="13">
        <f t="shared" si="753"/>
        <v>-5032.0399999999936</v>
      </c>
      <c r="AC2028" s="13">
        <f t="shared" si="754"/>
        <v>-2.493577799801777</v>
      </c>
      <c r="AD2028" s="13">
        <f t="shared" si="755"/>
        <v>-2.3099999999999952</v>
      </c>
      <c r="AE2028" s="3">
        <f t="shared" si="756"/>
        <v>0</v>
      </c>
      <c r="AF2028" s="13">
        <f t="shared" si="745"/>
        <v>5032.0399999999936</v>
      </c>
      <c r="AG2028" s="13">
        <f t="shared" si="766"/>
        <v>2.493577799801777</v>
      </c>
      <c r="AH2028" s="13">
        <f t="shared" si="746"/>
        <v>2.493577799801777</v>
      </c>
    </row>
    <row r="2029" spans="1:34" x14ac:dyDescent="0.2">
      <c r="A2029" s="8">
        <f t="shared" si="767"/>
        <v>201900</v>
      </c>
      <c r="B2029" s="9">
        <f t="shared" ref="B2029:B2092" si="768">+A2029/1000</f>
        <v>201.9</v>
      </c>
      <c r="C2029" s="13">
        <f>tarifest3(A2029,$A$3,Param!$B$5,Param!$C$5,Param!$D$5,Param!$E$5,Param!$B$6,Param!$C$6,Param!$D$6,Param!$E$6)</f>
        <v>75461</v>
      </c>
      <c r="D2029" s="3">
        <f t="shared" si="757"/>
        <v>37.375433382862802</v>
      </c>
      <c r="E2029" s="3">
        <f>tarifest3grenz(A2029,$A$3,Param!$B$5,Param!$C$5,Param!$D$5,Param!$E$5,Param!$B$6,Param!$C$6,Param!$D$6,Param!$E$6)*100</f>
        <v>42</v>
      </c>
      <c r="F2029" s="13">
        <f>soli3(C2029,$A$3,Param!$J$4,Param!$J$5,Param!$J$6)</f>
        <v>4150.3500000000004</v>
      </c>
      <c r="G2029" s="3">
        <f>soli3grenz(C2029,$A$3,Param!$J$4,Param!$J$5,Param!$J$6)*100</f>
        <v>5.5</v>
      </c>
      <c r="H2029" s="13">
        <f t="shared" si="748"/>
        <v>79611.350000000006</v>
      </c>
      <c r="I2029" s="3">
        <f t="shared" si="747"/>
        <v>39.431079742446755</v>
      </c>
      <c r="J2029" s="13">
        <f t="shared" si="749"/>
        <v>44.309999999999995</v>
      </c>
      <c r="K2029" s="13">
        <f>tarifest3(A2029,$A$3,Param!$B$10,Param!$C$10,Param!$D$10,Param!$E$10,Param!$B$11,Param!$C$11,Param!$D$11,Param!$E$11)</f>
        <v>79807</v>
      </c>
      <c r="L2029" s="3">
        <f t="shared" si="758"/>
        <v>39.527984150569587</v>
      </c>
      <c r="M2029" s="3">
        <f>tarifest3grenz(A2029,$A$3,Param!$B$10,Param!$C$10,Param!$D$10,Param!$E$10,Param!$B$11,Param!$C$11,Param!$D$11,Param!$E$11)*100</f>
        <v>42</v>
      </c>
      <c r="N2029" s="3">
        <f t="shared" si="759"/>
        <v>65407</v>
      </c>
      <c r="O2029" s="3">
        <f t="shared" si="760"/>
        <v>32.395740465577013</v>
      </c>
      <c r="P2029" s="13">
        <f t="shared" si="750"/>
        <v>141330</v>
      </c>
      <c r="Q2029" s="13">
        <f t="shared" si="761"/>
        <v>0</v>
      </c>
      <c r="R2029" s="13">
        <f>tarifest3(A2029-$K$3,$A$3,Param!$B$10,Param!$C$10,Param!$D$10,Param!$E$10,Param!$B$11,Param!$C$11,Param!$D$11,Param!$E$11)</f>
        <v>71167</v>
      </c>
      <c r="S2029" s="3">
        <f t="shared" si="762"/>
        <v>35.248637939574046</v>
      </c>
      <c r="T2029" s="3">
        <f>IF(A2029&lt;$K$3,$K$2,tarifest3grenz(A2029-$K$3,$A$3,Param!$B$10,Param!$C$10,Param!$D$10,Param!$E$10,Param!$B$11,Param!$C$11,Param!$D$11,Param!$E$11))*100</f>
        <v>42</v>
      </c>
      <c r="U2029" s="3">
        <f>MAX(K2029-tarifest3($K$3,$A$3,Param!$B$10,Param!$C$10,Param!$D$10,Param!$E$10,Param!$B$11,Param!$C$11,Param!$D$11,Param!$E$11),0)</f>
        <v>74577</v>
      </c>
      <c r="V2029" s="3">
        <f t="shared" si="763"/>
        <v>36.937592867756315</v>
      </c>
      <c r="W2029" s="3">
        <f t="shared" si="764"/>
        <v>42</v>
      </c>
      <c r="X2029" s="3">
        <f>soli3grenz(K2029,$A$3,Param!$J$9,Param!$J$10,Param!$J$11)*100</f>
        <v>5.5</v>
      </c>
      <c r="Y2029" s="13">
        <f t="shared" si="751"/>
        <v>74577</v>
      </c>
      <c r="Z2029" s="3">
        <f t="shared" si="765"/>
        <v>36.937592867756315</v>
      </c>
      <c r="AA2029" s="13">
        <f t="shared" si="752"/>
        <v>42</v>
      </c>
      <c r="AB2029" s="13">
        <f t="shared" si="753"/>
        <v>-5034.3500000000058</v>
      </c>
      <c r="AC2029" s="13">
        <f t="shared" si="754"/>
        <v>-2.4934868746904399</v>
      </c>
      <c r="AD2029" s="13">
        <f t="shared" si="755"/>
        <v>-2.3099999999999952</v>
      </c>
      <c r="AE2029" s="3">
        <f t="shared" si="756"/>
        <v>0</v>
      </c>
      <c r="AF2029" s="13">
        <f t="shared" si="745"/>
        <v>5034.3500000000058</v>
      </c>
      <c r="AG2029" s="13">
        <f t="shared" si="766"/>
        <v>2.4934868746904399</v>
      </c>
      <c r="AH2029" s="13">
        <f t="shared" si="746"/>
        <v>2.4934868746904399</v>
      </c>
    </row>
    <row r="2030" spans="1:34" x14ac:dyDescent="0.2">
      <c r="A2030" s="8">
        <f t="shared" si="767"/>
        <v>202000</v>
      </c>
      <c r="B2030" s="9">
        <f t="shared" si="768"/>
        <v>202</v>
      </c>
      <c r="C2030" s="13">
        <f>tarifest3(A2030,$A$3,Param!$B$5,Param!$C$5,Param!$D$5,Param!$E$5,Param!$B$6,Param!$C$6,Param!$D$6,Param!$E$6)</f>
        <v>75503</v>
      </c>
      <c r="D2030" s="3">
        <f t="shared" si="757"/>
        <v>37.377722772277231</v>
      </c>
      <c r="E2030" s="3">
        <f>tarifest3grenz(A2030,$A$3,Param!$B$5,Param!$C$5,Param!$D$5,Param!$E$5,Param!$B$6,Param!$C$6,Param!$D$6,Param!$E$6)*100</f>
        <v>42</v>
      </c>
      <c r="F2030" s="13">
        <f>soli3(C2030,$A$3,Param!$J$4,Param!$J$5,Param!$J$6)</f>
        <v>4152.66</v>
      </c>
      <c r="G2030" s="3">
        <f>soli3grenz(C2030,$A$3,Param!$J$4,Param!$J$5,Param!$J$6)*100</f>
        <v>5.5</v>
      </c>
      <c r="H2030" s="13">
        <f t="shared" si="748"/>
        <v>79655.66</v>
      </c>
      <c r="I2030" s="3">
        <f t="shared" si="747"/>
        <v>39.433495049504955</v>
      </c>
      <c r="J2030" s="13">
        <f t="shared" si="749"/>
        <v>44.309999999999995</v>
      </c>
      <c r="K2030" s="13">
        <f>tarifest3(A2030,$A$3,Param!$B$10,Param!$C$10,Param!$D$10,Param!$E$10,Param!$B$11,Param!$C$11,Param!$D$11,Param!$E$11)</f>
        <v>79849</v>
      </c>
      <c r="L2030" s="3">
        <f t="shared" si="758"/>
        <v>39.529207920792082</v>
      </c>
      <c r="M2030" s="3">
        <f>tarifest3grenz(A2030,$A$3,Param!$B$10,Param!$C$10,Param!$D$10,Param!$E$10,Param!$B$11,Param!$C$11,Param!$D$11,Param!$E$11)*100</f>
        <v>42</v>
      </c>
      <c r="N2030" s="3">
        <f t="shared" si="759"/>
        <v>65449</v>
      </c>
      <c r="O2030" s="3">
        <f t="shared" si="760"/>
        <v>32.400495049504954</v>
      </c>
      <c r="P2030" s="13">
        <f t="shared" si="750"/>
        <v>141400</v>
      </c>
      <c r="Q2030" s="13">
        <f t="shared" si="761"/>
        <v>0</v>
      </c>
      <c r="R2030" s="13">
        <f>tarifest3(A2030-$K$3,$A$3,Param!$B$10,Param!$C$10,Param!$D$10,Param!$E$10,Param!$B$11,Param!$C$11,Param!$D$11,Param!$E$11)</f>
        <v>71209</v>
      </c>
      <c r="S2030" s="3">
        <f t="shared" si="762"/>
        <v>35.251980198019801</v>
      </c>
      <c r="T2030" s="3">
        <f>IF(A2030&lt;$K$3,$K$2,tarifest3grenz(A2030-$K$3,$A$3,Param!$B$10,Param!$C$10,Param!$D$10,Param!$E$10,Param!$B$11,Param!$C$11,Param!$D$11,Param!$E$11))*100</f>
        <v>42</v>
      </c>
      <c r="U2030" s="3">
        <f>MAX(K2030-tarifest3($K$3,$A$3,Param!$B$10,Param!$C$10,Param!$D$10,Param!$E$10,Param!$B$11,Param!$C$11,Param!$D$11,Param!$E$11),0)</f>
        <v>74619</v>
      </c>
      <c r="V2030" s="3">
        <f t="shared" si="763"/>
        <v>36.94009900990099</v>
      </c>
      <c r="W2030" s="3">
        <f t="shared" si="764"/>
        <v>42</v>
      </c>
      <c r="X2030" s="3">
        <f>soli3grenz(K2030,$A$3,Param!$J$9,Param!$J$10,Param!$J$11)*100</f>
        <v>5.5</v>
      </c>
      <c r="Y2030" s="13">
        <f t="shared" si="751"/>
        <v>74619</v>
      </c>
      <c r="Z2030" s="3">
        <f t="shared" si="765"/>
        <v>36.94009900990099</v>
      </c>
      <c r="AA2030" s="13">
        <f t="shared" si="752"/>
        <v>42</v>
      </c>
      <c r="AB2030" s="13">
        <f t="shared" si="753"/>
        <v>-5036.6600000000035</v>
      </c>
      <c r="AC2030" s="13">
        <f t="shared" si="754"/>
        <v>-2.4933960396039652</v>
      </c>
      <c r="AD2030" s="13">
        <f t="shared" si="755"/>
        <v>-2.3099999999999952</v>
      </c>
      <c r="AE2030" s="3">
        <f t="shared" si="756"/>
        <v>0</v>
      </c>
      <c r="AF2030" s="13">
        <f t="shared" si="745"/>
        <v>5036.6600000000035</v>
      </c>
      <c r="AG2030" s="13">
        <f t="shared" si="766"/>
        <v>2.4933960396039652</v>
      </c>
      <c r="AH2030" s="13">
        <f t="shared" si="746"/>
        <v>2.4933960396039652</v>
      </c>
    </row>
    <row r="2031" spans="1:34" x14ac:dyDescent="0.2">
      <c r="A2031" s="8">
        <f t="shared" si="767"/>
        <v>202100</v>
      </c>
      <c r="B2031" s="9">
        <f t="shared" si="768"/>
        <v>202.1</v>
      </c>
      <c r="C2031" s="13">
        <f>tarifest3(A2031,$A$3,Param!$B$5,Param!$C$5,Param!$D$5,Param!$E$5,Param!$B$6,Param!$C$6,Param!$D$6,Param!$E$6)</f>
        <v>75545</v>
      </c>
      <c r="D2031" s="3">
        <f t="shared" si="757"/>
        <v>37.380009896091046</v>
      </c>
      <c r="E2031" s="3">
        <f>tarifest3grenz(A2031,$A$3,Param!$B$5,Param!$C$5,Param!$D$5,Param!$E$5,Param!$B$6,Param!$C$6,Param!$D$6,Param!$E$6)*100</f>
        <v>42</v>
      </c>
      <c r="F2031" s="13">
        <f>soli3(C2031,$A$3,Param!$J$4,Param!$J$5,Param!$J$6)</f>
        <v>4154.97</v>
      </c>
      <c r="G2031" s="3">
        <f>soli3grenz(C2031,$A$3,Param!$J$4,Param!$J$5,Param!$J$6)*100</f>
        <v>5.5</v>
      </c>
      <c r="H2031" s="13">
        <f t="shared" si="748"/>
        <v>79699.97</v>
      </c>
      <c r="I2031" s="3">
        <f t="shared" si="747"/>
        <v>39.435907966353291</v>
      </c>
      <c r="J2031" s="13">
        <f t="shared" si="749"/>
        <v>44.309999999999995</v>
      </c>
      <c r="K2031" s="13">
        <f>tarifest3(A2031,$A$3,Param!$B$10,Param!$C$10,Param!$D$10,Param!$E$10,Param!$B$11,Param!$C$11,Param!$D$11,Param!$E$11)</f>
        <v>79891</v>
      </c>
      <c r="L2031" s="3">
        <f t="shared" si="758"/>
        <v>39.530430479960415</v>
      </c>
      <c r="M2031" s="3">
        <f>tarifest3grenz(A2031,$A$3,Param!$B$10,Param!$C$10,Param!$D$10,Param!$E$10,Param!$B$11,Param!$C$11,Param!$D$11,Param!$E$11)*100</f>
        <v>42</v>
      </c>
      <c r="N2031" s="3">
        <f t="shared" si="759"/>
        <v>65491</v>
      </c>
      <c r="O2031" s="3">
        <f t="shared" si="760"/>
        <v>32.405244928253339</v>
      </c>
      <c r="P2031" s="13">
        <f t="shared" si="750"/>
        <v>141470</v>
      </c>
      <c r="Q2031" s="13">
        <f t="shared" si="761"/>
        <v>0</v>
      </c>
      <c r="R2031" s="13">
        <f>tarifest3(A2031-$K$3,$A$3,Param!$B$10,Param!$C$10,Param!$D$10,Param!$E$10,Param!$B$11,Param!$C$11,Param!$D$11,Param!$E$11)</f>
        <v>71251</v>
      </c>
      <c r="S2031" s="3">
        <f t="shared" si="762"/>
        <v>35.255319148936174</v>
      </c>
      <c r="T2031" s="3">
        <f>IF(A2031&lt;$K$3,$K$2,tarifest3grenz(A2031-$K$3,$A$3,Param!$B$10,Param!$C$10,Param!$D$10,Param!$E$10,Param!$B$11,Param!$C$11,Param!$D$11,Param!$E$11))*100</f>
        <v>42</v>
      </c>
      <c r="U2031" s="3">
        <f>MAX(K2031-tarifest3($K$3,$A$3,Param!$B$10,Param!$C$10,Param!$D$10,Param!$E$10,Param!$B$11,Param!$C$11,Param!$D$11,Param!$E$11),0)</f>
        <v>74661</v>
      </c>
      <c r="V2031" s="3">
        <f t="shared" si="763"/>
        <v>36.942602671944577</v>
      </c>
      <c r="W2031" s="3">
        <f t="shared" si="764"/>
        <v>42</v>
      </c>
      <c r="X2031" s="3">
        <f>soli3grenz(K2031,$A$3,Param!$J$9,Param!$J$10,Param!$J$11)*100</f>
        <v>5.5</v>
      </c>
      <c r="Y2031" s="13">
        <f t="shared" si="751"/>
        <v>74661</v>
      </c>
      <c r="Z2031" s="3">
        <f t="shared" si="765"/>
        <v>36.942602671944577</v>
      </c>
      <c r="AA2031" s="13">
        <f t="shared" si="752"/>
        <v>42</v>
      </c>
      <c r="AB2031" s="13">
        <f t="shared" si="753"/>
        <v>-5038.9700000000012</v>
      </c>
      <c r="AC2031" s="13">
        <f t="shared" si="754"/>
        <v>-2.4933052944087137</v>
      </c>
      <c r="AD2031" s="13">
        <f t="shared" si="755"/>
        <v>-2.3099999999999952</v>
      </c>
      <c r="AE2031" s="3">
        <f t="shared" si="756"/>
        <v>0</v>
      </c>
      <c r="AF2031" s="13">
        <f t="shared" si="745"/>
        <v>5038.9700000000012</v>
      </c>
      <c r="AG2031" s="13">
        <f t="shared" si="766"/>
        <v>2.4933052944087137</v>
      </c>
      <c r="AH2031" s="13">
        <f t="shared" si="746"/>
        <v>2.4933052944087137</v>
      </c>
    </row>
    <row r="2032" spans="1:34" x14ac:dyDescent="0.2">
      <c r="A2032" s="8">
        <f t="shared" si="767"/>
        <v>202200</v>
      </c>
      <c r="B2032" s="9">
        <f t="shared" si="768"/>
        <v>202.2</v>
      </c>
      <c r="C2032" s="13">
        <f>tarifest3(A2032,$A$3,Param!$B$5,Param!$C$5,Param!$D$5,Param!$E$5,Param!$B$6,Param!$C$6,Param!$D$6,Param!$E$6)</f>
        <v>75587</v>
      </c>
      <c r="D2032" s="3">
        <f t="shared" si="757"/>
        <v>37.382294757665676</v>
      </c>
      <c r="E2032" s="3">
        <f>tarifest3grenz(A2032,$A$3,Param!$B$5,Param!$C$5,Param!$D$5,Param!$E$5,Param!$B$6,Param!$C$6,Param!$D$6,Param!$E$6)*100</f>
        <v>42</v>
      </c>
      <c r="F2032" s="13">
        <f>soli3(C2032,$A$3,Param!$J$4,Param!$J$5,Param!$J$6)</f>
        <v>4157.28</v>
      </c>
      <c r="G2032" s="3">
        <f>soli3grenz(C2032,$A$3,Param!$J$4,Param!$J$5,Param!$J$6)*100</f>
        <v>5.5</v>
      </c>
      <c r="H2032" s="13">
        <f t="shared" si="748"/>
        <v>79744.28</v>
      </c>
      <c r="I2032" s="3">
        <f t="shared" si="747"/>
        <v>39.438318496538081</v>
      </c>
      <c r="J2032" s="13">
        <f t="shared" si="749"/>
        <v>44.309999999999995</v>
      </c>
      <c r="K2032" s="13">
        <f>tarifest3(A2032,$A$3,Param!$B$10,Param!$C$10,Param!$D$10,Param!$E$10,Param!$B$11,Param!$C$11,Param!$D$11,Param!$E$11)</f>
        <v>79933</v>
      </c>
      <c r="L2032" s="3">
        <f t="shared" si="758"/>
        <v>39.531651829871414</v>
      </c>
      <c r="M2032" s="3">
        <f>tarifest3grenz(A2032,$A$3,Param!$B$10,Param!$C$10,Param!$D$10,Param!$E$10,Param!$B$11,Param!$C$11,Param!$D$11,Param!$E$11)*100</f>
        <v>42</v>
      </c>
      <c r="N2032" s="3">
        <f t="shared" si="759"/>
        <v>65533</v>
      </c>
      <c r="O2032" s="3">
        <f t="shared" si="760"/>
        <v>32.409990108803164</v>
      </c>
      <c r="P2032" s="13">
        <f t="shared" si="750"/>
        <v>141540</v>
      </c>
      <c r="Q2032" s="13">
        <f t="shared" si="761"/>
        <v>0</v>
      </c>
      <c r="R2032" s="13">
        <f>tarifest3(A2032-$K$3,$A$3,Param!$B$10,Param!$C$10,Param!$D$10,Param!$E$10,Param!$B$11,Param!$C$11,Param!$D$11,Param!$E$11)</f>
        <v>71293</v>
      </c>
      <c r="S2032" s="3">
        <f t="shared" si="762"/>
        <v>35.258654797230463</v>
      </c>
      <c r="T2032" s="3">
        <f>IF(A2032&lt;$K$3,$K$2,tarifest3grenz(A2032-$K$3,$A$3,Param!$B$10,Param!$C$10,Param!$D$10,Param!$E$10,Param!$B$11,Param!$C$11,Param!$D$11,Param!$E$11))*100</f>
        <v>42</v>
      </c>
      <c r="U2032" s="3">
        <f>MAX(K2032-tarifest3($K$3,$A$3,Param!$B$10,Param!$C$10,Param!$D$10,Param!$E$10,Param!$B$11,Param!$C$11,Param!$D$11,Param!$E$11),0)</f>
        <v>74703</v>
      </c>
      <c r="V2032" s="3">
        <f t="shared" si="763"/>
        <v>36.945103857566764</v>
      </c>
      <c r="W2032" s="3">
        <f t="shared" si="764"/>
        <v>42</v>
      </c>
      <c r="X2032" s="3">
        <f>soli3grenz(K2032,$A$3,Param!$J$9,Param!$J$10,Param!$J$11)*100</f>
        <v>5.5</v>
      </c>
      <c r="Y2032" s="13">
        <f t="shared" si="751"/>
        <v>74703</v>
      </c>
      <c r="Z2032" s="3">
        <f t="shared" si="765"/>
        <v>36.945103857566764</v>
      </c>
      <c r="AA2032" s="13">
        <f t="shared" si="752"/>
        <v>42</v>
      </c>
      <c r="AB2032" s="13">
        <f t="shared" si="753"/>
        <v>-5041.2799999999988</v>
      </c>
      <c r="AC2032" s="13">
        <f t="shared" si="754"/>
        <v>-2.4932146389713168</v>
      </c>
      <c r="AD2032" s="13">
        <f t="shared" si="755"/>
        <v>-2.3099999999999952</v>
      </c>
      <c r="AE2032" s="3">
        <f t="shared" si="756"/>
        <v>0</v>
      </c>
      <c r="AF2032" s="13">
        <f t="shared" si="745"/>
        <v>5041.2799999999988</v>
      </c>
      <c r="AG2032" s="13">
        <f t="shared" si="766"/>
        <v>2.4932146389713168</v>
      </c>
      <c r="AH2032" s="13">
        <f t="shared" si="746"/>
        <v>2.4932146389713168</v>
      </c>
    </row>
    <row r="2033" spans="1:34" x14ac:dyDescent="0.2">
      <c r="A2033" s="8">
        <f t="shared" si="767"/>
        <v>202300</v>
      </c>
      <c r="B2033" s="9">
        <f t="shared" si="768"/>
        <v>202.3</v>
      </c>
      <c r="C2033" s="13">
        <f>tarifest3(A2033,$A$3,Param!$B$5,Param!$C$5,Param!$D$5,Param!$E$5,Param!$B$6,Param!$C$6,Param!$D$6,Param!$E$6)</f>
        <v>75629</v>
      </c>
      <c r="D2033" s="3">
        <f t="shared" si="757"/>
        <v>37.384577360355905</v>
      </c>
      <c r="E2033" s="3">
        <f>tarifest3grenz(A2033,$A$3,Param!$B$5,Param!$C$5,Param!$D$5,Param!$E$5,Param!$B$6,Param!$C$6,Param!$D$6,Param!$E$6)*100</f>
        <v>42</v>
      </c>
      <c r="F2033" s="13">
        <f>soli3(C2033,$A$3,Param!$J$4,Param!$J$5,Param!$J$6)</f>
        <v>4159.59</v>
      </c>
      <c r="G2033" s="3">
        <f>soli3grenz(C2033,$A$3,Param!$J$4,Param!$J$5,Param!$J$6)*100</f>
        <v>5.5</v>
      </c>
      <c r="H2033" s="13">
        <f t="shared" si="748"/>
        <v>79788.59</v>
      </c>
      <c r="I2033" s="3">
        <f t="shared" si="747"/>
        <v>39.440726643598609</v>
      </c>
      <c r="J2033" s="13">
        <f t="shared" si="749"/>
        <v>44.309999999999995</v>
      </c>
      <c r="K2033" s="13">
        <f>tarifest3(A2033,$A$3,Param!$B$10,Param!$C$10,Param!$D$10,Param!$E$10,Param!$B$11,Param!$C$11,Param!$D$11,Param!$E$11)</f>
        <v>79975</v>
      </c>
      <c r="L2033" s="3">
        <f t="shared" si="758"/>
        <v>39.53287197231834</v>
      </c>
      <c r="M2033" s="3">
        <f>tarifest3grenz(A2033,$A$3,Param!$B$10,Param!$C$10,Param!$D$10,Param!$E$10,Param!$B$11,Param!$C$11,Param!$D$11,Param!$E$11)*100</f>
        <v>42</v>
      </c>
      <c r="N2033" s="3">
        <f t="shared" si="759"/>
        <v>65575</v>
      </c>
      <c r="O2033" s="3">
        <f t="shared" si="760"/>
        <v>32.414730598121601</v>
      </c>
      <c r="P2033" s="13">
        <f t="shared" si="750"/>
        <v>141610</v>
      </c>
      <c r="Q2033" s="13">
        <f t="shared" si="761"/>
        <v>0</v>
      </c>
      <c r="R2033" s="13">
        <f>tarifest3(A2033-$K$3,$A$3,Param!$B$10,Param!$C$10,Param!$D$10,Param!$E$10,Param!$B$11,Param!$C$11,Param!$D$11,Param!$E$11)</f>
        <v>71335</v>
      </c>
      <c r="S2033" s="3">
        <f t="shared" si="762"/>
        <v>35.261987147800298</v>
      </c>
      <c r="T2033" s="3">
        <f>IF(A2033&lt;$K$3,$K$2,tarifest3grenz(A2033-$K$3,$A$3,Param!$B$10,Param!$C$10,Param!$D$10,Param!$E$10,Param!$B$11,Param!$C$11,Param!$D$11,Param!$E$11))*100</f>
        <v>42</v>
      </c>
      <c r="U2033" s="3">
        <f>MAX(K2033-tarifest3($K$3,$A$3,Param!$B$10,Param!$C$10,Param!$D$10,Param!$E$10,Param!$B$11,Param!$C$11,Param!$D$11,Param!$E$11),0)</f>
        <v>74745</v>
      </c>
      <c r="V2033" s="3">
        <f t="shared" si="763"/>
        <v>36.94760257043994</v>
      </c>
      <c r="W2033" s="3">
        <f t="shared" si="764"/>
        <v>42</v>
      </c>
      <c r="X2033" s="3">
        <f>soli3grenz(K2033,$A$3,Param!$J$9,Param!$J$10,Param!$J$11)*100</f>
        <v>5.5</v>
      </c>
      <c r="Y2033" s="13">
        <f t="shared" si="751"/>
        <v>74745</v>
      </c>
      <c r="Z2033" s="3">
        <f t="shared" si="765"/>
        <v>36.94760257043994</v>
      </c>
      <c r="AA2033" s="13">
        <f t="shared" si="752"/>
        <v>42</v>
      </c>
      <c r="AB2033" s="13">
        <f t="shared" si="753"/>
        <v>-5043.5899999999965</v>
      </c>
      <c r="AC2033" s="13">
        <f t="shared" si="754"/>
        <v>-2.4931240731586684</v>
      </c>
      <c r="AD2033" s="13">
        <f t="shared" si="755"/>
        <v>-2.3099999999999952</v>
      </c>
      <c r="AE2033" s="3">
        <f t="shared" si="756"/>
        <v>0</v>
      </c>
      <c r="AF2033" s="13">
        <f t="shared" si="745"/>
        <v>5043.5899999999965</v>
      </c>
      <c r="AG2033" s="13">
        <f t="shared" si="766"/>
        <v>2.4931240731586684</v>
      </c>
      <c r="AH2033" s="13">
        <f t="shared" si="746"/>
        <v>2.4931240731586684</v>
      </c>
    </row>
    <row r="2034" spans="1:34" x14ac:dyDescent="0.2">
      <c r="A2034" s="8">
        <f t="shared" si="767"/>
        <v>202400</v>
      </c>
      <c r="B2034" s="9">
        <f t="shared" si="768"/>
        <v>202.4</v>
      </c>
      <c r="C2034" s="13">
        <f>tarifest3(A2034,$A$3,Param!$B$5,Param!$C$5,Param!$D$5,Param!$E$5,Param!$B$6,Param!$C$6,Param!$D$6,Param!$E$6)</f>
        <v>75671</v>
      </c>
      <c r="D2034" s="3">
        <f t="shared" si="757"/>
        <v>37.386857707509883</v>
      </c>
      <c r="E2034" s="3">
        <f>tarifest3grenz(A2034,$A$3,Param!$B$5,Param!$C$5,Param!$D$5,Param!$E$5,Param!$B$6,Param!$C$6,Param!$D$6,Param!$E$6)*100</f>
        <v>42</v>
      </c>
      <c r="F2034" s="13">
        <f>soli3(C2034,$A$3,Param!$J$4,Param!$J$5,Param!$J$6)</f>
        <v>4161.8999999999996</v>
      </c>
      <c r="G2034" s="3">
        <f>soli3grenz(C2034,$A$3,Param!$J$4,Param!$J$5,Param!$J$6)*100</f>
        <v>5.5</v>
      </c>
      <c r="H2034" s="13">
        <f t="shared" si="748"/>
        <v>79832.899999999994</v>
      </c>
      <c r="I2034" s="3">
        <f t="shared" si="747"/>
        <v>39.443132411067189</v>
      </c>
      <c r="J2034" s="13">
        <f t="shared" si="749"/>
        <v>44.309999999999995</v>
      </c>
      <c r="K2034" s="13">
        <f>tarifest3(A2034,$A$3,Param!$B$10,Param!$C$10,Param!$D$10,Param!$E$10,Param!$B$11,Param!$C$11,Param!$D$11,Param!$E$11)</f>
        <v>80017</v>
      </c>
      <c r="L2034" s="3">
        <f t="shared" si="758"/>
        <v>39.534090909090907</v>
      </c>
      <c r="M2034" s="3">
        <f>tarifest3grenz(A2034,$A$3,Param!$B$10,Param!$C$10,Param!$D$10,Param!$E$10,Param!$B$11,Param!$C$11,Param!$D$11,Param!$E$11)*100</f>
        <v>42</v>
      </c>
      <c r="N2034" s="3">
        <f t="shared" si="759"/>
        <v>65617</v>
      </c>
      <c r="O2034" s="3">
        <f t="shared" si="760"/>
        <v>32.419466403162055</v>
      </c>
      <c r="P2034" s="13">
        <f t="shared" si="750"/>
        <v>141680</v>
      </c>
      <c r="Q2034" s="13">
        <f t="shared" si="761"/>
        <v>0</v>
      </c>
      <c r="R2034" s="13">
        <f>tarifest3(A2034-$K$3,$A$3,Param!$B$10,Param!$C$10,Param!$D$10,Param!$E$10,Param!$B$11,Param!$C$11,Param!$D$11,Param!$E$11)</f>
        <v>71377</v>
      </c>
      <c r="S2034" s="3">
        <f t="shared" si="762"/>
        <v>35.265316205533601</v>
      </c>
      <c r="T2034" s="3">
        <f>IF(A2034&lt;$K$3,$K$2,tarifest3grenz(A2034-$K$3,$A$3,Param!$B$10,Param!$C$10,Param!$D$10,Param!$E$10,Param!$B$11,Param!$C$11,Param!$D$11,Param!$E$11))*100</f>
        <v>42</v>
      </c>
      <c r="U2034" s="3">
        <f>MAX(K2034-tarifest3($K$3,$A$3,Param!$B$10,Param!$C$10,Param!$D$10,Param!$E$10,Param!$B$11,Param!$C$11,Param!$D$11,Param!$E$11),0)</f>
        <v>74787</v>
      </c>
      <c r="V2034" s="3">
        <f t="shared" si="763"/>
        <v>36.95009881422925</v>
      </c>
      <c r="W2034" s="3">
        <f t="shared" si="764"/>
        <v>42</v>
      </c>
      <c r="X2034" s="3">
        <f>soli3grenz(K2034,$A$3,Param!$J$9,Param!$J$10,Param!$J$11)*100</f>
        <v>5.5</v>
      </c>
      <c r="Y2034" s="13">
        <f t="shared" si="751"/>
        <v>74787</v>
      </c>
      <c r="Z2034" s="3">
        <f t="shared" si="765"/>
        <v>36.95009881422925</v>
      </c>
      <c r="AA2034" s="13">
        <f t="shared" si="752"/>
        <v>42</v>
      </c>
      <c r="AB2034" s="13">
        <f t="shared" si="753"/>
        <v>-5045.8999999999942</v>
      </c>
      <c r="AC2034" s="13">
        <f t="shared" si="754"/>
        <v>-2.4930335968379396</v>
      </c>
      <c r="AD2034" s="13">
        <f t="shared" si="755"/>
        <v>-2.3099999999999952</v>
      </c>
      <c r="AE2034" s="3">
        <f t="shared" si="756"/>
        <v>0</v>
      </c>
      <c r="AF2034" s="13">
        <f t="shared" si="745"/>
        <v>5045.8999999999942</v>
      </c>
      <c r="AG2034" s="13">
        <f t="shared" si="766"/>
        <v>2.4930335968379396</v>
      </c>
      <c r="AH2034" s="13">
        <f t="shared" si="746"/>
        <v>2.4930335968379396</v>
      </c>
    </row>
    <row r="2035" spans="1:34" x14ac:dyDescent="0.2">
      <c r="A2035" s="8">
        <f t="shared" si="767"/>
        <v>202500</v>
      </c>
      <c r="B2035" s="9">
        <f t="shared" si="768"/>
        <v>202.5</v>
      </c>
      <c r="C2035" s="13">
        <f>tarifest3(A2035,$A$3,Param!$B$5,Param!$C$5,Param!$D$5,Param!$E$5,Param!$B$6,Param!$C$6,Param!$D$6,Param!$E$6)</f>
        <v>75713</v>
      </c>
      <c r="D2035" s="3">
        <f t="shared" si="757"/>
        <v>37.389135802469134</v>
      </c>
      <c r="E2035" s="3">
        <f>tarifest3grenz(A2035,$A$3,Param!$B$5,Param!$C$5,Param!$D$5,Param!$E$5,Param!$B$6,Param!$C$6,Param!$D$6,Param!$E$6)*100</f>
        <v>42</v>
      </c>
      <c r="F2035" s="13">
        <f>soli3(C2035,$A$3,Param!$J$4,Param!$J$5,Param!$J$6)</f>
        <v>4164.21</v>
      </c>
      <c r="G2035" s="3">
        <f>soli3grenz(C2035,$A$3,Param!$J$4,Param!$J$5,Param!$J$6)*100</f>
        <v>5.5</v>
      </c>
      <c r="H2035" s="13">
        <f t="shared" si="748"/>
        <v>79877.210000000006</v>
      </c>
      <c r="I2035" s="3">
        <f t="shared" si="747"/>
        <v>39.445535802469138</v>
      </c>
      <c r="J2035" s="13">
        <f t="shared" si="749"/>
        <v>44.309999999999995</v>
      </c>
      <c r="K2035" s="13">
        <f>tarifest3(A2035,$A$3,Param!$B$10,Param!$C$10,Param!$D$10,Param!$E$10,Param!$B$11,Param!$C$11,Param!$D$11,Param!$E$11)</f>
        <v>80059</v>
      </c>
      <c r="L2035" s="3">
        <f t="shared" si="758"/>
        <v>39.535308641975305</v>
      </c>
      <c r="M2035" s="3">
        <f>tarifest3grenz(A2035,$A$3,Param!$B$10,Param!$C$10,Param!$D$10,Param!$E$10,Param!$B$11,Param!$C$11,Param!$D$11,Param!$E$11)*100</f>
        <v>42</v>
      </c>
      <c r="N2035" s="3">
        <f t="shared" si="759"/>
        <v>65659</v>
      </c>
      <c r="O2035" s="3">
        <f t="shared" si="760"/>
        <v>32.424197530864198</v>
      </c>
      <c r="P2035" s="13">
        <f t="shared" si="750"/>
        <v>141750</v>
      </c>
      <c r="Q2035" s="13">
        <f t="shared" si="761"/>
        <v>0</v>
      </c>
      <c r="R2035" s="13">
        <f>tarifest3(A2035-$K$3,$A$3,Param!$B$10,Param!$C$10,Param!$D$10,Param!$E$10,Param!$B$11,Param!$C$11,Param!$D$11,Param!$E$11)</f>
        <v>71419</v>
      </c>
      <c r="S2035" s="3">
        <f t="shared" si="762"/>
        <v>35.26864197530864</v>
      </c>
      <c r="T2035" s="3">
        <f>IF(A2035&lt;$K$3,$K$2,tarifest3grenz(A2035-$K$3,$A$3,Param!$B$10,Param!$C$10,Param!$D$10,Param!$E$10,Param!$B$11,Param!$C$11,Param!$D$11,Param!$E$11))*100</f>
        <v>42</v>
      </c>
      <c r="U2035" s="3">
        <f>MAX(K2035-tarifest3($K$3,$A$3,Param!$B$10,Param!$C$10,Param!$D$10,Param!$E$10,Param!$B$11,Param!$C$11,Param!$D$11,Param!$E$11),0)</f>
        <v>74829</v>
      </c>
      <c r="V2035" s="3">
        <f t="shared" si="763"/>
        <v>36.952592592592595</v>
      </c>
      <c r="W2035" s="3">
        <f t="shared" si="764"/>
        <v>42</v>
      </c>
      <c r="X2035" s="3">
        <f>soli3grenz(K2035,$A$3,Param!$J$9,Param!$J$10,Param!$J$11)*100</f>
        <v>5.5</v>
      </c>
      <c r="Y2035" s="13">
        <f t="shared" si="751"/>
        <v>74829</v>
      </c>
      <c r="Z2035" s="3">
        <f t="shared" si="765"/>
        <v>36.952592592592595</v>
      </c>
      <c r="AA2035" s="13">
        <f t="shared" si="752"/>
        <v>42</v>
      </c>
      <c r="AB2035" s="13">
        <f t="shared" si="753"/>
        <v>-5048.2100000000064</v>
      </c>
      <c r="AC2035" s="13">
        <f t="shared" si="754"/>
        <v>-2.4929432098765432</v>
      </c>
      <c r="AD2035" s="13">
        <f t="shared" si="755"/>
        <v>-2.3099999999999952</v>
      </c>
      <c r="AE2035" s="3">
        <f t="shared" si="756"/>
        <v>0</v>
      </c>
      <c r="AF2035" s="13">
        <f t="shared" si="745"/>
        <v>5048.2100000000064</v>
      </c>
      <c r="AG2035" s="13">
        <f t="shared" si="766"/>
        <v>2.4929432098765432</v>
      </c>
      <c r="AH2035" s="13">
        <f t="shared" si="746"/>
        <v>2.4929432098765432</v>
      </c>
    </row>
    <row r="2036" spans="1:34" x14ac:dyDescent="0.2">
      <c r="A2036" s="8">
        <f t="shared" si="767"/>
        <v>202600</v>
      </c>
      <c r="B2036" s="9">
        <f t="shared" si="768"/>
        <v>202.6</v>
      </c>
      <c r="C2036" s="13">
        <f>tarifest3(A2036,$A$3,Param!$B$5,Param!$C$5,Param!$D$5,Param!$E$5,Param!$B$6,Param!$C$6,Param!$D$6,Param!$E$6)</f>
        <v>75755</v>
      </c>
      <c r="D2036" s="3">
        <f t="shared" si="757"/>
        <v>37.391411648568607</v>
      </c>
      <c r="E2036" s="3">
        <f>tarifest3grenz(A2036,$A$3,Param!$B$5,Param!$C$5,Param!$D$5,Param!$E$5,Param!$B$6,Param!$C$6,Param!$D$6,Param!$E$6)*100</f>
        <v>42</v>
      </c>
      <c r="F2036" s="13">
        <f>soli3(C2036,$A$3,Param!$J$4,Param!$J$5,Param!$J$6)</f>
        <v>4166.5200000000004</v>
      </c>
      <c r="G2036" s="3">
        <f>soli3grenz(C2036,$A$3,Param!$J$4,Param!$J$5,Param!$J$6)*100</f>
        <v>5.5</v>
      </c>
      <c r="H2036" s="13">
        <f t="shared" si="748"/>
        <v>79921.52</v>
      </c>
      <c r="I2036" s="3">
        <f t="shared" si="747"/>
        <v>39.447936821322806</v>
      </c>
      <c r="J2036" s="13">
        <f t="shared" si="749"/>
        <v>44.309999999999995</v>
      </c>
      <c r="K2036" s="13">
        <f>tarifest3(A2036,$A$3,Param!$B$10,Param!$C$10,Param!$D$10,Param!$E$10,Param!$B$11,Param!$C$11,Param!$D$11,Param!$E$11)</f>
        <v>80101</v>
      </c>
      <c r="L2036" s="3">
        <f t="shared" si="758"/>
        <v>39.536525172754196</v>
      </c>
      <c r="M2036" s="3">
        <f>tarifest3grenz(A2036,$A$3,Param!$B$10,Param!$C$10,Param!$D$10,Param!$E$10,Param!$B$11,Param!$C$11,Param!$D$11,Param!$E$11)*100</f>
        <v>42</v>
      </c>
      <c r="N2036" s="3">
        <f t="shared" si="759"/>
        <v>65701</v>
      </c>
      <c r="O2036" s="3">
        <f t="shared" si="760"/>
        <v>32.428923988153997</v>
      </c>
      <c r="P2036" s="13">
        <f t="shared" si="750"/>
        <v>141820</v>
      </c>
      <c r="Q2036" s="13">
        <f t="shared" si="761"/>
        <v>0</v>
      </c>
      <c r="R2036" s="13">
        <f>tarifest3(A2036-$K$3,$A$3,Param!$B$10,Param!$C$10,Param!$D$10,Param!$E$10,Param!$B$11,Param!$C$11,Param!$D$11,Param!$E$11)</f>
        <v>71461</v>
      </c>
      <c r="S2036" s="3">
        <f t="shared" si="762"/>
        <v>35.271964461994074</v>
      </c>
      <c r="T2036" s="3">
        <f>IF(A2036&lt;$K$3,$K$2,tarifest3grenz(A2036-$K$3,$A$3,Param!$B$10,Param!$C$10,Param!$D$10,Param!$E$10,Param!$B$11,Param!$C$11,Param!$D$11,Param!$E$11))*100</f>
        <v>42</v>
      </c>
      <c r="U2036" s="3">
        <f>MAX(K2036-tarifest3($K$3,$A$3,Param!$B$10,Param!$C$10,Param!$D$10,Param!$E$10,Param!$B$11,Param!$C$11,Param!$D$11,Param!$E$11),0)</f>
        <v>74871</v>
      </c>
      <c r="V2036" s="3">
        <f t="shared" si="763"/>
        <v>36.955083909180651</v>
      </c>
      <c r="W2036" s="3">
        <f t="shared" si="764"/>
        <v>42</v>
      </c>
      <c r="X2036" s="3">
        <f>soli3grenz(K2036,$A$3,Param!$J$9,Param!$J$10,Param!$J$11)*100</f>
        <v>5.5</v>
      </c>
      <c r="Y2036" s="13">
        <f t="shared" si="751"/>
        <v>74871</v>
      </c>
      <c r="Z2036" s="3">
        <f t="shared" si="765"/>
        <v>36.955083909180651</v>
      </c>
      <c r="AA2036" s="13">
        <f t="shared" si="752"/>
        <v>42</v>
      </c>
      <c r="AB2036" s="13">
        <f t="shared" si="753"/>
        <v>-5050.5200000000041</v>
      </c>
      <c r="AC2036" s="13">
        <f t="shared" si="754"/>
        <v>-2.4928529121421548</v>
      </c>
      <c r="AD2036" s="13">
        <f t="shared" si="755"/>
        <v>-2.3099999999999952</v>
      </c>
      <c r="AE2036" s="3">
        <f t="shared" si="756"/>
        <v>0</v>
      </c>
      <c r="AF2036" s="13">
        <f t="shared" ref="AF2036:AF2099" si="769">-AB2036</f>
        <v>5050.5200000000041</v>
      </c>
      <c r="AG2036" s="13">
        <f t="shared" si="766"/>
        <v>2.4928529121421548</v>
      </c>
      <c r="AH2036" s="13">
        <f t="shared" ref="AH2036:AH2099" si="770">-AC2036</f>
        <v>2.4928529121421548</v>
      </c>
    </row>
    <row r="2037" spans="1:34" x14ac:dyDescent="0.2">
      <c r="A2037" s="8">
        <f t="shared" si="767"/>
        <v>202700</v>
      </c>
      <c r="B2037" s="9">
        <f t="shared" si="768"/>
        <v>202.7</v>
      </c>
      <c r="C2037" s="13">
        <f>tarifest3(A2037,$A$3,Param!$B$5,Param!$C$5,Param!$D$5,Param!$E$5,Param!$B$6,Param!$C$6,Param!$D$6,Param!$E$6)</f>
        <v>75797</v>
      </c>
      <c r="D2037" s="3">
        <f t="shared" si="757"/>
        <v>37.393685249136652</v>
      </c>
      <c r="E2037" s="3">
        <f>tarifest3grenz(A2037,$A$3,Param!$B$5,Param!$C$5,Param!$D$5,Param!$E$5,Param!$B$6,Param!$C$6,Param!$D$6,Param!$E$6)*100</f>
        <v>42</v>
      </c>
      <c r="F2037" s="13">
        <f>soli3(C2037,$A$3,Param!$J$4,Param!$J$5,Param!$J$6)</f>
        <v>4168.83</v>
      </c>
      <c r="G2037" s="3">
        <f>soli3grenz(C2037,$A$3,Param!$J$4,Param!$J$5,Param!$J$6)*100</f>
        <v>5.5</v>
      </c>
      <c r="H2037" s="13">
        <f t="shared" si="748"/>
        <v>79965.83</v>
      </c>
      <c r="I2037" s="3">
        <f t="shared" si="747"/>
        <v>39.450335471139617</v>
      </c>
      <c r="J2037" s="13">
        <f t="shared" si="749"/>
        <v>44.309999999999995</v>
      </c>
      <c r="K2037" s="13">
        <f>tarifest3(A2037,$A$3,Param!$B$10,Param!$C$10,Param!$D$10,Param!$E$10,Param!$B$11,Param!$C$11,Param!$D$11,Param!$E$11)</f>
        <v>80143</v>
      </c>
      <c r="L2037" s="3">
        <f t="shared" si="758"/>
        <v>39.537740503206706</v>
      </c>
      <c r="M2037" s="3">
        <f>tarifest3grenz(A2037,$A$3,Param!$B$10,Param!$C$10,Param!$D$10,Param!$E$10,Param!$B$11,Param!$C$11,Param!$D$11,Param!$E$11)*100</f>
        <v>42</v>
      </c>
      <c r="N2037" s="3">
        <f t="shared" si="759"/>
        <v>65743</v>
      </c>
      <c r="O2037" s="3">
        <f t="shared" si="760"/>
        <v>32.43364578194376</v>
      </c>
      <c r="P2037" s="13">
        <f t="shared" si="750"/>
        <v>141890</v>
      </c>
      <c r="Q2037" s="13">
        <f t="shared" si="761"/>
        <v>0</v>
      </c>
      <c r="R2037" s="13">
        <f>tarifest3(A2037-$K$3,$A$3,Param!$B$10,Param!$C$10,Param!$D$10,Param!$E$10,Param!$B$11,Param!$C$11,Param!$D$11,Param!$E$11)</f>
        <v>71503</v>
      </c>
      <c r="S2037" s="3">
        <f t="shared" si="762"/>
        <v>35.275283670448935</v>
      </c>
      <c r="T2037" s="3">
        <f>IF(A2037&lt;$K$3,$K$2,tarifest3grenz(A2037-$K$3,$A$3,Param!$B$10,Param!$C$10,Param!$D$10,Param!$E$10,Param!$B$11,Param!$C$11,Param!$D$11,Param!$E$11))*100</f>
        <v>42</v>
      </c>
      <c r="U2037" s="3">
        <f>MAX(K2037-tarifest3($K$3,$A$3,Param!$B$10,Param!$C$10,Param!$D$10,Param!$E$10,Param!$B$11,Param!$C$11,Param!$D$11,Param!$E$11),0)</f>
        <v>74913</v>
      </c>
      <c r="V2037" s="3">
        <f t="shared" si="763"/>
        <v>36.957572767636904</v>
      </c>
      <c r="W2037" s="3">
        <f t="shared" si="764"/>
        <v>42</v>
      </c>
      <c r="X2037" s="3">
        <f>soli3grenz(K2037,$A$3,Param!$J$9,Param!$J$10,Param!$J$11)*100</f>
        <v>5.5</v>
      </c>
      <c r="Y2037" s="13">
        <f t="shared" si="751"/>
        <v>74913</v>
      </c>
      <c r="Z2037" s="3">
        <f t="shared" si="765"/>
        <v>36.957572767636904</v>
      </c>
      <c r="AA2037" s="13">
        <f t="shared" si="752"/>
        <v>42</v>
      </c>
      <c r="AB2037" s="13">
        <f t="shared" si="753"/>
        <v>-5052.8300000000017</v>
      </c>
      <c r="AC2037" s="13">
        <f t="shared" si="754"/>
        <v>-2.4927627035027129</v>
      </c>
      <c r="AD2037" s="13">
        <f t="shared" si="755"/>
        <v>-2.3099999999999952</v>
      </c>
      <c r="AE2037" s="3">
        <f t="shared" si="756"/>
        <v>0</v>
      </c>
      <c r="AF2037" s="13">
        <f t="shared" si="769"/>
        <v>5052.8300000000017</v>
      </c>
      <c r="AG2037" s="13">
        <f t="shared" si="766"/>
        <v>2.4927627035027129</v>
      </c>
      <c r="AH2037" s="13">
        <f t="shared" si="770"/>
        <v>2.4927627035027129</v>
      </c>
    </row>
    <row r="2038" spans="1:34" x14ac:dyDescent="0.2">
      <c r="A2038" s="8">
        <f t="shared" si="767"/>
        <v>202800</v>
      </c>
      <c r="B2038" s="9">
        <f t="shared" si="768"/>
        <v>202.8</v>
      </c>
      <c r="C2038" s="13">
        <f>tarifest3(A2038,$A$3,Param!$B$5,Param!$C$5,Param!$D$5,Param!$E$5,Param!$B$6,Param!$C$6,Param!$D$6,Param!$E$6)</f>
        <v>75839</v>
      </c>
      <c r="D2038" s="3">
        <f t="shared" si="757"/>
        <v>37.395956607495066</v>
      </c>
      <c r="E2038" s="3">
        <f>tarifest3grenz(A2038,$A$3,Param!$B$5,Param!$C$5,Param!$D$5,Param!$E$5,Param!$B$6,Param!$C$6,Param!$D$6,Param!$E$6)*100</f>
        <v>42</v>
      </c>
      <c r="F2038" s="13">
        <f>soli3(C2038,$A$3,Param!$J$4,Param!$J$5,Param!$J$6)</f>
        <v>4171.1400000000003</v>
      </c>
      <c r="G2038" s="3">
        <f>soli3grenz(C2038,$A$3,Param!$J$4,Param!$J$5,Param!$J$6)*100</f>
        <v>5.5</v>
      </c>
      <c r="H2038" s="13">
        <f t="shared" si="748"/>
        <v>80010.14</v>
      </c>
      <c r="I2038" s="3">
        <f t="shared" si="747"/>
        <v>39.452731755424061</v>
      </c>
      <c r="J2038" s="13">
        <f t="shared" si="749"/>
        <v>44.309999999999995</v>
      </c>
      <c r="K2038" s="13">
        <f>tarifest3(A2038,$A$3,Param!$B$10,Param!$C$10,Param!$D$10,Param!$E$10,Param!$B$11,Param!$C$11,Param!$D$11,Param!$E$11)</f>
        <v>80185</v>
      </c>
      <c r="L2038" s="3">
        <f t="shared" si="758"/>
        <v>39.538954635108482</v>
      </c>
      <c r="M2038" s="3">
        <f>tarifest3grenz(A2038,$A$3,Param!$B$10,Param!$C$10,Param!$D$10,Param!$E$10,Param!$B$11,Param!$C$11,Param!$D$11,Param!$E$11)*100</f>
        <v>42</v>
      </c>
      <c r="N2038" s="3">
        <f t="shared" si="759"/>
        <v>65785</v>
      </c>
      <c r="O2038" s="3">
        <f t="shared" si="760"/>
        <v>32.438362919132153</v>
      </c>
      <c r="P2038" s="13">
        <f t="shared" si="750"/>
        <v>141960</v>
      </c>
      <c r="Q2038" s="13">
        <f t="shared" si="761"/>
        <v>0</v>
      </c>
      <c r="R2038" s="13">
        <f>tarifest3(A2038-$K$3,$A$3,Param!$B$10,Param!$C$10,Param!$D$10,Param!$E$10,Param!$B$11,Param!$C$11,Param!$D$11,Param!$E$11)</f>
        <v>71545</v>
      </c>
      <c r="S2038" s="3">
        <f t="shared" si="762"/>
        <v>35.278599605522679</v>
      </c>
      <c r="T2038" s="3">
        <f>IF(A2038&lt;$K$3,$K$2,tarifest3grenz(A2038-$K$3,$A$3,Param!$B$10,Param!$C$10,Param!$D$10,Param!$E$10,Param!$B$11,Param!$C$11,Param!$D$11,Param!$E$11))*100</f>
        <v>42</v>
      </c>
      <c r="U2038" s="3">
        <f>MAX(K2038-tarifest3($K$3,$A$3,Param!$B$10,Param!$C$10,Param!$D$10,Param!$E$10,Param!$B$11,Param!$C$11,Param!$D$11,Param!$E$11),0)</f>
        <v>74955</v>
      </c>
      <c r="V2038" s="3">
        <f t="shared" si="763"/>
        <v>36.960059171597628</v>
      </c>
      <c r="W2038" s="3">
        <f t="shared" si="764"/>
        <v>42</v>
      </c>
      <c r="X2038" s="3">
        <f>soli3grenz(K2038,$A$3,Param!$J$9,Param!$J$10,Param!$J$11)*100</f>
        <v>5.5</v>
      </c>
      <c r="Y2038" s="13">
        <f t="shared" si="751"/>
        <v>74955</v>
      </c>
      <c r="Z2038" s="3">
        <f t="shared" si="765"/>
        <v>36.960059171597628</v>
      </c>
      <c r="AA2038" s="13">
        <f t="shared" si="752"/>
        <v>42</v>
      </c>
      <c r="AB2038" s="13">
        <f t="shared" si="753"/>
        <v>-5055.1399999999994</v>
      </c>
      <c r="AC2038" s="13">
        <f t="shared" si="754"/>
        <v>-2.4926725838264332</v>
      </c>
      <c r="AD2038" s="13">
        <f t="shared" si="755"/>
        <v>-2.3099999999999952</v>
      </c>
      <c r="AE2038" s="3">
        <f t="shared" si="756"/>
        <v>0</v>
      </c>
      <c r="AF2038" s="13">
        <f t="shared" si="769"/>
        <v>5055.1399999999994</v>
      </c>
      <c r="AG2038" s="13">
        <f t="shared" si="766"/>
        <v>2.4926725838264332</v>
      </c>
      <c r="AH2038" s="13">
        <f t="shared" si="770"/>
        <v>2.4926725838264332</v>
      </c>
    </row>
    <row r="2039" spans="1:34" x14ac:dyDescent="0.2">
      <c r="A2039" s="8">
        <f t="shared" si="767"/>
        <v>202900</v>
      </c>
      <c r="B2039" s="9">
        <f t="shared" si="768"/>
        <v>202.9</v>
      </c>
      <c r="C2039" s="13">
        <f>tarifest3(A2039,$A$3,Param!$B$5,Param!$C$5,Param!$D$5,Param!$E$5,Param!$B$6,Param!$C$6,Param!$D$6,Param!$E$6)</f>
        <v>75881</v>
      </c>
      <c r="D2039" s="3">
        <f t="shared" si="757"/>
        <v>37.398225726959097</v>
      </c>
      <c r="E2039" s="3">
        <f>tarifest3grenz(A2039,$A$3,Param!$B$5,Param!$C$5,Param!$D$5,Param!$E$5,Param!$B$6,Param!$C$6,Param!$D$6,Param!$E$6)*100</f>
        <v>42</v>
      </c>
      <c r="F2039" s="13">
        <f>soli3(C2039,$A$3,Param!$J$4,Param!$J$5,Param!$J$6)</f>
        <v>4173.45</v>
      </c>
      <c r="G2039" s="3">
        <f>soli3grenz(C2039,$A$3,Param!$J$4,Param!$J$5,Param!$J$6)*100</f>
        <v>5.5</v>
      </c>
      <c r="H2039" s="13">
        <f t="shared" si="748"/>
        <v>80054.45</v>
      </c>
      <c r="I2039" s="3">
        <f t="shared" si="747"/>
        <v>39.455125677673728</v>
      </c>
      <c r="J2039" s="13">
        <f t="shared" si="749"/>
        <v>44.309999999999995</v>
      </c>
      <c r="K2039" s="13">
        <f>tarifest3(A2039,$A$3,Param!$B$10,Param!$C$10,Param!$D$10,Param!$E$10,Param!$B$11,Param!$C$11,Param!$D$11,Param!$E$11)</f>
        <v>80227</v>
      </c>
      <c r="L2039" s="3">
        <f t="shared" si="758"/>
        <v>39.540167570231645</v>
      </c>
      <c r="M2039" s="3">
        <f>tarifest3grenz(A2039,$A$3,Param!$B$10,Param!$C$10,Param!$D$10,Param!$E$10,Param!$B$11,Param!$C$11,Param!$D$11,Param!$E$11)*100</f>
        <v>42</v>
      </c>
      <c r="N2039" s="3">
        <f t="shared" si="759"/>
        <v>65827</v>
      </c>
      <c r="O2039" s="3">
        <f t="shared" si="760"/>
        <v>32.443075406604237</v>
      </c>
      <c r="P2039" s="13">
        <f t="shared" si="750"/>
        <v>142030</v>
      </c>
      <c r="Q2039" s="13">
        <f t="shared" si="761"/>
        <v>0</v>
      </c>
      <c r="R2039" s="13">
        <f>tarifest3(A2039-$K$3,$A$3,Param!$B$10,Param!$C$10,Param!$D$10,Param!$E$10,Param!$B$11,Param!$C$11,Param!$D$11,Param!$E$11)</f>
        <v>71587</v>
      </c>
      <c r="S2039" s="3">
        <f t="shared" si="762"/>
        <v>35.281912272055202</v>
      </c>
      <c r="T2039" s="3">
        <f>IF(A2039&lt;$K$3,$K$2,tarifest3grenz(A2039-$K$3,$A$3,Param!$B$10,Param!$C$10,Param!$D$10,Param!$E$10,Param!$B$11,Param!$C$11,Param!$D$11,Param!$E$11))*100</f>
        <v>42</v>
      </c>
      <c r="U2039" s="3">
        <f>MAX(K2039-tarifest3($K$3,$A$3,Param!$B$10,Param!$C$10,Param!$D$10,Param!$E$10,Param!$B$11,Param!$C$11,Param!$D$11,Param!$E$11),0)</f>
        <v>74997</v>
      </c>
      <c r="V2039" s="3">
        <f t="shared" si="763"/>
        <v>36.962543124691969</v>
      </c>
      <c r="W2039" s="3">
        <f t="shared" si="764"/>
        <v>42</v>
      </c>
      <c r="X2039" s="3">
        <f>soli3grenz(K2039,$A$3,Param!$J$9,Param!$J$10,Param!$J$11)*100</f>
        <v>5.5</v>
      </c>
      <c r="Y2039" s="13">
        <f t="shared" si="751"/>
        <v>74997</v>
      </c>
      <c r="Z2039" s="3">
        <f t="shared" si="765"/>
        <v>36.962543124691969</v>
      </c>
      <c r="AA2039" s="13">
        <f t="shared" si="752"/>
        <v>42</v>
      </c>
      <c r="AB2039" s="13">
        <f t="shared" si="753"/>
        <v>-5057.4499999999971</v>
      </c>
      <c r="AC2039" s="13">
        <f t="shared" si="754"/>
        <v>-2.4925825529817587</v>
      </c>
      <c r="AD2039" s="13">
        <f t="shared" si="755"/>
        <v>-2.3099999999999952</v>
      </c>
      <c r="AE2039" s="3">
        <f t="shared" si="756"/>
        <v>0</v>
      </c>
      <c r="AF2039" s="13">
        <f t="shared" si="769"/>
        <v>5057.4499999999971</v>
      </c>
      <c r="AG2039" s="13">
        <f t="shared" si="766"/>
        <v>2.4925825529817587</v>
      </c>
      <c r="AH2039" s="13">
        <f t="shared" si="770"/>
        <v>2.4925825529817587</v>
      </c>
    </row>
    <row r="2040" spans="1:34" x14ac:dyDescent="0.2">
      <c r="A2040" s="8">
        <f t="shared" si="767"/>
        <v>203000</v>
      </c>
      <c r="B2040" s="9">
        <f t="shared" si="768"/>
        <v>203</v>
      </c>
      <c r="C2040" s="13">
        <f>tarifest3(A2040,$A$3,Param!$B$5,Param!$C$5,Param!$D$5,Param!$E$5,Param!$B$6,Param!$C$6,Param!$D$6,Param!$E$6)</f>
        <v>75923</v>
      </c>
      <c r="D2040" s="3">
        <f t="shared" si="757"/>
        <v>37.400492610837439</v>
      </c>
      <c r="E2040" s="3">
        <f>tarifest3grenz(A2040,$A$3,Param!$B$5,Param!$C$5,Param!$D$5,Param!$E$5,Param!$B$6,Param!$C$6,Param!$D$6,Param!$E$6)*100</f>
        <v>42</v>
      </c>
      <c r="F2040" s="13">
        <f>soli3(C2040,$A$3,Param!$J$4,Param!$J$5,Param!$J$6)</f>
        <v>4175.76</v>
      </c>
      <c r="G2040" s="3">
        <f>soli3grenz(C2040,$A$3,Param!$J$4,Param!$J$5,Param!$J$6)*100</f>
        <v>5.5</v>
      </c>
      <c r="H2040" s="13">
        <f t="shared" si="748"/>
        <v>80098.759999999995</v>
      </c>
      <c r="I2040" s="3">
        <f t="shared" si="747"/>
        <v>39.457517241379307</v>
      </c>
      <c r="J2040" s="13">
        <f t="shared" si="749"/>
        <v>44.309999999999995</v>
      </c>
      <c r="K2040" s="13">
        <f>tarifest3(A2040,$A$3,Param!$B$10,Param!$C$10,Param!$D$10,Param!$E$10,Param!$B$11,Param!$C$11,Param!$D$11,Param!$E$11)</f>
        <v>80269</v>
      </c>
      <c r="L2040" s="3">
        <f t="shared" si="758"/>
        <v>39.541379310344823</v>
      </c>
      <c r="M2040" s="3">
        <f>tarifest3grenz(A2040,$A$3,Param!$B$10,Param!$C$10,Param!$D$10,Param!$E$10,Param!$B$11,Param!$C$11,Param!$D$11,Param!$E$11)*100</f>
        <v>42</v>
      </c>
      <c r="N2040" s="3">
        <f t="shared" si="759"/>
        <v>65869</v>
      </c>
      <c r="O2040" s="3">
        <f t="shared" si="760"/>
        <v>32.447783251231527</v>
      </c>
      <c r="P2040" s="13">
        <f t="shared" si="750"/>
        <v>142100</v>
      </c>
      <c r="Q2040" s="13">
        <f t="shared" si="761"/>
        <v>0</v>
      </c>
      <c r="R2040" s="13">
        <f>tarifest3(A2040-$K$3,$A$3,Param!$B$10,Param!$C$10,Param!$D$10,Param!$E$10,Param!$B$11,Param!$C$11,Param!$D$11,Param!$E$11)</f>
        <v>71629</v>
      </c>
      <c r="S2040" s="3">
        <f t="shared" si="762"/>
        <v>35.285221674876851</v>
      </c>
      <c r="T2040" s="3">
        <f>IF(A2040&lt;$K$3,$K$2,tarifest3grenz(A2040-$K$3,$A$3,Param!$B$10,Param!$C$10,Param!$D$10,Param!$E$10,Param!$B$11,Param!$C$11,Param!$D$11,Param!$E$11))*100</f>
        <v>42</v>
      </c>
      <c r="U2040" s="3">
        <f>MAX(K2040-tarifest3($K$3,$A$3,Param!$B$10,Param!$C$10,Param!$D$10,Param!$E$10,Param!$B$11,Param!$C$11,Param!$D$11,Param!$E$11),0)</f>
        <v>75039</v>
      </c>
      <c r="V2040" s="3">
        <f t="shared" si="763"/>
        <v>36.965024630541869</v>
      </c>
      <c r="W2040" s="3">
        <f t="shared" si="764"/>
        <v>42</v>
      </c>
      <c r="X2040" s="3">
        <f>soli3grenz(K2040,$A$3,Param!$J$9,Param!$J$10,Param!$J$11)*100</f>
        <v>5.5</v>
      </c>
      <c r="Y2040" s="13">
        <f t="shared" si="751"/>
        <v>75039</v>
      </c>
      <c r="Z2040" s="3">
        <f t="shared" si="765"/>
        <v>36.965024630541869</v>
      </c>
      <c r="AA2040" s="13">
        <f t="shared" si="752"/>
        <v>42</v>
      </c>
      <c r="AB2040" s="13">
        <f t="shared" si="753"/>
        <v>-5059.7599999999948</v>
      </c>
      <c r="AC2040" s="13">
        <f t="shared" si="754"/>
        <v>-2.4924926108374379</v>
      </c>
      <c r="AD2040" s="13">
        <f t="shared" si="755"/>
        <v>-2.3099999999999952</v>
      </c>
      <c r="AE2040" s="3">
        <f t="shared" si="756"/>
        <v>0</v>
      </c>
      <c r="AF2040" s="13">
        <f t="shared" si="769"/>
        <v>5059.7599999999948</v>
      </c>
      <c r="AG2040" s="13">
        <f t="shared" si="766"/>
        <v>2.4924926108374379</v>
      </c>
      <c r="AH2040" s="13">
        <f t="shared" si="770"/>
        <v>2.4924926108374379</v>
      </c>
    </row>
    <row r="2041" spans="1:34" x14ac:dyDescent="0.2">
      <c r="A2041" s="8">
        <f t="shared" si="767"/>
        <v>203100</v>
      </c>
      <c r="B2041" s="9">
        <f t="shared" si="768"/>
        <v>203.1</v>
      </c>
      <c r="C2041" s="13">
        <f>tarifest3(A2041,$A$3,Param!$B$5,Param!$C$5,Param!$D$5,Param!$E$5,Param!$B$6,Param!$C$6,Param!$D$6,Param!$E$6)</f>
        <v>75965</v>
      </c>
      <c r="D2041" s="3">
        <f t="shared" si="757"/>
        <v>37.402757262432303</v>
      </c>
      <c r="E2041" s="3">
        <f>tarifest3grenz(A2041,$A$3,Param!$B$5,Param!$C$5,Param!$D$5,Param!$E$5,Param!$B$6,Param!$C$6,Param!$D$6,Param!$E$6)*100</f>
        <v>42</v>
      </c>
      <c r="F2041" s="13">
        <f>soli3(C2041,$A$3,Param!$J$4,Param!$J$5,Param!$J$6)</f>
        <v>4178.07</v>
      </c>
      <c r="G2041" s="3">
        <f>soli3grenz(C2041,$A$3,Param!$J$4,Param!$J$5,Param!$J$6)*100</f>
        <v>5.5</v>
      </c>
      <c r="H2041" s="13">
        <f t="shared" si="748"/>
        <v>80143.070000000007</v>
      </c>
      <c r="I2041" s="3">
        <f t="shared" si="747"/>
        <v>39.459906450024626</v>
      </c>
      <c r="J2041" s="13">
        <f t="shared" si="749"/>
        <v>44.309999999999995</v>
      </c>
      <c r="K2041" s="13">
        <f>tarifest3(A2041,$A$3,Param!$B$10,Param!$C$10,Param!$D$10,Param!$E$10,Param!$B$11,Param!$C$11,Param!$D$11,Param!$E$11)</f>
        <v>80311</v>
      </c>
      <c r="L2041" s="3">
        <f t="shared" si="758"/>
        <v>39.542589857213194</v>
      </c>
      <c r="M2041" s="3">
        <f>tarifest3grenz(A2041,$A$3,Param!$B$10,Param!$C$10,Param!$D$10,Param!$E$10,Param!$B$11,Param!$C$11,Param!$D$11,Param!$E$11)*100</f>
        <v>42</v>
      </c>
      <c r="N2041" s="3">
        <f t="shared" si="759"/>
        <v>65911</v>
      </c>
      <c r="O2041" s="3">
        <f t="shared" si="760"/>
        <v>32.452486459871984</v>
      </c>
      <c r="P2041" s="13">
        <f t="shared" si="750"/>
        <v>142170</v>
      </c>
      <c r="Q2041" s="13">
        <f t="shared" si="761"/>
        <v>0</v>
      </c>
      <c r="R2041" s="13">
        <f>tarifest3(A2041-$K$3,$A$3,Param!$B$10,Param!$C$10,Param!$D$10,Param!$E$10,Param!$B$11,Param!$C$11,Param!$D$11,Param!$E$11)</f>
        <v>71671</v>
      </c>
      <c r="S2041" s="3">
        <f t="shared" si="762"/>
        <v>35.288527818808468</v>
      </c>
      <c r="T2041" s="3">
        <f>IF(A2041&lt;$K$3,$K$2,tarifest3grenz(A2041-$K$3,$A$3,Param!$B$10,Param!$C$10,Param!$D$10,Param!$E$10,Param!$B$11,Param!$C$11,Param!$D$11,Param!$E$11))*100</f>
        <v>42</v>
      </c>
      <c r="U2041" s="3">
        <f>MAX(K2041-tarifest3($K$3,$A$3,Param!$B$10,Param!$C$10,Param!$D$10,Param!$E$10,Param!$B$11,Param!$C$11,Param!$D$11,Param!$E$11),0)</f>
        <v>75081</v>
      </c>
      <c r="V2041" s="3">
        <f t="shared" si="763"/>
        <v>36.967503692762186</v>
      </c>
      <c r="W2041" s="3">
        <f t="shared" si="764"/>
        <v>42</v>
      </c>
      <c r="X2041" s="3">
        <f>soli3grenz(K2041,$A$3,Param!$J$9,Param!$J$10,Param!$J$11)*100</f>
        <v>5.5</v>
      </c>
      <c r="Y2041" s="13">
        <f t="shared" si="751"/>
        <v>75081</v>
      </c>
      <c r="Z2041" s="3">
        <f t="shared" si="765"/>
        <v>36.967503692762186</v>
      </c>
      <c r="AA2041" s="13">
        <f t="shared" si="752"/>
        <v>42</v>
      </c>
      <c r="AB2041" s="13">
        <f t="shared" si="753"/>
        <v>-5062.070000000007</v>
      </c>
      <c r="AC2041" s="13">
        <f t="shared" si="754"/>
        <v>-2.4924027572624396</v>
      </c>
      <c r="AD2041" s="13">
        <f t="shared" si="755"/>
        <v>-2.3099999999999952</v>
      </c>
      <c r="AE2041" s="3">
        <f t="shared" si="756"/>
        <v>0</v>
      </c>
      <c r="AF2041" s="13">
        <f t="shared" si="769"/>
        <v>5062.070000000007</v>
      </c>
      <c r="AG2041" s="13">
        <f t="shared" si="766"/>
        <v>2.4924027572624396</v>
      </c>
      <c r="AH2041" s="13">
        <f t="shared" si="770"/>
        <v>2.4924027572624396</v>
      </c>
    </row>
    <row r="2042" spans="1:34" x14ac:dyDescent="0.2">
      <c r="A2042" s="8">
        <f t="shared" si="767"/>
        <v>203200</v>
      </c>
      <c r="B2042" s="9">
        <f t="shared" si="768"/>
        <v>203.2</v>
      </c>
      <c r="C2042" s="13">
        <f>tarifest3(A2042,$A$3,Param!$B$5,Param!$C$5,Param!$D$5,Param!$E$5,Param!$B$6,Param!$C$6,Param!$D$6,Param!$E$6)</f>
        <v>76007</v>
      </c>
      <c r="D2042" s="3">
        <f t="shared" si="757"/>
        <v>37.40501968503937</v>
      </c>
      <c r="E2042" s="3">
        <f>tarifest3grenz(A2042,$A$3,Param!$B$5,Param!$C$5,Param!$D$5,Param!$E$5,Param!$B$6,Param!$C$6,Param!$D$6,Param!$E$6)*100</f>
        <v>42</v>
      </c>
      <c r="F2042" s="13">
        <f>soli3(C2042,$A$3,Param!$J$4,Param!$J$5,Param!$J$6)</f>
        <v>4180.38</v>
      </c>
      <c r="G2042" s="3">
        <f>soli3grenz(C2042,$A$3,Param!$J$4,Param!$J$5,Param!$J$6)*100</f>
        <v>5.5</v>
      </c>
      <c r="H2042" s="13">
        <f t="shared" si="748"/>
        <v>80187.38</v>
      </c>
      <c r="I2042" s="3">
        <f t="shared" si="747"/>
        <v>39.462293307086618</v>
      </c>
      <c r="J2042" s="13">
        <f t="shared" si="749"/>
        <v>44.309999999999995</v>
      </c>
      <c r="K2042" s="13">
        <f>tarifest3(A2042,$A$3,Param!$B$10,Param!$C$10,Param!$D$10,Param!$E$10,Param!$B$11,Param!$C$11,Param!$D$11,Param!$E$11)</f>
        <v>80353</v>
      </c>
      <c r="L2042" s="3">
        <f t="shared" si="758"/>
        <v>39.543799212598422</v>
      </c>
      <c r="M2042" s="3">
        <f>tarifest3grenz(A2042,$A$3,Param!$B$10,Param!$C$10,Param!$D$10,Param!$E$10,Param!$B$11,Param!$C$11,Param!$D$11,Param!$E$11)*100</f>
        <v>42</v>
      </c>
      <c r="N2042" s="3">
        <f t="shared" si="759"/>
        <v>65953</v>
      </c>
      <c r="O2042" s="3">
        <f t="shared" si="760"/>
        <v>32.457185039370081</v>
      </c>
      <c r="P2042" s="13">
        <f t="shared" si="750"/>
        <v>142240</v>
      </c>
      <c r="Q2042" s="13">
        <f t="shared" si="761"/>
        <v>0</v>
      </c>
      <c r="R2042" s="13">
        <f>tarifest3(A2042-$K$3,$A$3,Param!$B$10,Param!$C$10,Param!$D$10,Param!$E$10,Param!$B$11,Param!$C$11,Param!$D$11,Param!$E$11)</f>
        <v>71713</v>
      </c>
      <c r="S2042" s="3">
        <f t="shared" si="762"/>
        <v>35.291830708661415</v>
      </c>
      <c r="T2042" s="3">
        <f>IF(A2042&lt;$K$3,$K$2,tarifest3grenz(A2042-$K$3,$A$3,Param!$B$10,Param!$C$10,Param!$D$10,Param!$E$10,Param!$B$11,Param!$C$11,Param!$D$11,Param!$E$11))*100</f>
        <v>42</v>
      </c>
      <c r="U2042" s="3">
        <f>MAX(K2042-tarifest3($K$3,$A$3,Param!$B$10,Param!$C$10,Param!$D$10,Param!$E$10,Param!$B$11,Param!$C$11,Param!$D$11,Param!$E$11),0)</f>
        <v>75123</v>
      </c>
      <c r="V2042" s="3">
        <f t="shared" si="763"/>
        <v>36.96998031496063</v>
      </c>
      <c r="W2042" s="3">
        <f t="shared" si="764"/>
        <v>42</v>
      </c>
      <c r="X2042" s="3">
        <f>soli3grenz(K2042,$A$3,Param!$J$9,Param!$J$10,Param!$J$11)*100</f>
        <v>5.5</v>
      </c>
      <c r="Y2042" s="13">
        <f t="shared" si="751"/>
        <v>75123</v>
      </c>
      <c r="Z2042" s="3">
        <f t="shared" si="765"/>
        <v>36.96998031496063</v>
      </c>
      <c r="AA2042" s="13">
        <f t="shared" si="752"/>
        <v>42</v>
      </c>
      <c r="AB2042" s="13">
        <f t="shared" si="753"/>
        <v>-5064.3800000000047</v>
      </c>
      <c r="AC2042" s="13">
        <f t="shared" si="754"/>
        <v>-2.4923129921259886</v>
      </c>
      <c r="AD2042" s="13">
        <f t="shared" si="755"/>
        <v>-2.3099999999999952</v>
      </c>
      <c r="AE2042" s="3">
        <f t="shared" si="756"/>
        <v>0</v>
      </c>
      <c r="AF2042" s="13">
        <f t="shared" si="769"/>
        <v>5064.3800000000047</v>
      </c>
      <c r="AG2042" s="13">
        <f t="shared" si="766"/>
        <v>2.4923129921259886</v>
      </c>
      <c r="AH2042" s="13">
        <f t="shared" si="770"/>
        <v>2.4923129921259886</v>
      </c>
    </row>
    <row r="2043" spans="1:34" x14ac:dyDescent="0.2">
      <c r="A2043" s="8">
        <f t="shared" si="767"/>
        <v>203300</v>
      </c>
      <c r="B2043" s="9">
        <f t="shared" si="768"/>
        <v>203.3</v>
      </c>
      <c r="C2043" s="13">
        <f>tarifest3(A2043,$A$3,Param!$B$5,Param!$C$5,Param!$D$5,Param!$E$5,Param!$B$6,Param!$C$6,Param!$D$6,Param!$E$6)</f>
        <v>76049</v>
      </c>
      <c r="D2043" s="3">
        <f t="shared" si="757"/>
        <v>37.407279881947858</v>
      </c>
      <c r="E2043" s="3">
        <f>tarifest3grenz(A2043,$A$3,Param!$B$5,Param!$C$5,Param!$D$5,Param!$E$5,Param!$B$6,Param!$C$6,Param!$D$6,Param!$E$6)*100</f>
        <v>42</v>
      </c>
      <c r="F2043" s="13">
        <f>soli3(C2043,$A$3,Param!$J$4,Param!$J$5,Param!$J$6)</f>
        <v>4182.6899999999996</v>
      </c>
      <c r="G2043" s="3">
        <f>soli3grenz(C2043,$A$3,Param!$J$4,Param!$J$5,Param!$J$6)*100</f>
        <v>5.5</v>
      </c>
      <c r="H2043" s="13">
        <f t="shared" si="748"/>
        <v>80231.69</v>
      </c>
      <c r="I2043" s="3">
        <f t="shared" si="747"/>
        <v>39.464677816035412</v>
      </c>
      <c r="J2043" s="13">
        <f t="shared" si="749"/>
        <v>44.309999999999995</v>
      </c>
      <c r="K2043" s="13">
        <f>tarifest3(A2043,$A$3,Param!$B$10,Param!$C$10,Param!$D$10,Param!$E$10,Param!$B$11,Param!$C$11,Param!$D$11,Param!$E$11)</f>
        <v>80395</v>
      </c>
      <c r="L2043" s="3">
        <f t="shared" si="758"/>
        <v>39.545007378258731</v>
      </c>
      <c r="M2043" s="3">
        <f>tarifest3grenz(A2043,$A$3,Param!$B$10,Param!$C$10,Param!$D$10,Param!$E$10,Param!$B$11,Param!$C$11,Param!$D$11,Param!$E$11)*100</f>
        <v>42</v>
      </c>
      <c r="N2043" s="3">
        <f t="shared" si="759"/>
        <v>65995</v>
      </c>
      <c r="O2043" s="3">
        <f t="shared" si="760"/>
        <v>32.461878996556813</v>
      </c>
      <c r="P2043" s="13">
        <f t="shared" si="750"/>
        <v>142310</v>
      </c>
      <c r="Q2043" s="13">
        <f t="shared" si="761"/>
        <v>0</v>
      </c>
      <c r="R2043" s="13">
        <f>tarifest3(A2043-$K$3,$A$3,Param!$B$10,Param!$C$10,Param!$D$10,Param!$E$10,Param!$B$11,Param!$C$11,Param!$D$11,Param!$E$11)</f>
        <v>71755</v>
      </c>
      <c r="S2043" s="3">
        <f t="shared" si="762"/>
        <v>35.295130349237581</v>
      </c>
      <c r="T2043" s="3">
        <f>IF(A2043&lt;$K$3,$K$2,tarifest3grenz(A2043-$K$3,$A$3,Param!$B$10,Param!$C$10,Param!$D$10,Param!$E$10,Param!$B$11,Param!$C$11,Param!$D$11,Param!$E$11))*100</f>
        <v>42</v>
      </c>
      <c r="U2043" s="3">
        <f>MAX(K2043-tarifest3($K$3,$A$3,Param!$B$10,Param!$C$10,Param!$D$10,Param!$E$10,Param!$B$11,Param!$C$11,Param!$D$11,Param!$E$11),0)</f>
        <v>75165</v>
      </c>
      <c r="V2043" s="3">
        <f t="shared" si="763"/>
        <v>36.972454500737825</v>
      </c>
      <c r="W2043" s="3">
        <f t="shared" si="764"/>
        <v>42</v>
      </c>
      <c r="X2043" s="3">
        <f>soli3grenz(K2043,$A$3,Param!$J$9,Param!$J$10,Param!$J$11)*100</f>
        <v>5.5</v>
      </c>
      <c r="Y2043" s="13">
        <f t="shared" si="751"/>
        <v>75165</v>
      </c>
      <c r="Z2043" s="3">
        <f t="shared" si="765"/>
        <v>36.972454500737825</v>
      </c>
      <c r="AA2043" s="13">
        <f t="shared" si="752"/>
        <v>42</v>
      </c>
      <c r="AB2043" s="13">
        <f t="shared" si="753"/>
        <v>-5066.6900000000023</v>
      </c>
      <c r="AC2043" s="13">
        <f t="shared" si="754"/>
        <v>-2.4922233152975863</v>
      </c>
      <c r="AD2043" s="13">
        <f t="shared" si="755"/>
        <v>-2.3099999999999952</v>
      </c>
      <c r="AE2043" s="3">
        <f t="shared" si="756"/>
        <v>0</v>
      </c>
      <c r="AF2043" s="13">
        <f t="shared" si="769"/>
        <v>5066.6900000000023</v>
      </c>
      <c r="AG2043" s="13">
        <f t="shared" si="766"/>
        <v>2.4922233152975863</v>
      </c>
      <c r="AH2043" s="13">
        <f t="shared" si="770"/>
        <v>2.4922233152975863</v>
      </c>
    </row>
    <row r="2044" spans="1:34" x14ac:dyDescent="0.2">
      <c r="A2044" s="8">
        <f t="shared" si="767"/>
        <v>203400</v>
      </c>
      <c r="B2044" s="9">
        <f t="shared" si="768"/>
        <v>203.4</v>
      </c>
      <c r="C2044" s="13">
        <f>tarifest3(A2044,$A$3,Param!$B$5,Param!$C$5,Param!$D$5,Param!$E$5,Param!$B$6,Param!$C$6,Param!$D$6,Param!$E$6)</f>
        <v>76091</v>
      </c>
      <c r="D2044" s="3">
        <f t="shared" si="757"/>
        <v>37.409537856440508</v>
      </c>
      <c r="E2044" s="3">
        <f>tarifest3grenz(A2044,$A$3,Param!$B$5,Param!$C$5,Param!$D$5,Param!$E$5,Param!$B$6,Param!$C$6,Param!$D$6,Param!$E$6)*100</f>
        <v>42</v>
      </c>
      <c r="F2044" s="13">
        <f>soli3(C2044,$A$3,Param!$J$4,Param!$J$5,Param!$J$6)</f>
        <v>4185</v>
      </c>
      <c r="G2044" s="3">
        <f>soli3grenz(C2044,$A$3,Param!$J$4,Param!$J$5,Param!$J$6)*100</f>
        <v>5.5</v>
      </c>
      <c r="H2044" s="13">
        <f t="shared" si="748"/>
        <v>80276</v>
      </c>
      <c r="I2044" s="3">
        <f t="shared" si="747"/>
        <v>39.467059980334319</v>
      </c>
      <c r="J2044" s="13">
        <f t="shared" si="749"/>
        <v>44.309999999999995</v>
      </c>
      <c r="K2044" s="13">
        <f>tarifest3(A2044,$A$3,Param!$B$10,Param!$C$10,Param!$D$10,Param!$E$10,Param!$B$11,Param!$C$11,Param!$D$11,Param!$E$11)</f>
        <v>80437</v>
      </c>
      <c r="L2044" s="3">
        <f t="shared" si="758"/>
        <v>39.546214355948869</v>
      </c>
      <c r="M2044" s="3">
        <f>tarifest3grenz(A2044,$A$3,Param!$B$10,Param!$C$10,Param!$D$10,Param!$E$10,Param!$B$11,Param!$C$11,Param!$D$11,Param!$E$11)*100</f>
        <v>42</v>
      </c>
      <c r="N2044" s="3">
        <f t="shared" si="759"/>
        <v>66037</v>
      </c>
      <c r="O2044" s="3">
        <f t="shared" si="760"/>
        <v>32.466568338249751</v>
      </c>
      <c r="P2044" s="13">
        <f t="shared" si="750"/>
        <v>142380</v>
      </c>
      <c r="Q2044" s="13">
        <f t="shared" si="761"/>
        <v>0</v>
      </c>
      <c r="R2044" s="13">
        <f>tarifest3(A2044-$K$3,$A$3,Param!$B$10,Param!$C$10,Param!$D$10,Param!$E$10,Param!$B$11,Param!$C$11,Param!$D$11,Param!$E$11)</f>
        <v>71797</v>
      </c>
      <c r="S2044" s="3">
        <f t="shared" si="762"/>
        <v>35.298426745329401</v>
      </c>
      <c r="T2044" s="3">
        <f>IF(A2044&lt;$K$3,$K$2,tarifest3grenz(A2044-$K$3,$A$3,Param!$B$10,Param!$C$10,Param!$D$10,Param!$E$10,Param!$B$11,Param!$C$11,Param!$D$11,Param!$E$11))*100</f>
        <v>42</v>
      </c>
      <c r="U2044" s="3">
        <f>MAX(K2044-tarifest3($K$3,$A$3,Param!$B$10,Param!$C$10,Param!$D$10,Param!$E$10,Param!$B$11,Param!$C$11,Param!$D$11,Param!$E$11),0)</f>
        <v>75207</v>
      </c>
      <c r="V2044" s="3">
        <f t="shared" si="763"/>
        <v>36.974926253687315</v>
      </c>
      <c r="W2044" s="3">
        <f t="shared" si="764"/>
        <v>42</v>
      </c>
      <c r="X2044" s="3">
        <f>soli3grenz(K2044,$A$3,Param!$J$9,Param!$J$10,Param!$J$11)*100</f>
        <v>5.5</v>
      </c>
      <c r="Y2044" s="13">
        <f t="shared" si="751"/>
        <v>75207</v>
      </c>
      <c r="Z2044" s="3">
        <f t="shared" si="765"/>
        <v>36.974926253687315</v>
      </c>
      <c r="AA2044" s="13">
        <f t="shared" si="752"/>
        <v>42</v>
      </c>
      <c r="AB2044" s="13">
        <f t="shared" si="753"/>
        <v>-5069</v>
      </c>
      <c r="AC2044" s="13">
        <f t="shared" si="754"/>
        <v>-2.4921337266470047</v>
      </c>
      <c r="AD2044" s="13">
        <f t="shared" si="755"/>
        <v>-2.3099999999999952</v>
      </c>
      <c r="AE2044" s="3">
        <f t="shared" si="756"/>
        <v>0</v>
      </c>
      <c r="AF2044" s="13">
        <f t="shared" si="769"/>
        <v>5069</v>
      </c>
      <c r="AG2044" s="13">
        <f t="shared" si="766"/>
        <v>2.4921337266470047</v>
      </c>
      <c r="AH2044" s="13">
        <f t="shared" si="770"/>
        <v>2.4921337266470047</v>
      </c>
    </row>
    <row r="2045" spans="1:34" x14ac:dyDescent="0.2">
      <c r="A2045" s="8">
        <f t="shared" si="767"/>
        <v>203500</v>
      </c>
      <c r="B2045" s="9">
        <f t="shared" si="768"/>
        <v>203.5</v>
      </c>
      <c r="C2045" s="13">
        <f>tarifest3(A2045,$A$3,Param!$B$5,Param!$C$5,Param!$D$5,Param!$E$5,Param!$B$6,Param!$C$6,Param!$D$6,Param!$E$6)</f>
        <v>76133</v>
      </c>
      <c r="D2045" s="3">
        <f t="shared" si="757"/>
        <v>37.411793611793613</v>
      </c>
      <c r="E2045" s="3">
        <f>tarifest3grenz(A2045,$A$3,Param!$B$5,Param!$C$5,Param!$D$5,Param!$E$5,Param!$B$6,Param!$C$6,Param!$D$6,Param!$E$6)*100</f>
        <v>42</v>
      </c>
      <c r="F2045" s="13">
        <f>soli3(C2045,$A$3,Param!$J$4,Param!$J$5,Param!$J$6)</f>
        <v>4187.3100000000004</v>
      </c>
      <c r="G2045" s="3">
        <f>soli3grenz(C2045,$A$3,Param!$J$4,Param!$J$5,Param!$J$6)*100</f>
        <v>5.5</v>
      </c>
      <c r="H2045" s="13">
        <f t="shared" si="748"/>
        <v>80320.31</v>
      </c>
      <c r="I2045" s="3">
        <f t="shared" ref="I2045:I2108" si="771">IF($A2045=0,0,H2045/$A2045*100)</f>
        <v>39.469439803439805</v>
      </c>
      <c r="J2045" s="13">
        <f t="shared" si="749"/>
        <v>44.309999999999995</v>
      </c>
      <c r="K2045" s="13">
        <f>tarifest3(A2045,$A$3,Param!$B$10,Param!$C$10,Param!$D$10,Param!$E$10,Param!$B$11,Param!$C$11,Param!$D$11,Param!$E$11)</f>
        <v>80479</v>
      </c>
      <c r="L2045" s="3">
        <f t="shared" si="758"/>
        <v>39.547420147420148</v>
      </c>
      <c r="M2045" s="3">
        <f>tarifest3grenz(A2045,$A$3,Param!$B$10,Param!$C$10,Param!$D$10,Param!$E$10,Param!$B$11,Param!$C$11,Param!$D$11,Param!$E$11)*100</f>
        <v>42</v>
      </c>
      <c r="N2045" s="3">
        <f t="shared" si="759"/>
        <v>66079</v>
      </c>
      <c r="O2045" s="3">
        <f t="shared" si="760"/>
        <v>32.471253071253074</v>
      </c>
      <c r="P2045" s="13">
        <f t="shared" si="750"/>
        <v>142450</v>
      </c>
      <c r="Q2045" s="13">
        <f t="shared" si="761"/>
        <v>0</v>
      </c>
      <c r="R2045" s="13">
        <f>tarifest3(A2045-$K$3,$A$3,Param!$B$10,Param!$C$10,Param!$D$10,Param!$E$10,Param!$B$11,Param!$C$11,Param!$D$11,Param!$E$11)</f>
        <v>71839</v>
      </c>
      <c r="S2045" s="3">
        <f t="shared" si="762"/>
        <v>35.301719901719899</v>
      </c>
      <c r="T2045" s="3">
        <f>IF(A2045&lt;$K$3,$K$2,tarifest3grenz(A2045-$K$3,$A$3,Param!$B$10,Param!$C$10,Param!$D$10,Param!$E$10,Param!$B$11,Param!$C$11,Param!$D$11,Param!$E$11))*100</f>
        <v>42</v>
      </c>
      <c r="U2045" s="3">
        <f>MAX(K2045-tarifest3($K$3,$A$3,Param!$B$10,Param!$C$10,Param!$D$10,Param!$E$10,Param!$B$11,Param!$C$11,Param!$D$11,Param!$E$11),0)</f>
        <v>75249</v>
      </c>
      <c r="V2045" s="3">
        <f t="shared" si="763"/>
        <v>36.977395577395576</v>
      </c>
      <c r="W2045" s="3">
        <f t="shared" si="764"/>
        <v>42</v>
      </c>
      <c r="X2045" s="3">
        <f>soli3grenz(K2045,$A$3,Param!$J$9,Param!$J$10,Param!$J$11)*100</f>
        <v>5.5</v>
      </c>
      <c r="Y2045" s="13">
        <f t="shared" si="751"/>
        <v>75249</v>
      </c>
      <c r="Z2045" s="3">
        <f t="shared" si="765"/>
        <v>36.977395577395576</v>
      </c>
      <c r="AA2045" s="13">
        <f t="shared" si="752"/>
        <v>42</v>
      </c>
      <c r="AB2045" s="13">
        <f t="shared" si="753"/>
        <v>-5071.3099999999977</v>
      </c>
      <c r="AC2045" s="13">
        <f t="shared" si="754"/>
        <v>-2.4920442260442286</v>
      </c>
      <c r="AD2045" s="13">
        <f t="shared" si="755"/>
        <v>-2.3099999999999952</v>
      </c>
      <c r="AE2045" s="3">
        <f t="shared" si="756"/>
        <v>0</v>
      </c>
      <c r="AF2045" s="13">
        <f t="shared" si="769"/>
        <v>5071.3099999999977</v>
      </c>
      <c r="AG2045" s="13">
        <f t="shared" si="766"/>
        <v>2.4920442260442286</v>
      </c>
      <c r="AH2045" s="13">
        <f t="shared" si="770"/>
        <v>2.4920442260442286</v>
      </c>
    </row>
    <row r="2046" spans="1:34" x14ac:dyDescent="0.2">
      <c r="A2046" s="8">
        <f t="shared" si="767"/>
        <v>203600</v>
      </c>
      <c r="B2046" s="9">
        <f t="shared" si="768"/>
        <v>203.6</v>
      </c>
      <c r="C2046" s="13">
        <f>tarifest3(A2046,$A$3,Param!$B$5,Param!$C$5,Param!$D$5,Param!$E$5,Param!$B$6,Param!$C$6,Param!$D$6,Param!$E$6)</f>
        <v>76175</v>
      </c>
      <c r="D2046" s="3">
        <f t="shared" si="757"/>
        <v>37.414047151277011</v>
      </c>
      <c r="E2046" s="3">
        <f>tarifest3grenz(A2046,$A$3,Param!$B$5,Param!$C$5,Param!$D$5,Param!$E$5,Param!$B$6,Param!$C$6,Param!$D$6,Param!$E$6)*100</f>
        <v>42</v>
      </c>
      <c r="F2046" s="13">
        <f>soli3(C2046,$A$3,Param!$J$4,Param!$J$5,Param!$J$6)</f>
        <v>4189.62</v>
      </c>
      <c r="G2046" s="3">
        <f>soli3grenz(C2046,$A$3,Param!$J$4,Param!$J$5,Param!$J$6)*100</f>
        <v>5.5</v>
      </c>
      <c r="H2046" s="13">
        <f t="shared" si="748"/>
        <v>80364.62</v>
      </c>
      <c r="I2046" s="3">
        <f t="shared" si="771"/>
        <v>39.471817288801567</v>
      </c>
      <c r="J2046" s="13">
        <f t="shared" si="749"/>
        <v>44.309999999999995</v>
      </c>
      <c r="K2046" s="13">
        <f>tarifest3(A2046,$A$3,Param!$B$10,Param!$C$10,Param!$D$10,Param!$E$10,Param!$B$11,Param!$C$11,Param!$D$11,Param!$E$11)</f>
        <v>80521</v>
      </c>
      <c r="L2046" s="3">
        <f t="shared" si="758"/>
        <v>39.54862475442043</v>
      </c>
      <c r="M2046" s="3">
        <f>tarifest3grenz(A2046,$A$3,Param!$B$10,Param!$C$10,Param!$D$10,Param!$E$10,Param!$B$11,Param!$C$11,Param!$D$11,Param!$E$11)*100</f>
        <v>42</v>
      </c>
      <c r="N2046" s="3">
        <f t="shared" si="759"/>
        <v>66121</v>
      </c>
      <c r="O2046" s="3">
        <f t="shared" si="760"/>
        <v>32.475933202357567</v>
      </c>
      <c r="P2046" s="13">
        <f t="shared" si="750"/>
        <v>142520</v>
      </c>
      <c r="Q2046" s="13">
        <f t="shared" si="761"/>
        <v>0</v>
      </c>
      <c r="R2046" s="13">
        <f>tarifest3(A2046-$K$3,$A$3,Param!$B$10,Param!$C$10,Param!$D$10,Param!$E$10,Param!$B$11,Param!$C$11,Param!$D$11,Param!$E$11)</f>
        <v>71881</v>
      </c>
      <c r="S2046" s="3">
        <f t="shared" si="762"/>
        <v>35.305009823182708</v>
      </c>
      <c r="T2046" s="3">
        <f>IF(A2046&lt;$K$3,$K$2,tarifest3grenz(A2046-$K$3,$A$3,Param!$B$10,Param!$C$10,Param!$D$10,Param!$E$10,Param!$B$11,Param!$C$11,Param!$D$11,Param!$E$11))*100</f>
        <v>42</v>
      </c>
      <c r="U2046" s="3">
        <f>MAX(K2046-tarifest3($K$3,$A$3,Param!$B$10,Param!$C$10,Param!$D$10,Param!$E$10,Param!$B$11,Param!$C$11,Param!$D$11,Param!$E$11),0)</f>
        <v>75291</v>
      </c>
      <c r="V2046" s="3">
        <f t="shared" si="763"/>
        <v>36.97986247544204</v>
      </c>
      <c r="W2046" s="3">
        <f t="shared" si="764"/>
        <v>42</v>
      </c>
      <c r="X2046" s="3">
        <f>soli3grenz(K2046,$A$3,Param!$J$9,Param!$J$10,Param!$J$11)*100</f>
        <v>5.5</v>
      </c>
      <c r="Y2046" s="13">
        <f t="shared" si="751"/>
        <v>75291</v>
      </c>
      <c r="Z2046" s="3">
        <f t="shared" si="765"/>
        <v>36.97986247544204</v>
      </c>
      <c r="AA2046" s="13">
        <f t="shared" si="752"/>
        <v>42</v>
      </c>
      <c r="AB2046" s="13">
        <f t="shared" si="753"/>
        <v>-5073.6199999999953</v>
      </c>
      <c r="AC2046" s="13">
        <f t="shared" si="754"/>
        <v>-2.4919548133595271</v>
      </c>
      <c r="AD2046" s="13">
        <f t="shared" si="755"/>
        <v>-2.3099999999999952</v>
      </c>
      <c r="AE2046" s="3">
        <f t="shared" si="756"/>
        <v>0</v>
      </c>
      <c r="AF2046" s="13">
        <f t="shared" si="769"/>
        <v>5073.6199999999953</v>
      </c>
      <c r="AG2046" s="13">
        <f t="shared" si="766"/>
        <v>2.4919548133595271</v>
      </c>
      <c r="AH2046" s="13">
        <f t="shared" si="770"/>
        <v>2.4919548133595271</v>
      </c>
    </row>
    <row r="2047" spans="1:34" x14ac:dyDescent="0.2">
      <c r="A2047" s="8">
        <f t="shared" si="767"/>
        <v>203700</v>
      </c>
      <c r="B2047" s="9">
        <f t="shared" si="768"/>
        <v>203.7</v>
      </c>
      <c r="C2047" s="13">
        <f>tarifest3(A2047,$A$3,Param!$B$5,Param!$C$5,Param!$D$5,Param!$E$5,Param!$B$6,Param!$C$6,Param!$D$6,Param!$E$6)</f>
        <v>76217</v>
      </c>
      <c r="D2047" s="3">
        <f t="shared" si="757"/>
        <v>37.416298478154147</v>
      </c>
      <c r="E2047" s="3">
        <f>tarifest3grenz(A2047,$A$3,Param!$B$5,Param!$C$5,Param!$D$5,Param!$E$5,Param!$B$6,Param!$C$6,Param!$D$6,Param!$E$6)*100</f>
        <v>42</v>
      </c>
      <c r="F2047" s="13">
        <f>soli3(C2047,$A$3,Param!$J$4,Param!$J$5,Param!$J$6)</f>
        <v>4191.93</v>
      </c>
      <c r="G2047" s="3">
        <f>soli3grenz(C2047,$A$3,Param!$J$4,Param!$J$5,Param!$J$6)*100</f>
        <v>5.5</v>
      </c>
      <c r="H2047" s="13">
        <f t="shared" si="748"/>
        <v>80408.929999999993</v>
      </c>
      <c r="I2047" s="3">
        <f t="shared" si="771"/>
        <v>39.474192439862534</v>
      </c>
      <c r="J2047" s="13">
        <f t="shared" si="749"/>
        <v>44.309999999999995</v>
      </c>
      <c r="K2047" s="13">
        <f>tarifest3(A2047,$A$3,Param!$B$10,Param!$C$10,Param!$D$10,Param!$E$10,Param!$B$11,Param!$C$11,Param!$D$11,Param!$E$11)</f>
        <v>80563</v>
      </c>
      <c r="L2047" s="3">
        <f t="shared" si="758"/>
        <v>39.549828178694156</v>
      </c>
      <c r="M2047" s="3">
        <f>tarifest3grenz(A2047,$A$3,Param!$B$10,Param!$C$10,Param!$D$10,Param!$E$10,Param!$B$11,Param!$C$11,Param!$D$11,Param!$E$11)*100</f>
        <v>42</v>
      </c>
      <c r="N2047" s="3">
        <f t="shared" si="759"/>
        <v>66163</v>
      </c>
      <c r="O2047" s="3">
        <f t="shared" si="760"/>
        <v>32.480608738340699</v>
      </c>
      <c r="P2047" s="13">
        <f t="shared" si="750"/>
        <v>142590</v>
      </c>
      <c r="Q2047" s="13">
        <f t="shared" si="761"/>
        <v>0</v>
      </c>
      <c r="R2047" s="13">
        <f>tarifest3(A2047-$K$3,$A$3,Param!$B$10,Param!$C$10,Param!$D$10,Param!$E$10,Param!$B$11,Param!$C$11,Param!$D$11,Param!$E$11)</f>
        <v>71923</v>
      </c>
      <c r="S2047" s="3">
        <f t="shared" si="762"/>
        <v>35.30829651448208</v>
      </c>
      <c r="T2047" s="3">
        <f>IF(A2047&lt;$K$3,$K$2,tarifest3grenz(A2047-$K$3,$A$3,Param!$B$10,Param!$C$10,Param!$D$10,Param!$E$10,Param!$B$11,Param!$C$11,Param!$D$11,Param!$E$11))*100</f>
        <v>42</v>
      </c>
      <c r="U2047" s="3">
        <f>MAX(K2047-tarifest3($K$3,$A$3,Param!$B$10,Param!$C$10,Param!$D$10,Param!$E$10,Param!$B$11,Param!$C$11,Param!$D$11,Param!$E$11),0)</f>
        <v>75333</v>
      </c>
      <c r="V2047" s="3">
        <f t="shared" si="763"/>
        <v>36.982326951399116</v>
      </c>
      <c r="W2047" s="3">
        <f t="shared" si="764"/>
        <v>42</v>
      </c>
      <c r="X2047" s="3">
        <f>soli3grenz(K2047,$A$3,Param!$J$9,Param!$J$10,Param!$J$11)*100</f>
        <v>5.5</v>
      </c>
      <c r="Y2047" s="13">
        <f t="shared" si="751"/>
        <v>75333</v>
      </c>
      <c r="Z2047" s="3">
        <f t="shared" si="765"/>
        <v>36.982326951399116</v>
      </c>
      <c r="AA2047" s="13">
        <f t="shared" si="752"/>
        <v>42</v>
      </c>
      <c r="AB2047" s="13">
        <f t="shared" si="753"/>
        <v>-5075.929999999993</v>
      </c>
      <c r="AC2047" s="13">
        <f t="shared" si="754"/>
        <v>-2.4918654884634179</v>
      </c>
      <c r="AD2047" s="13">
        <f t="shared" si="755"/>
        <v>-2.3099999999999952</v>
      </c>
      <c r="AE2047" s="3">
        <f t="shared" si="756"/>
        <v>0</v>
      </c>
      <c r="AF2047" s="13">
        <f t="shared" si="769"/>
        <v>5075.929999999993</v>
      </c>
      <c r="AG2047" s="13">
        <f t="shared" si="766"/>
        <v>2.4918654884634179</v>
      </c>
      <c r="AH2047" s="13">
        <f t="shared" si="770"/>
        <v>2.4918654884634179</v>
      </c>
    </row>
    <row r="2048" spans="1:34" x14ac:dyDescent="0.2">
      <c r="A2048" s="8">
        <f t="shared" si="767"/>
        <v>203800</v>
      </c>
      <c r="B2048" s="9">
        <f t="shared" si="768"/>
        <v>203.8</v>
      </c>
      <c r="C2048" s="13">
        <f>tarifest3(A2048,$A$3,Param!$B$5,Param!$C$5,Param!$D$5,Param!$E$5,Param!$B$6,Param!$C$6,Param!$D$6,Param!$E$6)</f>
        <v>76259</v>
      </c>
      <c r="D2048" s="3">
        <f t="shared" si="757"/>
        <v>37.418547595682043</v>
      </c>
      <c r="E2048" s="3">
        <f>tarifest3grenz(A2048,$A$3,Param!$B$5,Param!$C$5,Param!$D$5,Param!$E$5,Param!$B$6,Param!$C$6,Param!$D$6,Param!$E$6)*100</f>
        <v>42</v>
      </c>
      <c r="F2048" s="13">
        <f>soli3(C2048,$A$3,Param!$J$4,Param!$J$5,Param!$J$6)</f>
        <v>4194.24</v>
      </c>
      <c r="G2048" s="3">
        <f>soli3grenz(C2048,$A$3,Param!$J$4,Param!$J$5,Param!$J$6)*100</f>
        <v>5.5</v>
      </c>
      <c r="H2048" s="13">
        <f t="shared" si="748"/>
        <v>80453.240000000005</v>
      </c>
      <c r="I2048" s="3">
        <f t="shared" si="771"/>
        <v>39.476565260058884</v>
      </c>
      <c r="J2048" s="13">
        <f t="shared" si="749"/>
        <v>44.309999999999995</v>
      </c>
      <c r="K2048" s="13">
        <f>tarifest3(A2048,$A$3,Param!$B$10,Param!$C$10,Param!$D$10,Param!$E$10,Param!$B$11,Param!$C$11,Param!$D$11,Param!$E$11)</f>
        <v>80605</v>
      </c>
      <c r="L2048" s="3">
        <f t="shared" si="758"/>
        <v>39.551030421982333</v>
      </c>
      <c r="M2048" s="3">
        <f>tarifest3grenz(A2048,$A$3,Param!$B$10,Param!$C$10,Param!$D$10,Param!$E$10,Param!$B$11,Param!$C$11,Param!$D$11,Param!$E$11)*100</f>
        <v>42</v>
      </c>
      <c r="N2048" s="3">
        <f t="shared" si="759"/>
        <v>66205</v>
      </c>
      <c r="O2048" s="3">
        <f t="shared" si="760"/>
        <v>32.485279685966631</v>
      </c>
      <c r="P2048" s="13">
        <f t="shared" si="750"/>
        <v>142660</v>
      </c>
      <c r="Q2048" s="13">
        <f t="shared" si="761"/>
        <v>0</v>
      </c>
      <c r="R2048" s="13">
        <f>tarifest3(A2048-$K$3,$A$3,Param!$B$10,Param!$C$10,Param!$D$10,Param!$E$10,Param!$B$11,Param!$C$11,Param!$D$11,Param!$E$11)</f>
        <v>71965</v>
      </c>
      <c r="S2048" s="3">
        <f t="shared" si="762"/>
        <v>35.311579980372912</v>
      </c>
      <c r="T2048" s="3">
        <f>IF(A2048&lt;$K$3,$K$2,tarifest3grenz(A2048-$K$3,$A$3,Param!$B$10,Param!$C$10,Param!$D$10,Param!$E$10,Param!$B$11,Param!$C$11,Param!$D$11,Param!$E$11))*100</f>
        <v>42</v>
      </c>
      <c r="U2048" s="3">
        <f>MAX(K2048-tarifest3($K$3,$A$3,Param!$B$10,Param!$C$10,Param!$D$10,Param!$E$10,Param!$B$11,Param!$C$11,Param!$D$11,Param!$E$11),0)</f>
        <v>75375</v>
      </c>
      <c r="V2048" s="3">
        <f t="shared" si="763"/>
        <v>36.984789008832188</v>
      </c>
      <c r="W2048" s="3">
        <f t="shared" si="764"/>
        <v>42</v>
      </c>
      <c r="X2048" s="3">
        <f>soli3grenz(K2048,$A$3,Param!$J$9,Param!$J$10,Param!$J$11)*100</f>
        <v>5.5</v>
      </c>
      <c r="Y2048" s="13">
        <f t="shared" si="751"/>
        <v>75375</v>
      </c>
      <c r="Z2048" s="3">
        <f t="shared" si="765"/>
        <v>36.984789008832188</v>
      </c>
      <c r="AA2048" s="13">
        <f t="shared" si="752"/>
        <v>42</v>
      </c>
      <c r="AB2048" s="13">
        <f t="shared" si="753"/>
        <v>-5078.2400000000052</v>
      </c>
      <c r="AC2048" s="13">
        <f t="shared" si="754"/>
        <v>-2.4917762512266961</v>
      </c>
      <c r="AD2048" s="13">
        <f t="shared" si="755"/>
        <v>-2.3099999999999952</v>
      </c>
      <c r="AE2048" s="3">
        <f t="shared" si="756"/>
        <v>0</v>
      </c>
      <c r="AF2048" s="13">
        <f t="shared" si="769"/>
        <v>5078.2400000000052</v>
      </c>
      <c r="AG2048" s="13">
        <f t="shared" si="766"/>
        <v>2.4917762512266961</v>
      </c>
      <c r="AH2048" s="13">
        <f t="shared" si="770"/>
        <v>2.4917762512266961</v>
      </c>
    </row>
    <row r="2049" spans="1:34" x14ac:dyDescent="0.2">
      <c r="A2049" s="8">
        <f t="shared" si="767"/>
        <v>203900</v>
      </c>
      <c r="B2049" s="9">
        <f t="shared" si="768"/>
        <v>203.9</v>
      </c>
      <c r="C2049" s="13">
        <f>tarifest3(A2049,$A$3,Param!$B$5,Param!$C$5,Param!$D$5,Param!$E$5,Param!$B$6,Param!$C$6,Param!$D$6,Param!$E$6)</f>
        <v>76301</v>
      </c>
      <c r="D2049" s="3">
        <f t="shared" si="757"/>
        <v>37.420794507111324</v>
      </c>
      <c r="E2049" s="3">
        <f>tarifest3grenz(A2049,$A$3,Param!$B$5,Param!$C$5,Param!$D$5,Param!$E$5,Param!$B$6,Param!$C$6,Param!$D$6,Param!$E$6)*100</f>
        <v>42</v>
      </c>
      <c r="F2049" s="13">
        <f>soli3(C2049,$A$3,Param!$J$4,Param!$J$5,Param!$J$6)</f>
        <v>4196.55</v>
      </c>
      <c r="G2049" s="3">
        <f>soli3grenz(C2049,$A$3,Param!$J$4,Param!$J$5,Param!$J$6)*100</f>
        <v>5.5</v>
      </c>
      <c r="H2049" s="13">
        <f t="shared" si="748"/>
        <v>80497.55</v>
      </c>
      <c r="I2049" s="3">
        <f t="shared" si="771"/>
        <v>39.478935752820007</v>
      </c>
      <c r="J2049" s="13">
        <f t="shared" si="749"/>
        <v>44.309999999999995</v>
      </c>
      <c r="K2049" s="13">
        <f>tarifest3(A2049,$A$3,Param!$B$10,Param!$C$10,Param!$D$10,Param!$E$10,Param!$B$11,Param!$C$11,Param!$D$11,Param!$E$11)</f>
        <v>80647</v>
      </c>
      <c r="L2049" s="3">
        <f t="shared" si="758"/>
        <v>39.552231486022563</v>
      </c>
      <c r="M2049" s="3">
        <f>tarifest3grenz(A2049,$A$3,Param!$B$10,Param!$C$10,Param!$D$10,Param!$E$10,Param!$B$11,Param!$C$11,Param!$D$11,Param!$E$11)*100</f>
        <v>42</v>
      </c>
      <c r="N2049" s="3">
        <f t="shared" si="759"/>
        <v>66247</v>
      </c>
      <c r="O2049" s="3">
        <f t="shared" si="760"/>
        <v>32.489946051986266</v>
      </c>
      <c r="P2049" s="13">
        <f t="shared" si="750"/>
        <v>142730</v>
      </c>
      <c r="Q2049" s="13">
        <f t="shared" si="761"/>
        <v>0</v>
      </c>
      <c r="R2049" s="13">
        <f>tarifest3(A2049-$K$3,$A$3,Param!$B$10,Param!$C$10,Param!$D$10,Param!$E$10,Param!$B$11,Param!$C$11,Param!$D$11,Param!$E$11)</f>
        <v>72007</v>
      </c>
      <c r="S2049" s="3">
        <f t="shared" si="762"/>
        <v>35.314860225600789</v>
      </c>
      <c r="T2049" s="3">
        <f>IF(A2049&lt;$K$3,$K$2,tarifest3grenz(A2049-$K$3,$A$3,Param!$B$10,Param!$C$10,Param!$D$10,Param!$E$10,Param!$B$11,Param!$C$11,Param!$D$11,Param!$E$11))*100</f>
        <v>42</v>
      </c>
      <c r="U2049" s="3">
        <f>MAX(K2049-tarifest3($K$3,$A$3,Param!$B$10,Param!$C$10,Param!$D$10,Param!$E$10,Param!$B$11,Param!$C$11,Param!$D$11,Param!$E$11),0)</f>
        <v>75417</v>
      </c>
      <c r="V2049" s="3">
        <f t="shared" si="763"/>
        <v>36.987248651299659</v>
      </c>
      <c r="W2049" s="3">
        <f t="shared" si="764"/>
        <v>42</v>
      </c>
      <c r="X2049" s="3">
        <f>soli3grenz(K2049,$A$3,Param!$J$9,Param!$J$10,Param!$J$11)*100</f>
        <v>5.5</v>
      </c>
      <c r="Y2049" s="13">
        <f t="shared" si="751"/>
        <v>75417</v>
      </c>
      <c r="Z2049" s="3">
        <f t="shared" si="765"/>
        <v>36.987248651299659</v>
      </c>
      <c r="AA2049" s="13">
        <f t="shared" si="752"/>
        <v>42</v>
      </c>
      <c r="AB2049" s="13">
        <f t="shared" si="753"/>
        <v>-5080.5500000000029</v>
      </c>
      <c r="AC2049" s="13">
        <f t="shared" si="754"/>
        <v>-2.4916871015203483</v>
      </c>
      <c r="AD2049" s="13">
        <f t="shared" si="755"/>
        <v>-2.3099999999999952</v>
      </c>
      <c r="AE2049" s="3">
        <f t="shared" si="756"/>
        <v>0</v>
      </c>
      <c r="AF2049" s="13">
        <f t="shared" si="769"/>
        <v>5080.5500000000029</v>
      </c>
      <c r="AG2049" s="13">
        <f t="shared" si="766"/>
        <v>2.4916871015203483</v>
      </c>
      <c r="AH2049" s="13">
        <f t="shared" si="770"/>
        <v>2.4916871015203483</v>
      </c>
    </row>
    <row r="2050" spans="1:34" x14ac:dyDescent="0.2">
      <c r="A2050" s="8">
        <f t="shared" si="767"/>
        <v>204000</v>
      </c>
      <c r="B2050" s="9">
        <f t="shared" si="768"/>
        <v>204</v>
      </c>
      <c r="C2050" s="13">
        <f>tarifest3(A2050,$A$3,Param!$B$5,Param!$C$5,Param!$D$5,Param!$E$5,Param!$B$6,Param!$C$6,Param!$D$6,Param!$E$6)</f>
        <v>76343</v>
      </c>
      <c r="D2050" s="3">
        <f t="shared" si="757"/>
        <v>37.423039215686273</v>
      </c>
      <c r="E2050" s="3">
        <f>tarifest3grenz(A2050,$A$3,Param!$B$5,Param!$C$5,Param!$D$5,Param!$E$5,Param!$B$6,Param!$C$6,Param!$D$6,Param!$E$6)*100</f>
        <v>42</v>
      </c>
      <c r="F2050" s="13">
        <f>soli3(C2050,$A$3,Param!$J$4,Param!$J$5,Param!$J$6)</f>
        <v>4198.8599999999997</v>
      </c>
      <c r="G2050" s="3">
        <f>soli3grenz(C2050,$A$3,Param!$J$4,Param!$J$5,Param!$J$6)*100</f>
        <v>5.5</v>
      </c>
      <c r="H2050" s="13">
        <f t="shared" si="748"/>
        <v>80541.86</v>
      </c>
      <c r="I2050" s="3">
        <f t="shared" si="771"/>
        <v>39.481303921568625</v>
      </c>
      <c r="J2050" s="13">
        <f t="shared" si="749"/>
        <v>44.309999999999995</v>
      </c>
      <c r="K2050" s="13">
        <f>tarifest3(A2050,$A$3,Param!$B$10,Param!$C$10,Param!$D$10,Param!$E$10,Param!$B$11,Param!$C$11,Param!$D$11,Param!$E$11)</f>
        <v>80689</v>
      </c>
      <c r="L2050" s="3">
        <f t="shared" si="758"/>
        <v>39.553431372549021</v>
      </c>
      <c r="M2050" s="3">
        <f>tarifest3grenz(A2050,$A$3,Param!$B$10,Param!$C$10,Param!$D$10,Param!$E$10,Param!$B$11,Param!$C$11,Param!$D$11,Param!$E$11)*100</f>
        <v>42</v>
      </c>
      <c r="N2050" s="3">
        <f t="shared" si="759"/>
        <v>66289</v>
      </c>
      <c r="O2050" s="3">
        <f t="shared" si="760"/>
        <v>32.49460784313726</v>
      </c>
      <c r="P2050" s="13">
        <f t="shared" si="750"/>
        <v>142800</v>
      </c>
      <c r="Q2050" s="13">
        <f t="shared" si="761"/>
        <v>0</v>
      </c>
      <c r="R2050" s="13">
        <f>tarifest3(A2050-$K$3,$A$3,Param!$B$10,Param!$C$10,Param!$D$10,Param!$E$10,Param!$B$11,Param!$C$11,Param!$D$11,Param!$E$11)</f>
        <v>72049</v>
      </c>
      <c r="S2050" s="3">
        <f t="shared" si="762"/>
        <v>35.318137254901963</v>
      </c>
      <c r="T2050" s="3">
        <f>IF(A2050&lt;$K$3,$K$2,tarifest3grenz(A2050-$K$3,$A$3,Param!$B$10,Param!$C$10,Param!$D$10,Param!$E$10,Param!$B$11,Param!$C$11,Param!$D$11,Param!$E$11))*100</f>
        <v>42</v>
      </c>
      <c r="U2050" s="3">
        <f>MAX(K2050-tarifest3($K$3,$A$3,Param!$B$10,Param!$C$10,Param!$D$10,Param!$E$10,Param!$B$11,Param!$C$11,Param!$D$11,Param!$E$11),0)</f>
        <v>75459</v>
      </c>
      <c r="V2050" s="3">
        <f t="shared" si="763"/>
        <v>36.989705882352943</v>
      </c>
      <c r="W2050" s="3">
        <f t="shared" si="764"/>
        <v>42</v>
      </c>
      <c r="X2050" s="3">
        <f>soli3grenz(K2050,$A$3,Param!$J$9,Param!$J$10,Param!$J$11)*100</f>
        <v>5.5</v>
      </c>
      <c r="Y2050" s="13">
        <f t="shared" si="751"/>
        <v>75459</v>
      </c>
      <c r="Z2050" s="3">
        <f t="shared" si="765"/>
        <v>36.989705882352943</v>
      </c>
      <c r="AA2050" s="13">
        <f t="shared" si="752"/>
        <v>42</v>
      </c>
      <c r="AB2050" s="13">
        <f t="shared" si="753"/>
        <v>-5082.8600000000006</v>
      </c>
      <c r="AC2050" s="13">
        <f t="shared" si="754"/>
        <v>-2.4915980392156811</v>
      </c>
      <c r="AD2050" s="13">
        <f t="shared" si="755"/>
        <v>-2.3099999999999952</v>
      </c>
      <c r="AE2050" s="3">
        <f t="shared" si="756"/>
        <v>0</v>
      </c>
      <c r="AF2050" s="13">
        <f t="shared" si="769"/>
        <v>5082.8600000000006</v>
      </c>
      <c r="AG2050" s="13">
        <f t="shared" si="766"/>
        <v>2.4915980392156811</v>
      </c>
      <c r="AH2050" s="13">
        <f t="shared" si="770"/>
        <v>2.4915980392156811</v>
      </c>
    </row>
    <row r="2051" spans="1:34" x14ac:dyDescent="0.2">
      <c r="A2051" s="8">
        <f t="shared" si="767"/>
        <v>204100</v>
      </c>
      <c r="B2051" s="9">
        <f t="shared" si="768"/>
        <v>204.1</v>
      </c>
      <c r="C2051" s="13">
        <f>tarifest3(A2051,$A$3,Param!$B$5,Param!$C$5,Param!$D$5,Param!$E$5,Param!$B$6,Param!$C$6,Param!$D$6,Param!$E$6)</f>
        <v>76385</v>
      </c>
      <c r="D2051" s="3">
        <f t="shared" si="757"/>
        <v>37.425281724644783</v>
      </c>
      <c r="E2051" s="3">
        <f>tarifest3grenz(A2051,$A$3,Param!$B$5,Param!$C$5,Param!$D$5,Param!$E$5,Param!$B$6,Param!$C$6,Param!$D$6,Param!$E$6)*100</f>
        <v>42</v>
      </c>
      <c r="F2051" s="13">
        <f>soli3(C2051,$A$3,Param!$J$4,Param!$J$5,Param!$J$6)</f>
        <v>4201.17</v>
      </c>
      <c r="G2051" s="3">
        <f>soli3grenz(C2051,$A$3,Param!$J$4,Param!$J$5,Param!$J$6)*100</f>
        <v>5.5</v>
      </c>
      <c r="H2051" s="13">
        <f t="shared" si="748"/>
        <v>80586.17</v>
      </c>
      <c r="I2051" s="3">
        <f t="shared" si="771"/>
        <v>39.483669769720727</v>
      </c>
      <c r="J2051" s="13">
        <f t="shared" si="749"/>
        <v>44.309999999999995</v>
      </c>
      <c r="K2051" s="13">
        <f>tarifest3(A2051,$A$3,Param!$B$10,Param!$C$10,Param!$D$10,Param!$E$10,Param!$B$11,Param!$C$11,Param!$D$11,Param!$E$11)</f>
        <v>80731</v>
      </c>
      <c r="L2051" s="3">
        <f t="shared" si="758"/>
        <v>39.554630083292501</v>
      </c>
      <c r="M2051" s="3">
        <f>tarifest3grenz(A2051,$A$3,Param!$B$10,Param!$C$10,Param!$D$10,Param!$E$10,Param!$B$11,Param!$C$11,Param!$D$11,Param!$E$11)*100</f>
        <v>42</v>
      </c>
      <c r="N2051" s="3">
        <f t="shared" si="759"/>
        <v>66331</v>
      </c>
      <c r="O2051" s="3">
        <f t="shared" si="760"/>
        <v>32.499265066144048</v>
      </c>
      <c r="P2051" s="13">
        <f t="shared" si="750"/>
        <v>142870</v>
      </c>
      <c r="Q2051" s="13">
        <f t="shared" si="761"/>
        <v>0</v>
      </c>
      <c r="R2051" s="13">
        <f>tarifest3(A2051-$K$3,$A$3,Param!$B$10,Param!$C$10,Param!$D$10,Param!$E$10,Param!$B$11,Param!$C$11,Param!$D$11,Param!$E$11)</f>
        <v>72091</v>
      </c>
      <c r="S2051" s="3">
        <f t="shared" si="762"/>
        <v>35.321411073003425</v>
      </c>
      <c r="T2051" s="3">
        <f>IF(A2051&lt;$K$3,$K$2,tarifest3grenz(A2051-$K$3,$A$3,Param!$B$10,Param!$C$10,Param!$D$10,Param!$E$10,Param!$B$11,Param!$C$11,Param!$D$11,Param!$E$11))*100</f>
        <v>42</v>
      </c>
      <c r="U2051" s="3">
        <f>MAX(K2051-tarifest3($K$3,$A$3,Param!$B$10,Param!$C$10,Param!$D$10,Param!$E$10,Param!$B$11,Param!$C$11,Param!$D$11,Param!$E$11),0)</f>
        <v>75501</v>
      </c>
      <c r="V2051" s="3">
        <f t="shared" si="763"/>
        <v>36.992160705536506</v>
      </c>
      <c r="W2051" s="3">
        <f t="shared" si="764"/>
        <v>42</v>
      </c>
      <c r="X2051" s="3">
        <f>soli3grenz(K2051,$A$3,Param!$J$9,Param!$J$10,Param!$J$11)*100</f>
        <v>5.5</v>
      </c>
      <c r="Y2051" s="13">
        <f t="shared" si="751"/>
        <v>75501</v>
      </c>
      <c r="Z2051" s="3">
        <f t="shared" si="765"/>
        <v>36.992160705536506</v>
      </c>
      <c r="AA2051" s="13">
        <f t="shared" si="752"/>
        <v>42</v>
      </c>
      <c r="AB2051" s="13">
        <f t="shared" si="753"/>
        <v>-5085.1699999999983</v>
      </c>
      <c r="AC2051" s="13">
        <f t="shared" si="754"/>
        <v>-2.4915090641842212</v>
      </c>
      <c r="AD2051" s="13">
        <f t="shared" si="755"/>
        <v>-2.3099999999999952</v>
      </c>
      <c r="AE2051" s="3">
        <f t="shared" si="756"/>
        <v>0</v>
      </c>
      <c r="AF2051" s="13">
        <f t="shared" si="769"/>
        <v>5085.1699999999983</v>
      </c>
      <c r="AG2051" s="13">
        <f t="shared" si="766"/>
        <v>2.4915090641842212</v>
      </c>
      <c r="AH2051" s="13">
        <f t="shared" si="770"/>
        <v>2.4915090641842212</v>
      </c>
    </row>
    <row r="2052" spans="1:34" x14ac:dyDescent="0.2">
      <c r="A2052" s="8">
        <f t="shared" si="767"/>
        <v>204200</v>
      </c>
      <c r="B2052" s="9">
        <f t="shared" si="768"/>
        <v>204.2</v>
      </c>
      <c r="C2052" s="13">
        <f>tarifest3(A2052,$A$3,Param!$B$5,Param!$C$5,Param!$D$5,Param!$E$5,Param!$B$6,Param!$C$6,Param!$D$6,Param!$E$6)</f>
        <v>76427</v>
      </c>
      <c r="D2052" s="3">
        <f t="shared" si="757"/>
        <v>37.427522037218417</v>
      </c>
      <c r="E2052" s="3">
        <f>tarifest3grenz(A2052,$A$3,Param!$B$5,Param!$C$5,Param!$D$5,Param!$E$5,Param!$B$6,Param!$C$6,Param!$D$6,Param!$E$6)*100</f>
        <v>42</v>
      </c>
      <c r="F2052" s="13">
        <f>soli3(C2052,$A$3,Param!$J$4,Param!$J$5,Param!$J$6)</f>
        <v>4203.4799999999996</v>
      </c>
      <c r="G2052" s="3">
        <f>soli3grenz(C2052,$A$3,Param!$J$4,Param!$J$5,Param!$J$6)*100</f>
        <v>5.5</v>
      </c>
      <c r="H2052" s="13">
        <f t="shared" si="748"/>
        <v>80630.48</v>
      </c>
      <c r="I2052" s="3">
        <f t="shared" si="771"/>
        <v>39.486033300685605</v>
      </c>
      <c r="J2052" s="13">
        <f t="shared" si="749"/>
        <v>44.309999999999995</v>
      </c>
      <c r="K2052" s="13">
        <f>tarifest3(A2052,$A$3,Param!$B$10,Param!$C$10,Param!$D$10,Param!$E$10,Param!$B$11,Param!$C$11,Param!$D$11,Param!$E$11)</f>
        <v>80773</v>
      </c>
      <c r="L2052" s="3">
        <f t="shared" si="758"/>
        <v>39.555827619980413</v>
      </c>
      <c r="M2052" s="3">
        <f>tarifest3grenz(A2052,$A$3,Param!$B$10,Param!$C$10,Param!$D$10,Param!$E$10,Param!$B$11,Param!$C$11,Param!$D$11,Param!$E$11)*100</f>
        <v>42</v>
      </c>
      <c r="N2052" s="3">
        <f t="shared" si="759"/>
        <v>66373</v>
      </c>
      <c r="O2052" s="3">
        <f t="shared" si="760"/>
        <v>32.503917727717926</v>
      </c>
      <c r="P2052" s="13">
        <f t="shared" si="750"/>
        <v>142940</v>
      </c>
      <c r="Q2052" s="13">
        <f t="shared" si="761"/>
        <v>0</v>
      </c>
      <c r="R2052" s="13">
        <f>tarifest3(A2052-$K$3,$A$3,Param!$B$10,Param!$C$10,Param!$D$10,Param!$E$10,Param!$B$11,Param!$C$11,Param!$D$11,Param!$E$11)</f>
        <v>72133</v>
      </c>
      <c r="S2052" s="3">
        <f t="shared" si="762"/>
        <v>35.324681684622917</v>
      </c>
      <c r="T2052" s="3">
        <f>IF(A2052&lt;$K$3,$K$2,tarifest3grenz(A2052-$K$3,$A$3,Param!$B$10,Param!$C$10,Param!$D$10,Param!$E$10,Param!$B$11,Param!$C$11,Param!$D$11,Param!$E$11))*100</f>
        <v>42</v>
      </c>
      <c r="U2052" s="3">
        <f>MAX(K2052-tarifest3($K$3,$A$3,Param!$B$10,Param!$C$10,Param!$D$10,Param!$E$10,Param!$B$11,Param!$C$11,Param!$D$11,Param!$E$11),0)</f>
        <v>75543</v>
      </c>
      <c r="V2052" s="3">
        <f t="shared" si="763"/>
        <v>36.994613124387854</v>
      </c>
      <c r="W2052" s="3">
        <f t="shared" si="764"/>
        <v>42</v>
      </c>
      <c r="X2052" s="3">
        <f>soli3grenz(K2052,$A$3,Param!$J$9,Param!$J$10,Param!$J$11)*100</f>
        <v>5.5</v>
      </c>
      <c r="Y2052" s="13">
        <f t="shared" si="751"/>
        <v>75543</v>
      </c>
      <c r="Z2052" s="3">
        <f t="shared" si="765"/>
        <v>36.994613124387854</v>
      </c>
      <c r="AA2052" s="13">
        <f t="shared" si="752"/>
        <v>42</v>
      </c>
      <c r="AB2052" s="13">
        <f t="shared" si="753"/>
        <v>-5087.4799999999959</v>
      </c>
      <c r="AC2052" s="13">
        <f t="shared" si="754"/>
        <v>-2.4914201762977513</v>
      </c>
      <c r="AD2052" s="13">
        <f t="shared" si="755"/>
        <v>-2.3099999999999952</v>
      </c>
      <c r="AE2052" s="3">
        <f t="shared" si="756"/>
        <v>0</v>
      </c>
      <c r="AF2052" s="13">
        <f t="shared" si="769"/>
        <v>5087.4799999999959</v>
      </c>
      <c r="AG2052" s="13">
        <f t="shared" si="766"/>
        <v>2.4914201762977513</v>
      </c>
      <c r="AH2052" s="13">
        <f t="shared" si="770"/>
        <v>2.4914201762977513</v>
      </c>
    </row>
    <row r="2053" spans="1:34" x14ac:dyDescent="0.2">
      <c r="A2053" s="8">
        <f t="shared" si="767"/>
        <v>204300</v>
      </c>
      <c r="B2053" s="9">
        <f t="shared" si="768"/>
        <v>204.3</v>
      </c>
      <c r="C2053" s="13">
        <f>tarifest3(A2053,$A$3,Param!$B$5,Param!$C$5,Param!$D$5,Param!$E$5,Param!$B$6,Param!$C$6,Param!$D$6,Param!$E$6)</f>
        <v>76469</v>
      </c>
      <c r="D2053" s="3">
        <f t="shared" si="757"/>
        <v>37.429760156632405</v>
      </c>
      <c r="E2053" s="3">
        <f>tarifest3grenz(A2053,$A$3,Param!$B$5,Param!$C$5,Param!$D$5,Param!$E$5,Param!$B$6,Param!$C$6,Param!$D$6,Param!$E$6)*100</f>
        <v>42</v>
      </c>
      <c r="F2053" s="13">
        <f>soli3(C2053,$A$3,Param!$J$4,Param!$J$5,Param!$J$6)</f>
        <v>4205.79</v>
      </c>
      <c r="G2053" s="3">
        <f>soli3grenz(C2053,$A$3,Param!$J$4,Param!$J$5,Param!$J$6)*100</f>
        <v>5.5</v>
      </c>
      <c r="H2053" s="13">
        <f t="shared" si="748"/>
        <v>80674.789999999994</v>
      </c>
      <c r="I2053" s="3">
        <f t="shared" si="771"/>
        <v>39.488394517865885</v>
      </c>
      <c r="J2053" s="13">
        <f t="shared" si="749"/>
        <v>44.309999999999995</v>
      </c>
      <c r="K2053" s="13">
        <f>tarifest3(A2053,$A$3,Param!$B$10,Param!$C$10,Param!$D$10,Param!$E$10,Param!$B$11,Param!$C$11,Param!$D$11,Param!$E$11)</f>
        <v>80815</v>
      </c>
      <c r="L2053" s="3">
        <f t="shared" si="758"/>
        <v>39.557023984336759</v>
      </c>
      <c r="M2053" s="3">
        <f>tarifest3grenz(A2053,$A$3,Param!$B$10,Param!$C$10,Param!$D$10,Param!$E$10,Param!$B$11,Param!$C$11,Param!$D$11,Param!$E$11)*100</f>
        <v>42</v>
      </c>
      <c r="N2053" s="3">
        <f t="shared" si="759"/>
        <v>66415</v>
      </c>
      <c r="O2053" s="3">
        <f t="shared" si="760"/>
        <v>32.508565834557025</v>
      </c>
      <c r="P2053" s="13">
        <f t="shared" si="750"/>
        <v>143010</v>
      </c>
      <c r="Q2053" s="13">
        <f t="shared" si="761"/>
        <v>0</v>
      </c>
      <c r="R2053" s="13">
        <f>tarifest3(A2053-$K$3,$A$3,Param!$B$10,Param!$C$10,Param!$D$10,Param!$E$10,Param!$B$11,Param!$C$11,Param!$D$11,Param!$E$11)</f>
        <v>72175</v>
      </c>
      <c r="S2053" s="3">
        <f t="shared" si="762"/>
        <v>35.32794909446892</v>
      </c>
      <c r="T2053" s="3">
        <f>IF(A2053&lt;$K$3,$K$2,tarifest3grenz(A2053-$K$3,$A$3,Param!$B$10,Param!$C$10,Param!$D$10,Param!$E$10,Param!$B$11,Param!$C$11,Param!$D$11,Param!$E$11))*100</f>
        <v>42</v>
      </c>
      <c r="U2053" s="3">
        <f>MAX(K2053-tarifest3($K$3,$A$3,Param!$B$10,Param!$C$10,Param!$D$10,Param!$E$10,Param!$B$11,Param!$C$11,Param!$D$11,Param!$E$11),0)</f>
        <v>75585</v>
      </c>
      <c r="V2053" s="3">
        <f t="shared" si="763"/>
        <v>36.99706314243759</v>
      </c>
      <c r="W2053" s="3">
        <f t="shared" si="764"/>
        <v>42</v>
      </c>
      <c r="X2053" s="3">
        <f>soli3grenz(K2053,$A$3,Param!$J$9,Param!$J$10,Param!$J$11)*100</f>
        <v>5.5</v>
      </c>
      <c r="Y2053" s="13">
        <f t="shared" si="751"/>
        <v>75585</v>
      </c>
      <c r="Z2053" s="3">
        <f t="shared" si="765"/>
        <v>36.99706314243759</v>
      </c>
      <c r="AA2053" s="13">
        <f t="shared" si="752"/>
        <v>42</v>
      </c>
      <c r="AB2053" s="13">
        <f t="shared" si="753"/>
        <v>-5089.7899999999936</v>
      </c>
      <c r="AC2053" s="13">
        <f t="shared" si="754"/>
        <v>-2.4913313754282953</v>
      </c>
      <c r="AD2053" s="13">
        <f t="shared" si="755"/>
        <v>-2.3099999999999952</v>
      </c>
      <c r="AE2053" s="3">
        <f t="shared" si="756"/>
        <v>0</v>
      </c>
      <c r="AF2053" s="13">
        <f t="shared" si="769"/>
        <v>5089.7899999999936</v>
      </c>
      <c r="AG2053" s="13">
        <f t="shared" si="766"/>
        <v>2.4913313754282953</v>
      </c>
      <c r="AH2053" s="13">
        <f t="shared" si="770"/>
        <v>2.4913313754282953</v>
      </c>
    </row>
    <row r="2054" spans="1:34" x14ac:dyDescent="0.2">
      <c r="A2054" s="8">
        <f t="shared" si="767"/>
        <v>204400</v>
      </c>
      <c r="B2054" s="9">
        <f t="shared" si="768"/>
        <v>204.4</v>
      </c>
      <c r="C2054" s="13">
        <f>tarifest3(A2054,$A$3,Param!$B$5,Param!$C$5,Param!$D$5,Param!$E$5,Param!$B$6,Param!$C$6,Param!$D$6,Param!$E$6)</f>
        <v>76511</v>
      </c>
      <c r="D2054" s="3">
        <f t="shared" si="757"/>
        <v>37.43199608610567</v>
      </c>
      <c r="E2054" s="3">
        <f>tarifest3grenz(A2054,$A$3,Param!$B$5,Param!$C$5,Param!$D$5,Param!$E$5,Param!$B$6,Param!$C$6,Param!$D$6,Param!$E$6)*100</f>
        <v>42</v>
      </c>
      <c r="F2054" s="13">
        <f>soli3(C2054,$A$3,Param!$J$4,Param!$J$5,Param!$J$6)</f>
        <v>4208.1000000000004</v>
      </c>
      <c r="G2054" s="3">
        <f>soli3grenz(C2054,$A$3,Param!$J$4,Param!$J$5,Param!$J$6)*100</f>
        <v>5.5</v>
      </c>
      <c r="H2054" s="13">
        <f t="shared" si="748"/>
        <v>80719.100000000006</v>
      </c>
      <c r="I2054" s="3">
        <f t="shared" si="771"/>
        <v>39.490753424657541</v>
      </c>
      <c r="J2054" s="13">
        <f t="shared" si="749"/>
        <v>44.309999999999995</v>
      </c>
      <c r="K2054" s="13">
        <f>tarifest3(A2054,$A$3,Param!$B$10,Param!$C$10,Param!$D$10,Param!$E$10,Param!$B$11,Param!$C$11,Param!$D$11,Param!$E$11)</f>
        <v>80857</v>
      </c>
      <c r="L2054" s="3">
        <f t="shared" si="758"/>
        <v>39.55821917808219</v>
      </c>
      <c r="M2054" s="3">
        <f>tarifest3grenz(A2054,$A$3,Param!$B$10,Param!$C$10,Param!$D$10,Param!$E$10,Param!$B$11,Param!$C$11,Param!$D$11,Param!$E$11)*100</f>
        <v>42</v>
      </c>
      <c r="N2054" s="3">
        <f t="shared" si="759"/>
        <v>66457</v>
      </c>
      <c r="O2054" s="3">
        <f t="shared" si="760"/>
        <v>32.513209393346379</v>
      </c>
      <c r="P2054" s="13">
        <f t="shared" si="750"/>
        <v>143080</v>
      </c>
      <c r="Q2054" s="13">
        <f t="shared" si="761"/>
        <v>0</v>
      </c>
      <c r="R2054" s="13">
        <f>tarifest3(A2054-$K$3,$A$3,Param!$B$10,Param!$C$10,Param!$D$10,Param!$E$10,Param!$B$11,Param!$C$11,Param!$D$11,Param!$E$11)</f>
        <v>72217</v>
      </c>
      <c r="S2054" s="3">
        <f t="shared" si="762"/>
        <v>35.331213307240702</v>
      </c>
      <c r="T2054" s="3">
        <f>IF(A2054&lt;$K$3,$K$2,tarifest3grenz(A2054-$K$3,$A$3,Param!$B$10,Param!$C$10,Param!$D$10,Param!$E$10,Param!$B$11,Param!$C$11,Param!$D$11,Param!$E$11))*100</f>
        <v>42</v>
      </c>
      <c r="U2054" s="3">
        <f>MAX(K2054-tarifest3($K$3,$A$3,Param!$B$10,Param!$C$10,Param!$D$10,Param!$E$10,Param!$B$11,Param!$C$11,Param!$D$11,Param!$E$11),0)</f>
        <v>75627</v>
      </c>
      <c r="V2054" s="3">
        <f t="shared" si="763"/>
        <v>36.999510763209393</v>
      </c>
      <c r="W2054" s="3">
        <f t="shared" si="764"/>
        <v>42</v>
      </c>
      <c r="X2054" s="3">
        <f>soli3grenz(K2054,$A$3,Param!$J$9,Param!$J$10,Param!$J$11)*100</f>
        <v>5.5</v>
      </c>
      <c r="Y2054" s="13">
        <f t="shared" si="751"/>
        <v>75627</v>
      </c>
      <c r="Z2054" s="3">
        <f t="shared" si="765"/>
        <v>36.999510763209393</v>
      </c>
      <c r="AA2054" s="13">
        <f t="shared" si="752"/>
        <v>42</v>
      </c>
      <c r="AB2054" s="13">
        <f t="shared" si="753"/>
        <v>-5092.1000000000058</v>
      </c>
      <c r="AC2054" s="13">
        <f t="shared" si="754"/>
        <v>-2.4912426614481475</v>
      </c>
      <c r="AD2054" s="13">
        <f t="shared" si="755"/>
        <v>-2.3099999999999952</v>
      </c>
      <c r="AE2054" s="3">
        <f t="shared" si="756"/>
        <v>0</v>
      </c>
      <c r="AF2054" s="13">
        <f t="shared" si="769"/>
        <v>5092.1000000000058</v>
      </c>
      <c r="AG2054" s="13">
        <f t="shared" si="766"/>
        <v>2.4912426614481475</v>
      </c>
      <c r="AH2054" s="13">
        <f t="shared" si="770"/>
        <v>2.4912426614481475</v>
      </c>
    </row>
    <row r="2055" spans="1:34" x14ac:dyDescent="0.2">
      <c r="A2055" s="8">
        <f t="shared" si="767"/>
        <v>204500</v>
      </c>
      <c r="B2055" s="9">
        <f t="shared" si="768"/>
        <v>204.5</v>
      </c>
      <c r="C2055" s="13">
        <f>tarifest3(A2055,$A$3,Param!$B$5,Param!$C$5,Param!$D$5,Param!$E$5,Param!$B$6,Param!$C$6,Param!$D$6,Param!$E$6)</f>
        <v>76553</v>
      </c>
      <c r="D2055" s="3">
        <f t="shared" si="757"/>
        <v>37.43422982885086</v>
      </c>
      <c r="E2055" s="3">
        <f>tarifest3grenz(A2055,$A$3,Param!$B$5,Param!$C$5,Param!$D$5,Param!$E$5,Param!$B$6,Param!$C$6,Param!$D$6,Param!$E$6)*100</f>
        <v>42</v>
      </c>
      <c r="F2055" s="13">
        <f>soli3(C2055,$A$3,Param!$J$4,Param!$J$5,Param!$J$6)</f>
        <v>4210.41</v>
      </c>
      <c r="G2055" s="3">
        <f>soli3grenz(C2055,$A$3,Param!$J$4,Param!$J$5,Param!$J$6)*100</f>
        <v>5.5</v>
      </c>
      <c r="H2055" s="13">
        <f t="shared" si="748"/>
        <v>80763.41</v>
      </c>
      <c r="I2055" s="3">
        <f t="shared" si="771"/>
        <v>39.493110024449877</v>
      </c>
      <c r="J2055" s="13">
        <f t="shared" si="749"/>
        <v>44.309999999999995</v>
      </c>
      <c r="K2055" s="13">
        <f>tarifest3(A2055,$A$3,Param!$B$10,Param!$C$10,Param!$D$10,Param!$E$10,Param!$B$11,Param!$C$11,Param!$D$11,Param!$E$11)</f>
        <v>80899</v>
      </c>
      <c r="L2055" s="3">
        <f t="shared" si="758"/>
        <v>39.559413202933982</v>
      </c>
      <c r="M2055" s="3">
        <f>tarifest3grenz(A2055,$A$3,Param!$B$10,Param!$C$10,Param!$D$10,Param!$E$10,Param!$B$11,Param!$C$11,Param!$D$11,Param!$E$11)*100</f>
        <v>42</v>
      </c>
      <c r="N2055" s="3">
        <f t="shared" si="759"/>
        <v>66499</v>
      </c>
      <c r="O2055" s="3">
        <f t="shared" si="760"/>
        <v>32.517848410757942</v>
      </c>
      <c r="P2055" s="13">
        <f t="shared" si="750"/>
        <v>143150</v>
      </c>
      <c r="Q2055" s="13">
        <f t="shared" si="761"/>
        <v>0</v>
      </c>
      <c r="R2055" s="13">
        <f>tarifest3(A2055-$K$3,$A$3,Param!$B$10,Param!$C$10,Param!$D$10,Param!$E$10,Param!$B$11,Param!$C$11,Param!$D$11,Param!$E$11)</f>
        <v>72259</v>
      </c>
      <c r="S2055" s="3">
        <f t="shared" si="762"/>
        <v>35.334474327628364</v>
      </c>
      <c r="T2055" s="3">
        <f>IF(A2055&lt;$K$3,$K$2,tarifest3grenz(A2055-$K$3,$A$3,Param!$B$10,Param!$C$10,Param!$D$10,Param!$E$10,Param!$B$11,Param!$C$11,Param!$D$11,Param!$E$11))*100</f>
        <v>42</v>
      </c>
      <c r="U2055" s="3">
        <f>MAX(K2055-tarifest3($K$3,$A$3,Param!$B$10,Param!$C$10,Param!$D$10,Param!$E$10,Param!$B$11,Param!$C$11,Param!$D$11,Param!$E$11),0)</f>
        <v>75669</v>
      </c>
      <c r="V2055" s="3">
        <f t="shared" si="763"/>
        <v>37.001955990220047</v>
      </c>
      <c r="W2055" s="3">
        <f t="shared" si="764"/>
        <v>42</v>
      </c>
      <c r="X2055" s="3">
        <f>soli3grenz(K2055,$A$3,Param!$J$9,Param!$J$10,Param!$J$11)*100</f>
        <v>5.5</v>
      </c>
      <c r="Y2055" s="13">
        <f t="shared" si="751"/>
        <v>75669</v>
      </c>
      <c r="Z2055" s="3">
        <f t="shared" si="765"/>
        <v>37.001955990220047</v>
      </c>
      <c r="AA2055" s="13">
        <f t="shared" si="752"/>
        <v>42</v>
      </c>
      <c r="AB2055" s="13">
        <f t="shared" si="753"/>
        <v>-5094.4100000000035</v>
      </c>
      <c r="AC2055" s="13">
        <f t="shared" si="754"/>
        <v>-2.4911540342298295</v>
      </c>
      <c r="AD2055" s="13">
        <f t="shared" si="755"/>
        <v>-2.3099999999999952</v>
      </c>
      <c r="AE2055" s="3">
        <f t="shared" si="756"/>
        <v>0</v>
      </c>
      <c r="AF2055" s="13">
        <f t="shared" si="769"/>
        <v>5094.4100000000035</v>
      </c>
      <c r="AG2055" s="13">
        <f t="shared" si="766"/>
        <v>2.4911540342298295</v>
      </c>
      <c r="AH2055" s="13">
        <f t="shared" si="770"/>
        <v>2.4911540342298295</v>
      </c>
    </row>
    <row r="2056" spans="1:34" x14ac:dyDescent="0.2">
      <c r="A2056" s="8">
        <f t="shared" si="767"/>
        <v>204600</v>
      </c>
      <c r="B2056" s="9">
        <f t="shared" si="768"/>
        <v>204.6</v>
      </c>
      <c r="C2056" s="13">
        <f>tarifest3(A2056,$A$3,Param!$B$5,Param!$C$5,Param!$D$5,Param!$E$5,Param!$B$6,Param!$C$6,Param!$D$6,Param!$E$6)</f>
        <v>76595</v>
      </c>
      <c r="D2056" s="3">
        <f t="shared" si="757"/>
        <v>37.436461388074292</v>
      </c>
      <c r="E2056" s="3">
        <f>tarifest3grenz(A2056,$A$3,Param!$B$5,Param!$C$5,Param!$D$5,Param!$E$5,Param!$B$6,Param!$C$6,Param!$D$6,Param!$E$6)*100</f>
        <v>42</v>
      </c>
      <c r="F2056" s="13">
        <f>soli3(C2056,$A$3,Param!$J$4,Param!$J$5,Param!$J$6)</f>
        <v>4212.72</v>
      </c>
      <c r="G2056" s="3">
        <f>soli3grenz(C2056,$A$3,Param!$J$4,Param!$J$5,Param!$J$6)*100</f>
        <v>5.5</v>
      </c>
      <c r="H2056" s="13">
        <f t="shared" si="748"/>
        <v>80807.72</v>
      </c>
      <c r="I2056" s="3">
        <f t="shared" si="771"/>
        <v>39.495464320625615</v>
      </c>
      <c r="J2056" s="13">
        <f t="shared" si="749"/>
        <v>44.309999999999995</v>
      </c>
      <c r="K2056" s="13">
        <f>tarifest3(A2056,$A$3,Param!$B$10,Param!$C$10,Param!$D$10,Param!$E$10,Param!$B$11,Param!$C$11,Param!$D$11,Param!$E$11)</f>
        <v>80941</v>
      </c>
      <c r="L2056" s="3">
        <f t="shared" si="758"/>
        <v>39.560606060606062</v>
      </c>
      <c r="M2056" s="3">
        <f>tarifest3grenz(A2056,$A$3,Param!$B$10,Param!$C$10,Param!$D$10,Param!$E$10,Param!$B$11,Param!$C$11,Param!$D$11,Param!$E$11)*100</f>
        <v>42</v>
      </c>
      <c r="N2056" s="3">
        <f t="shared" si="759"/>
        <v>66541</v>
      </c>
      <c r="O2056" s="3">
        <f t="shared" si="760"/>
        <v>32.522482893450629</v>
      </c>
      <c r="P2056" s="13">
        <f t="shared" si="750"/>
        <v>143220</v>
      </c>
      <c r="Q2056" s="13">
        <f t="shared" si="761"/>
        <v>0</v>
      </c>
      <c r="R2056" s="13">
        <f>tarifest3(A2056-$K$3,$A$3,Param!$B$10,Param!$C$10,Param!$D$10,Param!$E$10,Param!$B$11,Param!$C$11,Param!$D$11,Param!$E$11)</f>
        <v>72301</v>
      </c>
      <c r="S2056" s="3">
        <f t="shared" si="762"/>
        <v>35.337732160312804</v>
      </c>
      <c r="T2056" s="3">
        <f>IF(A2056&lt;$K$3,$K$2,tarifest3grenz(A2056-$K$3,$A$3,Param!$B$10,Param!$C$10,Param!$D$10,Param!$E$10,Param!$B$11,Param!$C$11,Param!$D$11,Param!$E$11))*100</f>
        <v>42</v>
      </c>
      <c r="U2056" s="3">
        <f>MAX(K2056-tarifest3($K$3,$A$3,Param!$B$10,Param!$C$10,Param!$D$10,Param!$E$10,Param!$B$11,Param!$C$11,Param!$D$11,Param!$E$11),0)</f>
        <v>75711</v>
      </c>
      <c r="V2056" s="3">
        <f t="shared" si="763"/>
        <v>37.004398826979475</v>
      </c>
      <c r="W2056" s="3">
        <f t="shared" si="764"/>
        <v>42</v>
      </c>
      <c r="X2056" s="3">
        <f>soli3grenz(K2056,$A$3,Param!$J$9,Param!$J$10,Param!$J$11)*100</f>
        <v>5.5</v>
      </c>
      <c r="Y2056" s="13">
        <f t="shared" si="751"/>
        <v>75711</v>
      </c>
      <c r="Z2056" s="3">
        <f t="shared" si="765"/>
        <v>37.004398826979475</v>
      </c>
      <c r="AA2056" s="13">
        <f t="shared" si="752"/>
        <v>42</v>
      </c>
      <c r="AB2056" s="13">
        <f t="shared" si="753"/>
        <v>-5096.7200000000012</v>
      </c>
      <c r="AC2056" s="13">
        <f t="shared" si="754"/>
        <v>-2.4910654936461398</v>
      </c>
      <c r="AD2056" s="13">
        <f t="shared" si="755"/>
        <v>-2.3099999999999952</v>
      </c>
      <c r="AE2056" s="3">
        <f t="shared" si="756"/>
        <v>0</v>
      </c>
      <c r="AF2056" s="13">
        <f t="shared" si="769"/>
        <v>5096.7200000000012</v>
      </c>
      <c r="AG2056" s="13">
        <f t="shared" si="766"/>
        <v>2.4910654936461398</v>
      </c>
      <c r="AH2056" s="13">
        <f t="shared" si="770"/>
        <v>2.4910654936461398</v>
      </c>
    </row>
    <row r="2057" spans="1:34" x14ac:dyDescent="0.2">
      <c r="A2057" s="8">
        <f t="shared" si="767"/>
        <v>204700</v>
      </c>
      <c r="B2057" s="9">
        <f t="shared" si="768"/>
        <v>204.7</v>
      </c>
      <c r="C2057" s="13">
        <f>tarifest3(A2057,$A$3,Param!$B$5,Param!$C$5,Param!$D$5,Param!$E$5,Param!$B$6,Param!$C$6,Param!$D$6,Param!$E$6)</f>
        <v>76637</v>
      </c>
      <c r="D2057" s="3">
        <f t="shared" si="757"/>
        <v>37.438690766976066</v>
      </c>
      <c r="E2057" s="3">
        <f>tarifest3grenz(A2057,$A$3,Param!$B$5,Param!$C$5,Param!$D$5,Param!$E$5,Param!$B$6,Param!$C$6,Param!$D$6,Param!$E$6)*100</f>
        <v>42</v>
      </c>
      <c r="F2057" s="13">
        <f>soli3(C2057,$A$3,Param!$J$4,Param!$J$5,Param!$J$6)</f>
        <v>4215.03</v>
      </c>
      <c r="G2057" s="3">
        <f>soli3grenz(C2057,$A$3,Param!$J$4,Param!$J$5,Param!$J$6)*100</f>
        <v>5.5</v>
      </c>
      <c r="H2057" s="13">
        <f t="shared" si="748"/>
        <v>80852.03</v>
      </c>
      <c r="I2057" s="3">
        <f t="shared" si="771"/>
        <v>39.497816316560815</v>
      </c>
      <c r="J2057" s="13">
        <f t="shared" si="749"/>
        <v>44.309999999999995</v>
      </c>
      <c r="K2057" s="13">
        <f>tarifest3(A2057,$A$3,Param!$B$10,Param!$C$10,Param!$D$10,Param!$E$10,Param!$B$11,Param!$C$11,Param!$D$11,Param!$E$11)</f>
        <v>80983</v>
      </c>
      <c r="L2057" s="3">
        <f t="shared" si="758"/>
        <v>39.561797752808992</v>
      </c>
      <c r="M2057" s="3">
        <f>tarifest3grenz(A2057,$A$3,Param!$B$10,Param!$C$10,Param!$D$10,Param!$E$10,Param!$B$11,Param!$C$11,Param!$D$11,Param!$E$11)*100</f>
        <v>42</v>
      </c>
      <c r="N2057" s="3">
        <f t="shared" si="759"/>
        <v>66583</v>
      </c>
      <c r="O2057" s="3">
        <f t="shared" si="760"/>
        <v>32.527112848070345</v>
      </c>
      <c r="P2057" s="13">
        <f t="shared" si="750"/>
        <v>143290</v>
      </c>
      <c r="Q2057" s="13">
        <f t="shared" si="761"/>
        <v>0</v>
      </c>
      <c r="R2057" s="13">
        <f>tarifest3(A2057-$K$3,$A$3,Param!$B$10,Param!$C$10,Param!$D$10,Param!$E$10,Param!$B$11,Param!$C$11,Param!$D$11,Param!$E$11)</f>
        <v>72343</v>
      </c>
      <c r="S2057" s="3">
        <f t="shared" si="762"/>
        <v>35.340986809965798</v>
      </c>
      <c r="T2057" s="3">
        <f>IF(A2057&lt;$K$3,$K$2,tarifest3grenz(A2057-$K$3,$A$3,Param!$B$10,Param!$C$10,Param!$D$10,Param!$E$10,Param!$B$11,Param!$C$11,Param!$D$11,Param!$E$11))*100</f>
        <v>42</v>
      </c>
      <c r="U2057" s="3">
        <f>MAX(K2057-tarifest3($K$3,$A$3,Param!$B$10,Param!$C$10,Param!$D$10,Param!$E$10,Param!$B$11,Param!$C$11,Param!$D$11,Param!$E$11),0)</f>
        <v>75753</v>
      </c>
      <c r="V2057" s="3">
        <f t="shared" si="763"/>
        <v>37.006839276990718</v>
      </c>
      <c r="W2057" s="3">
        <f t="shared" si="764"/>
        <v>42</v>
      </c>
      <c r="X2057" s="3">
        <f>soli3grenz(K2057,$A$3,Param!$J$9,Param!$J$10,Param!$J$11)*100</f>
        <v>5.5</v>
      </c>
      <c r="Y2057" s="13">
        <f t="shared" si="751"/>
        <v>75753</v>
      </c>
      <c r="Z2057" s="3">
        <f t="shared" si="765"/>
        <v>37.006839276990718</v>
      </c>
      <c r="AA2057" s="13">
        <f t="shared" si="752"/>
        <v>42</v>
      </c>
      <c r="AB2057" s="13">
        <f t="shared" si="753"/>
        <v>-5099.0299999999988</v>
      </c>
      <c r="AC2057" s="13">
        <f t="shared" si="754"/>
        <v>-2.4909770395700974</v>
      </c>
      <c r="AD2057" s="13">
        <f t="shared" si="755"/>
        <v>-2.3099999999999952</v>
      </c>
      <c r="AE2057" s="3">
        <f t="shared" si="756"/>
        <v>0</v>
      </c>
      <c r="AF2057" s="13">
        <f t="shared" si="769"/>
        <v>5099.0299999999988</v>
      </c>
      <c r="AG2057" s="13">
        <f t="shared" si="766"/>
        <v>2.4909770395700974</v>
      </c>
      <c r="AH2057" s="13">
        <f t="shared" si="770"/>
        <v>2.4909770395700974</v>
      </c>
    </row>
    <row r="2058" spans="1:34" x14ac:dyDescent="0.2">
      <c r="A2058" s="8">
        <f t="shared" si="767"/>
        <v>204800</v>
      </c>
      <c r="B2058" s="9">
        <f t="shared" si="768"/>
        <v>204.8</v>
      </c>
      <c r="C2058" s="13">
        <f>tarifest3(A2058,$A$3,Param!$B$5,Param!$C$5,Param!$D$5,Param!$E$5,Param!$B$6,Param!$C$6,Param!$D$6,Param!$E$6)</f>
        <v>76679</v>
      </c>
      <c r="D2058" s="3">
        <f t="shared" si="757"/>
        <v>37.44091796875</v>
      </c>
      <c r="E2058" s="3">
        <f>tarifest3grenz(A2058,$A$3,Param!$B$5,Param!$C$5,Param!$D$5,Param!$E$5,Param!$B$6,Param!$C$6,Param!$D$6,Param!$E$6)*100</f>
        <v>42</v>
      </c>
      <c r="F2058" s="13">
        <f>soli3(C2058,$A$3,Param!$J$4,Param!$J$5,Param!$J$6)</f>
        <v>4217.34</v>
      </c>
      <c r="G2058" s="3">
        <f>soli3grenz(C2058,$A$3,Param!$J$4,Param!$J$5,Param!$J$6)*100</f>
        <v>5.5</v>
      </c>
      <c r="H2058" s="13">
        <f t="shared" ref="H2058:H2121" si="772">+C2058+F2058</f>
        <v>80896.34</v>
      </c>
      <c r="I2058" s="3">
        <f t="shared" si="771"/>
        <v>39.500166015624998</v>
      </c>
      <c r="J2058" s="13">
        <f t="shared" ref="J2058:J2121" si="773">+E2058*(1+G2058/100)</f>
        <v>44.309999999999995</v>
      </c>
      <c r="K2058" s="13">
        <f>tarifest3(A2058,$A$3,Param!$B$10,Param!$C$10,Param!$D$10,Param!$E$10,Param!$B$11,Param!$C$11,Param!$D$11,Param!$E$11)</f>
        <v>81025</v>
      </c>
      <c r="L2058" s="3">
        <f t="shared" si="758"/>
        <v>39.56298828125</v>
      </c>
      <c r="M2058" s="3">
        <f>tarifest3grenz(A2058,$A$3,Param!$B$10,Param!$C$10,Param!$D$10,Param!$E$10,Param!$B$11,Param!$C$11,Param!$D$11,Param!$E$11)*100</f>
        <v>42</v>
      </c>
      <c r="N2058" s="3">
        <f t="shared" si="759"/>
        <v>66625</v>
      </c>
      <c r="O2058" s="3">
        <f t="shared" si="760"/>
        <v>32.53173828125</v>
      </c>
      <c r="P2058" s="13">
        <f t="shared" ref="P2058:P2121" si="774">+A2058*$K$2</f>
        <v>143360</v>
      </c>
      <c r="Q2058" s="13">
        <f t="shared" si="761"/>
        <v>0</v>
      </c>
      <c r="R2058" s="13">
        <f>tarifest3(A2058-$K$3,$A$3,Param!$B$10,Param!$C$10,Param!$D$10,Param!$E$10,Param!$B$11,Param!$C$11,Param!$D$11,Param!$E$11)</f>
        <v>72385</v>
      </c>
      <c r="S2058" s="3">
        <f t="shared" si="762"/>
        <v>35.34423828125</v>
      </c>
      <c r="T2058" s="3">
        <f>IF(A2058&lt;$K$3,$K$2,tarifest3grenz(A2058-$K$3,$A$3,Param!$B$10,Param!$C$10,Param!$D$10,Param!$E$10,Param!$B$11,Param!$C$11,Param!$D$11,Param!$E$11))*100</f>
        <v>42</v>
      </c>
      <c r="U2058" s="3">
        <f>MAX(K2058-tarifest3($K$3,$A$3,Param!$B$10,Param!$C$10,Param!$D$10,Param!$E$10,Param!$B$11,Param!$C$11,Param!$D$11,Param!$E$11),0)</f>
        <v>75795</v>
      </c>
      <c r="V2058" s="3">
        <f t="shared" si="763"/>
        <v>37.00927734375</v>
      </c>
      <c r="W2058" s="3">
        <f t="shared" si="764"/>
        <v>42</v>
      </c>
      <c r="X2058" s="3">
        <f>soli3grenz(K2058,$A$3,Param!$J$9,Param!$J$10,Param!$J$11)*100</f>
        <v>5.5</v>
      </c>
      <c r="Y2058" s="13">
        <f t="shared" ref="Y2058:Y2121" si="775">IF($Y$4=0,N2058,IF($Y$4=1,Q2058+R2058,IF($Y$4=2,Q2058+U2058)))</f>
        <v>75795</v>
      </c>
      <c r="Z2058" s="3">
        <f t="shared" si="765"/>
        <v>37.00927734375</v>
      </c>
      <c r="AA2058" s="13">
        <f t="shared" ref="AA2058:AA2121" si="776">IF($Y$4=0,M2058,IF($Y$4=1,T2058,IF($Y$4=2,W2058)))</f>
        <v>42</v>
      </c>
      <c r="AB2058" s="13">
        <f t="shared" ref="AB2058:AB2121" si="777">+Y2058-H2058</f>
        <v>-5101.3399999999965</v>
      </c>
      <c r="AC2058" s="13">
        <f t="shared" ref="AC2058:AC2121" si="778">+Z2058-I2058</f>
        <v>-2.4908886718749983</v>
      </c>
      <c r="AD2058" s="13">
        <f t="shared" ref="AD2058:AD2121" si="779">+AA2058-J2058</f>
        <v>-2.3099999999999952</v>
      </c>
      <c r="AE2058" s="3">
        <f t="shared" ref="AE2058:AE2121" si="780">+M2058-E2058</f>
        <v>0</v>
      </c>
      <c r="AF2058" s="13">
        <f t="shared" si="769"/>
        <v>5101.3399999999965</v>
      </c>
      <c r="AG2058" s="13">
        <f t="shared" si="766"/>
        <v>2.4908886718749983</v>
      </c>
      <c r="AH2058" s="13">
        <f t="shared" si="770"/>
        <v>2.4908886718749983</v>
      </c>
    </row>
    <row r="2059" spans="1:34" x14ac:dyDescent="0.2">
      <c r="A2059" s="8">
        <f t="shared" si="767"/>
        <v>204900</v>
      </c>
      <c r="B2059" s="9">
        <f t="shared" si="768"/>
        <v>204.9</v>
      </c>
      <c r="C2059" s="13">
        <f>tarifest3(A2059,$A$3,Param!$B$5,Param!$C$5,Param!$D$5,Param!$E$5,Param!$B$6,Param!$C$6,Param!$D$6,Param!$E$6)</f>
        <v>76721</v>
      </c>
      <c r="D2059" s="3">
        <f t="shared" ref="D2059:D2122" si="781">IF($A2059=0,0,C2059/$A2059*100)</f>
        <v>37.443142996583703</v>
      </c>
      <c r="E2059" s="3">
        <f>tarifest3grenz(A2059,$A$3,Param!$B$5,Param!$C$5,Param!$D$5,Param!$E$5,Param!$B$6,Param!$C$6,Param!$D$6,Param!$E$6)*100</f>
        <v>42</v>
      </c>
      <c r="F2059" s="13">
        <f>soli3(C2059,$A$3,Param!$J$4,Param!$J$5,Param!$J$6)</f>
        <v>4219.6499999999996</v>
      </c>
      <c r="G2059" s="3">
        <f>soli3grenz(C2059,$A$3,Param!$J$4,Param!$J$5,Param!$J$6)*100</f>
        <v>5.5</v>
      </c>
      <c r="H2059" s="13">
        <f t="shared" si="772"/>
        <v>80940.649999999994</v>
      </c>
      <c r="I2059" s="3">
        <f t="shared" si="771"/>
        <v>39.502513421181064</v>
      </c>
      <c r="J2059" s="13">
        <f t="shared" si="773"/>
        <v>44.309999999999995</v>
      </c>
      <c r="K2059" s="13">
        <f>tarifest3(A2059,$A$3,Param!$B$10,Param!$C$10,Param!$D$10,Param!$E$10,Param!$B$11,Param!$C$11,Param!$D$11,Param!$E$11)</f>
        <v>81067</v>
      </c>
      <c r="L2059" s="3">
        <f t="shared" ref="L2059:L2122" si="782">IF($A2059=0,0,K2059/$A2059*100)</f>
        <v>39.564177647632995</v>
      </c>
      <c r="M2059" s="3">
        <f>tarifest3grenz(A2059,$A$3,Param!$B$10,Param!$C$10,Param!$D$10,Param!$E$10,Param!$B$11,Param!$C$11,Param!$D$11,Param!$E$11)*100</f>
        <v>42</v>
      </c>
      <c r="N2059" s="3">
        <f t="shared" ref="N2059:N2122" si="783">+K2059-$K$1</f>
        <v>66667</v>
      </c>
      <c r="O2059" s="3">
        <f t="shared" ref="O2059:O2122" si="784">IF($A2059=0,0,N2059/$A2059*100)</f>
        <v>32.536359199609564</v>
      </c>
      <c r="P2059" s="13">
        <f t="shared" si="774"/>
        <v>143430</v>
      </c>
      <c r="Q2059" s="13">
        <f t="shared" ref="Q2059:Q2122" si="785">MIN(P2059-$K$1,0)</f>
        <v>0</v>
      </c>
      <c r="R2059" s="13">
        <f>tarifest3(A2059-$K$3,$A$3,Param!$B$10,Param!$C$10,Param!$D$10,Param!$E$10,Param!$B$11,Param!$C$11,Param!$D$11,Param!$E$11)</f>
        <v>72427</v>
      </c>
      <c r="S2059" s="3">
        <f t="shared" ref="S2059:S2122" si="786">IF($A2059=0,0,(Q2059+R2059)/$A2059*100)</f>
        <v>35.347486578818938</v>
      </c>
      <c r="T2059" s="3">
        <f>IF(A2059&lt;$K$3,$K$2,tarifest3grenz(A2059-$K$3,$A$3,Param!$B$10,Param!$C$10,Param!$D$10,Param!$E$10,Param!$B$11,Param!$C$11,Param!$D$11,Param!$E$11))*100</f>
        <v>42</v>
      </c>
      <c r="U2059" s="3">
        <f>MAX(K2059-tarifest3($K$3,$A$3,Param!$B$10,Param!$C$10,Param!$D$10,Param!$E$10,Param!$B$11,Param!$C$11,Param!$D$11,Param!$E$11),0)</f>
        <v>75837</v>
      </c>
      <c r="V2059" s="3">
        <f t="shared" ref="V2059:V2122" si="787">IF($A2059=0,0,(Q2059+U2059)/$A2059*100)</f>
        <v>37.011713030746705</v>
      </c>
      <c r="W2059" s="3">
        <f t="shared" ref="W2059:W2122" si="788">IF(A2059&lt;$K$3,$K$2*100,M2059)</f>
        <v>42</v>
      </c>
      <c r="X2059" s="3">
        <f>soli3grenz(K2059,$A$3,Param!$J$9,Param!$J$10,Param!$J$11)*100</f>
        <v>5.5</v>
      </c>
      <c r="Y2059" s="13">
        <f t="shared" si="775"/>
        <v>75837</v>
      </c>
      <c r="Z2059" s="3">
        <f t="shared" ref="Z2059:Z2122" si="789">IF($A2059=0,0,Y2059/$A2059*100)</f>
        <v>37.011713030746705</v>
      </c>
      <c r="AA2059" s="13">
        <f t="shared" si="776"/>
        <v>42</v>
      </c>
      <c r="AB2059" s="13">
        <f t="shared" si="777"/>
        <v>-5103.6499999999942</v>
      </c>
      <c r="AC2059" s="13">
        <f t="shared" si="778"/>
        <v>-2.4908003904343587</v>
      </c>
      <c r="AD2059" s="13">
        <f t="shared" si="779"/>
        <v>-2.3099999999999952</v>
      </c>
      <c r="AE2059" s="3">
        <f t="shared" si="780"/>
        <v>0</v>
      </c>
      <c r="AF2059" s="13">
        <f t="shared" si="769"/>
        <v>5103.6499999999942</v>
      </c>
      <c r="AG2059" s="13">
        <f t="shared" ref="AG2059:AG2122" si="790">-AC2059</f>
        <v>2.4908003904343587</v>
      </c>
      <c r="AH2059" s="13">
        <f t="shared" si="770"/>
        <v>2.4908003904343587</v>
      </c>
    </row>
    <row r="2060" spans="1:34" x14ac:dyDescent="0.2">
      <c r="A2060" s="8">
        <f t="shared" ref="A2060:A2123" si="791">+A2059+100</f>
        <v>205000</v>
      </c>
      <c r="B2060" s="9">
        <f t="shared" si="768"/>
        <v>205</v>
      </c>
      <c r="C2060" s="13">
        <f>tarifest3(A2060,$A$3,Param!$B$5,Param!$C$5,Param!$D$5,Param!$E$5,Param!$B$6,Param!$C$6,Param!$D$6,Param!$E$6)</f>
        <v>76763</v>
      </c>
      <c r="D2060" s="3">
        <f t="shared" si="781"/>
        <v>37.445365853658537</v>
      </c>
      <c r="E2060" s="3">
        <f>tarifest3grenz(A2060,$A$3,Param!$B$5,Param!$C$5,Param!$D$5,Param!$E$5,Param!$B$6,Param!$C$6,Param!$D$6,Param!$E$6)*100</f>
        <v>42</v>
      </c>
      <c r="F2060" s="13">
        <f>soli3(C2060,$A$3,Param!$J$4,Param!$J$5,Param!$J$6)</f>
        <v>4221.96</v>
      </c>
      <c r="G2060" s="3">
        <f>soli3grenz(C2060,$A$3,Param!$J$4,Param!$J$5,Param!$J$6)*100</f>
        <v>5.5</v>
      </c>
      <c r="H2060" s="13">
        <f t="shared" si="772"/>
        <v>80984.960000000006</v>
      </c>
      <c r="I2060" s="3">
        <f t="shared" si="771"/>
        <v>39.504858536585367</v>
      </c>
      <c r="J2060" s="13">
        <f t="shared" si="773"/>
        <v>44.309999999999995</v>
      </c>
      <c r="K2060" s="13">
        <f>tarifest3(A2060,$A$3,Param!$B$10,Param!$C$10,Param!$D$10,Param!$E$10,Param!$B$11,Param!$C$11,Param!$D$11,Param!$E$11)</f>
        <v>81109</v>
      </c>
      <c r="L2060" s="3">
        <f t="shared" si="782"/>
        <v>39.565365853658534</v>
      </c>
      <c r="M2060" s="3">
        <f>tarifest3grenz(A2060,$A$3,Param!$B$10,Param!$C$10,Param!$D$10,Param!$E$10,Param!$B$11,Param!$C$11,Param!$D$11,Param!$E$11)*100</f>
        <v>42</v>
      </c>
      <c r="N2060" s="3">
        <f t="shared" si="783"/>
        <v>66709</v>
      </c>
      <c r="O2060" s="3">
        <f t="shared" si="784"/>
        <v>32.540975609756096</v>
      </c>
      <c r="P2060" s="13">
        <f t="shared" si="774"/>
        <v>143500</v>
      </c>
      <c r="Q2060" s="13">
        <f t="shared" si="785"/>
        <v>0</v>
      </c>
      <c r="R2060" s="13">
        <f>tarifest3(A2060-$K$3,$A$3,Param!$B$10,Param!$C$10,Param!$D$10,Param!$E$10,Param!$B$11,Param!$C$11,Param!$D$11,Param!$E$11)</f>
        <v>72469</v>
      </c>
      <c r="S2060" s="3">
        <f t="shared" si="786"/>
        <v>35.350731707317074</v>
      </c>
      <c r="T2060" s="3">
        <f>IF(A2060&lt;$K$3,$K$2,tarifest3grenz(A2060-$K$3,$A$3,Param!$B$10,Param!$C$10,Param!$D$10,Param!$E$10,Param!$B$11,Param!$C$11,Param!$D$11,Param!$E$11))*100</f>
        <v>42</v>
      </c>
      <c r="U2060" s="3">
        <f>MAX(K2060-tarifest3($K$3,$A$3,Param!$B$10,Param!$C$10,Param!$D$10,Param!$E$10,Param!$B$11,Param!$C$11,Param!$D$11,Param!$E$11),0)</f>
        <v>75879</v>
      </c>
      <c r="V2060" s="3">
        <f t="shared" si="787"/>
        <v>37.014146341463416</v>
      </c>
      <c r="W2060" s="3">
        <f t="shared" si="788"/>
        <v>42</v>
      </c>
      <c r="X2060" s="3">
        <f>soli3grenz(K2060,$A$3,Param!$J$9,Param!$J$10,Param!$J$11)*100</f>
        <v>5.5</v>
      </c>
      <c r="Y2060" s="13">
        <f t="shared" si="775"/>
        <v>75879</v>
      </c>
      <c r="Z2060" s="3">
        <f t="shared" si="789"/>
        <v>37.014146341463416</v>
      </c>
      <c r="AA2060" s="13">
        <f t="shared" si="776"/>
        <v>42</v>
      </c>
      <c r="AB2060" s="13">
        <f t="shared" si="777"/>
        <v>-5105.9600000000064</v>
      </c>
      <c r="AC2060" s="13">
        <f t="shared" si="778"/>
        <v>-2.4907121951219509</v>
      </c>
      <c r="AD2060" s="13">
        <f t="shared" si="779"/>
        <v>-2.3099999999999952</v>
      </c>
      <c r="AE2060" s="3">
        <f t="shared" si="780"/>
        <v>0</v>
      </c>
      <c r="AF2060" s="13">
        <f t="shared" si="769"/>
        <v>5105.9600000000064</v>
      </c>
      <c r="AG2060" s="13">
        <f t="shared" si="790"/>
        <v>2.4907121951219509</v>
      </c>
      <c r="AH2060" s="13">
        <f t="shared" si="770"/>
        <v>2.4907121951219509</v>
      </c>
    </row>
    <row r="2061" spans="1:34" x14ac:dyDescent="0.2">
      <c r="A2061" s="8">
        <f t="shared" si="791"/>
        <v>205100</v>
      </c>
      <c r="B2061" s="9">
        <f t="shared" si="768"/>
        <v>205.1</v>
      </c>
      <c r="C2061" s="13">
        <f>tarifest3(A2061,$A$3,Param!$B$5,Param!$C$5,Param!$D$5,Param!$E$5,Param!$B$6,Param!$C$6,Param!$D$6,Param!$E$6)</f>
        <v>76805</v>
      </c>
      <c r="D2061" s="3">
        <f t="shared" si="781"/>
        <v>37.447586543149683</v>
      </c>
      <c r="E2061" s="3">
        <f>tarifest3grenz(A2061,$A$3,Param!$B$5,Param!$C$5,Param!$D$5,Param!$E$5,Param!$B$6,Param!$C$6,Param!$D$6,Param!$E$6)*100</f>
        <v>42</v>
      </c>
      <c r="F2061" s="13">
        <f>soli3(C2061,$A$3,Param!$J$4,Param!$J$5,Param!$J$6)</f>
        <v>4224.2700000000004</v>
      </c>
      <c r="G2061" s="3">
        <f>soli3grenz(C2061,$A$3,Param!$J$4,Param!$J$5,Param!$J$6)*100</f>
        <v>5.5</v>
      </c>
      <c r="H2061" s="13">
        <f t="shared" si="772"/>
        <v>81029.27</v>
      </c>
      <c r="I2061" s="3">
        <f t="shared" si="771"/>
        <v>39.507201365187719</v>
      </c>
      <c r="J2061" s="13">
        <f t="shared" si="773"/>
        <v>44.309999999999995</v>
      </c>
      <c r="K2061" s="13">
        <f>tarifest3(A2061,$A$3,Param!$B$10,Param!$C$10,Param!$D$10,Param!$E$10,Param!$B$11,Param!$C$11,Param!$D$11,Param!$E$11)</f>
        <v>81151</v>
      </c>
      <c r="L2061" s="3">
        <f t="shared" si="782"/>
        <v>39.56655290102389</v>
      </c>
      <c r="M2061" s="3">
        <f>tarifest3grenz(A2061,$A$3,Param!$B$10,Param!$C$10,Param!$D$10,Param!$E$10,Param!$B$11,Param!$C$11,Param!$D$11,Param!$E$11)*100</f>
        <v>42</v>
      </c>
      <c r="N2061" s="3">
        <f t="shared" si="783"/>
        <v>66751</v>
      </c>
      <c r="O2061" s="3">
        <f t="shared" si="784"/>
        <v>32.545587518283767</v>
      </c>
      <c r="P2061" s="13">
        <f t="shared" si="774"/>
        <v>143570</v>
      </c>
      <c r="Q2061" s="13">
        <f t="shared" si="785"/>
        <v>0</v>
      </c>
      <c r="R2061" s="13">
        <f>tarifest3(A2061-$K$3,$A$3,Param!$B$10,Param!$C$10,Param!$D$10,Param!$E$10,Param!$B$11,Param!$C$11,Param!$D$11,Param!$E$11)</f>
        <v>72511</v>
      </c>
      <c r="S2061" s="3">
        <f t="shared" si="786"/>
        <v>35.353973671379812</v>
      </c>
      <c r="T2061" s="3">
        <f>IF(A2061&lt;$K$3,$K$2,tarifest3grenz(A2061-$K$3,$A$3,Param!$B$10,Param!$C$10,Param!$D$10,Param!$E$10,Param!$B$11,Param!$C$11,Param!$D$11,Param!$E$11))*100</f>
        <v>42</v>
      </c>
      <c r="U2061" s="3">
        <f>MAX(K2061-tarifest3($K$3,$A$3,Param!$B$10,Param!$C$10,Param!$D$10,Param!$E$10,Param!$B$11,Param!$C$11,Param!$D$11,Param!$E$11),0)</f>
        <v>75921</v>
      </c>
      <c r="V2061" s="3">
        <f t="shared" si="787"/>
        <v>37.016577279375909</v>
      </c>
      <c r="W2061" s="3">
        <f t="shared" si="788"/>
        <v>42</v>
      </c>
      <c r="X2061" s="3">
        <f>soli3grenz(K2061,$A$3,Param!$J$9,Param!$J$10,Param!$J$11)*100</f>
        <v>5.5</v>
      </c>
      <c r="Y2061" s="13">
        <f t="shared" si="775"/>
        <v>75921</v>
      </c>
      <c r="Z2061" s="3">
        <f t="shared" si="789"/>
        <v>37.016577279375909</v>
      </c>
      <c r="AA2061" s="13">
        <f t="shared" si="776"/>
        <v>42</v>
      </c>
      <c r="AB2061" s="13">
        <f t="shared" si="777"/>
        <v>-5108.2700000000041</v>
      </c>
      <c r="AC2061" s="13">
        <f t="shared" si="778"/>
        <v>-2.4906240858118096</v>
      </c>
      <c r="AD2061" s="13">
        <f t="shared" si="779"/>
        <v>-2.3099999999999952</v>
      </c>
      <c r="AE2061" s="3">
        <f t="shared" si="780"/>
        <v>0</v>
      </c>
      <c r="AF2061" s="13">
        <f t="shared" si="769"/>
        <v>5108.2700000000041</v>
      </c>
      <c r="AG2061" s="13">
        <f t="shared" si="790"/>
        <v>2.4906240858118096</v>
      </c>
      <c r="AH2061" s="13">
        <f t="shared" si="770"/>
        <v>2.4906240858118096</v>
      </c>
    </row>
    <row r="2062" spans="1:34" x14ac:dyDescent="0.2">
      <c r="A2062" s="8">
        <f t="shared" si="791"/>
        <v>205200</v>
      </c>
      <c r="B2062" s="9">
        <f t="shared" si="768"/>
        <v>205.2</v>
      </c>
      <c r="C2062" s="13">
        <f>tarifest3(A2062,$A$3,Param!$B$5,Param!$C$5,Param!$D$5,Param!$E$5,Param!$B$6,Param!$C$6,Param!$D$6,Param!$E$6)</f>
        <v>76847</v>
      </c>
      <c r="D2062" s="3">
        <f t="shared" si="781"/>
        <v>37.449805068226119</v>
      </c>
      <c r="E2062" s="3">
        <f>tarifest3grenz(A2062,$A$3,Param!$B$5,Param!$C$5,Param!$D$5,Param!$E$5,Param!$B$6,Param!$C$6,Param!$D$6,Param!$E$6)*100</f>
        <v>42</v>
      </c>
      <c r="F2062" s="13">
        <f>soli3(C2062,$A$3,Param!$J$4,Param!$J$5,Param!$J$6)</f>
        <v>4226.58</v>
      </c>
      <c r="G2062" s="3">
        <f>soli3grenz(C2062,$A$3,Param!$J$4,Param!$J$5,Param!$J$6)*100</f>
        <v>5.5</v>
      </c>
      <c r="H2062" s="13">
        <f t="shared" si="772"/>
        <v>81073.58</v>
      </c>
      <c r="I2062" s="3">
        <f t="shared" si="771"/>
        <v>39.509541910331386</v>
      </c>
      <c r="J2062" s="13">
        <f t="shared" si="773"/>
        <v>44.309999999999995</v>
      </c>
      <c r="K2062" s="13">
        <f>tarifest3(A2062,$A$3,Param!$B$10,Param!$C$10,Param!$D$10,Param!$E$10,Param!$B$11,Param!$C$11,Param!$D$11,Param!$E$11)</f>
        <v>81193</v>
      </c>
      <c r="L2062" s="3">
        <f t="shared" si="782"/>
        <v>39.567738791423004</v>
      </c>
      <c r="M2062" s="3">
        <f>tarifest3grenz(A2062,$A$3,Param!$B$10,Param!$C$10,Param!$D$10,Param!$E$10,Param!$B$11,Param!$C$11,Param!$D$11,Param!$E$11)*100</f>
        <v>42</v>
      </c>
      <c r="N2062" s="3">
        <f t="shared" si="783"/>
        <v>66793</v>
      </c>
      <c r="O2062" s="3">
        <f t="shared" si="784"/>
        <v>32.550194931773881</v>
      </c>
      <c r="P2062" s="13">
        <f t="shared" si="774"/>
        <v>143640</v>
      </c>
      <c r="Q2062" s="13">
        <f t="shared" si="785"/>
        <v>0</v>
      </c>
      <c r="R2062" s="13">
        <f>tarifest3(A2062-$K$3,$A$3,Param!$B$10,Param!$C$10,Param!$D$10,Param!$E$10,Param!$B$11,Param!$C$11,Param!$D$11,Param!$E$11)</f>
        <v>72553</v>
      </c>
      <c r="S2062" s="3">
        <f t="shared" si="786"/>
        <v>35.357212475633524</v>
      </c>
      <c r="T2062" s="3">
        <f>IF(A2062&lt;$K$3,$K$2,tarifest3grenz(A2062-$K$3,$A$3,Param!$B$10,Param!$C$10,Param!$D$10,Param!$E$10,Param!$B$11,Param!$C$11,Param!$D$11,Param!$E$11))*100</f>
        <v>42</v>
      </c>
      <c r="U2062" s="3">
        <f>MAX(K2062-tarifest3($K$3,$A$3,Param!$B$10,Param!$C$10,Param!$D$10,Param!$E$10,Param!$B$11,Param!$C$11,Param!$D$11,Param!$E$11),0)</f>
        <v>75963</v>
      </c>
      <c r="V2062" s="3">
        <f t="shared" si="787"/>
        <v>37.019005847953217</v>
      </c>
      <c r="W2062" s="3">
        <f t="shared" si="788"/>
        <v>42</v>
      </c>
      <c r="X2062" s="3">
        <f>soli3grenz(K2062,$A$3,Param!$J$9,Param!$J$10,Param!$J$11)*100</f>
        <v>5.5</v>
      </c>
      <c r="Y2062" s="13">
        <f t="shared" si="775"/>
        <v>75963</v>
      </c>
      <c r="Z2062" s="3">
        <f t="shared" si="789"/>
        <v>37.019005847953217</v>
      </c>
      <c r="AA2062" s="13">
        <f t="shared" si="776"/>
        <v>42</v>
      </c>
      <c r="AB2062" s="13">
        <f t="shared" si="777"/>
        <v>-5110.5800000000017</v>
      </c>
      <c r="AC2062" s="13">
        <f t="shared" si="778"/>
        <v>-2.4905360623781689</v>
      </c>
      <c r="AD2062" s="13">
        <f t="shared" si="779"/>
        <v>-2.3099999999999952</v>
      </c>
      <c r="AE2062" s="3">
        <f t="shared" si="780"/>
        <v>0</v>
      </c>
      <c r="AF2062" s="13">
        <f t="shared" si="769"/>
        <v>5110.5800000000017</v>
      </c>
      <c r="AG2062" s="13">
        <f t="shared" si="790"/>
        <v>2.4905360623781689</v>
      </c>
      <c r="AH2062" s="13">
        <f t="shared" si="770"/>
        <v>2.4905360623781689</v>
      </c>
    </row>
    <row r="2063" spans="1:34" x14ac:dyDescent="0.2">
      <c r="A2063" s="8">
        <f t="shared" si="791"/>
        <v>205300</v>
      </c>
      <c r="B2063" s="9">
        <f t="shared" si="768"/>
        <v>205.3</v>
      </c>
      <c r="C2063" s="13">
        <f>tarifest3(A2063,$A$3,Param!$B$5,Param!$C$5,Param!$D$5,Param!$E$5,Param!$B$6,Param!$C$6,Param!$D$6,Param!$E$6)</f>
        <v>76889</v>
      </c>
      <c r="D2063" s="3">
        <f t="shared" si="781"/>
        <v>37.452021432050657</v>
      </c>
      <c r="E2063" s="3">
        <f>tarifest3grenz(A2063,$A$3,Param!$B$5,Param!$C$5,Param!$D$5,Param!$E$5,Param!$B$6,Param!$C$6,Param!$D$6,Param!$E$6)*100</f>
        <v>42</v>
      </c>
      <c r="F2063" s="13">
        <f>soli3(C2063,$A$3,Param!$J$4,Param!$J$5,Param!$J$6)</f>
        <v>4228.8900000000003</v>
      </c>
      <c r="G2063" s="3">
        <f>soli3grenz(C2063,$A$3,Param!$J$4,Param!$J$5,Param!$J$6)*100</f>
        <v>5.5</v>
      </c>
      <c r="H2063" s="13">
        <f t="shared" si="772"/>
        <v>81117.89</v>
      </c>
      <c r="I2063" s="3">
        <f t="shared" si="771"/>
        <v>39.511880175353141</v>
      </c>
      <c r="J2063" s="13">
        <f t="shared" si="773"/>
        <v>44.309999999999995</v>
      </c>
      <c r="K2063" s="13">
        <f>tarifest3(A2063,$A$3,Param!$B$10,Param!$C$10,Param!$D$10,Param!$E$10,Param!$B$11,Param!$C$11,Param!$D$11,Param!$E$11)</f>
        <v>81235</v>
      </c>
      <c r="L2063" s="3">
        <f t="shared" si="782"/>
        <v>39.56892352654652</v>
      </c>
      <c r="M2063" s="3">
        <f>tarifest3grenz(A2063,$A$3,Param!$B$10,Param!$C$10,Param!$D$10,Param!$E$10,Param!$B$11,Param!$C$11,Param!$D$11,Param!$E$11)*100</f>
        <v>42</v>
      </c>
      <c r="N2063" s="3">
        <f t="shared" si="783"/>
        <v>66835</v>
      </c>
      <c r="O2063" s="3">
        <f t="shared" si="784"/>
        <v>32.554797856794934</v>
      </c>
      <c r="P2063" s="13">
        <f t="shared" si="774"/>
        <v>143710</v>
      </c>
      <c r="Q2063" s="13">
        <f t="shared" si="785"/>
        <v>0</v>
      </c>
      <c r="R2063" s="13">
        <f>tarifest3(A2063-$K$3,$A$3,Param!$B$10,Param!$C$10,Param!$D$10,Param!$E$10,Param!$B$11,Param!$C$11,Param!$D$11,Param!$E$11)</f>
        <v>72595</v>
      </c>
      <c r="S2063" s="3">
        <f t="shared" si="786"/>
        <v>35.360448124695566</v>
      </c>
      <c r="T2063" s="3">
        <f>IF(A2063&lt;$K$3,$K$2,tarifest3grenz(A2063-$K$3,$A$3,Param!$B$10,Param!$C$10,Param!$D$10,Param!$E$10,Param!$B$11,Param!$C$11,Param!$D$11,Param!$E$11))*100</f>
        <v>42</v>
      </c>
      <c r="U2063" s="3">
        <f>MAX(K2063-tarifest3($K$3,$A$3,Param!$B$10,Param!$C$10,Param!$D$10,Param!$E$10,Param!$B$11,Param!$C$11,Param!$D$11,Param!$E$11),0)</f>
        <v>76005</v>
      </c>
      <c r="V2063" s="3">
        <f t="shared" si="787"/>
        <v>37.02143205065758</v>
      </c>
      <c r="W2063" s="3">
        <f t="shared" si="788"/>
        <v>42</v>
      </c>
      <c r="X2063" s="3">
        <f>soli3grenz(K2063,$A$3,Param!$J$9,Param!$J$10,Param!$J$11)*100</f>
        <v>5.5</v>
      </c>
      <c r="Y2063" s="13">
        <f t="shared" si="775"/>
        <v>76005</v>
      </c>
      <c r="Z2063" s="3">
        <f t="shared" si="789"/>
        <v>37.02143205065758</v>
      </c>
      <c r="AA2063" s="13">
        <f t="shared" si="776"/>
        <v>42</v>
      </c>
      <c r="AB2063" s="13">
        <f t="shared" si="777"/>
        <v>-5112.8899999999994</v>
      </c>
      <c r="AC2063" s="13">
        <f t="shared" si="778"/>
        <v>-2.4904481246955612</v>
      </c>
      <c r="AD2063" s="13">
        <f t="shared" si="779"/>
        <v>-2.3099999999999952</v>
      </c>
      <c r="AE2063" s="3">
        <f t="shared" si="780"/>
        <v>0</v>
      </c>
      <c r="AF2063" s="13">
        <f t="shared" si="769"/>
        <v>5112.8899999999994</v>
      </c>
      <c r="AG2063" s="13">
        <f t="shared" si="790"/>
        <v>2.4904481246955612</v>
      </c>
      <c r="AH2063" s="13">
        <f t="shared" si="770"/>
        <v>2.4904481246955612</v>
      </c>
    </row>
    <row r="2064" spans="1:34" x14ac:dyDescent="0.2">
      <c r="A2064" s="8">
        <f t="shared" si="791"/>
        <v>205400</v>
      </c>
      <c r="B2064" s="9">
        <f t="shared" si="768"/>
        <v>205.4</v>
      </c>
      <c r="C2064" s="13">
        <f>tarifest3(A2064,$A$3,Param!$B$5,Param!$C$5,Param!$D$5,Param!$E$5,Param!$B$6,Param!$C$6,Param!$D$6,Param!$E$6)</f>
        <v>76931</v>
      </c>
      <c r="D2064" s="3">
        <f t="shared" si="781"/>
        <v>37.454235637779945</v>
      </c>
      <c r="E2064" s="3">
        <f>tarifest3grenz(A2064,$A$3,Param!$B$5,Param!$C$5,Param!$D$5,Param!$E$5,Param!$B$6,Param!$C$6,Param!$D$6,Param!$E$6)*100</f>
        <v>42</v>
      </c>
      <c r="F2064" s="13">
        <f>soli3(C2064,$A$3,Param!$J$4,Param!$J$5,Param!$J$6)</f>
        <v>4231.2</v>
      </c>
      <c r="G2064" s="3">
        <f>soli3grenz(C2064,$A$3,Param!$J$4,Param!$J$5,Param!$J$6)*100</f>
        <v>5.5</v>
      </c>
      <c r="H2064" s="13">
        <f t="shared" si="772"/>
        <v>81162.2</v>
      </c>
      <c r="I2064" s="3">
        <f t="shared" si="771"/>
        <v>39.514216163583249</v>
      </c>
      <c r="J2064" s="13">
        <f t="shared" si="773"/>
        <v>44.309999999999995</v>
      </c>
      <c r="K2064" s="13">
        <f>tarifest3(A2064,$A$3,Param!$B$10,Param!$C$10,Param!$D$10,Param!$E$10,Param!$B$11,Param!$C$11,Param!$D$11,Param!$E$11)</f>
        <v>81277</v>
      </c>
      <c r="L2064" s="3">
        <f t="shared" si="782"/>
        <v>39.570107108081793</v>
      </c>
      <c r="M2064" s="3">
        <f>tarifest3grenz(A2064,$A$3,Param!$B$10,Param!$C$10,Param!$D$10,Param!$E$10,Param!$B$11,Param!$C$11,Param!$D$11,Param!$E$11)*100</f>
        <v>42</v>
      </c>
      <c r="N2064" s="3">
        <f t="shared" si="783"/>
        <v>66877</v>
      </c>
      <c r="O2064" s="3">
        <f t="shared" si="784"/>
        <v>32.559396299902623</v>
      </c>
      <c r="P2064" s="13">
        <f t="shared" si="774"/>
        <v>143780</v>
      </c>
      <c r="Q2064" s="13">
        <f t="shared" si="785"/>
        <v>0</v>
      </c>
      <c r="R2064" s="13">
        <f>tarifest3(A2064-$K$3,$A$3,Param!$B$10,Param!$C$10,Param!$D$10,Param!$E$10,Param!$B$11,Param!$C$11,Param!$D$11,Param!$E$11)</f>
        <v>72637</v>
      </c>
      <c r="S2064" s="3">
        <f t="shared" si="786"/>
        <v>35.36368062317429</v>
      </c>
      <c r="T2064" s="3">
        <f>IF(A2064&lt;$K$3,$K$2,tarifest3grenz(A2064-$K$3,$A$3,Param!$B$10,Param!$C$10,Param!$D$10,Param!$E$10,Param!$B$11,Param!$C$11,Param!$D$11,Param!$E$11))*100</f>
        <v>42</v>
      </c>
      <c r="U2064" s="3">
        <f>MAX(K2064-tarifest3($K$3,$A$3,Param!$B$10,Param!$C$10,Param!$D$10,Param!$E$10,Param!$B$11,Param!$C$11,Param!$D$11,Param!$E$11),0)</f>
        <v>76047</v>
      </c>
      <c r="V2064" s="3">
        <f t="shared" si="787"/>
        <v>37.023855890944496</v>
      </c>
      <c r="W2064" s="3">
        <f t="shared" si="788"/>
        <v>42</v>
      </c>
      <c r="X2064" s="3">
        <f>soli3grenz(K2064,$A$3,Param!$J$9,Param!$J$10,Param!$J$11)*100</f>
        <v>5.5</v>
      </c>
      <c r="Y2064" s="13">
        <f t="shared" si="775"/>
        <v>76047</v>
      </c>
      <c r="Z2064" s="3">
        <f t="shared" si="789"/>
        <v>37.023855890944496</v>
      </c>
      <c r="AA2064" s="13">
        <f t="shared" si="776"/>
        <v>42</v>
      </c>
      <c r="AB2064" s="13">
        <f t="shared" si="777"/>
        <v>-5115.1999999999971</v>
      </c>
      <c r="AC2064" s="13">
        <f t="shared" si="778"/>
        <v>-2.4903602726387533</v>
      </c>
      <c r="AD2064" s="13">
        <f t="shared" si="779"/>
        <v>-2.3099999999999952</v>
      </c>
      <c r="AE2064" s="3">
        <f t="shared" si="780"/>
        <v>0</v>
      </c>
      <c r="AF2064" s="13">
        <f t="shared" si="769"/>
        <v>5115.1999999999971</v>
      </c>
      <c r="AG2064" s="13">
        <f t="shared" si="790"/>
        <v>2.4903602726387533</v>
      </c>
      <c r="AH2064" s="13">
        <f t="shared" si="770"/>
        <v>2.4903602726387533</v>
      </c>
    </row>
    <row r="2065" spans="1:34" x14ac:dyDescent="0.2">
      <c r="A2065" s="8">
        <f t="shared" si="791"/>
        <v>205500</v>
      </c>
      <c r="B2065" s="9">
        <f t="shared" si="768"/>
        <v>205.5</v>
      </c>
      <c r="C2065" s="13">
        <f>tarifest3(A2065,$A$3,Param!$B$5,Param!$C$5,Param!$D$5,Param!$E$5,Param!$B$6,Param!$C$6,Param!$D$6,Param!$E$6)</f>
        <v>76973</v>
      </c>
      <c r="D2065" s="3">
        <f t="shared" si="781"/>
        <v>37.456447688564474</v>
      </c>
      <c r="E2065" s="3">
        <f>tarifest3grenz(A2065,$A$3,Param!$B$5,Param!$C$5,Param!$D$5,Param!$E$5,Param!$B$6,Param!$C$6,Param!$D$6,Param!$E$6)*100</f>
        <v>42</v>
      </c>
      <c r="F2065" s="13">
        <f>soli3(C2065,$A$3,Param!$J$4,Param!$J$5,Param!$J$6)</f>
        <v>4233.51</v>
      </c>
      <c r="G2065" s="3">
        <f>soli3grenz(C2065,$A$3,Param!$J$4,Param!$J$5,Param!$J$6)*100</f>
        <v>5.5</v>
      </c>
      <c r="H2065" s="13">
        <f t="shared" si="772"/>
        <v>81206.509999999995</v>
      </c>
      <c r="I2065" s="3">
        <f t="shared" si="771"/>
        <v>39.516549878345501</v>
      </c>
      <c r="J2065" s="13">
        <f t="shared" si="773"/>
        <v>44.309999999999995</v>
      </c>
      <c r="K2065" s="13">
        <f>tarifest3(A2065,$A$3,Param!$B$10,Param!$C$10,Param!$D$10,Param!$E$10,Param!$B$11,Param!$C$11,Param!$D$11,Param!$E$11)</f>
        <v>81319</v>
      </c>
      <c r="L2065" s="3">
        <f t="shared" si="782"/>
        <v>39.571289537712893</v>
      </c>
      <c r="M2065" s="3">
        <f>tarifest3grenz(A2065,$A$3,Param!$B$10,Param!$C$10,Param!$D$10,Param!$E$10,Param!$B$11,Param!$C$11,Param!$D$11,Param!$E$11)*100</f>
        <v>42</v>
      </c>
      <c r="N2065" s="3">
        <f t="shared" si="783"/>
        <v>66919</v>
      </c>
      <c r="O2065" s="3">
        <f t="shared" si="784"/>
        <v>32.563990267639902</v>
      </c>
      <c r="P2065" s="13">
        <f t="shared" si="774"/>
        <v>143850</v>
      </c>
      <c r="Q2065" s="13">
        <f t="shared" si="785"/>
        <v>0</v>
      </c>
      <c r="R2065" s="13">
        <f>tarifest3(A2065-$K$3,$A$3,Param!$B$10,Param!$C$10,Param!$D$10,Param!$E$10,Param!$B$11,Param!$C$11,Param!$D$11,Param!$E$11)</f>
        <v>72679</v>
      </c>
      <c r="S2065" s="3">
        <f t="shared" si="786"/>
        <v>35.366909975669095</v>
      </c>
      <c r="T2065" s="3">
        <f>IF(A2065&lt;$K$3,$K$2,tarifest3grenz(A2065-$K$3,$A$3,Param!$B$10,Param!$C$10,Param!$D$10,Param!$E$10,Param!$B$11,Param!$C$11,Param!$D$11,Param!$E$11))*100</f>
        <v>42</v>
      </c>
      <c r="U2065" s="3">
        <f>MAX(K2065-tarifest3($K$3,$A$3,Param!$B$10,Param!$C$10,Param!$D$10,Param!$E$10,Param!$B$11,Param!$C$11,Param!$D$11,Param!$E$11),0)</f>
        <v>76089</v>
      </c>
      <c r="V2065" s="3">
        <f t="shared" si="787"/>
        <v>37.026277372262776</v>
      </c>
      <c r="W2065" s="3">
        <f t="shared" si="788"/>
        <v>42</v>
      </c>
      <c r="X2065" s="3">
        <f>soli3grenz(K2065,$A$3,Param!$J$9,Param!$J$10,Param!$J$11)*100</f>
        <v>5.5</v>
      </c>
      <c r="Y2065" s="13">
        <f t="shared" si="775"/>
        <v>76089</v>
      </c>
      <c r="Z2065" s="3">
        <f t="shared" si="789"/>
        <v>37.026277372262776</v>
      </c>
      <c r="AA2065" s="13">
        <f t="shared" si="776"/>
        <v>42</v>
      </c>
      <c r="AB2065" s="13">
        <f t="shared" si="777"/>
        <v>-5117.5099999999948</v>
      </c>
      <c r="AC2065" s="13">
        <f t="shared" si="778"/>
        <v>-2.4902725060827251</v>
      </c>
      <c r="AD2065" s="13">
        <f t="shared" si="779"/>
        <v>-2.3099999999999952</v>
      </c>
      <c r="AE2065" s="3">
        <f t="shared" si="780"/>
        <v>0</v>
      </c>
      <c r="AF2065" s="13">
        <f t="shared" si="769"/>
        <v>5117.5099999999948</v>
      </c>
      <c r="AG2065" s="13">
        <f t="shared" si="790"/>
        <v>2.4902725060827251</v>
      </c>
      <c r="AH2065" s="13">
        <f t="shared" si="770"/>
        <v>2.4902725060827251</v>
      </c>
    </row>
    <row r="2066" spans="1:34" x14ac:dyDescent="0.2">
      <c r="A2066" s="8">
        <f t="shared" si="791"/>
        <v>205600</v>
      </c>
      <c r="B2066" s="9">
        <f t="shared" si="768"/>
        <v>205.6</v>
      </c>
      <c r="C2066" s="13">
        <f>tarifest3(A2066,$A$3,Param!$B$5,Param!$C$5,Param!$D$5,Param!$E$5,Param!$B$6,Param!$C$6,Param!$D$6,Param!$E$6)</f>
        <v>77015</v>
      </c>
      <c r="D2066" s="3">
        <f t="shared" si="781"/>
        <v>37.458657587548636</v>
      </c>
      <c r="E2066" s="3">
        <f>tarifest3grenz(A2066,$A$3,Param!$B$5,Param!$C$5,Param!$D$5,Param!$E$5,Param!$B$6,Param!$C$6,Param!$D$6,Param!$E$6)*100</f>
        <v>42</v>
      </c>
      <c r="F2066" s="13">
        <f>soli3(C2066,$A$3,Param!$J$4,Param!$J$5,Param!$J$6)</f>
        <v>4235.82</v>
      </c>
      <c r="G2066" s="3">
        <f>soli3grenz(C2066,$A$3,Param!$J$4,Param!$J$5,Param!$J$6)*100</f>
        <v>5.5</v>
      </c>
      <c r="H2066" s="13">
        <f t="shared" si="772"/>
        <v>81250.820000000007</v>
      </c>
      <c r="I2066" s="3">
        <f t="shared" si="771"/>
        <v>39.518881322957199</v>
      </c>
      <c r="J2066" s="13">
        <f t="shared" si="773"/>
        <v>44.309999999999995</v>
      </c>
      <c r="K2066" s="13">
        <f>tarifest3(A2066,$A$3,Param!$B$10,Param!$C$10,Param!$D$10,Param!$E$10,Param!$B$11,Param!$C$11,Param!$D$11,Param!$E$11)</f>
        <v>81361</v>
      </c>
      <c r="L2066" s="3">
        <f t="shared" si="782"/>
        <v>39.572470817120625</v>
      </c>
      <c r="M2066" s="3">
        <f>tarifest3grenz(A2066,$A$3,Param!$B$10,Param!$C$10,Param!$D$10,Param!$E$10,Param!$B$11,Param!$C$11,Param!$D$11,Param!$E$11)*100</f>
        <v>42</v>
      </c>
      <c r="N2066" s="3">
        <f t="shared" si="783"/>
        <v>66961</v>
      </c>
      <c r="O2066" s="3">
        <f t="shared" si="784"/>
        <v>32.568579766536963</v>
      </c>
      <c r="P2066" s="13">
        <f t="shared" si="774"/>
        <v>143920</v>
      </c>
      <c r="Q2066" s="13">
        <f t="shared" si="785"/>
        <v>0</v>
      </c>
      <c r="R2066" s="13">
        <f>tarifest3(A2066-$K$3,$A$3,Param!$B$10,Param!$C$10,Param!$D$10,Param!$E$10,Param!$B$11,Param!$C$11,Param!$D$11,Param!$E$11)</f>
        <v>72721</v>
      </c>
      <c r="S2066" s="3">
        <f t="shared" si="786"/>
        <v>35.370136186770431</v>
      </c>
      <c r="T2066" s="3">
        <f>IF(A2066&lt;$K$3,$K$2,tarifest3grenz(A2066-$K$3,$A$3,Param!$B$10,Param!$C$10,Param!$D$10,Param!$E$10,Param!$B$11,Param!$C$11,Param!$D$11,Param!$E$11))*100</f>
        <v>42</v>
      </c>
      <c r="U2066" s="3">
        <f>MAX(K2066-tarifest3($K$3,$A$3,Param!$B$10,Param!$C$10,Param!$D$10,Param!$E$10,Param!$B$11,Param!$C$11,Param!$D$11,Param!$E$11),0)</f>
        <v>76131</v>
      </c>
      <c r="V2066" s="3">
        <f t="shared" si="787"/>
        <v>37.028696498054472</v>
      </c>
      <c r="W2066" s="3">
        <f t="shared" si="788"/>
        <v>42</v>
      </c>
      <c r="X2066" s="3">
        <f>soli3grenz(K2066,$A$3,Param!$J$9,Param!$J$10,Param!$J$11)*100</f>
        <v>5.5</v>
      </c>
      <c r="Y2066" s="13">
        <f t="shared" si="775"/>
        <v>76131</v>
      </c>
      <c r="Z2066" s="3">
        <f t="shared" si="789"/>
        <v>37.028696498054472</v>
      </c>
      <c r="AA2066" s="13">
        <f t="shared" si="776"/>
        <v>42</v>
      </c>
      <c r="AB2066" s="13">
        <f t="shared" si="777"/>
        <v>-5119.820000000007</v>
      </c>
      <c r="AC2066" s="13">
        <f t="shared" si="778"/>
        <v>-2.4901848249027267</v>
      </c>
      <c r="AD2066" s="13">
        <f t="shared" si="779"/>
        <v>-2.3099999999999952</v>
      </c>
      <c r="AE2066" s="3">
        <f t="shared" si="780"/>
        <v>0</v>
      </c>
      <c r="AF2066" s="13">
        <f t="shared" si="769"/>
        <v>5119.820000000007</v>
      </c>
      <c r="AG2066" s="13">
        <f t="shared" si="790"/>
        <v>2.4901848249027267</v>
      </c>
      <c r="AH2066" s="13">
        <f t="shared" si="770"/>
        <v>2.4901848249027267</v>
      </c>
    </row>
    <row r="2067" spans="1:34" x14ac:dyDescent="0.2">
      <c r="A2067" s="8">
        <f t="shared" si="791"/>
        <v>205700</v>
      </c>
      <c r="B2067" s="9">
        <f t="shared" si="768"/>
        <v>205.7</v>
      </c>
      <c r="C2067" s="13">
        <f>tarifest3(A2067,$A$3,Param!$B$5,Param!$C$5,Param!$D$5,Param!$E$5,Param!$B$6,Param!$C$6,Param!$D$6,Param!$E$6)</f>
        <v>77057</v>
      </c>
      <c r="D2067" s="3">
        <f t="shared" si="781"/>
        <v>37.460865337870686</v>
      </c>
      <c r="E2067" s="3">
        <f>tarifest3grenz(A2067,$A$3,Param!$B$5,Param!$C$5,Param!$D$5,Param!$E$5,Param!$B$6,Param!$C$6,Param!$D$6,Param!$E$6)*100</f>
        <v>42</v>
      </c>
      <c r="F2067" s="13">
        <f>soli3(C2067,$A$3,Param!$J$4,Param!$J$5,Param!$J$6)</f>
        <v>4238.13</v>
      </c>
      <c r="G2067" s="3">
        <f>soli3grenz(C2067,$A$3,Param!$J$4,Param!$J$5,Param!$J$6)*100</f>
        <v>5.5</v>
      </c>
      <c r="H2067" s="13">
        <f t="shared" si="772"/>
        <v>81295.13</v>
      </c>
      <c r="I2067" s="3">
        <f t="shared" si="771"/>
        <v>39.521210500729218</v>
      </c>
      <c r="J2067" s="13">
        <f t="shared" si="773"/>
        <v>44.309999999999995</v>
      </c>
      <c r="K2067" s="13">
        <f>tarifest3(A2067,$A$3,Param!$B$10,Param!$C$10,Param!$D$10,Param!$E$10,Param!$B$11,Param!$C$11,Param!$D$11,Param!$E$11)</f>
        <v>81403</v>
      </c>
      <c r="L2067" s="3">
        <f t="shared" si="782"/>
        <v>39.5736509479825</v>
      </c>
      <c r="M2067" s="3">
        <f>tarifest3grenz(A2067,$A$3,Param!$B$10,Param!$C$10,Param!$D$10,Param!$E$10,Param!$B$11,Param!$C$11,Param!$D$11,Param!$E$11)*100</f>
        <v>42</v>
      </c>
      <c r="N2067" s="3">
        <f t="shared" si="783"/>
        <v>67003</v>
      </c>
      <c r="O2067" s="3">
        <f t="shared" si="784"/>
        <v>32.573164803111325</v>
      </c>
      <c r="P2067" s="13">
        <f t="shared" si="774"/>
        <v>143990</v>
      </c>
      <c r="Q2067" s="13">
        <f t="shared" si="785"/>
        <v>0</v>
      </c>
      <c r="R2067" s="13">
        <f>tarifest3(A2067-$K$3,$A$3,Param!$B$10,Param!$C$10,Param!$D$10,Param!$E$10,Param!$B$11,Param!$C$11,Param!$D$11,Param!$E$11)</f>
        <v>72763</v>
      </c>
      <c r="S2067" s="3">
        <f t="shared" si="786"/>
        <v>35.373359261059797</v>
      </c>
      <c r="T2067" s="3">
        <f>IF(A2067&lt;$K$3,$K$2,tarifest3grenz(A2067-$K$3,$A$3,Param!$B$10,Param!$C$10,Param!$D$10,Param!$E$10,Param!$B$11,Param!$C$11,Param!$D$11,Param!$E$11))*100</f>
        <v>42</v>
      </c>
      <c r="U2067" s="3">
        <f>MAX(K2067-tarifest3($K$3,$A$3,Param!$B$10,Param!$C$10,Param!$D$10,Param!$E$10,Param!$B$11,Param!$C$11,Param!$D$11,Param!$E$11),0)</f>
        <v>76173</v>
      </c>
      <c r="V2067" s="3">
        <f t="shared" si="787"/>
        <v>37.031113271754982</v>
      </c>
      <c r="W2067" s="3">
        <f t="shared" si="788"/>
        <v>42</v>
      </c>
      <c r="X2067" s="3">
        <f>soli3grenz(K2067,$A$3,Param!$J$9,Param!$J$10,Param!$J$11)*100</f>
        <v>5.5</v>
      </c>
      <c r="Y2067" s="13">
        <f t="shared" si="775"/>
        <v>76173</v>
      </c>
      <c r="Z2067" s="3">
        <f t="shared" si="789"/>
        <v>37.031113271754982</v>
      </c>
      <c r="AA2067" s="13">
        <f t="shared" si="776"/>
        <v>42</v>
      </c>
      <c r="AB2067" s="13">
        <f t="shared" si="777"/>
        <v>-5122.1300000000047</v>
      </c>
      <c r="AC2067" s="13">
        <f t="shared" si="778"/>
        <v>-2.4900972289742356</v>
      </c>
      <c r="AD2067" s="13">
        <f t="shared" si="779"/>
        <v>-2.3099999999999952</v>
      </c>
      <c r="AE2067" s="3">
        <f t="shared" si="780"/>
        <v>0</v>
      </c>
      <c r="AF2067" s="13">
        <f t="shared" si="769"/>
        <v>5122.1300000000047</v>
      </c>
      <c r="AG2067" s="13">
        <f t="shared" si="790"/>
        <v>2.4900972289742356</v>
      </c>
      <c r="AH2067" s="13">
        <f t="shared" si="770"/>
        <v>2.4900972289742356</v>
      </c>
    </row>
    <row r="2068" spans="1:34" x14ac:dyDescent="0.2">
      <c r="A2068" s="8">
        <f t="shared" si="791"/>
        <v>205800</v>
      </c>
      <c r="B2068" s="9">
        <f t="shared" si="768"/>
        <v>205.8</v>
      </c>
      <c r="C2068" s="13">
        <f>tarifest3(A2068,$A$3,Param!$B$5,Param!$C$5,Param!$D$5,Param!$E$5,Param!$B$6,Param!$C$6,Param!$D$6,Param!$E$6)</f>
        <v>77099</v>
      </c>
      <c r="D2068" s="3">
        <f t="shared" si="781"/>
        <v>37.463070942662782</v>
      </c>
      <c r="E2068" s="3">
        <f>tarifest3grenz(A2068,$A$3,Param!$B$5,Param!$C$5,Param!$D$5,Param!$E$5,Param!$B$6,Param!$C$6,Param!$D$6,Param!$E$6)*100</f>
        <v>42</v>
      </c>
      <c r="F2068" s="13">
        <f>soli3(C2068,$A$3,Param!$J$4,Param!$J$5,Param!$J$6)</f>
        <v>4240.4399999999996</v>
      </c>
      <c r="G2068" s="3">
        <f>soli3grenz(C2068,$A$3,Param!$J$4,Param!$J$5,Param!$J$6)*100</f>
        <v>5.5</v>
      </c>
      <c r="H2068" s="13">
        <f t="shared" si="772"/>
        <v>81339.44</v>
      </c>
      <c r="I2068" s="3">
        <f t="shared" si="771"/>
        <v>39.523537414965986</v>
      </c>
      <c r="J2068" s="13">
        <f t="shared" si="773"/>
        <v>44.309999999999995</v>
      </c>
      <c r="K2068" s="13">
        <f>tarifest3(A2068,$A$3,Param!$B$10,Param!$C$10,Param!$D$10,Param!$E$10,Param!$B$11,Param!$C$11,Param!$D$11,Param!$E$11)</f>
        <v>81445</v>
      </c>
      <c r="L2068" s="3">
        <f t="shared" si="782"/>
        <v>39.574829931972786</v>
      </c>
      <c r="M2068" s="3">
        <f>tarifest3grenz(A2068,$A$3,Param!$B$10,Param!$C$10,Param!$D$10,Param!$E$10,Param!$B$11,Param!$C$11,Param!$D$11,Param!$E$11)*100</f>
        <v>42</v>
      </c>
      <c r="N2068" s="3">
        <f t="shared" si="783"/>
        <v>67045</v>
      </c>
      <c r="O2068" s="3">
        <f t="shared" si="784"/>
        <v>32.577745383867835</v>
      </c>
      <c r="P2068" s="13">
        <f t="shared" si="774"/>
        <v>144060</v>
      </c>
      <c r="Q2068" s="13">
        <f t="shared" si="785"/>
        <v>0</v>
      </c>
      <c r="R2068" s="13">
        <f>tarifest3(A2068-$K$3,$A$3,Param!$B$10,Param!$C$10,Param!$D$10,Param!$E$10,Param!$B$11,Param!$C$11,Param!$D$11,Param!$E$11)</f>
        <v>72805</v>
      </c>
      <c r="S2068" s="3">
        <f t="shared" si="786"/>
        <v>35.376579203109813</v>
      </c>
      <c r="T2068" s="3">
        <f>IF(A2068&lt;$K$3,$K$2,tarifest3grenz(A2068-$K$3,$A$3,Param!$B$10,Param!$C$10,Param!$D$10,Param!$E$10,Param!$B$11,Param!$C$11,Param!$D$11,Param!$E$11))*100</f>
        <v>42</v>
      </c>
      <c r="U2068" s="3">
        <f>MAX(K2068-tarifest3($K$3,$A$3,Param!$B$10,Param!$C$10,Param!$D$10,Param!$E$10,Param!$B$11,Param!$C$11,Param!$D$11,Param!$E$11),0)</f>
        <v>76215</v>
      </c>
      <c r="V2068" s="3">
        <f t="shared" si="787"/>
        <v>37.033527696793001</v>
      </c>
      <c r="W2068" s="3">
        <f t="shared" si="788"/>
        <v>42</v>
      </c>
      <c r="X2068" s="3">
        <f>soli3grenz(K2068,$A$3,Param!$J$9,Param!$J$10,Param!$J$11)*100</f>
        <v>5.5</v>
      </c>
      <c r="Y2068" s="13">
        <f t="shared" si="775"/>
        <v>76215</v>
      </c>
      <c r="Z2068" s="3">
        <f t="shared" si="789"/>
        <v>37.033527696793001</v>
      </c>
      <c r="AA2068" s="13">
        <f t="shared" si="776"/>
        <v>42</v>
      </c>
      <c r="AB2068" s="13">
        <f t="shared" si="777"/>
        <v>-5124.4400000000023</v>
      </c>
      <c r="AC2068" s="13">
        <f t="shared" si="778"/>
        <v>-2.4900097181729848</v>
      </c>
      <c r="AD2068" s="13">
        <f t="shared" si="779"/>
        <v>-2.3099999999999952</v>
      </c>
      <c r="AE2068" s="3">
        <f t="shared" si="780"/>
        <v>0</v>
      </c>
      <c r="AF2068" s="13">
        <f t="shared" si="769"/>
        <v>5124.4400000000023</v>
      </c>
      <c r="AG2068" s="13">
        <f t="shared" si="790"/>
        <v>2.4900097181729848</v>
      </c>
      <c r="AH2068" s="13">
        <f t="shared" si="770"/>
        <v>2.4900097181729848</v>
      </c>
    </row>
    <row r="2069" spans="1:34" x14ac:dyDescent="0.2">
      <c r="A2069" s="8">
        <f t="shared" si="791"/>
        <v>205900</v>
      </c>
      <c r="B2069" s="9">
        <f t="shared" si="768"/>
        <v>205.9</v>
      </c>
      <c r="C2069" s="13">
        <f>tarifest3(A2069,$A$3,Param!$B$5,Param!$C$5,Param!$D$5,Param!$E$5,Param!$B$6,Param!$C$6,Param!$D$6,Param!$E$6)</f>
        <v>77141</v>
      </c>
      <c r="D2069" s="3">
        <f t="shared" si="781"/>
        <v>37.465274405050998</v>
      </c>
      <c r="E2069" s="3">
        <f>tarifest3grenz(A2069,$A$3,Param!$B$5,Param!$C$5,Param!$D$5,Param!$E$5,Param!$B$6,Param!$C$6,Param!$D$6,Param!$E$6)*100</f>
        <v>42</v>
      </c>
      <c r="F2069" s="13">
        <f>soli3(C2069,$A$3,Param!$J$4,Param!$J$5,Param!$J$6)</f>
        <v>4242.75</v>
      </c>
      <c r="G2069" s="3">
        <f>soli3grenz(C2069,$A$3,Param!$J$4,Param!$J$5,Param!$J$6)*100</f>
        <v>5.5</v>
      </c>
      <c r="H2069" s="13">
        <f t="shared" si="772"/>
        <v>81383.75</v>
      </c>
      <c r="I2069" s="3">
        <f t="shared" si="771"/>
        <v>39.525862068965516</v>
      </c>
      <c r="J2069" s="13">
        <f t="shared" si="773"/>
        <v>44.309999999999995</v>
      </c>
      <c r="K2069" s="13">
        <f>tarifest3(A2069,$A$3,Param!$B$10,Param!$C$10,Param!$D$10,Param!$E$10,Param!$B$11,Param!$C$11,Param!$D$11,Param!$E$11)</f>
        <v>81487</v>
      </c>
      <c r="L2069" s="3">
        <f t="shared" si="782"/>
        <v>39.576007770762509</v>
      </c>
      <c r="M2069" s="3">
        <f>tarifest3grenz(A2069,$A$3,Param!$B$10,Param!$C$10,Param!$D$10,Param!$E$10,Param!$B$11,Param!$C$11,Param!$D$11,Param!$E$11)*100</f>
        <v>42</v>
      </c>
      <c r="N2069" s="3">
        <f t="shared" si="783"/>
        <v>67087</v>
      </c>
      <c r="O2069" s="3">
        <f t="shared" si="784"/>
        <v>32.582321515298688</v>
      </c>
      <c r="P2069" s="13">
        <f t="shared" si="774"/>
        <v>144130</v>
      </c>
      <c r="Q2069" s="13">
        <f t="shared" si="785"/>
        <v>0</v>
      </c>
      <c r="R2069" s="13">
        <f>tarifest3(A2069-$K$3,$A$3,Param!$B$10,Param!$C$10,Param!$D$10,Param!$E$10,Param!$B$11,Param!$C$11,Param!$D$11,Param!$E$11)</f>
        <v>72847</v>
      </c>
      <c r="S2069" s="3">
        <f t="shared" si="786"/>
        <v>35.379796017484217</v>
      </c>
      <c r="T2069" s="3">
        <f>IF(A2069&lt;$K$3,$K$2,tarifest3grenz(A2069-$K$3,$A$3,Param!$B$10,Param!$C$10,Param!$D$10,Param!$E$10,Param!$B$11,Param!$C$11,Param!$D$11,Param!$E$11))*100</f>
        <v>42</v>
      </c>
      <c r="U2069" s="3">
        <f>MAX(K2069-tarifest3($K$3,$A$3,Param!$B$10,Param!$C$10,Param!$D$10,Param!$E$10,Param!$B$11,Param!$C$11,Param!$D$11,Param!$E$11),0)</f>
        <v>76257</v>
      </c>
      <c r="V2069" s="3">
        <f t="shared" si="787"/>
        <v>37.035939776590574</v>
      </c>
      <c r="W2069" s="3">
        <f t="shared" si="788"/>
        <v>42</v>
      </c>
      <c r="X2069" s="3">
        <f>soli3grenz(K2069,$A$3,Param!$J$9,Param!$J$10,Param!$J$11)*100</f>
        <v>5.5</v>
      </c>
      <c r="Y2069" s="13">
        <f t="shared" si="775"/>
        <v>76257</v>
      </c>
      <c r="Z2069" s="3">
        <f t="shared" si="789"/>
        <v>37.035939776590574</v>
      </c>
      <c r="AA2069" s="13">
        <f t="shared" si="776"/>
        <v>42</v>
      </c>
      <c r="AB2069" s="13">
        <f t="shared" si="777"/>
        <v>-5126.75</v>
      </c>
      <c r="AC2069" s="13">
        <f t="shared" si="778"/>
        <v>-2.489922292374942</v>
      </c>
      <c r="AD2069" s="13">
        <f t="shared" si="779"/>
        <v>-2.3099999999999952</v>
      </c>
      <c r="AE2069" s="3">
        <f t="shared" si="780"/>
        <v>0</v>
      </c>
      <c r="AF2069" s="13">
        <f t="shared" si="769"/>
        <v>5126.75</v>
      </c>
      <c r="AG2069" s="13">
        <f t="shared" si="790"/>
        <v>2.489922292374942</v>
      </c>
      <c r="AH2069" s="13">
        <f t="shared" si="770"/>
        <v>2.489922292374942</v>
      </c>
    </row>
    <row r="2070" spans="1:34" x14ac:dyDescent="0.2">
      <c r="A2070" s="8">
        <f t="shared" si="791"/>
        <v>206000</v>
      </c>
      <c r="B2070" s="9">
        <f t="shared" si="768"/>
        <v>206</v>
      </c>
      <c r="C2070" s="13">
        <f>tarifest3(A2070,$A$3,Param!$B$5,Param!$C$5,Param!$D$5,Param!$E$5,Param!$B$6,Param!$C$6,Param!$D$6,Param!$E$6)</f>
        <v>77183</v>
      </c>
      <c r="D2070" s="3">
        <f t="shared" si="781"/>
        <v>37.467475728155343</v>
      </c>
      <c r="E2070" s="3">
        <f>tarifest3grenz(A2070,$A$3,Param!$B$5,Param!$C$5,Param!$D$5,Param!$E$5,Param!$B$6,Param!$C$6,Param!$D$6,Param!$E$6)*100</f>
        <v>42</v>
      </c>
      <c r="F2070" s="13">
        <f>soli3(C2070,$A$3,Param!$J$4,Param!$J$5,Param!$J$6)</f>
        <v>4245.0600000000004</v>
      </c>
      <c r="G2070" s="3">
        <f>soli3grenz(C2070,$A$3,Param!$J$4,Param!$J$5,Param!$J$6)*100</f>
        <v>5.5</v>
      </c>
      <c r="H2070" s="13">
        <f t="shared" si="772"/>
        <v>81428.06</v>
      </c>
      <c r="I2070" s="3">
        <f t="shared" si="771"/>
        <v>39.528184466019418</v>
      </c>
      <c r="J2070" s="13">
        <f t="shared" si="773"/>
        <v>44.309999999999995</v>
      </c>
      <c r="K2070" s="13">
        <f>tarifest3(A2070,$A$3,Param!$B$10,Param!$C$10,Param!$D$10,Param!$E$10,Param!$B$11,Param!$C$11,Param!$D$11,Param!$E$11)</f>
        <v>81529</v>
      </c>
      <c r="L2070" s="3">
        <f t="shared" si="782"/>
        <v>39.577184466019418</v>
      </c>
      <c r="M2070" s="3">
        <f>tarifest3grenz(A2070,$A$3,Param!$B$10,Param!$C$10,Param!$D$10,Param!$E$10,Param!$B$11,Param!$C$11,Param!$D$11,Param!$E$11)*100</f>
        <v>42</v>
      </c>
      <c r="N2070" s="3">
        <f t="shared" si="783"/>
        <v>67129</v>
      </c>
      <c r="O2070" s="3">
        <f t="shared" si="784"/>
        <v>32.586893203883491</v>
      </c>
      <c r="P2070" s="13">
        <f t="shared" si="774"/>
        <v>144200</v>
      </c>
      <c r="Q2070" s="13">
        <f t="shared" si="785"/>
        <v>0</v>
      </c>
      <c r="R2070" s="13">
        <f>tarifest3(A2070-$K$3,$A$3,Param!$B$10,Param!$C$10,Param!$D$10,Param!$E$10,Param!$B$11,Param!$C$11,Param!$D$11,Param!$E$11)</f>
        <v>72889</v>
      </c>
      <c r="S2070" s="3">
        <f t="shared" si="786"/>
        <v>35.383009708737859</v>
      </c>
      <c r="T2070" s="3">
        <f>IF(A2070&lt;$K$3,$K$2,tarifest3grenz(A2070-$K$3,$A$3,Param!$B$10,Param!$C$10,Param!$D$10,Param!$E$10,Param!$B$11,Param!$C$11,Param!$D$11,Param!$E$11))*100</f>
        <v>42</v>
      </c>
      <c r="U2070" s="3">
        <f>MAX(K2070-tarifest3($K$3,$A$3,Param!$B$10,Param!$C$10,Param!$D$10,Param!$E$10,Param!$B$11,Param!$C$11,Param!$D$11,Param!$E$11),0)</f>
        <v>76299</v>
      </c>
      <c r="V2070" s="3">
        <f t="shared" si="787"/>
        <v>37.038349514563109</v>
      </c>
      <c r="W2070" s="3">
        <f t="shared" si="788"/>
        <v>42</v>
      </c>
      <c r="X2070" s="3">
        <f>soli3grenz(K2070,$A$3,Param!$J$9,Param!$J$10,Param!$J$11)*100</f>
        <v>5.5</v>
      </c>
      <c r="Y2070" s="13">
        <f t="shared" si="775"/>
        <v>76299</v>
      </c>
      <c r="Z2070" s="3">
        <f t="shared" si="789"/>
        <v>37.038349514563109</v>
      </c>
      <c r="AA2070" s="13">
        <f t="shared" si="776"/>
        <v>42</v>
      </c>
      <c r="AB2070" s="13">
        <f t="shared" si="777"/>
        <v>-5129.0599999999977</v>
      </c>
      <c r="AC2070" s="13">
        <f t="shared" si="778"/>
        <v>-2.4898349514563094</v>
      </c>
      <c r="AD2070" s="13">
        <f t="shared" si="779"/>
        <v>-2.3099999999999952</v>
      </c>
      <c r="AE2070" s="3">
        <f t="shared" si="780"/>
        <v>0</v>
      </c>
      <c r="AF2070" s="13">
        <f t="shared" si="769"/>
        <v>5129.0599999999977</v>
      </c>
      <c r="AG2070" s="13">
        <f t="shared" si="790"/>
        <v>2.4898349514563094</v>
      </c>
      <c r="AH2070" s="13">
        <f t="shared" si="770"/>
        <v>2.4898349514563094</v>
      </c>
    </row>
    <row r="2071" spans="1:34" x14ac:dyDescent="0.2">
      <c r="A2071" s="8">
        <f t="shared" si="791"/>
        <v>206100</v>
      </c>
      <c r="B2071" s="9">
        <f t="shared" si="768"/>
        <v>206.1</v>
      </c>
      <c r="C2071" s="13">
        <f>tarifest3(A2071,$A$3,Param!$B$5,Param!$C$5,Param!$D$5,Param!$E$5,Param!$B$6,Param!$C$6,Param!$D$6,Param!$E$6)</f>
        <v>77225</v>
      </c>
      <c r="D2071" s="3">
        <f t="shared" si="781"/>
        <v>37.469674915089762</v>
      </c>
      <c r="E2071" s="3">
        <f>tarifest3grenz(A2071,$A$3,Param!$B$5,Param!$C$5,Param!$D$5,Param!$E$5,Param!$B$6,Param!$C$6,Param!$D$6,Param!$E$6)*100</f>
        <v>42</v>
      </c>
      <c r="F2071" s="13">
        <f>soli3(C2071,$A$3,Param!$J$4,Param!$J$5,Param!$J$6)</f>
        <v>4247.37</v>
      </c>
      <c r="G2071" s="3">
        <f>soli3grenz(C2071,$A$3,Param!$J$4,Param!$J$5,Param!$J$6)*100</f>
        <v>5.5</v>
      </c>
      <c r="H2071" s="13">
        <f t="shared" si="772"/>
        <v>81472.37</v>
      </c>
      <c r="I2071" s="3">
        <f t="shared" si="771"/>
        <v>39.530504609412901</v>
      </c>
      <c r="J2071" s="13">
        <f t="shared" si="773"/>
        <v>44.309999999999995</v>
      </c>
      <c r="K2071" s="13">
        <f>tarifest3(A2071,$A$3,Param!$B$10,Param!$C$10,Param!$D$10,Param!$E$10,Param!$B$11,Param!$C$11,Param!$D$11,Param!$E$11)</f>
        <v>81571</v>
      </c>
      <c r="L2071" s="3">
        <f t="shared" si="782"/>
        <v>39.578360019408052</v>
      </c>
      <c r="M2071" s="3">
        <f>tarifest3grenz(A2071,$A$3,Param!$B$10,Param!$C$10,Param!$D$10,Param!$E$10,Param!$B$11,Param!$C$11,Param!$D$11,Param!$E$11)*100</f>
        <v>42</v>
      </c>
      <c r="N2071" s="3">
        <f t="shared" si="783"/>
        <v>67171</v>
      </c>
      <c r="O2071" s="3">
        <f t="shared" si="784"/>
        <v>32.59146045608928</v>
      </c>
      <c r="P2071" s="13">
        <f t="shared" si="774"/>
        <v>144270</v>
      </c>
      <c r="Q2071" s="13">
        <f t="shared" si="785"/>
        <v>0</v>
      </c>
      <c r="R2071" s="13">
        <f>tarifest3(A2071-$K$3,$A$3,Param!$B$10,Param!$C$10,Param!$D$10,Param!$E$10,Param!$B$11,Param!$C$11,Param!$D$11,Param!$E$11)</f>
        <v>72931</v>
      </c>
      <c r="S2071" s="3">
        <f t="shared" si="786"/>
        <v>35.386220281416783</v>
      </c>
      <c r="T2071" s="3">
        <f>IF(A2071&lt;$K$3,$K$2,tarifest3grenz(A2071-$K$3,$A$3,Param!$B$10,Param!$C$10,Param!$D$10,Param!$E$10,Param!$B$11,Param!$C$11,Param!$D$11,Param!$E$11))*100</f>
        <v>42</v>
      </c>
      <c r="U2071" s="3">
        <f>MAX(K2071-tarifest3($K$3,$A$3,Param!$B$10,Param!$C$10,Param!$D$10,Param!$E$10,Param!$B$11,Param!$C$11,Param!$D$11,Param!$E$11),0)</f>
        <v>76341</v>
      </c>
      <c r="V2071" s="3">
        <f t="shared" si="787"/>
        <v>37.040756914119363</v>
      </c>
      <c r="W2071" s="3">
        <f t="shared" si="788"/>
        <v>42</v>
      </c>
      <c r="X2071" s="3">
        <f>soli3grenz(K2071,$A$3,Param!$J$9,Param!$J$10,Param!$J$11)*100</f>
        <v>5.5</v>
      </c>
      <c r="Y2071" s="13">
        <f t="shared" si="775"/>
        <v>76341</v>
      </c>
      <c r="Z2071" s="3">
        <f t="shared" si="789"/>
        <v>37.040756914119363</v>
      </c>
      <c r="AA2071" s="13">
        <f t="shared" si="776"/>
        <v>42</v>
      </c>
      <c r="AB2071" s="13">
        <f t="shared" si="777"/>
        <v>-5131.3699999999953</v>
      </c>
      <c r="AC2071" s="13">
        <f t="shared" si="778"/>
        <v>-2.4897476952935378</v>
      </c>
      <c r="AD2071" s="13">
        <f t="shared" si="779"/>
        <v>-2.3099999999999952</v>
      </c>
      <c r="AE2071" s="3">
        <f t="shared" si="780"/>
        <v>0</v>
      </c>
      <c r="AF2071" s="13">
        <f t="shared" si="769"/>
        <v>5131.3699999999953</v>
      </c>
      <c r="AG2071" s="13">
        <f t="shared" si="790"/>
        <v>2.4897476952935378</v>
      </c>
      <c r="AH2071" s="13">
        <f t="shared" si="770"/>
        <v>2.4897476952935378</v>
      </c>
    </row>
    <row r="2072" spans="1:34" x14ac:dyDescent="0.2">
      <c r="A2072" s="8">
        <f t="shared" si="791"/>
        <v>206200</v>
      </c>
      <c r="B2072" s="9">
        <f t="shared" si="768"/>
        <v>206.2</v>
      </c>
      <c r="C2072" s="13">
        <f>tarifest3(A2072,$A$3,Param!$B$5,Param!$C$5,Param!$D$5,Param!$E$5,Param!$B$6,Param!$C$6,Param!$D$6,Param!$E$6)</f>
        <v>77267</v>
      </c>
      <c r="D2072" s="3">
        <f t="shared" si="781"/>
        <v>37.471871968962169</v>
      </c>
      <c r="E2072" s="3">
        <f>tarifest3grenz(A2072,$A$3,Param!$B$5,Param!$C$5,Param!$D$5,Param!$E$5,Param!$B$6,Param!$C$6,Param!$D$6,Param!$E$6)*100</f>
        <v>42</v>
      </c>
      <c r="F2072" s="13">
        <f>soli3(C2072,$A$3,Param!$J$4,Param!$J$5,Param!$J$6)</f>
        <v>4249.68</v>
      </c>
      <c r="G2072" s="3">
        <f>soli3grenz(C2072,$A$3,Param!$J$4,Param!$J$5,Param!$J$6)*100</f>
        <v>5.5</v>
      </c>
      <c r="H2072" s="13">
        <f t="shared" si="772"/>
        <v>81516.679999999993</v>
      </c>
      <c r="I2072" s="3">
        <f t="shared" si="771"/>
        <v>39.532822502424821</v>
      </c>
      <c r="J2072" s="13">
        <f t="shared" si="773"/>
        <v>44.309999999999995</v>
      </c>
      <c r="K2072" s="13">
        <f>tarifest3(A2072,$A$3,Param!$B$10,Param!$C$10,Param!$D$10,Param!$E$10,Param!$B$11,Param!$C$11,Param!$D$11,Param!$E$11)</f>
        <v>81613</v>
      </c>
      <c r="L2072" s="3">
        <f t="shared" si="782"/>
        <v>39.579534432589718</v>
      </c>
      <c r="M2072" s="3">
        <f>tarifest3grenz(A2072,$A$3,Param!$B$10,Param!$C$10,Param!$D$10,Param!$E$10,Param!$B$11,Param!$C$11,Param!$D$11,Param!$E$11)*100</f>
        <v>42</v>
      </c>
      <c r="N2072" s="3">
        <f t="shared" si="783"/>
        <v>67213</v>
      </c>
      <c r="O2072" s="3">
        <f t="shared" si="784"/>
        <v>32.59602327837051</v>
      </c>
      <c r="P2072" s="13">
        <f t="shared" si="774"/>
        <v>144340</v>
      </c>
      <c r="Q2072" s="13">
        <f t="shared" si="785"/>
        <v>0</v>
      </c>
      <c r="R2072" s="13">
        <f>tarifest3(A2072-$K$3,$A$3,Param!$B$10,Param!$C$10,Param!$D$10,Param!$E$10,Param!$B$11,Param!$C$11,Param!$D$11,Param!$E$11)</f>
        <v>72973</v>
      </c>
      <c r="S2072" s="3">
        <f t="shared" si="786"/>
        <v>35.389427740058196</v>
      </c>
      <c r="T2072" s="3">
        <f>IF(A2072&lt;$K$3,$K$2,tarifest3grenz(A2072-$K$3,$A$3,Param!$B$10,Param!$C$10,Param!$D$10,Param!$E$10,Param!$B$11,Param!$C$11,Param!$D$11,Param!$E$11))*100</f>
        <v>42</v>
      </c>
      <c r="U2072" s="3">
        <f>MAX(K2072-tarifest3($K$3,$A$3,Param!$B$10,Param!$C$10,Param!$D$10,Param!$E$10,Param!$B$11,Param!$C$11,Param!$D$11,Param!$E$11),0)</f>
        <v>76383</v>
      </c>
      <c r="V2072" s="3">
        <f t="shared" si="787"/>
        <v>37.043161978661495</v>
      </c>
      <c r="W2072" s="3">
        <f t="shared" si="788"/>
        <v>42</v>
      </c>
      <c r="X2072" s="3">
        <f>soli3grenz(K2072,$A$3,Param!$J$9,Param!$J$10,Param!$J$11)*100</f>
        <v>5.5</v>
      </c>
      <c r="Y2072" s="13">
        <f t="shared" si="775"/>
        <v>76383</v>
      </c>
      <c r="Z2072" s="3">
        <f t="shared" si="789"/>
        <v>37.043161978661495</v>
      </c>
      <c r="AA2072" s="13">
        <f t="shared" si="776"/>
        <v>42</v>
      </c>
      <c r="AB2072" s="13">
        <f t="shared" si="777"/>
        <v>-5133.679999999993</v>
      </c>
      <c r="AC2072" s="13">
        <f t="shared" si="778"/>
        <v>-2.4896605237633267</v>
      </c>
      <c r="AD2072" s="13">
        <f t="shared" si="779"/>
        <v>-2.3099999999999952</v>
      </c>
      <c r="AE2072" s="3">
        <f t="shared" si="780"/>
        <v>0</v>
      </c>
      <c r="AF2072" s="13">
        <f t="shared" si="769"/>
        <v>5133.679999999993</v>
      </c>
      <c r="AG2072" s="13">
        <f t="shared" si="790"/>
        <v>2.4896605237633267</v>
      </c>
      <c r="AH2072" s="13">
        <f t="shared" si="770"/>
        <v>2.4896605237633267</v>
      </c>
    </row>
    <row r="2073" spans="1:34" x14ac:dyDescent="0.2">
      <c r="A2073" s="8">
        <f t="shared" si="791"/>
        <v>206300</v>
      </c>
      <c r="B2073" s="9">
        <f t="shared" si="768"/>
        <v>206.3</v>
      </c>
      <c r="C2073" s="13">
        <f>tarifest3(A2073,$A$3,Param!$B$5,Param!$C$5,Param!$D$5,Param!$E$5,Param!$B$6,Param!$C$6,Param!$D$6,Param!$E$6)</f>
        <v>77309</v>
      </c>
      <c r="D2073" s="3">
        <f t="shared" si="781"/>
        <v>37.474066892874454</v>
      </c>
      <c r="E2073" s="3">
        <f>tarifest3grenz(A2073,$A$3,Param!$B$5,Param!$C$5,Param!$D$5,Param!$E$5,Param!$B$6,Param!$C$6,Param!$D$6,Param!$E$6)*100</f>
        <v>42</v>
      </c>
      <c r="F2073" s="13">
        <f>soli3(C2073,$A$3,Param!$J$4,Param!$J$5,Param!$J$6)</f>
        <v>4251.99</v>
      </c>
      <c r="G2073" s="3">
        <f>soli3grenz(C2073,$A$3,Param!$J$4,Param!$J$5,Param!$J$6)*100</f>
        <v>5.5</v>
      </c>
      <c r="H2073" s="13">
        <f t="shared" si="772"/>
        <v>81560.990000000005</v>
      </c>
      <c r="I2073" s="3">
        <f t="shared" si="771"/>
        <v>39.535138148327682</v>
      </c>
      <c r="J2073" s="13">
        <f t="shared" si="773"/>
        <v>44.309999999999995</v>
      </c>
      <c r="K2073" s="13">
        <f>tarifest3(A2073,$A$3,Param!$B$10,Param!$C$10,Param!$D$10,Param!$E$10,Param!$B$11,Param!$C$11,Param!$D$11,Param!$E$11)</f>
        <v>81655</v>
      </c>
      <c r="L2073" s="3">
        <f t="shared" si="782"/>
        <v>39.580707707222487</v>
      </c>
      <c r="M2073" s="3">
        <f>tarifest3grenz(A2073,$A$3,Param!$B$10,Param!$C$10,Param!$D$10,Param!$E$10,Param!$B$11,Param!$C$11,Param!$D$11,Param!$E$11)*100</f>
        <v>42</v>
      </c>
      <c r="N2073" s="3">
        <f t="shared" si="783"/>
        <v>67255</v>
      </c>
      <c r="O2073" s="3">
        <f t="shared" si="784"/>
        <v>32.600581677169174</v>
      </c>
      <c r="P2073" s="13">
        <f t="shared" si="774"/>
        <v>144410</v>
      </c>
      <c r="Q2073" s="13">
        <f t="shared" si="785"/>
        <v>0</v>
      </c>
      <c r="R2073" s="13">
        <f>tarifest3(A2073-$K$3,$A$3,Param!$B$10,Param!$C$10,Param!$D$10,Param!$E$10,Param!$B$11,Param!$C$11,Param!$D$11,Param!$E$11)</f>
        <v>73015</v>
      </c>
      <c r="S2073" s="3">
        <f t="shared" si="786"/>
        <v>35.392632089190499</v>
      </c>
      <c r="T2073" s="3">
        <f>IF(A2073&lt;$K$3,$K$2,tarifest3grenz(A2073-$K$3,$A$3,Param!$B$10,Param!$C$10,Param!$D$10,Param!$E$10,Param!$B$11,Param!$C$11,Param!$D$11,Param!$E$11))*100</f>
        <v>42</v>
      </c>
      <c r="U2073" s="3">
        <f>MAX(K2073-tarifest3($K$3,$A$3,Param!$B$10,Param!$C$10,Param!$D$10,Param!$E$10,Param!$B$11,Param!$C$11,Param!$D$11,Param!$E$11),0)</f>
        <v>76425</v>
      </c>
      <c r="V2073" s="3">
        <f t="shared" si="787"/>
        <v>37.045564711585072</v>
      </c>
      <c r="W2073" s="3">
        <f t="shared" si="788"/>
        <v>42</v>
      </c>
      <c r="X2073" s="3">
        <f>soli3grenz(K2073,$A$3,Param!$J$9,Param!$J$10,Param!$J$11)*100</f>
        <v>5.5</v>
      </c>
      <c r="Y2073" s="13">
        <f t="shared" si="775"/>
        <v>76425</v>
      </c>
      <c r="Z2073" s="3">
        <f t="shared" si="789"/>
        <v>37.045564711585072</v>
      </c>
      <c r="AA2073" s="13">
        <f t="shared" si="776"/>
        <v>42</v>
      </c>
      <c r="AB2073" s="13">
        <f t="shared" si="777"/>
        <v>-5135.9900000000052</v>
      </c>
      <c r="AC2073" s="13">
        <f t="shared" si="778"/>
        <v>-2.4895734367426101</v>
      </c>
      <c r="AD2073" s="13">
        <f t="shared" si="779"/>
        <v>-2.3099999999999952</v>
      </c>
      <c r="AE2073" s="3">
        <f t="shared" si="780"/>
        <v>0</v>
      </c>
      <c r="AF2073" s="13">
        <f t="shared" si="769"/>
        <v>5135.9900000000052</v>
      </c>
      <c r="AG2073" s="13">
        <f t="shared" si="790"/>
        <v>2.4895734367426101</v>
      </c>
      <c r="AH2073" s="13">
        <f t="shared" si="770"/>
        <v>2.4895734367426101</v>
      </c>
    </row>
    <row r="2074" spans="1:34" x14ac:dyDescent="0.2">
      <c r="A2074" s="8">
        <f t="shared" si="791"/>
        <v>206400</v>
      </c>
      <c r="B2074" s="9">
        <f t="shared" si="768"/>
        <v>206.4</v>
      </c>
      <c r="C2074" s="13">
        <f>tarifest3(A2074,$A$3,Param!$B$5,Param!$C$5,Param!$D$5,Param!$E$5,Param!$B$6,Param!$C$6,Param!$D$6,Param!$E$6)</f>
        <v>77351</v>
      </c>
      <c r="D2074" s="3">
        <f t="shared" si="781"/>
        <v>37.476259689922479</v>
      </c>
      <c r="E2074" s="3">
        <f>tarifest3grenz(A2074,$A$3,Param!$B$5,Param!$C$5,Param!$D$5,Param!$E$5,Param!$B$6,Param!$C$6,Param!$D$6,Param!$E$6)*100</f>
        <v>42</v>
      </c>
      <c r="F2074" s="13">
        <f>soli3(C2074,$A$3,Param!$J$4,Param!$J$5,Param!$J$6)</f>
        <v>4254.3</v>
      </c>
      <c r="G2074" s="3">
        <f>soli3grenz(C2074,$A$3,Param!$J$4,Param!$J$5,Param!$J$6)*100</f>
        <v>5.5</v>
      </c>
      <c r="H2074" s="13">
        <f t="shared" si="772"/>
        <v>81605.3</v>
      </c>
      <c r="I2074" s="3">
        <f t="shared" si="771"/>
        <v>39.537451550387601</v>
      </c>
      <c r="J2074" s="13">
        <f t="shared" si="773"/>
        <v>44.309999999999995</v>
      </c>
      <c r="K2074" s="13">
        <f>tarifest3(A2074,$A$3,Param!$B$10,Param!$C$10,Param!$D$10,Param!$E$10,Param!$B$11,Param!$C$11,Param!$D$11,Param!$E$11)</f>
        <v>81697</v>
      </c>
      <c r="L2074" s="3">
        <f t="shared" si="782"/>
        <v>39.581879844961243</v>
      </c>
      <c r="M2074" s="3">
        <f>tarifest3grenz(A2074,$A$3,Param!$B$10,Param!$C$10,Param!$D$10,Param!$E$10,Param!$B$11,Param!$C$11,Param!$D$11,Param!$E$11)*100</f>
        <v>42</v>
      </c>
      <c r="N2074" s="3">
        <f t="shared" si="783"/>
        <v>67297</v>
      </c>
      <c r="O2074" s="3">
        <f t="shared" si="784"/>
        <v>32.605135658914733</v>
      </c>
      <c r="P2074" s="13">
        <f t="shared" si="774"/>
        <v>144480</v>
      </c>
      <c r="Q2074" s="13">
        <f t="shared" si="785"/>
        <v>0</v>
      </c>
      <c r="R2074" s="13">
        <f>tarifest3(A2074-$K$3,$A$3,Param!$B$10,Param!$C$10,Param!$D$10,Param!$E$10,Param!$B$11,Param!$C$11,Param!$D$11,Param!$E$11)</f>
        <v>73057</v>
      </c>
      <c r="S2074" s="3">
        <f t="shared" si="786"/>
        <v>35.395833333333329</v>
      </c>
      <c r="T2074" s="3">
        <f>IF(A2074&lt;$K$3,$K$2,tarifest3grenz(A2074-$K$3,$A$3,Param!$B$10,Param!$C$10,Param!$D$10,Param!$E$10,Param!$B$11,Param!$C$11,Param!$D$11,Param!$E$11))*100</f>
        <v>42</v>
      </c>
      <c r="U2074" s="3">
        <f>MAX(K2074-tarifest3($K$3,$A$3,Param!$B$10,Param!$C$10,Param!$D$10,Param!$E$10,Param!$B$11,Param!$C$11,Param!$D$11,Param!$E$11),0)</f>
        <v>76467</v>
      </c>
      <c r="V2074" s="3">
        <f t="shared" si="787"/>
        <v>37.047965116279066</v>
      </c>
      <c r="W2074" s="3">
        <f t="shared" si="788"/>
        <v>42</v>
      </c>
      <c r="X2074" s="3">
        <f>soli3grenz(K2074,$A$3,Param!$J$9,Param!$J$10,Param!$J$11)*100</f>
        <v>5.5</v>
      </c>
      <c r="Y2074" s="13">
        <f t="shared" si="775"/>
        <v>76467</v>
      </c>
      <c r="Z2074" s="3">
        <f t="shared" si="789"/>
        <v>37.047965116279066</v>
      </c>
      <c r="AA2074" s="13">
        <f t="shared" si="776"/>
        <v>42</v>
      </c>
      <c r="AB2074" s="13">
        <f t="shared" si="777"/>
        <v>-5138.3000000000029</v>
      </c>
      <c r="AC2074" s="13">
        <f t="shared" si="778"/>
        <v>-2.4894864341085352</v>
      </c>
      <c r="AD2074" s="13">
        <f t="shared" si="779"/>
        <v>-2.3099999999999952</v>
      </c>
      <c r="AE2074" s="3">
        <f t="shared" si="780"/>
        <v>0</v>
      </c>
      <c r="AF2074" s="13">
        <f t="shared" si="769"/>
        <v>5138.3000000000029</v>
      </c>
      <c r="AG2074" s="13">
        <f t="shared" si="790"/>
        <v>2.4894864341085352</v>
      </c>
      <c r="AH2074" s="13">
        <f t="shared" si="770"/>
        <v>2.4894864341085352</v>
      </c>
    </row>
    <row r="2075" spans="1:34" x14ac:dyDescent="0.2">
      <c r="A2075" s="8">
        <f t="shared" si="791"/>
        <v>206500</v>
      </c>
      <c r="B2075" s="9">
        <f t="shared" si="768"/>
        <v>206.5</v>
      </c>
      <c r="C2075" s="13">
        <f>tarifest3(A2075,$A$3,Param!$B$5,Param!$C$5,Param!$D$5,Param!$E$5,Param!$B$6,Param!$C$6,Param!$D$6,Param!$E$6)</f>
        <v>77393</v>
      </c>
      <c r="D2075" s="3">
        <f t="shared" si="781"/>
        <v>37.478450363196124</v>
      </c>
      <c r="E2075" s="3">
        <f>tarifest3grenz(A2075,$A$3,Param!$B$5,Param!$C$5,Param!$D$5,Param!$E$5,Param!$B$6,Param!$C$6,Param!$D$6,Param!$E$6)*100</f>
        <v>42</v>
      </c>
      <c r="F2075" s="13">
        <f>soli3(C2075,$A$3,Param!$J$4,Param!$J$5,Param!$J$6)</f>
        <v>4256.6099999999997</v>
      </c>
      <c r="G2075" s="3">
        <f>soli3grenz(C2075,$A$3,Param!$J$4,Param!$J$5,Param!$J$6)*100</f>
        <v>5.5</v>
      </c>
      <c r="H2075" s="13">
        <f t="shared" si="772"/>
        <v>81649.61</v>
      </c>
      <c r="I2075" s="3">
        <f t="shared" si="771"/>
        <v>39.539762711864405</v>
      </c>
      <c r="J2075" s="13">
        <f t="shared" si="773"/>
        <v>44.309999999999995</v>
      </c>
      <c r="K2075" s="13">
        <f>tarifest3(A2075,$A$3,Param!$B$10,Param!$C$10,Param!$D$10,Param!$E$10,Param!$B$11,Param!$C$11,Param!$D$11,Param!$E$11)</f>
        <v>81739</v>
      </c>
      <c r="L2075" s="3">
        <f t="shared" si="782"/>
        <v>39.583050847457628</v>
      </c>
      <c r="M2075" s="3">
        <f>tarifest3grenz(A2075,$A$3,Param!$B$10,Param!$C$10,Param!$D$10,Param!$E$10,Param!$B$11,Param!$C$11,Param!$D$11,Param!$E$11)*100</f>
        <v>42</v>
      </c>
      <c r="N2075" s="3">
        <f t="shared" si="783"/>
        <v>67339</v>
      </c>
      <c r="O2075" s="3">
        <f t="shared" si="784"/>
        <v>32.609685230024219</v>
      </c>
      <c r="P2075" s="13">
        <f t="shared" si="774"/>
        <v>144550</v>
      </c>
      <c r="Q2075" s="13">
        <f t="shared" si="785"/>
        <v>0</v>
      </c>
      <c r="R2075" s="13">
        <f>tarifest3(A2075-$K$3,$A$3,Param!$B$10,Param!$C$10,Param!$D$10,Param!$E$10,Param!$B$11,Param!$C$11,Param!$D$11,Param!$E$11)</f>
        <v>73099</v>
      </c>
      <c r="S2075" s="3">
        <f t="shared" si="786"/>
        <v>35.399031476997578</v>
      </c>
      <c r="T2075" s="3">
        <f>IF(A2075&lt;$K$3,$K$2,tarifest3grenz(A2075-$K$3,$A$3,Param!$B$10,Param!$C$10,Param!$D$10,Param!$E$10,Param!$B$11,Param!$C$11,Param!$D$11,Param!$E$11))*100</f>
        <v>42</v>
      </c>
      <c r="U2075" s="3">
        <f>MAX(K2075-tarifest3($K$3,$A$3,Param!$B$10,Param!$C$10,Param!$D$10,Param!$E$10,Param!$B$11,Param!$C$11,Param!$D$11,Param!$E$11),0)</f>
        <v>76509</v>
      </c>
      <c r="V2075" s="3">
        <f t="shared" si="787"/>
        <v>37.050363196125907</v>
      </c>
      <c r="W2075" s="3">
        <f t="shared" si="788"/>
        <v>42</v>
      </c>
      <c r="X2075" s="3">
        <f>soli3grenz(K2075,$A$3,Param!$J$9,Param!$J$10,Param!$J$11)*100</f>
        <v>5.5</v>
      </c>
      <c r="Y2075" s="13">
        <f t="shared" si="775"/>
        <v>76509</v>
      </c>
      <c r="Z2075" s="3">
        <f t="shared" si="789"/>
        <v>37.050363196125907</v>
      </c>
      <c r="AA2075" s="13">
        <f t="shared" si="776"/>
        <v>42</v>
      </c>
      <c r="AB2075" s="13">
        <f t="shared" si="777"/>
        <v>-5140.6100000000006</v>
      </c>
      <c r="AC2075" s="13">
        <f t="shared" si="778"/>
        <v>-2.4893995157384978</v>
      </c>
      <c r="AD2075" s="13">
        <f t="shared" si="779"/>
        <v>-2.3099999999999952</v>
      </c>
      <c r="AE2075" s="3">
        <f t="shared" si="780"/>
        <v>0</v>
      </c>
      <c r="AF2075" s="13">
        <f t="shared" si="769"/>
        <v>5140.6100000000006</v>
      </c>
      <c r="AG2075" s="13">
        <f t="shared" si="790"/>
        <v>2.4893995157384978</v>
      </c>
      <c r="AH2075" s="13">
        <f t="shared" si="770"/>
        <v>2.4893995157384978</v>
      </c>
    </row>
    <row r="2076" spans="1:34" x14ac:dyDescent="0.2">
      <c r="A2076" s="8">
        <f t="shared" si="791"/>
        <v>206600</v>
      </c>
      <c r="B2076" s="9">
        <f t="shared" si="768"/>
        <v>206.6</v>
      </c>
      <c r="C2076" s="13">
        <f>tarifest3(A2076,$A$3,Param!$B$5,Param!$C$5,Param!$D$5,Param!$E$5,Param!$B$6,Param!$C$6,Param!$D$6,Param!$E$6)</f>
        <v>77435</v>
      </c>
      <c r="D2076" s="3">
        <f t="shared" si="781"/>
        <v>37.480638915779288</v>
      </c>
      <c r="E2076" s="3">
        <f>tarifest3grenz(A2076,$A$3,Param!$B$5,Param!$C$5,Param!$D$5,Param!$E$5,Param!$B$6,Param!$C$6,Param!$D$6,Param!$E$6)*100</f>
        <v>42</v>
      </c>
      <c r="F2076" s="13">
        <f>soli3(C2076,$A$3,Param!$J$4,Param!$J$5,Param!$J$6)</f>
        <v>4258.92</v>
      </c>
      <c r="G2076" s="3">
        <f>soli3grenz(C2076,$A$3,Param!$J$4,Param!$J$5,Param!$J$6)*100</f>
        <v>5.5</v>
      </c>
      <c r="H2076" s="13">
        <f t="shared" si="772"/>
        <v>81693.919999999998</v>
      </c>
      <c r="I2076" s="3">
        <f t="shared" si="771"/>
        <v>39.542071636011613</v>
      </c>
      <c r="J2076" s="13">
        <f t="shared" si="773"/>
        <v>44.309999999999995</v>
      </c>
      <c r="K2076" s="13">
        <f>tarifest3(A2076,$A$3,Param!$B$10,Param!$C$10,Param!$D$10,Param!$E$10,Param!$B$11,Param!$C$11,Param!$D$11,Param!$E$11)</f>
        <v>81781</v>
      </c>
      <c r="L2076" s="3">
        <f t="shared" si="782"/>
        <v>39.584220716360115</v>
      </c>
      <c r="M2076" s="3">
        <f>tarifest3grenz(A2076,$A$3,Param!$B$10,Param!$C$10,Param!$D$10,Param!$E$10,Param!$B$11,Param!$C$11,Param!$D$11,Param!$E$11)*100</f>
        <v>42</v>
      </c>
      <c r="N2076" s="3">
        <f t="shared" si="783"/>
        <v>67381</v>
      </c>
      <c r="O2076" s="3">
        <f t="shared" si="784"/>
        <v>32.614230396902229</v>
      </c>
      <c r="P2076" s="13">
        <f t="shared" si="774"/>
        <v>144620</v>
      </c>
      <c r="Q2076" s="13">
        <f t="shared" si="785"/>
        <v>0</v>
      </c>
      <c r="R2076" s="13">
        <f>tarifest3(A2076-$K$3,$A$3,Param!$B$10,Param!$C$10,Param!$D$10,Param!$E$10,Param!$B$11,Param!$C$11,Param!$D$11,Param!$E$11)</f>
        <v>73141</v>
      </c>
      <c r="S2076" s="3">
        <f t="shared" si="786"/>
        <v>35.402226524685382</v>
      </c>
      <c r="T2076" s="3">
        <f>IF(A2076&lt;$K$3,$K$2,tarifest3grenz(A2076-$K$3,$A$3,Param!$B$10,Param!$C$10,Param!$D$10,Param!$E$10,Param!$B$11,Param!$C$11,Param!$D$11,Param!$E$11))*100</f>
        <v>42</v>
      </c>
      <c r="U2076" s="3">
        <f>MAX(K2076-tarifest3($K$3,$A$3,Param!$B$10,Param!$C$10,Param!$D$10,Param!$E$10,Param!$B$11,Param!$C$11,Param!$D$11,Param!$E$11),0)</f>
        <v>76551</v>
      </c>
      <c r="V2076" s="3">
        <f t="shared" si="787"/>
        <v>37.052758954501449</v>
      </c>
      <c r="W2076" s="3">
        <f t="shared" si="788"/>
        <v>42</v>
      </c>
      <c r="X2076" s="3">
        <f>soli3grenz(K2076,$A$3,Param!$J$9,Param!$J$10,Param!$J$11)*100</f>
        <v>5.5</v>
      </c>
      <c r="Y2076" s="13">
        <f t="shared" si="775"/>
        <v>76551</v>
      </c>
      <c r="Z2076" s="3">
        <f t="shared" si="789"/>
        <v>37.052758954501449</v>
      </c>
      <c r="AA2076" s="13">
        <f t="shared" si="776"/>
        <v>42</v>
      </c>
      <c r="AB2076" s="13">
        <f t="shared" si="777"/>
        <v>-5142.9199999999983</v>
      </c>
      <c r="AC2076" s="13">
        <f t="shared" si="778"/>
        <v>-2.4893126815101638</v>
      </c>
      <c r="AD2076" s="13">
        <f t="shared" si="779"/>
        <v>-2.3099999999999952</v>
      </c>
      <c r="AE2076" s="3">
        <f t="shared" si="780"/>
        <v>0</v>
      </c>
      <c r="AF2076" s="13">
        <f t="shared" si="769"/>
        <v>5142.9199999999983</v>
      </c>
      <c r="AG2076" s="13">
        <f t="shared" si="790"/>
        <v>2.4893126815101638</v>
      </c>
      <c r="AH2076" s="13">
        <f t="shared" si="770"/>
        <v>2.4893126815101638</v>
      </c>
    </row>
    <row r="2077" spans="1:34" x14ac:dyDescent="0.2">
      <c r="A2077" s="8">
        <f t="shared" si="791"/>
        <v>206700</v>
      </c>
      <c r="B2077" s="9">
        <f t="shared" si="768"/>
        <v>206.7</v>
      </c>
      <c r="C2077" s="13">
        <f>tarifest3(A2077,$A$3,Param!$B$5,Param!$C$5,Param!$D$5,Param!$E$5,Param!$B$6,Param!$C$6,Param!$D$6,Param!$E$6)</f>
        <v>77477</v>
      </c>
      <c r="D2077" s="3">
        <f t="shared" si="781"/>
        <v>37.482825350749877</v>
      </c>
      <c r="E2077" s="3">
        <f>tarifest3grenz(A2077,$A$3,Param!$B$5,Param!$C$5,Param!$D$5,Param!$E$5,Param!$B$6,Param!$C$6,Param!$D$6,Param!$E$6)*100</f>
        <v>42</v>
      </c>
      <c r="F2077" s="13">
        <f>soli3(C2077,$A$3,Param!$J$4,Param!$J$5,Param!$J$6)</f>
        <v>4261.2299999999996</v>
      </c>
      <c r="G2077" s="3">
        <f>soli3grenz(C2077,$A$3,Param!$J$4,Param!$J$5,Param!$J$6)*100</f>
        <v>5.5</v>
      </c>
      <c r="H2077" s="13">
        <f t="shared" si="772"/>
        <v>81738.23</v>
      </c>
      <c r="I2077" s="3">
        <f t="shared" si="771"/>
        <v>39.544378326076433</v>
      </c>
      <c r="J2077" s="13">
        <f t="shared" si="773"/>
        <v>44.309999999999995</v>
      </c>
      <c r="K2077" s="13">
        <f>tarifest3(A2077,$A$3,Param!$B$10,Param!$C$10,Param!$D$10,Param!$E$10,Param!$B$11,Param!$C$11,Param!$D$11,Param!$E$11)</f>
        <v>81823</v>
      </c>
      <c r="L2077" s="3">
        <f t="shared" si="782"/>
        <v>39.585389453313979</v>
      </c>
      <c r="M2077" s="3">
        <f>tarifest3grenz(A2077,$A$3,Param!$B$10,Param!$C$10,Param!$D$10,Param!$E$10,Param!$B$11,Param!$C$11,Param!$D$11,Param!$E$11)*100</f>
        <v>42</v>
      </c>
      <c r="N2077" s="3">
        <f t="shared" si="783"/>
        <v>67423</v>
      </c>
      <c r="O2077" s="3">
        <f t="shared" si="784"/>
        <v>32.618771165940977</v>
      </c>
      <c r="P2077" s="13">
        <f t="shared" si="774"/>
        <v>144690</v>
      </c>
      <c r="Q2077" s="13">
        <f t="shared" si="785"/>
        <v>0</v>
      </c>
      <c r="R2077" s="13">
        <f>tarifest3(A2077-$K$3,$A$3,Param!$B$10,Param!$C$10,Param!$D$10,Param!$E$10,Param!$B$11,Param!$C$11,Param!$D$11,Param!$E$11)</f>
        <v>73183</v>
      </c>
      <c r="S2077" s="3">
        <f t="shared" si="786"/>
        <v>35.405418480890177</v>
      </c>
      <c r="T2077" s="3">
        <f>IF(A2077&lt;$K$3,$K$2,tarifest3grenz(A2077-$K$3,$A$3,Param!$B$10,Param!$C$10,Param!$D$10,Param!$E$10,Param!$B$11,Param!$C$11,Param!$D$11,Param!$E$11))*100</f>
        <v>42</v>
      </c>
      <c r="U2077" s="3">
        <f>MAX(K2077-tarifest3($K$3,$A$3,Param!$B$10,Param!$C$10,Param!$D$10,Param!$E$10,Param!$B$11,Param!$C$11,Param!$D$11,Param!$E$11),0)</f>
        <v>76593</v>
      </c>
      <c r="V2077" s="3">
        <f t="shared" si="787"/>
        <v>37.055152394775035</v>
      </c>
      <c r="W2077" s="3">
        <f t="shared" si="788"/>
        <v>42</v>
      </c>
      <c r="X2077" s="3">
        <f>soli3grenz(K2077,$A$3,Param!$J$9,Param!$J$10,Param!$J$11)*100</f>
        <v>5.5</v>
      </c>
      <c r="Y2077" s="13">
        <f t="shared" si="775"/>
        <v>76593</v>
      </c>
      <c r="Z2077" s="3">
        <f t="shared" si="789"/>
        <v>37.055152394775035</v>
      </c>
      <c r="AA2077" s="13">
        <f t="shared" si="776"/>
        <v>42</v>
      </c>
      <c r="AB2077" s="13">
        <f t="shared" si="777"/>
        <v>-5145.2299999999959</v>
      </c>
      <c r="AC2077" s="13">
        <f t="shared" si="778"/>
        <v>-2.489225931301398</v>
      </c>
      <c r="AD2077" s="13">
        <f t="shared" si="779"/>
        <v>-2.3099999999999952</v>
      </c>
      <c r="AE2077" s="3">
        <f t="shared" si="780"/>
        <v>0</v>
      </c>
      <c r="AF2077" s="13">
        <f t="shared" si="769"/>
        <v>5145.2299999999959</v>
      </c>
      <c r="AG2077" s="13">
        <f t="shared" si="790"/>
        <v>2.489225931301398</v>
      </c>
      <c r="AH2077" s="13">
        <f t="shared" si="770"/>
        <v>2.489225931301398</v>
      </c>
    </row>
    <row r="2078" spans="1:34" x14ac:dyDescent="0.2">
      <c r="A2078" s="8">
        <f t="shared" si="791"/>
        <v>206800</v>
      </c>
      <c r="B2078" s="9">
        <f t="shared" si="768"/>
        <v>206.8</v>
      </c>
      <c r="C2078" s="13">
        <f>tarifest3(A2078,$A$3,Param!$B$5,Param!$C$5,Param!$D$5,Param!$E$5,Param!$B$6,Param!$C$6,Param!$D$6,Param!$E$6)</f>
        <v>77519</v>
      </c>
      <c r="D2078" s="3">
        <f t="shared" si="781"/>
        <v>37.485009671179888</v>
      </c>
      <c r="E2078" s="3">
        <f>tarifest3grenz(A2078,$A$3,Param!$B$5,Param!$C$5,Param!$D$5,Param!$E$5,Param!$B$6,Param!$C$6,Param!$D$6,Param!$E$6)*100</f>
        <v>42</v>
      </c>
      <c r="F2078" s="13">
        <f>soli3(C2078,$A$3,Param!$J$4,Param!$J$5,Param!$J$6)</f>
        <v>4263.54</v>
      </c>
      <c r="G2078" s="3">
        <f>soli3grenz(C2078,$A$3,Param!$J$4,Param!$J$5,Param!$J$6)*100</f>
        <v>5.5</v>
      </c>
      <c r="H2078" s="13">
        <f t="shared" si="772"/>
        <v>81782.539999999994</v>
      </c>
      <c r="I2078" s="3">
        <f t="shared" si="771"/>
        <v>39.546682785299801</v>
      </c>
      <c r="J2078" s="13">
        <f t="shared" si="773"/>
        <v>44.309999999999995</v>
      </c>
      <c r="K2078" s="13">
        <f>tarifest3(A2078,$A$3,Param!$B$10,Param!$C$10,Param!$D$10,Param!$E$10,Param!$B$11,Param!$C$11,Param!$D$11,Param!$E$11)</f>
        <v>81865</v>
      </c>
      <c r="L2078" s="3">
        <f t="shared" si="782"/>
        <v>39.586557059961315</v>
      </c>
      <c r="M2078" s="3">
        <f>tarifest3grenz(A2078,$A$3,Param!$B$10,Param!$C$10,Param!$D$10,Param!$E$10,Param!$B$11,Param!$C$11,Param!$D$11,Param!$E$11)*100</f>
        <v>42</v>
      </c>
      <c r="N2078" s="3">
        <f t="shared" si="783"/>
        <v>67465</v>
      </c>
      <c r="O2078" s="3">
        <f t="shared" si="784"/>
        <v>32.623307543520305</v>
      </c>
      <c r="P2078" s="13">
        <f t="shared" si="774"/>
        <v>144760</v>
      </c>
      <c r="Q2078" s="13">
        <f t="shared" si="785"/>
        <v>0</v>
      </c>
      <c r="R2078" s="13">
        <f>tarifest3(A2078-$K$3,$A$3,Param!$B$10,Param!$C$10,Param!$D$10,Param!$E$10,Param!$B$11,Param!$C$11,Param!$D$11,Param!$E$11)</f>
        <v>73225</v>
      </c>
      <c r="S2078" s="3">
        <f t="shared" si="786"/>
        <v>35.408607350096709</v>
      </c>
      <c r="T2078" s="3">
        <f>IF(A2078&lt;$K$3,$K$2,tarifest3grenz(A2078-$K$3,$A$3,Param!$B$10,Param!$C$10,Param!$D$10,Param!$E$10,Param!$B$11,Param!$C$11,Param!$D$11,Param!$E$11))*100</f>
        <v>42</v>
      </c>
      <c r="U2078" s="3">
        <f>MAX(K2078-tarifest3($K$3,$A$3,Param!$B$10,Param!$C$10,Param!$D$10,Param!$E$10,Param!$B$11,Param!$C$11,Param!$D$11,Param!$E$11),0)</f>
        <v>76635</v>
      </c>
      <c r="V2078" s="3">
        <f t="shared" si="787"/>
        <v>37.05754352030948</v>
      </c>
      <c r="W2078" s="3">
        <f t="shared" si="788"/>
        <v>42</v>
      </c>
      <c r="X2078" s="3">
        <f>soli3grenz(K2078,$A$3,Param!$J$9,Param!$J$10,Param!$J$11)*100</f>
        <v>5.5</v>
      </c>
      <c r="Y2078" s="13">
        <f t="shared" si="775"/>
        <v>76635</v>
      </c>
      <c r="Z2078" s="3">
        <f t="shared" si="789"/>
        <v>37.05754352030948</v>
      </c>
      <c r="AA2078" s="13">
        <f t="shared" si="776"/>
        <v>42</v>
      </c>
      <c r="AB2078" s="13">
        <f t="shared" si="777"/>
        <v>-5147.5399999999936</v>
      </c>
      <c r="AC2078" s="13">
        <f t="shared" si="778"/>
        <v>-2.489139264990321</v>
      </c>
      <c r="AD2078" s="13">
        <f t="shared" si="779"/>
        <v>-2.3099999999999952</v>
      </c>
      <c r="AE2078" s="3">
        <f t="shared" si="780"/>
        <v>0</v>
      </c>
      <c r="AF2078" s="13">
        <f t="shared" si="769"/>
        <v>5147.5399999999936</v>
      </c>
      <c r="AG2078" s="13">
        <f t="shared" si="790"/>
        <v>2.489139264990321</v>
      </c>
      <c r="AH2078" s="13">
        <f t="shared" si="770"/>
        <v>2.489139264990321</v>
      </c>
    </row>
    <row r="2079" spans="1:34" x14ac:dyDescent="0.2">
      <c r="A2079" s="8">
        <f t="shared" si="791"/>
        <v>206900</v>
      </c>
      <c r="B2079" s="9">
        <f t="shared" si="768"/>
        <v>206.9</v>
      </c>
      <c r="C2079" s="13">
        <f>tarifest3(A2079,$A$3,Param!$B$5,Param!$C$5,Param!$D$5,Param!$E$5,Param!$B$6,Param!$C$6,Param!$D$6,Param!$E$6)</f>
        <v>77561</v>
      </c>
      <c r="D2079" s="3">
        <f t="shared" si="781"/>
        <v>37.487191880135327</v>
      </c>
      <c r="E2079" s="3">
        <f>tarifest3grenz(A2079,$A$3,Param!$B$5,Param!$C$5,Param!$D$5,Param!$E$5,Param!$B$6,Param!$C$6,Param!$D$6,Param!$E$6)*100</f>
        <v>42</v>
      </c>
      <c r="F2079" s="13">
        <f>soli3(C2079,$A$3,Param!$J$4,Param!$J$5,Param!$J$6)</f>
        <v>4265.8500000000004</v>
      </c>
      <c r="G2079" s="3">
        <f>soli3grenz(C2079,$A$3,Param!$J$4,Param!$J$5,Param!$J$6)*100</f>
        <v>5.5</v>
      </c>
      <c r="H2079" s="13">
        <f t="shared" si="772"/>
        <v>81826.850000000006</v>
      </c>
      <c r="I2079" s="3">
        <f t="shared" si="771"/>
        <v>39.54898501691639</v>
      </c>
      <c r="J2079" s="13">
        <f t="shared" si="773"/>
        <v>44.309999999999995</v>
      </c>
      <c r="K2079" s="13">
        <f>tarifest3(A2079,$A$3,Param!$B$10,Param!$C$10,Param!$D$10,Param!$E$10,Param!$B$11,Param!$C$11,Param!$D$11,Param!$E$11)</f>
        <v>81907</v>
      </c>
      <c r="L2079" s="3">
        <f t="shared" si="782"/>
        <v>39.587723537941031</v>
      </c>
      <c r="M2079" s="3">
        <f>tarifest3grenz(A2079,$A$3,Param!$B$10,Param!$C$10,Param!$D$10,Param!$E$10,Param!$B$11,Param!$C$11,Param!$D$11,Param!$E$11)*100</f>
        <v>42</v>
      </c>
      <c r="N2079" s="3">
        <f t="shared" si="783"/>
        <v>67507</v>
      </c>
      <c r="O2079" s="3">
        <f t="shared" si="784"/>
        <v>32.627839536007734</v>
      </c>
      <c r="P2079" s="13">
        <f t="shared" si="774"/>
        <v>144830</v>
      </c>
      <c r="Q2079" s="13">
        <f t="shared" si="785"/>
        <v>0</v>
      </c>
      <c r="R2079" s="13">
        <f>tarifest3(A2079-$K$3,$A$3,Param!$B$10,Param!$C$10,Param!$D$10,Param!$E$10,Param!$B$11,Param!$C$11,Param!$D$11,Param!$E$11)</f>
        <v>73267</v>
      </c>
      <c r="S2079" s="3">
        <f t="shared" si="786"/>
        <v>35.411793136781057</v>
      </c>
      <c r="T2079" s="3">
        <f>IF(A2079&lt;$K$3,$K$2,tarifest3grenz(A2079-$K$3,$A$3,Param!$B$10,Param!$C$10,Param!$D$10,Param!$E$10,Param!$B$11,Param!$C$11,Param!$D$11,Param!$E$11))*100</f>
        <v>42</v>
      </c>
      <c r="U2079" s="3">
        <f>MAX(K2079-tarifest3($K$3,$A$3,Param!$B$10,Param!$C$10,Param!$D$10,Param!$E$10,Param!$B$11,Param!$C$11,Param!$D$11,Param!$E$11),0)</f>
        <v>76677</v>
      </c>
      <c r="V2079" s="3">
        <f t="shared" si="787"/>
        <v>37.059932334461095</v>
      </c>
      <c r="W2079" s="3">
        <f t="shared" si="788"/>
        <v>42</v>
      </c>
      <c r="X2079" s="3">
        <f>soli3grenz(K2079,$A$3,Param!$J$9,Param!$J$10,Param!$J$11)*100</f>
        <v>5.5</v>
      </c>
      <c r="Y2079" s="13">
        <f t="shared" si="775"/>
        <v>76677</v>
      </c>
      <c r="Z2079" s="3">
        <f t="shared" si="789"/>
        <v>37.059932334461095</v>
      </c>
      <c r="AA2079" s="13">
        <f t="shared" si="776"/>
        <v>42</v>
      </c>
      <c r="AB2079" s="13">
        <f t="shared" si="777"/>
        <v>-5149.8500000000058</v>
      </c>
      <c r="AC2079" s="13">
        <f t="shared" si="778"/>
        <v>-2.489052682455295</v>
      </c>
      <c r="AD2079" s="13">
        <f t="shared" si="779"/>
        <v>-2.3099999999999952</v>
      </c>
      <c r="AE2079" s="3">
        <f t="shared" si="780"/>
        <v>0</v>
      </c>
      <c r="AF2079" s="13">
        <f t="shared" si="769"/>
        <v>5149.8500000000058</v>
      </c>
      <c r="AG2079" s="13">
        <f t="shared" si="790"/>
        <v>2.489052682455295</v>
      </c>
      <c r="AH2079" s="13">
        <f t="shared" si="770"/>
        <v>2.489052682455295</v>
      </c>
    </row>
    <row r="2080" spans="1:34" x14ac:dyDescent="0.2">
      <c r="A2080" s="8">
        <f t="shared" si="791"/>
        <v>207000</v>
      </c>
      <c r="B2080" s="9">
        <f t="shared" si="768"/>
        <v>207</v>
      </c>
      <c r="C2080" s="13">
        <f>tarifest3(A2080,$A$3,Param!$B$5,Param!$C$5,Param!$D$5,Param!$E$5,Param!$B$6,Param!$C$6,Param!$D$6,Param!$E$6)</f>
        <v>77603</v>
      </c>
      <c r="D2080" s="3">
        <f t="shared" si="781"/>
        <v>37.489371980676331</v>
      </c>
      <c r="E2080" s="3">
        <f>tarifest3grenz(A2080,$A$3,Param!$B$5,Param!$C$5,Param!$D$5,Param!$E$5,Param!$B$6,Param!$C$6,Param!$D$6,Param!$E$6)*100</f>
        <v>42</v>
      </c>
      <c r="F2080" s="13">
        <f>soli3(C2080,$A$3,Param!$J$4,Param!$J$5,Param!$J$6)</f>
        <v>4268.16</v>
      </c>
      <c r="G2080" s="3">
        <f>soli3grenz(C2080,$A$3,Param!$J$4,Param!$J$5,Param!$J$6)*100</f>
        <v>5.5</v>
      </c>
      <c r="H2080" s="13">
        <f t="shared" si="772"/>
        <v>81871.16</v>
      </c>
      <c r="I2080" s="3">
        <f t="shared" si="771"/>
        <v>39.551285024154595</v>
      </c>
      <c r="J2080" s="13">
        <f t="shared" si="773"/>
        <v>44.309999999999995</v>
      </c>
      <c r="K2080" s="13">
        <f>tarifest3(A2080,$A$3,Param!$B$10,Param!$C$10,Param!$D$10,Param!$E$10,Param!$B$11,Param!$C$11,Param!$D$11,Param!$E$11)</f>
        <v>81949</v>
      </c>
      <c r="L2080" s="3">
        <f t="shared" si="782"/>
        <v>39.588888888888889</v>
      </c>
      <c r="M2080" s="3">
        <f>tarifest3grenz(A2080,$A$3,Param!$B$10,Param!$C$10,Param!$D$10,Param!$E$10,Param!$B$11,Param!$C$11,Param!$D$11,Param!$E$11)*100</f>
        <v>42</v>
      </c>
      <c r="N2080" s="3">
        <f t="shared" si="783"/>
        <v>67549</v>
      </c>
      <c r="O2080" s="3">
        <f t="shared" si="784"/>
        <v>32.632367149758458</v>
      </c>
      <c r="P2080" s="13">
        <f t="shared" si="774"/>
        <v>144900</v>
      </c>
      <c r="Q2080" s="13">
        <f t="shared" si="785"/>
        <v>0</v>
      </c>
      <c r="R2080" s="13">
        <f>tarifest3(A2080-$K$3,$A$3,Param!$B$10,Param!$C$10,Param!$D$10,Param!$E$10,Param!$B$11,Param!$C$11,Param!$D$11,Param!$E$11)</f>
        <v>73309</v>
      </c>
      <c r="S2080" s="3">
        <f t="shared" si="786"/>
        <v>35.41497584541063</v>
      </c>
      <c r="T2080" s="3">
        <f>IF(A2080&lt;$K$3,$K$2,tarifest3grenz(A2080-$K$3,$A$3,Param!$B$10,Param!$C$10,Param!$D$10,Param!$E$10,Param!$B$11,Param!$C$11,Param!$D$11,Param!$E$11))*100</f>
        <v>42</v>
      </c>
      <c r="U2080" s="3">
        <f>MAX(K2080-tarifest3($K$3,$A$3,Param!$B$10,Param!$C$10,Param!$D$10,Param!$E$10,Param!$B$11,Param!$C$11,Param!$D$11,Param!$E$11),0)</f>
        <v>76719</v>
      </c>
      <c r="V2080" s="3">
        <f t="shared" si="787"/>
        <v>37.062318840579714</v>
      </c>
      <c r="W2080" s="3">
        <f t="shared" si="788"/>
        <v>42</v>
      </c>
      <c r="X2080" s="3">
        <f>soli3grenz(K2080,$A$3,Param!$J$9,Param!$J$10,Param!$J$11)*100</f>
        <v>5.5</v>
      </c>
      <c r="Y2080" s="13">
        <f t="shared" si="775"/>
        <v>76719</v>
      </c>
      <c r="Z2080" s="3">
        <f t="shared" si="789"/>
        <v>37.062318840579714</v>
      </c>
      <c r="AA2080" s="13">
        <f t="shared" si="776"/>
        <v>42</v>
      </c>
      <c r="AB2080" s="13">
        <f t="shared" si="777"/>
        <v>-5152.1600000000035</v>
      </c>
      <c r="AC2080" s="13">
        <f t="shared" si="778"/>
        <v>-2.4889661835748811</v>
      </c>
      <c r="AD2080" s="13">
        <f t="shared" si="779"/>
        <v>-2.3099999999999952</v>
      </c>
      <c r="AE2080" s="3">
        <f t="shared" si="780"/>
        <v>0</v>
      </c>
      <c r="AF2080" s="13">
        <f t="shared" si="769"/>
        <v>5152.1600000000035</v>
      </c>
      <c r="AG2080" s="13">
        <f t="shared" si="790"/>
        <v>2.4889661835748811</v>
      </c>
      <c r="AH2080" s="13">
        <f t="shared" si="770"/>
        <v>2.4889661835748811</v>
      </c>
    </row>
    <row r="2081" spans="1:34" x14ac:dyDescent="0.2">
      <c r="A2081" s="8">
        <f t="shared" si="791"/>
        <v>207100</v>
      </c>
      <c r="B2081" s="9">
        <f t="shared" si="768"/>
        <v>207.1</v>
      </c>
      <c r="C2081" s="13">
        <f>tarifest3(A2081,$A$3,Param!$B$5,Param!$C$5,Param!$D$5,Param!$E$5,Param!$B$6,Param!$C$6,Param!$D$6,Param!$E$6)</f>
        <v>77645</v>
      </c>
      <c r="D2081" s="3">
        <f t="shared" si="781"/>
        <v>37.491549975857076</v>
      </c>
      <c r="E2081" s="3">
        <f>tarifest3grenz(A2081,$A$3,Param!$B$5,Param!$C$5,Param!$D$5,Param!$E$5,Param!$B$6,Param!$C$6,Param!$D$6,Param!$E$6)*100</f>
        <v>42</v>
      </c>
      <c r="F2081" s="13">
        <f>soli3(C2081,$A$3,Param!$J$4,Param!$J$5,Param!$J$6)</f>
        <v>4270.47</v>
      </c>
      <c r="G2081" s="3">
        <f>soli3grenz(C2081,$A$3,Param!$J$4,Param!$J$5,Param!$J$6)*100</f>
        <v>5.5</v>
      </c>
      <c r="H2081" s="13">
        <f t="shared" si="772"/>
        <v>81915.47</v>
      </c>
      <c r="I2081" s="3">
        <f t="shared" si="771"/>
        <v>39.553582810236605</v>
      </c>
      <c r="J2081" s="13">
        <f t="shared" si="773"/>
        <v>44.309999999999995</v>
      </c>
      <c r="K2081" s="13">
        <f>tarifest3(A2081,$A$3,Param!$B$10,Param!$C$10,Param!$D$10,Param!$E$10,Param!$B$11,Param!$C$11,Param!$D$11,Param!$E$11)</f>
        <v>81991</v>
      </c>
      <c r="L2081" s="3">
        <f t="shared" si="782"/>
        <v>39.590053114437467</v>
      </c>
      <c r="M2081" s="3">
        <f>tarifest3grenz(A2081,$A$3,Param!$B$10,Param!$C$10,Param!$D$10,Param!$E$10,Param!$B$11,Param!$C$11,Param!$D$11,Param!$E$11)*100</f>
        <v>42</v>
      </c>
      <c r="N2081" s="3">
        <f t="shared" si="783"/>
        <v>67591</v>
      </c>
      <c r="O2081" s="3">
        <f t="shared" si="784"/>
        <v>32.636890391115401</v>
      </c>
      <c r="P2081" s="13">
        <f t="shared" si="774"/>
        <v>144970</v>
      </c>
      <c r="Q2081" s="13">
        <f t="shared" si="785"/>
        <v>0</v>
      </c>
      <c r="R2081" s="13">
        <f>tarifest3(A2081-$K$3,$A$3,Param!$B$10,Param!$C$10,Param!$D$10,Param!$E$10,Param!$B$11,Param!$C$11,Param!$D$11,Param!$E$11)</f>
        <v>73351</v>
      </c>
      <c r="S2081" s="3">
        <f t="shared" si="786"/>
        <v>35.418155480444227</v>
      </c>
      <c r="T2081" s="3">
        <f>IF(A2081&lt;$K$3,$K$2,tarifest3grenz(A2081-$K$3,$A$3,Param!$B$10,Param!$C$10,Param!$D$10,Param!$E$10,Param!$B$11,Param!$C$11,Param!$D$11,Param!$E$11))*100</f>
        <v>42</v>
      </c>
      <c r="U2081" s="3">
        <f>MAX(K2081-tarifest3($K$3,$A$3,Param!$B$10,Param!$C$10,Param!$D$10,Param!$E$10,Param!$B$11,Param!$C$11,Param!$D$11,Param!$E$11),0)</f>
        <v>76761</v>
      </c>
      <c r="V2081" s="3">
        <f t="shared" si="787"/>
        <v>37.064703042008688</v>
      </c>
      <c r="W2081" s="3">
        <f t="shared" si="788"/>
        <v>42</v>
      </c>
      <c r="X2081" s="3">
        <f>soli3grenz(K2081,$A$3,Param!$J$9,Param!$J$10,Param!$J$11)*100</f>
        <v>5.5</v>
      </c>
      <c r="Y2081" s="13">
        <f t="shared" si="775"/>
        <v>76761</v>
      </c>
      <c r="Z2081" s="3">
        <f t="shared" si="789"/>
        <v>37.064703042008688</v>
      </c>
      <c r="AA2081" s="13">
        <f t="shared" si="776"/>
        <v>42</v>
      </c>
      <c r="AB2081" s="13">
        <f t="shared" si="777"/>
        <v>-5154.4700000000012</v>
      </c>
      <c r="AC2081" s="13">
        <f t="shared" si="778"/>
        <v>-2.4888797682279176</v>
      </c>
      <c r="AD2081" s="13">
        <f t="shared" si="779"/>
        <v>-2.3099999999999952</v>
      </c>
      <c r="AE2081" s="3">
        <f t="shared" si="780"/>
        <v>0</v>
      </c>
      <c r="AF2081" s="13">
        <f t="shared" si="769"/>
        <v>5154.4700000000012</v>
      </c>
      <c r="AG2081" s="13">
        <f t="shared" si="790"/>
        <v>2.4888797682279176</v>
      </c>
      <c r="AH2081" s="13">
        <f t="shared" si="770"/>
        <v>2.4888797682279176</v>
      </c>
    </row>
    <row r="2082" spans="1:34" x14ac:dyDescent="0.2">
      <c r="A2082" s="8">
        <f t="shared" si="791"/>
        <v>207200</v>
      </c>
      <c r="B2082" s="9">
        <f t="shared" si="768"/>
        <v>207.2</v>
      </c>
      <c r="C2082" s="13">
        <f>tarifest3(A2082,$A$3,Param!$B$5,Param!$C$5,Param!$D$5,Param!$E$5,Param!$B$6,Param!$C$6,Param!$D$6,Param!$E$6)</f>
        <v>77687</v>
      </c>
      <c r="D2082" s="3">
        <f t="shared" si="781"/>
        <v>37.493725868725868</v>
      </c>
      <c r="E2082" s="3">
        <f>tarifest3grenz(A2082,$A$3,Param!$B$5,Param!$C$5,Param!$D$5,Param!$E$5,Param!$B$6,Param!$C$6,Param!$D$6,Param!$E$6)*100</f>
        <v>42</v>
      </c>
      <c r="F2082" s="13">
        <f>soli3(C2082,$A$3,Param!$J$4,Param!$J$5,Param!$J$6)</f>
        <v>4272.78</v>
      </c>
      <c r="G2082" s="3">
        <f>soli3grenz(C2082,$A$3,Param!$J$4,Param!$J$5,Param!$J$6)*100</f>
        <v>5.5</v>
      </c>
      <c r="H2082" s="13">
        <f t="shared" si="772"/>
        <v>81959.78</v>
      </c>
      <c r="I2082" s="3">
        <f t="shared" si="771"/>
        <v>39.555878378378381</v>
      </c>
      <c r="J2082" s="13">
        <f t="shared" si="773"/>
        <v>44.309999999999995</v>
      </c>
      <c r="K2082" s="13">
        <f>tarifest3(A2082,$A$3,Param!$B$10,Param!$C$10,Param!$D$10,Param!$E$10,Param!$B$11,Param!$C$11,Param!$D$11,Param!$E$11)</f>
        <v>82033</v>
      </c>
      <c r="L2082" s="3">
        <f t="shared" si="782"/>
        <v>39.591216216216218</v>
      </c>
      <c r="M2082" s="3">
        <f>tarifest3grenz(A2082,$A$3,Param!$B$10,Param!$C$10,Param!$D$10,Param!$E$10,Param!$B$11,Param!$C$11,Param!$D$11,Param!$E$11)*100</f>
        <v>42</v>
      </c>
      <c r="N2082" s="3">
        <f t="shared" si="783"/>
        <v>67633</v>
      </c>
      <c r="O2082" s="3">
        <f t="shared" si="784"/>
        <v>32.641409266409269</v>
      </c>
      <c r="P2082" s="13">
        <f t="shared" si="774"/>
        <v>145040</v>
      </c>
      <c r="Q2082" s="13">
        <f t="shared" si="785"/>
        <v>0</v>
      </c>
      <c r="R2082" s="13">
        <f>tarifest3(A2082-$K$3,$A$3,Param!$B$10,Param!$C$10,Param!$D$10,Param!$E$10,Param!$B$11,Param!$C$11,Param!$D$11,Param!$E$11)</f>
        <v>73393</v>
      </c>
      <c r="S2082" s="3">
        <f t="shared" si="786"/>
        <v>35.42133204633204</v>
      </c>
      <c r="T2082" s="3">
        <f>IF(A2082&lt;$K$3,$K$2,tarifest3grenz(A2082-$K$3,$A$3,Param!$B$10,Param!$C$10,Param!$D$10,Param!$E$10,Param!$B$11,Param!$C$11,Param!$D$11,Param!$E$11))*100</f>
        <v>42</v>
      </c>
      <c r="U2082" s="3">
        <f>MAX(K2082-tarifest3($K$3,$A$3,Param!$B$10,Param!$C$10,Param!$D$10,Param!$E$10,Param!$B$11,Param!$C$11,Param!$D$11,Param!$E$11),0)</f>
        <v>76803</v>
      </c>
      <c r="V2082" s="3">
        <f t="shared" si="787"/>
        <v>37.067084942084946</v>
      </c>
      <c r="W2082" s="3">
        <f t="shared" si="788"/>
        <v>42</v>
      </c>
      <c r="X2082" s="3">
        <f>soli3grenz(K2082,$A$3,Param!$J$9,Param!$J$10,Param!$J$11)*100</f>
        <v>5.5</v>
      </c>
      <c r="Y2082" s="13">
        <f t="shared" si="775"/>
        <v>76803</v>
      </c>
      <c r="Z2082" s="3">
        <f t="shared" si="789"/>
        <v>37.067084942084946</v>
      </c>
      <c r="AA2082" s="13">
        <f t="shared" si="776"/>
        <v>42</v>
      </c>
      <c r="AB2082" s="13">
        <f t="shared" si="777"/>
        <v>-5156.7799999999988</v>
      </c>
      <c r="AC2082" s="13">
        <f t="shared" si="778"/>
        <v>-2.4887934362934345</v>
      </c>
      <c r="AD2082" s="13">
        <f t="shared" si="779"/>
        <v>-2.3099999999999952</v>
      </c>
      <c r="AE2082" s="3">
        <f t="shared" si="780"/>
        <v>0</v>
      </c>
      <c r="AF2082" s="13">
        <f t="shared" si="769"/>
        <v>5156.7799999999988</v>
      </c>
      <c r="AG2082" s="13">
        <f t="shared" si="790"/>
        <v>2.4887934362934345</v>
      </c>
      <c r="AH2082" s="13">
        <f t="shared" si="770"/>
        <v>2.4887934362934345</v>
      </c>
    </row>
    <row r="2083" spans="1:34" x14ac:dyDescent="0.2">
      <c r="A2083" s="8">
        <f t="shared" si="791"/>
        <v>207300</v>
      </c>
      <c r="B2083" s="9">
        <f t="shared" si="768"/>
        <v>207.3</v>
      </c>
      <c r="C2083" s="13">
        <f>tarifest3(A2083,$A$3,Param!$B$5,Param!$C$5,Param!$D$5,Param!$E$5,Param!$B$6,Param!$C$6,Param!$D$6,Param!$E$6)</f>
        <v>77729</v>
      </c>
      <c r="D2083" s="3">
        <f t="shared" si="781"/>
        <v>37.495899662325129</v>
      </c>
      <c r="E2083" s="3">
        <f>tarifest3grenz(A2083,$A$3,Param!$B$5,Param!$C$5,Param!$D$5,Param!$E$5,Param!$B$6,Param!$C$6,Param!$D$6,Param!$E$6)*100</f>
        <v>42</v>
      </c>
      <c r="F2083" s="13">
        <f>soli3(C2083,$A$3,Param!$J$4,Param!$J$5,Param!$J$6)</f>
        <v>4275.09</v>
      </c>
      <c r="G2083" s="3">
        <f>soli3grenz(C2083,$A$3,Param!$J$4,Param!$J$5,Param!$J$6)*100</f>
        <v>5.5</v>
      </c>
      <c r="H2083" s="13">
        <f t="shared" si="772"/>
        <v>82004.09</v>
      </c>
      <c r="I2083" s="3">
        <f t="shared" si="771"/>
        <v>39.558171731789677</v>
      </c>
      <c r="J2083" s="13">
        <f t="shared" si="773"/>
        <v>44.309999999999995</v>
      </c>
      <c r="K2083" s="13">
        <f>tarifest3(A2083,$A$3,Param!$B$10,Param!$C$10,Param!$D$10,Param!$E$10,Param!$B$11,Param!$C$11,Param!$D$11,Param!$E$11)</f>
        <v>82075</v>
      </c>
      <c r="L2083" s="3">
        <f t="shared" si="782"/>
        <v>39.592378195851424</v>
      </c>
      <c r="M2083" s="3">
        <f>tarifest3grenz(A2083,$A$3,Param!$B$10,Param!$C$10,Param!$D$10,Param!$E$10,Param!$B$11,Param!$C$11,Param!$D$11,Param!$E$11)*100</f>
        <v>42</v>
      </c>
      <c r="N2083" s="3">
        <f t="shared" si="783"/>
        <v>67675</v>
      </c>
      <c r="O2083" s="3">
        <f t="shared" si="784"/>
        <v>32.645923781958516</v>
      </c>
      <c r="P2083" s="13">
        <f t="shared" si="774"/>
        <v>145110</v>
      </c>
      <c r="Q2083" s="13">
        <f t="shared" si="785"/>
        <v>0</v>
      </c>
      <c r="R2083" s="13">
        <f>tarifest3(A2083-$K$3,$A$3,Param!$B$10,Param!$C$10,Param!$D$10,Param!$E$10,Param!$B$11,Param!$C$11,Param!$D$11,Param!$E$11)</f>
        <v>73435</v>
      </c>
      <c r="S2083" s="3">
        <f t="shared" si="786"/>
        <v>35.424505547515679</v>
      </c>
      <c r="T2083" s="3">
        <f>IF(A2083&lt;$K$3,$K$2,tarifest3grenz(A2083-$K$3,$A$3,Param!$B$10,Param!$C$10,Param!$D$10,Param!$E$10,Param!$B$11,Param!$C$11,Param!$D$11,Param!$E$11))*100</f>
        <v>42</v>
      </c>
      <c r="U2083" s="3">
        <f>MAX(K2083-tarifest3($K$3,$A$3,Param!$B$10,Param!$C$10,Param!$D$10,Param!$E$10,Param!$B$11,Param!$C$11,Param!$D$11,Param!$E$11),0)</f>
        <v>76845</v>
      </c>
      <c r="V2083" s="3">
        <f t="shared" si="787"/>
        <v>37.069464544138931</v>
      </c>
      <c r="W2083" s="3">
        <f t="shared" si="788"/>
        <v>42</v>
      </c>
      <c r="X2083" s="3">
        <f>soli3grenz(K2083,$A$3,Param!$J$9,Param!$J$10,Param!$J$11)*100</f>
        <v>5.5</v>
      </c>
      <c r="Y2083" s="13">
        <f t="shared" si="775"/>
        <v>76845</v>
      </c>
      <c r="Z2083" s="3">
        <f t="shared" si="789"/>
        <v>37.069464544138931</v>
      </c>
      <c r="AA2083" s="13">
        <f t="shared" si="776"/>
        <v>42</v>
      </c>
      <c r="AB2083" s="13">
        <f t="shared" si="777"/>
        <v>-5159.0899999999965</v>
      </c>
      <c r="AC2083" s="13">
        <f t="shared" si="778"/>
        <v>-2.4887071876507463</v>
      </c>
      <c r="AD2083" s="13">
        <f t="shared" si="779"/>
        <v>-2.3099999999999952</v>
      </c>
      <c r="AE2083" s="3">
        <f t="shared" si="780"/>
        <v>0</v>
      </c>
      <c r="AF2083" s="13">
        <f t="shared" si="769"/>
        <v>5159.0899999999965</v>
      </c>
      <c r="AG2083" s="13">
        <f t="shared" si="790"/>
        <v>2.4887071876507463</v>
      </c>
      <c r="AH2083" s="13">
        <f t="shared" si="770"/>
        <v>2.4887071876507463</v>
      </c>
    </row>
    <row r="2084" spans="1:34" x14ac:dyDescent="0.2">
      <c r="A2084" s="8">
        <f t="shared" si="791"/>
        <v>207400</v>
      </c>
      <c r="B2084" s="9">
        <f t="shared" si="768"/>
        <v>207.4</v>
      </c>
      <c r="C2084" s="13">
        <f>tarifest3(A2084,$A$3,Param!$B$5,Param!$C$5,Param!$D$5,Param!$E$5,Param!$B$6,Param!$C$6,Param!$D$6,Param!$E$6)</f>
        <v>77771</v>
      </c>
      <c r="D2084" s="3">
        <f t="shared" si="781"/>
        <v>37.498071359691416</v>
      </c>
      <c r="E2084" s="3">
        <f>tarifest3grenz(A2084,$A$3,Param!$B$5,Param!$C$5,Param!$D$5,Param!$E$5,Param!$B$6,Param!$C$6,Param!$D$6,Param!$E$6)*100</f>
        <v>42</v>
      </c>
      <c r="F2084" s="13">
        <f>soli3(C2084,$A$3,Param!$J$4,Param!$J$5,Param!$J$6)</f>
        <v>4277.3999999999996</v>
      </c>
      <c r="G2084" s="3">
        <f>soli3grenz(C2084,$A$3,Param!$J$4,Param!$J$5,Param!$J$6)*100</f>
        <v>5.5</v>
      </c>
      <c r="H2084" s="13">
        <f t="shared" si="772"/>
        <v>82048.399999999994</v>
      </c>
      <c r="I2084" s="3">
        <f t="shared" si="771"/>
        <v>39.560462873674055</v>
      </c>
      <c r="J2084" s="13">
        <f t="shared" si="773"/>
        <v>44.309999999999995</v>
      </c>
      <c r="K2084" s="13">
        <f>tarifest3(A2084,$A$3,Param!$B$10,Param!$C$10,Param!$D$10,Param!$E$10,Param!$B$11,Param!$C$11,Param!$D$11,Param!$E$11)</f>
        <v>82117</v>
      </c>
      <c r="L2084" s="3">
        <f t="shared" si="782"/>
        <v>39.59353905496625</v>
      </c>
      <c r="M2084" s="3">
        <f>tarifest3grenz(A2084,$A$3,Param!$B$10,Param!$C$10,Param!$D$10,Param!$E$10,Param!$B$11,Param!$C$11,Param!$D$11,Param!$E$11)*100</f>
        <v>42</v>
      </c>
      <c r="N2084" s="3">
        <f t="shared" si="783"/>
        <v>67717</v>
      </c>
      <c r="O2084" s="3">
        <f t="shared" si="784"/>
        <v>32.650433944069427</v>
      </c>
      <c r="P2084" s="13">
        <f t="shared" si="774"/>
        <v>145180</v>
      </c>
      <c r="Q2084" s="13">
        <f t="shared" si="785"/>
        <v>0</v>
      </c>
      <c r="R2084" s="13">
        <f>tarifest3(A2084-$K$3,$A$3,Param!$B$10,Param!$C$10,Param!$D$10,Param!$E$10,Param!$B$11,Param!$C$11,Param!$D$11,Param!$E$11)</f>
        <v>73477</v>
      </c>
      <c r="S2084" s="3">
        <f t="shared" si="786"/>
        <v>35.427675988428156</v>
      </c>
      <c r="T2084" s="3">
        <f>IF(A2084&lt;$K$3,$K$2,tarifest3grenz(A2084-$K$3,$A$3,Param!$B$10,Param!$C$10,Param!$D$10,Param!$E$10,Param!$B$11,Param!$C$11,Param!$D$11,Param!$E$11))*100</f>
        <v>42</v>
      </c>
      <c r="U2084" s="3">
        <f>MAX(K2084-tarifest3($K$3,$A$3,Param!$B$10,Param!$C$10,Param!$D$10,Param!$E$10,Param!$B$11,Param!$C$11,Param!$D$11,Param!$E$11),0)</f>
        <v>76887</v>
      </c>
      <c r="V2084" s="3">
        <f t="shared" si="787"/>
        <v>37.071841851494696</v>
      </c>
      <c r="W2084" s="3">
        <f t="shared" si="788"/>
        <v>42</v>
      </c>
      <c r="X2084" s="3">
        <f>soli3grenz(K2084,$A$3,Param!$J$9,Param!$J$10,Param!$J$11)*100</f>
        <v>5.5</v>
      </c>
      <c r="Y2084" s="13">
        <f t="shared" si="775"/>
        <v>76887</v>
      </c>
      <c r="Z2084" s="3">
        <f t="shared" si="789"/>
        <v>37.071841851494696</v>
      </c>
      <c r="AA2084" s="13">
        <f t="shared" si="776"/>
        <v>42</v>
      </c>
      <c r="AB2084" s="13">
        <f t="shared" si="777"/>
        <v>-5161.3999999999942</v>
      </c>
      <c r="AC2084" s="13">
        <f t="shared" si="778"/>
        <v>-2.488621022179359</v>
      </c>
      <c r="AD2084" s="13">
        <f t="shared" si="779"/>
        <v>-2.3099999999999952</v>
      </c>
      <c r="AE2084" s="3">
        <f t="shared" si="780"/>
        <v>0</v>
      </c>
      <c r="AF2084" s="13">
        <f t="shared" si="769"/>
        <v>5161.3999999999942</v>
      </c>
      <c r="AG2084" s="13">
        <f t="shared" si="790"/>
        <v>2.488621022179359</v>
      </c>
      <c r="AH2084" s="13">
        <f t="shared" si="770"/>
        <v>2.488621022179359</v>
      </c>
    </row>
    <row r="2085" spans="1:34" x14ac:dyDescent="0.2">
      <c r="A2085" s="8">
        <f t="shared" si="791"/>
        <v>207500</v>
      </c>
      <c r="B2085" s="9">
        <f t="shared" si="768"/>
        <v>207.5</v>
      </c>
      <c r="C2085" s="13">
        <f>tarifest3(A2085,$A$3,Param!$B$5,Param!$C$5,Param!$D$5,Param!$E$5,Param!$B$6,Param!$C$6,Param!$D$6,Param!$E$6)</f>
        <v>77813</v>
      </c>
      <c r="D2085" s="3">
        <f t="shared" si="781"/>
        <v>37.500240963855418</v>
      </c>
      <c r="E2085" s="3">
        <f>tarifest3grenz(A2085,$A$3,Param!$B$5,Param!$C$5,Param!$D$5,Param!$E$5,Param!$B$6,Param!$C$6,Param!$D$6,Param!$E$6)*100</f>
        <v>42</v>
      </c>
      <c r="F2085" s="13">
        <f>soli3(C2085,$A$3,Param!$J$4,Param!$J$5,Param!$J$6)</f>
        <v>4279.71</v>
      </c>
      <c r="G2085" s="3">
        <f>soli3grenz(C2085,$A$3,Param!$J$4,Param!$J$5,Param!$J$6)*100</f>
        <v>5.5</v>
      </c>
      <c r="H2085" s="13">
        <f t="shared" si="772"/>
        <v>82092.710000000006</v>
      </c>
      <c r="I2085" s="3">
        <f t="shared" si="771"/>
        <v>39.562751807228921</v>
      </c>
      <c r="J2085" s="13">
        <f t="shared" si="773"/>
        <v>44.309999999999995</v>
      </c>
      <c r="K2085" s="13">
        <f>tarifest3(A2085,$A$3,Param!$B$10,Param!$C$10,Param!$D$10,Param!$E$10,Param!$B$11,Param!$C$11,Param!$D$11,Param!$E$11)</f>
        <v>82159</v>
      </c>
      <c r="L2085" s="3">
        <f t="shared" si="782"/>
        <v>39.594698795180719</v>
      </c>
      <c r="M2085" s="3">
        <f>tarifest3grenz(A2085,$A$3,Param!$B$10,Param!$C$10,Param!$D$10,Param!$E$10,Param!$B$11,Param!$C$11,Param!$D$11,Param!$E$11)*100</f>
        <v>42</v>
      </c>
      <c r="N2085" s="3">
        <f t="shared" si="783"/>
        <v>67759</v>
      </c>
      <c r="O2085" s="3">
        <f t="shared" si="784"/>
        <v>32.654939759036147</v>
      </c>
      <c r="P2085" s="13">
        <f t="shared" si="774"/>
        <v>145250</v>
      </c>
      <c r="Q2085" s="13">
        <f t="shared" si="785"/>
        <v>0</v>
      </c>
      <c r="R2085" s="13">
        <f>tarifest3(A2085-$K$3,$A$3,Param!$B$10,Param!$C$10,Param!$D$10,Param!$E$10,Param!$B$11,Param!$C$11,Param!$D$11,Param!$E$11)</f>
        <v>73519</v>
      </c>
      <c r="S2085" s="3">
        <f t="shared" si="786"/>
        <v>35.430843373493978</v>
      </c>
      <c r="T2085" s="3">
        <f>IF(A2085&lt;$K$3,$K$2,tarifest3grenz(A2085-$K$3,$A$3,Param!$B$10,Param!$C$10,Param!$D$10,Param!$E$10,Param!$B$11,Param!$C$11,Param!$D$11,Param!$E$11))*100</f>
        <v>42</v>
      </c>
      <c r="U2085" s="3">
        <f>MAX(K2085-tarifest3($K$3,$A$3,Param!$B$10,Param!$C$10,Param!$D$10,Param!$E$10,Param!$B$11,Param!$C$11,Param!$D$11,Param!$E$11),0)</f>
        <v>76929</v>
      </c>
      <c r="V2085" s="3">
        <f t="shared" si="787"/>
        <v>37.074216867469879</v>
      </c>
      <c r="W2085" s="3">
        <f t="shared" si="788"/>
        <v>42</v>
      </c>
      <c r="X2085" s="3">
        <f>soli3grenz(K2085,$A$3,Param!$J$9,Param!$J$10,Param!$J$11)*100</f>
        <v>5.5</v>
      </c>
      <c r="Y2085" s="13">
        <f t="shared" si="775"/>
        <v>76929</v>
      </c>
      <c r="Z2085" s="3">
        <f t="shared" si="789"/>
        <v>37.074216867469879</v>
      </c>
      <c r="AA2085" s="13">
        <f t="shared" si="776"/>
        <v>42</v>
      </c>
      <c r="AB2085" s="13">
        <f t="shared" si="777"/>
        <v>-5163.7100000000064</v>
      </c>
      <c r="AC2085" s="13">
        <f t="shared" si="778"/>
        <v>-2.4885349397590417</v>
      </c>
      <c r="AD2085" s="13">
        <f t="shared" si="779"/>
        <v>-2.3099999999999952</v>
      </c>
      <c r="AE2085" s="3">
        <f t="shared" si="780"/>
        <v>0</v>
      </c>
      <c r="AF2085" s="13">
        <f t="shared" si="769"/>
        <v>5163.7100000000064</v>
      </c>
      <c r="AG2085" s="13">
        <f t="shared" si="790"/>
        <v>2.4885349397590417</v>
      </c>
      <c r="AH2085" s="13">
        <f t="shared" si="770"/>
        <v>2.4885349397590417</v>
      </c>
    </row>
    <row r="2086" spans="1:34" x14ac:dyDescent="0.2">
      <c r="A2086" s="8">
        <f t="shared" si="791"/>
        <v>207600</v>
      </c>
      <c r="B2086" s="9">
        <f t="shared" si="768"/>
        <v>207.6</v>
      </c>
      <c r="C2086" s="13">
        <f>tarifest3(A2086,$A$3,Param!$B$5,Param!$C$5,Param!$D$5,Param!$E$5,Param!$B$6,Param!$C$6,Param!$D$6,Param!$E$6)</f>
        <v>77855</v>
      </c>
      <c r="D2086" s="3">
        <f t="shared" si="781"/>
        <v>37.502408477842003</v>
      </c>
      <c r="E2086" s="3">
        <f>tarifest3grenz(A2086,$A$3,Param!$B$5,Param!$C$5,Param!$D$5,Param!$E$5,Param!$B$6,Param!$C$6,Param!$D$6,Param!$E$6)*100</f>
        <v>42</v>
      </c>
      <c r="F2086" s="13">
        <f>soli3(C2086,$A$3,Param!$J$4,Param!$J$5,Param!$J$6)</f>
        <v>4282.0200000000004</v>
      </c>
      <c r="G2086" s="3">
        <f>soli3grenz(C2086,$A$3,Param!$J$4,Param!$J$5,Param!$J$6)*100</f>
        <v>5.5</v>
      </c>
      <c r="H2086" s="13">
        <f t="shared" si="772"/>
        <v>82137.02</v>
      </c>
      <c r="I2086" s="3">
        <f t="shared" si="771"/>
        <v>39.565038535645478</v>
      </c>
      <c r="J2086" s="13">
        <f t="shared" si="773"/>
        <v>44.309999999999995</v>
      </c>
      <c r="K2086" s="13">
        <f>tarifest3(A2086,$A$3,Param!$B$10,Param!$C$10,Param!$D$10,Param!$E$10,Param!$B$11,Param!$C$11,Param!$D$11,Param!$E$11)</f>
        <v>82201</v>
      </c>
      <c r="L2086" s="3">
        <f t="shared" si="782"/>
        <v>39.595857418111748</v>
      </c>
      <c r="M2086" s="3">
        <f>tarifest3grenz(A2086,$A$3,Param!$B$10,Param!$C$10,Param!$D$10,Param!$E$10,Param!$B$11,Param!$C$11,Param!$D$11,Param!$E$11)*100</f>
        <v>42</v>
      </c>
      <c r="N2086" s="3">
        <f t="shared" si="783"/>
        <v>67801</v>
      </c>
      <c r="O2086" s="3">
        <f t="shared" si="784"/>
        <v>32.659441233140655</v>
      </c>
      <c r="P2086" s="13">
        <f t="shared" si="774"/>
        <v>145320</v>
      </c>
      <c r="Q2086" s="13">
        <f t="shared" si="785"/>
        <v>0</v>
      </c>
      <c r="R2086" s="13">
        <f>tarifest3(A2086-$K$3,$A$3,Param!$B$10,Param!$C$10,Param!$D$10,Param!$E$10,Param!$B$11,Param!$C$11,Param!$D$11,Param!$E$11)</f>
        <v>73561</v>
      </c>
      <c r="S2086" s="3">
        <f t="shared" si="786"/>
        <v>35.434007707129098</v>
      </c>
      <c r="T2086" s="3">
        <f>IF(A2086&lt;$K$3,$K$2,tarifest3grenz(A2086-$K$3,$A$3,Param!$B$10,Param!$C$10,Param!$D$10,Param!$E$10,Param!$B$11,Param!$C$11,Param!$D$11,Param!$E$11))*100</f>
        <v>42</v>
      </c>
      <c r="U2086" s="3">
        <f>MAX(K2086-tarifest3($K$3,$A$3,Param!$B$10,Param!$C$10,Param!$D$10,Param!$E$10,Param!$B$11,Param!$C$11,Param!$D$11,Param!$E$11),0)</f>
        <v>76971</v>
      </c>
      <c r="V2086" s="3">
        <f t="shared" si="787"/>
        <v>37.076589595375722</v>
      </c>
      <c r="W2086" s="3">
        <f t="shared" si="788"/>
        <v>42</v>
      </c>
      <c r="X2086" s="3">
        <f>soli3grenz(K2086,$A$3,Param!$J$9,Param!$J$10,Param!$J$11)*100</f>
        <v>5.5</v>
      </c>
      <c r="Y2086" s="13">
        <f t="shared" si="775"/>
        <v>76971</v>
      </c>
      <c r="Z2086" s="3">
        <f t="shared" si="789"/>
        <v>37.076589595375722</v>
      </c>
      <c r="AA2086" s="13">
        <f t="shared" si="776"/>
        <v>42</v>
      </c>
      <c r="AB2086" s="13">
        <f t="shared" si="777"/>
        <v>-5166.0200000000041</v>
      </c>
      <c r="AC2086" s="13">
        <f t="shared" si="778"/>
        <v>-2.4884489402697554</v>
      </c>
      <c r="AD2086" s="13">
        <f t="shared" si="779"/>
        <v>-2.3099999999999952</v>
      </c>
      <c r="AE2086" s="3">
        <f t="shared" si="780"/>
        <v>0</v>
      </c>
      <c r="AF2086" s="13">
        <f t="shared" si="769"/>
        <v>5166.0200000000041</v>
      </c>
      <c r="AG2086" s="13">
        <f t="shared" si="790"/>
        <v>2.4884489402697554</v>
      </c>
      <c r="AH2086" s="13">
        <f t="shared" si="770"/>
        <v>2.4884489402697554</v>
      </c>
    </row>
    <row r="2087" spans="1:34" x14ac:dyDescent="0.2">
      <c r="A2087" s="8">
        <f t="shared" si="791"/>
        <v>207700</v>
      </c>
      <c r="B2087" s="9">
        <f t="shared" si="768"/>
        <v>207.7</v>
      </c>
      <c r="C2087" s="13">
        <f>tarifest3(A2087,$A$3,Param!$B$5,Param!$C$5,Param!$D$5,Param!$E$5,Param!$B$6,Param!$C$6,Param!$D$6,Param!$E$6)</f>
        <v>77897</v>
      </c>
      <c r="D2087" s="3">
        <f t="shared" si="781"/>
        <v>37.504573904670195</v>
      </c>
      <c r="E2087" s="3">
        <f>tarifest3grenz(A2087,$A$3,Param!$B$5,Param!$C$5,Param!$D$5,Param!$E$5,Param!$B$6,Param!$C$6,Param!$D$6,Param!$E$6)*100</f>
        <v>42</v>
      </c>
      <c r="F2087" s="13">
        <f>soli3(C2087,$A$3,Param!$J$4,Param!$J$5,Param!$J$6)</f>
        <v>4284.33</v>
      </c>
      <c r="G2087" s="3">
        <f>soli3grenz(C2087,$A$3,Param!$J$4,Param!$J$5,Param!$J$6)*100</f>
        <v>5.5</v>
      </c>
      <c r="H2087" s="13">
        <f t="shared" si="772"/>
        <v>82181.33</v>
      </c>
      <c r="I2087" s="3">
        <f t="shared" si="771"/>
        <v>39.567323062108812</v>
      </c>
      <c r="J2087" s="13">
        <f t="shared" si="773"/>
        <v>44.309999999999995</v>
      </c>
      <c r="K2087" s="13">
        <f>tarifest3(A2087,$A$3,Param!$B$10,Param!$C$10,Param!$D$10,Param!$E$10,Param!$B$11,Param!$C$11,Param!$D$11,Param!$E$11)</f>
        <v>82243</v>
      </c>
      <c r="L2087" s="3">
        <f t="shared" si="782"/>
        <v>39.597014925373138</v>
      </c>
      <c r="M2087" s="3">
        <f>tarifest3grenz(A2087,$A$3,Param!$B$10,Param!$C$10,Param!$D$10,Param!$E$10,Param!$B$11,Param!$C$11,Param!$D$11,Param!$E$11)*100</f>
        <v>42</v>
      </c>
      <c r="N2087" s="3">
        <f t="shared" si="783"/>
        <v>67843</v>
      </c>
      <c r="O2087" s="3">
        <f t="shared" si="784"/>
        <v>32.663938372652865</v>
      </c>
      <c r="P2087" s="13">
        <f t="shared" si="774"/>
        <v>145390</v>
      </c>
      <c r="Q2087" s="13">
        <f t="shared" si="785"/>
        <v>0</v>
      </c>
      <c r="R2087" s="13">
        <f>tarifest3(A2087-$K$3,$A$3,Param!$B$10,Param!$C$10,Param!$D$10,Param!$E$10,Param!$B$11,Param!$C$11,Param!$D$11,Param!$E$11)</f>
        <v>73603</v>
      </c>
      <c r="S2087" s="3">
        <f t="shared" si="786"/>
        <v>35.437168993740976</v>
      </c>
      <c r="T2087" s="3">
        <f>IF(A2087&lt;$K$3,$K$2,tarifest3grenz(A2087-$K$3,$A$3,Param!$B$10,Param!$C$10,Param!$D$10,Param!$E$10,Param!$B$11,Param!$C$11,Param!$D$11,Param!$E$11))*100</f>
        <v>42</v>
      </c>
      <c r="U2087" s="3">
        <f>MAX(K2087-tarifest3($K$3,$A$3,Param!$B$10,Param!$C$10,Param!$D$10,Param!$E$10,Param!$B$11,Param!$C$11,Param!$D$11,Param!$E$11),0)</f>
        <v>77013</v>
      </c>
      <c r="V2087" s="3">
        <f t="shared" si="787"/>
        <v>37.078960038517089</v>
      </c>
      <c r="W2087" s="3">
        <f t="shared" si="788"/>
        <v>42</v>
      </c>
      <c r="X2087" s="3">
        <f>soli3grenz(K2087,$A$3,Param!$J$9,Param!$J$10,Param!$J$11)*100</f>
        <v>5.5</v>
      </c>
      <c r="Y2087" s="13">
        <f t="shared" si="775"/>
        <v>77013</v>
      </c>
      <c r="Z2087" s="3">
        <f t="shared" si="789"/>
        <v>37.078960038517089</v>
      </c>
      <c r="AA2087" s="13">
        <f t="shared" si="776"/>
        <v>42</v>
      </c>
      <c r="AB2087" s="13">
        <f t="shared" si="777"/>
        <v>-5168.3300000000017</v>
      </c>
      <c r="AC2087" s="13">
        <f t="shared" si="778"/>
        <v>-2.4883630235917238</v>
      </c>
      <c r="AD2087" s="13">
        <f t="shared" si="779"/>
        <v>-2.3099999999999952</v>
      </c>
      <c r="AE2087" s="3">
        <f t="shared" si="780"/>
        <v>0</v>
      </c>
      <c r="AF2087" s="13">
        <f t="shared" si="769"/>
        <v>5168.3300000000017</v>
      </c>
      <c r="AG2087" s="13">
        <f t="shared" si="790"/>
        <v>2.4883630235917238</v>
      </c>
      <c r="AH2087" s="13">
        <f t="shared" si="770"/>
        <v>2.4883630235917238</v>
      </c>
    </row>
    <row r="2088" spans="1:34" x14ac:dyDescent="0.2">
      <c r="A2088" s="8">
        <f t="shared" si="791"/>
        <v>207800</v>
      </c>
      <c r="B2088" s="9">
        <f t="shared" si="768"/>
        <v>207.8</v>
      </c>
      <c r="C2088" s="13">
        <f>tarifest3(A2088,$A$3,Param!$B$5,Param!$C$5,Param!$D$5,Param!$E$5,Param!$B$6,Param!$C$6,Param!$D$6,Param!$E$6)</f>
        <v>77939</v>
      </c>
      <c r="D2088" s="3">
        <f t="shared" si="781"/>
        <v>37.506737247353222</v>
      </c>
      <c r="E2088" s="3">
        <f>tarifest3grenz(A2088,$A$3,Param!$B$5,Param!$C$5,Param!$D$5,Param!$E$5,Param!$B$6,Param!$C$6,Param!$D$6,Param!$E$6)*100</f>
        <v>42</v>
      </c>
      <c r="F2088" s="13">
        <f>soli3(C2088,$A$3,Param!$J$4,Param!$J$5,Param!$J$6)</f>
        <v>4286.6400000000003</v>
      </c>
      <c r="G2088" s="3">
        <f>soli3grenz(C2088,$A$3,Param!$J$4,Param!$J$5,Param!$J$6)*100</f>
        <v>5.5</v>
      </c>
      <c r="H2088" s="13">
        <f t="shared" si="772"/>
        <v>82225.64</v>
      </c>
      <c r="I2088" s="3">
        <f t="shared" si="771"/>
        <v>39.569605389797886</v>
      </c>
      <c r="J2088" s="13">
        <f t="shared" si="773"/>
        <v>44.309999999999995</v>
      </c>
      <c r="K2088" s="13">
        <f>tarifest3(A2088,$A$3,Param!$B$10,Param!$C$10,Param!$D$10,Param!$E$10,Param!$B$11,Param!$C$11,Param!$D$11,Param!$E$11)</f>
        <v>82285</v>
      </c>
      <c r="L2088" s="3">
        <f t="shared" si="782"/>
        <v>39.598171318575552</v>
      </c>
      <c r="M2088" s="3">
        <f>tarifest3grenz(A2088,$A$3,Param!$B$10,Param!$C$10,Param!$D$10,Param!$E$10,Param!$B$11,Param!$C$11,Param!$D$11,Param!$E$11)*100</f>
        <v>42</v>
      </c>
      <c r="N2088" s="3">
        <f t="shared" si="783"/>
        <v>67885</v>
      </c>
      <c r="O2088" s="3">
        <f t="shared" si="784"/>
        <v>32.668431183830606</v>
      </c>
      <c r="P2088" s="13">
        <f t="shared" si="774"/>
        <v>145460</v>
      </c>
      <c r="Q2088" s="13">
        <f t="shared" si="785"/>
        <v>0</v>
      </c>
      <c r="R2088" s="13">
        <f>tarifest3(A2088-$K$3,$A$3,Param!$B$10,Param!$C$10,Param!$D$10,Param!$E$10,Param!$B$11,Param!$C$11,Param!$D$11,Param!$E$11)</f>
        <v>73645</v>
      </c>
      <c r="S2088" s="3">
        <f t="shared" si="786"/>
        <v>35.440327237728589</v>
      </c>
      <c r="T2088" s="3">
        <f>IF(A2088&lt;$K$3,$K$2,tarifest3grenz(A2088-$K$3,$A$3,Param!$B$10,Param!$C$10,Param!$D$10,Param!$E$10,Param!$B$11,Param!$C$11,Param!$D$11,Param!$E$11))*100</f>
        <v>42</v>
      </c>
      <c r="U2088" s="3">
        <f>MAX(K2088-tarifest3($K$3,$A$3,Param!$B$10,Param!$C$10,Param!$D$10,Param!$E$10,Param!$B$11,Param!$C$11,Param!$D$11,Param!$E$11),0)</f>
        <v>77055</v>
      </c>
      <c r="V2088" s="3">
        <f t="shared" si="787"/>
        <v>37.081328200192495</v>
      </c>
      <c r="W2088" s="3">
        <f t="shared" si="788"/>
        <v>42</v>
      </c>
      <c r="X2088" s="3">
        <f>soli3grenz(K2088,$A$3,Param!$J$9,Param!$J$10,Param!$J$11)*100</f>
        <v>5.5</v>
      </c>
      <c r="Y2088" s="13">
        <f t="shared" si="775"/>
        <v>77055</v>
      </c>
      <c r="Z2088" s="3">
        <f t="shared" si="789"/>
        <v>37.081328200192495</v>
      </c>
      <c r="AA2088" s="13">
        <f t="shared" si="776"/>
        <v>42</v>
      </c>
      <c r="AB2088" s="13">
        <f t="shared" si="777"/>
        <v>-5170.6399999999994</v>
      </c>
      <c r="AC2088" s="13">
        <f t="shared" si="778"/>
        <v>-2.488277189605391</v>
      </c>
      <c r="AD2088" s="13">
        <f t="shared" si="779"/>
        <v>-2.3099999999999952</v>
      </c>
      <c r="AE2088" s="3">
        <f t="shared" si="780"/>
        <v>0</v>
      </c>
      <c r="AF2088" s="13">
        <f t="shared" si="769"/>
        <v>5170.6399999999994</v>
      </c>
      <c r="AG2088" s="13">
        <f t="shared" si="790"/>
        <v>2.488277189605391</v>
      </c>
      <c r="AH2088" s="13">
        <f t="shared" si="770"/>
        <v>2.488277189605391</v>
      </c>
    </row>
    <row r="2089" spans="1:34" x14ac:dyDescent="0.2">
      <c r="A2089" s="8">
        <f t="shared" si="791"/>
        <v>207900</v>
      </c>
      <c r="B2089" s="9">
        <f t="shared" si="768"/>
        <v>207.9</v>
      </c>
      <c r="C2089" s="13">
        <f>tarifest3(A2089,$A$3,Param!$B$5,Param!$C$5,Param!$D$5,Param!$E$5,Param!$B$6,Param!$C$6,Param!$D$6,Param!$E$6)</f>
        <v>77981</v>
      </c>
      <c r="D2089" s="3">
        <f t="shared" si="781"/>
        <v>37.508898508898511</v>
      </c>
      <c r="E2089" s="3">
        <f>tarifest3grenz(A2089,$A$3,Param!$B$5,Param!$C$5,Param!$D$5,Param!$E$5,Param!$B$6,Param!$C$6,Param!$D$6,Param!$E$6)*100</f>
        <v>42</v>
      </c>
      <c r="F2089" s="13">
        <f>soli3(C2089,$A$3,Param!$J$4,Param!$J$5,Param!$J$6)</f>
        <v>4288.95</v>
      </c>
      <c r="G2089" s="3">
        <f>soli3grenz(C2089,$A$3,Param!$J$4,Param!$J$5,Param!$J$6)*100</f>
        <v>5.5</v>
      </c>
      <c r="H2089" s="13">
        <f t="shared" si="772"/>
        <v>82269.95</v>
      </c>
      <c r="I2089" s="3">
        <f t="shared" si="771"/>
        <v>39.57188552188552</v>
      </c>
      <c r="J2089" s="13">
        <f t="shared" si="773"/>
        <v>44.309999999999995</v>
      </c>
      <c r="K2089" s="13">
        <f>tarifest3(A2089,$A$3,Param!$B$10,Param!$C$10,Param!$D$10,Param!$E$10,Param!$B$11,Param!$C$11,Param!$D$11,Param!$E$11)</f>
        <v>82327</v>
      </c>
      <c r="L2089" s="3">
        <f t="shared" si="782"/>
        <v>39.599326599326602</v>
      </c>
      <c r="M2089" s="3">
        <f>tarifest3grenz(A2089,$A$3,Param!$B$10,Param!$C$10,Param!$D$10,Param!$E$10,Param!$B$11,Param!$C$11,Param!$D$11,Param!$E$11)*100</f>
        <v>42</v>
      </c>
      <c r="N2089" s="3">
        <f t="shared" si="783"/>
        <v>67927</v>
      </c>
      <c r="O2089" s="3">
        <f t="shared" si="784"/>
        <v>32.672919672919669</v>
      </c>
      <c r="P2089" s="13">
        <f t="shared" si="774"/>
        <v>145530</v>
      </c>
      <c r="Q2089" s="13">
        <f t="shared" si="785"/>
        <v>0</v>
      </c>
      <c r="R2089" s="13">
        <f>tarifest3(A2089-$K$3,$A$3,Param!$B$10,Param!$C$10,Param!$D$10,Param!$E$10,Param!$B$11,Param!$C$11,Param!$D$11,Param!$E$11)</f>
        <v>73687</v>
      </c>
      <c r="S2089" s="3">
        <f t="shared" si="786"/>
        <v>35.443482443482445</v>
      </c>
      <c r="T2089" s="3">
        <f>IF(A2089&lt;$K$3,$K$2,tarifest3grenz(A2089-$K$3,$A$3,Param!$B$10,Param!$C$10,Param!$D$10,Param!$E$10,Param!$B$11,Param!$C$11,Param!$D$11,Param!$E$11))*100</f>
        <v>42</v>
      </c>
      <c r="U2089" s="3">
        <f>MAX(K2089-tarifest3($K$3,$A$3,Param!$B$10,Param!$C$10,Param!$D$10,Param!$E$10,Param!$B$11,Param!$C$11,Param!$D$11,Param!$E$11),0)</f>
        <v>77097</v>
      </c>
      <c r="V2089" s="3">
        <f t="shared" si="787"/>
        <v>37.083694083694084</v>
      </c>
      <c r="W2089" s="3">
        <f t="shared" si="788"/>
        <v>42</v>
      </c>
      <c r="X2089" s="3">
        <f>soli3grenz(K2089,$A$3,Param!$J$9,Param!$J$10,Param!$J$11)*100</f>
        <v>5.5</v>
      </c>
      <c r="Y2089" s="13">
        <f t="shared" si="775"/>
        <v>77097</v>
      </c>
      <c r="Z2089" s="3">
        <f t="shared" si="789"/>
        <v>37.083694083694084</v>
      </c>
      <c r="AA2089" s="13">
        <f t="shared" si="776"/>
        <v>42</v>
      </c>
      <c r="AB2089" s="13">
        <f t="shared" si="777"/>
        <v>-5172.9499999999971</v>
      </c>
      <c r="AC2089" s="13">
        <f t="shared" si="778"/>
        <v>-2.4881914381914356</v>
      </c>
      <c r="AD2089" s="13">
        <f t="shared" si="779"/>
        <v>-2.3099999999999952</v>
      </c>
      <c r="AE2089" s="3">
        <f t="shared" si="780"/>
        <v>0</v>
      </c>
      <c r="AF2089" s="13">
        <f t="shared" si="769"/>
        <v>5172.9499999999971</v>
      </c>
      <c r="AG2089" s="13">
        <f t="shared" si="790"/>
        <v>2.4881914381914356</v>
      </c>
      <c r="AH2089" s="13">
        <f t="shared" si="770"/>
        <v>2.4881914381914356</v>
      </c>
    </row>
    <row r="2090" spans="1:34" x14ac:dyDescent="0.2">
      <c r="A2090" s="8">
        <f t="shared" si="791"/>
        <v>208000</v>
      </c>
      <c r="B2090" s="9">
        <f t="shared" si="768"/>
        <v>208</v>
      </c>
      <c r="C2090" s="13">
        <f>tarifest3(A2090,$A$3,Param!$B$5,Param!$C$5,Param!$D$5,Param!$E$5,Param!$B$6,Param!$C$6,Param!$D$6,Param!$E$6)</f>
        <v>78023</v>
      </c>
      <c r="D2090" s="3">
        <f t="shared" si="781"/>
        <v>37.511057692307695</v>
      </c>
      <c r="E2090" s="3">
        <f>tarifest3grenz(A2090,$A$3,Param!$B$5,Param!$C$5,Param!$D$5,Param!$E$5,Param!$B$6,Param!$C$6,Param!$D$6,Param!$E$6)*100</f>
        <v>42</v>
      </c>
      <c r="F2090" s="13">
        <f>soli3(C2090,$A$3,Param!$J$4,Param!$J$5,Param!$J$6)</f>
        <v>4291.26</v>
      </c>
      <c r="G2090" s="3">
        <f>soli3grenz(C2090,$A$3,Param!$J$4,Param!$J$5,Param!$J$6)*100</f>
        <v>5.5</v>
      </c>
      <c r="H2090" s="13">
        <f t="shared" si="772"/>
        <v>82314.259999999995</v>
      </c>
      <c r="I2090" s="3">
        <f t="shared" si="771"/>
        <v>39.574163461538461</v>
      </c>
      <c r="J2090" s="13">
        <f t="shared" si="773"/>
        <v>44.309999999999995</v>
      </c>
      <c r="K2090" s="13">
        <f>tarifest3(A2090,$A$3,Param!$B$10,Param!$C$10,Param!$D$10,Param!$E$10,Param!$B$11,Param!$C$11,Param!$D$11,Param!$E$11)</f>
        <v>82369</v>
      </c>
      <c r="L2090" s="3">
        <f t="shared" si="782"/>
        <v>39.600480769230764</v>
      </c>
      <c r="M2090" s="3">
        <f>tarifest3grenz(A2090,$A$3,Param!$B$10,Param!$C$10,Param!$D$10,Param!$E$10,Param!$B$11,Param!$C$11,Param!$D$11,Param!$E$11)*100</f>
        <v>42</v>
      </c>
      <c r="N2090" s="3">
        <f t="shared" si="783"/>
        <v>67969</v>
      </c>
      <c r="O2090" s="3">
        <f t="shared" si="784"/>
        <v>32.677403846153844</v>
      </c>
      <c r="P2090" s="13">
        <f t="shared" si="774"/>
        <v>145600</v>
      </c>
      <c r="Q2090" s="13">
        <f t="shared" si="785"/>
        <v>0</v>
      </c>
      <c r="R2090" s="13">
        <f>tarifest3(A2090-$K$3,$A$3,Param!$B$10,Param!$C$10,Param!$D$10,Param!$E$10,Param!$B$11,Param!$C$11,Param!$D$11,Param!$E$11)</f>
        <v>73729</v>
      </c>
      <c r="S2090" s="3">
        <f t="shared" si="786"/>
        <v>35.446634615384617</v>
      </c>
      <c r="T2090" s="3">
        <f>IF(A2090&lt;$K$3,$K$2,tarifest3grenz(A2090-$K$3,$A$3,Param!$B$10,Param!$C$10,Param!$D$10,Param!$E$10,Param!$B$11,Param!$C$11,Param!$D$11,Param!$E$11))*100</f>
        <v>42</v>
      </c>
      <c r="U2090" s="3">
        <f>MAX(K2090-tarifest3($K$3,$A$3,Param!$B$10,Param!$C$10,Param!$D$10,Param!$E$10,Param!$B$11,Param!$C$11,Param!$D$11,Param!$E$11),0)</f>
        <v>77139</v>
      </c>
      <c r="V2090" s="3">
        <f t="shared" si="787"/>
        <v>37.086057692307698</v>
      </c>
      <c r="W2090" s="3">
        <f t="shared" si="788"/>
        <v>42</v>
      </c>
      <c r="X2090" s="3">
        <f>soli3grenz(K2090,$A$3,Param!$J$9,Param!$J$10,Param!$J$11)*100</f>
        <v>5.5</v>
      </c>
      <c r="Y2090" s="13">
        <f t="shared" si="775"/>
        <v>77139</v>
      </c>
      <c r="Z2090" s="3">
        <f t="shared" si="789"/>
        <v>37.086057692307698</v>
      </c>
      <c r="AA2090" s="13">
        <f t="shared" si="776"/>
        <v>42</v>
      </c>
      <c r="AB2090" s="13">
        <f t="shared" si="777"/>
        <v>-5175.2599999999948</v>
      </c>
      <c r="AC2090" s="13">
        <f t="shared" si="778"/>
        <v>-2.4881057692307635</v>
      </c>
      <c r="AD2090" s="13">
        <f t="shared" si="779"/>
        <v>-2.3099999999999952</v>
      </c>
      <c r="AE2090" s="3">
        <f t="shared" si="780"/>
        <v>0</v>
      </c>
      <c r="AF2090" s="13">
        <f t="shared" si="769"/>
        <v>5175.2599999999948</v>
      </c>
      <c r="AG2090" s="13">
        <f t="shared" si="790"/>
        <v>2.4881057692307635</v>
      </c>
      <c r="AH2090" s="13">
        <f t="shared" si="770"/>
        <v>2.4881057692307635</v>
      </c>
    </row>
    <row r="2091" spans="1:34" x14ac:dyDescent="0.2">
      <c r="A2091" s="8">
        <f t="shared" si="791"/>
        <v>208100</v>
      </c>
      <c r="B2091" s="9">
        <f t="shared" si="768"/>
        <v>208.1</v>
      </c>
      <c r="C2091" s="13">
        <f>tarifest3(A2091,$A$3,Param!$B$5,Param!$C$5,Param!$D$5,Param!$E$5,Param!$B$6,Param!$C$6,Param!$D$6,Param!$E$6)</f>
        <v>78065</v>
      </c>
      <c r="D2091" s="3">
        <f t="shared" si="781"/>
        <v>37.513214800576641</v>
      </c>
      <c r="E2091" s="3">
        <f>tarifest3grenz(A2091,$A$3,Param!$B$5,Param!$C$5,Param!$D$5,Param!$E$5,Param!$B$6,Param!$C$6,Param!$D$6,Param!$E$6)*100</f>
        <v>42</v>
      </c>
      <c r="F2091" s="13">
        <f>soli3(C2091,$A$3,Param!$J$4,Param!$J$5,Param!$J$6)</f>
        <v>4293.57</v>
      </c>
      <c r="G2091" s="3">
        <f>soli3grenz(C2091,$A$3,Param!$J$4,Param!$J$5,Param!$J$6)*100</f>
        <v>5.5</v>
      </c>
      <c r="H2091" s="13">
        <f t="shared" si="772"/>
        <v>82358.570000000007</v>
      </c>
      <c r="I2091" s="3">
        <f t="shared" si="771"/>
        <v>39.576439211917354</v>
      </c>
      <c r="J2091" s="13">
        <f t="shared" si="773"/>
        <v>44.309999999999995</v>
      </c>
      <c r="K2091" s="13">
        <f>tarifest3(A2091,$A$3,Param!$B$10,Param!$C$10,Param!$D$10,Param!$E$10,Param!$B$11,Param!$C$11,Param!$D$11,Param!$E$11)</f>
        <v>82411</v>
      </c>
      <c r="L2091" s="3">
        <f t="shared" si="782"/>
        <v>39.601633829889479</v>
      </c>
      <c r="M2091" s="3">
        <f>tarifest3grenz(A2091,$A$3,Param!$B$10,Param!$C$10,Param!$D$10,Param!$E$10,Param!$B$11,Param!$C$11,Param!$D$11,Param!$E$11)*100</f>
        <v>42</v>
      </c>
      <c r="N2091" s="3">
        <f t="shared" si="783"/>
        <v>68011</v>
      </c>
      <c r="O2091" s="3">
        <f t="shared" si="784"/>
        <v>32.681883709754928</v>
      </c>
      <c r="P2091" s="13">
        <f t="shared" si="774"/>
        <v>145670</v>
      </c>
      <c r="Q2091" s="13">
        <f t="shared" si="785"/>
        <v>0</v>
      </c>
      <c r="R2091" s="13">
        <f>tarifest3(A2091-$K$3,$A$3,Param!$B$10,Param!$C$10,Param!$D$10,Param!$E$10,Param!$B$11,Param!$C$11,Param!$D$11,Param!$E$11)</f>
        <v>73771</v>
      </c>
      <c r="S2091" s="3">
        <f t="shared" si="786"/>
        <v>35.449783757808746</v>
      </c>
      <c r="T2091" s="3">
        <f>IF(A2091&lt;$K$3,$K$2,tarifest3grenz(A2091-$K$3,$A$3,Param!$B$10,Param!$C$10,Param!$D$10,Param!$E$10,Param!$B$11,Param!$C$11,Param!$D$11,Param!$E$11))*100</f>
        <v>42</v>
      </c>
      <c r="U2091" s="3">
        <f>MAX(K2091-tarifest3($K$3,$A$3,Param!$B$10,Param!$C$10,Param!$D$10,Param!$E$10,Param!$B$11,Param!$C$11,Param!$D$11,Param!$E$11),0)</f>
        <v>77181</v>
      </c>
      <c r="V2091" s="3">
        <f t="shared" si="787"/>
        <v>37.088419029312831</v>
      </c>
      <c r="W2091" s="3">
        <f t="shared" si="788"/>
        <v>42</v>
      </c>
      <c r="X2091" s="3">
        <f>soli3grenz(K2091,$A$3,Param!$J$9,Param!$J$10,Param!$J$11)*100</f>
        <v>5.5</v>
      </c>
      <c r="Y2091" s="13">
        <f t="shared" si="775"/>
        <v>77181</v>
      </c>
      <c r="Z2091" s="3">
        <f t="shared" si="789"/>
        <v>37.088419029312831</v>
      </c>
      <c r="AA2091" s="13">
        <f t="shared" si="776"/>
        <v>42</v>
      </c>
      <c r="AB2091" s="13">
        <f t="shared" si="777"/>
        <v>-5177.570000000007</v>
      </c>
      <c r="AC2091" s="13">
        <f t="shared" si="778"/>
        <v>-2.4880201826045223</v>
      </c>
      <c r="AD2091" s="13">
        <f t="shared" si="779"/>
        <v>-2.3099999999999952</v>
      </c>
      <c r="AE2091" s="3">
        <f t="shared" si="780"/>
        <v>0</v>
      </c>
      <c r="AF2091" s="13">
        <f t="shared" si="769"/>
        <v>5177.570000000007</v>
      </c>
      <c r="AG2091" s="13">
        <f t="shared" si="790"/>
        <v>2.4880201826045223</v>
      </c>
      <c r="AH2091" s="13">
        <f t="shared" si="770"/>
        <v>2.4880201826045223</v>
      </c>
    </row>
    <row r="2092" spans="1:34" x14ac:dyDescent="0.2">
      <c r="A2092" s="8">
        <f t="shared" si="791"/>
        <v>208200</v>
      </c>
      <c r="B2092" s="9">
        <f t="shared" si="768"/>
        <v>208.2</v>
      </c>
      <c r="C2092" s="13">
        <f>tarifest3(A2092,$A$3,Param!$B$5,Param!$C$5,Param!$D$5,Param!$E$5,Param!$B$6,Param!$C$6,Param!$D$6,Param!$E$6)</f>
        <v>78107</v>
      </c>
      <c r="D2092" s="3">
        <f t="shared" si="781"/>
        <v>37.515369836695484</v>
      </c>
      <c r="E2092" s="3">
        <f>tarifest3grenz(A2092,$A$3,Param!$B$5,Param!$C$5,Param!$D$5,Param!$E$5,Param!$B$6,Param!$C$6,Param!$D$6,Param!$E$6)*100</f>
        <v>42</v>
      </c>
      <c r="F2092" s="13">
        <f>soli3(C2092,$A$3,Param!$J$4,Param!$J$5,Param!$J$6)</f>
        <v>4295.88</v>
      </c>
      <c r="G2092" s="3">
        <f>soli3grenz(C2092,$A$3,Param!$J$4,Param!$J$5,Param!$J$6)*100</f>
        <v>5.5</v>
      </c>
      <c r="H2092" s="13">
        <f t="shared" si="772"/>
        <v>82402.880000000005</v>
      </c>
      <c r="I2092" s="3">
        <f t="shared" si="771"/>
        <v>39.578712776176758</v>
      </c>
      <c r="J2092" s="13">
        <f t="shared" si="773"/>
        <v>44.309999999999995</v>
      </c>
      <c r="K2092" s="13">
        <f>tarifest3(A2092,$A$3,Param!$B$10,Param!$C$10,Param!$D$10,Param!$E$10,Param!$B$11,Param!$C$11,Param!$D$11,Param!$E$11)</f>
        <v>82453</v>
      </c>
      <c r="L2092" s="3">
        <f t="shared" si="782"/>
        <v>39.602785782901059</v>
      </c>
      <c r="M2092" s="3">
        <f>tarifest3grenz(A2092,$A$3,Param!$B$10,Param!$C$10,Param!$D$10,Param!$E$10,Param!$B$11,Param!$C$11,Param!$D$11,Param!$E$11)*100</f>
        <v>42</v>
      </c>
      <c r="N2092" s="3">
        <f t="shared" si="783"/>
        <v>68053</v>
      </c>
      <c r="O2092" s="3">
        <f t="shared" si="784"/>
        <v>32.686359269932758</v>
      </c>
      <c r="P2092" s="13">
        <f t="shared" si="774"/>
        <v>145740</v>
      </c>
      <c r="Q2092" s="13">
        <f t="shared" si="785"/>
        <v>0</v>
      </c>
      <c r="R2092" s="13">
        <f>tarifest3(A2092-$K$3,$A$3,Param!$B$10,Param!$C$10,Param!$D$10,Param!$E$10,Param!$B$11,Param!$C$11,Param!$D$11,Param!$E$11)</f>
        <v>73813</v>
      </c>
      <c r="S2092" s="3">
        <f t="shared" si="786"/>
        <v>35.452929875120077</v>
      </c>
      <c r="T2092" s="3">
        <f>IF(A2092&lt;$K$3,$K$2,tarifest3grenz(A2092-$K$3,$A$3,Param!$B$10,Param!$C$10,Param!$D$10,Param!$E$10,Param!$B$11,Param!$C$11,Param!$D$11,Param!$E$11))*100</f>
        <v>42</v>
      </c>
      <c r="U2092" s="3">
        <f>MAX(K2092-tarifest3($K$3,$A$3,Param!$B$10,Param!$C$10,Param!$D$10,Param!$E$10,Param!$B$11,Param!$C$11,Param!$D$11,Param!$E$11),0)</f>
        <v>77223</v>
      </c>
      <c r="V2092" s="3">
        <f t="shared" si="787"/>
        <v>37.090778097982707</v>
      </c>
      <c r="W2092" s="3">
        <f t="shared" si="788"/>
        <v>42</v>
      </c>
      <c r="X2092" s="3">
        <f>soli3grenz(K2092,$A$3,Param!$J$9,Param!$J$10,Param!$J$11)*100</f>
        <v>5.5</v>
      </c>
      <c r="Y2092" s="13">
        <f t="shared" si="775"/>
        <v>77223</v>
      </c>
      <c r="Z2092" s="3">
        <f t="shared" si="789"/>
        <v>37.090778097982707</v>
      </c>
      <c r="AA2092" s="13">
        <f t="shared" si="776"/>
        <v>42</v>
      </c>
      <c r="AB2092" s="13">
        <f t="shared" si="777"/>
        <v>-5179.8800000000047</v>
      </c>
      <c r="AC2092" s="13">
        <f t="shared" si="778"/>
        <v>-2.4879346781940512</v>
      </c>
      <c r="AD2092" s="13">
        <f t="shared" si="779"/>
        <v>-2.3099999999999952</v>
      </c>
      <c r="AE2092" s="3">
        <f t="shared" si="780"/>
        <v>0</v>
      </c>
      <c r="AF2092" s="13">
        <f t="shared" si="769"/>
        <v>5179.8800000000047</v>
      </c>
      <c r="AG2092" s="13">
        <f t="shared" si="790"/>
        <v>2.4879346781940512</v>
      </c>
      <c r="AH2092" s="13">
        <f t="shared" si="770"/>
        <v>2.4879346781940512</v>
      </c>
    </row>
    <row r="2093" spans="1:34" x14ac:dyDescent="0.2">
      <c r="A2093" s="8">
        <f t="shared" si="791"/>
        <v>208300</v>
      </c>
      <c r="B2093" s="9">
        <f t="shared" ref="B2093:B2156" si="792">+A2093/1000</f>
        <v>208.3</v>
      </c>
      <c r="C2093" s="13">
        <f>tarifest3(A2093,$A$3,Param!$B$5,Param!$C$5,Param!$D$5,Param!$E$5,Param!$B$6,Param!$C$6,Param!$D$6,Param!$E$6)</f>
        <v>78149</v>
      </c>
      <c r="D2093" s="3">
        <f t="shared" si="781"/>
        <v>37.517522803648582</v>
      </c>
      <c r="E2093" s="3">
        <f>tarifest3grenz(A2093,$A$3,Param!$B$5,Param!$C$5,Param!$D$5,Param!$E$5,Param!$B$6,Param!$C$6,Param!$D$6,Param!$E$6)*100</f>
        <v>42</v>
      </c>
      <c r="F2093" s="13">
        <f>soli3(C2093,$A$3,Param!$J$4,Param!$J$5,Param!$J$6)</f>
        <v>4298.1899999999996</v>
      </c>
      <c r="G2093" s="3">
        <f>soli3grenz(C2093,$A$3,Param!$J$4,Param!$J$5,Param!$J$6)*100</f>
        <v>5.5</v>
      </c>
      <c r="H2093" s="13">
        <f t="shared" si="772"/>
        <v>82447.19</v>
      </c>
      <c r="I2093" s="3">
        <f t="shared" si="771"/>
        <v>39.580984157465195</v>
      </c>
      <c r="J2093" s="13">
        <f t="shared" si="773"/>
        <v>44.309999999999995</v>
      </c>
      <c r="K2093" s="13">
        <f>tarifest3(A2093,$A$3,Param!$B$10,Param!$C$10,Param!$D$10,Param!$E$10,Param!$B$11,Param!$C$11,Param!$D$11,Param!$E$11)</f>
        <v>82495</v>
      </c>
      <c r="L2093" s="3">
        <f t="shared" si="782"/>
        <v>39.603936629860776</v>
      </c>
      <c r="M2093" s="3">
        <f>tarifest3grenz(A2093,$A$3,Param!$B$10,Param!$C$10,Param!$D$10,Param!$E$10,Param!$B$11,Param!$C$11,Param!$D$11,Param!$E$11)*100</f>
        <v>42</v>
      </c>
      <c r="N2093" s="3">
        <f t="shared" si="783"/>
        <v>68095</v>
      </c>
      <c r="O2093" s="3">
        <f t="shared" si="784"/>
        <v>32.690830532885265</v>
      </c>
      <c r="P2093" s="13">
        <f t="shared" si="774"/>
        <v>145810</v>
      </c>
      <c r="Q2093" s="13">
        <f t="shared" si="785"/>
        <v>0</v>
      </c>
      <c r="R2093" s="13">
        <f>tarifest3(A2093-$K$3,$A$3,Param!$B$10,Param!$C$10,Param!$D$10,Param!$E$10,Param!$B$11,Param!$C$11,Param!$D$11,Param!$E$11)</f>
        <v>73855</v>
      </c>
      <c r="S2093" s="3">
        <f t="shared" si="786"/>
        <v>35.456072971675468</v>
      </c>
      <c r="T2093" s="3">
        <f>IF(A2093&lt;$K$3,$K$2,tarifest3grenz(A2093-$K$3,$A$3,Param!$B$10,Param!$C$10,Param!$D$10,Param!$E$10,Param!$B$11,Param!$C$11,Param!$D$11,Param!$E$11))*100</f>
        <v>42</v>
      </c>
      <c r="U2093" s="3">
        <f>MAX(K2093-tarifest3($K$3,$A$3,Param!$B$10,Param!$C$10,Param!$D$10,Param!$E$10,Param!$B$11,Param!$C$11,Param!$D$11,Param!$E$11),0)</f>
        <v>77265</v>
      </c>
      <c r="V2093" s="3">
        <f t="shared" si="787"/>
        <v>37.09313490158425</v>
      </c>
      <c r="W2093" s="3">
        <f t="shared" si="788"/>
        <v>42</v>
      </c>
      <c r="X2093" s="3">
        <f>soli3grenz(K2093,$A$3,Param!$J$9,Param!$J$10,Param!$J$11)*100</f>
        <v>5.5</v>
      </c>
      <c r="Y2093" s="13">
        <f t="shared" si="775"/>
        <v>77265</v>
      </c>
      <c r="Z2093" s="3">
        <f t="shared" si="789"/>
        <v>37.09313490158425</v>
      </c>
      <c r="AA2093" s="13">
        <f t="shared" si="776"/>
        <v>42</v>
      </c>
      <c r="AB2093" s="13">
        <f t="shared" si="777"/>
        <v>-5182.1900000000023</v>
      </c>
      <c r="AC2093" s="13">
        <f t="shared" si="778"/>
        <v>-2.4878492558809455</v>
      </c>
      <c r="AD2093" s="13">
        <f t="shared" si="779"/>
        <v>-2.3099999999999952</v>
      </c>
      <c r="AE2093" s="3">
        <f t="shared" si="780"/>
        <v>0</v>
      </c>
      <c r="AF2093" s="13">
        <f t="shared" si="769"/>
        <v>5182.1900000000023</v>
      </c>
      <c r="AG2093" s="13">
        <f t="shared" si="790"/>
        <v>2.4878492558809455</v>
      </c>
      <c r="AH2093" s="13">
        <f t="shared" si="770"/>
        <v>2.4878492558809455</v>
      </c>
    </row>
    <row r="2094" spans="1:34" x14ac:dyDescent="0.2">
      <c r="A2094" s="8">
        <f t="shared" si="791"/>
        <v>208400</v>
      </c>
      <c r="B2094" s="9">
        <f t="shared" si="792"/>
        <v>208.4</v>
      </c>
      <c r="C2094" s="13">
        <f>tarifest3(A2094,$A$3,Param!$B$5,Param!$C$5,Param!$D$5,Param!$E$5,Param!$B$6,Param!$C$6,Param!$D$6,Param!$E$6)</f>
        <v>78191</v>
      </c>
      <c r="D2094" s="3">
        <f t="shared" si="781"/>
        <v>37.519673704414586</v>
      </c>
      <c r="E2094" s="3">
        <f>tarifest3grenz(A2094,$A$3,Param!$B$5,Param!$C$5,Param!$D$5,Param!$E$5,Param!$B$6,Param!$C$6,Param!$D$6,Param!$E$6)*100</f>
        <v>42</v>
      </c>
      <c r="F2094" s="13">
        <f>soli3(C2094,$A$3,Param!$J$4,Param!$J$5,Param!$J$6)</f>
        <v>4300.5</v>
      </c>
      <c r="G2094" s="3">
        <f>soli3grenz(C2094,$A$3,Param!$J$4,Param!$J$5,Param!$J$6)*100</f>
        <v>5.5</v>
      </c>
      <c r="H2094" s="13">
        <f t="shared" si="772"/>
        <v>82491.5</v>
      </c>
      <c r="I2094" s="3">
        <f t="shared" si="771"/>
        <v>39.583253358925141</v>
      </c>
      <c r="J2094" s="13">
        <f t="shared" si="773"/>
        <v>44.309999999999995</v>
      </c>
      <c r="K2094" s="13">
        <f>tarifest3(A2094,$A$3,Param!$B$10,Param!$C$10,Param!$D$10,Param!$E$10,Param!$B$11,Param!$C$11,Param!$D$11,Param!$E$11)</f>
        <v>82537</v>
      </c>
      <c r="L2094" s="3">
        <f t="shared" si="782"/>
        <v>39.605086372360844</v>
      </c>
      <c r="M2094" s="3">
        <f>tarifest3grenz(A2094,$A$3,Param!$B$10,Param!$C$10,Param!$D$10,Param!$E$10,Param!$B$11,Param!$C$11,Param!$D$11,Param!$E$11)*100</f>
        <v>42</v>
      </c>
      <c r="N2094" s="3">
        <f t="shared" si="783"/>
        <v>68137</v>
      </c>
      <c r="O2094" s="3">
        <f t="shared" si="784"/>
        <v>32.695297504798468</v>
      </c>
      <c r="P2094" s="13">
        <f t="shared" si="774"/>
        <v>145880</v>
      </c>
      <c r="Q2094" s="13">
        <f t="shared" si="785"/>
        <v>0</v>
      </c>
      <c r="R2094" s="13">
        <f>tarifest3(A2094-$K$3,$A$3,Param!$B$10,Param!$C$10,Param!$D$10,Param!$E$10,Param!$B$11,Param!$C$11,Param!$D$11,Param!$E$11)</f>
        <v>73897</v>
      </c>
      <c r="S2094" s="3">
        <f t="shared" si="786"/>
        <v>35.459213051823419</v>
      </c>
      <c r="T2094" s="3">
        <f>IF(A2094&lt;$K$3,$K$2,tarifest3grenz(A2094-$K$3,$A$3,Param!$B$10,Param!$C$10,Param!$D$10,Param!$E$10,Param!$B$11,Param!$C$11,Param!$D$11,Param!$E$11))*100</f>
        <v>42</v>
      </c>
      <c r="U2094" s="3">
        <f>MAX(K2094-tarifest3($K$3,$A$3,Param!$B$10,Param!$C$10,Param!$D$10,Param!$E$10,Param!$B$11,Param!$C$11,Param!$D$11,Param!$E$11),0)</f>
        <v>77307</v>
      </c>
      <c r="V2094" s="3">
        <f t="shared" si="787"/>
        <v>37.095489443378121</v>
      </c>
      <c r="W2094" s="3">
        <f t="shared" si="788"/>
        <v>42</v>
      </c>
      <c r="X2094" s="3">
        <f>soli3grenz(K2094,$A$3,Param!$J$9,Param!$J$10,Param!$J$11)*100</f>
        <v>5.5</v>
      </c>
      <c r="Y2094" s="13">
        <f t="shared" si="775"/>
        <v>77307</v>
      </c>
      <c r="Z2094" s="3">
        <f t="shared" si="789"/>
        <v>37.095489443378121</v>
      </c>
      <c r="AA2094" s="13">
        <f t="shared" si="776"/>
        <v>42</v>
      </c>
      <c r="AB2094" s="13">
        <f t="shared" si="777"/>
        <v>-5184.5</v>
      </c>
      <c r="AC2094" s="13">
        <f t="shared" si="778"/>
        <v>-2.4877639155470206</v>
      </c>
      <c r="AD2094" s="13">
        <f t="shared" si="779"/>
        <v>-2.3099999999999952</v>
      </c>
      <c r="AE2094" s="3">
        <f t="shared" si="780"/>
        <v>0</v>
      </c>
      <c r="AF2094" s="13">
        <f t="shared" si="769"/>
        <v>5184.5</v>
      </c>
      <c r="AG2094" s="13">
        <f t="shared" si="790"/>
        <v>2.4877639155470206</v>
      </c>
      <c r="AH2094" s="13">
        <f t="shared" si="770"/>
        <v>2.4877639155470206</v>
      </c>
    </row>
    <row r="2095" spans="1:34" x14ac:dyDescent="0.2">
      <c r="A2095" s="8">
        <f t="shared" si="791"/>
        <v>208500</v>
      </c>
      <c r="B2095" s="9">
        <f t="shared" si="792"/>
        <v>208.5</v>
      </c>
      <c r="C2095" s="13">
        <f>tarifest3(A2095,$A$3,Param!$B$5,Param!$C$5,Param!$D$5,Param!$E$5,Param!$B$6,Param!$C$6,Param!$D$6,Param!$E$6)</f>
        <v>78233</v>
      </c>
      <c r="D2095" s="3">
        <f t="shared" si="781"/>
        <v>37.521822541966429</v>
      </c>
      <c r="E2095" s="3">
        <f>tarifest3grenz(A2095,$A$3,Param!$B$5,Param!$C$5,Param!$D$5,Param!$E$5,Param!$B$6,Param!$C$6,Param!$D$6,Param!$E$6)*100</f>
        <v>42</v>
      </c>
      <c r="F2095" s="13">
        <f>soli3(C2095,$A$3,Param!$J$4,Param!$J$5,Param!$J$6)</f>
        <v>4302.8100000000004</v>
      </c>
      <c r="G2095" s="3">
        <f>soli3grenz(C2095,$A$3,Param!$J$4,Param!$J$5,Param!$J$6)*100</f>
        <v>5.5</v>
      </c>
      <c r="H2095" s="13">
        <f t="shared" si="772"/>
        <v>82535.81</v>
      </c>
      <c r="I2095" s="3">
        <f t="shared" si="771"/>
        <v>39.585520383693044</v>
      </c>
      <c r="J2095" s="13">
        <f t="shared" si="773"/>
        <v>44.309999999999995</v>
      </c>
      <c r="K2095" s="13">
        <f>tarifest3(A2095,$A$3,Param!$B$10,Param!$C$10,Param!$D$10,Param!$E$10,Param!$B$11,Param!$C$11,Param!$D$11,Param!$E$11)</f>
        <v>82579</v>
      </c>
      <c r="L2095" s="3">
        <f t="shared" si="782"/>
        <v>39.606235011990407</v>
      </c>
      <c r="M2095" s="3">
        <f>tarifest3grenz(A2095,$A$3,Param!$B$10,Param!$C$10,Param!$D$10,Param!$E$10,Param!$B$11,Param!$C$11,Param!$D$11,Param!$E$11)*100</f>
        <v>42</v>
      </c>
      <c r="N2095" s="3">
        <f t="shared" si="783"/>
        <v>68179</v>
      </c>
      <c r="O2095" s="3">
        <f t="shared" si="784"/>
        <v>32.699760191846522</v>
      </c>
      <c r="P2095" s="13">
        <f t="shared" si="774"/>
        <v>145950</v>
      </c>
      <c r="Q2095" s="13">
        <f t="shared" si="785"/>
        <v>0</v>
      </c>
      <c r="R2095" s="13">
        <f>tarifest3(A2095-$K$3,$A$3,Param!$B$10,Param!$C$10,Param!$D$10,Param!$E$10,Param!$B$11,Param!$C$11,Param!$D$11,Param!$E$11)</f>
        <v>73939</v>
      </c>
      <c r="S2095" s="3">
        <f t="shared" si="786"/>
        <v>35.46235011990408</v>
      </c>
      <c r="T2095" s="3">
        <f>IF(A2095&lt;$K$3,$K$2,tarifest3grenz(A2095-$K$3,$A$3,Param!$B$10,Param!$C$10,Param!$D$10,Param!$E$10,Param!$B$11,Param!$C$11,Param!$D$11,Param!$E$11))*100</f>
        <v>42</v>
      </c>
      <c r="U2095" s="3">
        <f>MAX(K2095-tarifest3($K$3,$A$3,Param!$B$10,Param!$C$10,Param!$D$10,Param!$E$10,Param!$B$11,Param!$C$11,Param!$D$11,Param!$E$11),0)</f>
        <v>77349</v>
      </c>
      <c r="V2095" s="3">
        <f t="shared" si="787"/>
        <v>37.097841726618711</v>
      </c>
      <c r="W2095" s="3">
        <f t="shared" si="788"/>
        <v>42</v>
      </c>
      <c r="X2095" s="3">
        <f>soli3grenz(K2095,$A$3,Param!$J$9,Param!$J$10,Param!$J$11)*100</f>
        <v>5.5</v>
      </c>
      <c r="Y2095" s="13">
        <f t="shared" si="775"/>
        <v>77349</v>
      </c>
      <c r="Z2095" s="3">
        <f t="shared" si="789"/>
        <v>37.097841726618711</v>
      </c>
      <c r="AA2095" s="13">
        <f t="shared" si="776"/>
        <v>42</v>
      </c>
      <c r="AB2095" s="13">
        <f t="shared" si="777"/>
        <v>-5186.8099999999977</v>
      </c>
      <c r="AC2095" s="13">
        <f t="shared" si="778"/>
        <v>-2.4876786570743334</v>
      </c>
      <c r="AD2095" s="13">
        <f t="shared" si="779"/>
        <v>-2.3099999999999952</v>
      </c>
      <c r="AE2095" s="3">
        <f t="shared" si="780"/>
        <v>0</v>
      </c>
      <c r="AF2095" s="13">
        <f t="shared" si="769"/>
        <v>5186.8099999999977</v>
      </c>
      <c r="AG2095" s="13">
        <f t="shared" si="790"/>
        <v>2.4876786570743334</v>
      </c>
      <c r="AH2095" s="13">
        <f t="shared" si="770"/>
        <v>2.4876786570743334</v>
      </c>
    </row>
    <row r="2096" spans="1:34" x14ac:dyDescent="0.2">
      <c r="A2096" s="8">
        <f t="shared" si="791"/>
        <v>208600</v>
      </c>
      <c r="B2096" s="9">
        <f t="shared" si="792"/>
        <v>208.6</v>
      </c>
      <c r="C2096" s="13">
        <f>tarifest3(A2096,$A$3,Param!$B$5,Param!$C$5,Param!$D$5,Param!$E$5,Param!$B$6,Param!$C$6,Param!$D$6,Param!$E$6)</f>
        <v>78275</v>
      </c>
      <c r="D2096" s="3">
        <f t="shared" si="781"/>
        <v>37.52396931927133</v>
      </c>
      <c r="E2096" s="3">
        <f>tarifest3grenz(A2096,$A$3,Param!$B$5,Param!$C$5,Param!$D$5,Param!$E$5,Param!$B$6,Param!$C$6,Param!$D$6,Param!$E$6)*100</f>
        <v>42</v>
      </c>
      <c r="F2096" s="13">
        <f>soli3(C2096,$A$3,Param!$J$4,Param!$J$5,Param!$J$6)</f>
        <v>4305.12</v>
      </c>
      <c r="G2096" s="3">
        <f>soli3grenz(C2096,$A$3,Param!$J$4,Param!$J$5,Param!$J$6)*100</f>
        <v>5.5</v>
      </c>
      <c r="H2096" s="13">
        <f t="shared" si="772"/>
        <v>82580.12</v>
      </c>
      <c r="I2096" s="3">
        <f t="shared" si="771"/>
        <v>39.587785234899329</v>
      </c>
      <c r="J2096" s="13">
        <f t="shared" si="773"/>
        <v>44.309999999999995</v>
      </c>
      <c r="K2096" s="13">
        <f>tarifest3(A2096,$A$3,Param!$B$10,Param!$C$10,Param!$D$10,Param!$E$10,Param!$B$11,Param!$C$11,Param!$D$11,Param!$E$11)</f>
        <v>82621</v>
      </c>
      <c r="L2096" s="3">
        <f t="shared" si="782"/>
        <v>39.607382550335565</v>
      </c>
      <c r="M2096" s="3">
        <f>tarifest3grenz(A2096,$A$3,Param!$B$10,Param!$C$10,Param!$D$10,Param!$E$10,Param!$B$11,Param!$C$11,Param!$D$11,Param!$E$11)*100</f>
        <v>42</v>
      </c>
      <c r="N2096" s="3">
        <f t="shared" si="783"/>
        <v>68221</v>
      </c>
      <c r="O2096" s="3">
        <f t="shared" si="784"/>
        <v>32.704218600191751</v>
      </c>
      <c r="P2096" s="13">
        <f t="shared" si="774"/>
        <v>146020</v>
      </c>
      <c r="Q2096" s="13">
        <f t="shared" si="785"/>
        <v>0</v>
      </c>
      <c r="R2096" s="13">
        <f>tarifest3(A2096-$K$3,$A$3,Param!$B$10,Param!$C$10,Param!$D$10,Param!$E$10,Param!$B$11,Param!$C$11,Param!$D$11,Param!$E$11)</f>
        <v>73981</v>
      </c>
      <c r="S2096" s="3">
        <f t="shared" si="786"/>
        <v>35.465484180249277</v>
      </c>
      <c r="T2096" s="3">
        <f>IF(A2096&lt;$K$3,$K$2,tarifest3grenz(A2096-$K$3,$A$3,Param!$B$10,Param!$C$10,Param!$D$10,Param!$E$10,Param!$B$11,Param!$C$11,Param!$D$11,Param!$E$11))*100</f>
        <v>42</v>
      </c>
      <c r="U2096" s="3">
        <f>MAX(K2096-tarifest3($K$3,$A$3,Param!$B$10,Param!$C$10,Param!$D$10,Param!$E$10,Param!$B$11,Param!$C$11,Param!$D$11,Param!$E$11),0)</f>
        <v>77391</v>
      </c>
      <c r="V2096" s="3">
        <f t="shared" si="787"/>
        <v>37.100191754554167</v>
      </c>
      <c r="W2096" s="3">
        <f t="shared" si="788"/>
        <v>42</v>
      </c>
      <c r="X2096" s="3">
        <f>soli3grenz(K2096,$A$3,Param!$J$9,Param!$J$10,Param!$J$11)*100</f>
        <v>5.5</v>
      </c>
      <c r="Y2096" s="13">
        <f t="shared" si="775"/>
        <v>77391</v>
      </c>
      <c r="Z2096" s="3">
        <f t="shared" si="789"/>
        <v>37.100191754554167</v>
      </c>
      <c r="AA2096" s="13">
        <f t="shared" si="776"/>
        <v>42</v>
      </c>
      <c r="AB2096" s="13">
        <f t="shared" si="777"/>
        <v>-5189.1199999999953</v>
      </c>
      <c r="AC2096" s="13">
        <f t="shared" si="778"/>
        <v>-2.4875934803451614</v>
      </c>
      <c r="AD2096" s="13">
        <f t="shared" si="779"/>
        <v>-2.3099999999999952</v>
      </c>
      <c r="AE2096" s="3">
        <f t="shared" si="780"/>
        <v>0</v>
      </c>
      <c r="AF2096" s="13">
        <f t="shared" si="769"/>
        <v>5189.1199999999953</v>
      </c>
      <c r="AG2096" s="13">
        <f t="shared" si="790"/>
        <v>2.4875934803451614</v>
      </c>
      <c r="AH2096" s="13">
        <f t="shared" si="770"/>
        <v>2.4875934803451614</v>
      </c>
    </row>
    <row r="2097" spans="1:34" x14ac:dyDescent="0.2">
      <c r="A2097" s="8">
        <f t="shared" si="791"/>
        <v>208700</v>
      </c>
      <c r="B2097" s="9">
        <f t="shared" si="792"/>
        <v>208.7</v>
      </c>
      <c r="C2097" s="13">
        <f>tarifest3(A2097,$A$3,Param!$B$5,Param!$C$5,Param!$D$5,Param!$E$5,Param!$B$6,Param!$C$6,Param!$D$6,Param!$E$6)</f>
        <v>78317</v>
      </c>
      <c r="D2097" s="3">
        <f t="shared" si="781"/>
        <v>37.526114039290846</v>
      </c>
      <c r="E2097" s="3">
        <f>tarifest3grenz(A2097,$A$3,Param!$B$5,Param!$C$5,Param!$D$5,Param!$E$5,Param!$B$6,Param!$C$6,Param!$D$6,Param!$E$6)*100</f>
        <v>42</v>
      </c>
      <c r="F2097" s="13">
        <f>soli3(C2097,$A$3,Param!$J$4,Param!$J$5,Param!$J$6)</f>
        <v>4307.43</v>
      </c>
      <c r="G2097" s="3">
        <f>soli3grenz(C2097,$A$3,Param!$J$4,Param!$J$5,Param!$J$6)*100</f>
        <v>5.5</v>
      </c>
      <c r="H2097" s="13">
        <f t="shared" si="772"/>
        <v>82624.429999999993</v>
      </c>
      <c r="I2097" s="3">
        <f t="shared" si="771"/>
        <v>39.590047915668421</v>
      </c>
      <c r="J2097" s="13">
        <f t="shared" si="773"/>
        <v>44.309999999999995</v>
      </c>
      <c r="K2097" s="13">
        <f>tarifest3(A2097,$A$3,Param!$B$10,Param!$C$10,Param!$D$10,Param!$E$10,Param!$B$11,Param!$C$11,Param!$D$11,Param!$E$11)</f>
        <v>82663</v>
      </c>
      <c r="L2097" s="3">
        <f t="shared" si="782"/>
        <v>39.608528988979394</v>
      </c>
      <c r="M2097" s="3">
        <f>tarifest3grenz(A2097,$A$3,Param!$B$10,Param!$C$10,Param!$D$10,Param!$E$10,Param!$B$11,Param!$C$11,Param!$D$11,Param!$E$11)*100</f>
        <v>42</v>
      </c>
      <c r="N2097" s="3">
        <f t="shared" si="783"/>
        <v>68263</v>
      </c>
      <c r="O2097" s="3">
        <f t="shared" si="784"/>
        <v>32.708672735984671</v>
      </c>
      <c r="P2097" s="13">
        <f t="shared" si="774"/>
        <v>146090</v>
      </c>
      <c r="Q2097" s="13">
        <f t="shared" si="785"/>
        <v>0</v>
      </c>
      <c r="R2097" s="13">
        <f>tarifest3(A2097-$K$3,$A$3,Param!$B$10,Param!$C$10,Param!$D$10,Param!$E$10,Param!$B$11,Param!$C$11,Param!$D$11,Param!$E$11)</f>
        <v>74023</v>
      </c>
      <c r="S2097" s="3">
        <f t="shared" si="786"/>
        <v>35.468615237182561</v>
      </c>
      <c r="T2097" s="3">
        <f>IF(A2097&lt;$K$3,$K$2,tarifest3grenz(A2097-$K$3,$A$3,Param!$B$10,Param!$C$10,Param!$D$10,Param!$E$10,Param!$B$11,Param!$C$11,Param!$D$11,Param!$E$11))*100</f>
        <v>42</v>
      </c>
      <c r="U2097" s="3">
        <f>MAX(K2097-tarifest3($K$3,$A$3,Param!$B$10,Param!$C$10,Param!$D$10,Param!$E$10,Param!$B$11,Param!$C$11,Param!$D$11,Param!$E$11),0)</f>
        <v>77433</v>
      </c>
      <c r="V2097" s="3">
        <f t="shared" si="787"/>
        <v>37.102539530426448</v>
      </c>
      <c r="W2097" s="3">
        <f t="shared" si="788"/>
        <v>42</v>
      </c>
      <c r="X2097" s="3">
        <f>soli3grenz(K2097,$A$3,Param!$J$9,Param!$J$10,Param!$J$11)*100</f>
        <v>5.5</v>
      </c>
      <c r="Y2097" s="13">
        <f t="shared" si="775"/>
        <v>77433</v>
      </c>
      <c r="Z2097" s="3">
        <f t="shared" si="789"/>
        <v>37.102539530426448</v>
      </c>
      <c r="AA2097" s="13">
        <f t="shared" si="776"/>
        <v>42</v>
      </c>
      <c r="AB2097" s="13">
        <f t="shared" si="777"/>
        <v>-5191.429999999993</v>
      </c>
      <c r="AC2097" s="13">
        <f t="shared" si="778"/>
        <v>-2.4875083852419735</v>
      </c>
      <c r="AD2097" s="13">
        <f t="shared" si="779"/>
        <v>-2.3099999999999952</v>
      </c>
      <c r="AE2097" s="3">
        <f t="shared" si="780"/>
        <v>0</v>
      </c>
      <c r="AF2097" s="13">
        <f t="shared" si="769"/>
        <v>5191.429999999993</v>
      </c>
      <c r="AG2097" s="13">
        <f t="shared" si="790"/>
        <v>2.4875083852419735</v>
      </c>
      <c r="AH2097" s="13">
        <f t="shared" si="770"/>
        <v>2.4875083852419735</v>
      </c>
    </row>
    <row r="2098" spans="1:34" x14ac:dyDescent="0.2">
      <c r="A2098" s="8">
        <f t="shared" si="791"/>
        <v>208800</v>
      </c>
      <c r="B2098" s="9">
        <f t="shared" si="792"/>
        <v>208.8</v>
      </c>
      <c r="C2098" s="13">
        <f>tarifest3(A2098,$A$3,Param!$B$5,Param!$C$5,Param!$D$5,Param!$E$5,Param!$B$6,Param!$C$6,Param!$D$6,Param!$E$6)</f>
        <v>78359</v>
      </c>
      <c r="D2098" s="3">
        <f t="shared" si="781"/>
        <v>37.528256704980848</v>
      </c>
      <c r="E2098" s="3">
        <f>tarifest3grenz(A2098,$A$3,Param!$B$5,Param!$C$5,Param!$D$5,Param!$E$5,Param!$B$6,Param!$C$6,Param!$D$6,Param!$E$6)*100</f>
        <v>42</v>
      </c>
      <c r="F2098" s="13">
        <f>soli3(C2098,$A$3,Param!$J$4,Param!$J$5,Param!$J$6)</f>
        <v>4309.74</v>
      </c>
      <c r="G2098" s="3">
        <f>soli3grenz(C2098,$A$3,Param!$J$4,Param!$J$5,Param!$J$6)*100</f>
        <v>5.5</v>
      </c>
      <c r="H2098" s="13">
        <f t="shared" si="772"/>
        <v>82668.740000000005</v>
      </c>
      <c r="I2098" s="3">
        <f t="shared" si="771"/>
        <v>39.592308429118781</v>
      </c>
      <c r="J2098" s="13">
        <f t="shared" si="773"/>
        <v>44.309999999999995</v>
      </c>
      <c r="K2098" s="13">
        <f>tarifest3(A2098,$A$3,Param!$B$10,Param!$C$10,Param!$D$10,Param!$E$10,Param!$B$11,Param!$C$11,Param!$D$11,Param!$E$11)</f>
        <v>82705</v>
      </c>
      <c r="L2098" s="3">
        <f t="shared" si="782"/>
        <v>39.609674329501914</v>
      </c>
      <c r="M2098" s="3">
        <f>tarifest3grenz(A2098,$A$3,Param!$B$10,Param!$C$10,Param!$D$10,Param!$E$10,Param!$B$11,Param!$C$11,Param!$D$11,Param!$E$11)*100</f>
        <v>42</v>
      </c>
      <c r="N2098" s="3">
        <f t="shared" si="783"/>
        <v>68305</v>
      </c>
      <c r="O2098" s="3">
        <f t="shared" si="784"/>
        <v>32.713122605363985</v>
      </c>
      <c r="P2098" s="13">
        <f t="shared" si="774"/>
        <v>146160</v>
      </c>
      <c r="Q2098" s="13">
        <f t="shared" si="785"/>
        <v>0</v>
      </c>
      <c r="R2098" s="13">
        <f>tarifest3(A2098-$K$3,$A$3,Param!$B$10,Param!$C$10,Param!$D$10,Param!$E$10,Param!$B$11,Param!$C$11,Param!$D$11,Param!$E$11)</f>
        <v>74065</v>
      </c>
      <c r="S2098" s="3">
        <f t="shared" si="786"/>
        <v>35.471743295019159</v>
      </c>
      <c r="T2098" s="3">
        <f>IF(A2098&lt;$K$3,$K$2,tarifest3grenz(A2098-$K$3,$A$3,Param!$B$10,Param!$C$10,Param!$D$10,Param!$E$10,Param!$B$11,Param!$C$11,Param!$D$11,Param!$E$11))*100</f>
        <v>42</v>
      </c>
      <c r="U2098" s="3">
        <f>MAX(K2098-tarifest3($K$3,$A$3,Param!$B$10,Param!$C$10,Param!$D$10,Param!$E$10,Param!$B$11,Param!$C$11,Param!$D$11,Param!$E$11),0)</f>
        <v>77475</v>
      </c>
      <c r="V2098" s="3">
        <f t="shared" si="787"/>
        <v>37.104885057471265</v>
      </c>
      <c r="W2098" s="3">
        <f t="shared" si="788"/>
        <v>42</v>
      </c>
      <c r="X2098" s="3">
        <f>soli3grenz(K2098,$A$3,Param!$J$9,Param!$J$10,Param!$J$11)*100</f>
        <v>5.5</v>
      </c>
      <c r="Y2098" s="13">
        <f t="shared" si="775"/>
        <v>77475</v>
      </c>
      <c r="Z2098" s="3">
        <f t="shared" si="789"/>
        <v>37.104885057471265</v>
      </c>
      <c r="AA2098" s="13">
        <f t="shared" si="776"/>
        <v>42</v>
      </c>
      <c r="AB2098" s="13">
        <f t="shared" si="777"/>
        <v>-5193.7400000000052</v>
      </c>
      <c r="AC2098" s="13">
        <f t="shared" si="778"/>
        <v>-2.487423371647516</v>
      </c>
      <c r="AD2098" s="13">
        <f t="shared" si="779"/>
        <v>-2.3099999999999952</v>
      </c>
      <c r="AE2098" s="3">
        <f t="shared" si="780"/>
        <v>0</v>
      </c>
      <c r="AF2098" s="13">
        <f t="shared" si="769"/>
        <v>5193.7400000000052</v>
      </c>
      <c r="AG2098" s="13">
        <f t="shared" si="790"/>
        <v>2.487423371647516</v>
      </c>
      <c r="AH2098" s="13">
        <f t="shared" si="770"/>
        <v>2.487423371647516</v>
      </c>
    </row>
    <row r="2099" spans="1:34" x14ac:dyDescent="0.2">
      <c r="A2099" s="8">
        <f t="shared" si="791"/>
        <v>208900</v>
      </c>
      <c r="B2099" s="9">
        <f t="shared" si="792"/>
        <v>208.9</v>
      </c>
      <c r="C2099" s="13">
        <f>tarifest3(A2099,$A$3,Param!$B$5,Param!$C$5,Param!$D$5,Param!$E$5,Param!$B$6,Param!$C$6,Param!$D$6,Param!$E$6)</f>
        <v>78401</v>
      </c>
      <c r="D2099" s="3">
        <f t="shared" si="781"/>
        <v>37.530397319291524</v>
      </c>
      <c r="E2099" s="3">
        <f>tarifest3grenz(A2099,$A$3,Param!$B$5,Param!$C$5,Param!$D$5,Param!$E$5,Param!$B$6,Param!$C$6,Param!$D$6,Param!$E$6)*100</f>
        <v>42</v>
      </c>
      <c r="F2099" s="13">
        <f>soli3(C2099,$A$3,Param!$J$4,Param!$J$5,Param!$J$6)</f>
        <v>4312.05</v>
      </c>
      <c r="G2099" s="3">
        <f>soli3grenz(C2099,$A$3,Param!$J$4,Param!$J$5,Param!$J$6)*100</f>
        <v>5.5</v>
      </c>
      <c r="H2099" s="13">
        <f t="shared" si="772"/>
        <v>82713.05</v>
      </c>
      <c r="I2099" s="3">
        <f t="shared" si="771"/>
        <v>39.594566778362854</v>
      </c>
      <c r="J2099" s="13">
        <f t="shared" si="773"/>
        <v>44.309999999999995</v>
      </c>
      <c r="K2099" s="13">
        <f>tarifest3(A2099,$A$3,Param!$B$10,Param!$C$10,Param!$D$10,Param!$E$10,Param!$B$11,Param!$C$11,Param!$D$11,Param!$E$11)</f>
        <v>82747</v>
      </c>
      <c r="L2099" s="3">
        <f t="shared" si="782"/>
        <v>39.610818573480131</v>
      </c>
      <c r="M2099" s="3">
        <f>tarifest3grenz(A2099,$A$3,Param!$B$10,Param!$C$10,Param!$D$10,Param!$E$10,Param!$B$11,Param!$C$11,Param!$D$11,Param!$E$11)*100</f>
        <v>42</v>
      </c>
      <c r="N2099" s="3">
        <f t="shared" si="783"/>
        <v>68347</v>
      </c>
      <c r="O2099" s="3">
        <f t="shared" si="784"/>
        <v>32.717568214456676</v>
      </c>
      <c r="P2099" s="13">
        <f t="shared" si="774"/>
        <v>146230</v>
      </c>
      <c r="Q2099" s="13">
        <f t="shared" si="785"/>
        <v>0</v>
      </c>
      <c r="R2099" s="13">
        <f>tarifest3(A2099-$K$3,$A$3,Param!$B$10,Param!$C$10,Param!$D$10,Param!$E$10,Param!$B$11,Param!$C$11,Param!$D$11,Param!$E$11)</f>
        <v>74107</v>
      </c>
      <c r="S2099" s="3">
        <f t="shared" si="786"/>
        <v>35.474868358066061</v>
      </c>
      <c r="T2099" s="3">
        <f>IF(A2099&lt;$K$3,$K$2,tarifest3grenz(A2099-$K$3,$A$3,Param!$B$10,Param!$C$10,Param!$D$10,Param!$E$10,Param!$B$11,Param!$C$11,Param!$D$11,Param!$E$11))*100</f>
        <v>42</v>
      </c>
      <c r="U2099" s="3">
        <f>MAX(K2099-tarifest3($K$3,$A$3,Param!$B$10,Param!$C$10,Param!$D$10,Param!$E$10,Param!$B$11,Param!$C$11,Param!$D$11,Param!$E$11),0)</f>
        <v>77517</v>
      </c>
      <c r="V2099" s="3">
        <f t="shared" si="787"/>
        <v>37.107228338918141</v>
      </c>
      <c r="W2099" s="3">
        <f t="shared" si="788"/>
        <v>42</v>
      </c>
      <c r="X2099" s="3">
        <f>soli3grenz(K2099,$A$3,Param!$J$9,Param!$J$10,Param!$J$11)*100</f>
        <v>5.5</v>
      </c>
      <c r="Y2099" s="13">
        <f t="shared" si="775"/>
        <v>77517</v>
      </c>
      <c r="Z2099" s="3">
        <f t="shared" si="789"/>
        <v>37.107228338918141</v>
      </c>
      <c r="AA2099" s="13">
        <f t="shared" si="776"/>
        <v>42</v>
      </c>
      <c r="AB2099" s="13">
        <f t="shared" si="777"/>
        <v>-5196.0500000000029</v>
      </c>
      <c r="AC2099" s="13">
        <f t="shared" si="778"/>
        <v>-2.4873384394447129</v>
      </c>
      <c r="AD2099" s="13">
        <f t="shared" si="779"/>
        <v>-2.3099999999999952</v>
      </c>
      <c r="AE2099" s="3">
        <f t="shared" si="780"/>
        <v>0</v>
      </c>
      <c r="AF2099" s="13">
        <f t="shared" si="769"/>
        <v>5196.0500000000029</v>
      </c>
      <c r="AG2099" s="13">
        <f t="shared" si="790"/>
        <v>2.4873384394447129</v>
      </c>
      <c r="AH2099" s="13">
        <f t="shared" si="770"/>
        <v>2.4873384394447129</v>
      </c>
    </row>
    <row r="2100" spans="1:34" x14ac:dyDescent="0.2">
      <c r="A2100" s="8">
        <f t="shared" si="791"/>
        <v>209000</v>
      </c>
      <c r="B2100" s="9">
        <f t="shared" si="792"/>
        <v>209</v>
      </c>
      <c r="C2100" s="13">
        <f>tarifest3(A2100,$A$3,Param!$B$5,Param!$C$5,Param!$D$5,Param!$E$5,Param!$B$6,Param!$C$6,Param!$D$6,Param!$E$6)</f>
        <v>78443</v>
      </c>
      <c r="D2100" s="3">
        <f t="shared" si="781"/>
        <v>37.532535885167462</v>
      </c>
      <c r="E2100" s="3">
        <f>tarifest3grenz(A2100,$A$3,Param!$B$5,Param!$C$5,Param!$D$5,Param!$E$5,Param!$B$6,Param!$C$6,Param!$D$6,Param!$E$6)*100</f>
        <v>42</v>
      </c>
      <c r="F2100" s="13">
        <f>soli3(C2100,$A$3,Param!$J$4,Param!$J$5,Param!$J$6)</f>
        <v>4314.3599999999997</v>
      </c>
      <c r="G2100" s="3">
        <f>soli3grenz(C2100,$A$3,Param!$J$4,Param!$J$5,Param!$J$6)*100</f>
        <v>5.5</v>
      </c>
      <c r="H2100" s="13">
        <f t="shared" si="772"/>
        <v>82757.36</v>
      </c>
      <c r="I2100" s="3">
        <f t="shared" si="771"/>
        <v>39.596822966507176</v>
      </c>
      <c r="J2100" s="13">
        <f t="shared" si="773"/>
        <v>44.309999999999995</v>
      </c>
      <c r="K2100" s="13">
        <f>tarifest3(A2100,$A$3,Param!$B$10,Param!$C$10,Param!$D$10,Param!$E$10,Param!$B$11,Param!$C$11,Param!$D$11,Param!$E$11)</f>
        <v>82789</v>
      </c>
      <c r="L2100" s="3">
        <f t="shared" si="782"/>
        <v>39.61196172248804</v>
      </c>
      <c r="M2100" s="3">
        <f>tarifest3grenz(A2100,$A$3,Param!$B$10,Param!$C$10,Param!$D$10,Param!$E$10,Param!$B$11,Param!$C$11,Param!$D$11,Param!$E$11)*100</f>
        <v>42</v>
      </c>
      <c r="N2100" s="3">
        <f t="shared" si="783"/>
        <v>68389</v>
      </c>
      <c r="O2100" s="3">
        <f t="shared" si="784"/>
        <v>32.722009569377988</v>
      </c>
      <c r="P2100" s="13">
        <f t="shared" si="774"/>
        <v>146300</v>
      </c>
      <c r="Q2100" s="13">
        <f t="shared" si="785"/>
        <v>0</v>
      </c>
      <c r="R2100" s="13">
        <f>tarifest3(A2100-$K$3,$A$3,Param!$B$10,Param!$C$10,Param!$D$10,Param!$E$10,Param!$B$11,Param!$C$11,Param!$D$11,Param!$E$11)</f>
        <v>74149</v>
      </c>
      <c r="S2100" s="3">
        <f t="shared" si="786"/>
        <v>35.477990430622008</v>
      </c>
      <c r="T2100" s="3">
        <f>IF(A2100&lt;$K$3,$K$2,tarifest3grenz(A2100-$K$3,$A$3,Param!$B$10,Param!$C$10,Param!$D$10,Param!$E$10,Param!$B$11,Param!$C$11,Param!$D$11,Param!$E$11))*100</f>
        <v>42</v>
      </c>
      <c r="U2100" s="3">
        <f>MAX(K2100-tarifest3($K$3,$A$3,Param!$B$10,Param!$C$10,Param!$D$10,Param!$E$10,Param!$B$11,Param!$C$11,Param!$D$11,Param!$E$11),0)</f>
        <v>77559</v>
      </c>
      <c r="V2100" s="3">
        <f t="shared" si="787"/>
        <v>37.109569377990432</v>
      </c>
      <c r="W2100" s="3">
        <f t="shared" si="788"/>
        <v>42</v>
      </c>
      <c r="X2100" s="3">
        <f>soli3grenz(K2100,$A$3,Param!$J$9,Param!$J$10,Param!$J$11)*100</f>
        <v>5.5</v>
      </c>
      <c r="Y2100" s="13">
        <f t="shared" si="775"/>
        <v>77559</v>
      </c>
      <c r="Z2100" s="3">
        <f t="shared" si="789"/>
        <v>37.109569377990432</v>
      </c>
      <c r="AA2100" s="13">
        <f t="shared" si="776"/>
        <v>42</v>
      </c>
      <c r="AB2100" s="13">
        <f t="shared" si="777"/>
        <v>-5198.3600000000006</v>
      </c>
      <c r="AC2100" s="13">
        <f t="shared" si="778"/>
        <v>-2.4872535885167437</v>
      </c>
      <c r="AD2100" s="13">
        <f t="shared" si="779"/>
        <v>-2.3099999999999952</v>
      </c>
      <c r="AE2100" s="3">
        <f t="shared" si="780"/>
        <v>0</v>
      </c>
      <c r="AF2100" s="13">
        <f t="shared" ref="AF2100:AF2163" si="793">-AB2100</f>
        <v>5198.3600000000006</v>
      </c>
      <c r="AG2100" s="13">
        <f t="shared" si="790"/>
        <v>2.4872535885167437</v>
      </c>
      <c r="AH2100" s="13">
        <f t="shared" ref="AH2100:AH2163" si="794">-AC2100</f>
        <v>2.4872535885167437</v>
      </c>
    </row>
    <row r="2101" spans="1:34" x14ac:dyDescent="0.2">
      <c r="A2101" s="8">
        <f t="shared" si="791"/>
        <v>209100</v>
      </c>
      <c r="B2101" s="9">
        <f t="shared" si="792"/>
        <v>209.1</v>
      </c>
      <c r="C2101" s="13">
        <f>tarifest3(A2101,$A$3,Param!$B$5,Param!$C$5,Param!$D$5,Param!$E$5,Param!$B$6,Param!$C$6,Param!$D$6,Param!$E$6)</f>
        <v>78485</v>
      </c>
      <c r="D2101" s="3">
        <f t="shared" si="781"/>
        <v>37.534672405547589</v>
      </c>
      <c r="E2101" s="3">
        <f>tarifest3grenz(A2101,$A$3,Param!$B$5,Param!$C$5,Param!$D$5,Param!$E$5,Param!$B$6,Param!$C$6,Param!$D$6,Param!$E$6)*100</f>
        <v>42</v>
      </c>
      <c r="F2101" s="13">
        <f>soli3(C2101,$A$3,Param!$J$4,Param!$J$5,Param!$J$6)</f>
        <v>4316.67</v>
      </c>
      <c r="G2101" s="3">
        <f>soli3grenz(C2101,$A$3,Param!$J$4,Param!$J$5,Param!$J$6)*100</f>
        <v>5.5</v>
      </c>
      <c r="H2101" s="13">
        <f t="shared" si="772"/>
        <v>82801.67</v>
      </c>
      <c r="I2101" s="3">
        <f t="shared" si="771"/>
        <v>39.599076996652315</v>
      </c>
      <c r="J2101" s="13">
        <f t="shared" si="773"/>
        <v>44.309999999999995</v>
      </c>
      <c r="K2101" s="13">
        <f>tarifest3(A2101,$A$3,Param!$B$10,Param!$C$10,Param!$D$10,Param!$E$10,Param!$B$11,Param!$C$11,Param!$D$11,Param!$E$11)</f>
        <v>82831</v>
      </c>
      <c r="L2101" s="3">
        <f t="shared" si="782"/>
        <v>39.613103778096601</v>
      </c>
      <c r="M2101" s="3">
        <f>tarifest3grenz(A2101,$A$3,Param!$B$10,Param!$C$10,Param!$D$10,Param!$E$10,Param!$B$11,Param!$C$11,Param!$D$11,Param!$E$11)*100</f>
        <v>42</v>
      </c>
      <c r="N2101" s="3">
        <f t="shared" si="783"/>
        <v>68431</v>
      </c>
      <c r="O2101" s="3">
        <f t="shared" si="784"/>
        <v>32.726446676231468</v>
      </c>
      <c r="P2101" s="13">
        <f t="shared" si="774"/>
        <v>146370</v>
      </c>
      <c r="Q2101" s="13">
        <f t="shared" si="785"/>
        <v>0</v>
      </c>
      <c r="R2101" s="13">
        <f>tarifest3(A2101-$K$3,$A$3,Param!$B$10,Param!$C$10,Param!$D$10,Param!$E$10,Param!$B$11,Param!$C$11,Param!$D$11,Param!$E$11)</f>
        <v>74191</v>
      </c>
      <c r="S2101" s="3">
        <f t="shared" si="786"/>
        <v>35.481109516977519</v>
      </c>
      <c r="T2101" s="3">
        <f>IF(A2101&lt;$K$3,$K$2,tarifest3grenz(A2101-$K$3,$A$3,Param!$B$10,Param!$C$10,Param!$D$10,Param!$E$10,Param!$B$11,Param!$C$11,Param!$D$11,Param!$E$11))*100</f>
        <v>42</v>
      </c>
      <c r="U2101" s="3">
        <f>MAX(K2101-tarifest3($K$3,$A$3,Param!$B$10,Param!$C$10,Param!$D$10,Param!$E$10,Param!$B$11,Param!$C$11,Param!$D$11,Param!$E$11),0)</f>
        <v>77601</v>
      </c>
      <c r="V2101" s="3">
        <f t="shared" si="787"/>
        <v>37.111908177905306</v>
      </c>
      <c r="W2101" s="3">
        <f t="shared" si="788"/>
        <v>42</v>
      </c>
      <c r="X2101" s="3">
        <f>soli3grenz(K2101,$A$3,Param!$J$9,Param!$J$10,Param!$J$11)*100</f>
        <v>5.5</v>
      </c>
      <c r="Y2101" s="13">
        <f t="shared" si="775"/>
        <v>77601</v>
      </c>
      <c r="Z2101" s="3">
        <f t="shared" si="789"/>
        <v>37.111908177905306</v>
      </c>
      <c r="AA2101" s="13">
        <f t="shared" si="776"/>
        <v>42</v>
      </c>
      <c r="AB2101" s="13">
        <f t="shared" si="777"/>
        <v>-5200.6699999999983</v>
      </c>
      <c r="AC2101" s="13">
        <f t="shared" si="778"/>
        <v>-2.4871688187470085</v>
      </c>
      <c r="AD2101" s="13">
        <f t="shared" si="779"/>
        <v>-2.3099999999999952</v>
      </c>
      <c r="AE2101" s="3">
        <f t="shared" si="780"/>
        <v>0</v>
      </c>
      <c r="AF2101" s="13">
        <f t="shared" si="793"/>
        <v>5200.6699999999983</v>
      </c>
      <c r="AG2101" s="13">
        <f t="shared" si="790"/>
        <v>2.4871688187470085</v>
      </c>
      <c r="AH2101" s="13">
        <f t="shared" si="794"/>
        <v>2.4871688187470085</v>
      </c>
    </row>
    <row r="2102" spans="1:34" x14ac:dyDescent="0.2">
      <c r="A2102" s="8">
        <f t="shared" si="791"/>
        <v>209200</v>
      </c>
      <c r="B2102" s="9">
        <f t="shared" si="792"/>
        <v>209.2</v>
      </c>
      <c r="C2102" s="13">
        <f>tarifest3(A2102,$A$3,Param!$B$5,Param!$C$5,Param!$D$5,Param!$E$5,Param!$B$6,Param!$C$6,Param!$D$6,Param!$E$6)</f>
        <v>78527</v>
      </c>
      <c r="D2102" s="3">
        <f t="shared" si="781"/>
        <v>37.536806883365195</v>
      </c>
      <c r="E2102" s="3">
        <f>tarifest3grenz(A2102,$A$3,Param!$B$5,Param!$C$5,Param!$D$5,Param!$E$5,Param!$B$6,Param!$C$6,Param!$D$6,Param!$E$6)*100</f>
        <v>42</v>
      </c>
      <c r="F2102" s="13">
        <f>soli3(C2102,$A$3,Param!$J$4,Param!$J$5,Param!$J$6)</f>
        <v>4318.9799999999996</v>
      </c>
      <c r="G2102" s="3">
        <f>soli3grenz(C2102,$A$3,Param!$J$4,Param!$J$5,Param!$J$6)*100</f>
        <v>5.5</v>
      </c>
      <c r="H2102" s="13">
        <f t="shared" si="772"/>
        <v>82845.98</v>
      </c>
      <c r="I2102" s="3">
        <f t="shared" si="771"/>
        <v>39.601328871892925</v>
      </c>
      <c r="J2102" s="13">
        <f t="shared" si="773"/>
        <v>44.309999999999995</v>
      </c>
      <c r="K2102" s="13">
        <f>tarifest3(A2102,$A$3,Param!$B$10,Param!$C$10,Param!$D$10,Param!$E$10,Param!$B$11,Param!$C$11,Param!$D$11,Param!$E$11)</f>
        <v>82873</v>
      </c>
      <c r="L2102" s="3">
        <f t="shared" si="782"/>
        <v>39.614244741873804</v>
      </c>
      <c r="M2102" s="3">
        <f>tarifest3grenz(A2102,$A$3,Param!$B$10,Param!$C$10,Param!$D$10,Param!$E$10,Param!$B$11,Param!$C$11,Param!$D$11,Param!$E$11)*100</f>
        <v>42</v>
      </c>
      <c r="N2102" s="3">
        <f t="shared" si="783"/>
        <v>68473</v>
      </c>
      <c r="O2102" s="3">
        <f t="shared" si="784"/>
        <v>32.73087954110899</v>
      </c>
      <c r="P2102" s="13">
        <f t="shared" si="774"/>
        <v>146440</v>
      </c>
      <c r="Q2102" s="13">
        <f t="shared" si="785"/>
        <v>0</v>
      </c>
      <c r="R2102" s="13">
        <f>tarifest3(A2102-$K$3,$A$3,Param!$B$10,Param!$C$10,Param!$D$10,Param!$E$10,Param!$B$11,Param!$C$11,Param!$D$11,Param!$E$11)</f>
        <v>74233</v>
      </c>
      <c r="S2102" s="3">
        <f t="shared" si="786"/>
        <v>35.484225621414915</v>
      </c>
      <c r="T2102" s="3">
        <f>IF(A2102&lt;$K$3,$K$2,tarifest3grenz(A2102-$K$3,$A$3,Param!$B$10,Param!$C$10,Param!$D$10,Param!$E$10,Param!$B$11,Param!$C$11,Param!$D$11,Param!$E$11))*100</f>
        <v>42</v>
      </c>
      <c r="U2102" s="3">
        <f>MAX(K2102-tarifest3($K$3,$A$3,Param!$B$10,Param!$C$10,Param!$D$10,Param!$E$10,Param!$B$11,Param!$C$11,Param!$D$11,Param!$E$11),0)</f>
        <v>77643</v>
      </c>
      <c r="V2102" s="3">
        <f t="shared" si="787"/>
        <v>37.114244741873804</v>
      </c>
      <c r="W2102" s="3">
        <f t="shared" si="788"/>
        <v>42</v>
      </c>
      <c r="X2102" s="3">
        <f>soli3grenz(K2102,$A$3,Param!$J$9,Param!$J$10,Param!$J$11)*100</f>
        <v>5.5</v>
      </c>
      <c r="Y2102" s="13">
        <f t="shared" si="775"/>
        <v>77643</v>
      </c>
      <c r="Z2102" s="3">
        <f t="shared" si="789"/>
        <v>37.114244741873804</v>
      </c>
      <c r="AA2102" s="13">
        <f t="shared" si="776"/>
        <v>42</v>
      </c>
      <c r="AB2102" s="13">
        <f t="shared" si="777"/>
        <v>-5202.9799999999959</v>
      </c>
      <c r="AC2102" s="13">
        <f t="shared" si="778"/>
        <v>-2.4870841300191202</v>
      </c>
      <c r="AD2102" s="13">
        <f t="shared" si="779"/>
        <v>-2.3099999999999952</v>
      </c>
      <c r="AE2102" s="3">
        <f t="shared" si="780"/>
        <v>0</v>
      </c>
      <c r="AF2102" s="13">
        <f t="shared" si="793"/>
        <v>5202.9799999999959</v>
      </c>
      <c r="AG2102" s="13">
        <f t="shared" si="790"/>
        <v>2.4870841300191202</v>
      </c>
      <c r="AH2102" s="13">
        <f t="shared" si="794"/>
        <v>2.4870841300191202</v>
      </c>
    </row>
    <row r="2103" spans="1:34" x14ac:dyDescent="0.2">
      <c r="A2103" s="8">
        <f t="shared" si="791"/>
        <v>209300</v>
      </c>
      <c r="B2103" s="9">
        <f t="shared" si="792"/>
        <v>209.3</v>
      </c>
      <c r="C2103" s="13">
        <f>tarifest3(A2103,$A$3,Param!$B$5,Param!$C$5,Param!$D$5,Param!$E$5,Param!$B$6,Param!$C$6,Param!$D$6,Param!$E$6)</f>
        <v>78569</v>
      </c>
      <c r="D2103" s="3">
        <f t="shared" si="781"/>
        <v>37.538939321548014</v>
      </c>
      <c r="E2103" s="3">
        <f>tarifest3grenz(A2103,$A$3,Param!$B$5,Param!$C$5,Param!$D$5,Param!$E$5,Param!$B$6,Param!$C$6,Param!$D$6,Param!$E$6)*100</f>
        <v>42</v>
      </c>
      <c r="F2103" s="13">
        <f>soli3(C2103,$A$3,Param!$J$4,Param!$J$5,Param!$J$6)</f>
        <v>4321.29</v>
      </c>
      <c r="G2103" s="3">
        <f>soli3grenz(C2103,$A$3,Param!$J$4,Param!$J$5,Param!$J$6)*100</f>
        <v>5.5</v>
      </c>
      <c r="H2103" s="13">
        <f t="shared" si="772"/>
        <v>82890.289999999994</v>
      </c>
      <c r="I2103" s="3">
        <f t="shared" si="771"/>
        <v>39.603578595317721</v>
      </c>
      <c r="J2103" s="13">
        <f t="shared" si="773"/>
        <v>44.309999999999995</v>
      </c>
      <c r="K2103" s="13">
        <f>tarifest3(A2103,$A$3,Param!$B$10,Param!$C$10,Param!$D$10,Param!$E$10,Param!$B$11,Param!$C$11,Param!$D$11,Param!$E$11)</f>
        <v>82915</v>
      </c>
      <c r="L2103" s="3">
        <f t="shared" si="782"/>
        <v>39.615384615384613</v>
      </c>
      <c r="M2103" s="3">
        <f>tarifest3grenz(A2103,$A$3,Param!$B$10,Param!$C$10,Param!$D$10,Param!$E$10,Param!$B$11,Param!$C$11,Param!$D$11,Param!$E$11)*100</f>
        <v>42</v>
      </c>
      <c r="N2103" s="3">
        <f t="shared" si="783"/>
        <v>68515</v>
      </c>
      <c r="O2103" s="3">
        <f t="shared" si="784"/>
        <v>32.735308170090775</v>
      </c>
      <c r="P2103" s="13">
        <f t="shared" si="774"/>
        <v>146510</v>
      </c>
      <c r="Q2103" s="13">
        <f t="shared" si="785"/>
        <v>0</v>
      </c>
      <c r="R2103" s="13">
        <f>tarifest3(A2103-$K$3,$A$3,Param!$B$10,Param!$C$10,Param!$D$10,Param!$E$10,Param!$B$11,Param!$C$11,Param!$D$11,Param!$E$11)</f>
        <v>74275</v>
      </c>
      <c r="S2103" s="3">
        <f t="shared" si="786"/>
        <v>35.487338748208316</v>
      </c>
      <c r="T2103" s="3">
        <f>IF(A2103&lt;$K$3,$K$2,tarifest3grenz(A2103-$K$3,$A$3,Param!$B$10,Param!$C$10,Param!$D$10,Param!$E$10,Param!$B$11,Param!$C$11,Param!$D$11,Param!$E$11))*100</f>
        <v>42</v>
      </c>
      <c r="U2103" s="3">
        <f>MAX(K2103-tarifest3($K$3,$A$3,Param!$B$10,Param!$C$10,Param!$D$10,Param!$E$10,Param!$B$11,Param!$C$11,Param!$D$11,Param!$E$11),0)</f>
        <v>77685</v>
      </c>
      <c r="V2103" s="3">
        <f t="shared" si="787"/>
        <v>37.116579073100816</v>
      </c>
      <c r="W2103" s="3">
        <f t="shared" si="788"/>
        <v>42</v>
      </c>
      <c r="X2103" s="3">
        <f>soli3grenz(K2103,$A$3,Param!$J$9,Param!$J$10,Param!$J$11)*100</f>
        <v>5.5</v>
      </c>
      <c r="Y2103" s="13">
        <f t="shared" si="775"/>
        <v>77685</v>
      </c>
      <c r="Z2103" s="3">
        <f t="shared" si="789"/>
        <v>37.116579073100816</v>
      </c>
      <c r="AA2103" s="13">
        <f t="shared" si="776"/>
        <v>42</v>
      </c>
      <c r="AB2103" s="13">
        <f t="shared" si="777"/>
        <v>-5205.2899999999936</v>
      </c>
      <c r="AC2103" s="13">
        <f t="shared" si="778"/>
        <v>-2.4869995222169052</v>
      </c>
      <c r="AD2103" s="13">
        <f t="shared" si="779"/>
        <v>-2.3099999999999952</v>
      </c>
      <c r="AE2103" s="3">
        <f t="shared" si="780"/>
        <v>0</v>
      </c>
      <c r="AF2103" s="13">
        <f t="shared" si="793"/>
        <v>5205.2899999999936</v>
      </c>
      <c r="AG2103" s="13">
        <f t="shared" si="790"/>
        <v>2.4869995222169052</v>
      </c>
      <c r="AH2103" s="13">
        <f t="shared" si="794"/>
        <v>2.4869995222169052</v>
      </c>
    </row>
    <row r="2104" spans="1:34" x14ac:dyDescent="0.2">
      <c r="A2104" s="8">
        <f t="shared" si="791"/>
        <v>209400</v>
      </c>
      <c r="B2104" s="9">
        <f t="shared" si="792"/>
        <v>209.4</v>
      </c>
      <c r="C2104" s="13">
        <f>tarifest3(A2104,$A$3,Param!$B$5,Param!$C$5,Param!$D$5,Param!$E$5,Param!$B$6,Param!$C$6,Param!$D$6,Param!$E$6)</f>
        <v>78611</v>
      </c>
      <c r="D2104" s="3">
        <f t="shared" si="781"/>
        <v>37.541069723018147</v>
      </c>
      <c r="E2104" s="3">
        <f>tarifest3grenz(A2104,$A$3,Param!$B$5,Param!$C$5,Param!$D$5,Param!$E$5,Param!$B$6,Param!$C$6,Param!$D$6,Param!$E$6)*100</f>
        <v>42</v>
      </c>
      <c r="F2104" s="13">
        <f>soli3(C2104,$A$3,Param!$J$4,Param!$J$5,Param!$J$6)</f>
        <v>4323.6000000000004</v>
      </c>
      <c r="G2104" s="3">
        <f>soli3grenz(C2104,$A$3,Param!$J$4,Param!$J$5,Param!$J$6)*100</f>
        <v>5.5</v>
      </c>
      <c r="H2104" s="13">
        <f t="shared" si="772"/>
        <v>82934.600000000006</v>
      </c>
      <c r="I2104" s="3">
        <f t="shared" si="771"/>
        <v>39.605826170009557</v>
      </c>
      <c r="J2104" s="13">
        <f t="shared" si="773"/>
        <v>44.309999999999995</v>
      </c>
      <c r="K2104" s="13">
        <f>tarifest3(A2104,$A$3,Param!$B$10,Param!$C$10,Param!$D$10,Param!$E$10,Param!$B$11,Param!$C$11,Param!$D$11,Param!$E$11)</f>
        <v>82957</v>
      </c>
      <c r="L2104" s="3">
        <f t="shared" si="782"/>
        <v>39.616523400191021</v>
      </c>
      <c r="M2104" s="3">
        <f>tarifest3grenz(A2104,$A$3,Param!$B$10,Param!$C$10,Param!$D$10,Param!$E$10,Param!$B$11,Param!$C$11,Param!$D$11,Param!$E$11)*100</f>
        <v>42</v>
      </c>
      <c r="N2104" s="3">
        <f t="shared" si="783"/>
        <v>68557</v>
      </c>
      <c r="O2104" s="3">
        <f t="shared" si="784"/>
        <v>32.739732569245461</v>
      </c>
      <c r="P2104" s="13">
        <f t="shared" si="774"/>
        <v>146580</v>
      </c>
      <c r="Q2104" s="13">
        <f t="shared" si="785"/>
        <v>0</v>
      </c>
      <c r="R2104" s="13">
        <f>tarifest3(A2104-$K$3,$A$3,Param!$B$10,Param!$C$10,Param!$D$10,Param!$E$10,Param!$B$11,Param!$C$11,Param!$D$11,Param!$E$11)</f>
        <v>74317</v>
      </c>
      <c r="S2104" s="3">
        <f t="shared" si="786"/>
        <v>35.490448901623687</v>
      </c>
      <c r="T2104" s="3">
        <f>IF(A2104&lt;$K$3,$K$2,tarifest3grenz(A2104-$K$3,$A$3,Param!$B$10,Param!$C$10,Param!$D$10,Param!$E$10,Param!$B$11,Param!$C$11,Param!$D$11,Param!$E$11))*100</f>
        <v>42</v>
      </c>
      <c r="U2104" s="3">
        <f>MAX(K2104-tarifest3($K$3,$A$3,Param!$B$10,Param!$C$10,Param!$D$10,Param!$E$10,Param!$B$11,Param!$C$11,Param!$D$11,Param!$E$11),0)</f>
        <v>77727</v>
      </c>
      <c r="V2104" s="3">
        <f t="shared" si="787"/>
        <v>37.118911174785104</v>
      </c>
      <c r="W2104" s="3">
        <f t="shared" si="788"/>
        <v>42</v>
      </c>
      <c r="X2104" s="3">
        <f>soli3grenz(K2104,$A$3,Param!$J$9,Param!$J$10,Param!$J$11)*100</f>
        <v>5.5</v>
      </c>
      <c r="Y2104" s="13">
        <f t="shared" si="775"/>
        <v>77727</v>
      </c>
      <c r="Z2104" s="3">
        <f t="shared" si="789"/>
        <v>37.118911174785104</v>
      </c>
      <c r="AA2104" s="13">
        <f t="shared" si="776"/>
        <v>42</v>
      </c>
      <c r="AB2104" s="13">
        <f t="shared" si="777"/>
        <v>-5207.6000000000058</v>
      </c>
      <c r="AC2104" s="13">
        <f t="shared" si="778"/>
        <v>-2.4869149952244527</v>
      </c>
      <c r="AD2104" s="13">
        <f t="shared" si="779"/>
        <v>-2.3099999999999952</v>
      </c>
      <c r="AE2104" s="3">
        <f t="shared" si="780"/>
        <v>0</v>
      </c>
      <c r="AF2104" s="13">
        <f t="shared" si="793"/>
        <v>5207.6000000000058</v>
      </c>
      <c r="AG2104" s="13">
        <f t="shared" si="790"/>
        <v>2.4869149952244527</v>
      </c>
      <c r="AH2104" s="13">
        <f t="shared" si="794"/>
        <v>2.4869149952244527</v>
      </c>
    </row>
    <row r="2105" spans="1:34" x14ac:dyDescent="0.2">
      <c r="A2105" s="8">
        <f t="shared" si="791"/>
        <v>209500</v>
      </c>
      <c r="B2105" s="9">
        <f t="shared" si="792"/>
        <v>209.5</v>
      </c>
      <c r="C2105" s="13">
        <f>tarifest3(A2105,$A$3,Param!$B$5,Param!$C$5,Param!$D$5,Param!$E$5,Param!$B$6,Param!$C$6,Param!$D$6,Param!$E$6)</f>
        <v>78653</v>
      </c>
      <c r="D2105" s="3">
        <f t="shared" si="781"/>
        <v>37.543198090692123</v>
      </c>
      <c r="E2105" s="3">
        <f>tarifest3grenz(A2105,$A$3,Param!$B$5,Param!$C$5,Param!$D$5,Param!$E$5,Param!$B$6,Param!$C$6,Param!$D$6,Param!$E$6)*100</f>
        <v>42</v>
      </c>
      <c r="F2105" s="13">
        <f>soli3(C2105,$A$3,Param!$J$4,Param!$J$5,Param!$J$6)</f>
        <v>4325.91</v>
      </c>
      <c r="G2105" s="3">
        <f>soli3grenz(C2105,$A$3,Param!$J$4,Param!$J$5,Param!$J$6)*100</f>
        <v>5.5</v>
      </c>
      <c r="H2105" s="13">
        <f t="shared" si="772"/>
        <v>82978.91</v>
      </c>
      <c r="I2105" s="3">
        <f t="shared" si="771"/>
        <v>39.608071599045346</v>
      </c>
      <c r="J2105" s="13">
        <f t="shared" si="773"/>
        <v>44.309999999999995</v>
      </c>
      <c r="K2105" s="13">
        <f>tarifest3(A2105,$A$3,Param!$B$10,Param!$C$10,Param!$D$10,Param!$E$10,Param!$B$11,Param!$C$11,Param!$D$11,Param!$E$11)</f>
        <v>82999</v>
      </c>
      <c r="L2105" s="3">
        <f t="shared" si="782"/>
        <v>39.617661097852029</v>
      </c>
      <c r="M2105" s="3">
        <f>tarifest3grenz(A2105,$A$3,Param!$B$10,Param!$C$10,Param!$D$10,Param!$E$10,Param!$B$11,Param!$C$11,Param!$D$11,Param!$E$11)*100</f>
        <v>42</v>
      </c>
      <c r="N2105" s="3">
        <f t="shared" si="783"/>
        <v>68599</v>
      </c>
      <c r="O2105" s="3">
        <f t="shared" si="784"/>
        <v>32.744152744630071</v>
      </c>
      <c r="P2105" s="13">
        <f t="shared" si="774"/>
        <v>146650</v>
      </c>
      <c r="Q2105" s="13">
        <f t="shared" si="785"/>
        <v>0</v>
      </c>
      <c r="R2105" s="13">
        <f>tarifest3(A2105-$K$3,$A$3,Param!$B$10,Param!$C$10,Param!$D$10,Param!$E$10,Param!$B$11,Param!$C$11,Param!$D$11,Param!$E$11)</f>
        <v>74359</v>
      </c>
      <c r="S2105" s="3">
        <f t="shared" si="786"/>
        <v>35.493556085918854</v>
      </c>
      <c r="T2105" s="3">
        <f>IF(A2105&lt;$K$3,$K$2,tarifest3grenz(A2105-$K$3,$A$3,Param!$B$10,Param!$C$10,Param!$D$10,Param!$E$10,Param!$B$11,Param!$C$11,Param!$D$11,Param!$E$11))*100</f>
        <v>42</v>
      </c>
      <c r="U2105" s="3">
        <f>MAX(K2105-tarifest3($K$3,$A$3,Param!$B$10,Param!$C$10,Param!$D$10,Param!$E$10,Param!$B$11,Param!$C$11,Param!$D$11,Param!$E$11),0)</f>
        <v>77769</v>
      </c>
      <c r="V2105" s="3">
        <f t="shared" si="787"/>
        <v>37.12124105011933</v>
      </c>
      <c r="W2105" s="3">
        <f t="shared" si="788"/>
        <v>42</v>
      </c>
      <c r="X2105" s="3">
        <f>soli3grenz(K2105,$A$3,Param!$J$9,Param!$J$10,Param!$J$11)*100</f>
        <v>5.5</v>
      </c>
      <c r="Y2105" s="13">
        <f t="shared" si="775"/>
        <v>77769</v>
      </c>
      <c r="Z2105" s="3">
        <f t="shared" si="789"/>
        <v>37.12124105011933</v>
      </c>
      <c r="AA2105" s="13">
        <f t="shared" si="776"/>
        <v>42</v>
      </c>
      <c r="AB2105" s="13">
        <f t="shared" si="777"/>
        <v>-5209.9100000000035</v>
      </c>
      <c r="AC2105" s="13">
        <f t="shared" si="778"/>
        <v>-2.4868305489260152</v>
      </c>
      <c r="AD2105" s="13">
        <f t="shared" si="779"/>
        <v>-2.3099999999999952</v>
      </c>
      <c r="AE2105" s="3">
        <f t="shared" si="780"/>
        <v>0</v>
      </c>
      <c r="AF2105" s="13">
        <f t="shared" si="793"/>
        <v>5209.9100000000035</v>
      </c>
      <c r="AG2105" s="13">
        <f t="shared" si="790"/>
        <v>2.4868305489260152</v>
      </c>
      <c r="AH2105" s="13">
        <f t="shared" si="794"/>
        <v>2.4868305489260152</v>
      </c>
    </row>
    <row r="2106" spans="1:34" x14ac:dyDescent="0.2">
      <c r="A2106" s="8">
        <f t="shared" si="791"/>
        <v>209600</v>
      </c>
      <c r="B2106" s="9">
        <f t="shared" si="792"/>
        <v>209.6</v>
      </c>
      <c r="C2106" s="13">
        <f>tarifest3(A2106,$A$3,Param!$B$5,Param!$C$5,Param!$D$5,Param!$E$5,Param!$B$6,Param!$C$6,Param!$D$6,Param!$E$6)</f>
        <v>78695</v>
      </c>
      <c r="D2106" s="3">
        <f t="shared" si="781"/>
        <v>37.545324427480914</v>
      </c>
      <c r="E2106" s="3">
        <f>tarifest3grenz(A2106,$A$3,Param!$B$5,Param!$C$5,Param!$D$5,Param!$E$5,Param!$B$6,Param!$C$6,Param!$D$6,Param!$E$6)*100</f>
        <v>42</v>
      </c>
      <c r="F2106" s="13">
        <f>soli3(C2106,$A$3,Param!$J$4,Param!$J$5,Param!$J$6)</f>
        <v>4328.22</v>
      </c>
      <c r="G2106" s="3">
        <f>soli3grenz(C2106,$A$3,Param!$J$4,Param!$J$5,Param!$J$6)*100</f>
        <v>5.5</v>
      </c>
      <c r="H2106" s="13">
        <f t="shared" si="772"/>
        <v>83023.22</v>
      </c>
      <c r="I2106" s="3">
        <f t="shared" si="771"/>
        <v>39.610314885496187</v>
      </c>
      <c r="J2106" s="13">
        <f t="shared" si="773"/>
        <v>44.309999999999995</v>
      </c>
      <c r="K2106" s="13">
        <f>tarifest3(A2106,$A$3,Param!$B$10,Param!$C$10,Param!$D$10,Param!$E$10,Param!$B$11,Param!$C$11,Param!$D$11,Param!$E$11)</f>
        <v>83041</v>
      </c>
      <c r="L2106" s="3">
        <f t="shared" si="782"/>
        <v>39.618797709923662</v>
      </c>
      <c r="M2106" s="3">
        <f>tarifest3grenz(A2106,$A$3,Param!$B$10,Param!$C$10,Param!$D$10,Param!$E$10,Param!$B$11,Param!$C$11,Param!$D$11,Param!$E$11)*100</f>
        <v>42</v>
      </c>
      <c r="N2106" s="3">
        <f t="shared" si="783"/>
        <v>68641</v>
      </c>
      <c r="O2106" s="3">
        <f t="shared" si="784"/>
        <v>32.748568702290079</v>
      </c>
      <c r="P2106" s="13">
        <f t="shared" si="774"/>
        <v>146720</v>
      </c>
      <c r="Q2106" s="13">
        <f t="shared" si="785"/>
        <v>0</v>
      </c>
      <c r="R2106" s="13">
        <f>tarifest3(A2106-$K$3,$A$3,Param!$B$10,Param!$C$10,Param!$D$10,Param!$E$10,Param!$B$11,Param!$C$11,Param!$D$11,Param!$E$11)</f>
        <v>74401</v>
      </c>
      <c r="S2106" s="3">
        <f t="shared" si="786"/>
        <v>35.496660305343511</v>
      </c>
      <c r="T2106" s="3">
        <f>IF(A2106&lt;$K$3,$K$2,tarifest3grenz(A2106-$K$3,$A$3,Param!$B$10,Param!$C$10,Param!$D$10,Param!$E$10,Param!$B$11,Param!$C$11,Param!$D$11,Param!$E$11))*100</f>
        <v>42</v>
      </c>
      <c r="U2106" s="3">
        <f>MAX(K2106-tarifest3($K$3,$A$3,Param!$B$10,Param!$C$10,Param!$D$10,Param!$E$10,Param!$B$11,Param!$C$11,Param!$D$11,Param!$E$11),0)</f>
        <v>77811</v>
      </c>
      <c r="V2106" s="3">
        <f t="shared" si="787"/>
        <v>37.123568702290079</v>
      </c>
      <c r="W2106" s="3">
        <f t="shared" si="788"/>
        <v>42</v>
      </c>
      <c r="X2106" s="3">
        <f>soli3grenz(K2106,$A$3,Param!$J$9,Param!$J$10,Param!$J$11)*100</f>
        <v>5.5</v>
      </c>
      <c r="Y2106" s="13">
        <f t="shared" si="775"/>
        <v>77811</v>
      </c>
      <c r="Z2106" s="3">
        <f t="shared" si="789"/>
        <v>37.123568702290079</v>
      </c>
      <c r="AA2106" s="13">
        <f t="shared" si="776"/>
        <v>42</v>
      </c>
      <c r="AB2106" s="13">
        <f t="shared" si="777"/>
        <v>-5212.2200000000012</v>
      </c>
      <c r="AC2106" s="13">
        <f t="shared" si="778"/>
        <v>-2.4867461832061082</v>
      </c>
      <c r="AD2106" s="13">
        <f t="shared" si="779"/>
        <v>-2.3099999999999952</v>
      </c>
      <c r="AE2106" s="3">
        <f t="shared" si="780"/>
        <v>0</v>
      </c>
      <c r="AF2106" s="13">
        <f t="shared" si="793"/>
        <v>5212.2200000000012</v>
      </c>
      <c r="AG2106" s="13">
        <f t="shared" si="790"/>
        <v>2.4867461832061082</v>
      </c>
      <c r="AH2106" s="13">
        <f t="shared" si="794"/>
        <v>2.4867461832061082</v>
      </c>
    </row>
    <row r="2107" spans="1:34" x14ac:dyDescent="0.2">
      <c r="A2107" s="8">
        <f t="shared" si="791"/>
        <v>209700</v>
      </c>
      <c r="B2107" s="9">
        <f t="shared" si="792"/>
        <v>209.7</v>
      </c>
      <c r="C2107" s="13">
        <f>tarifest3(A2107,$A$3,Param!$B$5,Param!$C$5,Param!$D$5,Param!$E$5,Param!$B$6,Param!$C$6,Param!$D$6,Param!$E$6)</f>
        <v>78737</v>
      </c>
      <c r="D2107" s="3">
        <f t="shared" si="781"/>
        <v>37.547448736289937</v>
      </c>
      <c r="E2107" s="3">
        <f>tarifest3grenz(A2107,$A$3,Param!$B$5,Param!$C$5,Param!$D$5,Param!$E$5,Param!$B$6,Param!$C$6,Param!$D$6,Param!$E$6)*100</f>
        <v>42</v>
      </c>
      <c r="F2107" s="13">
        <f>soli3(C2107,$A$3,Param!$J$4,Param!$J$5,Param!$J$6)</f>
        <v>4330.53</v>
      </c>
      <c r="G2107" s="3">
        <f>soli3grenz(C2107,$A$3,Param!$J$4,Param!$J$5,Param!$J$6)*100</f>
        <v>5.5</v>
      </c>
      <c r="H2107" s="13">
        <f t="shared" si="772"/>
        <v>83067.53</v>
      </c>
      <c r="I2107" s="3">
        <f t="shared" si="771"/>
        <v>39.612556032427278</v>
      </c>
      <c r="J2107" s="13">
        <f t="shared" si="773"/>
        <v>44.309999999999995</v>
      </c>
      <c r="K2107" s="13">
        <f>tarifest3(A2107,$A$3,Param!$B$10,Param!$C$10,Param!$D$10,Param!$E$10,Param!$B$11,Param!$C$11,Param!$D$11,Param!$E$11)</f>
        <v>83083</v>
      </c>
      <c r="L2107" s="3">
        <f t="shared" si="782"/>
        <v>39.619933237958989</v>
      </c>
      <c r="M2107" s="3">
        <f>tarifest3grenz(A2107,$A$3,Param!$B$10,Param!$C$10,Param!$D$10,Param!$E$10,Param!$B$11,Param!$C$11,Param!$D$11,Param!$E$11)*100</f>
        <v>42</v>
      </c>
      <c r="N2107" s="3">
        <f t="shared" si="783"/>
        <v>68683</v>
      </c>
      <c r="O2107" s="3">
        <f t="shared" si="784"/>
        <v>32.752980448259414</v>
      </c>
      <c r="P2107" s="13">
        <f t="shared" si="774"/>
        <v>146790</v>
      </c>
      <c r="Q2107" s="13">
        <f t="shared" si="785"/>
        <v>0</v>
      </c>
      <c r="R2107" s="13">
        <f>tarifest3(A2107-$K$3,$A$3,Param!$B$10,Param!$C$10,Param!$D$10,Param!$E$10,Param!$B$11,Param!$C$11,Param!$D$11,Param!$E$11)</f>
        <v>74443</v>
      </c>
      <c r="S2107" s="3">
        <f t="shared" si="786"/>
        <v>35.499761564139249</v>
      </c>
      <c r="T2107" s="3">
        <f>IF(A2107&lt;$K$3,$K$2,tarifest3grenz(A2107-$K$3,$A$3,Param!$B$10,Param!$C$10,Param!$D$10,Param!$E$10,Param!$B$11,Param!$C$11,Param!$D$11,Param!$E$11))*100</f>
        <v>42</v>
      </c>
      <c r="U2107" s="3">
        <f>MAX(K2107-tarifest3($K$3,$A$3,Param!$B$10,Param!$C$10,Param!$D$10,Param!$E$10,Param!$B$11,Param!$C$11,Param!$D$11,Param!$E$11),0)</f>
        <v>77853</v>
      </c>
      <c r="V2107" s="3">
        <f t="shared" si="787"/>
        <v>37.125894134477825</v>
      </c>
      <c r="W2107" s="3">
        <f t="shared" si="788"/>
        <v>42</v>
      </c>
      <c r="X2107" s="3">
        <f>soli3grenz(K2107,$A$3,Param!$J$9,Param!$J$10,Param!$J$11)*100</f>
        <v>5.5</v>
      </c>
      <c r="Y2107" s="13">
        <f t="shared" si="775"/>
        <v>77853</v>
      </c>
      <c r="Z2107" s="3">
        <f t="shared" si="789"/>
        <v>37.125894134477825</v>
      </c>
      <c r="AA2107" s="13">
        <f t="shared" si="776"/>
        <v>42</v>
      </c>
      <c r="AB2107" s="13">
        <f t="shared" si="777"/>
        <v>-5214.5299999999988</v>
      </c>
      <c r="AC2107" s="13">
        <f t="shared" si="778"/>
        <v>-2.4866618979494532</v>
      </c>
      <c r="AD2107" s="13">
        <f t="shared" si="779"/>
        <v>-2.3099999999999952</v>
      </c>
      <c r="AE2107" s="3">
        <f t="shared" si="780"/>
        <v>0</v>
      </c>
      <c r="AF2107" s="13">
        <f t="shared" si="793"/>
        <v>5214.5299999999988</v>
      </c>
      <c r="AG2107" s="13">
        <f t="shared" si="790"/>
        <v>2.4866618979494532</v>
      </c>
      <c r="AH2107" s="13">
        <f t="shared" si="794"/>
        <v>2.4866618979494532</v>
      </c>
    </row>
    <row r="2108" spans="1:34" x14ac:dyDescent="0.2">
      <c r="A2108" s="8">
        <f t="shared" si="791"/>
        <v>209800</v>
      </c>
      <c r="B2108" s="9">
        <f t="shared" si="792"/>
        <v>209.8</v>
      </c>
      <c r="C2108" s="13">
        <f>tarifest3(A2108,$A$3,Param!$B$5,Param!$C$5,Param!$D$5,Param!$E$5,Param!$B$6,Param!$C$6,Param!$D$6,Param!$E$6)</f>
        <v>78779</v>
      </c>
      <c r="D2108" s="3">
        <f t="shared" si="781"/>
        <v>37.549571020019066</v>
      </c>
      <c r="E2108" s="3">
        <f>tarifest3grenz(A2108,$A$3,Param!$B$5,Param!$C$5,Param!$D$5,Param!$E$5,Param!$B$6,Param!$C$6,Param!$D$6,Param!$E$6)*100</f>
        <v>42</v>
      </c>
      <c r="F2108" s="13">
        <f>soli3(C2108,$A$3,Param!$J$4,Param!$J$5,Param!$J$6)</f>
        <v>4332.84</v>
      </c>
      <c r="G2108" s="3">
        <f>soli3grenz(C2108,$A$3,Param!$J$4,Param!$J$5,Param!$J$6)*100</f>
        <v>5.5</v>
      </c>
      <c r="H2108" s="13">
        <f t="shared" si="772"/>
        <v>83111.839999999997</v>
      </c>
      <c r="I2108" s="3">
        <f t="shared" si="771"/>
        <v>39.614795042897995</v>
      </c>
      <c r="J2108" s="13">
        <f t="shared" si="773"/>
        <v>44.309999999999995</v>
      </c>
      <c r="K2108" s="13">
        <f>tarifest3(A2108,$A$3,Param!$B$10,Param!$C$10,Param!$D$10,Param!$E$10,Param!$B$11,Param!$C$11,Param!$D$11,Param!$E$11)</f>
        <v>83125</v>
      </c>
      <c r="L2108" s="3">
        <f t="shared" si="782"/>
        <v>39.621067683508102</v>
      </c>
      <c r="M2108" s="3">
        <f>tarifest3grenz(A2108,$A$3,Param!$B$10,Param!$C$10,Param!$D$10,Param!$E$10,Param!$B$11,Param!$C$11,Param!$D$11,Param!$E$11)*100</f>
        <v>42</v>
      </c>
      <c r="N2108" s="3">
        <f t="shared" si="783"/>
        <v>68725</v>
      </c>
      <c r="O2108" s="3">
        <f t="shared" si="784"/>
        <v>32.757387988560531</v>
      </c>
      <c r="P2108" s="13">
        <f t="shared" si="774"/>
        <v>146860</v>
      </c>
      <c r="Q2108" s="13">
        <f t="shared" si="785"/>
        <v>0</v>
      </c>
      <c r="R2108" s="13">
        <f>tarifest3(A2108-$K$3,$A$3,Param!$B$10,Param!$C$10,Param!$D$10,Param!$E$10,Param!$B$11,Param!$C$11,Param!$D$11,Param!$E$11)</f>
        <v>74485</v>
      </c>
      <c r="S2108" s="3">
        <f t="shared" si="786"/>
        <v>35.502859866539559</v>
      </c>
      <c r="T2108" s="3">
        <f>IF(A2108&lt;$K$3,$K$2,tarifest3grenz(A2108-$K$3,$A$3,Param!$B$10,Param!$C$10,Param!$D$10,Param!$E$10,Param!$B$11,Param!$C$11,Param!$D$11,Param!$E$11))*100</f>
        <v>42</v>
      </c>
      <c r="U2108" s="3">
        <f>MAX(K2108-tarifest3($K$3,$A$3,Param!$B$10,Param!$C$10,Param!$D$10,Param!$E$10,Param!$B$11,Param!$C$11,Param!$D$11,Param!$E$11),0)</f>
        <v>77895</v>
      </c>
      <c r="V2108" s="3">
        <f t="shared" si="787"/>
        <v>37.12821734985701</v>
      </c>
      <c r="W2108" s="3">
        <f t="shared" si="788"/>
        <v>42</v>
      </c>
      <c r="X2108" s="3">
        <f>soli3grenz(K2108,$A$3,Param!$J$9,Param!$J$10,Param!$J$11)*100</f>
        <v>5.5</v>
      </c>
      <c r="Y2108" s="13">
        <f t="shared" si="775"/>
        <v>77895</v>
      </c>
      <c r="Z2108" s="3">
        <f t="shared" si="789"/>
        <v>37.12821734985701</v>
      </c>
      <c r="AA2108" s="13">
        <f t="shared" si="776"/>
        <v>42</v>
      </c>
      <c r="AB2108" s="13">
        <f t="shared" si="777"/>
        <v>-5216.8399999999965</v>
      </c>
      <c r="AC2108" s="13">
        <f t="shared" si="778"/>
        <v>-2.4865776930409851</v>
      </c>
      <c r="AD2108" s="13">
        <f t="shared" si="779"/>
        <v>-2.3099999999999952</v>
      </c>
      <c r="AE2108" s="3">
        <f t="shared" si="780"/>
        <v>0</v>
      </c>
      <c r="AF2108" s="13">
        <f t="shared" si="793"/>
        <v>5216.8399999999965</v>
      </c>
      <c r="AG2108" s="13">
        <f t="shared" si="790"/>
        <v>2.4865776930409851</v>
      </c>
      <c r="AH2108" s="13">
        <f t="shared" si="794"/>
        <v>2.4865776930409851</v>
      </c>
    </row>
    <row r="2109" spans="1:34" x14ac:dyDescent="0.2">
      <c r="A2109" s="8">
        <f t="shared" si="791"/>
        <v>209900</v>
      </c>
      <c r="B2109" s="9">
        <f t="shared" si="792"/>
        <v>209.9</v>
      </c>
      <c r="C2109" s="13">
        <f>tarifest3(A2109,$A$3,Param!$B$5,Param!$C$5,Param!$D$5,Param!$E$5,Param!$B$6,Param!$C$6,Param!$D$6,Param!$E$6)</f>
        <v>78821</v>
      </c>
      <c r="D2109" s="3">
        <f t="shared" si="781"/>
        <v>37.551691281562647</v>
      </c>
      <c r="E2109" s="3">
        <f>tarifest3grenz(A2109,$A$3,Param!$B$5,Param!$C$5,Param!$D$5,Param!$E$5,Param!$B$6,Param!$C$6,Param!$D$6,Param!$E$6)*100</f>
        <v>42</v>
      </c>
      <c r="F2109" s="13">
        <f>soli3(C2109,$A$3,Param!$J$4,Param!$J$5,Param!$J$6)</f>
        <v>4335.1499999999996</v>
      </c>
      <c r="G2109" s="3">
        <f>soli3grenz(C2109,$A$3,Param!$J$4,Param!$J$5,Param!$J$6)*100</f>
        <v>5.5</v>
      </c>
      <c r="H2109" s="13">
        <f t="shared" si="772"/>
        <v>83156.149999999994</v>
      </c>
      <c r="I2109" s="3">
        <f t="shared" ref="I2109:I2172" si="795">IF($A2109=0,0,H2109/$A2109*100)</f>
        <v>39.617031919961882</v>
      </c>
      <c r="J2109" s="13">
        <f t="shared" si="773"/>
        <v>44.309999999999995</v>
      </c>
      <c r="K2109" s="13">
        <f>tarifest3(A2109,$A$3,Param!$B$10,Param!$C$10,Param!$D$10,Param!$E$10,Param!$B$11,Param!$C$11,Param!$D$11,Param!$E$11)</f>
        <v>83167</v>
      </c>
      <c r="L2109" s="3">
        <f t="shared" si="782"/>
        <v>39.62220104811815</v>
      </c>
      <c r="M2109" s="3">
        <f>tarifest3grenz(A2109,$A$3,Param!$B$10,Param!$C$10,Param!$D$10,Param!$E$10,Param!$B$11,Param!$C$11,Param!$D$11,Param!$E$11)*100</f>
        <v>42</v>
      </c>
      <c r="N2109" s="3">
        <f t="shared" si="783"/>
        <v>68767</v>
      </c>
      <c r="O2109" s="3">
        <f t="shared" si="784"/>
        <v>32.761791329204385</v>
      </c>
      <c r="P2109" s="13">
        <f t="shared" si="774"/>
        <v>146930</v>
      </c>
      <c r="Q2109" s="13">
        <f t="shared" si="785"/>
        <v>0</v>
      </c>
      <c r="R2109" s="13">
        <f>tarifest3(A2109-$K$3,$A$3,Param!$B$10,Param!$C$10,Param!$D$10,Param!$E$10,Param!$B$11,Param!$C$11,Param!$D$11,Param!$E$11)</f>
        <v>74527</v>
      </c>
      <c r="S2109" s="3">
        <f t="shared" si="786"/>
        <v>35.505955216769891</v>
      </c>
      <c r="T2109" s="3">
        <f>IF(A2109&lt;$K$3,$K$2,tarifest3grenz(A2109-$K$3,$A$3,Param!$B$10,Param!$C$10,Param!$D$10,Param!$E$10,Param!$B$11,Param!$C$11,Param!$D$11,Param!$E$11))*100</f>
        <v>42</v>
      </c>
      <c r="U2109" s="3">
        <f>MAX(K2109-tarifest3($K$3,$A$3,Param!$B$10,Param!$C$10,Param!$D$10,Param!$E$10,Param!$B$11,Param!$C$11,Param!$D$11,Param!$E$11),0)</f>
        <v>77937</v>
      </c>
      <c r="V2109" s="3">
        <f t="shared" si="787"/>
        <v>37.130538351596002</v>
      </c>
      <c r="W2109" s="3">
        <f t="shared" si="788"/>
        <v>42</v>
      </c>
      <c r="X2109" s="3">
        <f>soli3grenz(K2109,$A$3,Param!$J$9,Param!$J$10,Param!$J$11)*100</f>
        <v>5.5</v>
      </c>
      <c r="Y2109" s="13">
        <f t="shared" si="775"/>
        <v>77937</v>
      </c>
      <c r="Z2109" s="3">
        <f t="shared" si="789"/>
        <v>37.130538351596002</v>
      </c>
      <c r="AA2109" s="13">
        <f t="shared" si="776"/>
        <v>42</v>
      </c>
      <c r="AB2109" s="13">
        <f t="shared" si="777"/>
        <v>-5219.1499999999942</v>
      </c>
      <c r="AC2109" s="13">
        <f t="shared" si="778"/>
        <v>-2.48649356836588</v>
      </c>
      <c r="AD2109" s="13">
        <f t="shared" si="779"/>
        <v>-2.3099999999999952</v>
      </c>
      <c r="AE2109" s="3">
        <f t="shared" si="780"/>
        <v>0</v>
      </c>
      <c r="AF2109" s="13">
        <f t="shared" si="793"/>
        <v>5219.1499999999942</v>
      </c>
      <c r="AG2109" s="13">
        <f t="shared" si="790"/>
        <v>2.48649356836588</v>
      </c>
      <c r="AH2109" s="13">
        <f t="shared" si="794"/>
        <v>2.48649356836588</v>
      </c>
    </row>
    <row r="2110" spans="1:34" x14ac:dyDescent="0.2">
      <c r="A2110" s="8">
        <f t="shared" si="791"/>
        <v>210000</v>
      </c>
      <c r="B2110" s="9">
        <f t="shared" si="792"/>
        <v>210</v>
      </c>
      <c r="C2110" s="13">
        <f>tarifest3(A2110,$A$3,Param!$B$5,Param!$C$5,Param!$D$5,Param!$E$5,Param!$B$6,Param!$C$6,Param!$D$6,Param!$E$6)</f>
        <v>78863</v>
      </c>
      <c r="D2110" s="3">
        <f t="shared" si="781"/>
        <v>37.55380952380952</v>
      </c>
      <c r="E2110" s="3">
        <f>tarifest3grenz(A2110,$A$3,Param!$B$5,Param!$C$5,Param!$D$5,Param!$E$5,Param!$B$6,Param!$C$6,Param!$D$6,Param!$E$6)*100</f>
        <v>42</v>
      </c>
      <c r="F2110" s="13">
        <f>soli3(C2110,$A$3,Param!$J$4,Param!$J$5,Param!$J$6)</f>
        <v>4337.46</v>
      </c>
      <c r="G2110" s="3">
        <f>soli3grenz(C2110,$A$3,Param!$J$4,Param!$J$5,Param!$J$6)*100</f>
        <v>5.5</v>
      </c>
      <c r="H2110" s="13">
        <f t="shared" si="772"/>
        <v>83200.460000000006</v>
      </c>
      <c r="I2110" s="3">
        <f t="shared" si="795"/>
        <v>39.619266666666668</v>
      </c>
      <c r="J2110" s="13">
        <f t="shared" si="773"/>
        <v>44.309999999999995</v>
      </c>
      <c r="K2110" s="13">
        <f>tarifest3(A2110,$A$3,Param!$B$10,Param!$C$10,Param!$D$10,Param!$E$10,Param!$B$11,Param!$C$11,Param!$D$11,Param!$E$11)</f>
        <v>83209</v>
      </c>
      <c r="L2110" s="3">
        <f t="shared" si="782"/>
        <v>39.623333333333335</v>
      </c>
      <c r="M2110" s="3">
        <f>tarifest3grenz(A2110,$A$3,Param!$B$10,Param!$C$10,Param!$D$10,Param!$E$10,Param!$B$11,Param!$C$11,Param!$D$11,Param!$E$11)*100</f>
        <v>42</v>
      </c>
      <c r="N2110" s="3">
        <f t="shared" si="783"/>
        <v>68809</v>
      </c>
      <c r="O2110" s="3">
        <f t="shared" si="784"/>
        <v>32.766190476190474</v>
      </c>
      <c r="P2110" s="13">
        <f t="shared" si="774"/>
        <v>147000</v>
      </c>
      <c r="Q2110" s="13">
        <f t="shared" si="785"/>
        <v>0</v>
      </c>
      <c r="R2110" s="13">
        <f>tarifest3(A2110-$K$3,$A$3,Param!$B$10,Param!$C$10,Param!$D$10,Param!$E$10,Param!$B$11,Param!$C$11,Param!$D$11,Param!$E$11)</f>
        <v>74569</v>
      </c>
      <c r="S2110" s="3">
        <f t="shared" si="786"/>
        <v>35.509047619047621</v>
      </c>
      <c r="T2110" s="3">
        <f>IF(A2110&lt;$K$3,$K$2,tarifest3grenz(A2110-$K$3,$A$3,Param!$B$10,Param!$C$10,Param!$D$10,Param!$E$10,Param!$B$11,Param!$C$11,Param!$D$11,Param!$E$11))*100</f>
        <v>42</v>
      </c>
      <c r="U2110" s="3">
        <f>MAX(K2110-tarifest3($K$3,$A$3,Param!$B$10,Param!$C$10,Param!$D$10,Param!$E$10,Param!$B$11,Param!$C$11,Param!$D$11,Param!$E$11),0)</f>
        <v>77979</v>
      </c>
      <c r="V2110" s="3">
        <f t="shared" si="787"/>
        <v>37.132857142857148</v>
      </c>
      <c r="W2110" s="3">
        <f t="shared" si="788"/>
        <v>42</v>
      </c>
      <c r="X2110" s="3">
        <f>soli3grenz(K2110,$A$3,Param!$J$9,Param!$J$10,Param!$J$11)*100</f>
        <v>5.5</v>
      </c>
      <c r="Y2110" s="13">
        <f t="shared" si="775"/>
        <v>77979</v>
      </c>
      <c r="Z2110" s="3">
        <f t="shared" si="789"/>
        <v>37.132857142857148</v>
      </c>
      <c r="AA2110" s="13">
        <f t="shared" si="776"/>
        <v>42</v>
      </c>
      <c r="AB2110" s="13">
        <f t="shared" si="777"/>
        <v>-5221.4600000000064</v>
      </c>
      <c r="AC2110" s="13">
        <f t="shared" si="778"/>
        <v>-2.4864095238095203</v>
      </c>
      <c r="AD2110" s="13">
        <f t="shared" si="779"/>
        <v>-2.3099999999999952</v>
      </c>
      <c r="AE2110" s="3">
        <f t="shared" si="780"/>
        <v>0</v>
      </c>
      <c r="AF2110" s="13">
        <f t="shared" si="793"/>
        <v>5221.4600000000064</v>
      </c>
      <c r="AG2110" s="13">
        <f t="shared" si="790"/>
        <v>2.4864095238095203</v>
      </c>
      <c r="AH2110" s="13">
        <f t="shared" si="794"/>
        <v>2.4864095238095203</v>
      </c>
    </row>
    <row r="2111" spans="1:34" x14ac:dyDescent="0.2">
      <c r="A2111" s="8">
        <f t="shared" si="791"/>
        <v>210100</v>
      </c>
      <c r="B2111" s="9">
        <f t="shared" si="792"/>
        <v>210.1</v>
      </c>
      <c r="C2111" s="13">
        <f>tarifest3(A2111,$A$3,Param!$B$5,Param!$C$5,Param!$D$5,Param!$E$5,Param!$B$6,Param!$C$6,Param!$D$6,Param!$E$6)</f>
        <v>78905</v>
      </c>
      <c r="D2111" s="3">
        <f t="shared" si="781"/>
        <v>37.555925749643023</v>
      </c>
      <c r="E2111" s="3">
        <f>tarifest3grenz(A2111,$A$3,Param!$B$5,Param!$C$5,Param!$D$5,Param!$E$5,Param!$B$6,Param!$C$6,Param!$D$6,Param!$E$6)*100</f>
        <v>42</v>
      </c>
      <c r="F2111" s="13">
        <f>soli3(C2111,$A$3,Param!$J$4,Param!$J$5,Param!$J$6)</f>
        <v>4339.7700000000004</v>
      </c>
      <c r="G2111" s="3">
        <f>soli3grenz(C2111,$A$3,Param!$J$4,Param!$J$5,Param!$J$6)*100</f>
        <v>5.5</v>
      </c>
      <c r="H2111" s="13">
        <f t="shared" si="772"/>
        <v>83244.77</v>
      </c>
      <c r="I2111" s="3">
        <f t="shared" si="795"/>
        <v>39.621499286054259</v>
      </c>
      <c r="J2111" s="13">
        <f t="shared" si="773"/>
        <v>44.309999999999995</v>
      </c>
      <c r="K2111" s="13">
        <f>tarifest3(A2111,$A$3,Param!$B$10,Param!$C$10,Param!$D$10,Param!$E$10,Param!$B$11,Param!$C$11,Param!$D$11,Param!$E$11)</f>
        <v>83251</v>
      </c>
      <c r="L2111" s="3">
        <f t="shared" si="782"/>
        <v>39.624464540694909</v>
      </c>
      <c r="M2111" s="3">
        <f>tarifest3grenz(A2111,$A$3,Param!$B$10,Param!$C$10,Param!$D$10,Param!$E$10,Param!$B$11,Param!$C$11,Param!$D$11,Param!$E$11)*100</f>
        <v>42</v>
      </c>
      <c r="N2111" s="3">
        <f t="shared" si="783"/>
        <v>68851</v>
      </c>
      <c r="O2111" s="3">
        <f t="shared" si="784"/>
        <v>32.770585435506902</v>
      </c>
      <c r="P2111" s="13">
        <f t="shared" si="774"/>
        <v>147070</v>
      </c>
      <c r="Q2111" s="13">
        <f t="shared" si="785"/>
        <v>0</v>
      </c>
      <c r="R2111" s="13">
        <f>tarifest3(A2111-$K$3,$A$3,Param!$B$10,Param!$C$10,Param!$D$10,Param!$E$10,Param!$B$11,Param!$C$11,Param!$D$11,Param!$E$11)</f>
        <v>74611</v>
      </c>
      <c r="S2111" s="3">
        <f t="shared" si="786"/>
        <v>35.512137077582103</v>
      </c>
      <c r="T2111" s="3">
        <f>IF(A2111&lt;$K$3,$K$2,tarifest3grenz(A2111-$K$3,$A$3,Param!$B$10,Param!$C$10,Param!$D$10,Param!$E$10,Param!$B$11,Param!$C$11,Param!$D$11,Param!$E$11))*100</f>
        <v>42</v>
      </c>
      <c r="U2111" s="3">
        <f>MAX(K2111-tarifest3($K$3,$A$3,Param!$B$10,Param!$C$10,Param!$D$10,Param!$E$10,Param!$B$11,Param!$C$11,Param!$D$11,Param!$E$11),0)</f>
        <v>78021</v>
      </c>
      <c r="V2111" s="3">
        <f t="shared" si="787"/>
        <v>37.135173726796758</v>
      </c>
      <c r="W2111" s="3">
        <f t="shared" si="788"/>
        <v>42</v>
      </c>
      <c r="X2111" s="3">
        <f>soli3grenz(K2111,$A$3,Param!$J$9,Param!$J$10,Param!$J$11)*100</f>
        <v>5.5</v>
      </c>
      <c r="Y2111" s="13">
        <f t="shared" si="775"/>
        <v>78021</v>
      </c>
      <c r="Z2111" s="3">
        <f t="shared" si="789"/>
        <v>37.135173726796758</v>
      </c>
      <c r="AA2111" s="13">
        <f t="shared" si="776"/>
        <v>42</v>
      </c>
      <c r="AB2111" s="13">
        <f t="shared" si="777"/>
        <v>-5223.7700000000041</v>
      </c>
      <c r="AC2111" s="13">
        <f t="shared" si="778"/>
        <v>-2.4863255592575015</v>
      </c>
      <c r="AD2111" s="13">
        <f t="shared" si="779"/>
        <v>-2.3099999999999952</v>
      </c>
      <c r="AE2111" s="3">
        <f t="shared" si="780"/>
        <v>0</v>
      </c>
      <c r="AF2111" s="13">
        <f t="shared" si="793"/>
        <v>5223.7700000000041</v>
      </c>
      <c r="AG2111" s="13">
        <f t="shared" si="790"/>
        <v>2.4863255592575015</v>
      </c>
      <c r="AH2111" s="13">
        <f t="shared" si="794"/>
        <v>2.4863255592575015</v>
      </c>
    </row>
    <row r="2112" spans="1:34" x14ac:dyDescent="0.2">
      <c r="A2112" s="8">
        <f t="shared" si="791"/>
        <v>210200</v>
      </c>
      <c r="B2112" s="9">
        <f t="shared" si="792"/>
        <v>210.2</v>
      </c>
      <c r="C2112" s="13">
        <f>tarifest3(A2112,$A$3,Param!$B$5,Param!$C$5,Param!$D$5,Param!$E$5,Param!$B$6,Param!$C$6,Param!$D$6,Param!$E$6)</f>
        <v>78947</v>
      </c>
      <c r="D2112" s="3">
        <f t="shared" si="781"/>
        <v>37.558039961941006</v>
      </c>
      <c r="E2112" s="3">
        <f>tarifest3grenz(A2112,$A$3,Param!$B$5,Param!$C$5,Param!$D$5,Param!$E$5,Param!$B$6,Param!$C$6,Param!$D$6,Param!$E$6)*100</f>
        <v>42</v>
      </c>
      <c r="F2112" s="13">
        <f>soli3(C2112,$A$3,Param!$J$4,Param!$J$5,Param!$J$6)</f>
        <v>4342.08</v>
      </c>
      <c r="G2112" s="3">
        <f>soli3grenz(C2112,$A$3,Param!$J$4,Param!$J$5,Param!$J$6)*100</f>
        <v>5.5</v>
      </c>
      <c r="H2112" s="13">
        <f t="shared" si="772"/>
        <v>83289.08</v>
      </c>
      <c r="I2112" s="3">
        <f t="shared" si="795"/>
        <v>39.623729781160797</v>
      </c>
      <c r="J2112" s="13">
        <f t="shared" si="773"/>
        <v>44.309999999999995</v>
      </c>
      <c r="K2112" s="13">
        <f>tarifest3(A2112,$A$3,Param!$B$10,Param!$C$10,Param!$D$10,Param!$E$10,Param!$B$11,Param!$C$11,Param!$D$11,Param!$E$11)</f>
        <v>83293</v>
      </c>
      <c r="L2112" s="3">
        <f t="shared" si="782"/>
        <v>39.625594671741197</v>
      </c>
      <c r="M2112" s="3">
        <f>tarifest3grenz(A2112,$A$3,Param!$B$10,Param!$C$10,Param!$D$10,Param!$E$10,Param!$B$11,Param!$C$11,Param!$D$11,Param!$E$11)*100</f>
        <v>42</v>
      </c>
      <c r="N2112" s="3">
        <f t="shared" si="783"/>
        <v>68893</v>
      </c>
      <c r="O2112" s="3">
        <f t="shared" si="784"/>
        <v>32.774976213130351</v>
      </c>
      <c r="P2112" s="13">
        <f t="shared" si="774"/>
        <v>147140</v>
      </c>
      <c r="Q2112" s="13">
        <f t="shared" si="785"/>
        <v>0</v>
      </c>
      <c r="R2112" s="13">
        <f>tarifest3(A2112-$K$3,$A$3,Param!$B$10,Param!$C$10,Param!$D$10,Param!$E$10,Param!$B$11,Param!$C$11,Param!$D$11,Param!$E$11)</f>
        <v>74653</v>
      </c>
      <c r="S2112" s="3">
        <f t="shared" si="786"/>
        <v>35.515223596574693</v>
      </c>
      <c r="T2112" s="3">
        <f>IF(A2112&lt;$K$3,$K$2,tarifest3grenz(A2112-$K$3,$A$3,Param!$B$10,Param!$C$10,Param!$D$10,Param!$E$10,Param!$B$11,Param!$C$11,Param!$D$11,Param!$E$11))*100</f>
        <v>42</v>
      </c>
      <c r="U2112" s="3">
        <f>MAX(K2112-tarifest3($K$3,$A$3,Param!$B$10,Param!$C$10,Param!$D$10,Param!$E$10,Param!$B$11,Param!$C$11,Param!$D$11,Param!$E$11),0)</f>
        <v>78063</v>
      </c>
      <c r="V2112" s="3">
        <f t="shared" si="787"/>
        <v>37.137488106565172</v>
      </c>
      <c r="W2112" s="3">
        <f t="shared" si="788"/>
        <v>42</v>
      </c>
      <c r="X2112" s="3">
        <f>soli3grenz(K2112,$A$3,Param!$J$9,Param!$J$10,Param!$J$11)*100</f>
        <v>5.5</v>
      </c>
      <c r="Y2112" s="13">
        <f t="shared" si="775"/>
        <v>78063</v>
      </c>
      <c r="Z2112" s="3">
        <f t="shared" si="789"/>
        <v>37.137488106565172</v>
      </c>
      <c r="AA2112" s="13">
        <f t="shared" si="776"/>
        <v>42</v>
      </c>
      <c r="AB2112" s="13">
        <f t="shared" si="777"/>
        <v>-5226.0800000000017</v>
      </c>
      <c r="AC2112" s="13">
        <f t="shared" si="778"/>
        <v>-2.4862416745956253</v>
      </c>
      <c r="AD2112" s="13">
        <f t="shared" si="779"/>
        <v>-2.3099999999999952</v>
      </c>
      <c r="AE2112" s="3">
        <f t="shared" si="780"/>
        <v>0</v>
      </c>
      <c r="AF2112" s="13">
        <f t="shared" si="793"/>
        <v>5226.0800000000017</v>
      </c>
      <c r="AG2112" s="13">
        <f t="shared" si="790"/>
        <v>2.4862416745956253</v>
      </c>
      <c r="AH2112" s="13">
        <f t="shared" si="794"/>
        <v>2.4862416745956253</v>
      </c>
    </row>
    <row r="2113" spans="1:34" x14ac:dyDescent="0.2">
      <c r="A2113" s="8">
        <f t="shared" si="791"/>
        <v>210300</v>
      </c>
      <c r="B2113" s="9">
        <f t="shared" si="792"/>
        <v>210.3</v>
      </c>
      <c r="C2113" s="13">
        <f>tarifest3(A2113,$A$3,Param!$B$5,Param!$C$5,Param!$D$5,Param!$E$5,Param!$B$6,Param!$C$6,Param!$D$6,Param!$E$6)</f>
        <v>78989</v>
      </c>
      <c r="D2113" s="3">
        <f t="shared" si="781"/>
        <v>37.560152163575843</v>
      </c>
      <c r="E2113" s="3">
        <f>tarifest3grenz(A2113,$A$3,Param!$B$5,Param!$C$5,Param!$D$5,Param!$E$5,Param!$B$6,Param!$C$6,Param!$D$6,Param!$E$6)*100</f>
        <v>42</v>
      </c>
      <c r="F2113" s="13">
        <f>soli3(C2113,$A$3,Param!$J$4,Param!$J$5,Param!$J$6)</f>
        <v>4344.3900000000003</v>
      </c>
      <c r="G2113" s="3">
        <f>soli3grenz(C2113,$A$3,Param!$J$4,Param!$J$5,Param!$J$6)*100</f>
        <v>5.5</v>
      </c>
      <c r="H2113" s="13">
        <f t="shared" si="772"/>
        <v>83333.39</v>
      </c>
      <c r="I2113" s="3">
        <f t="shared" si="795"/>
        <v>39.625958155016647</v>
      </c>
      <c r="J2113" s="13">
        <f t="shared" si="773"/>
        <v>44.309999999999995</v>
      </c>
      <c r="K2113" s="13">
        <f>tarifest3(A2113,$A$3,Param!$B$10,Param!$C$10,Param!$D$10,Param!$E$10,Param!$B$11,Param!$C$11,Param!$D$11,Param!$E$11)</f>
        <v>83335</v>
      </c>
      <c r="L2113" s="3">
        <f t="shared" si="782"/>
        <v>39.626723728007605</v>
      </c>
      <c r="M2113" s="3">
        <f>tarifest3grenz(A2113,$A$3,Param!$B$10,Param!$C$10,Param!$D$10,Param!$E$10,Param!$B$11,Param!$C$11,Param!$D$11,Param!$E$11)*100</f>
        <v>42</v>
      </c>
      <c r="N2113" s="3">
        <f t="shared" si="783"/>
        <v>68935</v>
      </c>
      <c r="O2113" s="3">
        <f t="shared" si="784"/>
        <v>32.779362815026154</v>
      </c>
      <c r="P2113" s="13">
        <f t="shared" si="774"/>
        <v>147210</v>
      </c>
      <c r="Q2113" s="13">
        <f t="shared" si="785"/>
        <v>0</v>
      </c>
      <c r="R2113" s="13">
        <f>tarifest3(A2113-$K$3,$A$3,Param!$B$10,Param!$C$10,Param!$D$10,Param!$E$10,Param!$B$11,Param!$C$11,Param!$D$11,Param!$E$11)</f>
        <v>74695</v>
      </c>
      <c r="S2113" s="3">
        <f t="shared" si="786"/>
        <v>35.518307180218734</v>
      </c>
      <c r="T2113" s="3">
        <f>IF(A2113&lt;$K$3,$K$2,tarifest3grenz(A2113-$K$3,$A$3,Param!$B$10,Param!$C$10,Param!$D$10,Param!$E$10,Param!$B$11,Param!$C$11,Param!$D$11,Param!$E$11))*100</f>
        <v>42</v>
      </c>
      <c r="U2113" s="3">
        <f>MAX(K2113-tarifest3($K$3,$A$3,Param!$B$10,Param!$C$10,Param!$D$10,Param!$E$10,Param!$B$11,Param!$C$11,Param!$D$11,Param!$E$11),0)</f>
        <v>78105</v>
      </c>
      <c r="V2113" s="3">
        <f t="shared" si="787"/>
        <v>37.139800285306706</v>
      </c>
      <c r="W2113" s="3">
        <f t="shared" si="788"/>
        <v>42</v>
      </c>
      <c r="X2113" s="3">
        <f>soli3grenz(K2113,$A$3,Param!$J$9,Param!$J$10,Param!$J$11)*100</f>
        <v>5.5</v>
      </c>
      <c r="Y2113" s="13">
        <f t="shared" si="775"/>
        <v>78105</v>
      </c>
      <c r="Z2113" s="3">
        <f t="shared" si="789"/>
        <v>37.139800285306706</v>
      </c>
      <c r="AA2113" s="13">
        <f t="shared" si="776"/>
        <v>42</v>
      </c>
      <c r="AB2113" s="13">
        <f t="shared" si="777"/>
        <v>-5228.3899999999994</v>
      </c>
      <c r="AC2113" s="13">
        <f t="shared" si="778"/>
        <v>-2.4861578697099418</v>
      </c>
      <c r="AD2113" s="13">
        <f t="shared" si="779"/>
        <v>-2.3099999999999952</v>
      </c>
      <c r="AE2113" s="3">
        <f t="shared" si="780"/>
        <v>0</v>
      </c>
      <c r="AF2113" s="13">
        <f t="shared" si="793"/>
        <v>5228.3899999999994</v>
      </c>
      <c r="AG2113" s="13">
        <f t="shared" si="790"/>
        <v>2.4861578697099418</v>
      </c>
      <c r="AH2113" s="13">
        <f t="shared" si="794"/>
        <v>2.4861578697099418</v>
      </c>
    </row>
    <row r="2114" spans="1:34" x14ac:dyDescent="0.2">
      <c r="A2114" s="8">
        <f t="shared" si="791"/>
        <v>210400</v>
      </c>
      <c r="B2114" s="9">
        <f t="shared" si="792"/>
        <v>210.4</v>
      </c>
      <c r="C2114" s="13">
        <f>tarifest3(A2114,$A$3,Param!$B$5,Param!$C$5,Param!$D$5,Param!$E$5,Param!$B$6,Param!$C$6,Param!$D$6,Param!$E$6)</f>
        <v>79031</v>
      </c>
      <c r="D2114" s="3">
        <f t="shared" si="781"/>
        <v>37.562262357414447</v>
      </c>
      <c r="E2114" s="3">
        <f>tarifest3grenz(A2114,$A$3,Param!$B$5,Param!$C$5,Param!$D$5,Param!$E$5,Param!$B$6,Param!$C$6,Param!$D$6,Param!$E$6)*100</f>
        <v>42</v>
      </c>
      <c r="F2114" s="13">
        <f>soli3(C2114,$A$3,Param!$J$4,Param!$J$5,Param!$J$6)</f>
        <v>4346.7</v>
      </c>
      <c r="G2114" s="3">
        <f>soli3grenz(C2114,$A$3,Param!$J$4,Param!$J$5,Param!$J$6)*100</f>
        <v>5.5</v>
      </c>
      <c r="H2114" s="13">
        <f t="shared" si="772"/>
        <v>83377.7</v>
      </c>
      <c r="I2114" s="3">
        <f t="shared" si="795"/>
        <v>39.628184410646391</v>
      </c>
      <c r="J2114" s="13">
        <f t="shared" si="773"/>
        <v>44.309999999999995</v>
      </c>
      <c r="K2114" s="13">
        <f>tarifest3(A2114,$A$3,Param!$B$10,Param!$C$10,Param!$D$10,Param!$E$10,Param!$B$11,Param!$C$11,Param!$D$11,Param!$E$11)</f>
        <v>83377</v>
      </c>
      <c r="L2114" s="3">
        <f t="shared" si="782"/>
        <v>39.627851711026615</v>
      </c>
      <c r="M2114" s="3">
        <f>tarifest3grenz(A2114,$A$3,Param!$B$10,Param!$C$10,Param!$D$10,Param!$E$10,Param!$B$11,Param!$C$11,Param!$D$11,Param!$E$11)*100</f>
        <v>42</v>
      </c>
      <c r="N2114" s="3">
        <f t="shared" si="783"/>
        <v>68977</v>
      </c>
      <c r="O2114" s="3">
        <f t="shared" si="784"/>
        <v>32.783745247148289</v>
      </c>
      <c r="P2114" s="13">
        <f t="shared" si="774"/>
        <v>147280</v>
      </c>
      <c r="Q2114" s="13">
        <f t="shared" si="785"/>
        <v>0</v>
      </c>
      <c r="R2114" s="13">
        <f>tarifest3(A2114-$K$3,$A$3,Param!$B$10,Param!$C$10,Param!$D$10,Param!$E$10,Param!$B$11,Param!$C$11,Param!$D$11,Param!$E$11)</f>
        <v>74737</v>
      </c>
      <c r="S2114" s="3">
        <f t="shared" si="786"/>
        <v>35.521387832699617</v>
      </c>
      <c r="T2114" s="3">
        <f>IF(A2114&lt;$K$3,$K$2,tarifest3grenz(A2114-$K$3,$A$3,Param!$B$10,Param!$C$10,Param!$D$10,Param!$E$10,Param!$B$11,Param!$C$11,Param!$D$11,Param!$E$11))*100</f>
        <v>42</v>
      </c>
      <c r="U2114" s="3">
        <f>MAX(K2114-tarifest3($K$3,$A$3,Param!$B$10,Param!$C$10,Param!$D$10,Param!$E$10,Param!$B$11,Param!$C$11,Param!$D$11,Param!$E$11),0)</f>
        <v>78147</v>
      </c>
      <c r="V2114" s="3">
        <f t="shared" si="787"/>
        <v>37.142110266159698</v>
      </c>
      <c r="W2114" s="3">
        <f t="shared" si="788"/>
        <v>42</v>
      </c>
      <c r="X2114" s="3">
        <f>soli3grenz(K2114,$A$3,Param!$J$9,Param!$J$10,Param!$J$11)*100</f>
        <v>5.5</v>
      </c>
      <c r="Y2114" s="13">
        <f t="shared" si="775"/>
        <v>78147</v>
      </c>
      <c r="Z2114" s="3">
        <f t="shared" si="789"/>
        <v>37.142110266159698</v>
      </c>
      <c r="AA2114" s="13">
        <f t="shared" si="776"/>
        <v>42</v>
      </c>
      <c r="AB2114" s="13">
        <f t="shared" si="777"/>
        <v>-5230.6999999999971</v>
      </c>
      <c r="AC2114" s="13">
        <f t="shared" si="778"/>
        <v>-2.4860741444866932</v>
      </c>
      <c r="AD2114" s="13">
        <f t="shared" si="779"/>
        <v>-2.3099999999999952</v>
      </c>
      <c r="AE2114" s="3">
        <f t="shared" si="780"/>
        <v>0</v>
      </c>
      <c r="AF2114" s="13">
        <f t="shared" si="793"/>
        <v>5230.6999999999971</v>
      </c>
      <c r="AG2114" s="13">
        <f t="shared" si="790"/>
        <v>2.4860741444866932</v>
      </c>
      <c r="AH2114" s="13">
        <f t="shared" si="794"/>
        <v>2.4860741444866932</v>
      </c>
    </row>
    <row r="2115" spans="1:34" x14ac:dyDescent="0.2">
      <c r="A2115" s="8">
        <f t="shared" si="791"/>
        <v>210500</v>
      </c>
      <c r="B2115" s="9">
        <f t="shared" si="792"/>
        <v>210.5</v>
      </c>
      <c r="C2115" s="13">
        <f>tarifest3(A2115,$A$3,Param!$B$5,Param!$C$5,Param!$D$5,Param!$E$5,Param!$B$6,Param!$C$6,Param!$D$6,Param!$E$6)</f>
        <v>79073</v>
      </c>
      <c r="D2115" s="3">
        <f t="shared" si="781"/>
        <v>37.564370546318287</v>
      </c>
      <c r="E2115" s="3">
        <f>tarifest3grenz(A2115,$A$3,Param!$B$5,Param!$C$5,Param!$D$5,Param!$E$5,Param!$B$6,Param!$C$6,Param!$D$6,Param!$E$6)*100</f>
        <v>42</v>
      </c>
      <c r="F2115" s="13">
        <f>soli3(C2115,$A$3,Param!$J$4,Param!$J$5,Param!$J$6)</f>
        <v>4349.01</v>
      </c>
      <c r="G2115" s="3">
        <f>soli3grenz(C2115,$A$3,Param!$J$4,Param!$J$5,Param!$J$6)*100</f>
        <v>5.5</v>
      </c>
      <c r="H2115" s="13">
        <f t="shared" si="772"/>
        <v>83422.009999999995</v>
      </c>
      <c r="I2115" s="3">
        <f t="shared" si="795"/>
        <v>39.630408551068882</v>
      </c>
      <c r="J2115" s="13">
        <f t="shared" si="773"/>
        <v>44.309999999999995</v>
      </c>
      <c r="K2115" s="13">
        <f>tarifest3(A2115,$A$3,Param!$B$10,Param!$C$10,Param!$D$10,Param!$E$10,Param!$B$11,Param!$C$11,Param!$D$11,Param!$E$11)</f>
        <v>83419</v>
      </c>
      <c r="L2115" s="3">
        <f t="shared" si="782"/>
        <v>39.628978622327793</v>
      </c>
      <c r="M2115" s="3">
        <f>tarifest3grenz(A2115,$A$3,Param!$B$10,Param!$C$10,Param!$D$10,Param!$E$10,Param!$B$11,Param!$C$11,Param!$D$11,Param!$E$11)*100</f>
        <v>42</v>
      </c>
      <c r="N2115" s="3">
        <f t="shared" si="783"/>
        <v>69019</v>
      </c>
      <c r="O2115" s="3">
        <f t="shared" si="784"/>
        <v>32.78812351543943</v>
      </c>
      <c r="P2115" s="13">
        <f t="shared" si="774"/>
        <v>147350</v>
      </c>
      <c r="Q2115" s="13">
        <f t="shared" si="785"/>
        <v>0</v>
      </c>
      <c r="R2115" s="13">
        <f>tarifest3(A2115-$K$3,$A$3,Param!$B$10,Param!$C$10,Param!$D$10,Param!$E$10,Param!$B$11,Param!$C$11,Param!$D$11,Param!$E$11)</f>
        <v>74779</v>
      </c>
      <c r="S2115" s="3">
        <f t="shared" si="786"/>
        <v>35.524465558194777</v>
      </c>
      <c r="T2115" s="3">
        <f>IF(A2115&lt;$K$3,$K$2,tarifest3grenz(A2115-$K$3,$A$3,Param!$B$10,Param!$C$10,Param!$D$10,Param!$E$10,Param!$B$11,Param!$C$11,Param!$D$11,Param!$E$11))*100</f>
        <v>42</v>
      </c>
      <c r="U2115" s="3">
        <f>MAX(K2115-tarifest3($K$3,$A$3,Param!$B$10,Param!$C$10,Param!$D$10,Param!$E$10,Param!$B$11,Param!$C$11,Param!$D$11,Param!$E$11),0)</f>
        <v>78189</v>
      </c>
      <c r="V2115" s="3">
        <f t="shared" si="787"/>
        <v>37.144418052256533</v>
      </c>
      <c r="W2115" s="3">
        <f t="shared" si="788"/>
        <v>42</v>
      </c>
      <c r="X2115" s="3">
        <f>soli3grenz(K2115,$A$3,Param!$J$9,Param!$J$10,Param!$J$11)*100</f>
        <v>5.5</v>
      </c>
      <c r="Y2115" s="13">
        <f t="shared" si="775"/>
        <v>78189</v>
      </c>
      <c r="Z2115" s="3">
        <f t="shared" si="789"/>
        <v>37.144418052256533</v>
      </c>
      <c r="AA2115" s="13">
        <f t="shared" si="776"/>
        <v>42</v>
      </c>
      <c r="AB2115" s="13">
        <f t="shared" si="777"/>
        <v>-5233.0099999999948</v>
      </c>
      <c r="AC2115" s="13">
        <f t="shared" si="778"/>
        <v>-2.4859904988123489</v>
      </c>
      <c r="AD2115" s="13">
        <f t="shared" si="779"/>
        <v>-2.3099999999999952</v>
      </c>
      <c r="AE2115" s="3">
        <f t="shared" si="780"/>
        <v>0</v>
      </c>
      <c r="AF2115" s="13">
        <f t="shared" si="793"/>
        <v>5233.0099999999948</v>
      </c>
      <c r="AG2115" s="13">
        <f t="shared" si="790"/>
        <v>2.4859904988123489</v>
      </c>
      <c r="AH2115" s="13">
        <f t="shared" si="794"/>
        <v>2.4859904988123489</v>
      </c>
    </row>
    <row r="2116" spans="1:34" x14ac:dyDescent="0.2">
      <c r="A2116" s="8">
        <f t="shared" si="791"/>
        <v>210600</v>
      </c>
      <c r="B2116" s="9">
        <f t="shared" si="792"/>
        <v>210.6</v>
      </c>
      <c r="C2116" s="13">
        <f>tarifest3(A2116,$A$3,Param!$B$5,Param!$C$5,Param!$D$5,Param!$E$5,Param!$B$6,Param!$C$6,Param!$D$6,Param!$E$6)</f>
        <v>79115</v>
      </c>
      <c r="D2116" s="3">
        <f t="shared" si="781"/>
        <v>37.566476733143404</v>
      </c>
      <c r="E2116" s="3">
        <f>tarifest3grenz(A2116,$A$3,Param!$B$5,Param!$C$5,Param!$D$5,Param!$E$5,Param!$B$6,Param!$C$6,Param!$D$6,Param!$E$6)*100</f>
        <v>42</v>
      </c>
      <c r="F2116" s="13">
        <f>soli3(C2116,$A$3,Param!$J$4,Param!$J$5,Param!$J$6)</f>
        <v>4351.32</v>
      </c>
      <c r="G2116" s="3">
        <f>soli3grenz(C2116,$A$3,Param!$J$4,Param!$J$5,Param!$J$6)*100</f>
        <v>5.5</v>
      </c>
      <c r="H2116" s="13">
        <f t="shared" si="772"/>
        <v>83466.320000000007</v>
      </c>
      <c r="I2116" s="3">
        <f t="shared" si="795"/>
        <v>39.632630579297249</v>
      </c>
      <c r="J2116" s="13">
        <f t="shared" si="773"/>
        <v>44.309999999999995</v>
      </c>
      <c r="K2116" s="13">
        <f>tarifest3(A2116,$A$3,Param!$B$10,Param!$C$10,Param!$D$10,Param!$E$10,Param!$B$11,Param!$C$11,Param!$D$11,Param!$E$11)</f>
        <v>83461</v>
      </c>
      <c r="L2116" s="3">
        <f t="shared" si="782"/>
        <v>39.630104463437796</v>
      </c>
      <c r="M2116" s="3">
        <f>tarifest3grenz(A2116,$A$3,Param!$B$10,Param!$C$10,Param!$D$10,Param!$E$10,Param!$B$11,Param!$C$11,Param!$D$11,Param!$E$11)*100</f>
        <v>42</v>
      </c>
      <c r="N2116" s="3">
        <f t="shared" si="783"/>
        <v>69061</v>
      </c>
      <c r="O2116" s="3">
        <f t="shared" si="784"/>
        <v>32.792497625830954</v>
      </c>
      <c r="P2116" s="13">
        <f t="shared" si="774"/>
        <v>147420</v>
      </c>
      <c r="Q2116" s="13">
        <f t="shared" si="785"/>
        <v>0</v>
      </c>
      <c r="R2116" s="13">
        <f>tarifest3(A2116-$K$3,$A$3,Param!$B$10,Param!$C$10,Param!$D$10,Param!$E$10,Param!$B$11,Param!$C$11,Param!$D$11,Param!$E$11)</f>
        <v>74821</v>
      </c>
      <c r="S2116" s="3">
        <f t="shared" si="786"/>
        <v>35.527540360873694</v>
      </c>
      <c r="T2116" s="3">
        <f>IF(A2116&lt;$K$3,$K$2,tarifest3grenz(A2116-$K$3,$A$3,Param!$B$10,Param!$C$10,Param!$D$10,Param!$E$10,Param!$B$11,Param!$C$11,Param!$D$11,Param!$E$11))*100</f>
        <v>42</v>
      </c>
      <c r="U2116" s="3">
        <f>MAX(K2116-tarifest3($K$3,$A$3,Param!$B$10,Param!$C$10,Param!$D$10,Param!$E$10,Param!$B$11,Param!$C$11,Param!$D$11,Param!$E$11),0)</f>
        <v>78231</v>
      </c>
      <c r="V2116" s="3">
        <f t="shared" si="787"/>
        <v>37.146723646723643</v>
      </c>
      <c r="W2116" s="3">
        <f t="shared" si="788"/>
        <v>42</v>
      </c>
      <c r="X2116" s="3">
        <f>soli3grenz(K2116,$A$3,Param!$J$9,Param!$J$10,Param!$J$11)*100</f>
        <v>5.5</v>
      </c>
      <c r="Y2116" s="13">
        <f t="shared" si="775"/>
        <v>78231</v>
      </c>
      <c r="Z2116" s="3">
        <f t="shared" si="789"/>
        <v>37.146723646723643</v>
      </c>
      <c r="AA2116" s="13">
        <f t="shared" si="776"/>
        <v>42</v>
      </c>
      <c r="AB2116" s="13">
        <f t="shared" si="777"/>
        <v>-5235.320000000007</v>
      </c>
      <c r="AC2116" s="13">
        <f t="shared" si="778"/>
        <v>-2.4859069325736058</v>
      </c>
      <c r="AD2116" s="13">
        <f t="shared" si="779"/>
        <v>-2.3099999999999952</v>
      </c>
      <c r="AE2116" s="3">
        <f t="shared" si="780"/>
        <v>0</v>
      </c>
      <c r="AF2116" s="13">
        <f t="shared" si="793"/>
        <v>5235.320000000007</v>
      </c>
      <c r="AG2116" s="13">
        <f t="shared" si="790"/>
        <v>2.4859069325736058</v>
      </c>
      <c r="AH2116" s="13">
        <f t="shared" si="794"/>
        <v>2.4859069325736058</v>
      </c>
    </row>
    <row r="2117" spans="1:34" x14ac:dyDescent="0.2">
      <c r="A2117" s="8">
        <f t="shared" si="791"/>
        <v>210700</v>
      </c>
      <c r="B2117" s="9">
        <f t="shared" si="792"/>
        <v>210.7</v>
      </c>
      <c r="C2117" s="13">
        <f>tarifest3(A2117,$A$3,Param!$B$5,Param!$C$5,Param!$D$5,Param!$E$5,Param!$B$6,Param!$C$6,Param!$D$6,Param!$E$6)</f>
        <v>79157</v>
      </c>
      <c r="D2117" s="3">
        <f t="shared" si="781"/>
        <v>37.568580920740388</v>
      </c>
      <c r="E2117" s="3">
        <f>tarifest3grenz(A2117,$A$3,Param!$B$5,Param!$C$5,Param!$D$5,Param!$E$5,Param!$B$6,Param!$C$6,Param!$D$6,Param!$E$6)*100</f>
        <v>42</v>
      </c>
      <c r="F2117" s="13">
        <f>soli3(C2117,$A$3,Param!$J$4,Param!$J$5,Param!$J$6)</f>
        <v>4353.63</v>
      </c>
      <c r="G2117" s="3">
        <f>soli3grenz(C2117,$A$3,Param!$J$4,Param!$J$5,Param!$J$6)*100</f>
        <v>5.5</v>
      </c>
      <c r="H2117" s="13">
        <f t="shared" si="772"/>
        <v>83510.63</v>
      </c>
      <c r="I2117" s="3">
        <f t="shared" si="795"/>
        <v>39.634850498338878</v>
      </c>
      <c r="J2117" s="13">
        <f t="shared" si="773"/>
        <v>44.309999999999995</v>
      </c>
      <c r="K2117" s="13">
        <f>tarifest3(A2117,$A$3,Param!$B$10,Param!$C$10,Param!$D$10,Param!$E$10,Param!$B$11,Param!$C$11,Param!$D$11,Param!$E$11)</f>
        <v>83503</v>
      </c>
      <c r="L2117" s="3">
        <f t="shared" si="782"/>
        <v>39.631229235880397</v>
      </c>
      <c r="M2117" s="3">
        <f>tarifest3grenz(A2117,$A$3,Param!$B$10,Param!$C$10,Param!$D$10,Param!$E$10,Param!$B$11,Param!$C$11,Param!$D$11,Param!$E$11)*100</f>
        <v>42</v>
      </c>
      <c r="N2117" s="3">
        <f t="shared" si="783"/>
        <v>69103</v>
      </c>
      <c r="O2117" s="3">
        <f t="shared" si="784"/>
        <v>32.796867584243003</v>
      </c>
      <c r="P2117" s="13">
        <f t="shared" si="774"/>
        <v>147490</v>
      </c>
      <c r="Q2117" s="13">
        <f t="shared" si="785"/>
        <v>0</v>
      </c>
      <c r="R2117" s="13">
        <f>tarifest3(A2117-$K$3,$A$3,Param!$B$10,Param!$C$10,Param!$D$10,Param!$E$10,Param!$B$11,Param!$C$11,Param!$D$11,Param!$E$11)</f>
        <v>74863</v>
      </c>
      <c r="S2117" s="3">
        <f t="shared" si="786"/>
        <v>35.530612244897959</v>
      </c>
      <c r="T2117" s="3">
        <f>IF(A2117&lt;$K$3,$K$2,tarifest3grenz(A2117-$K$3,$A$3,Param!$B$10,Param!$C$10,Param!$D$10,Param!$E$10,Param!$B$11,Param!$C$11,Param!$D$11,Param!$E$11))*100</f>
        <v>42</v>
      </c>
      <c r="U2117" s="3">
        <f>MAX(K2117-tarifest3($K$3,$A$3,Param!$B$10,Param!$C$10,Param!$D$10,Param!$E$10,Param!$B$11,Param!$C$11,Param!$D$11,Param!$E$11),0)</f>
        <v>78273</v>
      </c>
      <c r="V2117" s="3">
        <f t="shared" si="787"/>
        <v>37.149027052681539</v>
      </c>
      <c r="W2117" s="3">
        <f t="shared" si="788"/>
        <v>42</v>
      </c>
      <c r="X2117" s="3">
        <f>soli3grenz(K2117,$A$3,Param!$J$9,Param!$J$10,Param!$J$11)*100</f>
        <v>5.5</v>
      </c>
      <c r="Y2117" s="13">
        <f t="shared" si="775"/>
        <v>78273</v>
      </c>
      <c r="Z2117" s="3">
        <f t="shared" si="789"/>
        <v>37.149027052681539</v>
      </c>
      <c r="AA2117" s="13">
        <f t="shared" si="776"/>
        <v>42</v>
      </c>
      <c r="AB2117" s="13">
        <f t="shared" si="777"/>
        <v>-5237.6300000000047</v>
      </c>
      <c r="AC2117" s="13">
        <f t="shared" si="778"/>
        <v>-2.4858234456573385</v>
      </c>
      <c r="AD2117" s="13">
        <f t="shared" si="779"/>
        <v>-2.3099999999999952</v>
      </c>
      <c r="AE2117" s="3">
        <f t="shared" si="780"/>
        <v>0</v>
      </c>
      <c r="AF2117" s="13">
        <f t="shared" si="793"/>
        <v>5237.6300000000047</v>
      </c>
      <c r="AG2117" s="13">
        <f t="shared" si="790"/>
        <v>2.4858234456573385</v>
      </c>
      <c r="AH2117" s="13">
        <f t="shared" si="794"/>
        <v>2.4858234456573385</v>
      </c>
    </row>
    <row r="2118" spans="1:34" x14ac:dyDescent="0.2">
      <c r="A2118" s="8">
        <f t="shared" si="791"/>
        <v>210800</v>
      </c>
      <c r="B2118" s="9">
        <f t="shared" si="792"/>
        <v>210.8</v>
      </c>
      <c r="C2118" s="13">
        <f>tarifest3(A2118,$A$3,Param!$B$5,Param!$C$5,Param!$D$5,Param!$E$5,Param!$B$6,Param!$C$6,Param!$D$6,Param!$E$6)</f>
        <v>79199</v>
      </c>
      <c r="D2118" s="3">
        <f t="shared" si="781"/>
        <v>37.570683111954459</v>
      </c>
      <c r="E2118" s="3">
        <f>tarifest3grenz(A2118,$A$3,Param!$B$5,Param!$C$5,Param!$D$5,Param!$E$5,Param!$B$6,Param!$C$6,Param!$D$6,Param!$E$6)*100</f>
        <v>42</v>
      </c>
      <c r="F2118" s="13">
        <f>soli3(C2118,$A$3,Param!$J$4,Param!$J$5,Param!$J$6)</f>
        <v>4355.9399999999996</v>
      </c>
      <c r="G2118" s="3">
        <f>soli3grenz(C2118,$A$3,Param!$J$4,Param!$J$5,Param!$J$6)*100</f>
        <v>5.5</v>
      </c>
      <c r="H2118" s="13">
        <f t="shared" si="772"/>
        <v>83554.94</v>
      </c>
      <c r="I2118" s="3">
        <f t="shared" si="795"/>
        <v>39.637068311195442</v>
      </c>
      <c r="J2118" s="13">
        <f t="shared" si="773"/>
        <v>44.309999999999995</v>
      </c>
      <c r="K2118" s="13">
        <f>tarifest3(A2118,$A$3,Param!$B$10,Param!$C$10,Param!$D$10,Param!$E$10,Param!$B$11,Param!$C$11,Param!$D$11,Param!$E$11)</f>
        <v>83545</v>
      </c>
      <c r="L2118" s="3">
        <f t="shared" si="782"/>
        <v>39.632352941176471</v>
      </c>
      <c r="M2118" s="3">
        <f>tarifest3grenz(A2118,$A$3,Param!$B$10,Param!$C$10,Param!$D$10,Param!$E$10,Param!$B$11,Param!$C$11,Param!$D$11,Param!$E$11)*100</f>
        <v>42</v>
      </c>
      <c r="N2118" s="3">
        <f t="shared" si="783"/>
        <v>69145</v>
      </c>
      <c r="O2118" s="3">
        <f t="shared" si="784"/>
        <v>32.801233396584436</v>
      </c>
      <c r="P2118" s="13">
        <f t="shared" si="774"/>
        <v>147560</v>
      </c>
      <c r="Q2118" s="13">
        <f t="shared" si="785"/>
        <v>0</v>
      </c>
      <c r="R2118" s="13">
        <f>tarifest3(A2118-$K$3,$A$3,Param!$B$10,Param!$C$10,Param!$D$10,Param!$E$10,Param!$B$11,Param!$C$11,Param!$D$11,Param!$E$11)</f>
        <v>74905</v>
      </c>
      <c r="S2118" s="3">
        <f t="shared" si="786"/>
        <v>35.53368121442125</v>
      </c>
      <c r="T2118" s="3">
        <f>IF(A2118&lt;$K$3,$K$2,tarifest3grenz(A2118-$K$3,$A$3,Param!$B$10,Param!$C$10,Param!$D$10,Param!$E$10,Param!$B$11,Param!$C$11,Param!$D$11,Param!$E$11))*100</f>
        <v>42</v>
      </c>
      <c r="U2118" s="3">
        <f>MAX(K2118-tarifest3($K$3,$A$3,Param!$B$10,Param!$C$10,Param!$D$10,Param!$E$10,Param!$B$11,Param!$C$11,Param!$D$11,Param!$E$11),0)</f>
        <v>78315</v>
      </c>
      <c r="V2118" s="3">
        <f t="shared" si="787"/>
        <v>37.151328273244779</v>
      </c>
      <c r="W2118" s="3">
        <f t="shared" si="788"/>
        <v>42</v>
      </c>
      <c r="X2118" s="3">
        <f>soli3grenz(K2118,$A$3,Param!$J$9,Param!$J$10,Param!$J$11)*100</f>
        <v>5.5</v>
      </c>
      <c r="Y2118" s="13">
        <f t="shared" si="775"/>
        <v>78315</v>
      </c>
      <c r="Z2118" s="3">
        <f t="shared" si="789"/>
        <v>37.151328273244779</v>
      </c>
      <c r="AA2118" s="13">
        <f t="shared" si="776"/>
        <v>42</v>
      </c>
      <c r="AB2118" s="13">
        <f t="shared" si="777"/>
        <v>-5239.9400000000023</v>
      </c>
      <c r="AC2118" s="13">
        <f t="shared" si="778"/>
        <v>-2.4857400379506629</v>
      </c>
      <c r="AD2118" s="13">
        <f t="shared" si="779"/>
        <v>-2.3099999999999952</v>
      </c>
      <c r="AE2118" s="3">
        <f t="shared" si="780"/>
        <v>0</v>
      </c>
      <c r="AF2118" s="13">
        <f t="shared" si="793"/>
        <v>5239.9400000000023</v>
      </c>
      <c r="AG2118" s="13">
        <f t="shared" si="790"/>
        <v>2.4857400379506629</v>
      </c>
      <c r="AH2118" s="13">
        <f t="shared" si="794"/>
        <v>2.4857400379506629</v>
      </c>
    </row>
    <row r="2119" spans="1:34" x14ac:dyDescent="0.2">
      <c r="A2119" s="8">
        <f t="shared" si="791"/>
        <v>210900</v>
      </c>
      <c r="B2119" s="9">
        <f t="shared" si="792"/>
        <v>210.9</v>
      </c>
      <c r="C2119" s="13">
        <f>tarifest3(A2119,$A$3,Param!$B$5,Param!$C$5,Param!$D$5,Param!$E$5,Param!$B$6,Param!$C$6,Param!$D$6,Param!$E$6)</f>
        <v>79241</v>
      </c>
      <c r="D2119" s="3">
        <f t="shared" si="781"/>
        <v>37.572783309625414</v>
      </c>
      <c r="E2119" s="3">
        <f>tarifest3grenz(A2119,$A$3,Param!$B$5,Param!$C$5,Param!$D$5,Param!$E$5,Param!$B$6,Param!$C$6,Param!$D$6,Param!$E$6)*100</f>
        <v>42</v>
      </c>
      <c r="F2119" s="13">
        <f>soli3(C2119,$A$3,Param!$J$4,Param!$J$5,Param!$J$6)</f>
        <v>4358.25</v>
      </c>
      <c r="G2119" s="3">
        <f>soli3grenz(C2119,$A$3,Param!$J$4,Param!$J$5,Param!$J$6)*100</f>
        <v>5.5</v>
      </c>
      <c r="H2119" s="13">
        <f t="shared" si="772"/>
        <v>83599.25</v>
      </c>
      <c r="I2119" s="3">
        <f t="shared" si="795"/>
        <v>39.639284020862966</v>
      </c>
      <c r="J2119" s="13">
        <f t="shared" si="773"/>
        <v>44.309999999999995</v>
      </c>
      <c r="K2119" s="13">
        <f>tarifest3(A2119,$A$3,Param!$B$10,Param!$C$10,Param!$D$10,Param!$E$10,Param!$B$11,Param!$C$11,Param!$D$11,Param!$E$11)</f>
        <v>83587</v>
      </c>
      <c r="L2119" s="3">
        <f t="shared" si="782"/>
        <v>39.633475580843999</v>
      </c>
      <c r="M2119" s="3">
        <f>tarifest3grenz(A2119,$A$3,Param!$B$10,Param!$C$10,Param!$D$10,Param!$E$10,Param!$B$11,Param!$C$11,Param!$D$11,Param!$E$11)*100</f>
        <v>42</v>
      </c>
      <c r="N2119" s="3">
        <f t="shared" si="783"/>
        <v>69187</v>
      </c>
      <c r="O2119" s="3">
        <f t="shared" si="784"/>
        <v>32.805595068752964</v>
      </c>
      <c r="P2119" s="13">
        <f t="shared" si="774"/>
        <v>147630</v>
      </c>
      <c r="Q2119" s="13">
        <f t="shared" si="785"/>
        <v>0</v>
      </c>
      <c r="R2119" s="13">
        <f>tarifest3(A2119-$K$3,$A$3,Param!$B$10,Param!$C$10,Param!$D$10,Param!$E$10,Param!$B$11,Param!$C$11,Param!$D$11,Param!$E$11)</f>
        <v>74947</v>
      </c>
      <c r="S2119" s="3">
        <f t="shared" si="786"/>
        <v>35.536747273589384</v>
      </c>
      <c r="T2119" s="3">
        <f>IF(A2119&lt;$K$3,$K$2,tarifest3grenz(A2119-$K$3,$A$3,Param!$B$10,Param!$C$10,Param!$D$10,Param!$E$10,Param!$B$11,Param!$C$11,Param!$D$11,Param!$E$11))*100</f>
        <v>42</v>
      </c>
      <c r="U2119" s="3">
        <f>MAX(K2119-tarifest3($K$3,$A$3,Param!$B$10,Param!$C$10,Param!$D$10,Param!$E$10,Param!$B$11,Param!$C$11,Param!$D$11,Param!$E$11),0)</f>
        <v>78357</v>
      </c>
      <c r="V2119" s="3">
        <f t="shared" si="787"/>
        <v>37.153627311522044</v>
      </c>
      <c r="W2119" s="3">
        <f t="shared" si="788"/>
        <v>42</v>
      </c>
      <c r="X2119" s="3">
        <f>soli3grenz(K2119,$A$3,Param!$J$9,Param!$J$10,Param!$J$11)*100</f>
        <v>5.5</v>
      </c>
      <c r="Y2119" s="13">
        <f t="shared" si="775"/>
        <v>78357</v>
      </c>
      <c r="Z2119" s="3">
        <f t="shared" si="789"/>
        <v>37.153627311522044</v>
      </c>
      <c r="AA2119" s="13">
        <f t="shared" si="776"/>
        <v>42</v>
      </c>
      <c r="AB2119" s="13">
        <f t="shared" si="777"/>
        <v>-5242.25</v>
      </c>
      <c r="AC2119" s="13">
        <f t="shared" si="778"/>
        <v>-2.4856567093409225</v>
      </c>
      <c r="AD2119" s="13">
        <f t="shared" si="779"/>
        <v>-2.3099999999999952</v>
      </c>
      <c r="AE2119" s="3">
        <f t="shared" si="780"/>
        <v>0</v>
      </c>
      <c r="AF2119" s="13">
        <f t="shared" si="793"/>
        <v>5242.25</v>
      </c>
      <c r="AG2119" s="13">
        <f t="shared" si="790"/>
        <v>2.4856567093409225</v>
      </c>
      <c r="AH2119" s="13">
        <f t="shared" si="794"/>
        <v>2.4856567093409225</v>
      </c>
    </row>
    <row r="2120" spans="1:34" x14ac:dyDescent="0.2">
      <c r="A2120" s="8">
        <f t="shared" si="791"/>
        <v>211000</v>
      </c>
      <c r="B2120" s="9">
        <f t="shared" si="792"/>
        <v>211</v>
      </c>
      <c r="C2120" s="13">
        <f>tarifest3(A2120,$A$3,Param!$B$5,Param!$C$5,Param!$D$5,Param!$E$5,Param!$B$6,Param!$C$6,Param!$D$6,Param!$E$6)</f>
        <v>79283</v>
      </c>
      <c r="D2120" s="3">
        <f t="shared" si="781"/>
        <v>37.574881516587681</v>
      </c>
      <c r="E2120" s="3">
        <f>tarifest3grenz(A2120,$A$3,Param!$B$5,Param!$C$5,Param!$D$5,Param!$E$5,Param!$B$6,Param!$C$6,Param!$D$6,Param!$E$6)*100</f>
        <v>42</v>
      </c>
      <c r="F2120" s="13">
        <f>soli3(C2120,$A$3,Param!$J$4,Param!$J$5,Param!$J$6)</f>
        <v>4360.5600000000004</v>
      </c>
      <c r="G2120" s="3">
        <f>soli3grenz(C2120,$A$3,Param!$J$4,Param!$J$5,Param!$J$6)*100</f>
        <v>5.5</v>
      </c>
      <c r="H2120" s="13">
        <f t="shared" si="772"/>
        <v>83643.56</v>
      </c>
      <c r="I2120" s="3">
        <f t="shared" si="795"/>
        <v>39.641497630331749</v>
      </c>
      <c r="J2120" s="13">
        <f t="shared" si="773"/>
        <v>44.309999999999995</v>
      </c>
      <c r="K2120" s="13">
        <f>tarifest3(A2120,$A$3,Param!$B$10,Param!$C$10,Param!$D$10,Param!$E$10,Param!$B$11,Param!$C$11,Param!$D$11,Param!$E$11)</f>
        <v>83629</v>
      </c>
      <c r="L2120" s="3">
        <f t="shared" si="782"/>
        <v>39.634597156398108</v>
      </c>
      <c r="M2120" s="3">
        <f>tarifest3grenz(A2120,$A$3,Param!$B$10,Param!$C$10,Param!$D$10,Param!$E$10,Param!$B$11,Param!$C$11,Param!$D$11,Param!$E$11)*100</f>
        <v>42</v>
      </c>
      <c r="N2120" s="3">
        <f t="shared" si="783"/>
        <v>69229</v>
      </c>
      <c r="O2120" s="3">
        <f t="shared" si="784"/>
        <v>32.809952606635072</v>
      </c>
      <c r="P2120" s="13">
        <f t="shared" si="774"/>
        <v>147700</v>
      </c>
      <c r="Q2120" s="13">
        <f t="shared" si="785"/>
        <v>0</v>
      </c>
      <c r="R2120" s="13">
        <f>tarifest3(A2120-$K$3,$A$3,Param!$B$10,Param!$C$10,Param!$D$10,Param!$E$10,Param!$B$11,Param!$C$11,Param!$D$11,Param!$E$11)</f>
        <v>74989</v>
      </c>
      <c r="S2120" s="3">
        <f t="shared" si="786"/>
        <v>35.539810426540285</v>
      </c>
      <c r="T2120" s="3">
        <f>IF(A2120&lt;$K$3,$K$2,tarifest3grenz(A2120-$K$3,$A$3,Param!$B$10,Param!$C$10,Param!$D$10,Param!$E$10,Param!$B$11,Param!$C$11,Param!$D$11,Param!$E$11))*100</f>
        <v>42</v>
      </c>
      <c r="U2120" s="3">
        <f>MAX(K2120-tarifest3($K$3,$A$3,Param!$B$10,Param!$C$10,Param!$D$10,Param!$E$10,Param!$B$11,Param!$C$11,Param!$D$11,Param!$E$11),0)</f>
        <v>78399</v>
      </c>
      <c r="V2120" s="3">
        <f t="shared" si="787"/>
        <v>37.15592417061611</v>
      </c>
      <c r="W2120" s="3">
        <f t="shared" si="788"/>
        <v>42</v>
      </c>
      <c r="X2120" s="3">
        <f>soli3grenz(K2120,$A$3,Param!$J$9,Param!$J$10,Param!$J$11)*100</f>
        <v>5.5</v>
      </c>
      <c r="Y2120" s="13">
        <f t="shared" si="775"/>
        <v>78399</v>
      </c>
      <c r="Z2120" s="3">
        <f t="shared" si="789"/>
        <v>37.15592417061611</v>
      </c>
      <c r="AA2120" s="13">
        <f t="shared" si="776"/>
        <v>42</v>
      </c>
      <c r="AB2120" s="13">
        <f t="shared" si="777"/>
        <v>-5244.5599999999977</v>
      </c>
      <c r="AC2120" s="13">
        <f t="shared" si="778"/>
        <v>-2.4855734597156385</v>
      </c>
      <c r="AD2120" s="13">
        <f t="shared" si="779"/>
        <v>-2.3099999999999952</v>
      </c>
      <c r="AE2120" s="3">
        <f t="shared" si="780"/>
        <v>0</v>
      </c>
      <c r="AF2120" s="13">
        <f t="shared" si="793"/>
        <v>5244.5599999999977</v>
      </c>
      <c r="AG2120" s="13">
        <f t="shared" si="790"/>
        <v>2.4855734597156385</v>
      </c>
      <c r="AH2120" s="13">
        <f t="shared" si="794"/>
        <v>2.4855734597156385</v>
      </c>
    </row>
    <row r="2121" spans="1:34" x14ac:dyDescent="0.2">
      <c r="A2121" s="8">
        <f t="shared" si="791"/>
        <v>211100</v>
      </c>
      <c r="B2121" s="9">
        <f t="shared" si="792"/>
        <v>211.1</v>
      </c>
      <c r="C2121" s="13">
        <f>tarifest3(A2121,$A$3,Param!$B$5,Param!$C$5,Param!$D$5,Param!$E$5,Param!$B$6,Param!$C$6,Param!$D$6,Param!$E$6)</f>
        <v>79325</v>
      </c>
      <c r="D2121" s="3">
        <f t="shared" si="781"/>
        <v>37.576977735670297</v>
      </c>
      <c r="E2121" s="3">
        <f>tarifest3grenz(A2121,$A$3,Param!$B$5,Param!$C$5,Param!$D$5,Param!$E$5,Param!$B$6,Param!$C$6,Param!$D$6,Param!$E$6)*100</f>
        <v>42</v>
      </c>
      <c r="F2121" s="13">
        <f>soli3(C2121,$A$3,Param!$J$4,Param!$J$5,Param!$J$6)</f>
        <v>4362.87</v>
      </c>
      <c r="G2121" s="3">
        <f>soli3grenz(C2121,$A$3,Param!$J$4,Param!$J$5,Param!$J$6)*100</f>
        <v>5.5</v>
      </c>
      <c r="H2121" s="13">
        <f t="shared" si="772"/>
        <v>83687.87</v>
      </c>
      <c r="I2121" s="3">
        <f t="shared" si="795"/>
        <v>39.643709142586445</v>
      </c>
      <c r="J2121" s="13">
        <f t="shared" si="773"/>
        <v>44.309999999999995</v>
      </c>
      <c r="K2121" s="13">
        <f>tarifest3(A2121,$A$3,Param!$B$10,Param!$C$10,Param!$D$10,Param!$E$10,Param!$B$11,Param!$C$11,Param!$D$11,Param!$E$11)</f>
        <v>83671</v>
      </c>
      <c r="L2121" s="3">
        <f t="shared" si="782"/>
        <v>39.635717669351017</v>
      </c>
      <c r="M2121" s="3">
        <f>tarifest3grenz(A2121,$A$3,Param!$B$10,Param!$C$10,Param!$D$10,Param!$E$10,Param!$B$11,Param!$C$11,Param!$D$11,Param!$E$11)*100</f>
        <v>42</v>
      </c>
      <c r="N2121" s="3">
        <f t="shared" si="783"/>
        <v>69271</v>
      </c>
      <c r="O2121" s="3">
        <f t="shared" si="784"/>
        <v>32.814306016106109</v>
      </c>
      <c r="P2121" s="13">
        <f t="shared" si="774"/>
        <v>147770</v>
      </c>
      <c r="Q2121" s="13">
        <f t="shared" si="785"/>
        <v>0</v>
      </c>
      <c r="R2121" s="13">
        <f>tarifest3(A2121-$K$3,$A$3,Param!$B$10,Param!$C$10,Param!$D$10,Param!$E$10,Param!$B$11,Param!$C$11,Param!$D$11,Param!$E$11)</f>
        <v>75031</v>
      </c>
      <c r="S2121" s="3">
        <f t="shared" si="786"/>
        <v>35.542870677404075</v>
      </c>
      <c r="T2121" s="3">
        <f>IF(A2121&lt;$K$3,$K$2,tarifest3grenz(A2121-$K$3,$A$3,Param!$B$10,Param!$C$10,Param!$D$10,Param!$E$10,Param!$B$11,Param!$C$11,Param!$D$11,Param!$E$11))*100</f>
        <v>42</v>
      </c>
      <c r="U2121" s="3">
        <f>MAX(K2121-tarifest3($K$3,$A$3,Param!$B$10,Param!$C$10,Param!$D$10,Param!$E$10,Param!$B$11,Param!$C$11,Param!$D$11,Param!$E$11),0)</f>
        <v>78441</v>
      </c>
      <c r="V2121" s="3">
        <f t="shared" si="787"/>
        <v>37.158218853623879</v>
      </c>
      <c r="W2121" s="3">
        <f t="shared" si="788"/>
        <v>42</v>
      </c>
      <c r="X2121" s="3">
        <f>soli3grenz(K2121,$A$3,Param!$J$9,Param!$J$10,Param!$J$11)*100</f>
        <v>5.5</v>
      </c>
      <c r="Y2121" s="13">
        <f t="shared" si="775"/>
        <v>78441</v>
      </c>
      <c r="Z2121" s="3">
        <f t="shared" si="789"/>
        <v>37.158218853623879</v>
      </c>
      <c r="AA2121" s="13">
        <f t="shared" si="776"/>
        <v>42</v>
      </c>
      <c r="AB2121" s="13">
        <f t="shared" si="777"/>
        <v>-5246.8699999999953</v>
      </c>
      <c r="AC2121" s="13">
        <f t="shared" si="778"/>
        <v>-2.4854902889625663</v>
      </c>
      <c r="AD2121" s="13">
        <f t="shared" si="779"/>
        <v>-2.3099999999999952</v>
      </c>
      <c r="AE2121" s="3">
        <f t="shared" si="780"/>
        <v>0</v>
      </c>
      <c r="AF2121" s="13">
        <f t="shared" si="793"/>
        <v>5246.8699999999953</v>
      </c>
      <c r="AG2121" s="13">
        <f t="shared" si="790"/>
        <v>2.4854902889625663</v>
      </c>
      <c r="AH2121" s="13">
        <f t="shared" si="794"/>
        <v>2.4854902889625663</v>
      </c>
    </row>
    <row r="2122" spans="1:34" x14ac:dyDescent="0.2">
      <c r="A2122" s="8">
        <f t="shared" si="791"/>
        <v>211200</v>
      </c>
      <c r="B2122" s="9">
        <f t="shared" si="792"/>
        <v>211.2</v>
      </c>
      <c r="C2122" s="13">
        <f>tarifest3(A2122,$A$3,Param!$B$5,Param!$C$5,Param!$D$5,Param!$E$5,Param!$B$6,Param!$C$6,Param!$D$6,Param!$E$6)</f>
        <v>79367</v>
      </c>
      <c r="D2122" s="3">
        <f t="shared" si="781"/>
        <v>37.579071969696969</v>
      </c>
      <c r="E2122" s="3">
        <f>tarifest3grenz(A2122,$A$3,Param!$B$5,Param!$C$5,Param!$D$5,Param!$E$5,Param!$B$6,Param!$C$6,Param!$D$6,Param!$E$6)*100</f>
        <v>42</v>
      </c>
      <c r="F2122" s="13">
        <f>soli3(C2122,$A$3,Param!$J$4,Param!$J$5,Param!$J$6)</f>
        <v>4365.18</v>
      </c>
      <c r="G2122" s="3">
        <f>soli3grenz(C2122,$A$3,Param!$J$4,Param!$J$5,Param!$J$6)*100</f>
        <v>5.5</v>
      </c>
      <c r="H2122" s="13">
        <f t="shared" ref="H2122:H2185" si="796">+C2122+F2122</f>
        <v>83732.179999999993</v>
      </c>
      <c r="I2122" s="3">
        <f t="shared" si="795"/>
        <v>39.645918560606056</v>
      </c>
      <c r="J2122" s="13">
        <f t="shared" ref="J2122:J2185" si="797">+E2122*(1+G2122/100)</f>
        <v>44.309999999999995</v>
      </c>
      <c r="K2122" s="13">
        <f>tarifest3(A2122,$A$3,Param!$B$10,Param!$C$10,Param!$D$10,Param!$E$10,Param!$B$11,Param!$C$11,Param!$D$11,Param!$E$11)</f>
        <v>83713</v>
      </c>
      <c r="L2122" s="3">
        <f t="shared" si="782"/>
        <v>39.636837121212118</v>
      </c>
      <c r="M2122" s="3">
        <f>tarifest3grenz(A2122,$A$3,Param!$B$10,Param!$C$10,Param!$D$10,Param!$E$10,Param!$B$11,Param!$C$11,Param!$D$11,Param!$E$11)*100</f>
        <v>42</v>
      </c>
      <c r="N2122" s="3">
        <f t="shared" si="783"/>
        <v>69313</v>
      </c>
      <c r="O2122" s="3">
        <f t="shared" si="784"/>
        <v>32.818655303030305</v>
      </c>
      <c r="P2122" s="13">
        <f t="shared" ref="P2122:P2185" si="798">+A2122*$K$2</f>
        <v>147840</v>
      </c>
      <c r="Q2122" s="13">
        <f t="shared" si="785"/>
        <v>0</v>
      </c>
      <c r="R2122" s="13">
        <f>tarifest3(A2122-$K$3,$A$3,Param!$B$10,Param!$C$10,Param!$D$10,Param!$E$10,Param!$B$11,Param!$C$11,Param!$D$11,Param!$E$11)</f>
        <v>75073</v>
      </c>
      <c r="S2122" s="3">
        <f t="shared" si="786"/>
        <v>35.545928030303031</v>
      </c>
      <c r="T2122" s="3">
        <f>IF(A2122&lt;$K$3,$K$2,tarifest3grenz(A2122-$K$3,$A$3,Param!$B$10,Param!$C$10,Param!$D$10,Param!$E$10,Param!$B$11,Param!$C$11,Param!$D$11,Param!$E$11))*100</f>
        <v>42</v>
      </c>
      <c r="U2122" s="3">
        <f>MAX(K2122-tarifest3($K$3,$A$3,Param!$B$10,Param!$C$10,Param!$D$10,Param!$E$10,Param!$B$11,Param!$C$11,Param!$D$11,Param!$E$11),0)</f>
        <v>78483</v>
      </c>
      <c r="V2122" s="3">
        <f t="shared" si="787"/>
        <v>37.16051136363636</v>
      </c>
      <c r="W2122" s="3">
        <f t="shared" si="788"/>
        <v>42</v>
      </c>
      <c r="X2122" s="3">
        <f>soli3grenz(K2122,$A$3,Param!$J$9,Param!$J$10,Param!$J$11)*100</f>
        <v>5.5</v>
      </c>
      <c r="Y2122" s="13">
        <f t="shared" ref="Y2122:Y2185" si="799">IF($Y$4=0,N2122,IF($Y$4=1,Q2122+R2122,IF($Y$4=2,Q2122+U2122)))</f>
        <v>78483</v>
      </c>
      <c r="Z2122" s="3">
        <f t="shared" si="789"/>
        <v>37.16051136363636</v>
      </c>
      <c r="AA2122" s="13">
        <f t="shared" ref="AA2122:AA2185" si="800">IF($Y$4=0,M2122,IF($Y$4=1,T2122,IF($Y$4=2,W2122)))</f>
        <v>42</v>
      </c>
      <c r="AB2122" s="13">
        <f t="shared" ref="AB2122:AB2185" si="801">+Y2122-H2122</f>
        <v>-5249.179999999993</v>
      </c>
      <c r="AC2122" s="13">
        <f t="shared" ref="AC2122:AC2185" si="802">+Z2122-I2122</f>
        <v>-2.485407196969696</v>
      </c>
      <c r="AD2122" s="13">
        <f t="shared" ref="AD2122:AD2185" si="803">+AA2122-J2122</f>
        <v>-2.3099999999999952</v>
      </c>
      <c r="AE2122" s="3">
        <f t="shared" ref="AE2122:AE2185" si="804">+M2122-E2122</f>
        <v>0</v>
      </c>
      <c r="AF2122" s="13">
        <f t="shared" si="793"/>
        <v>5249.179999999993</v>
      </c>
      <c r="AG2122" s="13">
        <f t="shared" si="790"/>
        <v>2.485407196969696</v>
      </c>
      <c r="AH2122" s="13">
        <f t="shared" si="794"/>
        <v>2.485407196969696</v>
      </c>
    </row>
    <row r="2123" spans="1:34" x14ac:dyDescent="0.2">
      <c r="A2123" s="8">
        <f t="shared" si="791"/>
        <v>211300</v>
      </c>
      <c r="B2123" s="9">
        <f t="shared" si="792"/>
        <v>211.3</v>
      </c>
      <c r="C2123" s="13">
        <f>tarifest3(A2123,$A$3,Param!$B$5,Param!$C$5,Param!$D$5,Param!$E$5,Param!$B$6,Param!$C$6,Param!$D$6,Param!$E$6)</f>
        <v>79409</v>
      </c>
      <c r="D2123" s="3">
        <f t="shared" ref="D2123:D2186" si="805">IF($A2123=0,0,C2123/$A2123*100)</f>
        <v>37.581164221486041</v>
      </c>
      <c r="E2123" s="3">
        <f>tarifest3grenz(A2123,$A$3,Param!$B$5,Param!$C$5,Param!$D$5,Param!$E$5,Param!$B$6,Param!$C$6,Param!$D$6,Param!$E$6)*100</f>
        <v>42</v>
      </c>
      <c r="F2123" s="13">
        <f>soli3(C2123,$A$3,Param!$J$4,Param!$J$5,Param!$J$6)</f>
        <v>4367.49</v>
      </c>
      <c r="G2123" s="3">
        <f>soli3grenz(C2123,$A$3,Param!$J$4,Param!$J$5,Param!$J$6)*100</f>
        <v>5.5</v>
      </c>
      <c r="H2123" s="13">
        <f t="shared" si="796"/>
        <v>83776.490000000005</v>
      </c>
      <c r="I2123" s="3">
        <f t="shared" si="795"/>
        <v>39.648125887363939</v>
      </c>
      <c r="J2123" s="13">
        <f t="shared" si="797"/>
        <v>44.309999999999995</v>
      </c>
      <c r="K2123" s="13">
        <f>tarifest3(A2123,$A$3,Param!$B$10,Param!$C$10,Param!$D$10,Param!$E$10,Param!$B$11,Param!$C$11,Param!$D$11,Param!$E$11)</f>
        <v>83755</v>
      </c>
      <c r="L2123" s="3">
        <f t="shared" ref="L2123:L2186" si="806">IF($A2123=0,0,K2123/$A2123*100)</f>
        <v>39.637955513487931</v>
      </c>
      <c r="M2123" s="3">
        <f>tarifest3grenz(A2123,$A$3,Param!$B$10,Param!$C$10,Param!$D$10,Param!$E$10,Param!$B$11,Param!$C$11,Param!$D$11,Param!$E$11)*100</f>
        <v>42</v>
      </c>
      <c r="N2123" s="3">
        <f t="shared" ref="N2123:N2186" si="807">+K2123-$K$1</f>
        <v>69355</v>
      </c>
      <c r="O2123" s="3">
        <f t="shared" ref="O2123:O2186" si="808">IF($A2123=0,0,N2123/$A2123*100)</f>
        <v>32.823000473260763</v>
      </c>
      <c r="P2123" s="13">
        <f t="shared" si="798"/>
        <v>147910</v>
      </c>
      <c r="Q2123" s="13">
        <f t="shared" ref="Q2123:Q2186" si="809">MIN(P2123-$K$1,0)</f>
        <v>0</v>
      </c>
      <c r="R2123" s="13">
        <f>tarifest3(A2123-$K$3,$A$3,Param!$B$10,Param!$C$10,Param!$D$10,Param!$E$10,Param!$B$11,Param!$C$11,Param!$D$11,Param!$E$11)</f>
        <v>75115</v>
      </c>
      <c r="S2123" s="3">
        <f t="shared" ref="S2123:S2186" si="810">IF($A2123=0,0,(Q2123+R2123)/$A2123*100)</f>
        <v>35.54898248935163</v>
      </c>
      <c r="T2123" s="3">
        <f>IF(A2123&lt;$K$3,$K$2,tarifest3grenz(A2123-$K$3,$A$3,Param!$B$10,Param!$C$10,Param!$D$10,Param!$E$10,Param!$B$11,Param!$C$11,Param!$D$11,Param!$E$11))*100</f>
        <v>42</v>
      </c>
      <c r="U2123" s="3">
        <f>MAX(K2123-tarifest3($K$3,$A$3,Param!$B$10,Param!$C$10,Param!$D$10,Param!$E$10,Param!$B$11,Param!$C$11,Param!$D$11,Param!$E$11),0)</f>
        <v>78525</v>
      </c>
      <c r="V2123" s="3">
        <f t="shared" ref="V2123:V2186" si="811">IF($A2123=0,0,(Q2123+U2123)/$A2123*100)</f>
        <v>37.162801703738765</v>
      </c>
      <c r="W2123" s="3">
        <f t="shared" ref="W2123:W2186" si="812">IF(A2123&lt;$K$3,$K$2*100,M2123)</f>
        <v>42</v>
      </c>
      <c r="X2123" s="3">
        <f>soli3grenz(K2123,$A$3,Param!$J$9,Param!$J$10,Param!$J$11)*100</f>
        <v>5.5</v>
      </c>
      <c r="Y2123" s="13">
        <f t="shared" si="799"/>
        <v>78525</v>
      </c>
      <c r="Z2123" s="3">
        <f t="shared" ref="Z2123:Z2186" si="813">IF($A2123=0,0,Y2123/$A2123*100)</f>
        <v>37.162801703738765</v>
      </c>
      <c r="AA2123" s="13">
        <f t="shared" si="800"/>
        <v>42</v>
      </c>
      <c r="AB2123" s="13">
        <f t="shared" si="801"/>
        <v>-5251.4900000000052</v>
      </c>
      <c r="AC2123" s="13">
        <f t="shared" si="802"/>
        <v>-2.485324183625174</v>
      </c>
      <c r="AD2123" s="13">
        <f t="shared" si="803"/>
        <v>-2.3099999999999952</v>
      </c>
      <c r="AE2123" s="3">
        <f t="shared" si="804"/>
        <v>0</v>
      </c>
      <c r="AF2123" s="13">
        <f t="shared" si="793"/>
        <v>5251.4900000000052</v>
      </c>
      <c r="AG2123" s="13">
        <f t="shared" ref="AG2123:AG2186" si="814">-AC2123</f>
        <v>2.485324183625174</v>
      </c>
      <c r="AH2123" s="13">
        <f t="shared" si="794"/>
        <v>2.485324183625174</v>
      </c>
    </row>
    <row r="2124" spans="1:34" x14ac:dyDescent="0.2">
      <c r="A2124" s="8">
        <f t="shared" ref="A2124:A2187" si="815">+A2123+100</f>
        <v>211400</v>
      </c>
      <c r="B2124" s="9">
        <f t="shared" si="792"/>
        <v>211.4</v>
      </c>
      <c r="C2124" s="13">
        <f>tarifest3(A2124,$A$3,Param!$B$5,Param!$C$5,Param!$D$5,Param!$E$5,Param!$B$6,Param!$C$6,Param!$D$6,Param!$E$6)</f>
        <v>79451</v>
      </c>
      <c r="D2124" s="3">
        <f t="shared" si="805"/>
        <v>37.583254493850518</v>
      </c>
      <c r="E2124" s="3">
        <f>tarifest3grenz(A2124,$A$3,Param!$B$5,Param!$C$5,Param!$D$5,Param!$E$5,Param!$B$6,Param!$C$6,Param!$D$6,Param!$E$6)*100</f>
        <v>42</v>
      </c>
      <c r="F2124" s="13">
        <f>soli3(C2124,$A$3,Param!$J$4,Param!$J$5,Param!$J$6)</f>
        <v>4369.8</v>
      </c>
      <c r="G2124" s="3">
        <f>soli3grenz(C2124,$A$3,Param!$J$4,Param!$J$5,Param!$J$6)*100</f>
        <v>5.5</v>
      </c>
      <c r="H2124" s="13">
        <f t="shared" si="796"/>
        <v>83820.800000000003</v>
      </c>
      <c r="I2124" s="3">
        <f t="shared" si="795"/>
        <v>39.650331125827812</v>
      </c>
      <c r="J2124" s="13">
        <f t="shared" si="797"/>
        <v>44.309999999999995</v>
      </c>
      <c r="K2124" s="13">
        <f>tarifest3(A2124,$A$3,Param!$B$10,Param!$C$10,Param!$D$10,Param!$E$10,Param!$B$11,Param!$C$11,Param!$D$11,Param!$E$11)</f>
        <v>83797</v>
      </c>
      <c r="L2124" s="3">
        <f t="shared" si="806"/>
        <v>39.639072847682122</v>
      </c>
      <c r="M2124" s="3">
        <f>tarifest3grenz(A2124,$A$3,Param!$B$10,Param!$C$10,Param!$D$10,Param!$E$10,Param!$B$11,Param!$C$11,Param!$D$11,Param!$E$11)*100</f>
        <v>42</v>
      </c>
      <c r="N2124" s="3">
        <f t="shared" si="807"/>
        <v>69397</v>
      </c>
      <c r="O2124" s="3">
        <f t="shared" si="808"/>
        <v>32.827341532639551</v>
      </c>
      <c r="P2124" s="13">
        <f t="shared" si="798"/>
        <v>147980</v>
      </c>
      <c r="Q2124" s="13">
        <f t="shared" si="809"/>
        <v>0</v>
      </c>
      <c r="R2124" s="13">
        <f>tarifest3(A2124-$K$3,$A$3,Param!$B$10,Param!$C$10,Param!$D$10,Param!$E$10,Param!$B$11,Param!$C$11,Param!$D$11,Param!$E$11)</f>
        <v>75157</v>
      </c>
      <c r="S2124" s="3">
        <f t="shared" si="810"/>
        <v>35.552034058656574</v>
      </c>
      <c r="T2124" s="3">
        <f>IF(A2124&lt;$K$3,$K$2,tarifest3grenz(A2124-$K$3,$A$3,Param!$B$10,Param!$C$10,Param!$D$10,Param!$E$10,Param!$B$11,Param!$C$11,Param!$D$11,Param!$E$11))*100</f>
        <v>42</v>
      </c>
      <c r="U2124" s="3">
        <f>MAX(K2124-tarifest3($K$3,$A$3,Param!$B$10,Param!$C$10,Param!$D$10,Param!$E$10,Param!$B$11,Param!$C$11,Param!$D$11,Param!$E$11),0)</f>
        <v>78567</v>
      </c>
      <c r="V2124" s="3">
        <f t="shared" si="811"/>
        <v>37.165089877010402</v>
      </c>
      <c r="W2124" s="3">
        <f t="shared" si="812"/>
        <v>42</v>
      </c>
      <c r="X2124" s="3">
        <f>soli3grenz(K2124,$A$3,Param!$J$9,Param!$J$10,Param!$J$11)*100</f>
        <v>5.5</v>
      </c>
      <c r="Y2124" s="13">
        <f t="shared" si="799"/>
        <v>78567</v>
      </c>
      <c r="Z2124" s="3">
        <f t="shared" si="813"/>
        <v>37.165089877010402</v>
      </c>
      <c r="AA2124" s="13">
        <f t="shared" si="800"/>
        <v>42</v>
      </c>
      <c r="AB2124" s="13">
        <f t="shared" si="801"/>
        <v>-5253.8000000000029</v>
      </c>
      <c r="AC2124" s="13">
        <f t="shared" si="802"/>
        <v>-2.4852412488174096</v>
      </c>
      <c r="AD2124" s="13">
        <f t="shared" si="803"/>
        <v>-2.3099999999999952</v>
      </c>
      <c r="AE2124" s="3">
        <f t="shared" si="804"/>
        <v>0</v>
      </c>
      <c r="AF2124" s="13">
        <f t="shared" si="793"/>
        <v>5253.8000000000029</v>
      </c>
      <c r="AG2124" s="13">
        <f t="shared" si="814"/>
        <v>2.4852412488174096</v>
      </c>
      <c r="AH2124" s="13">
        <f t="shared" si="794"/>
        <v>2.4852412488174096</v>
      </c>
    </row>
    <row r="2125" spans="1:34" x14ac:dyDescent="0.2">
      <c r="A2125" s="8">
        <f t="shared" si="815"/>
        <v>211500</v>
      </c>
      <c r="B2125" s="9">
        <f t="shared" si="792"/>
        <v>211.5</v>
      </c>
      <c r="C2125" s="13">
        <f>tarifest3(A2125,$A$3,Param!$B$5,Param!$C$5,Param!$D$5,Param!$E$5,Param!$B$6,Param!$C$6,Param!$D$6,Param!$E$6)</f>
        <v>79493</v>
      </c>
      <c r="D2125" s="3">
        <f t="shared" si="805"/>
        <v>37.585342789598108</v>
      </c>
      <c r="E2125" s="3">
        <f>tarifest3grenz(A2125,$A$3,Param!$B$5,Param!$C$5,Param!$D$5,Param!$E$5,Param!$B$6,Param!$C$6,Param!$D$6,Param!$E$6)*100</f>
        <v>42</v>
      </c>
      <c r="F2125" s="13">
        <f>soli3(C2125,$A$3,Param!$J$4,Param!$J$5,Param!$J$6)</f>
        <v>4372.1099999999997</v>
      </c>
      <c r="G2125" s="3">
        <f>soli3grenz(C2125,$A$3,Param!$J$4,Param!$J$5,Param!$J$6)*100</f>
        <v>5.5</v>
      </c>
      <c r="H2125" s="13">
        <f t="shared" si="796"/>
        <v>83865.11</v>
      </c>
      <c r="I2125" s="3">
        <f t="shared" si="795"/>
        <v>39.652534278959813</v>
      </c>
      <c r="J2125" s="13">
        <f t="shared" si="797"/>
        <v>44.309999999999995</v>
      </c>
      <c r="K2125" s="13">
        <f>tarifest3(A2125,$A$3,Param!$B$10,Param!$C$10,Param!$D$10,Param!$E$10,Param!$B$11,Param!$C$11,Param!$D$11,Param!$E$11)</f>
        <v>83839</v>
      </c>
      <c r="L2125" s="3">
        <f t="shared" si="806"/>
        <v>39.640189125295514</v>
      </c>
      <c r="M2125" s="3">
        <f>tarifest3grenz(A2125,$A$3,Param!$B$10,Param!$C$10,Param!$D$10,Param!$E$10,Param!$B$11,Param!$C$11,Param!$D$11,Param!$E$11)*100</f>
        <v>42</v>
      </c>
      <c r="N2125" s="3">
        <f t="shared" si="807"/>
        <v>69439</v>
      </c>
      <c r="O2125" s="3">
        <f t="shared" si="808"/>
        <v>32.831678486997632</v>
      </c>
      <c r="P2125" s="13">
        <f t="shared" si="798"/>
        <v>148050</v>
      </c>
      <c r="Q2125" s="13">
        <f t="shared" si="809"/>
        <v>0</v>
      </c>
      <c r="R2125" s="13">
        <f>tarifest3(A2125-$K$3,$A$3,Param!$B$10,Param!$C$10,Param!$D$10,Param!$E$10,Param!$B$11,Param!$C$11,Param!$D$11,Param!$E$11)</f>
        <v>75199</v>
      </c>
      <c r="S2125" s="3">
        <f t="shared" si="810"/>
        <v>35.555082742316785</v>
      </c>
      <c r="T2125" s="3">
        <f>IF(A2125&lt;$K$3,$K$2,tarifest3grenz(A2125-$K$3,$A$3,Param!$B$10,Param!$C$10,Param!$D$10,Param!$E$10,Param!$B$11,Param!$C$11,Param!$D$11,Param!$E$11))*100</f>
        <v>42</v>
      </c>
      <c r="U2125" s="3">
        <f>MAX(K2125-tarifest3($K$3,$A$3,Param!$B$10,Param!$C$10,Param!$D$10,Param!$E$10,Param!$B$11,Param!$C$11,Param!$D$11,Param!$E$11),0)</f>
        <v>78609</v>
      </c>
      <c r="V2125" s="3">
        <f t="shared" si="811"/>
        <v>37.167375886524823</v>
      </c>
      <c r="W2125" s="3">
        <f t="shared" si="812"/>
        <v>42</v>
      </c>
      <c r="X2125" s="3">
        <f>soli3grenz(K2125,$A$3,Param!$J$9,Param!$J$10,Param!$J$11)*100</f>
        <v>5.5</v>
      </c>
      <c r="Y2125" s="13">
        <f t="shared" si="799"/>
        <v>78609</v>
      </c>
      <c r="Z2125" s="3">
        <f t="shared" si="813"/>
        <v>37.167375886524823</v>
      </c>
      <c r="AA2125" s="13">
        <f t="shared" si="800"/>
        <v>42</v>
      </c>
      <c r="AB2125" s="13">
        <f t="shared" si="801"/>
        <v>-5256.1100000000006</v>
      </c>
      <c r="AC2125" s="13">
        <f t="shared" si="802"/>
        <v>-2.4851583924349896</v>
      </c>
      <c r="AD2125" s="13">
        <f t="shared" si="803"/>
        <v>-2.3099999999999952</v>
      </c>
      <c r="AE2125" s="3">
        <f t="shared" si="804"/>
        <v>0</v>
      </c>
      <c r="AF2125" s="13">
        <f t="shared" si="793"/>
        <v>5256.1100000000006</v>
      </c>
      <c r="AG2125" s="13">
        <f t="shared" si="814"/>
        <v>2.4851583924349896</v>
      </c>
      <c r="AH2125" s="13">
        <f t="shared" si="794"/>
        <v>2.4851583924349896</v>
      </c>
    </row>
    <row r="2126" spans="1:34" x14ac:dyDescent="0.2">
      <c r="A2126" s="8">
        <f t="shared" si="815"/>
        <v>211600</v>
      </c>
      <c r="B2126" s="9">
        <f t="shared" si="792"/>
        <v>211.6</v>
      </c>
      <c r="C2126" s="13">
        <f>tarifest3(A2126,$A$3,Param!$B$5,Param!$C$5,Param!$D$5,Param!$E$5,Param!$B$6,Param!$C$6,Param!$D$6,Param!$E$6)</f>
        <v>79535</v>
      </c>
      <c r="D2126" s="3">
        <f t="shared" si="805"/>
        <v>37.587429111531193</v>
      </c>
      <c r="E2126" s="3">
        <f>tarifest3grenz(A2126,$A$3,Param!$B$5,Param!$C$5,Param!$D$5,Param!$E$5,Param!$B$6,Param!$C$6,Param!$D$6,Param!$E$6)*100</f>
        <v>42</v>
      </c>
      <c r="F2126" s="13">
        <f>soli3(C2126,$A$3,Param!$J$4,Param!$J$5,Param!$J$6)</f>
        <v>4374.42</v>
      </c>
      <c r="G2126" s="3">
        <f>soli3grenz(C2126,$A$3,Param!$J$4,Param!$J$5,Param!$J$6)*100</f>
        <v>5.5</v>
      </c>
      <c r="H2126" s="13">
        <f t="shared" si="796"/>
        <v>83909.42</v>
      </c>
      <c r="I2126" s="3">
        <f t="shared" si="795"/>
        <v>39.654735349716447</v>
      </c>
      <c r="J2126" s="13">
        <f t="shared" si="797"/>
        <v>44.309999999999995</v>
      </c>
      <c r="K2126" s="13">
        <f>tarifest3(A2126,$A$3,Param!$B$10,Param!$C$10,Param!$D$10,Param!$E$10,Param!$B$11,Param!$C$11,Param!$D$11,Param!$E$11)</f>
        <v>83881</v>
      </c>
      <c r="L2126" s="3">
        <f t="shared" si="806"/>
        <v>39.641304347826093</v>
      </c>
      <c r="M2126" s="3">
        <f>tarifest3grenz(A2126,$A$3,Param!$B$10,Param!$C$10,Param!$D$10,Param!$E$10,Param!$B$11,Param!$C$11,Param!$D$11,Param!$E$11)*100</f>
        <v>42</v>
      </c>
      <c r="N2126" s="3">
        <f t="shared" si="807"/>
        <v>69481</v>
      </c>
      <c r="O2126" s="3">
        <f t="shared" si="808"/>
        <v>32.836011342155011</v>
      </c>
      <c r="P2126" s="13">
        <f t="shared" si="798"/>
        <v>148120</v>
      </c>
      <c r="Q2126" s="13">
        <f t="shared" si="809"/>
        <v>0</v>
      </c>
      <c r="R2126" s="13">
        <f>tarifest3(A2126-$K$3,$A$3,Param!$B$10,Param!$C$10,Param!$D$10,Param!$E$10,Param!$B$11,Param!$C$11,Param!$D$11,Param!$E$11)</f>
        <v>75241</v>
      </c>
      <c r="S2126" s="3">
        <f t="shared" si="810"/>
        <v>35.55812854442344</v>
      </c>
      <c r="T2126" s="3">
        <f>IF(A2126&lt;$K$3,$K$2,tarifest3grenz(A2126-$K$3,$A$3,Param!$B$10,Param!$C$10,Param!$D$10,Param!$E$10,Param!$B$11,Param!$C$11,Param!$D$11,Param!$E$11))*100</f>
        <v>42</v>
      </c>
      <c r="U2126" s="3">
        <f>MAX(K2126-tarifest3($K$3,$A$3,Param!$B$10,Param!$C$10,Param!$D$10,Param!$E$10,Param!$B$11,Param!$C$11,Param!$D$11,Param!$E$11),0)</f>
        <v>78651</v>
      </c>
      <c r="V2126" s="3">
        <f t="shared" si="811"/>
        <v>37.169659735349711</v>
      </c>
      <c r="W2126" s="3">
        <f t="shared" si="812"/>
        <v>42</v>
      </c>
      <c r="X2126" s="3">
        <f>soli3grenz(K2126,$A$3,Param!$J$9,Param!$J$10,Param!$J$11)*100</f>
        <v>5.5</v>
      </c>
      <c r="Y2126" s="13">
        <f t="shared" si="799"/>
        <v>78651</v>
      </c>
      <c r="Z2126" s="3">
        <f t="shared" si="813"/>
        <v>37.169659735349711</v>
      </c>
      <c r="AA2126" s="13">
        <f t="shared" si="800"/>
        <v>42</v>
      </c>
      <c r="AB2126" s="13">
        <f t="shared" si="801"/>
        <v>-5258.4199999999983</v>
      </c>
      <c r="AC2126" s="13">
        <f t="shared" si="802"/>
        <v>-2.4850756143667354</v>
      </c>
      <c r="AD2126" s="13">
        <f t="shared" si="803"/>
        <v>-2.3099999999999952</v>
      </c>
      <c r="AE2126" s="3">
        <f t="shared" si="804"/>
        <v>0</v>
      </c>
      <c r="AF2126" s="13">
        <f t="shared" si="793"/>
        <v>5258.4199999999983</v>
      </c>
      <c r="AG2126" s="13">
        <f t="shared" si="814"/>
        <v>2.4850756143667354</v>
      </c>
      <c r="AH2126" s="13">
        <f t="shared" si="794"/>
        <v>2.4850756143667354</v>
      </c>
    </row>
    <row r="2127" spans="1:34" x14ac:dyDescent="0.2">
      <c r="A2127" s="8">
        <f t="shared" si="815"/>
        <v>211700</v>
      </c>
      <c r="B2127" s="9">
        <f t="shared" si="792"/>
        <v>211.7</v>
      </c>
      <c r="C2127" s="13">
        <f>tarifest3(A2127,$A$3,Param!$B$5,Param!$C$5,Param!$D$5,Param!$E$5,Param!$B$6,Param!$C$6,Param!$D$6,Param!$E$6)</f>
        <v>79577</v>
      </c>
      <c r="D2127" s="3">
        <f t="shared" si="805"/>
        <v>37.58951346244686</v>
      </c>
      <c r="E2127" s="3">
        <f>tarifest3grenz(A2127,$A$3,Param!$B$5,Param!$C$5,Param!$D$5,Param!$E$5,Param!$B$6,Param!$C$6,Param!$D$6,Param!$E$6)*100</f>
        <v>42</v>
      </c>
      <c r="F2127" s="13">
        <f>soli3(C2127,$A$3,Param!$J$4,Param!$J$5,Param!$J$6)</f>
        <v>4376.7299999999996</v>
      </c>
      <c r="G2127" s="3">
        <f>soli3grenz(C2127,$A$3,Param!$J$4,Param!$J$5,Param!$J$6)*100</f>
        <v>5.5</v>
      </c>
      <c r="H2127" s="13">
        <f t="shared" si="796"/>
        <v>83953.73</v>
      </c>
      <c r="I2127" s="3">
        <f t="shared" si="795"/>
        <v>39.656934341048647</v>
      </c>
      <c r="J2127" s="13">
        <f t="shared" si="797"/>
        <v>44.309999999999995</v>
      </c>
      <c r="K2127" s="13">
        <f>tarifest3(A2127,$A$3,Param!$B$10,Param!$C$10,Param!$D$10,Param!$E$10,Param!$B$11,Param!$C$11,Param!$D$11,Param!$E$11)</f>
        <v>83923</v>
      </c>
      <c r="L2127" s="3">
        <f t="shared" si="806"/>
        <v>39.642418516769013</v>
      </c>
      <c r="M2127" s="3">
        <f>tarifest3grenz(A2127,$A$3,Param!$B$10,Param!$C$10,Param!$D$10,Param!$E$10,Param!$B$11,Param!$C$11,Param!$D$11,Param!$E$11)*100</f>
        <v>42</v>
      </c>
      <c r="N2127" s="3">
        <f t="shared" si="807"/>
        <v>69523</v>
      </c>
      <c r="O2127" s="3">
        <f t="shared" si="808"/>
        <v>32.840340103920639</v>
      </c>
      <c r="P2127" s="13">
        <f t="shared" si="798"/>
        <v>148190</v>
      </c>
      <c r="Q2127" s="13">
        <f t="shared" si="809"/>
        <v>0</v>
      </c>
      <c r="R2127" s="13">
        <f>tarifest3(A2127-$K$3,$A$3,Param!$B$10,Param!$C$10,Param!$D$10,Param!$E$10,Param!$B$11,Param!$C$11,Param!$D$11,Param!$E$11)</f>
        <v>75283</v>
      </c>
      <c r="S2127" s="3">
        <f t="shared" si="810"/>
        <v>35.561171469059985</v>
      </c>
      <c r="T2127" s="3">
        <f>IF(A2127&lt;$K$3,$K$2,tarifest3grenz(A2127-$K$3,$A$3,Param!$B$10,Param!$C$10,Param!$D$10,Param!$E$10,Param!$B$11,Param!$C$11,Param!$D$11,Param!$E$11))*100</f>
        <v>42</v>
      </c>
      <c r="U2127" s="3">
        <f>MAX(K2127-tarifest3($K$3,$A$3,Param!$B$10,Param!$C$10,Param!$D$10,Param!$E$10,Param!$B$11,Param!$C$11,Param!$D$11,Param!$E$11),0)</f>
        <v>78693</v>
      </c>
      <c r="V2127" s="3">
        <f t="shared" si="811"/>
        <v>37.171941426547001</v>
      </c>
      <c r="W2127" s="3">
        <f t="shared" si="812"/>
        <v>42</v>
      </c>
      <c r="X2127" s="3">
        <f>soli3grenz(K2127,$A$3,Param!$J$9,Param!$J$10,Param!$J$11)*100</f>
        <v>5.5</v>
      </c>
      <c r="Y2127" s="13">
        <f t="shared" si="799"/>
        <v>78693</v>
      </c>
      <c r="Z2127" s="3">
        <f t="shared" si="813"/>
        <v>37.171941426547001</v>
      </c>
      <c r="AA2127" s="13">
        <f t="shared" si="800"/>
        <v>42</v>
      </c>
      <c r="AB2127" s="13">
        <f t="shared" si="801"/>
        <v>-5260.7299999999959</v>
      </c>
      <c r="AC2127" s="13">
        <f t="shared" si="802"/>
        <v>-2.4849929145016461</v>
      </c>
      <c r="AD2127" s="13">
        <f t="shared" si="803"/>
        <v>-2.3099999999999952</v>
      </c>
      <c r="AE2127" s="3">
        <f t="shared" si="804"/>
        <v>0</v>
      </c>
      <c r="AF2127" s="13">
        <f t="shared" si="793"/>
        <v>5260.7299999999959</v>
      </c>
      <c r="AG2127" s="13">
        <f t="shared" si="814"/>
        <v>2.4849929145016461</v>
      </c>
      <c r="AH2127" s="13">
        <f t="shared" si="794"/>
        <v>2.4849929145016461</v>
      </c>
    </row>
    <row r="2128" spans="1:34" x14ac:dyDescent="0.2">
      <c r="A2128" s="8">
        <f t="shared" si="815"/>
        <v>211800</v>
      </c>
      <c r="B2128" s="9">
        <f t="shared" si="792"/>
        <v>211.8</v>
      </c>
      <c r="C2128" s="13">
        <f>tarifest3(A2128,$A$3,Param!$B$5,Param!$C$5,Param!$D$5,Param!$E$5,Param!$B$6,Param!$C$6,Param!$D$6,Param!$E$6)</f>
        <v>79619</v>
      </c>
      <c r="D2128" s="3">
        <f t="shared" si="805"/>
        <v>37.591595845136922</v>
      </c>
      <c r="E2128" s="3">
        <f>tarifest3grenz(A2128,$A$3,Param!$B$5,Param!$C$5,Param!$D$5,Param!$E$5,Param!$B$6,Param!$C$6,Param!$D$6,Param!$E$6)*100</f>
        <v>42</v>
      </c>
      <c r="F2128" s="13">
        <f>soli3(C2128,$A$3,Param!$J$4,Param!$J$5,Param!$J$6)</f>
        <v>4379.04</v>
      </c>
      <c r="G2128" s="3">
        <f>soli3grenz(C2128,$A$3,Param!$J$4,Param!$J$5,Param!$J$6)*100</f>
        <v>5.5</v>
      </c>
      <c r="H2128" s="13">
        <f t="shared" si="796"/>
        <v>83998.04</v>
      </c>
      <c r="I2128" s="3">
        <f t="shared" si="795"/>
        <v>39.659131255901791</v>
      </c>
      <c r="J2128" s="13">
        <f t="shared" si="797"/>
        <v>44.309999999999995</v>
      </c>
      <c r="K2128" s="13">
        <f>tarifest3(A2128,$A$3,Param!$B$10,Param!$C$10,Param!$D$10,Param!$E$10,Param!$B$11,Param!$C$11,Param!$D$11,Param!$E$11)</f>
        <v>83965</v>
      </c>
      <c r="L2128" s="3">
        <f t="shared" si="806"/>
        <v>39.643531633616618</v>
      </c>
      <c r="M2128" s="3">
        <f>tarifest3grenz(A2128,$A$3,Param!$B$10,Param!$C$10,Param!$D$10,Param!$E$10,Param!$B$11,Param!$C$11,Param!$D$11,Param!$E$11)*100</f>
        <v>42</v>
      </c>
      <c r="N2128" s="3">
        <f t="shared" si="807"/>
        <v>69565</v>
      </c>
      <c r="O2128" s="3">
        <f t="shared" si="808"/>
        <v>32.844664778092543</v>
      </c>
      <c r="P2128" s="13">
        <f t="shared" si="798"/>
        <v>148260</v>
      </c>
      <c r="Q2128" s="13">
        <f t="shared" si="809"/>
        <v>0</v>
      </c>
      <c r="R2128" s="13">
        <f>tarifest3(A2128-$K$3,$A$3,Param!$B$10,Param!$C$10,Param!$D$10,Param!$E$10,Param!$B$11,Param!$C$11,Param!$D$11,Param!$E$11)</f>
        <v>75325</v>
      </c>
      <c r="S2128" s="3">
        <f t="shared" si="810"/>
        <v>35.564211520302166</v>
      </c>
      <c r="T2128" s="3">
        <f>IF(A2128&lt;$K$3,$K$2,tarifest3grenz(A2128-$K$3,$A$3,Param!$B$10,Param!$C$10,Param!$D$10,Param!$E$10,Param!$B$11,Param!$C$11,Param!$D$11,Param!$E$11))*100</f>
        <v>42</v>
      </c>
      <c r="U2128" s="3">
        <f>MAX(K2128-tarifest3($K$3,$A$3,Param!$B$10,Param!$C$10,Param!$D$10,Param!$E$10,Param!$B$11,Param!$C$11,Param!$D$11,Param!$E$11),0)</f>
        <v>78735</v>
      </c>
      <c r="V2128" s="3">
        <f t="shared" si="811"/>
        <v>37.174220963172807</v>
      </c>
      <c r="W2128" s="3">
        <f t="shared" si="812"/>
        <v>42</v>
      </c>
      <c r="X2128" s="3">
        <f>soli3grenz(K2128,$A$3,Param!$J$9,Param!$J$10,Param!$J$11)*100</f>
        <v>5.5</v>
      </c>
      <c r="Y2128" s="13">
        <f t="shared" si="799"/>
        <v>78735</v>
      </c>
      <c r="Z2128" s="3">
        <f t="shared" si="813"/>
        <v>37.174220963172807</v>
      </c>
      <c r="AA2128" s="13">
        <f t="shared" si="800"/>
        <v>42</v>
      </c>
      <c r="AB2128" s="13">
        <f t="shared" si="801"/>
        <v>-5263.0399999999936</v>
      </c>
      <c r="AC2128" s="13">
        <f t="shared" si="802"/>
        <v>-2.4849102927289834</v>
      </c>
      <c r="AD2128" s="13">
        <f t="shared" si="803"/>
        <v>-2.3099999999999952</v>
      </c>
      <c r="AE2128" s="3">
        <f t="shared" si="804"/>
        <v>0</v>
      </c>
      <c r="AF2128" s="13">
        <f t="shared" si="793"/>
        <v>5263.0399999999936</v>
      </c>
      <c r="AG2128" s="13">
        <f t="shared" si="814"/>
        <v>2.4849102927289834</v>
      </c>
      <c r="AH2128" s="13">
        <f t="shared" si="794"/>
        <v>2.4849102927289834</v>
      </c>
    </row>
    <row r="2129" spans="1:34" x14ac:dyDescent="0.2">
      <c r="A2129" s="8">
        <f t="shared" si="815"/>
        <v>211900</v>
      </c>
      <c r="B2129" s="9">
        <f t="shared" si="792"/>
        <v>211.9</v>
      </c>
      <c r="C2129" s="13">
        <f>tarifest3(A2129,$A$3,Param!$B$5,Param!$C$5,Param!$D$5,Param!$E$5,Param!$B$6,Param!$C$6,Param!$D$6,Param!$E$6)</f>
        <v>79661</v>
      </c>
      <c r="D2129" s="3">
        <f t="shared" si="805"/>
        <v>37.593676262387923</v>
      </c>
      <c r="E2129" s="3">
        <f>tarifest3grenz(A2129,$A$3,Param!$B$5,Param!$C$5,Param!$D$5,Param!$E$5,Param!$B$6,Param!$C$6,Param!$D$6,Param!$E$6)*100</f>
        <v>42</v>
      </c>
      <c r="F2129" s="13">
        <f>soli3(C2129,$A$3,Param!$J$4,Param!$J$5,Param!$J$6)</f>
        <v>4381.3500000000004</v>
      </c>
      <c r="G2129" s="3">
        <f>soli3grenz(C2129,$A$3,Param!$J$4,Param!$J$5,Param!$J$6)*100</f>
        <v>5.5</v>
      </c>
      <c r="H2129" s="13">
        <f t="shared" si="796"/>
        <v>84042.35</v>
      </c>
      <c r="I2129" s="3">
        <f t="shared" si="795"/>
        <v>39.661326097215671</v>
      </c>
      <c r="J2129" s="13">
        <f t="shared" si="797"/>
        <v>44.309999999999995</v>
      </c>
      <c r="K2129" s="13">
        <f>tarifest3(A2129,$A$3,Param!$B$10,Param!$C$10,Param!$D$10,Param!$E$10,Param!$B$11,Param!$C$11,Param!$D$11,Param!$E$11)</f>
        <v>84007</v>
      </c>
      <c r="L2129" s="3">
        <f t="shared" si="806"/>
        <v>39.64464369985842</v>
      </c>
      <c r="M2129" s="3">
        <f>tarifest3grenz(A2129,$A$3,Param!$B$10,Param!$C$10,Param!$D$10,Param!$E$10,Param!$B$11,Param!$C$11,Param!$D$11,Param!$E$11)*100</f>
        <v>42</v>
      </c>
      <c r="N2129" s="3">
        <f t="shared" si="807"/>
        <v>69607</v>
      </c>
      <c r="O2129" s="3">
        <f t="shared" si="808"/>
        <v>32.848985370457761</v>
      </c>
      <c r="P2129" s="13">
        <f t="shared" si="798"/>
        <v>148330</v>
      </c>
      <c r="Q2129" s="13">
        <f t="shared" si="809"/>
        <v>0</v>
      </c>
      <c r="R2129" s="13">
        <f>tarifest3(A2129-$K$3,$A$3,Param!$B$10,Param!$C$10,Param!$D$10,Param!$E$10,Param!$B$11,Param!$C$11,Param!$D$11,Param!$E$11)</f>
        <v>75367</v>
      </c>
      <c r="S2129" s="3">
        <f t="shared" si="810"/>
        <v>35.567248702218031</v>
      </c>
      <c r="T2129" s="3">
        <f>IF(A2129&lt;$K$3,$K$2,tarifest3grenz(A2129-$K$3,$A$3,Param!$B$10,Param!$C$10,Param!$D$10,Param!$E$10,Param!$B$11,Param!$C$11,Param!$D$11,Param!$E$11))*100</f>
        <v>42</v>
      </c>
      <c r="U2129" s="3">
        <f>MAX(K2129-tarifest3($K$3,$A$3,Param!$B$10,Param!$C$10,Param!$D$10,Param!$E$10,Param!$B$11,Param!$C$11,Param!$D$11,Param!$E$11),0)</f>
        <v>78777</v>
      </c>
      <c r="V2129" s="3">
        <f t="shared" si="811"/>
        <v>37.176498348277484</v>
      </c>
      <c r="W2129" s="3">
        <f t="shared" si="812"/>
        <v>42</v>
      </c>
      <c r="X2129" s="3">
        <f>soli3grenz(K2129,$A$3,Param!$J$9,Param!$J$10,Param!$J$11)*100</f>
        <v>5.5</v>
      </c>
      <c r="Y2129" s="13">
        <f t="shared" si="799"/>
        <v>78777</v>
      </c>
      <c r="Z2129" s="3">
        <f t="shared" si="813"/>
        <v>37.176498348277484</v>
      </c>
      <c r="AA2129" s="13">
        <f t="shared" si="800"/>
        <v>42</v>
      </c>
      <c r="AB2129" s="13">
        <f t="shared" si="801"/>
        <v>-5265.3500000000058</v>
      </c>
      <c r="AC2129" s="13">
        <f t="shared" si="802"/>
        <v>-2.4848277489381871</v>
      </c>
      <c r="AD2129" s="13">
        <f t="shared" si="803"/>
        <v>-2.3099999999999952</v>
      </c>
      <c r="AE2129" s="3">
        <f t="shared" si="804"/>
        <v>0</v>
      </c>
      <c r="AF2129" s="13">
        <f t="shared" si="793"/>
        <v>5265.3500000000058</v>
      </c>
      <c r="AG2129" s="13">
        <f t="shared" si="814"/>
        <v>2.4848277489381871</v>
      </c>
      <c r="AH2129" s="13">
        <f t="shared" si="794"/>
        <v>2.4848277489381871</v>
      </c>
    </row>
    <row r="2130" spans="1:34" x14ac:dyDescent="0.2">
      <c r="A2130" s="8">
        <f t="shared" si="815"/>
        <v>212000</v>
      </c>
      <c r="B2130" s="9">
        <f t="shared" si="792"/>
        <v>212</v>
      </c>
      <c r="C2130" s="13">
        <f>tarifest3(A2130,$A$3,Param!$B$5,Param!$C$5,Param!$D$5,Param!$E$5,Param!$B$6,Param!$C$6,Param!$D$6,Param!$E$6)</f>
        <v>79703</v>
      </c>
      <c r="D2130" s="3">
        <f t="shared" si="805"/>
        <v>37.595754716981133</v>
      </c>
      <c r="E2130" s="3">
        <f>tarifest3grenz(A2130,$A$3,Param!$B$5,Param!$C$5,Param!$D$5,Param!$E$5,Param!$B$6,Param!$C$6,Param!$D$6,Param!$E$6)*100</f>
        <v>42</v>
      </c>
      <c r="F2130" s="13">
        <f>soli3(C2130,$A$3,Param!$J$4,Param!$J$5,Param!$J$6)</f>
        <v>4383.66</v>
      </c>
      <c r="G2130" s="3">
        <f>soli3grenz(C2130,$A$3,Param!$J$4,Param!$J$5,Param!$J$6)*100</f>
        <v>5.5</v>
      </c>
      <c r="H2130" s="13">
        <f t="shared" si="796"/>
        <v>84086.66</v>
      </c>
      <c r="I2130" s="3">
        <f t="shared" si="795"/>
        <v>39.66351886792453</v>
      </c>
      <c r="J2130" s="13">
        <f t="shared" si="797"/>
        <v>44.309999999999995</v>
      </c>
      <c r="K2130" s="13">
        <f>tarifest3(A2130,$A$3,Param!$B$10,Param!$C$10,Param!$D$10,Param!$E$10,Param!$B$11,Param!$C$11,Param!$D$11,Param!$E$11)</f>
        <v>84049</v>
      </c>
      <c r="L2130" s="3">
        <f t="shared" si="806"/>
        <v>39.645754716981131</v>
      </c>
      <c r="M2130" s="3">
        <f>tarifest3grenz(A2130,$A$3,Param!$B$10,Param!$C$10,Param!$D$10,Param!$E$10,Param!$B$11,Param!$C$11,Param!$D$11,Param!$E$11)*100</f>
        <v>42</v>
      </c>
      <c r="N2130" s="3">
        <f t="shared" si="807"/>
        <v>69649</v>
      </c>
      <c r="O2130" s="3">
        <f t="shared" si="808"/>
        <v>32.853301886792451</v>
      </c>
      <c r="P2130" s="13">
        <f t="shared" si="798"/>
        <v>148400</v>
      </c>
      <c r="Q2130" s="13">
        <f t="shared" si="809"/>
        <v>0</v>
      </c>
      <c r="R2130" s="13">
        <f>tarifest3(A2130-$K$3,$A$3,Param!$B$10,Param!$C$10,Param!$D$10,Param!$E$10,Param!$B$11,Param!$C$11,Param!$D$11,Param!$E$11)</f>
        <v>75409</v>
      </c>
      <c r="S2130" s="3">
        <f t="shared" si="810"/>
        <v>35.570283018867926</v>
      </c>
      <c r="T2130" s="3">
        <f>IF(A2130&lt;$K$3,$K$2,tarifest3grenz(A2130-$K$3,$A$3,Param!$B$10,Param!$C$10,Param!$D$10,Param!$E$10,Param!$B$11,Param!$C$11,Param!$D$11,Param!$E$11))*100</f>
        <v>42</v>
      </c>
      <c r="U2130" s="3">
        <f>MAX(K2130-tarifest3($K$3,$A$3,Param!$B$10,Param!$C$10,Param!$D$10,Param!$E$10,Param!$B$11,Param!$C$11,Param!$D$11,Param!$E$11),0)</f>
        <v>78819</v>
      </c>
      <c r="V2130" s="3">
        <f t="shared" si="811"/>
        <v>37.178773584905663</v>
      </c>
      <c r="W2130" s="3">
        <f t="shared" si="812"/>
        <v>42</v>
      </c>
      <c r="X2130" s="3">
        <f>soli3grenz(K2130,$A$3,Param!$J$9,Param!$J$10,Param!$J$11)*100</f>
        <v>5.5</v>
      </c>
      <c r="Y2130" s="13">
        <f t="shared" si="799"/>
        <v>78819</v>
      </c>
      <c r="Z2130" s="3">
        <f t="shared" si="813"/>
        <v>37.178773584905663</v>
      </c>
      <c r="AA2130" s="13">
        <f t="shared" si="800"/>
        <v>42</v>
      </c>
      <c r="AB2130" s="13">
        <f t="shared" si="801"/>
        <v>-5267.6600000000035</v>
      </c>
      <c r="AC2130" s="13">
        <f t="shared" si="802"/>
        <v>-2.4847452830188672</v>
      </c>
      <c r="AD2130" s="13">
        <f t="shared" si="803"/>
        <v>-2.3099999999999952</v>
      </c>
      <c r="AE2130" s="3">
        <f t="shared" si="804"/>
        <v>0</v>
      </c>
      <c r="AF2130" s="13">
        <f t="shared" si="793"/>
        <v>5267.6600000000035</v>
      </c>
      <c r="AG2130" s="13">
        <f t="shared" si="814"/>
        <v>2.4847452830188672</v>
      </c>
      <c r="AH2130" s="13">
        <f t="shared" si="794"/>
        <v>2.4847452830188672</v>
      </c>
    </row>
    <row r="2131" spans="1:34" x14ac:dyDescent="0.2">
      <c r="A2131" s="8">
        <f t="shared" si="815"/>
        <v>212100</v>
      </c>
      <c r="B2131" s="9">
        <f t="shared" si="792"/>
        <v>212.1</v>
      </c>
      <c r="C2131" s="13">
        <f>tarifest3(A2131,$A$3,Param!$B$5,Param!$C$5,Param!$D$5,Param!$E$5,Param!$B$6,Param!$C$6,Param!$D$6,Param!$E$6)</f>
        <v>79745</v>
      </c>
      <c r="D2131" s="3">
        <f t="shared" si="805"/>
        <v>37.597831211692601</v>
      </c>
      <c r="E2131" s="3">
        <f>tarifest3grenz(A2131,$A$3,Param!$B$5,Param!$C$5,Param!$D$5,Param!$E$5,Param!$B$6,Param!$C$6,Param!$D$6,Param!$E$6)*100</f>
        <v>42</v>
      </c>
      <c r="F2131" s="13">
        <f>soli3(C2131,$A$3,Param!$J$4,Param!$J$5,Param!$J$6)</f>
        <v>4385.97</v>
      </c>
      <c r="G2131" s="3">
        <f>soli3grenz(C2131,$A$3,Param!$J$4,Param!$J$5,Param!$J$6)*100</f>
        <v>5.5</v>
      </c>
      <c r="H2131" s="13">
        <f t="shared" si="796"/>
        <v>84130.97</v>
      </c>
      <c r="I2131" s="3">
        <f t="shared" si="795"/>
        <v>39.665709570957098</v>
      </c>
      <c r="J2131" s="13">
        <f t="shared" si="797"/>
        <v>44.309999999999995</v>
      </c>
      <c r="K2131" s="13">
        <f>tarifest3(A2131,$A$3,Param!$B$10,Param!$C$10,Param!$D$10,Param!$E$10,Param!$B$11,Param!$C$11,Param!$D$11,Param!$E$11)</f>
        <v>84091</v>
      </c>
      <c r="L2131" s="3">
        <f t="shared" si="806"/>
        <v>39.646864686468646</v>
      </c>
      <c r="M2131" s="3">
        <f>tarifest3grenz(A2131,$A$3,Param!$B$10,Param!$C$10,Param!$D$10,Param!$E$10,Param!$B$11,Param!$C$11,Param!$D$11,Param!$E$11)*100</f>
        <v>42</v>
      </c>
      <c r="N2131" s="3">
        <f t="shared" si="807"/>
        <v>69691</v>
      </c>
      <c r="O2131" s="3">
        <f t="shared" si="808"/>
        <v>32.857614332861857</v>
      </c>
      <c r="P2131" s="13">
        <f t="shared" si="798"/>
        <v>148470</v>
      </c>
      <c r="Q2131" s="13">
        <f t="shared" si="809"/>
        <v>0</v>
      </c>
      <c r="R2131" s="13">
        <f>tarifest3(A2131-$K$3,$A$3,Param!$B$10,Param!$C$10,Param!$D$10,Param!$E$10,Param!$B$11,Param!$C$11,Param!$D$11,Param!$E$11)</f>
        <v>75451</v>
      </c>
      <c r="S2131" s="3">
        <f t="shared" si="810"/>
        <v>35.573314474304574</v>
      </c>
      <c r="T2131" s="3">
        <f>IF(A2131&lt;$K$3,$K$2,tarifest3grenz(A2131-$K$3,$A$3,Param!$B$10,Param!$C$10,Param!$D$10,Param!$E$10,Param!$B$11,Param!$C$11,Param!$D$11,Param!$E$11))*100</f>
        <v>42</v>
      </c>
      <c r="U2131" s="3">
        <f>MAX(K2131-tarifest3($K$3,$A$3,Param!$B$10,Param!$C$10,Param!$D$10,Param!$E$10,Param!$B$11,Param!$C$11,Param!$D$11,Param!$E$11),0)</f>
        <v>78861</v>
      </c>
      <c r="V2131" s="3">
        <f t="shared" si="811"/>
        <v>37.18104667609618</v>
      </c>
      <c r="W2131" s="3">
        <f t="shared" si="812"/>
        <v>42</v>
      </c>
      <c r="X2131" s="3">
        <f>soli3grenz(K2131,$A$3,Param!$J$9,Param!$J$10,Param!$J$11)*100</f>
        <v>5.5</v>
      </c>
      <c r="Y2131" s="13">
        <f t="shared" si="799"/>
        <v>78861</v>
      </c>
      <c r="Z2131" s="3">
        <f t="shared" si="813"/>
        <v>37.18104667609618</v>
      </c>
      <c r="AA2131" s="13">
        <f t="shared" si="800"/>
        <v>42</v>
      </c>
      <c r="AB2131" s="13">
        <f t="shared" si="801"/>
        <v>-5269.9700000000012</v>
      </c>
      <c r="AC2131" s="13">
        <f t="shared" si="802"/>
        <v>-2.484662894860918</v>
      </c>
      <c r="AD2131" s="13">
        <f t="shared" si="803"/>
        <v>-2.3099999999999952</v>
      </c>
      <c r="AE2131" s="3">
        <f t="shared" si="804"/>
        <v>0</v>
      </c>
      <c r="AF2131" s="13">
        <f t="shared" si="793"/>
        <v>5269.9700000000012</v>
      </c>
      <c r="AG2131" s="13">
        <f t="shared" si="814"/>
        <v>2.484662894860918</v>
      </c>
      <c r="AH2131" s="13">
        <f t="shared" si="794"/>
        <v>2.484662894860918</v>
      </c>
    </row>
    <row r="2132" spans="1:34" x14ac:dyDescent="0.2">
      <c r="A2132" s="8">
        <f t="shared" si="815"/>
        <v>212200</v>
      </c>
      <c r="B2132" s="9">
        <f t="shared" si="792"/>
        <v>212.2</v>
      </c>
      <c r="C2132" s="13">
        <f>tarifest3(A2132,$A$3,Param!$B$5,Param!$C$5,Param!$D$5,Param!$E$5,Param!$B$6,Param!$C$6,Param!$D$6,Param!$E$6)</f>
        <v>79787</v>
      </c>
      <c r="D2132" s="3">
        <f t="shared" si="805"/>
        <v>37.599905749293121</v>
      </c>
      <c r="E2132" s="3">
        <f>tarifest3grenz(A2132,$A$3,Param!$B$5,Param!$C$5,Param!$D$5,Param!$E$5,Param!$B$6,Param!$C$6,Param!$D$6,Param!$E$6)*100</f>
        <v>42</v>
      </c>
      <c r="F2132" s="13">
        <f>soli3(C2132,$A$3,Param!$J$4,Param!$J$5,Param!$J$6)</f>
        <v>4388.28</v>
      </c>
      <c r="G2132" s="3">
        <f>soli3grenz(C2132,$A$3,Param!$J$4,Param!$J$5,Param!$J$6)*100</f>
        <v>5.5</v>
      </c>
      <c r="H2132" s="13">
        <f t="shared" si="796"/>
        <v>84175.28</v>
      </c>
      <c r="I2132" s="3">
        <f t="shared" si="795"/>
        <v>39.667898209236569</v>
      </c>
      <c r="J2132" s="13">
        <f t="shared" si="797"/>
        <v>44.309999999999995</v>
      </c>
      <c r="K2132" s="13">
        <f>tarifest3(A2132,$A$3,Param!$B$10,Param!$C$10,Param!$D$10,Param!$E$10,Param!$B$11,Param!$C$11,Param!$D$11,Param!$E$11)</f>
        <v>84133</v>
      </c>
      <c r="L2132" s="3">
        <f t="shared" si="806"/>
        <v>39.647973609802072</v>
      </c>
      <c r="M2132" s="3">
        <f>tarifest3grenz(A2132,$A$3,Param!$B$10,Param!$C$10,Param!$D$10,Param!$E$10,Param!$B$11,Param!$C$11,Param!$D$11,Param!$E$11)*100</f>
        <v>42</v>
      </c>
      <c r="N2132" s="3">
        <f t="shared" si="807"/>
        <v>69733</v>
      </c>
      <c r="O2132" s="3">
        <f t="shared" si="808"/>
        <v>32.861922714420359</v>
      </c>
      <c r="P2132" s="13">
        <f t="shared" si="798"/>
        <v>148540</v>
      </c>
      <c r="Q2132" s="13">
        <f t="shared" si="809"/>
        <v>0</v>
      </c>
      <c r="R2132" s="13">
        <f>tarifest3(A2132-$K$3,$A$3,Param!$B$10,Param!$C$10,Param!$D$10,Param!$E$10,Param!$B$11,Param!$C$11,Param!$D$11,Param!$E$11)</f>
        <v>75493</v>
      </c>
      <c r="S2132" s="3">
        <f t="shared" si="810"/>
        <v>35.576343072573046</v>
      </c>
      <c r="T2132" s="3">
        <f>IF(A2132&lt;$K$3,$K$2,tarifest3grenz(A2132-$K$3,$A$3,Param!$B$10,Param!$C$10,Param!$D$10,Param!$E$10,Param!$B$11,Param!$C$11,Param!$D$11,Param!$E$11))*100</f>
        <v>42</v>
      </c>
      <c r="U2132" s="3">
        <f>MAX(K2132-tarifest3($K$3,$A$3,Param!$B$10,Param!$C$10,Param!$D$10,Param!$E$10,Param!$B$11,Param!$C$11,Param!$D$11,Param!$E$11),0)</f>
        <v>78903</v>
      </c>
      <c r="V2132" s="3">
        <f t="shared" si="811"/>
        <v>37.183317624882186</v>
      </c>
      <c r="W2132" s="3">
        <f t="shared" si="812"/>
        <v>42</v>
      </c>
      <c r="X2132" s="3">
        <f>soli3grenz(K2132,$A$3,Param!$J$9,Param!$J$10,Param!$J$11)*100</f>
        <v>5.5</v>
      </c>
      <c r="Y2132" s="13">
        <f t="shared" si="799"/>
        <v>78903</v>
      </c>
      <c r="Z2132" s="3">
        <f t="shared" si="813"/>
        <v>37.183317624882186</v>
      </c>
      <c r="AA2132" s="13">
        <f t="shared" si="800"/>
        <v>42</v>
      </c>
      <c r="AB2132" s="13">
        <f t="shared" si="801"/>
        <v>-5272.2799999999988</v>
      </c>
      <c r="AC2132" s="13">
        <f t="shared" si="802"/>
        <v>-2.4845805843543829</v>
      </c>
      <c r="AD2132" s="13">
        <f t="shared" si="803"/>
        <v>-2.3099999999999952</v>
      </c>
      <c r="AE2132" s="3">
        <f t="shared" si="804"/>
        <v>0</v>
      </c>
      <c r="AF2132" s="13">
        <f t="shared" si="793"/>
        <v>5272.2799999999988</v>
      </c>
      <c r="AG2132" s="13">
        <f t="shared" si="814"/>
        <v>2.4845805843543829</v>
      </c>
      <c r="AH2132" s="13">
        <f t="shared" si="794"/>
        <v>2.4845805843543829</v>
      </c>
    </row>
    <row r="2133" spans="1:34" x14ac:dyDescent="0.2">
      <c r="A2133" s="8">
        <f t="shared" si="815"/>
        <v>212300</v>
      </c>
      <c r="B2133" s="9">
        <f t="shared" si="792"/>
        <v>212.3</v>
      </c>
      <c r="C2133" s="13">
        <f>tarifest3(A2133,$A$3,Param!$B$5,Param!$C$5,Param!$D$5,Param!$E$5,Param!$B$6,Param!$C$6,Param!$D$6,Param!$E$6)</f>
        <v>79829</v>
      </c>
      <c r="D2133" s="3">
        <f t="shared" si="805"/>
        <v>37.601978332548278</v>
      </c>
      <c r="E2133" s="3">
        <f>tarifest3grenz(A2133,$A$3,Param!$B$5,Param!$C$5,Param!$D$5,Param!$E$5,Param!$B$6,Param!$C$6,Param!$D$6,Param!$E$6)*100</f>
        <v>42</v>
      </c>
      <c r="F2133" s="13">
        <f>soli3(C2133,$A$3,Param!$J$4,Param!$J$5,Param!$J$6)</f>
        <v>4390.59</v>
      </c>
      <c r="G2133" s="3">
        <f>soli3grenz(C2133,$A$3,Param!$J$4,Param!$J$5,Param!$J$6)*100</f>
        <v>5.5</v>
      </c>
      <c r="H2133" s="13">
        <f t="shared" si="796"/>
        <v>84219.59</v>
      </c>
      <c r="I2133" s="3">
        <f t="shared" si="795"/>
        <v>39.670084785680636</v>
      </c>
      <c r="J2133" s="13">
        <f t="shared" si="797"/>
        <v>44.309999999999995</v>
      </c>
      <c r="K2133" s="13">
        <f>tarifest3(A2133,$A$3,Param!$B$10,Param!$C$10,Param!$D$10,Param!$E$10,Param!$B$11,Param!$C$11,Param!$D$11,Param!$E$11)</f>
        <v>84175</v>
      </c>
      <c r="L2133" s="3">
        <f t="shared" si="806"/>
        <v>39.649081488459728</v>
      </c>
      <c r="M2133" s="3">
        <f>tarifest3grenz(A2133,$A$3,Param!$B$10,Param!$C$10,Param!$D$10,Param!$E$10,Param!$B$11,Param!$C$11,Param!$D$11,Param!$E$11)*100</f>
        <v>42</v>
      </c>
      <c r="N2133" s="3">
        <f t="shared" si="807"/>
        <v>69775</v>
      </c>
      <c r="O2133" s="3">
        <f t="shared" si="808"/>
        <v>32.866227037211495</v>
      </c>
      <c r="P2133" s="13">
        <f t="shared" si="798"/>
        <v>148610</v>
      </c>
      <c r="Q2133" s="13">
        <f t="shared" si="809"/>
        <v>0</v>
      </c>
      <c r="R2133" s="13">
        <f>tarifest3(A2133-$K$3,$A$3,Param!$B$10,Param!$C$10,Param!$D$10,Param!$E$10,Param!$B$11,Param!$C$11,Param!$D$11,Param!$E$11)</f>
        <v>75535</v>
      </c>
      <c r="S2133" s="3">
        <f t="shared" si="810"/>
        <v>35.579368817710787</v>
      </c>
      <c r="T2133" s="3">
        <f>IF(A2133&lt;$K$3,$K$2,tarifest3grenz(A2133-$K$3,$A$3,Param!$B$10,Param!$C$10,Param!$D$10,Param!$E$10,Param!$B$11,Param!$C$11,Param!$D$11,Param!$E$11))*100</f>
        <v>42</v>
      </c>
      <c r="U2133" s="3">
        <f>MAX(K2133-tarifest3($K$3,$A$3,Param!$B$10,Param!$C$10,Param!$D$10,Param!$E$10,Param!$B$11,Param!$C$11,Param!$D$11,Param!$E$11),0)</f>
        <v>78945</v>
      </c>
      <c r="V2133" s="3">
        <f t="shared" si="811"/>
        <v>37.185586434291096</v>
      </c>
      <c r="W2133" s="3">
        <f t="shared" si="812"/>
        <v>42</v>
      </c>
      <c r="X2133" s="3">
        <f>soli3grenz(K2133,$A$3,Param!$J$9,Param!$J$10,Param!$J$11)*100</f>
        <v>5.5</v>
      </c>
      <c r="Y2133" s="13">
        <f t="shared" si="799"/>
        <v>78945</v>
      </c>
      <c r="Z2133" s="3">
        <f t="shared" si="813"/>
        <v>37.185586434291096</v>
      </c>
      <c r="AA2133" s="13">
        <f t="shared" si="800"/>
        <v>42</v>
      </c>
      <c r="AB2133" s="13">
        <f t="shared" si="801"/>
        <v>-5274.5899999999965</v>
      </c>
      <c r="AC2133" s="13">
        <f t="shared" si="802"/>
        <v>-2.48449835138954</v>
      </c>
      <c r="AD2133" s="13">
        <f t="shared" si="803"/>
        <v>-2.3099999999999952</v>
      </c>
      <c r="AE2133" s="3">
        <f t="shared" si="804"/>
        <v>0</v>
      </c>
      <c r="AF2133" s="13">
        <f t="shared" si="793"/>
        <v>5274.5899999999965</v>
      </c>
      <c r="AG2133" s="13">
        <f t="shared" si="814"/>
        <v>2.48449835138954</v>
      </c>
      <c r="AH2133" s="13">
        <f t="shared" si="794"/>
        <v>2.48449835138954</v>
      </c>
    </row>
    <row r="2134" spans="1:34" x14ac:dyDescent="0.2">
      <c r="A2134" s="8">
        <f t="shared" si="815"/>
        <v>212400</v>
      </c>
      <c r="B2134" s="9">
        <f t="shared" si="792"/>
        <v>212.4</v>
      </c>
      <c r="C2134" s="13">
        <f>tarifest3(A2134,$A$3,Param!$B$5,Param!$C$5,Param!$D$5,Param!$E$5,Param!$B$6,Param!$C$6,Param!$D$6,Param!$E$6)</f>
        <v>79871</v>
      </c>
      <c r="D2134" s="3">
        <f t="shared" si="805"/>
        <v>37.604048964218457</v>
      </c>
      <c r="E2134" s="3">
        <f>tarifest3grenz(A2134,$A$3,Param!$B$5,Param!$C$5,Param!$D$5,Param!$E$5,Param!$B$6,Param!$C$6,Param!$D$6,Param!$E$6)*100</f>
        <v>42</v>
      </c>
      <c r="F2134" s="13">
        <f>soli3(C2134,$A$3,Param!$J$4,Param!$J$5,Param!$J$6)</f>
        <v>4392.8999999999996</v>
      </c>
      <c r="G2134" s="3">
        <f>soli3grenz(C2134,$A$3,Param!$J$4,Param!$J$5,Param!$J$6)*100</f>
        <v>5.5</v>
      </c>
      <c r="H2134" s="13">
        <f t="shared" si="796"/>
        <v>84263.9</v>
      </c>
      <c r="I2134" s="3">
        <f t="shared" si="795"/>
        <v>39.672269303201503</v>
      </c>
      <c r="J2134" s="13">
        <f t="shared" si="797"/>
        <v>44.309999999999995</v>
      </c>
      <c r="K2134" s="13">
        <f>tarifest3(A2134,$A$3,Param!$B$10,Param!$C$10,Param!$D$10,Param!$E$10,Param!$B$11,Param!$C$11,Param!$D$11,Param!$E$11)</f>
        <v>84217</v>
      </c>
      <c r="L2134" s="3">
        <f t="shared" si="806"/>
        <v>39.650188323917135</v>
      </c>
      <c r="M2134" s="3">
        <f>tarifest3grenz(A2134,$A$3,Param!$B$10,Param!$C$10,Param!$D$10,Param!$E$10,Param!$B$11,Param!$C$11,Param!$D$11,Param!$E$11)*100</f>
        <v>42</v>
      </c>
      <c r="N2134" s="3">
        <f t="shared" si="807"/>
        <v>69817</v>
      </c>
      <c r="O2134" s="3">
        <f t="shared" si="808"/>
        <v>32.870527306967986</v>
      </c>
      <c r="P2134" s="13">
        <f t="shared" si="798"/>
        <v>148680</v>
      </c>
      <c r="Q2134" s="13">
        <f t="shared" si="809"/>
        <v>0</v>
      </c>
      <c r="R2134" s="13">
        <f>tarifest3(A2134-$K$3,$A$3,Param!$B$10,Param!$C$10,Param!$D$10,Param!$E$10,Param!$B$11,Param!$C$11,Param!$D$11,Param!$E$11)</f>
        <v>75577</v>
      </c>
      <c r="S2134" s="3">
        <f t="shared" si="810"/>
        <v>35.582391713747647</v>
      </c>
      <c r="T2134" s="3">
        <f>IF(A2134&lt;$K$3,$K$2,tarifest3grenz(A2134-$K$3,$A$3,Param!$B$10,Param!$C$10,Param!$D$10,Param!$E$10,Param!$B$11,Param!$C$11,Param!$D$11,Param!$E$11))*100</f>
        <v>42</v>
      </c>
      <c r="U2134" s="3">
        <f>MAX(K2134-tarifest3($K$3,$A$3,Param!$B$10,Param!$C$10,Param!$D$10,Param!$E$10,Param!$B$11,Param!$C$11,Param!$D$11,Param!$E$11),0)</f>
        <v>78987</v>
      </c>
      <c r="V2134" s="3">
        <f t="shared" si="811"/>
        <v>37.18785310734463</v>
      </c>
      <c r="W2134" s="3">
        <f t="shared" si="812"/>
        <v>42</v>
      </c>
      <c r="X2134" s="3">
        <f>soli3grenz(K2134,$A$3,Param!$J$9,Param!$J$10,Param!$J$11)*100</f>
        <v>5.5</v>
      </c>
      <c r="Y2134" s="13">
        <f t="shared" si="799"/>
        <v>78987</v>
      </c>
      <c r="Z2134" s="3">
        <f t="shared" si="813"/>
        <v>37.18785310734463</v>
      </c>
      <c r="AA2134" s="13">
        <f t="shared" si="800"/>
        <v>42</v>
      </c>
      <c r="AB2134" s="13">
        <f t="shared" si="801"/>
        <v>-5276.8999999999942</v>
      </c>
      <c r="AC2134" s="13">
        <f t="shared" si="802"/>
        <v>-2.4844161958568733</v>
      </c>
      <c r="AD2134" s="13">
        <f t="shared" si="803"/>
        <v>-2.3099999999999952</v>
      </c>
      <c r="AE2134" s="3">
        <f t="shared" si="804"/>
        <v>0</v>
      </c>
      <c r="AF2134" s="13">
        <f t="shared" si="793"/>
        <v>5276.8999999999942</v>
      </c>
      <c r="AG2134" s="13">
        <f t="shared" si="814"/>
        <v>2.4844161958568733</v>
      </c>
      <c r="AH2134" s="13">
        <f t="shared" si="794"/>
        <v>2.4844161958568733</v>
      </c>
    </row>
    <row r="2135" spans="1:34" x14ac:dyDescent="0.2">
      <c r="A2135" s="8">
        <f t="shared" si="815"/>
        <v>212500</v>
      </c>
      <c r="B2135" s="9">
        <f t="shared" si="792"/>
        <v>212.5</v>
      </c>
      <c r="C2135" s="13">
        <f>tarifest3(A2135,$A$3,Param!$B$5,Param!$C$5,Param!$D$5,Param!$E$5,Param!$B$6,Param!$C$6,Param!$D$6,Param!$E$6)</f>
        <v>79913</v>
      </c>
      <c r="D2135" s="3">
        <f t="shared" si="805"/>
        <v>37.606117647058824</v>
      </c>
      <c r="E2135" s="3">
        <f>tarifest3grenz(A2135,$A$3,Param!$B$5,Param!$C$5,Param!$D$5,Param!$E$5,Param!$B$6,Param!$C$6,Param!$D$6,Param!$E$6)*100</f>
        <v>42</v>
      </c>
      <c r="F2135" s="13">
        <f>soli3(C2135,$A$3,Param!$J$4,Param!$J$5,Param!$J$6)</f>
        <v>4395.21</v>
      </c>
      <c r="G2135" s="3">
        <f>soli3grenz(C2135,$A$3,Param!$J$4,Param!$J$5,Param!$J$6)*100</f>
        <v>5.5</v>
      </c>
      <c r="H2135" s="13">
        <f t="shared" si="796"/>
        <v>84308.21</v>
      </c>
      <c r="I2135" s="3">
        <f t="shared" si="795"/>
        <v>39.674451764705886</v>
      </c>
      <c r="J2135" s="13">
        <f t="shared" si="797"/>
        <v>44.309999999999995</v>
      </c>
      <c r="K2135" s="13">
        <f>tarifest3(A2135,$A$3,Param!$B$10,Param!$C$10,Param!$D$10,Param!$E$10,Param!$B$11,Param!$C$11,Param!$D$11,Param!$E$11)</f>
        <v>84259</v>
      </c>
      <c r="L2135" s="3">
        <f t="shared" si="806"/>
        <v>39.651294117647055</v>
      </c>
      <c r="M2135" s="3">
        <f>tarifest3grenz(A2135,$A$3,Param!$B$10,Param!$C$10,Param!$D$10,Param!$E$10,Param!$B$11,Param!$C$11,Param!$D$11,Param!$E$11)*100</f>
        <v>42</v>
      </c>
      <c r="N2135" s="3">
        <f t="shared" si="807"/>
        <v>69859</v>
      </c>
      <c r="O2135" s="3">
        <f t="shared" si="808"/>
        <v>32.874823529411771</v>
      </c>
      <c r="P2135" s="13">
        <f t="shared" si="798"/>
        <v>148750</v>
      </c>
      <c r="Q2135" s="13">
        <f t="shared" si="809"/>
        <v>0</v>
      </c>
      <c r="R2135" s="13">
        <f>tarifest3(A2135-$K$3,$A$3,Param!$B$10,Param!$C$10,Param!$D$10,Param!$E$10,Param!$B$11,Param!$C$11,Param!$D$11,Param!$E$11)</f>
        <v>75619</v>
      </c>
      <c r="S2135" s="3">
        <f t="shared" si="810"/>
        <v>35.585411764705881</v>
      </c>
      <c r="T2135" s="3">
        <f>IF(A2135&lt;$K$3,$K$2,tarifest3grenz(A2135-$K$3,$A$3,Param!$B$10,Param!$C$10,Param!$D$10,Param!$E$10,Param!$B$11,Param!$C$11,Param!$D$11,Param!$E$11))*100</f>
        <v>42</v>
      </c>
      <c r="U2135" s="3">
        <f>MAX(K2135-tarifest3($K$3,$A$3,Param!$B$10,Param!$C$10,Param!$D$10,Param!$E$10,Param!$B$11,Param!$C$11,Param!$D$11,Param!$E$11),0)</f>
        <v>79029</v>
      </c>
      <c r="V2135" s="3">
        <f t="shared" si="811"/>
        <v>37.190117647058827</v>
      </c>
      <c r="W2135" s="3">
        <f t="shared" si="812"/>
        <v>42</v>
      </c>
      <c r="X2135" s="3">
        <f>soli3grenz(K2135,$A$3,Param!$J$9,Param!$J$10,Param!$J$11)*100</f>
        <v>5.5</v>
      </c>
      <c r="Y2135" s="13">
        <f t="shared" si="799"/>
        <v>79029</v>
      </c>
      <c r="Z2135" s="3">
        <f t="shared" si="813"/>
        <v>37.190117647058827</v>
      </c>
      <c r="AA2135" s="13">
        <f t="shared" si="800"/>
        <v>42</v>
      </c>
      <c r="AB2135" s="13">
        <f t="shared" si="801"/>
        <v>-5279.2100000000064</v>
      </c>
      <c r="AC2135" s="13">
        <f t="shared" si="802"/>
        <v>-2.4843341176470588</v>
      </c>
      <c r="AD2135" s="13">
        <f t="shared" si="803"/>
        <v>-2.3099999999999952</v>
      </c>
      <c r="AE2135" s="3">
        <f t="shared" si="804"/>
        <v>0</v>
      </c>
      <c r="AF2135" s="13">
        <f t="shared" si="793"/>
        <v>5279.2100000000064</v>
      </c>
      <c r="AG2135" s="13">
        <f t="shared" si="814"/>
        <v>2.4843341176470588</v>
      </c>
      <c r="AH2135" s="13">
        <f t="shared" si="794"/>
        <v>2.4843341176470588</v>
      </c>
    </row>
    <row r="2136" spans="1:34" x14ac:dyDescent="0.2">
      <c r="A2136" s="8">
        <f t="shared" si="815"/>
        <v>212600</v>
      </c>
      <c r="B2136" s="9">
        <f t="shared" si="792"/>
        <v>212.6</v>
      </c>
      <c r="C2136" s="13">
        <f>tarifest3(A2136,$A$3,Param!$B$5,Param!$C$5,Param!$D$5,Param!$E$5,Param!$B$6,Param!$C$6,Param!$D$6,Param!$E$6)</f>
        <v>79955</v>
      </c>
      <c r="D2136" s="3">
        <f t="shared" si="805"/>
        <v>37.608184383819378</v>
      </c>
      <c r="E2136" s="3">
        <f>tarifest3grenz(A2136,$A$3,Param!$B$5,Param!$C$5,Param!$D$5,Param!$E$5,Param!$B$6,Param!$C$6,Param!$D$6,Param!$E$6)*100</f>
        <v>42</v>
      </c>
      <c r="F2136" s="13">
        <f>soli3(C2136,$A$3,Param!$J$4,Param!$J$5,Param!$J$6)</f>
        <v>4397.5200000000004</v>
      </c>
      <c r="G2136" s="3">
        <f>soli3grenz(C2136,$A$3,Param!$J$4,Param!$J$5,Param!$J$6)*100</f>
        <v>5.5</v>
      </c>
      <c r="H2136" s="13">
        <f t="shared" si="796"/>
        <v>84352.52</v>
      </c>
      <c r="I2136" s="3">
        <f t="shared" si="795"/>
        <v>39.676632173095015</v>
      </c>
      <c r="J2136" s="13">
        <f t="shared" si="797"/>
        <v>44.309999999999995</v>
      </c>
      <c r="K2136" s="13">
        <f>tarifest3(A2136,$A$3,Param!$B$10,Param!$C$10,Param!$D$10,Param!$E$10,Param!$B$11,Param!$C$11,Param!$D$11,Param!$E$11)</f>
        <v>84301</v>
      </c>
      <c r="L2136" s="3">
        <f t="shared" si="806"/>
        <v>39.652398871119473</v>
      </c>
      <c r="M2136" s="3">
        <f>tarifest3grenz(A2136,$A$3,Param!$B$10,Param!$C$10,Param!$D$10,Param!$E$10,Param!$B$11,Param!$C$11,Param!$D$11,Param!$E$11)*100</f>
        <v>42</v>
      </c>
      <c r="N2136" s="3">
        <f t="shared" si="807"/>
        <v>69901</v>
      </c>
      <c r="O2136" s="3">
        <f t="shared" si="808"/>
        <v>32.879115710253998</v>
      </c>
      <c r="P2136" s="13">
        <f t="shared" si="798"/>
        <v>148820</v>
      </c>
      <c r="Q2136" s="13">
        <f t="shared" si="809"/>
        <v>0</v>
      </c>
      <c r="R2136" s="13">
        <f>tarifest3(A2136-$K$3,$A$3,Param!$B$10,Param!$C$10,Param!$D$10,Param!$E$10,Param!$B$11,Param!$C$11,Param!$D$11,Param!$E$11)</f>
        <v>75661</v>
      </c>
      <c r="S2136" s="3">
        <f t="shared" si="810"/>
        <v>35.588428974600191</v>
      </c>
      <c r="T2136" s="3">
        <f>IF(A2136&lt;$K$3,$K$2,tarifest3grenz(A2136-$K$3,$A$3,Param!$B$10,Param!$C$10,Param!$D$10,Param!$E$10,Param!$B$11,Param!$C$11,Param!$D$11,Param!$E$11))*100</f>
        <v>42</v>
      </c>
      <c r="U2136" s="3">
        <f>MAX(K2136-tarifest3($K$3,$A$3,Param!$B$10,Param!$C$10,Param!$D$10,Param!$E$10,Param!$B$11,Param!$C$11,Param!$D$11,Param!$E$11),0)</f>
        <v>79071</v>
      </c>
      <c r="V2136" s="3">
        <f t="shared" si="811"/>
        <v>37.192380056444023</v>
      </c>
      <c r="W2136" s="3">
        <f t="shared" si="812"/>
        <v>42</v>
      </c>
      <c r="X2136" s="3">
        <f>soli3grenz(K2136,$A$3,Param!$J$9,Param!$J$10,Param!$J$11)*100</f>
        <v>5.5</v>
      </c>
      <c r="Y2136" s="13">
        <f t="shared" si="799"/>
        <v>79071</v>
      </c>
      <c r="Z2136" s="3">
        <f t="shared" si="813"/>
        <v>37.192380056444023</v>
      </c>
      <c r="AA2136" s="13">
        <f t="shared" si="800"/>
        <v>42</v>
      </c>
      <c r="AB2136" s="13">
        <f t="shared" si="801"/>
        <v>-5281.5200000000041</v>
      </c>
      <c r="AC2136" s="13">
        <f t="shared" si="802"/>
        <v>-2.4842521166509925</v>
      </c>
      <c r="AD2136" s="13">
        <f t="shared" si="803"/>
        <v>-2.3099999999999952</v>
      </c>
      <c r="AE2136" s="3">
        <f t="shared" si="804"/>
        <v>0</v>
      </c>
      <c r="AF2136" s="13">
        <f t="shared" si="793"/>
        <v>5281.5200000000041</v>
      </c>
      <c r="AG2136" s="13">
        <f t="shared" si="814"/>
        <v>2.4842521166509925</v>
      </c>
      <c r="AH2136" s="13">
        <f t="shared" si="794"/>
        <v>2.4842521166509925</v>
      </c>
    </row>
    <row r="2137" spans="1:34" x14ac:dyDescent="0.2">
      <c r="A2137" s="8">
        <f t="shared" si="815"/>
        <v>212700</v>
      </c>
      <c r="B2137" s="9">
        <f t="shared" si="792"/>
        <v>212.7</v>
      </c>
      <c r="C2137" s="13">
        <f>tarifest3(A2137,$A$3,Param!$B$5,Param!$C$5,Param!$D$5,Param!$E$5,Param!$B$6,Param!$C$6,Param!$D$6,Param!$E$6)</f>
        <v>79997</v>
      </c>
      <c r="D2137" s="3">
        <f t="shared" si="805"/>
        <v>37.610249177244945</v>
      </c>
      <c r="E2137" s="3">
        <f>tarifest3grenz(A2137,$A$3,Param!$B$5,Param!$C$5,Param!$D$5,Param!$E$5,Param!$B$6,Param!$C$6,Param!$D$6,Param!$E$6)*100</f>
        <v>42</v>
      </c>
      <c r="F2137" s="13">
        <f>soli3(C2137,$A$3,Param!$J$4,Param!$J$5,Param!$J$6)</f>
        <v>4399.83</v>
      </c>
      <c r="G2137" s="3">
        <f>soli3grenz(C2137,$A$3,Param!$J$4,Param!$J$5,Param!$J$6)*100</f>
        <v>5.5</v>
      </c>
      <c r="H2137" s="13">
        <f t="shared" si="796"/>
        <v>84396.83</v>
      </c>
      <c r="I2137" s="3">
        <f t="shared" si="795"/>
        <v>39.678810531264688</v>
      </c>
      <c r="J2137" s="13">
        <f t="shared" si="797"/>
        <v>44.309999999999995</v>
      </c>
      <c r="K2137" s="13">
        <f>tarifest3(A2137,$A$3,Param!$B$10,Param!$C$10,Param!$D$10,Param!$E$10,Param!$B$11,Param!$C$11,Param!$D$11,Param!$E$11)</f>
        <v>84343</v>
      </c>
      <c r="L2137" s="3">
        <f t="shared" si="806"/>
        <v>39.653502585801597</v>
      </c>
      <c r="M2137" s="3">
        <f>tarifest3grenz(A2137,$A$3,Param!$B$10,Param!$C$10,Param!$D$10,Param!$E$10,Param!$B$11,Param!$C$11,Param!$D$11,Param!$E$11)*100</f>
        <v>42</v>
      </c>
      <c r="N2137" s="3">
        <f t="shared" si="807"/>
        <v>69943</v>
      </c>
      <c r="O2137" s="3">
        <f t="shared" si="808"/>
        <v>32.883403855195112</v>
      </c>
      <c r="P2137" s="13">
        <f t="shared" si="798"/>
        <v>148890</v>
      </c>
      <c r="Q2137" s="13">
        <f t="shared" si="809"/>
        <v>0</v>
      </c>
      <c r="R2137" s="13">
        <f>tarifest3(A2137-$K$3,$A$3,Param!$B$10,Param!$C$10,Param!$D$10,Param!$E$10,Param!$B$11,Param!$C$11,Param!$D$11,Param!$E$11)</f>
        <v>75703</v>
      </c>
      <c r="S2137" s="3">
        <f t="shared" si="810"/>
        <v>35.591443347437703</v>
      </c>
      <c r="T2137" s="3">
        <f>IF(A2137&lt;$K$3,$K$2,tarifest3grenz(A2137-$K$3,$A$3,Param!$B$10,Param!$C$10,Param!$D$10,Param!$E$10,Param!$B$11,Param!$C$11,Param!$D$11,Param!$E$11))*100</f>
        <v>42</v>
      </c>
      <c r="U2137" s="3">
        <f>MAX(K2137-tarifest3($K$3,$A$3,Param!$B$10,Param!$C$10,Param!$D$10,Param!$E$10,Param!$B$11,Param!$C$11,Param!$D$11,Param!$E$11),0)</f>
        <v>79113</v>
      </c>
      <c r="V2137" s="3">
        <f t="shared" si="811"/>
        <v>37.194640338504939</v>
      </c>
      <c r="W2137" s="3">
        <f t="shared" si="812"/>
        <v>42</v>
      </c>
      <c r="X2137" s="3">
        <f>soli3grenz(K2137,$A$3,Param!$J$9,Param!$J$10,Param!$J$11)*100</f>
        <v>5.5</v>
      </c>
      <c r="Y2137" s="13">
        <f t="shared" si="799"/>
        <v>79113</v>
      </c>
      <c r="Z2137" s="3">
        <f t="shared" si="813"/>
        <v>37.194640338504939</v>
      </c>
      <c r="AA2137" s="13">
        <f t="shared" si="800"/>
        <v>42</v>
      </c>
      <c r="AB2137" s="13">
        <f t="shared" si="801"/>
        <v>-5283.8300000000017</v>
      </c>
      <c r="AC2137" s="13">
        <f t="shared" si="802"/>
        <v>-2.4841701927597484</v>
      </c>
      <c r="AD2137" s="13">
        <f t="shared" si="803"/>
        <v>-2.3099999999999952</v>
      </c>
      <c r="AE2137" s="3">
        <f t="shared" si="804"/>
        <v>0</v>
      </c>
      <c r="AF2137" s="13">
        <f t="shared" si="793"/>
        <v>5283.8300000000017</v>
      </c>
      <c r="AG2137" s="13">
        <f t="shared" si="814"/>
        <v>2.4841701927597484</v>
      </c>
      <c r="AH2137" s="13">
        <f t="shared" si="794"/>
        <v>2.4841701927597484</v>
      </c>
    </row>
    <row r="2138" spans="1:34" x14ac:dyDescent="0.2">
      <c r="A2138" s="8">
        <f t="shared" si="815"/>
        <v>212800</v>
      </c>
      <c r="B2138" s="9">
        <f t="shared" si="792"/>
        <v>212.8</v>
      </c>
      <c r="C2138" s="13">
        <f>tarifest3(A2138,$A$3,Param!$B$5,Param!$C$5,Param!$D$5,Param!$E$5,Param!$B$6,Param!$C$6,Param!$D$6,Param!$E$6)</f>
        <v>80039</v>
      </c>
      <c r="D2138" s="3">
        <f t="shared" si="805"/>
        <v>37.612312030075188</v>
      </c>
      <c r="E2138" s="3">
        <f>tarifest3grenz(A2138,$A$3,Param!$B$5,Param!$C$5,Param!$D$5,Param!$E$5,Param!$B$6,Param!$C$6,Param!$D$6,Param!$E$6)*100</f>
        <v>42</v>
      </c>
      <c r="F2138" s="13">
        <f>soli3(C2138,$A$3,Param!$J$4,Param!$J$5,Param!$J$6)</f>
        <v>4402.1400000000003</v>
      </c>
      <c r="G2138" s="3">
        <f>soli3grenz(C2138,$A$3,Param!$J$4,Param!$J$5,Param!$J$6)*100</f>
        <v>5.5</v>
      </c>
      <c r="H2138" s="13">
        <f t="shared" si="796"/>
        <v>84441.14</v>
      </c>
      <c r="I2138" s="3">
        <f t="shared" si="795"/>
        <v>39.680986842105263</v>
      </c>
      <c r="J2138" s="13">
        <f t="shared" si="797"/>
        <v>44.309999999999995</v>
      </c>
      <c r="K2138" s="13">
        <f>tarifest3(A2138,$A$3,Param!$B$10,Param!$C$10,Param!$D$10,Param!$E$10,Param!$B$11,Param!$C$11,Param!$D$11,Param!$E$11)</f>
        <v>84385</v>
      </c>
      <c r="L2138" s="3">
        <f t="shared" si="806"/>
        <v>39.65460526315789</v>
      </c>
      <c r="M2138" s="3">
        <f>tarifest3grenz(A2138,$A$3,Param!$B$10,Param!$C$10,Param!$D$10,Param!$E$10,Param!$B$11,Param!$C$11,Param!$D$11,Param!$E$11)*100</f>
        <v>42</v>
      </c>
      <c r="N2138" s="3">
        <f t="shared" si="807"/>
        <v>69985</v>
      </c>
      <c r="O2138" s="3">
        <f t="shared" si="808"/>
        <v>32.887687969924812</v>
      </c>
      <c r="P2138" s="13">
        <f t="shared" si="798"/>
        <v>148960</v>
      </c>
      <c r="Q2138" s="13">
        <f t="shared" si="809"/>
        <v>0</v>
      </c>
      <c r="R2138" s="13">
        <f>tarifest3(A2138-$K$3,$A$3,Param!$B$10,Param!$C$10,Param!$D$10,Param!$E$10,Param!$B$11,Param!$C$11,Param!$D$11,Param!$E$11)</f>
        <v>75745</v>
      </c>
      <c r="S2138" s="3">
        <f t="shared" si="810"/>
        <v>35.594454887218049</v>
      </c>
      <c r="T2138" s="3">
        <f>IF(A2138&lt;$K$3,$K$2,tarifest3grenz(A2138-$K$3,$A$3,Param!$B$10,Param!$C$10,Param!$D$10,Param!$E$10,Param!$B$11,Param!$C$11,Param!$D$11,Param!$E$11))*100</f>
        <v>42</v>
      </c>
      <c r="U2138" s="3">
        <f>MAX(K2138-tarifest3($K$3,$A$3,Param!$B$10,Param!$C$10,Param!$D$10,Param!$E$10,Param!$B$11,Param!$C$11,Param!$D$11,Param!$E$11),0)</f>
        <v>79155</v>
      </c>
      <c r="V2138" s="3">
        <f t="shared" si="811"/>
        <v>37.1968984962406</v>
      </c>
      <c r="W2138" s="3">
        <f t="shared" si="812"/>
        <v>42</v>
      </c>
      <c r="X2138" s="3">
        <f>soli3grenz(K2138,$A$3,Param!$J$9,Param!$J$10,Param!$J$11)*100</f>
        <v>5.5</v>
      </c>
      <c r="Y2138" s="13">
        <f t="shared" si="799"/>
        <v>79155</v>
      </c>
      <c r="Z2138" s="3">
        <f t="shared" si="813"/>
        <v>37.1968984962406</v>
      </c>
      <c r="AA2138" s="13">
        <f t="shared" si="800"/>
        <v>42</v>
      </c>
      <c r="AB2138" s="13">
        <f t="shared" si="801"/>
        <v>-5286.1399999999994</v>
      </c>
      <c r="AC2138" s="13">
        <f t="shared" si="802"/>
        <v>-2.484088345864663</v>
      </c>
      <c r="AD2138" s="13">
        <f t="shared" si="803"/>
        <v>-2.3099999999999952</v>
      </c>
      <c r="AE2138" s="3">
        <f t="shared" si="804"/>
        <v>0</v>
      </c>
      <c r="AF2138" s="13">
        <f t="shared" si="793"/>
        <v>5286.1399999999994</v>
      </c>
      <c r="AG2138" s="13">
        <f t="shared" si="814"/>
        <v>2.484088345864663</v>
      </c>
      <c r="AH2138" s="13">
        <f t="shared" si="794"/>
        <v>2.484088345864663</v>
      </c>
    </row>
    <row r="2139" spans="1:34" x14ac:dyDescent="0.2">
      <c r="A2139" s="8">
        <f t="shared" si="815"/>
        <v>212900</v>
      </c>
      <c r="B2139" s="9">
        <f t="shared" si="792"/>
        <v>212.9</v>
      </c>
      <c r="C2139" s="13">
        <f>tarifest3(A2139,$A$3,Param!$B$5,Param!$C$5,Param!$D$5,Param!$E$5,Param!$B$6,Param!$C$6,Param!$D$6,Param!$E$6)</f>
        <v>80081</v>
      </c>
      <c r="D2139" s="3">
        <f t="shared" si="805"/>
        <v>37.614372945044622</v>
      </c>
      <c r="E2139" s="3">
        <f>tarifest3grenz(A2139,$A$3,Param!$B$5,Param!$C$5,Param!$D$5,Param!$E$5,Param!$B$6,Param!$C$6,Param!$D$6,Param!$E$6)*100</f>
        <v>42</v>
      </c>
      <c r="F2139" s="13">
        <f>soli3(C2139,$A$3,Param!$J$4,Param!$J$5,Param!$J$6)</f>
        <v>4404.45</v>
      </c>
      <c r="G2139" s="3">
        <f>soli3grenz(C2139,$A$3,Param!$J$4,Param!$J$5,Param!$J$6)*100</f>
        <v>5.5</v>
      </c>
      <c r="H2139" s="13">
        <f t="shared" si="796"/>
        <v>84485.45</v>
      </c>
      <c r="I2139" s="3">
        <f t="shared" si="795"/>
        <v>39.683161108501643</v>
      </c>
      <c r="J2139" s="13">
        <f t="shared" si="797"/>
        <v>44.309999999999995</v>
      </c>
      <c r="K2139" s="13">
        <f>tarifest3(A2139,$A$3,Param!$B$10,Param!$C$10,Param!$D$10,Param!$E$10,Param!$B$11,Param!$C$11,Param!$D$11,Param!$E$11)</f>
        <v>84427</v>
      </c>
      <c r="L2139" s="3">
        <f t="shared" si="806"/>
        <v>39.655706904650074</v>
      </c>
      <c r="M2139" s="3">
        <f>tarifest3grenz(A2139,$A$3,Param!$B$10,Param!$C$10,Param!$D$10,Param!$E$10,Param!$B$11,Param!$C$11,Param!$D$11,Param!$E$11)*100</f>
        <v>42</v>
      </c>
      <c r="N2139" s="3">
        <f t="shared" si="807"/>
        <v>70027</v>
      </c>
      <c r="O2139" s="3">
        <f t="shared" si="808"/>
        <v>32.891968060122124</v>
      </c>
      <c r="P2139" s="13">
        <f t="shared" si="798"/>
        <v>149030</v>
      </c>
      <c r="Q2139" s="13">
        <f t="shared" si="809"/>
        <v>0</v>
      </c>
      <c r="R2139" s="13">
        <f>tarifest3(A2139-$K$3,$A$3,Param!$B$10,Param!$C$10,Param!$D$10,Param!$E$10,Param!$B$11,Param!$C$11,Param!$D$11,Param!$E$11)</f>
        <v>75787</v>
      </c>
      <c r="S2139" s="3">
        <f t="shared" si="810"/>
        <v>35.597463597933306</v>
      </c>
      <c r="T2139" s="3">
        <f>IF(A2139&lt;$K$3,$K$2,tarifest3grenz(A2139-$K$3,$A$3,Param!$B$10,Param!$C$10,Param!$D$10,Param!$E$10,Param!$B$11,Param!$C$11,Param!$D$11,Param!$E$11))*100</f>
        <v>42</v>
      </c>
      <c r="U2139" s="3">
        <f>MAX(K2139-tarifest3($K$3,$A$3,Param!$B$10,Param!$C$10,Param!$D$10,Param!$E$10,Param!$B$11,Param!$C$11,Param!$D$11,Param!$E$11),0)</f>
        <v>79197</v>
      </c>
      <c r="V2139" s="3">
        <f t="shared" si="811"/>
        <v>37.199154532644435</v>
      </c>
      <c r="W2139" s="3">
        <f t="shared" si="812"/>
        <v>42</v>
      </c>
      <c r="X2139" s="3">
        <f>soli3grenz(K2139,$A$3,Param!$J$9,Param!$J$10,Param!$J$11)*100</f>
        <v>5.5</v>
      </c>
      <c r="Y2139" s="13">
        <f t="shared" si="799"/>
        <v>79197</v>
      </c>
      <c r="Z2139" s="3">
        <f t="shared" si="813"/>
        <v>37.199154532644435</v>
      </c>
      <c r="AA2139" s="13">
        <f t="shared" si="800"/>
        <v>42</v>
      </c>
      <c r="AB2139" s="13">
        <f t="shared" si="801"/>
        <v>-5288.4499999999971</v>
      </c>
      <c r="AC2139" s="13">
        <f t="shared" si="802"/>
        <v>-2.4840065758572081</v>
      </c>
      <c r="AD2139" s="13">
        <f t="shared" si="803"/>
        <v>-2.3099999999999952</v>
      </c>
      <c r="AE2139" s="3">
        <f t="shared" si="804"/>
        <v>0</v>
      </c>
      <c r="AF2139" s="13">
        <f t="shared" si="793"/>
        <v>5288.4499999999971</v>
      </c>
      <c r="AG2139" s="13">
        <f t="shared" si="814"/>
        <v>2.4840065758572081</v>
      </c>
      <c r="AH2139" s="13">
        <f t="shared" si="794"/>
        <v>2.4840065758572081</v>
      </c>
    </row>
    <row r="2140" spans="1:34" x14ac:dyDescent="0.2">
      <c r="A2140" s="8">
        <f t="shared" si="815"/>
        <v>213000</v>
      </c>
      <c r="B2140" s="9">
        <f t="shared" si="792"/>
        <v>213</v>
      </c>
      <c r="C2140" s="13">
        <f>tarifest3(A2140,$A$3,Param!$B$5,Param!$C$5,Param!$D$5,Param!$E$5,Param!$B$6,Param!$C$6,Param!$D$6,Param!$E$6)</f>
        <v>80123</v>
      </c>
      <c r="D2140" s="3">
        <f t="shared" si="805"/>
        <v>37.616431924882633</v>
      </c>
      <c r="E2140" s="3">
        <f>tarifest3grenz(A2140,$A$3,Param!$B$5,Param!$C$5,Param!$D$5,Param!$E$5,Param!$B$6,Param!$C$6,Param!$D$6,Param!$E$6)*100</f>
        <v>42</v>
      </c>
      <c r="F2140" s="13">
        <f>soli3(C2140,$A$3,Param!$J$4,Param!$J$5,Param!$J$6)</f>
        <v>4406.76</v>
      </c>
      <c r="G2140" s="3">
        <f>soli3grenz(C2140,$A$3,Param!$J$4,Param!$J$5,Param!$J$6)*100</f>
        <v>5.5</v>
      </c>
      <c r="H2140" s="13">
        <f t="shared" si="796"/>
        <v>84529.76</v>
      </c>
      <c r="I2140" s="3">
        <f t="shared" si="795"/>
        <v>39.685333333333332</v>
      </c>
      <c r="J2140" s="13">
        <f t="shared" si="797"/>
        <v>44.309999999999995</v>
      </c>
      <c r="K2140" s="13">
        <f>tarifest3(A2140,$A$3,Param!$B$10,Param!$C$10,Param!$D$10,Param!$E$10,Param!$B$11,Param!$C$11,Param!$D$11,Param!$E$11)</f>
        <v>84469</v>
      </c>
      <c r="L2140" s="3">
        <f t="shared" si="806"/>
        <v>39.656807511737092</v>
      </c>
      <c r="M2140" s="3">
        <f>tarifest3grenz(A2140,$A$3,Param!$B$10,Param!$C$10,Param!$D$10,Param!$E$10,Param!$B$11,Param!$C$11,Param!$D$11,Param!$E$11)*100</f>
        <v>42</v>
      </c>
      <c r="N2140" s="3">
        <f t="shared" si="807"/>
        <v>70069</v>
      </c>
      <c r="O2140" s="3">
        <f t="shared" si="808"/>
        <v>32.896244131455397</v>
      </c>
      <c r="P2140" s="13">
        <f t="shared" si="798"/>
        <v>149100</v>
      </c>
      <c r="Q2140" s="13">
        <f t="shared" si="809"/>
        <v>0</v>
      </c>
      <c r="R2140" s="13">
        <f>tarifest3(A2140-$K$3,$A$3,Param!$B$10,Param!$C$10,Param!$D$10,Param!$E$10,Param!$B$11,Param!$C$11,Param!$D$11,Param!$E$11)</f>
        <v>75829</v>
      </c>
      <c r="S2140" s="3">
        <f t="shared" si="810"/>
        <v>35.600469483568077</v>
      </c>
      <c r="T2140" s="3">
        <f>IF(A2140&lt;$K$3,$K$2,tarifest3grenz(A2140-$K$3,$A$3,Param!$B$10,Param!$C$10,Param!$D$10,Param!$E$10,Param!$B$11,Param!$C$11,Param!$D$11,Param!$E$11))*100</f>
        <v>42</v>
      </c>
      <c r="U2140" s="3">
        <f>MAX(K2140-tarifest3($K$3,$A$3,Param!$B$10,Param!$C$10,Param!$D$10,Param!$E$10,Param!$B$11,Param!$C$11,Param!$D$11,Param!$E$11),0)</f>
        <v>79239</v>
      </c>
      <c r="V2140" s="3">
        <f t="shared" si="811"/>
        <v>37.201408450704228</v>
      </c>
      <c r="W2140" s="3">
        <f t="shared" si="812"/>
        <v>42</v>
      </c>
      <c r="X2140" s="3">
        <f>soli3grenz(K2140,$A$3,Param!$J$9,Param!$J$10,Param!$J$11)*100</f>
        <v>5.5</v>
      </c>
      <c r="Y2140" s="13">
        <f t="shared" si="799"/>
        <v>79239</v>
      </c>
      <c r="Z2140" s="3">
        <f t="shared" si="813"/>
        <v>37.201408450704228</v>
      </c>
      <c r="AA2140" s="13">
        <f t="shared" si="800"/>
        <v>42</v>
      </c>
      <c r="AB2140" s="13">
        <f t="shared" si="801"/>
        <v>-5290.7599999999948</v>
      </c>
      <c r="AC2140" s="13">
        <f t="shared" si="802"/>
        <v>-2.483924882629104</v>
      </c>
      <c r="AD2140" s="13">
        <f t="shared" si="803"/>
        <v>-2.3099999999999952</v>
      </c>
      <c r="AE2140" s="3">
        <f t="shared" si="804"/>
        <v>0</v>
      </c>
      <c r="AF2140" s="13">
        <f t="shared" si="793"/>
        <v>5290.7599999999948</v>
      </c>
      <c r="AG2140" s="13">
        <f t="shared" si="814"/>
        <v>2.483924882629104</v>
      </c>
      <c r="AH2140" s="13">
        <f t="shared" si="794"/>
        <v>2.483924882629104</v>
      </c>
    </row>
    <row r="2141" spans="1:34" x14ac:dyDescent="0.2">
      <c r="A2141" s="8">
        <f t="shared" si="815"/>
        <v>213100</v>
      </c>
      <c r="B2141" s="9">
        <f t="shared" si="792"/>
        <v>213.1</v>
      </c>
      <c r="C2141" s="13">
        <f>tarifest3(A2141,$A$3,Param!$B$5,Param!$C$5,Param!$D$5,Param!$E$5,Param!$B$6,Param!$C$6,Param!$D$6,Param!$E$6)</f>
        <v>80165</v>
      </c>
      <c r="D2141" s="3">
        <f t="shared" si="805"/>
        <v>37.618488972313472</v>
      </c>
      <c r="E2141" s="3">
        <f>tarifest3grenz(A2141,$A$3,Param!$B$5,Param!$C$5,Param!$D$5,Param!$E$5,Param!$B$6,Param!$C$6,Param!$D$6,Param!$E$6)*100</f>
        <v>42</v>
      </c>
      <c r="F2141" s="13">
        <f>soli3(C2141,$A$3,Param!$J$4,Param!$J$5,Param!$J$6)</f>
        <v>4409.07</v>
      </c>
      <c r="G2141" s="3">
        <f>soli3grenz(C2141,$A$3,Param!$J$4,Param!$J$5,Param!$J$6)*100</f>
        <v>5.5</v>
      </c>
      <c r="H2141" s="13">
        <f t="shared" si="796"/>
        <v>84574.07</v>
      </c>
      <c r="I2141" s="3">
        <f t="shared" si="795"/>
        <v>39.687503519474426</v>
      </c>
      <c r="J2141" s="13">
        <f t="shared" si="797"/>
        <v>44.309999999999995</v>
      </c>
      <c r="K2141" s="13">
        <f>tarifest3(A2141,$A$3,Param!$B$10,Param!$C$10,Param!$D$10,Param!$E$10,Param!$B$11,Param!$C$11,Param!$D$11,Param!$E$11)</f>
        <v>84511</v>
      </c>
      <c r="L2141" s="3">
        <f t="shared" si="806"/>
        <v>39.657907085875181</v>
      </c>
      <c r="M2141" s="3">
        <f>tarifest3grenz(A2141,$A$3,Param!$B$10,Param!$C$10,Param!$D$10,Param!$E$10,Param!$B$11,Param!$C$11,Param!$D$11,Param!$E$11)*100</f>
        <v>42</v>
      </c>
      <c r="N2141" s="3">
        <f t="shared" si="807"/>
        <v>70111</v>
      </c>
      <c r="O2141" s="3">
        <f t="shared" si="808"/>
        <v>32.900516189582355</v>
      </c>
      <c r="P2141" s="13">
        <f t="shared" si="798"/>
        <v>149170</v>
      </c>
      <c r="Q2141" s="13">
        <f t="shared" si="809"/>
        <v>0</v>
      </c>
      <c r="R2141" s="13">
        <f>tarifest3(A2141-$K$3,$A$3,Param!$B$10,Param!$C$10,Param!$D$10,Param!$E$10,Param!$B$11,Param!$C$11,Param!$D$11,Param!$E$11)</f>
        <v>75871</v>
      </c>
      <c r="S2141" s="3">
        <f t="shared" si="810"/>
        <v>35.603472548099482</v>
      </c>
      <c r="T2141" s="3">
        <f>IF(A2141&lt;$K$3,$K$2,tarifest3grenz(A2141-$K$3,$A$3,Param!$B$10,Param!$C$10,Param!$D$10,Param!$E$10,Param!$B$11,Param!$C$11,Param!$D$11,Param!$E$11))*100</f>
        <v>42</v>
      </c>
      <c r="U2141" s="3">
        <f>MAX(K2141-tarifest3($K$3,$A$3,Param!$B$10,Param!$C$10,Param!$D$10,Param!$E$10,Param!$B$11,Param!$C$11,Param!$D$11,Param!$E$11),0)</f>
        <v>79281</v>
      </c>
      <c r="V2141" s="3">
        <f t="shared" si="811"/>
        <v>37.203660253402163</v>
      </c>
      <c r="W2141" s="3">
        <f t="shared" si="812"/>
        <v>42</v>
      </c>
      <c r="X2141" s="3">
        <f>soli3grenz(K2141,$A$3,Param!$J$9,Param!$J$10,Param!$J$11)*100</f>
        <v>5.5</v>
      </c>
      <c r="Y2141" s="13">
        <f t="shared" si="799"/>
        <v>79281</v>
      </c>
      <c r="Z2141" s="3">
        <f t="shared" si="813"/>
        <v>37.203660253402163</v>
      </c>
      <c r="AA2141" s="13">
        <f t="shared" si="800"/>
        <v>42</v>
      </c>
      <c r="AB2141" s="13">
        <f t="shared" si="801"/>
        <v>-5293.070000000007</v>
      </c>
      <c r="AC2141" s="13">
        <f t="shared" si="802"/>
        <v>-2.4838432660722631</v>
      </c>
      <c r="AD2141" s="13">
        <f t="shared" si="803"/>
        <v>-2.3099999999999952</v>
      </c>
      <c r="AE2141" s="3">
        <f t="shared" si="804"/>
        <v>0</v>
      </c>
      <c r="AF2141" s="13">
        <f t="shared" si="793"/>
        <v>5293.070000000007</v>
      </c>
      <c r="AG2141" s="13">
        <f t="shared" si="814"/>
        <v>2.4838432660722631</v>
      </c>
      <c r="AH2141" s="13">
        <f t="shared" si="794"/>
        <v>2.4838432660722631</v>
      </c>
    </row>
    <row r="2142" spans="1:34" x14ac:dyDescent="0.2">
      <c r="A2142" s="8">
        <f t="shared" si="815"/>
        <v>213200</v>
      </c>
      <c r="B2142" s="9">
        <f t="shared" si="792"/>
        <v>213.2</v>
      </c>
      <c r="C2142" s="13">
        <f>tarifest3(A2142,$A$3,Param!$B$5,Param!$C$5,Param!$D$5,Param!$E$5,Param!$B$6,Param!$C$6,Param!$D$6,Param!$E$6)</f>
        <v>80207</v>
      </c>
      <c r="D2142" s="3">
        <f t="shared" si="805"/>
        <v>37.620544090056285</v>
      </c>
      <c r="E2142" s="3">
        <f>tarifest3grenz(A2142,$A$3,Param!$B$5,Param!$C$5,Param!$D$5,Param!$E$5,Param!$B$6,Param!$C$6,Param!$D$6,Param!$E$6)*100</f>
        <v>42</v>
      </c>
      <c r="F2142" s="13">
        <f>soli3(C2142,$A$3,Param!$J$4,Param!$J$5,Param!$J$6)</f>
        <v>4411.38</v>
      </c>
      <c r="G2142" s="3">
        <f>soli3grenz(C2142,$A$3,Param!$J$4,Param!$J$5,Param!$J$6)*100</f>
        <v>5.5</v>
      </c>
      <c r="H2142" s="13">
        <f t="shared" si="796"/>
        <v>84618.38</v>
      </c>
      <c r="I2142" s="3">
        <f t="shared" si="795"/>
        <v>39.689671669793626</v>
      </c>
      <c r="J2142" s="13">
        <f t="shared" si="797"/>
        <v>44.309999999999995</v>
      </c>
      <c r="K2142" s="13">
        <f>tarifest3(A2142,$A$3,Param!$B$10,Param!$C$10,Param!$D$10,Param!$E$10,Param!$B$11,Param!$C$11,Param!$D$11,Param!$E$11)</f>
        <v>84553</v>
      </c>
      <c r="L2142" s="3">
        <f t="shared" si="806"/>
        <v>39.659005628517825</v>
      </c>
      <c r="M2142" s="3">
        <f>tarifest3grenz(A2142,$A$3,Param!$B$10,Param!$C$10,Param!$D$10,Param!$E$10,Param!$B$11,Param!$C$11,Param!$D$11,Param!$E$11)*100</f>
        <v>42</v>
      </c>
      <c r="N2142" s="3">
        <f t="shared" si="807"/>
        <v>70153</v>
      </c>
      <c r="O2142" s="3">
        <f t="shared" si="808"/>
        <v>32.904784240150093</v>
      </c>
      <c r="P2142" s="13">
        <f t="shared" si="798"/>
        <v>149240</v>
      </c>
      <c r="Q2142" s="13">
        <f t="shared" si="809"/>
        <v>0</v>
      </c>
      <c r="R2142" s="13">
        <f>tarifest3(A2142-$K$3,$A$3,Param!$B$10,Param!$C$10,Param!$D$10,Param!$E$10,Param!$B$11,Param!$C$11,Param!$D$11,Param!$E$11)</f>
        <v>75913</v>
      </c>
      <c r="S2142" s="3">
        <f t="shared" si="810"/>
        <v>35.606472795497183</v>
      </c>
      <c r="T2142" s="3">
        <f>IF(A2142&lt;$K$3,$K$2,tarifest3grenz(A2142-$K$3,$A$3,Param!$B$10,Param!$C$10,Param!$D$10,Param!$E$10,Param!$B$11,Param!$C$11,Param!$D$11,Param!$E$11))*100</f>
        <v>42</v>
      </c>
      <c r="U2142" s="3">
        <f>MAX(K2142-tarifest3($K$3,$A$3,Param!$B$10,Param!$C$10,Param!$D$10,Param!$E$10,Param!$B$11,Param!$C$11,Param!$D$11,Param!$E$11),0)</f>
        <v>79323</v>
      </c>
      <c r="V2142" s="3">
        <f t="shared" si="811"/>
        <v>37.205909943714822</v>
      </c>
      <c r="W2142" s="3">
        <f t="shared" si="812"/>
        <v>42</v>
      </c>
      <c r="X2142" s="3">
        <f>soli3grenz(K2142,$A$3,Param!$J$9,Param!$J$10,Param!$J$11)*100</f>
        <v>5.5</v>
      </c>
      <c r="Y2142" s="13">
        <f t="shared" si="799"/>
        <v>79323</v>
      </c>
      <c r="Z2142" s="3">
        <f t="shared" si="813"/>
        <v>37.205909943714822</v>
      </c>
      <c r="AA2142" s="13">
        <f t="shared" si="800"/>
        <v>42</v>
      </c>
      <c r="AB2142" s="13">
        <f t="shared" si="801"/>
        <v>-5295.3800000000047</v>
      </c>
      <c r="AC2142" s="13">
        <f t="shared" si="802"/>
        <v>-2.4837617260788036</v>
      </c>
      <c r="AD2142" s="13">
        <f t="shared" si="803"/>
        <v>-2.3099999999999952</v>
      </c>
      <c r="AE2142" s="3">
        <f t="shared" si="804"/>
        <v>0</v>
      </c>
      <c r="AF2142" s="13">
        <f t="shared" si="793"/>
        <v>5295.3800000000047</v>
      </c>
      <c r="AG2142" s="13">
        <f t="shared" si="814"/>
        <v>2.4837617260788036</v>
      </c>
      <c r="AH2142" s="13">
        <f t="shared" si="794"/>
        <v>2.4837617260788036</v>
      </c>
    </row>
    <row r="2143" spans="1:34" x14ac:dyDescent="0.2">
      <c r="A2143" s="8">
        <f t="shared" si="815"/>
        <v>213300</v>
      </c>
      <c r="B2143" s="9">
        <f t="shared" si="792"/>
        <v>213.3</v>
      </c>
      <c r="C2143" s="13">
        <f>tarifest3(A2143,$A$3,Param!$B$5,Param!$C$5,Param!$D$5,Param!$E$5,Param!$B$6,Param!$C$6,Param!$D$6,Param!$E$6)</f>
        <v>80249</v>
      </c>
      <c r="D2143" s="3">
        <f t="shared" si="805"/>
        <v>37.622597280825126</v>
      </c>
      <c r="E2143" s="3">
        <f>tarifest3grenz(A2143,$A$3,Param!$B$5,Param!$C$5,Param!$D$5,Param!$E$5,Param!$B$6,Param!$C$6,Param!$D$6,Param!$E$6)*100</f>
        <v>42</v>
      </c>
      <c r="F2143" s="13">
        <f>soli3(C2143,$A$3,Param!$J$4,Param!$J$5,Param!$J$6)</f>
        <v>4413.6899999999996</v>
      </c>
      <c r="G2143" s="3">
        <f>soli3grenz(C2143,$A$3,Param!$J$4,Param!$J$5,Param!$J$6)*100</f>
        <v>5.5</v>
      </c>
      <c r="H2143" s="13">
        <f t="shared" si="796"/>
        <v>84662.69</v>
      </c>
      <c r="I2143" s="3">
        <f t="shared" si="795"/>
        <v>39.691837787154242</v>
      </c>
      <c r="J2143" s="13">
        <f t="shared" si="797"/>
        <v>44.309999999999995</v>
      </c>
      <c r="K2143" s="13">
        <f>tarifest3(A2143,$A$3,Param!$B$10,Param!$C$10,Param!$D$10,Param!$E$10,Param!$B$11,Param!$C$11,Param!$D$11,Param!$E$11)</f>
        <v>84595</v>
      </c>
      <c r="L2143" s="3">
        <f t="shared" si="806"/>
        <v>39.660103141115798</v>
      </c>
      <c r="M2143" s="3">
        <f>tarifest3grenz(A2143,$A$3,Param!$B$10,Param!$C$10,Param!$D$10,Param!$E$10,Param!$B$11,Param!$C$11,Param!$D$11,Param!$E$11)*100</f>
        <v>42</v>
      </c>
      <c r="N2143" s="3">
        <f t="shared" si="807"/>
        <v>70195</v>
      </c>
      <c r="O2143" s="3">
        <f t="shared" si="808"/>
        <v>32.90904828879512</v>
      </c>
      <c r="P2143" s="13">
        <f t="shared" si="798"/>
        <v>149310</v>
      </c>
      <c r="Q2143" s="13">
        <f t="shared" si="809"/>
        <v>0</v>
      </c>
      <c r="R2143" s="13">
        <f>tarifest3(A2143-$K$3,$A$3,Param!$B$10,Param!$C$10,Param!$D$10,Param!$E$10,Param!$B$11,Param!$C$11,Param!$D$11,Param!$E$11)</f>
        <v>75955</v>
      </c>
      <c r="S2143" s="3">
        <f t="shared" si="810"/>
        <v>35.609470229723392</v>
      </c>
      <c r="T2143" s="3">
        <f>IF(A2143&lt;$K$3,$K$2,tarifest3grenz(A2143-$K$3,$A$3,Param!$B$10,Param!$C$10,Param!$D$10,Param!$E$10,Param!$B$11,Param!$C$11,Param!$D$11,Param!$E$11))*100</f>
        <v>42</v>
      </c>
      <c r="U2143" s="3">
        <f>MAX(K2143-tarifest3($K$3,$A$3,Param!$B$10,Param!$C$10,Param!$D$10,Param!$E$10,Param!$B$11,Param!$C$11,Param!$D$11,Param!$E$11),0)</f>
        <v>79365</v>
      </c>
      <c r="V2143" s="3">
        <f t="shared" si="811"/>
        <v>37.20815752461322</v>
      </c>
      <c r="W2143" s="3">
        <f t="shared" si="812"/>
        <v>42</v>
      </c>
      <c r="X2143" s="3">
        <f>soli3grenz(K2143,$A$3,Param!$J$9,Param!$J$10,Param!$J$11)*100</f>
        <v>5.5</v>
      </c>
      <c r="Y2143" s="13">
        <f t="shared" si="799"/>
        <v>79365</v>
      </c>
      <c r="Z2143" s="3">
        <f t="shared" si="813"/>
        <v>37.20815752461322</v>
      </c>
      <c r="AA2143" s="13">
        <f t="shared" si="800"/>
        <v>42</v>
      </c>
      <c r="AB2143" s="13">
        <f t="shared" si="801"/>
        <v>-5297.6900000000023</v>
      </c>
      <c r="AC2143" s="13">
        <f t="shared" si="802"/>
        <v>-2.4836802625410215</v>
      </c>
      <c r="AD2143" s="13">
        <f t="shared" si="803"/>
        <v>-2.3099999999999952</v>
      </c>
      <c r="AE2143" s="3">
        <f t="shared" si="804"/>
        <v>0</v>
      </c>
      <c r="AF2143" s="13">
        <f t="shared" si="793"/>
        <v>5297.6900000000023</v>
      </c>
      <c r="AG2143" s="13">
        <f t="shared" si="814"/>
        <v>2.4836802625410215</v>
      </c>
      <c r="AH2143" s="13">
        <f t="shared" si="794"/>
        <v>2.4836802625410215</v>
      </c>
    </row>
    <row r="2144" spans="1:34" x14ac:dyDescent="0.2">
      <c r="A2144" s="8">
        <f t="shared" si="815"/>
        <v>213400</v>
      </c>
      <c r="B2144" s="9">
        <f t="shared" si="792"/>
        <v>213.4</v>
      </c>
      <c r="C2144" s="13">
        <f>tarifest3(A2144,$A$3,Param!$B$5,Param!$C$5,Param!$D$5,Param!$E$5,Param!$B$6,Param!$C$6,Param!$D$6,Param!$E$6)</f>
        <v>80291</v>
      </c>
      <c r="D2144" s="3">
        <f t="shared" si="805"/>
        <v>37.62464854732896</v>
      </c>
      <c r="E2144" s="3">
        <f>tarifest3grenz(A2144,$A$3,Param!$B$5,Param!$C$5,Param!$D$5,Param!$E$5,Param!$B$6,Param!$C$6,Param!$D$6,Param!$E$6)*100</f>
        <v>42</v>
      </c>
      <c r="F2144" s="13">
        <f>soli3(C2144,$A$3,Param!$J$4,Param!$J$5,Param!$J$6)</f>
        <v>4416</v>
      </c>
      <c r="G2144" s="3">
        <f>soli3grenz(C2144,$A$3,Param!$J$4,Param!$J$5,Param!$J$6)*100</f>
        <v>5.5</v>
      </c>
      <c r="H2144" s="13">
        <f t="shared" si="796"/>
        <v>84707</v>
      </c>
      <c r="I2144" s="3">
        <f t="shared" si="795"/>
        <v>39.694001874414248</v>
      </c>
      <c r="J2144" s="13">
        <f t="shared" si="797"/>
        <v>44.309999999999995</v>
      </c>
      <c r="K2144" s="13">
        <f>tarifest3(A2144,$A$3,Param!$B$10,Param!$C$10,Param!$D$10,Param!$E$10,Param!$B$11,Param!$C$11,Param!$D$11,Param!$E$11)</f>
        <v>84637</v>
      </c>
      <c r="L2144" s="3">
        <f t="shared" si="806"/>
        <v>39.661199625117149</v>
      </c>
      <c r="M2144" s="3">
        <f>tarifest3grenz(A2144,$A$3,Param!$B$10,Param!$C$10,Param!$D$10,Param!$E$10,Param!$B$11,Param!$C$11,Param!$D$11,Param!$E$11)*100</f>
        <v>42</v>
      </c>
      <c r="N2144" s="3">
        <f t="shared" si="807"/>
        <v>70237</v>
      </c>
      <c r="O2144" s="3">
        <f t="shared" si="808"/>
        <v>32.913308341143392</v>
      </c>
      <c r="P2144" s="13">
        <f t="shared" si="798"/>
        <v>149380</v>
      </c>
      <c r="Q2144" s="13">
        <f t="shared" si="809"/>
        <v>0</v>
      </c>
      <c r="R2144" s="13">
        <f>tarifest3(A2144-$K$3,$A$3,Param!$B$10,Param!$C$10,Param!$D$10,Param!$E$10,Param!$B$11,Param!$C$11,Param!$D$11,Param!$E$11)</f>
        <v>75997</v>
      </c>
      <c r="S2144" s="3">
        <f t="shared" si="810"/>
        <v>35.612464854732892</v>
      </c>
      <c r="T2144" s="3">
        <f>IF(A2144&lt;$K$3,$K$2,tarifest3grenz(A2144-$K$3,$A$3,Param!$B$10,Param!$C$10,Param!$D$10,Param!$E$10,Param!$B$11,Param!$C$11,Param!$D$11,Param!$E$11))*100</f>
        <v>42</v>
      </c>
      <c r="U2144" s="3">
        <f>MAX(K2144-tarifest3($K$3,$A$3,Param!$B$10,Param!$C$10,Param!$D$10,Param!$E$10,Param!$B$11,Param!$C$11,Param!$D$11,Param!$E$11),0)</f>
        <v>79407</v>
      </c>
      <c r="V2144" s="3">
        <f t="shared" si="811"/>
        <v>37.210402999062794</v>
      </c>
      <c r="W2144" s="3">
        <f t="shared" si="812"/>
        <v>42</v>
      </c>
      <c r="X2144" s="3">
        <f>soli3grenz(K2144,$A$3,Param!$J$9,Param!$J$10,Param!$J$11)*100</f>
        <v>5.5</v>
      </c>
      <c r="Y2144" s="13">
        <f t="shared" si="799"/>
        <v>79407</v>
      </c>
      <c r="Z2144" s="3">
        <f t="shared" si="813"/>
        <v>37.210402999062794</v>
      </c>
      <c r="AA2144" s="13">
        <f t="shared" si="800"/>
        <v>42</v>
      </c>
      <c r="AB2144" s="13">
        <f t="shared" si="801"/>
        <v>-5300</v>
      </c>
      <c r="AC2144" s="13">
        <f t="shared" si="802"/>
        <v>-2.4835988753514542</v>
      </c>
      <c r="AD2144" s="13">
        <f t="shared" si="803"/>
        <v>-2.3099999999999952</v>
      </c>
      <c r="AE2144" s="3">
        <f t="shared" si="804"/>
        <v>0</v>
      </c>
      <c r="AF2144" s="13">
        <f t="shared" si="793"/>
        <v>5300</v>
      </c>
      <c r="AG2144" s="13">
        <f t="shared" si="814"/>
        <v>2.4835988753514542</v>
      </c>
      <c r="AH2144" s="13">
        <f t="shared" si="794"/>
        <v>2.4835988753514542</v>
      </c>
    </row>
    <row r="2145" spans="1:34" x14ac:dyDescent="0.2">
      <c r="A2145" s="8">
        <f t="shared" si="815"/>
        <v>213500</v>
      </c>
      <c r="B2145" s="9">
        <f t="shared" si="792"/>
        <v>213.5</v>
      </c>
      <c r="C2145" s="13">
        <f>tarifest3(A2145,$A$3,Param!$B$5,Param!$C$5,Param!$D$5,Param!$E$5,Param!$B$6,Param!$C$6,Param!$D$6,Param!$E$6)</f>
        <v>80333</v>
      </c>
      <c r="D2145" s="3">
        <f t="shared" si="805"/>
        <v>37.626697892271665</v>
      </c>
      <c r="E2145" s="3">
        <f>tarifest3grenz(A2145,$A$3,Param!$B$5,Param!$C$5,Param!$D$5,Param!$E$5,Param!$B$6,Param!$C$6,Param!$D$6,Param!$E$6)*100</f>
        <v>42</v>
      </c>
      <c r="F2145" s="13">
        <f>soli3(C2145,$A$3,Param!$J$4,Param!$J$5,Param!$J$6)</f>
        <v>4418.3100000000004</v>
      </c>
      <c r="G2145" s="3">
        <f>soli3grenz(C2145,$A$3,Param!$J$4,Param!$J$5,Param!$J$6)*100</f>
        <v>5.5</v>
      </c>
      <c r="H2145" s="13">
        <f t="shared" si="796"/>
        <v>84751.31</v>
      </c>
      <c r="I2145" s="3">
        <f t="shared" si="795"/>
        <v>39.696163934426224</v>
      </c>
      <c r="J2145" s="13">
        <f t="shared" si="797"/>
        <v>44.309999999999995</v>
      </c>
      <c r="K2145" s="13">
        <f>tarifest3(A2145,$A$3,Param!$B$10,Param!$C$10,Param!$D$10,Param!$E$10,Param!$B$11,Param!$C$11,Param!$D$11,Param!$E$11)</f>
        <v>84679</v>
      </c>
      <c r="L2145" s="3">
        <f t="shared" si="806"/>
        <v>39.662295081967216</v>
      </c>
      <c r="M2145" s="3">
        <f>tarifest3grenz(A2145,$A$3,Param!$B$10,Param!$C$10,Param!$D$10,Param!$E$10,Param!$B$11,Param!$C$11,Param!$D$11,Param!$E$11)*100</f>
        <v>42</v>
      </c>
      <c r="N2145" s="3">
        <f t="shared" si="807"/>
        <v>70279</v>
      </c>
      <c r="O2145" s="3">
        <f t="shared" si="808"/>
        <v>32.917564402810306</v>
      </c>
      <c r="P2145" s="13">
        <f t="shared" si="798"/>
        <v>149450</v>
      </c>
      <c r="Q2145" s="13">
        <f t="shared" si="809"/>
        <v>0</v>
      </c>
      <c r="R2145" s="13">
        <f>tarifest3(A2145-$K$3,$A$3,Param!$B$10,Param!$C$10,Param!$D$10,Param!$E$10,Param!$B$11,Param!$C$11,Param!$D$11,Param!$E$11)</f>
        <v>76039</v>
      </c>
      <c r="S2145" s="3">
        <f t="shared" si="810"/>
        <v>35.615456674473066</v>
      </c>
      <c r="T2145" s="3">
        <f>IF(A2145&lt;$K$3,$K$2,tarifest3grenz(A2145-$K$3,$A$3,Param!$B$10,Param!$C$10,Param!$D$10,Param!$E$10,Param!$B$11,Param!$C$11,Param!$D$11,Param!$E$11))*100</f>
        <v>42</v>
      </c>
      <c r="U2145" s="3">
        <f>MAX(K2145-tarifest3($K$3,$A$3,Param!$B$10,Param!$C$10,Param!$D$10,Param!$E$10,Param!$B$11,Param!$C$11,Param!$D$11,Param!$E$11),0)</f>
        <v>79449</v>
      </c>
      <c r="V2145" s="3">
        <f t="shared" si="811"/>
        <v>37.212646370023414</v>
      </c>
      <c r="W2145" s="3">
        <f t="shared" si="812"/>
        <v>42</v>
      </c>
      <c r="X2145" s="3">
        <f>soli3grenz(K2145,$A$3,Param!$J$9,Param!$J$10,Param!$J$11)*100</f>
        <v>5.5</v>
      </c>
      <c r="Y2145" s="13">
        <f t="shared" si="799"/>
        <v>79449</v>
      </c>
      <c r="Z2145" s="3">
        <f t="shared" si="813"/>
        <v>37.212646370023414</v>
      </c>
      <c r="AA2145" s="13">
        <f t="shared" si="800"/>
        <v>42</v>
      </c>
      <c r="AB2145" s="13">
        <f t="shared" si="801"/>
        <v>-5302.3099999999977</v>
      </c>
      <c r="AC2145" s="13">
        <f t="shared" si="802"/>
        <v>-2.4835175644028098</v>
      </c>
      <c r="AD2145" s="13">
        <f t="shared" si="803"/>
        <v>-2.3099999999999952</v>
      </c>
      <c r="AE2145" s="3">
        <f t="shared" si="804"/>
        <v>0</v>
      </c>
      <c r="AF2145" s="13">
        <f t="shared" si="793"/>
        <v>5302.3099999999977</v>
      </c>
      <c r="AG2145" s="13">
        <f t="shared" si="814"/>
        <v>2.4835175644028098</v>
      </c>
      <c r="AH2145" s="13">
        <f t="shared" si="794"/>
        <v>2.4835175644028098</v>
      </c>
    </row>
    <row r="2146" spans="1:34" x14ac:dyDescent="0.2">
      <c r="A2146" s="8">
        <f t="shared" si="815"/>
        <v>213600</v>
      </c>
      <c r="B2146" s="9">
        <f t="shared" si="792"/>
        <v>213.6</v>
      </c>
      <c r="C2146" s="13">
        <f>tarifest3(A2146,$A$3,Param!$B$5,Param!$C$5,Param!$D$5,Param!$E$5,Param!$B$6,Param!$C$6,Param!$D$6,Param!$E$6)</f>
        <v>80375</v>
      </c>
      <c r="D2146" s="3">
        <f t="shared" si="805"/>
        <v>37.62874531835206</v>
      </c>
      <c r="E2146" s="3">
        <f>tarifest3grenz(A2146,$A$3,Param!$B$5,Param!$C$5,Param!$D$5,Param!$E$5,Param!$B$6,Param!$C$6,Param!$D$6,Param!$E$6)*100</f>
        <v>42</v>
      </c>
      <c r="F2146" s="13">
        <f>soli3(C2146,$A$3,Param!$J$4,Param!$J$5,Param!$J$6)</f>
        <v>4420.62</v>
      </c>
      <c r="G2146" s="3">
        <f>soli3grenz(C2146,$A$3,Param!$J$4,Param!$J$5,Param!$J$6)*100</f>
        <v>5.5</v>
      </c>
      <c r="H2146" s="13">
        <f t="shared" si="796"/>
        <v>84795.62</v>
      </c>
      <c r="I2146" s="3">
        <f t="shared" si="795"/>
        <v>39.69832397003745</v>
      </c>
      <c r="J2146" s="13">
        <f t="shared" si="797"/>
        <v>44.309999999999995</v>
      </c>
      <c r="K2146" s="13">
        <f>tarifest3(A2146,$A$3,Param!$B$10,Param!$C$10,Param!$D$10,Param!$E$10,Param!$B$11,Param!$C$11,Param!$D$11,Param!$E$11)</f>
        <v>84721</v>
      </c>
      <c r="L2146" s="3">
        <f t="shared" si="806"/>
        <v>39.663389513108612</v>
      </c>
      <c r="M2146" s="3">
        <f>tarifest3grenz(A2146,$A$3,Param!$B$10,Param!$C$10,Param!$D$10,Param!$E$10,Param!$B$11,Param!$C$11,Param!$D$11,Param!$E$11)*100</f>
        <v>42</v>
      </c>
      <c r="N2146" s="3">
        <f t="shared" si="807"/>
        <v>70321</v>
      </c>
      <c r="O2146" s="3">
        <f t="shared" si="808"/>
        <v>32.921816479400754</v>
      </c>
      <c r="P2146" s="13">
        <f t="shared" si="798"/>
        <v>149520</v>
      </c>
      <c r="Q2146" s="13">
        <f t="shared" si="809"/>
        <v>0</v>
      </c>
      <c r="R2146" s="13">
        <f>tarifest3(A2146-$K$3,$A$3,Param!$B$10,Param!$C$10,Param!$D$10,Param!$E$10,Param!$B$11,Param!$C$11,Param!$D$11,Param!$E$11)</f>
        <v>76081</v>
      </c>
      <c r="S2146" s="3">
        <f t="shared" si="810"/>
        <v>35.618445692883896</v>
      </c>
      <c r="T2146" s="3">
        <f>IF(A2146&lt;$K$3,$K$2,tarifest3grenz(A2146-$K$3,$A$3,Param!$B$10,Param!$C$10,Param!$D$10,Param!$E$10,Param!$B$11,Param!$C$11,Param!$D$11,Param!$E$11))*100</f>
        <v>42</v>
      </c>
      <c r="U2146" s="3">
        <f>MAX(K2146-tarifest3($K$3,$A$3,Param!$B$10,Param!$C$10,Param!$D$10,Param!$E$10,Param!$B$11,Param!$C$11,Param!$D$11,Param!$E$11),0)</f>
        <v>79491</v>
      </c>
      <c r="V2146" s="3">
        <f t="shared" si="811"/>
        <v>37.21488764044944</v>
      </c>
      <c r="W2146" s="3">
        <f t="shared" si="812"/>
        <v>42</v>
      </c>
      <c r="X2146" s="3">
        <f>soli3grenz(K2146,$A$3,Param!$J$9,Param!$J$10,Param!$J$11)*100</f>
        <v>5.5</v>
      </c>
      <c r="Y2146" s="13">
        <f t="shared" si="799"/>
        <v>79491</v>
      </c>
      <c r="Z2146" s="3">
        <f t="shared" si="813"/>
        <v>37.21488764044944</v>
      </c>
      <c r="AA2146" s="13">
        <f t="shared" si="800"/>
        <v>42</v>
      </c>
      <c r="AB2146" s="13">
        <f t="shared" si="801"/>
        <v>-5304.6199999999953</v>
      </c>
      <c r="AC2146" s="13">
        <f t="shared" si="802"/>
        <v>-2.4834363295880095</v>
      </c>
      <c r="AD2146" s="13">
        <f t="shared" si="803"/>
        <v>-2.3099999999999952</v>
      </c>
      <c r="AE2146" s="3">
        <f t="shared" si="804"/>
        <v>0</v>
      </c>
      <c r="AF2146" s="13">
        <f t="shared" si="793"/>
        <v>5304.6199999999953</v>
      </c>
      <c r="AG2146" s="13">
        <f t="shared" si="814"/>
        <v>2.4834363295880095</v>
      </c>
      <c r="AH2146" s="13">
        <f t="shared" si="794"/>
        <v>2.4834363295880095</v>
      </c>
    </row>
    <row r="2147" spans="1:34" x14ac:dyDescent="0.2">
      <c r="A2147" s="8">
        <f t="shared" si="815"/>
        <v>213700</v>
      </c>
      <c r="B2147" s="9">
        <f t="shared" si="792"/>
        <v>213.7</v>
      </c>
      <c r="C2147" s="13">
        <f>tarifest3(A2147,$A$3,Param!$B$5,Param!$C$5,Param!$D$5,Param!$E$5,Param!$B$6,Param!$C$6,Param!$D$6,Param!$E$6)</f>
        <v>80417</v>
      </c>
      <c r="D2147" s="3">
        <f t="shared" si="805"/>
        <v>37.630790828263919</v>
      </c>
      <c r="E2147" s="3">
        <f>tarifest3grenz(A2147,$A$3,Param!$B$5,Param!$C$5,Param!$D$5,Param!$E$5,Param!$B$6,Param!$C$6,Param!$D$6,Param!$E$6)*100</f>
        <v>42</v>
      </c>
      <c r="F2147" s="13">
        <f>soli3(C2147,$A$3,Param!$J$4,Param!$J$5,Param!$J$6)</f>
        <v>4422.93</v>
      </c>
      <c r="G2147" s="3">
        <f>soli3grenz(C2147,$A$3,Param!$J$4,Param!$J$5,Param!$J$6)*100</f>
        <v>5.5</v>
      </c>
      <c r="H2147" s="13">
        <f t="shared" si="796"/>
        <v>84839.93</v>
      </c>
      <c r="I2147" s="3">
        <f t="shared" si="795"/>
        <v>39.700481984089841</v>
      </c>
      <c r="J2147" s="13">
        <f t="shared" si="797"/>
        <v>44.309999999999995</v>
      </c>
      <c r="K2147" s="13">
        <f>tarifest3(A2147,$A$3,Param!$B$10,Param!$C$10,Param!$D$10,Param!$E$10,Param!$B$11,Param!$C$11,Param!$D$11,Param!$E$11)</f>
        <v>84763</v>
      </c>
      <c r="L2147" s="3">
        <f t="shared" si="806"/>
        <v>39.664482919981282</v>
      </c>
      <c r="M2147" s="3">
        <f>tarifest3grenz(A2147,$A$3,Param!$B$10,Param!$C$10,Param!$D$10,Param!$E$10,Param!$B$11,Param!$C$11,Param!$D$11,Param!$E$11)*100</f>
        <v>42</v>
      </c>
      <c r="N2147" s="3">
        <f t="shared" si="807"/>
        <v>70363</v>
      </c>
      <c r="O2147" s="3">
        <f t="shared" si="808"/>
        <v>32.92606457650912</v>
      </c>
      <c r="P2147" s="13">
        <f t="shared" si="798"/>
        <v>149590</v>
      </c>
      <c r="Q2147" s="13">
        <f t="shared" si="809"/>
        <v>0</v>
      </c>
      <c r="R2147" s="13">
        <f>tarifest3(A2147-$K$3,$A$3,Param!$B$10,Param!$C$10,Param!$D$10,Param!$E$10,Param!$B$11,Param!$C$11,Param!$D$11,Param!$E$11)</f>
        <v>76123</v>
      </c>
      <c r="S2147" s="3">
        <f t="shared" si="810"/>
        <v>35.621431913897986</v>
      </c>
      <c r="T2147" s="3">
        <f>IF(A2147&lt;$K$3,$K$2,tarifest3grenz(A2147-$K$3,$A$3,Param!$B$10,Param!$C$10,Param!$D$10,Param!$E$10,Param!$B$11,Param!$C$11,Param!$D$11,Param!$E$11))*100</f>
        <v>42</v>
      </c>
      <c r="U2147" s="3">
        <f>MAX(K2147-tarifest3($K$3,$A$3,Param!$B$10,Param!$C$10,Param!$D$10,Param!$E$10,Param!$B$11,Param!$C$11,Param!$D$11,Param!$E$11),0)</f>
        <v>79533</v>
      </c>
      <c r="V2147" s="3">
        <f t="shared" si="811"/>
        <v>37.21712681328966</v>
      </c>
      <c r="W2147" s="3">
        <f t="shared" si="812"/>
        <v>42</v>
      </c>
      <c r="X2147" s="3">
        <f>soli3grenz(K2147,$A$3,Param!$J$9,Param!$J$10,Param!$J$11)*100</f>
        <v>5.5</v>
      </c>
      <c r="Y2147" s="13">
        <f t="shared" si="799"/>
        <v>79533</v>
      </c>
      <c r="Z2147" s="3">
        <f t="shared" si="813"/>
        <v>37.21712681328966</v>
      </c>
      <c r="AA2147" s="13">
        <f t="shared" si="800"/>
        <v>42</v>
      </c>
      <c r="AB2147" s="13">
        <f t="shared" si="801"/>
        <v>-5306.929999999993</v>
      </c>
      <c r="AC2147" s="13">
        <f t="shared" si="802"/>
        <v>-2.4833551708001806</v>
      </c>
      <c r="AD2147" s="13">
        <f t="shared" si="803"/>
        <v>-2.3099999999999952</v>
      </c>
      <c r="AE2147" s="3">
        <f t="shared" si="804"/>
        <v>0</v>
      </c>
      <c r="AF2147" s="13">
        <f t="shared" si="793"/>
        <v>5306.929999999993</v>
      </c>
      <c r="AG2147" s="13">
        <f t="shared" si="814"/>
        <v>2.4833551708001806</v>
      </c>
      <c r="AH2147" s="13">
        <f t="shared" si="794"/>
        <v>2.4833551708001806</v>
      </c>
    </row>
    <row r="2148" spans="1:34" x14ac:dyDescent="0.2">
      <c r="A2148" s="8">
        <f t="shared" si="815"/>
        <v>213800</v>
      </c>
      <c r="B2148" s="9">
        <f t="shared" si="792"/>
        <v>213.8</v>
      </c>
      <c r="C2148" s="13">
        <f>tarifest3(A2148,$A$3,Param!$B$5,Param!$C$5,Param!$D$5,Param!$E$5,Param!$B$6,Param!$C$6,Param!$D$6,Param!$E$6)</f>
        <v>80459</v>
      </c>
      <c r="D2148" s="3">
        <f t="shared" si="805"/>
        <v>37.632834424695979</v>
      </c>
      <c r="E2148" s="3">
        <f>tarifest3grenz(A2148,$A$3,Param!$B$5,Param!$C$5,Param!$D$5,Param!$E$5,Param!$B$6,Param!$C$6,Param!$D$6,Param!$E$6)*100</f>
        <v>42</v>
      </c>
      <c r="F2148" s="13">
        <f>soli3(C2148,$A$3,Param!$J$4,Param!$J$5,Param!$J$6)</f>
        <v>4425.24</v>
      </c>
      <c r="G2148" s="3">
        <f>soli3grenz(C2148,$A$3,Param!$J$4,Param!$J$5,Param!$J$6)*100</f>
        <v>5.5</v>
      </c>
      <c r="H2148" s="13">
        <f t="shared" si="796"/>
        <v>84884.24</v>
      </c>
      <c r="I2148" s="3">
        <f t="shared" si="795"/>
        <v>39.702637979420018</v>
      </c>
      <c r="J2148" s="13">
        <f t="shared" si="797"/>
        <v>44.309999999999995</v>
      </c>
      <c r="K2148" s="13">
        <f>tarifest3(A2148,$A$3,Param!$B$10,Param!$C$10,Param!$D$10,Param!$E$10,Param!$B$11,Param!$C$11,Param!$D$11,Param!$E$11)</f>
        <v>84805</v>
      </c>
      <c r="L2148" s="3">
        <f t="shared" si="806"/>
        <v>39.665575304022447</v>
      </c>
      <c r="M2148" s="3">
        <f>tarifest3grenz(A2148,$A$3,Param!$B$10,Param!$C$10,Param!$D$10,Param!$E$10,Param!$B$11,Param!$C$11,Param!$D$11,Param!$E$11)*100</f>
        <v>42</v>
      </c>
      <c r="N2148" s="3">
        <f t="shared" si="807"/>
        <v>70405</v>
      </c>
      <c r="O2148" s="3">
        <f t="shared" si="808"/>
        <v>32.930308699719362</v>
      </c>
      <c r="P2148" s="13">
        <f t="shared" si="798"/>
        <v>149660</v>
      </c>
      <c r="Q2148" s="13">
        <f t="shared" si="809"/>
        <v>0</v>
      </c>
      <c r="R2148" s="13">
        <f>tarifest3(A2148-$K$3,$A$3,Param!$B$10,Param!$C$10,Param!$D$10,Param!$E$10,Param!$B$11,Param!$C$11,Param!$D$11,Param!$E$11)</f>
        <v>76165</v>
      </c>
      <c r="S2148" s="3">
        <f t="shared" si="810"/>
        <v>35.624415341440596</v>
      </c>
      <c r="T2148" s="3">
        <f>IF(A2148&lt;$K$3,$K$2,tarifest3grenz(A2148-$K$3,$A$3,Param!$B$10,Param!$C$10,Param!$D$10,Param!$E$10,Param!$B$11,Param!$C$11,Param!$D$11,Param!$E$11))*100</f>
        <v>42</v>
      </c>
      <c r="U2148" s="3">
        <f>MAX(K2148-tarifest3($K$3,$A$3,Param!$B$10,Param!$C$10,Param!$D$10,Param!$E$10,Param!$B$11,Param!$C$11,Param!$D$11,Param!$E$11),0)</f>
        <v>79575</v>
      </c>
      <c r="V2148" s="3">
        <f t="shared" si="811"/>
        <v>37.219363891487376</v>
      </c>
      <c r="W2148" s="3">
        <f t="shared" si="812"/>
        <v>42</v>
      </c>
      <c r="X2148" s="3">
        <f>soli3grenz(K2148,$A$3,Param!$J$9,Param!$J$10,Param!$J$11)*100</f>
        <v>5.5</v>
      </c>
      <c r="Y2148" s="13">
        <f t="shared" si="799"/>
        <v>79575</v>
      </c>
      <c r="Z2148" s="3">
        <f t="shared" si="813"/>
        <v>37.219363891487376</v>
      </c>
      <c r="AA2148" s="13">
        <f t="shared" si="800"/>
        <v>42</v>
      </c>
      <c r="AB2148" s="13">
        <f t="shared" si="801"/>
        <v>-5309.2400000000052</v>
      </c>
      <c r="AC2148" s="13">
        <f t="shared" si="802"/>
        <v>-2.4832740879326423</v>
      </c>
      <c r="AD2148" s="13">
        <f t="shared" si="803"/>
        <v>-2.3099999999999952</v>
      </c>
      <c r="AE2148" s="3">
        <f t="shared" si="804"/>
        <v>0</v>
      </c>
      <c r="AF2148" s="13">
        <f t="shared" si="793"/>
        <v>5309.2400000000052</v>
      </c>
      <c r="AG2148" s="13">
        <f t="shared" si="814"/>
        <v>2.4832740879326423</v>
      </c>
      <c r="AH2148" s="13">
        <f t="shared" si="794"/>
        <v>2.4832740879326423</v>
      </c>
    </row>
    <row r="2149" spans="1:34" x14ac:dyDescent="0.2">
      <c r="A2149" s="8">
        <f t="shared" si="815"/>
        <v>213900</v>
      </c>
      <c r="B2149" s="9">
        <f t="shared" si="792"/>
        <v>213.9</v>
      </c>
      <c r="C2149" s="13">
        <f>tarifest3(A2149,$A$3,Param!$B$5,Param!$C$5,Param!$D$5,Param!$E$5,Param!$B$6,Param!$C$6,Param!$D$6,Param!$E$6)</f>
        <v>80501</v>
      </c>
      <c r="D2149" s="3">
        <f t="shared" si="805"/>
        <v>37.63487611033193</v>
      </c>
      <c r="E2149" s="3">
        <f>tarifest3grenz(A2149,$A$3,Param!$B$5,Param!$C$5,Param!$D$5,Param!$E$5,Param!$B$6,Param!$C$6,Param!$D$6,Param!$E$6)*100</f>
        <v>42</v>
      </c>
      <c r="F2149" s="13">
        <f>soli3(C2149,$A$3,Param!$J$4,Param!$J$5,Param!$J$6)</f>
        <v>4427.55</v>
      </c>
      <c r="G2149" s="3">
        <f>soli3grenz(C2149,$A$3,Param!$J$4,Param!$J$5,Param!$J$6)*100</f>
        <v>5.5</v>
      </c>
      <c r="H2149" s="13">
        <f t="shared" si="796"/>
        <v>84928.55</v>
      </c>
      <c r="I2149" s="3">
        <f t="shared" si="795"/>
        <v>39.704791958859282</v>
      </c>
      <c r="J2149" s="13">
        <f t="shared" si="797"/>
        <v>44.309999999999995</v>
      </c>
      <c r="K2149" s="13">
        <f>tarifest3(A2149,$A$3,Param!$B$10,Param!$C$10,Param!$D$10,Param!$E$10,Param!$B$11,Param!$C$11,Param!$D$11,Param!$E$11)</f>
        <v>84847</v>
      </c>
      <c r="L2149" s="3">
        <f t="shared" si="806"/>
        <v>39.666666666666664</v>
      </c>
      <c r="M2149" s="3">
        <f>tarifest3grenz(A2149,$A$3,Param!$B$10,Param!$C$10,Param!$D$10,Param!$E$10,Param!$B$11,Param!$C$11,Param!$D$11,Param!$E$11)*100</f>
        <v>42</v>
      </c>
      <c r="N2149" s="3">
        <f t="shared" si="807"/>
        <v>70447</v>
      </c>
      <c r="O2149" s="3">
        <f t="shared" si="808"/>
        <v>32.934548854604955</v>
      </c>
      <c r="P2149" s="13">
        <f t="shared" si="798"/>
        <v>149730</v>
      </c>
      <c r="Q2149" s="13">
        <f t="shared" si="809"/>
        <v>0</v>
      </c>
      <c r="R2149" s="13">
        <f>tarifest3(A2149-$K$3,$A$3,Param!$B$10,Param!$C$10,Param!$D$10,Param!$E$10,Param!$B$11,Param!$C$11,Param!$D$11,Param!$E$11)</f>
        <v>76207</v>
      </c>
      <c r="S2149" s="3">
        <f t="shared" si="810"/>
        <v>35.627395979429636</v>
      </c>
      <c r="T2149" s="3">
        <f>IF(A2149&lt;$K$3,$K$2,tarifest3grenz(A2149-$K$3,$A$3,Param!$B$10,Param!$C$10,Param!$D$10,Param!$E$10,Param!$B$11,Param!$C$11,Param!$D$11,Param!$E$11))*100</f>
        <v>42</v>
      </c>
      <c r="U2149" s="3">
        <f>MAX(K2149-tarifest3($K$3,$A$3,Param!$B$10,Param!$C$10,Param!$D$10,Param!$E$10,Param!$B$11,Param!$C$11,Param!$D$11,Param!$E$11),0)</f>
        <v>79617</v>
      </c>
      <c r="V2149" s="3">
        <f t="shared" si="811"/>
        <v>37.221598877980369</v>
      </c>
      <c r="W2149" s="3">
        <f t="shared" si="812"/>
        <v>42</v>
      </c>
      <c r="X2149" s="3">
        <f>soli3grenz(K2149,$A$3,Param!$J$9,Param!$J$10,Param!$J$11)*100</f>
        <v>5.5</v>
      </c>
      <c r="Y2149" s="13">
        <f t="shared" si="799"/>
        <v>79617</v>
      </c>
      <c r="Z2149" s="3">
        <f t="shared" si="813"/>
        <v>37.221598877980369</v>
      </c>
      <c r="AA2149" s="13">
        <f t="shared" si="800"/>
        <v>42</v>
      </c>
      <c r="AB2149" s="13">
        <f t="shared" si="801"/>
        <v>-5311.5500000000029</v>
      </c>
      <c r="AC2149" s="13">
        <f t="shared" si="802"/>
        <v>-2.4831930808789124</v>
      </c>
      <c r="AD2149" s="13">
        <f t="shared" si="803"/>
        <v>-2.3099999999999952</v>
      </c>
      <c r="AE2149" s="3">
        <f t="shared" si="804"/>
        <v>0</v>
      </c>
      <c r="AF2149" s="13">
        <f t="shared" si="793"/>
        <v>5311.5500000000029</v>
      </c>
      <c r="AG2149" s="13">
        <f t="shared" si="814"/>
        <v>2.4831930808789124</v>
      </c>
      <c r="AH2149" s="13">
        <f t="shared" si="794"/>
        <v>2.4831930808789124</v>
      </c>
    </row>
    <row r="2150" spans="1:34" x14ac:dyDescent="0.2">
      <c r="A2150" s="8">
        <f t="shared" si="815"/>
        <v>214000</v>
      </c>
      <c r="B2150" s="9">
        <f t="shared" si="792"/>
        <v>214</v>
      </c>
      <c r="C2150" s="13">
        <f>tarifest3(A2150,$A$3,Param!$B$5,Param!$C$5,Param!$D$5,Param!$E$5,Param!$B$6,Param!$C$6,Param!$D$6,Param!$E$6)</f>
        <v>80543</v>
      </c>
      <c r="D2150" s="3">
        <f t="shared" si="805"/>
        <v>37.636915887850471</v>
      </c>
      <c r="E2150" s="3">
        <f>tarifest3grenz(A2150,$A$3,Param!$B$5,Param!$C$5,Param!$D$5,Param!$E$5,Param!$B$6,Param!$C$6,Param!$D$6,Param!$E$6)*100</f>
        <v>42</v>
      </c>
      <c r="F2150" s="13">
        <f>soli3(C2150,$A$3,Param!$J$4,Param!$J$5,Param!$J$6)</f>
        <v>4429.8599999999997</v>
      </c>
      <c r="G2150" s="3">
        <f>soli3grenz(C2150,$A$3,Param!$J$4,Param!$J$5,Param!$J$6)*100</f>
        <v>5.5</v>
      </c>
      <c r="H2150" s="13">
        <f t="shared" si="796"/>
        <v>84972.86</v>
      </c>
      <c r="I2150" s="3">
        <f t="shared" si="795"/>
        <v>39.706943925233645</v>
      </c>
      <c r="J2150" s="13">
        <f t="shared" si="797"/>
        <v>44.309999999999995</v>
      </c>
      <c r="K2150" s="13">
        <f>tarifest3(A2150,$A$3,Param!$B$10,Param!$C$10,Param!$D$10,Param!$E$10,Param!$B$11,Param!$C$11,Param!$D$11,Param!$E$11)</f>
        <v>84889</v>
      </c>
      <c r="L2150" s="3">
        <f t="shared" si="806"/>
        <v>39.667757009345792</v>
      </c>
      <c r="M2150" s="3">
        <f>tarifest3grenz(A2150,$A$3,Param!$B$10,Param!$C$10,Param!$D$10,Param!$E$10,Param!$B$11,Param!$C$11,Param!$D$11,Param!$E$11)*100</f>
        <v>42</v>
      </c>
      <c r="N2150" s="3">
        <f t="shared" si="807"/>
        <v>70489</v>
      </c>
      <c r="O2150" s="3">
        <f t="shared" si="808"/>
        <v>32.938785046728974</v>
      </c>
      <c r="P2150" s="13">
        <f t="shared" si="798"/>
        <v>149800</v>
      </c>
      <c r="Q2150" s="13">
        <f t="shared" si="809"/>
        <v>0</v>
      </c>
      <c r="R2150" s="13">
        <f>tarifest3(A2150-$K$3,$A$3,Param!$B$10,Param!$C$10,Param!$D$10,Param!$E$10,Param!$B$11,Param!$C$11,Param!$D$11,Param!$E$11)</f>
        <v>76249</v>
      </c>
      <c r="S2150" s="3">
        <f t="shared" si="810"/>
        <v>35.6303738317757</v>
      </c>
      <c r="T2150" s="3">
        <f>IF(A2150&lt;$K$3,$K$2,tarifest3grenz(A2150-$K$3,$A$3,Param!$B$10,Param!$C$10,Param!$D$10,Param!$E$10,Param!$B$11,Param!$C$11,Param!$D$11,Param!$E$11))*100</f>
        <v>42</v>
      </c>
      <c r="U2150" s="3">
        <f>MAX(K2150-tarifest3($K$3,$A$3,Param!$B$10,Param!$C$10,Param!$D$10,Param!$E$10,Param!$B$11,Param!$C$11,Param!$D$11,Param!$E$11),0)</f>
        <v>79659</v>
      </c>
      <c r="V2150" s="3">
        <f t="shared" si="811"/>
        <v>37.22383177570093</v>
      </c>
      <c r="W2150" s="3">
        <f t="shared" si="812"/>
        <v>42</v>
      </c>
      <c r="X2150" s="3">
        <f>soli3grenz(K2150,$A$3,Param!$J$9,Param!$J$10,Param!$J$11)*100</f>
        <v>5.5</v>
      </c>
      <c r="Y2150" s="13">
        <f t="shared" si="799"/>
        <v>79659</v>
      </c>
      <c r="Z2150" s="3">
        <f t="shared" si="813"/>
        <v>37.22383177570093</v>
      </c>
      <c r="AA2150" s="13">
        <f t="shared" si="800"/>
        <v>42</v>
      </c>
      <c r="AB2150" s="13">
        <f t="shared" si="801"/>
        <v>-5313.8600000000006</v>
      </c>
      <c r="AC2150" s="13">
        <f t="shared" si="802"/>
        <v>-2.4831121495327153</v>
      </c>
      <c r="AD2150" s="13">
        <f t="shared" si="803"/>
        <v>-2.3099999999999952</v>
      </c>
      <c r="AE2150" s="3">
        <f t="shared" si="804"/>
        <v>0</v>
      </c>
      <c r="AF2150" s="13">
        <f t="shared" si="793"/>
        <v>5313.8600000000006</v>
      </c>
      <c r="AG2150" s="13">
        <f t="shared" si="814"/>
        <v>2.4831121495327153</v>
      </c>
      <c r="AH2150" s="13">
        <f t="shared" si="794"/>
        <v>2.4831121495327153</v>
      </c>
    </row>
    <row r="2151" spans="1:34" x14ac:dyDescent="0.2">
      <c r="A2151" s="8">
        <f t="shared" si="815"/>
        <v>214100</v>
      </c>
      <c r="B2151" s="9">
        <f t="shared" si="792"/>
        <v>214.1</v>
      </c>
      <c r="C2151" s="13">
        <f>tarifest3(A2151,$A$3,Param!$B$5,Param!$C$5,Param!$D$5,Param!$E$5,Param!$B$6,Param!$C$6,Param!$D$6,Param!$E$6)</f>
        <v>80585</v>
      </c>
      <c r="D2151" s="3">
        <f t="shared" si="805"/>
        <v>37.638953759925272</v>
      </c>
      <c r="E2151" s="3">
        <f>tarifest3grenz(A2151,$A$3,Param!$B$5,Param!$C$5,Param!$D$5,Param!$E$5,Param!$B$6,Param!$C$6,Param!$D$6,Param!$E$6)*100</f>
        <v>42</v>
      </c>
      <c r="F2151" s="13">
        <f>soli3(C2151,$A$3,Param!$J$4,Param!$J$5,Param!$J$6)</f>
        <v>4432.17</v>
      </c>
      <c r="G2151" s="3">
        <f>soli3grenz(C2151,$A$3,Param!$J$4,Param!$J$5,Param!$J$6)*100</f>
        <v>5.5</v>
      </c>
      <c r="H2151" s="13">
        <f t="shared" si="796"/>
        <v>85017.17</v>
      </c>
      <c r="I2151" s="3">
        <f t="shared" si="795"/>
        <v>39.709093881363849</v>
      </c>
      <c r="J2151" s="13">
        <f t="shared" si="797"/>
        <v>44.309999999999995</v>
      </c>
      <c r="K2151" s="13">
        <f>tarifest3(A2151,$A$3,Param!$B$10,Param!$C$10,Param!$D$10,Param!$E$10,Param!$B$11,Param!$C$11,Param!$D$11,Param!$E$11)</f>
        <v>84931</v>
      </c>
      <c r="L2151" s="3">
        <f t="shared" si="806"/>
        <v>39.668846333489022</v>
      </c>
      <c r="M2151" s="3">
        <f>tarifest3grenz(A2151,$A$3,Param!$B$10,Param!$C$10,Param!$D$10,Param!$E$10,Param!$B$11,Param!$C$11,Param!$D$11,Param!$E$11)*100</f>
        <v>42</v>
      </c>
      <c r="N2151" s="3">
        <f t="shared" si="807"/>
        <v>70531</v>
      </c>
      <c r="O2151" s="3">
        <f t="shared" si="808"/>
        <v>32.943017281644096</v>
      </c>
      <c r="P2151" s="13">
        <f t="shared" si="798"/>
        <v>149870</v>
      </c>
      <c r="Q2151" s="13">
        <f t="shared" si="809"/>
        <v>0</v>
      </c>
      <c r="R2151" s="13">
        <f>tarifest3(A2151-$K$3,$A$3,Param!$B$10,Param!$C$10,Param!$D$10,Param!$E$10,Param!$B$11,Param!$C$11,Param!$D$11,Param!$E$11)</f>
        <v>76291</v>
      </c>
      <c r="S2151" s="3">
        <f t="shared" si="810"/>
        <v>35.633348902382068</v>
      </c>
      <c r="T2151" s="3">
        <f>IF(A2151&lt;$K$3,$K$2,tarifest3grenz(A2151-$K$3,$A$3,Param!$B$10,Param!$C$10,Param!$D$10,Param!$E$10,Param!$B$11,Param!$C$11,Param!$D$11,Param!$E$11))*100</f>
        <v>42</v>
      </c>
      <c r="U2151" s="3">
        <f>MAX(K2151-tarifest3($K$3,$A$3,Param!$B$10,Param!$C$10,Param!$D$10,Param!$E$10,Param!$B$11,Param!$C$11,Param!$D$11,Param!$E$11),0)</f>
        <v>79701</v>
      </c>
      <c r="V2151" s="3">
        <f t="shared" si="811"/>
        <v>37.226062587575896</v>
      </c>
      <c r="W2151" s="3">
        <f t="shared" si="812"/>
        <v>42</v>
      </c>
      <c r="X2151" s="3">
        <f>soli3grenz(K2151,$A$3,Param!$J$9,Param!$J$10,Param!$J$11)*100</f>
        <v>5.5</v>
      </c>
      <c r="Y2151" s="13">
        <f t="shared" si="799"/>
        <v>79701</v>
      </c>
      <c r="Z2151" s="3">
        <f t="shared" si="813"/>
        <v>37.226062587575896</v>
      </c>
      <c r="AA2151" s="13">
        <f t="shared" si="800"/>
        <v>42</v>
      </c>
      <c r="AB2151" s="13">
        <f t="shared" si="801"/>
        <v>-5316.1699999999983</v>
      </c>
      <c r="AC2151" s="13">
        <f t="shared" si="802"/>
        <v>-2.4830312937879526</v>
      </c>
      <c r="AD2151" s="13">
        <f t="shared" si="803"/>
        <v>-2.3099999999999952</v>
      </c>
      <c r="AE2151" s="3">
        <f t="shared" si="804"/>
        <v>0</v>
      </c>
      <c r="AF2151" s="13">
        <f t="shared" si="793"/>
        <v>5316.1699999999983</v>
      </c>
      <c r="AG2151" s="13">
        <f t="shared" si="814"/>
        <v>2.4830312937879526</v>
      </c>
      <c r="AH2151" s="13">
        <f t="shared" si="794"/>
        <v>2.4830312937879526</v>
      </c>
    </row>
    <row r="2152" spans="1:34" x14ac:dyDescent="0.2">
      <c r="A2152" s="8">
        <f t="shared" si="815"/>
        <v>214200</v>
      </c>
      <c r="B2152" s="9">
        <f t="shared" si="792"/>
        <v>214.2</v>
      </c>
      <c r="C2152" s="13">
        <f>tarifest3(A2152,$A$3,Param!$B$5,Param!$C$5,Param!$D$5,Param!$E$5,Param!$B$6,Param!$C$6,Param!$D$6,Param!$E$6)</f>
        <v>80627</v>
      </c>
      <c r="D2152" s="3">
        <f t="shared" si="805"/>
        <v>37.640989729225019</v>
      </c>
      <c r="E2152" s="3">
        <f>tarifest3grenz(A2152,$A$3,Param!$B$5,Param!$C$5,Param!$D$5,Param!$E$5,Param!$B$6,Param!$C$6,Param!$D$6,Param!$E$6)*100</f>
        <v>42</v>
      </c>
      <c r="F2152" s="13">
        <f>soli3(C2152,$A$3,Param!$J$4,Param!$J$5,Param!$J$6)</f>
        <v>4434.4799999999996</v>
      </c>
      <c r="G2152" s="3">
        <f>soli3grenz(C2152,$A$3,Param!$J$4,Param!$J$5,Param!$J$6)*100</f>
        <v>5.5</v>
      </c>
      <c r="H2152" s="13">
        <f t="shared" si="796"/>
        <v>85061.48</v>
      </c>
      <c r="I2152" s="3">
        <f t="shared" si="795"/>
        <v>39.711241830065362</v>
      </c>
      <c r="J2152" s="13">
        <f t="shared" si="797"/>
        <v>44.309999999999995</v>
      </c>
      <c r="K2152" s="13">
        <f>tarifest3(A2152,$A$3,Param!$B$10,Param!$C$10,Param!$D$10,Param!$E$10,Param!$B$11,Param!$C$11,Param!$D$11,Param!$E$11)</f>
        <v>84973</v>
      </c>
      <c r="L2152" s="3">
        <f t="shared" si="806"/>
        <v>39.669934640522875</v>
      </c>
      <c r="M2152" s="3">
        <f>tarifest3grenz(A2152,$A$3,Param!$B$10,Param!$C$10,Param!$D$10,Param!$E$10,Param!$B$11,Param!$C$11,Param!$D$11,Param!$E$11)*100</f>
        <v>42</v>
      </c>
      <c r="N2152" s="3">
        <f t="shared" si="807"/>
        <v>70573</v>
      </c>
      <c r="O2152" s="3">
        <f t="shared" si="808"/>
        <v>32.947245564892626</v>
      </c>
      <c r="P2152" s="13">
        <f t="shared" si="798"/>
        <v>149940</v>
      </c>
      <c r="Q2152" s="13">
        <f t="shared" si="809"/>
        <v>0</v>
      </c>
      <c r="R2152" s="13">
        <f>tarifest3(A2152-$K$3,$A$3,Param!$B$10,Param!$C$10,Param!$D$10,Param!$E$10,Param!$B$11,Param!$C$11,Param!$D$11,Param!$E$11)</f>
        <v>76333</v>
      </c>
      <c r="S2152" s="3">
        <f t="shared" si="810"/>
        <v>35.636321195144724</v>
      </c>
      <c r="T2152" s="3">
        <f>IF(A2152&lt;$K$3,$K$2,tarifest3grenz(A2152-$K$3,$A$3,Param!$B$10,Param!$C$10,Param!$D$10,Param!$E$10,Param!$B$11,Param!$C$11,Param!$D$11,Param!$E$11))*100</f>
        <v>42</v>
      </c>
      <c r="U2152" s="3">
        <f>MAX(K2152-tarifest3($K$3,$A$3,Param!$B$10,Param!$C$10,Param!$D$10,Param!$E$10,Param!$B$11,Param!$C$11,Param!$D$11,Param!$E$11),0)</f>
        <v>79743</v>
      </c>
      <c r="V2152" s="3">
        <f t="shared" si="811"/>
        <v>37.228291316526615</v>
      </c>
      <c r="W2152" s="3">
        <f t="shared" si="812"/>
        <v>42</v>
      </c>
      <c r="X2152" s="3">
        <f>soli3grenz(K2152,$A$3,Param!$J$9,Param!$J$10,Param!$J$11)*100</f>
        <v>5.5</v>
      </c>
      <c r="Y2152" s="13">
        <f t="shared" si="799"/>
        <v>79743</v>
      </c>
      <c r="Z2152" s="3">
        <f t="shared" si="813"/>
        <v>37.228291316526615</v>
      </c>
      <c r="AA2152" s="13">
        <f t="shared" si="800"/>
        <v>42</v>
      </c>
      <c r="AB2152" s="13">
        <f t="shared" si="801"/>
        <v>-5318.4799999999959</v>
      </c>
      <c r="AC2152" s="13">
        <f t="shared" si="802"/>
        <v>-2.4829505135387464</v>
      </c>
      <c r="AD2152" s="13">
        <f t="shared" si="803"/>
        <v>-2.3099999999999952</v>
      </c>
      <c r="AE2152" s="3">
        <f t="shared" si="804"/>
        <v>0</v>
      </c>
      <c r="AF2152" s="13">
        <f t="shared" si="793"/>
        <v>5318.4799999999959</v>
      </c>
      <c r="AG2152" s="13">
        <f t="shared" si="814"/>
        <v>2.4829505135387464</v>
      </c>
      <c r="AH2152" s="13">
        <f t="shared" si="794"/>
        <v>2.4829505135387464</v>
      </c>
    </row>
    <row r="2153" spans="1:34" x14ac:dyDescent="0.2">
      <c r="A2153" s="8">
        <f t="shared" si="815"/>
        <v>214300</v>
      </c>
      <c r="B2153" s="9">
        <f t="shared" si="792"/>
        <v>214.3</v>
      </c>
      <c r="C2153" s="13">
        <f>tarifest3(A2153,$A$3,Param!$B$5,Param!$C$5,Param!$D$5,Param!$E$5,Param!$B$6,Param!$C$6,Param!$D$6,Param!$E$6)</f>
        <v>80669</v>
      </c>
      <c r="D2153" s="3">
        <f t="shared" si="805"/>
        <v>37.643023798413438</v>
      </c>
      <c r="E2153" s="3">
        <f>tarifest3grenz(A2153,$A$3,Param!$B$5,Param!$C$5,Param!$D$5,Param!$E$5,Param!$B$6,Param!$C$6,Param!$D$6,Param!$E$6)*100</f>
        <v>42</v>
      </c>
      <c r="F2153" s="13">
        <f>soli3(C2153,$A$3,Param!$J$4,Param!$J$5,Param!$J$6)</f>
        <v>4436.79</v>
      </c>
      <c r="G2153" s="3">
        <f>soli3grenz(C2153,$A$3,Param!$J$4,Param!$J$5,Param!$J$6)*100</f>
        <v>5.5</v>
      </c>
      <c r="H2153" s="13">
        <f t="shared" si="796"/>
        <v>85105.79</v>
      </c>
      <c r="I2153" s="3">
        <f t="shared" si="795"/>
        <v>39.713387774148387</v>
      </c>
      <c r="J2153" s="13">
        <f t="shared" si="797"/>
        <v>44.309999999999995</v>
      </c>
      <c r="K2153" s="13">
        <f>tarifest3(A2153,$A$3,Param!$B$10,Param!$C$10,Param!$D$10,Param!$E$10,Param!$B$11,Param!$C$11,Param!$D$11,Param!$E$11)</f>
        <v>85015</v>
      </c>
      <c r="L2153" s="3">
        <f t="shared" si="806"/>
        <v>39.671021931871209</v>
      </c>
      <c r="M2153" s="3">
        <f>tarifest3grenz(A2153,$A$3,Param!$B$10,Param!$C$10,Param!$D$10,Param!$E$10,Param!$B$11,Param!$C$11,Param!$D$11,Param!$E$11)*100</f>
        <v>42</v>
      </c>
      <c r="N2153" s="3">
        <f t="shared" si="807"/>
        <v>70615</v>
      </c>
      <c r="O2153" s="3">
        <f t="shared" si="808"/>
        <v>32.951469902006529</v>
      </c>
      <c r="P2153" s="13">
        <f t="shared" si="798"/>
        <v>150010</v>
      </c>
      <c r="Q2153" s="13">
        <f t="shared" si="809"/>
        <v>0</v>
      </c>
      <c r="R2153" s="13">
        <f>tarifest3(A2153-$K$3,$A$3,Param!$B$10,Param!$C$10,Param!$D$10,Param!$E$10,Param!$B$11,Param!$C$11,Param!$D$11,Param!$E$11)</f>
        <v>76375</v>
      </c>
      <c r="S2153" s="3">
        <f t="shared" si="810"/>
        <v>35.639290713952406</v>
      </c>
      <c r="T2153" s="3">
        <f>IF(A2153&lt;$K$3,$K$2,tarifest3grenz(A2153-$K$3,$A$3,Param!$B$10,Param!$C$10,Param!$D$10,Param!$E$10,Param!$B$11,Param!$C$11,Param!$D$11,Param!$E$11))*100</f>
        <v>42</v>
      </c>
      <c r="U2153" s="3">
        <f>MAX(K2153-tarifest3($K$3,$A$3,Param!$B$10,Param!$C$10,Param!$D$10,Param!$E$10,Param!$B$11,Param!$C$11,Param!$D$11,Param!$E$11),0)</f>
        <v>79785</v>
      </c>
      <c r="V2153" s="3">
        <f t="shared" si="811"/>
        <v>37.23051796546897</v>
      </c>
      <c r="W2153" s="3">
        <f t="shared" si="812"/>
        <v>42</v>
      </c>
      <c r="X2153" s="3">
        <f>soli3grenz(K2153,$A$3,Param!$J$9,Param!$J$10,Param!$J$11)*100</f>
        <v>5.5</v>
      </c>
      <c r="Y2153" s="13">
        <f t="shared" si="799"/>
        <v>79785</v>
      </c>
      <c r="Z2153" s="3">
        <f t="shared" si="813"/>
        <v>37.23051796546897</v>
      </c>
      <c r="AA2153" s="13">
        <f t="shared" si="800"/>
        <v>42</v>
      </c>
      <c r="AB2153" s="13">
        <f t="shared" si="801"/>
        <v>-5320.7899999999936</v>
      </c>
      <c r="AC2153" s="13">
        <f t="shared" si="802"/>
        <v>-2.4828698086794176</v>
      </c>
      <c r="AD2153" s="13">
        <f t="shared" si="803"/>
        <v>-2.3099999999999952</v>
      </c>
      <c r="AE2153" s="3">
        <f t="shared" si="804"/>
        <v>0</v>
      </c>
      <c r="AF2153" s="13">
        <f t="shared" si="793"/>
        <v>5320.7899999999936</v>
      </c>
      <c r="AG2153" s="13">
        <f t="shared" si="814"/>
        <v>2.4828698086794176</v>
      </c>
      <c r="AH2153" s="13">
        <f t="shared" si="794"/>
        <v>2.4828698086794176</v>
      </c>
    </row>
    <row r="2154" spans="1:34" x14ac:dyDescent="0.2">
      <c r="A2154" s="8">
        <f t="shared" si="815"/>
        <v>214400</v>
      </c>
      <c r="B2154" s="9">
        <f t="shared" si="792"/>
        <v>214.4</v>
      </c>
      <c r="C2154" s="13">
        <f>tarifest3(A2154,$A$3,Param!$B$5,Param!$C$5,Param!$D$5,Param!$E$5,Param!$B$6,Param!$C$6,Param!$D$6,Param!$E$6)</f>
        <v>80711</v>
      </c>
      <c r="D2154" s="3">
        <f t="shared" si="805"/>
        <v>37.645055970149258</v>
      </c>
      <c r="E2154" s="3">
        <f>tarifest3grenz(A2154,$A$3,Param!$B$5,Param!$C$5,Param!$D$5,Param!$E$5,Param!$B$6,Param!$C$6,Param!$D$6,Param!$E$6)*100</f>
        <v>42</v>
      </c>
      <c r="F2154" s="13">
        <f>soli3(C2154,$A$3,Param!$J$4,Param!$J$5,Param!$J$6)</f>
        <v>4439.1000000000004</v>
      </c>
      <c r="G2154" s="3">
        <f>soli3grenz(C2154,$A$3,Param!$J$4,Param!$J$5,Param!$J$6)*100</f>
        <v>5.5</v>
      </c>
      <c r="H2154" s="13">
        <f t="shared" si="796"/>
        <v>85150.1</v>
      </c>
      <c r="I2154" s="3">
        <f t="shared" si="795"/>
        <v>39.715531716417914</v>
      </c>
      <c r="J2154" s="13">
        <f t="shared" si="797"/>
        <v>44.309999999999995</v>
      </c>
      <c r="K2154" s="13">
        <f>tarifest3(A2154,$A$3,Param!$B$10,Param!$C$10,Param!$D$10,Param!$E$10,Param!$B$11,Param!$C$11,Param!$D$11,Param!$E$11)</f>
        <v>85057</v>
      </c>
      <c r="L2154" s="3">
        <f t="shared" si="806"/>
        <v>39.672108208955223</v>
      </c>
      <c r="M2154" s="3">
        <f>tarifest3grenz(A2154,$A$3,Param!$B$10,Param!$C$10,Param!$D$10,Param!$E$10,Param!$B$11,Param!$C$11,Param!$D$11,Param!$E$11)*100</f>
        <v>42</v>
      </c>
      <c r="N2154" s="3">
        <f t="shared" si="807"/>
        <v>70657</v>
      </c>
      <c r="O2154" s="3">
        <f t="shared" si="808"/>
        <v>32.955690298507463</v>
      </c>
      <c r="P2154" s="13">
        <f t="shared" si="798"/>
        <v>150080</v>
      </c>
      <c r="Q2154" s="13">
        <f t="shared" si="809"/>
        <v>0</v>
      </c>
      <c r="R2154" s="13">
        <f>tarifest3(A2154-$K$3,$A$3,Param!$B$10,Param!$C$10,Param!$D$10,Param!$E$10,Param!$B$11,Param!$C$11,Param!$D$11,Param!$E$11)</f>
        <v>76417</v>
      </c>
      <c r="S2154" s="3">
        <f t="shared" si="810"/>
        <v>35.642257462686565</v>
      </c>
      <c r="T2154" s="3">
        <f>IF(A2154&lt;$K$3,$K$2,tarifest3grenz(A2154-$K$3,$A$3,Param!$B$10,Param!$C$10,Param!$D$10,Param!$E$10,Param!$B$11,Param!$C$11,Param!$D$11,Param!$E$11))*100</f>
        <v>42</v>
      </c>
      <c r="U2154" s="3">
        <f>MAX(K2154-tarifest3($K$3,$A$3,Param!$B$10,Param!$C$10,Param!$D$10,Param!$E$10,Param!$B$11,Param!$C$11,Param!$D$11,Param!$E$11),0)</f>
        <v>79827</v>
      </c>
      <c r="V2154" s="3">
        <f t="shared" si="811"/>
        <v>37.232742537313435</v>
      </c>
      <c r="W2154" s="3">
        <f t="shared" si="812"/>
        <v>42</v>
      </c>
      <c r="X2154" s="3">
        <f>soli3grenz(K2154,$A$3,Param!$J$9,Param!$J$10,Param!$J$11)*100</f>
        <v>5.5</v>
      </c>
      <c r="Y2154" s="13">
        <f t="shared" si="799"/>
        <v>79827</v>
      </c>
      <c r="Z2154" s="3">
        <f t="shared" si="813"/>
        <v>37.232742537313435</v>
      </c>
      <c r="AA2154" s="13">
        <f t="shared" si="800"/>
        <v>42</v>
      </c>
      <c r="AB2154" s="13">
        <f t="shared" si="801"/>
        <v>-5323.1000000000058</v>
      </c>
      <c r="AC2154" s="13">
        <f t="shared" si="802"/>
        <v>-2.4827891791044792</v>
      </c>
      <c r="AD2154" s="13">
        <f t="shared" si="803"/>
        <v>-2.3099999999999952</v>
      </c>
      <c r="AE2154" s="3">
        <f t="shared" si="804"/>
        <v>0</v>
      </c>
      <c r="AF2154" s="13">
        <f t="shared" si="793"/>
        <v>5323.1000000000058</v>
      </c>
      <c r="AG2154" s="13">
        <f t="shared" si="814"/>
        <v>2.4827891791044792</v>
      </c>
      <c r="AH2154" s="13">
        <f t="shared" si="794"/>
        <v>2.4827891791044792</v>
      </c>
    </row>
    <row r="2155" spans="1:34" x14ac:dyDescent="0.2">
      <c r="A2155" s="8">
        <f t="shared" si="815"/>
        <v>214500</v>
      </c>
      <c r="B2155" s="9">
        <f t="shared" si="792"/>
        <v>214.5</v>
      </c>
      <c r="C2155" s="13">
        <f>tarifest3(A2155,$A$3,Param!$B$5,Param!$C$5,Param!$D$5,Param!$E$5,Param!$B$6,Param!$C$6,Param!$D$6,Param!$E$6)</f>
        <v>80753</v>
      </c>
      <c r="D2155" s="3">
        <f t="shared" si="805"/>
        <v>37.64708624708625</v>
      </c>
      <c r="E2155" s="3">
        <f>tarifest3grenz(A2155,$A$3,Param!$B$5,Param!$C$5,Param!$D$5,Param!$E$5,Param!$B$6,Param!$C$6,Param!$D$6,Param!$E$6)*100</f>
        <v>42</v>
      </c>
      <c r="F2155" s="13">
        <f>soli3(C2155,$A$3,Param!$J$4,Param!$J$5,Param!$J$6)</f>
        <v>4441.41</v>
      </c>
      <c r="G2155" s="3">
        <f>soli3grenz(C2155,$A$3,Param!$J$4,Param!$J$5,Param!$J$6)*100</f>
        <v>5.5</v>
      </c>
      <c r="H2155" s="13">
        <f t="shared" si="796"/>
        <v>85194.41</v>
      </c>
      <c r="I2155" s="3">
        <f t="shared" si="795"/>
        <v>39.717673659673665</v>
      </c>
      <c r="J2155" s="13">
        <f t="shared" si="797"/>
        <v>44.309999999999995</v>
      </c>
      <c r="K2155" s="13">
        <f>tarifest3(A2155,$A$3,Param!$B$10,Param!$C$10,Param!$D$10,Param!$E$10,Param!$B$11,Param!$C$11,Param!$D$11,Param!$E$11)</f>
        <v>85099</v>
      </c>
      <c r="L2155" s="3">
        <f t="shared" si="806"/>
        <v>39.673193473193471</v>
      </c>
      <c r="M2155" s="3">
        <f>tarifest3grenz(A2155,$A$3,Param!$B$10,Param!$C$10,Param!$D$10,Param!$E$10,Param!$B$11,Param!$C$11,Param!$D$11,Param!$E$11)*100</f>
        <v>42</v>
      </c>
      <c r="N2155" s="3">
        <f t="shared" si="807"/>
        <v>70699</v>
      </c>
      <c r="O2155" s="3">
        <f t="shared" si="808"/>
        <v>32.959906759906758</v>
      </c>
      <c r="P2155" s="13">
        <f t="shared" si="798"/>
        <v>150150</v>
      </c>
      <c r="Q2155" s="13">
        <f t="shared" si="809"/>
        <v>0</v>
      </c>
      <c r="R2155" s="13">
        <f>tarifest3(A2155-$K$3,$A$3,Param!$B$10,Param!$C$10,Param!$D$10,Param!$E$10,Param!$B$11,Param!$C$11,Param!$D$11,Param!$E$11)</f>
        <v>76459</v>
      </c>
      <c r="S2155" s="3">
        <f t="shared" si="810"/>
        <v>35.645221445221445</v>
      </c>
      <c r="T2155" s="3">
        <f>IF(A2155&lt;$K$3,$K$2,tarifest3grenz(A2155-$K$3,$A$3,Param!$B$10,Param!$C$10,Param!$D$10,Param!$E$10,Param!$B$11,Param!$C$11,Param!$D$11,Param!$E$11))*100</f>
        <v>42</v>
      </c>
      <c r="U2155" s="3">
        <f>MAX(K2155-tarifest3($K$3,$A$3,Param!$B$10,Param!$C$10,Param!$D$10,Param!$E$10,Param!$B$11,Param!$C$11,Param!$D$11,Param!$E$11),0)</f>
        <v>79869</v>
      </c>
      <c r="V2155" s="3">
        <f t="shared" si="811"/>
        <v>37.234965034965036</v>
      </c>
      <c r="W2155" s="3">
        <f t="shared" si="812"/>
        <v>42</v>
      </c>
      <c r="X2155" s="3">
        <f>soli3grenz(K2155,$A$3,Param!$J$9,Param!$J$10,Param!$J$11)*100</f>
        <v>5.5</v>
      </c>
      <c r="Y2155" s="13">
        <f t="shared" si="799"/>
        <v>79869</v>
      </c>
      <c r="Z2155" s="3">
        <f t="shared" si="813"/>
        <v>37.234965034965036</v>
      </c>
      <c r="AA2155" s="13">
        <f t="shared" si="800"/>
        <v>42</v>
      </c>
      <c r="AB2155" s="13">
        <f t="shared" si="801"/>
        <v>-5325.4100000000035</v>
      </c>
      <c r="AC2155" s="13">
        <f t="shared" si="802"/>
        <v>-2.4827086247086285</v>
      </c>
      <c r="AD2155" s="13">
        <f t="shared" si="803"/>
        <v>-2.3099999999999952</v>
      </c>
      <c r="AE2155" s="3">
        <f t="shared" si="804"/>
        <v>0</v>
      </c>
      <c r="AF2155" s="13">
        <f t="shared" si="793"/>
        <v>5325.4100000000035</v>
      </c>
      <c r="AG2155" s="13">
        <f t="shared" si="814"/>
        <v>2.4827086247086285</v>
      </c>
      <c r="AH2155" s="13">
        <f t="shared" si="794"/>
        <v>2.4827086247086285</v>
      </c>
    </row>
    <row r="2156" spans="1:34" x14ac:dyDescent="0.2">
      <c r="A2156" s="8">
        <f t="shared" si="815"/>
        <v>214600</v>
      </c>
      <c r="B2156" s="9">
        <f t="shared" si="792"/>
        <v>214.6</v>
      </c>
      <c r="C2156" s="13">
        <f>tarifest3(A2156,$A$3,Param!$B$5,Param!$C$5,Param!$D$5,Param!$E$5,Param!$B$6,Param!$C$6,Param!$D$6,Param!$E$6)</f>
        <v>80795</v>
      </c>
      <c r="D2156" s="3">
        <f t="shared" si="805"/>
        <v>37.649114631873253</v>
      </c>
      <c r="E2156" s="3">
        <f>tarifest3grenz(A2156,$A$3,Param!$B$5,Param!$C$5,Param!$D$5,Param!$E$5,Param!$B$6,Param!$C$6,Param!$D$6,Param!$E$6)*100</f>
        <v>42</v>
      </c>
      <c r="F2156" s="13">
        <f>soli3(C2156,$A$3,Param!$J$4,Param!$J$5,Param!$J$6)</f>
        <v>4443.72</v>
      </c>
      <c r="G2156" s="3">
        <f>soli3grenz(C2156,$A$3,Param!$J$4,Param!$J$5,Param!$J$6)*100</f>
        <v>5.5</v>
      </c>
      <c r="H2156" s="13">
        <f t="shared" si="796"/>
        <v>85238.720000000001</v>
      </c>
      <c r="I2156" s="3">
        <f t="shared" si="795"/>
        <v>39.719813606710161</v>
      </c>
      <c r="J2156" s="13">
        <f t="shared" si="797"/>
        <v>44.309999999999995</v>
      </c>
      <c r="K2156" s="13">
        <f>tarifest3(A2156,$A$3,Param!$B$10,Param!$C$10,Param!$D$10,Param!$E$10,Param!$B$11,Param!$C$11,Param!$D$11,Param!$E$11)</f>
        <v>85141</v>
      </c>
      <c r="L2156" s="3">
        <f t="shared" si="806"/>
        <v>39.674277726001868</v>
      </c>
      <c r="M2156" s="3">
        <f>tarifest3grenz(A2156,$A$3,Param!$B$10,Param!$C$10,Param!$D$10,Param!$E$10,Param!$B$11,Param!$C$11,Param!$D$11,Param!$E$11)*100</f>
        <v>42</v>
      </c>
      <c r="N2156" s="3">
        <f t="shared" si="807"/>
        <v>70741</v>
      </c>
      <c r="O2156" s="3">
        <f t="shared" si="808"/>
        <v>32.964119291705494</v>
      </c>
      <c r="P2156" s="13">
        <f t="shared" si="798"/>
        <v>150220</v>
      </c>
      <c r="Q2156" s="13">
        <f t="shared" si="809"/>
        <v>0</v>
      </c>
      <c r="R2156" s="13">
        <f>tarifest3(A2156-$K$3,$A$3,Param!$B$10,Param!$C$10,Param!$D$10,Param!$E$10,Param!$B$11,Param!$C$11,Param!$D$11,Param!$E$11)</f>
        <v>76501</v>
      </c>
      <c r="S2156" s="3">
        <f t="shared" si="810"/>
        <v>35.648182665424045</v>
      </c>
      <c r="T2156" s="3">
        <f>IF(A2156&lt;$K$3,$K$2,tarifest3grenz(A2156-$K$3,$A$3,Param!$B$10,Param!$C$10,Param!$D$10,Param!$E$10,Param!$B$11,Param!$C$11,Param!$D$11,Param!$E$11))*100</f>
        <v>42</v>
      </c>
      <c r="U2156" s="3">
        <f>MAX(K2156-tarifest3($K$3,$A$3,Param!$B$10,Param!$C$10,Param!$D$10,Param!$E$10,Param!$B$11,Param!$C$11,Param!$D$11,Param!$E$11),0)</f>
        <v>79911</v>
      </c>
      <c r="V2156" s="3">
        <f t="shared" si="811"/>
        <v>37.237185461323392</v>
      </c>
      <c r="W2156" s="3">
        <f t="shared" si="812"/>
        <v>42</v>
      </c>
      <c r="X2156" s="3">
        <f>soli3grenz(K2156,$A$3,Param!$J$9,Param!$J$10,Param!$J$11)*100</f>
        <v>5.5</v>
      </c>
      <c r="Y2156" s="13">
        <f t="shared" si="799"/>
        <v>79911</v>
      </c>
      <c r="Z2156" s="3">
        <f t="shared" si="813"/>
        <v>37.237185461323392</v>
      </c>
      <c r="AA2156" s="13">
        <f t="shared" si="800"/>
        <v>42</v>
      </c>
      <c r="AB2156" s="13">
        <f t="shared" si="801"/>
        <v>-5327.7200000000012</v>
      </c>
      <c r="AC2156" s="13">
        <f t="shared" si="802"/>
        <v>-2.4826281453867693</v>
      </c>
      <c r="AD2156" s="13">
        <f t="shared" si="803"/>
        <v>-2.3099999999999952</v>
      </c>
      <c r="AE2156" s="3">
        <f t="shared" si="804"/>
        <v>0</v>
      </c>
      <c r="AF2156" s="13">
        <f t="shared" si="793"/>
        <v>5327.7200000000012</v>
      </c>
      <c r="AG2156" s="13">
        <f t="shared" si="814"/>
        <v>2.4826281453867693</v>
      </c>
      <c r="AH2156" s="13">
        <f t="shared" si="794"/>
        <v>2.4826281453867693</v>
      </c>
    </row>
    <row r="2157" spans="1:34" x14ac:dyDescent="0.2">
      <c r="A2157" s="8">
        <f t="shared" si="815"/>
        <v>214700</v>
      </c>
      <c r="B2157" s="9">
        <f t="shared" ref="B2157:B2220" si="816">+A2157/1000</f>
        <v>214.7</v>
      </c>
      <c r="C2157" s="13">
        <f>tarifest3(A2157,$A$3,Param!$B$5,Param!$C$5,Param!$D$5,Param!$E$5,Param!$B$6,Param!$C$6,Param!$D$6,Param!$E$6)</f>
        <v>80837</v>
      </c>
      <c r="D2157" s="3">
        <f t="shared" si="805"/>
        <v>37.651141127154169</v>
      </c>
      <c r="E2157" s="3">
        <f>tarifest3grenz(A2157,$A$3,Param!$B$5,Param!$C$5,Param!$D$5,Param!$E$5,Param!$B$6,Param!$C$6,Param!$D$6,Param!$E$6)*100</f>
        <v>42</v>
      </c>
      <c r="F2157" s="13">
        <f>soli3(C2157,$A$3,Param!$J$4,Param!$J$5,Param!$J$6)</f>
        <v>4446.03</v>
      </c>
      <c r="G2157" s="3">
        <f>soli3grenz(C2157,$A$3,Param!$J$4,Param!$J$5,Param!$J$6)*100</f>
        <v>5.5</v>
      </c>
      <c r="H2157" s="13">
        <f t="shared" si="796"/>
        <v>85283.03</v>
      </c>
      <c r="I2157" s="3">
        <f t="shared" si="795"/>
        <v>39.721951560316718</v>
      </c>
      <c r="J2157" s="13">
        <f t="shared" si="797"/>
        <v>44.309999999999995</v>
      </c>
      <c r="K2157" s="13">
        <f>tarifest3(A2157,$A$3,Param!$B$10,Param!$C$10,Param!$D$10,Param!$E$10,Param!$B$11,Param!$C$11,Param!$D$11,Param!$E$11)</f>
        <v>85183</v>
      </c>
      <c r="L2157" s="3">
        <f t="shared" si="806"/>
        <v>39.675360968793669</v>
      </c>
      <c r="M2157" s="3">
        <f>tarifest3grenz(A2157,$A$3,Param!$B$10,Param!$C$10,Param!$D$10,Param!$E$10,Param!$B$11,Param!$C$11,Param!$D$11,Param!$E$11)*100</f>
        <v>42</v>
      </c>
      <c r="N2157" s="3">
        <f t="shared" si="807"/>
        <v>70783</v>
      </c>
      <c r="O2157" s="3">
        <f t="shared" si="808"/>
        <v>32.968327899394509</v>
      </c>
      <c r="P2157" s="13">
        <f t="shared" si="798"/>
        <v>150290</v>
      </c>
      <c r="Q2157" s="13">
        <f t="shared" si="809"/>
        <v>0</v>
      </c>
      <c r="R2157" s="13">
        <f>tarifest3(A2157-$K$3,$A$3,Param!$B$10,Param!$C$10,Param!$D$10,Param!$E$10,Param!$B$11,Param!$C$11,Param!$D$11,Param!$E$11)</f>
        <v>76543</v>
      </c>
      <c r="S2157" s="3">
        <f t="shared" si="810"/>
        <v>35.651141127154169</v>
      </c>
      <c r="T2157" s="3">
        <f>IF(A2157&lt;$K$3,$K$2,tarifest3grenz(A2157-$K$3,$A$3,Param!$B$10,Param!$C$10,Param!$D$10,Param!$E$10,Param!$B$11,Param!$C$11,Param!$D$11,Param!$E$11))*100</f>
        <v>42</v>
      </c>
      <c r="U2157" s="3">
        <f>MAX(K2157-tarifest3($K$3,$A$3,Param!$B$10,Param!$C$10,Param!$D$10,Param!$E$10,Param!$B$11,Param!$C$11,Param!$D$11,Param!$E$11),0)</f>
        <v>79953</v>
      </c>
      <c r="V2157" s="3">
        <f t="shared" si="811"/>
        <v>37.239403819282721</v>
      </c>
      <c r="W2157" s="3">
        <f t="shared" si="812"/>
        <v>42</v>
      </c>
      <c r="X2157" s="3">
        <f>soli3grenz(K2157,$A$3,Param!$J$9,Param!$J$10,Param!$J$11)*100</f>
        <v>5.5</v>
      </c>
      <c r="Y2157" s="13">
        <f t="shared" si="799"/>
        <v>79953</v>
      </c>
      <c r="Z2157" s="3">
        <f t="shared" si="813"/>
        <v>37.239403819282721</v>
      </c>
      <c r="AA2157" s="13">
        <f t="shared" si="800"/>
        <v>42</v>
      </c>
      <c r="AB2157" s="13">
        <f t="shared" si="801"/>
        <v>-5330.0299999999988</v>
      </c>
      <c r="AC2157" s="13">
        <f t="shared" si="802"/>
        <v>-2.4825477410339971</v>
      </c>
      <c r="AD2157" s="13">
        <f t="shared" si="803"/>
        <v>-2.3099999999999952</v>
      </c>
      <c r="AE2157" s="3">
        <f t="shared" si="804"/>
        <v>0</v>
      </c>
      <c r="AF2157" s="13">
        <f t="shared" si="793"/>
        <v>5330.0299999999988</v>
      </c>
      <c r="AG2157" s="13">
        <f t="shared" si="814"/>
        <v>2.4825477410339971</v>
      </c>
      <c r="AH2157" s="13">
        <f t="shared" si="794"/>
        <v>2.4825477410339971</v>
      </c>
    </row>
    <row r="2158" spans="1:34" x14ac:dyDescent="0.2">
      <c r="A2158" s="8">
        <f t="shared" si="815"/>
        <v>214800</v>
      </c>
      <c r="B2158" s="9">
        <f t="shared" si="816"/>
        <v>214.8</v>
      </c>
      <c r="C2158" s="13">
        <f>tarifest3(A2158,$A$3,Param!$B$5,Param!$C$5,Param!$D$5,Param!$E$5,Param!$B$6,Param!$C$6,Param!$D$6,Param!$E$6)</f>
        <v>80879</v>
      </c>
      <c r="D2158" s="3">
        <f t="shared" si="805"/>
        <v>37.653165735567974</v>
      </c>
      <c r="E2158" s="3">
        <f>tarifest3grenz(A2158,$A$3,Param!$B$5,Param!$C$5,Param!$D$5,Param!$E$5,Param!$B$6,Param!$C$6,Param!$D$6,Param!$E$6)*100</f>
        <v>42</v>
      </c>
      <c r="F2158" s="13">
        <f>soli3(C2158,$A$3,Param!$J$4,Param!$J$5,Param!$J$6)</f>
        <v>4448.34</v>
      </c>
      <c r="G2158" s="3">
        <f>soli3grenz(C2158,$A$3,Param!$J$4,Param!$J$5,Param!$J$6)*100</f>
        <v>5.5</v>
      </c>
      <c r="H2158" s="13">
        <f t="shared" si="796"/>
        <v>85327.34</v>
      </c>
      <c r="I2158" s="3">
        <f t="shared" si="795"/>
        <v>39.724087523277468</v>
      </c>
      <c r="J2158" s="13">
        <f t="shared" si="797"/>
        <v>44.309999999999995</v>
      </c>
      <c r="K2158" s="13">
        <f>tarifest3(A2158,$A$3,Param!$B$10,Param!$C$10,Param!$D$10,Param!$E$10,Param!$B$11,Param!$C$11,Param!$D$11,Param!$E$11)</f>
        <v>85225</v>
      </c>
      <c r="L2158" s="3">
        <f t="shared" si="806"/>
        <v>39.676443202979513</v>
      </c>
      <c r="M2158" s="3">
        <f>tarifest3grenz(A2158,$A$3,Param!$B$10,Param!$C$10,Param!$D$10,Param!$E$10,Param!$B$11,Param!$C$11,Param!$D$11,Param!$E$11)*100</f>
        <v>42</v>
      </c>
      <c r="N2158" s="3">
        <f t="shared" si="807"/>
        <v>70825</v>
      </c>
      <c r="O2158" s="3">
        <f t="shared" si="808"/>
        <v>32.972532588454378</v>
      </c>
      <c r="P2158" s="13">
        <f t="shared" si="798"/>
        <v>150360</v>
      </c>
      <c r="Q2158" s="13">
        <f t="shared" si="809"/>
        <v>0</v>
      </c>
      <c r="R2158" s="13">
        <f>tarifest3(A2158-$K$3,$A$3,Param!$B$10,Param!$C$10,Param!$D$10,Param!$E$10,Param!$B$11,Param!$C$11,Param!$D$11,Param!$E$11)</f>
        <v>76585</v>
      </c>
      <c r="S2158" s="3">
        <f t="shared" si="810"/>
        <v>35.654096834264429</v>
      </c>
      <c r="T2158" s="3">
        <f>IF(A2158&lt;$K$3,$K$2,tarifest3grenz(A2158-$K$3,$A$3,Param!$B$10,Param!$C$10,Param!$D$10,Param!$E$10,Param!$B$11,Param!$C$11,Param!$D$11,Param!$E$11))*100</f>
        <v>42</v>
      </c>
      <c r="U2158" s="3">
        <f>MAX(K2158-tarifest3($K$3,$A$3,Param!$B$10,Param!$C$10,Param!$D$10,Param!$E$10,Param!$B$11,Param!$C$11,Param!$D$11,Param!$E$11),0)</f>
        <v>79995</v>
      </c>
      <c r="V2158" s="3">
        <f t="shared" si="811"/>
        <v>37.241620111731841</v>
      </c>
      <c r="W2158" s="3">
        <f t="shared" si="812"/>
        <v>42</v>
      </c>
      <c r="X2158" s="3">
        <f>soli3grenz(K2158,$A$3,Param!$J$9,Param!$J$10,Param!$J$11)*100</f>
        <v>5.5</v>
      </c>
      <c r="Y2158" s="13">
        <f t="shared" si="799"/>
        <v>79995</v>
      </c>
      <c r="Z2158" s="3">
        <f t="shared" si="813"/>
        <v>37.241620111731841</v>
      </c>
      <c r="AA2158" s="13">
        <f t="shared" si="800"/>
        <v>42</v>
      </c>
      <c r="AB2158" s="13">
        <f t="shared" si="801"/>
        <v>-5332.3399999999965</v>
      </c>
      <c r="AC2158" s="13">
        <f t="shared" si="802"/>
        <v>-2.4824674115456276</v>
      </c>
      <c r="AD2158" s="13">
        <f t="shared" si="803"/>
        <v>-2.3099999999999952</v>
      </c>
      <c r="AE2158" s="3">
        <f t="shared" si="804"/>
        <v>0</v>
      </c>
      <c r="AF2158" s="13">
        <f t="shared" si="793"/>
        <v>5332.3399999999965</v>
      </c>
      <c r="AG2158" s="13">
        <f t="shared" si="814"/>
        <v>2.4824674115456276</v>
      </c>
      <c r="AH2158" s="13">
        <f t="shared" si="794"/>
        <v>2.4824674115456276</v>
      </c>
    </row>
    <row r="2159" spans="1:34" x14ac:dyDescent="0.2">
      <c r="A2159" s="8">
        <f t="shared" si="815"/>
        <v>214900</v>
      </c>
      <c r="B2159" s="9">
        <f t="shared" si="816"/>
        <v>214.9</v>
      </c>
      <c r="C2159" s="13">
        <f>tarifest3(A2159,$A$3,Param!$B$5,Param!$C$5,Param!$D$5,Param!$E$5,Param!$B$6,Param!$C$6,Param!$D$6,Param!$E$6)</f>
        <v>80921</v>
      </c>
      <c r="D2159" s="3">
        <f t="shared" si="805"/>
        <v>37.655188459748722</v>
      </c>
      <c r="E2159" s="3">
        <f>tarifest3grenz(A2159,$A$3,Param!$B$5,Param!$C$5,Param!$D$5,Param!$E$5,Param!$B$6,Param!$C$6,Param!$D$6,Param!$E$6)*100</f>
        <v>42</v>
      </c>
      <c r="F2159" s="13">
        <f>soli3(C2159,$A$3,Param!$J$4,Param!$J$5,Param!$J$6)</f>
        <v>4450.6499999999996</v>
      </c>
      <c r="G2159" s="3">
        <f>soli3grenz(C2159,$A$3,Param!$J$4,Param!$J$5,Param!$J$6)*100</f>
        <v>5.5</v>
      </c>
      <c r="H2159" s="13">
        <f t="shared" si="796"/>
        <v>85371.65</v>
      </c>
      <c r="I2159" s="3">
        <f t="shared" si="795"/>
        <v>39.726221498371331</v>
      </c>
      <c r="J2159" s="13">
        <f t="shared" si="797"/>
        <v>44.309999999999995</v>
      </c>
      <c r="K2159" s="13">
        <f>tarifest3(A2159,$A$3,Param!$B$10,Param!$C$10,Param!$D$10,Param!$E$10,Param!$B$11,Param!$C$11,Param!$D$11,Param!$E$11)</f>
        <v>85267</v>
      </c>
      <c r="L2159" s="3">
        <f t="shared" si="806"/>
        <v>39.677524429967427</v>
      </c>
      <c r="M2159" s="3">
        <f>tarifest3grenz(A2159,$A$3,Param!$B$10,Param!$C$10,Param!$D$10,Param!$E$10,Param!$B$11,Param!$C$11,Param!$D$11,Param!$E$11)*100</f>
        <v>42</v>
      </c>
      <c r="N2159" s="3">
        <f t="shared" si="807"/>
        <v>70867</v>
      </c>
      <c r="O2159" s="3">
        <f t="shared" si="808"/>
        <v>32.976733364355518</v>
      </c>
      <c r="P2159" s="13">
        <f t="shared" si="798"/>
        <v>150430</v>
      </c>
      <c r="Q2159" s="13">
        <f t="shared" si="809"/>
        <v>0</v>
      </c>
      <c r="R2159" s="13">
        <f>tarifest3(A2159-$K$3,$A$3,Param!$B$10,Param!$C$10,Param!$D$10,Param!$E$10,Param!$B$11,Param!$C$11,Param!$D$11,Param!$E$11)</f>
        <v>76627</v>
      </c>
      <c r="S2159" s="3">
        <f t="shared" si="810"/>
        <v>35.657049790600283</v>
      </c>
      <c r="T2159" s="3">
        <f>IF(A2159&lt;$K$3,$K$2,tarifest3grenz(A2159-$K$3,$A$3,Param!$B$10,Param!$C$10,Param!$D$10,Param!$E$10,Param!$B$11,Param!$C$11,Param!$D$11,Param!$E$11))*100</f>
        <v>42</v>
      </c>
      <c r="U2159" s="3">
        <f>MAX(K2159-tarifest3($K$3,$A$3,Param!$B$10,Param!$C$10,Param!$D$10,Param!$E$10,Param!$B$11,Param!$C$11,Param!$D$11,Param!$E$11),0)</f>
        <v>80037</v>
      </c>
      <c r="V2159" s="3">
        <f t="shared" si="811"/>
        <v>37.243834341554212</v>
      </c>
      <c r="W2159" s="3">
        <f t="shared" si="812"/>
        <v>42</v>
      </c>
      <c r="X2159" s="3">
        <f>soli3grenz(K2159,$A$3,Param!$J$9,Param!$J$10,Param!$J$11)*100</f>
        <v>5.5</v>
      </c>
      <c r="Y2159" s="13">
        <f t="shared" si="799"/>
        <v>80037</v>
      </c>
      <c r="Z2159" s="3">
        <f t="shared" si="813"/>
        <v>37.243834341554212</v>
      </c>
      <c r="AA2159" s="13">
        <f t="shared" si="800"/>
        <v>42</v>
      </c>
      <c r="AB2159" s="13">
        <f t="shared" si="801"/>
        <v>-5334.6499999999942</v>
      </c>
      <c r="AC2159" s="13">
        <f t="shared" si="802"/>
        <v>-2.4823871568171185</v>
      </c>
      <c r="AD2159" s="13">
        <f t="shared" si="803"/>
        <v>-2.3099999999999952</v>
      </c>
      <c r="AE2159" s="3">
        <f t="shared" si="804"/>
        <v>0</v>
      </c>
      <c r="AF2159" s="13">
        <f t="shared" si="793"/>
        <v>5334.6499999999942</v>
      </c>
      <c r="AG2159" s="13">
        <f t="shared" si="814"/>
        <v>2.4823871568171185</v>
      </c>
      <c r="AH2159" s="13">
        <f t="shared" si="794"/>
        <v>2.4823871568171185</v>
      </c>
    </row>
    <row r="2160" spans="1:34" x14ac:dyDescent="0.2">
      <c r="A2160" s="8">
        <f t="shared" si="815"/>
        <v>215000</v>
      </c>
      <c r="B2160" s="9">
        <f t="shared" si="816"/>
        <v>215</v>
      </c>
      <c r="C2160" s="13">
        <f>tarifest3(A2160,$A$3,Param!$B$5,Param!$C$5,Param!$D$5,Param!$E$5,Param!$B$6,Param!$C$6,Param!$D$6,Param!$E$6)</f>
        <v>80963</v>
      </c>
      <c r="D2160" s="3">
        <f t="shared" si="805"/>
        <v>37.657209302325583</v>
      </c>
      <c r="E2160" s="3">
        <f>tarifest3grenz(A2160,$A$3,Param!$B$5,Param!$C$5,Param!$D$5,Param!$E$5,Param!$B$6,Param!$C$6,Param!$D$6,Param!$E$6)*100</f>
        <v>42</v>
      </c>
      <c r="F2160" s="13">
        <f>soli3(C2160,$A$3,Param!$J$4,Param!$J$5,Param!$J$6)</f>
        <v>4452.96</v>
      </c>
      <c r="G2160" s="3">
        <f>soli3grenz(C2160,$A$3,Param!$J$4,Param!$J$5,Param!$J$6)*100</f>
        <v>5.5</v>
      </c>
      <c r="H2160" s="13">
        <f t="shared" si="796"/>
        <v>85415.96</v>
      </c>
      <c r="I2160" s="3">
        <f t="shared" si="795"/>
        <v>39.7283534883721</v>
      </c>
      <c r="J2160" s="13">
        <f t="shared" si="797"/>
        <v>44.309999999999995</v>
      </c>
      <c r="K2160" s="13">
        <f>tarifest3(A2160,$A$3,Param!$B$10,Param!$C$10,Param!$D$10,Param!$E$10,Param!$B$11,Param!$C$11,Param!$D$11,Param!$E$11)</f>
        <v>85309</v>
      </c>
      <c r="L2160" s="3">
        <f t="shared" si="806"/>
        <v>39.678604651162793</v>
      </c>
      <c r="M2160" s="3">
        <f>tarifest3grenz(A2160,$A$3,Param!$B$10,Param!$C$10,Param!$D$10,Param!$E$10,Param!$B$11,Param!$C$11,Param!$D$11,Param!$E$11)*100</f>
        <v>42</v>
      </c>
      <c r="N2160" s="3">
        <f t="shared" si="807"/>
        <v>70909</v>
      </c>
      <c r="O2160" s="3">
        <f t="shared" si="808"/>
        <v>32.980930232558144</v>
      </c>
      <c r="P2160" s="13">
        <f t="shared" si="798"/>
        <v>150500</v>
      </c>
      <c r="Q2160" s="13">
        <f t="shared" si="809"/>
        <v>0</v>
      </c>
      <c r="R2160" s="13">
        <f>tarifest3(A2160-$K$3,$A$3,Param!$B$10,Param!$C$10,Param!$D$10,Param!$E$10,Param!$B$11,Param!$C$11,Param!$D$11,Param!$E$11)</f>
        <v>76669</v>
      </c>
      <c r="S2160" s="3">
        <f t="shared" si="810"/>
        <v>35.659999999999997</v>
      </c>
      <c r="T2160" s="3">
        <f>IF(A2160&lt;$K$3,$K$2,tarifest3grenz(A2160-$K$3,$A$3,Param!$B$10,Param!$C$10,Param!$D$10,Param!$E$10,Param!$B$11,Param!$C$11,Param!$D$11,Param!$E$11))*100</f>
        <v>42</v>
      </c>
      <c r="U2160" s="3">
        <f>MAX(K2160-tarifest3($K$3,$A$3,Param!$B$10,Param!$C$10,Param!$D$10,Param!$E$10,Param!$B$11,Param!$C$11,Param!$D$11,Param!$E$11),0)</f>
        <v>80079</v>
      </c>
      <c r="V2160" s="3">
        <f t="shared" si="811"/>
        <v>37.24604651162791</v>
      </c>
      <c r="W2160" s="3">
        <f t="shared" si="812"/>
        <v>42</v>
      </c>
      <c r="X2160" s="3">
        <f>soli3grenz(K2160,$A$3,Param!$J$9,Param!$J$10,Param!$J$11)*100</f>
        <v>5.5</v>
      </c>
      <c r="Y2160" s="13">
        <f t="shared" si="799"/>
        <v>80079</v>
      </c>
      <c r="Z2160" s="3">
        <f t="shared" si="813"/>
        <v>37.24604651162791</v>
      </c>
      <c r="AA2160" s="13">
        <f t="shared" si="800"/>
        <v>42</v>
      </c>
      <c r="AB2160" s="13">
        <f t="shared" si="801"/>
        <v>-5336.9600000000064</v>
      </c>
      <c r="AC2160" s="13">
        <f t="shared" si="802"/>
        <v>-2.4823069767441908</v>
      </c>
      <c r="AD2160" s="13">
        <f t="shared" si="803"/>
        <v>-2.3099999999999952</v>
      </c>
      <c r="AE2160" s="3">
        <f t="shared" si="804"/>
        <v>0</v>
      </c>
      <c r="AF2160" s="13">
        <f t="shared" si="793"/>
        <v>5336.9600000000064</v>
      </c>
      <c r="AG2160" s="13">
        <f t="shared" si="814"/>
        <v>2.4823069767441908</v>
      </c>
      <c r="AH2160" s="13">
        <f t="shared" si="794"/>
        <v>2.4823069767441908</v>
      </c>
    </row>
    <row r="2161" spans="1:34" x14ac:dyDescent="0.2">
      <c r="A2161" s="8">
        <f t="shared" si="815"/>
        <v>215100</v>
      </c>
      <c r="B2161" s="9">
        <f t="shared" si="816"/>
        <v>215.1</v>
      </c>
      <c r="C2161" s="13">
        <f>tarifest3(A2161,$A$3,Param!$B$5,Param!$C$5,Param!$D$5,Param!$E$5,Param!$B$6,Param!$C$6,Param!$D$6,Param!$E$6)</f>
        <v>81005</v>
      </c>
      <c r="D2161" s="3">
        <f t="shared" si="805"/>
        <v>37.659228265922827</v>
      </c>
      <c r="E2161" s="3">
        <f>tarifest3grenz(A2161,$A$3,Param!$B$5,Param!$C$5,Param!$D$5,Param!$E$5,Param!$B$6,Param!$C$6,Param!$D$6,Param!$E$6)*100</f>
        <v>42</v>
      </c>
      <c r="F2161" s="13">
        <f>soli3(C2161,$A$3,Param!$J$4,Param!$J$5,Param!$J$6)</f>
        <v>4455.2700000000004</v>
      </c>
      <c r="G2161" s="3">
        <f>soli3grenz(C2161,$A$3,Param!$J$4,Param!$J$5,Param!$J$6)*100</f>
        <v>5.5</v>
      </c>
      <c r="H2161" s="13">
        <f t="shared" si="796"/>
        <v>85460.27</v>
      </c>
      <c r="I2161" s="3">
        <f t="shared" si="795"/>
        <v>39.73048349604835</v>
      </c>
      <c r="J2161" s="13">
        <f t="shared" si="797"/>
        <v>44.309999999999995</v>
      </c>
      <c r="K2161" s="13">
        <f>tarifest3(A2161,$A$3,Param!$B$10,Param!$C$10,Param!$D$10,Param!$E$10,Param!$B$11,Param!$C$11,Param!$D$11,Param!$E$11)</f>
        <v>85351</v>
      </c>
      <c r="L2161" s="3">
        <f t="shared" si="806"/>
        <v>39.679683867968386</v>
      </c>
      <c r="M2161" s="3">
        <f>tarifest3grenz(A2161,$A$3,Param!$B$10,Param!$C$10,Param!$D$10,Param!$E$10,Param!$B$11,Param!$C$11,Param!$D$11,Param!$E$11)*100</f>
        <v>42</v>
      </c>
      <c r="N2161" s="3">
        <f t="shared" si="807"/>
        <v>70951</v>
      </c>
      <c r="O2161" s="3">
        <f t="shared" si="808"/>
        <v>32.985123198512319</v>
      </c>
      <c r="P2161" s="13">
        <f t="shared" si="798"/>
        <v>150570</v>
      </c>
      <c r="Q2161" s="13">
        <f t="shared" si="809"/>
        <v>0</v>
      </c>
      <c r="R2161" s="13">
        <f>tarifest3(A2161-$K$3,$A$3,Param!$B$10,Param!$C$10,Param!$D$10,Param!$E$10,Param!$B$11,Param!$C$11,Param!$D$11,Param!$E$11)</f>
        <v>76711</v>
      </c>
      <c r="S2161" s="3">
        <f t="shared" si="810"/>
        <v>35.662947466294746</v>
      </c>
      <c r="T2161" s="3">
        <f>IF(A2161&lt;$K$3,$K$2,tarifest3grenz(A2161-$K$3,$A$3,Param!$B$10,Param!$C$10,Param!$D$10,Param!$E$10,Param!$B$11,Param!$C$11,Param!$D$11,Param!$E$11))*100</f>
        <v>42</v>
      </c>
      <c r="U2161" s="3">
        <f>MAX(K2161-tarifest3($K$3,$A$3,Param!$B$10,Param!$C$10,Param!$D$10,Param!$E$10,Param!$B$11,Param!$C$11,Param!$D$11,Param!$E$11),0)</f>
        <v>80121</v>
      </c>
      <c r="V2161" s="3">
        <f t="shared" si="811"/>
        <v>37.248256624825665</v>
      </c>
      <c r="W2161" s="3">
        <f t="shared" si="812"/>
        <v>42</v>
      </c>
      <c r="X2161" s="3">
        <f>soli3grenz(K2161,$A$3,Param!$J$9,Param!$J$10,Param!$J$11)*100</f>
        <v>5.5</v>
      </c>
      <c r="Y2161" s="13">
        <f t="shared" si="799"/>
        <v>80121</v>
      </c>
      <c r="Z2161" s="3">
        <f t="shared" si="813"/>
        <v>37.248256624825665</v>
      </c>
      <c r="AA2161" s="13">
        <f t="shared" si="800"/>
        <v>42</v>
      </c>
      <c r="AB2161" s="13">
        <f t="shared" si="801"/>
        <v>-5339.2700000000041</v>
      </c>
      <c r="AC2161" s="13">
        <f t="shared" si="802"/>
        <v>-2.4822268712226858</v>
      </c>
      <c r="AD2161" s="13">
        <f t="shared" si="803"/>
        <v>-2.3099999999999952</v>
      </c>
      <c r="AE2161" s="3">
        <f t="shared" si="804"/>
        <v>0</v>
      </c>
      <c r="AF2161" s="13">
        <f t="shared" si="793"/>
        <v>5339.2700000000041</v>
      </c>
      <c r="AG2161" s="13">
        <f t="shared" si="814"/>
        <v>2.4822268712226858</v>
      </c>
      <c r="AH2161" s="13">
        <f t="shared" si="794"/>
        <v>2.4822268712226858</v>
      </c>
    </row>
    <row r="2162" spans="1:34" x14ac:dyDescent="0.2">
      <c r="A2162" s="8">
        <f t="shared" si="815"/>
        <v>215200</v>
      </c>
      <c r="B2162" s="9">
        <f t="shared" si="816"/>
        <v>215.2</v>
      </c>
      <c r="C2162" s="13">
        <f>tarifest3(A2162,$A$3,Param!$B$5,Param!$C$5,Param!$D$5,Param!$E$5,Param!$B$6,Param!$C$6,Param!$D$6,Param!$E$6)</f>
        <v>81047</v>
      </c>
      <c r="D2162" s="3">
        <f t="shared" si="805"/>
        <v>37.661245353159849</v>
      </c>
      <c r="E2162" s="3">
        <f>tarifest3grenz(A2162,$A$3,Param!$B$5,Param!$C$5,Param!$D$5,Param!$E$5,Param!$B$6,Param!$C$6,Param!$D$6,Param!$E$6)*100</f>
        <v>42</v>
      </c>
      <c r="F2162" s="13">
        <f>soli3(C2162,$A$3,Param!$J$4,Param!$J$5,Param!$J$6)</f>
        <v>4457.58</v>
      </c>
      <c r="G2162" s="3">
        <f>soli3grenz(C2162,$A$3,Param!$J$4,Param!$J$5,Param!$J$6)*100</f>
        <v>5.5</v>
      </c>
      <c r="H2162" s="13">
        <f t="shared" si="796"/>
        <v>85504.58</v>
      </c>
      <c r="I2162" s="3">
        <f t="shared" si="795"/>
        <v>39.732611524163566</v>
      </c>
      <c r="J2162" s="13">
        <f t="shared" si="797"/>
        <v>44.309999999999995</v>
      </c>
      <c r="K2162" s="13">
        <f>tarifest3(A2162,$A$3,Param!$B$10,Param!$C$10,Param!$D$10,Param!$E$10,Param!$B$11,Param!$C$11,Param!$D$11,Param!$E$11)</f>
        <v>85393</v>
      </c>
      <c r="L2162" s="3">
        <f t="shared" si="806"/>
        <v>39.680762081784387</v>
      </c>
      <c r="M2162" s="3">
        <f>tarifest3grenz(A2162,$A$3,Param!$B$10,Param!$C$10,Param!$D$10,Param!$E$10,Param!$B$11,Param!$C$11,Param!$D$11,Param!$E$11)*100</f>
        <v>42</v>
      </c>
      <c r="N2162" s="3">
        <f t="shared" si="807"/>
        <v>70993</v>
      </c>
      <c r="O2162" s="3">
        <f t="shared" si="808"/>
        <v>32.989312267657994</v>
      </c>
      <c r="P2162" s="13">
        <f t="shared" si="798"/>
        <v>150640</v>
      </c>
      <c r="Q2162" s="13">
        <f t="shared" si="809"/>
        <v>0</v>
      </c>
      <c r="R2162" s="13">
        <f>tarifest3(A2162-$K$3,$A$3,Param!$B$10,Param!$C$10,Param!$D$10,Param!$E$10,Param!$B$11,Param!$C$11,Param!$D$11,Param!$E$11)</f>
        <v>76753</v>
      </c>
      <c r="S2162" s="3">
        <f t="shared" si="810"/>
        <v>35.665892193308551</v>
      </c>
      <c r="T2162" s="3">
        <f>IF(A2162&lt;$K$3,$K$2,tarifest3grenz(A2162-$K$3,$A$3,Param!$B$10,Param!$C$10,Param!$D$10,Param!$E$10,Param!$B$11,Param!$C$11,Param!$D$11,Param!$E$11))*100</f>
        <v>42</v>
      </c>
      <c r="U2162" s="3">
        <f>MAX(K2162-tarifest3($K$3,$A$3,Param!$B$10,Param!$C$10,Param!$D$10,Param!$E$10,Param!$B$11,Param!$C$11,Param!$D$11,Param!$E$11),0)</f>
        <v>80163</v>
      </c>
      <c r="V2162" s="3">
        <f t="shared" si="811"/>
        <v>37.250464684014872</v>
      </c>
      <c r="W2162" s="3">
        <f t="shared" si="812"/>
        <v>42</v>
      </c>
      <c r="X2162" s="3">
        <f>soli3grenz(K2162,$A$3,Param!$J$9,Param!$J$10,Param!$J$11)*100</f>
        <v>5.5</v>
      </c>
      <c r="Y2162" s="13">
        <f t="shared" si="799"/>
        <v>80163</v>
      </c>
      <c r="Z2162" s="3">
        <f t="shared" si="813"/>
        <v>37.250464684014872</v>
      </c>
      <c r="AA2162" s="13">
        <f t="shared" si="800"/>
        <v>42</v>
      </c>
      <c r="AB2162" s="13">
        <f t="shared" si="801"/>
        <v>-5341.5800000000017</v>
      </c>
      <c r="AC2162" s="13">
        <f t="shared" si="802"/>
        <v>-2.4821468401486939</v>
      </c>
      <c r="AD2162" s="13">
        <f t="shared" si="803"/>
        <v>-2.3099999999999952</v>
      </c>
      <c r="AE2162" s="3">
        <f t="shared" si="804"/>
        <v>0</v>
      </c>
      <c r="AF2162" s="13">
        <f t="shared" si="793"/>
        <v>5341.5800000000017</v>
      </c>
      <c r="AG2162" s="13">
        <f t="shared" si="814"/>
        <v>2.4821468401486939</v>
      </c>
      <c r="AH2162" s="13">
        <f t="shared" si="794"/>
        <v>2.4821468401486939</v>
      </c>
    </row>
    <row r="2163" spans="1:34" x14ac:dyDescent="0.2">
      <c r="A2163" s="8">
        <f t="shared" si="815"/>
        <v>215300</v>
      </c>
      <c r="B2163" s="9">
        <f t="shared" si="816"/>
        <v>215.3</v>
      </c>
      <c r="C2163" s="13">
        <f>tarifest3(A2163,$A$3,Param!$B$5,Param!$C$5,Param!$D$5,Param!$E$5,Param!$B$6,Param!$C$6,Param!$D$6,Param!$E$6)</f>
        <v>81089</v>
      </c>
      <c r="D2163" s="3">
        <f t="shared" si="805"/>
        <v>37.663260566651182</v>
      </c>
      <c r="E2163" s="3">
        <f>tarifest3grenz(A2163,$A$3,Param!$B$5,Param!$C$5,Param!$D$5,Param!$E$5,Param!$B$6,Param!$C$6,Param!$D$6,Param!$E$6)*100</f>
        <v>42</v>
      </c>
      <c r="F2163" s="13">
        <f>soli3(C2163,$A$3,Param!$J$4,Param!$J$5,Param!$J$6)</f>
        <v>4459.8900000000003</v>
      </c>
      <c r="G2163" s="3">
        <f>soli3grenz(C2163,$A$3,Param!$J$4,Param!$J$5,Param!$J$6)*100</f>
        <v>5.5</v>
      </c>
      <c r="H2163" s="13">
        <f t="shared" si="796"/>
        <v>85548.89</v>
      </c>
      <c r="I2163" s="3">
        <f t="shared" si="795"/>
        <v>39.734737575476082</v>
      </c>
      <c r="J2163" s="13">
        <f t="shared" si="797"/>
        <v>44.309999999999995</v>
      </c>
      <c r="K2163" s="13">
        <f>tarifest3(A2163,$A$3,Param!$B$10,Param!$C$10,Param!$D$10,Param!$E$10,Param!$B$11,Param!$C$11,Param!$D$11,Param!$E$11)</f>
        <v>85435</v>
      </c>
      <c r="L2163" s="3">
        <f t="shared" si="806"/>
        <v>39.681839294008356</v>
      </c>
      <c r="M2163" s="3">
        <f>tarifest3grenz(A2163,$A$3,Param!$B$10,Param!$C$10,Param!$D$10,Param!$E$10,Param!$B$11,Param!$C$11,Param!$D$11,Param!$E$11)*100</f>
        <v>42</v>
      </c>
      <c r="N2163" s="3">
        <f t="shared" si="807"/>
        <v>71035</v>
      </c>
      <c r="O2163" s="3">
        <f t="shared" si="808"/>
        <v>32.993497445424993</v>
      </c>
      <c r="P2163" s="13">
        <f t="shared" si="798"/>
        <v>150710</v>
      </c>
      <c r="Q2163" s="13">
        <f t="shared" si="809"/>
        <v>0</v>
      </c>
      <c r="R2163" s="13">
        <f>tarifest3(A2163-$K$3,$A$3,Param!$B$10,Param!$C$10,Param!$D$10,Param!$E$10,Param!$B$11,Param!$C$11,Param!$D$11,Param!$E$11)</f>
        <v>76795</v>
      </c>
      <c r="S2163" s="3">
        <f t="shared" si="810"/>
        <v>35.668834184858341</v>
      </c>
      <c r="T2163" s="3">
        <f>IF(A2163&lt;$K$3,$K$2,tarifest3grenz(A2163-$K$3,$A$3,Param!$B$10,Param!$C$10,Param!$D$10,Param!$E$10,Param!$B$11,Param!$C$11,Param!$D$11,Param!$E$11))*100</f>
        <v>42</v>
      </c>
      <c r="U2163" s="3">
        <f>MAX(K2163-tarifest3($K$3,$A$3,Param!$B$10,Param!$C$10,Param!$D$10,Param!$E$10,Param!$B$11,Param!$C$11,Param!$D$11,Param!$E$11),0)</f>
        <v>80205</v>
      </c>
      <c r="V2163" s="3">
        <f t="shared" si="811"/>
        <v>37.252670692057592</v>
      </c>
      <c r="W2163" s="3">
        <f t="shared" si="812"/>
        <v>42</v>
      </c>
      <c r="X2163" s="3">
        <f>soli3grenz(K2163,$A$3,Param!$J$9,Param!$J$10,Param!$J$11)*100</f>
        <v>5.5</v>
      </c>
      <c r="Y2163" s="13">
        <f t="shared" si="799"/>
        <v>80205</v>
      </c>
      <c r="Z2163" s="3">
        <f t="shared" si="813"/>
        <v>37.252670692057592</v>
      </c>
      <c r="AA2163" s="13">
        <f t="shared" si="800"/>
        <v>42</v>
      </c>
      <c r="AB2163" s="13">
        <f t="shared" si="801"/>
        <v>-5343.8899999999994</v>
      </c>
      <c r="AC2163" s="13">
        <f t="shared" si="802"/>
        <v>-2.48206688341849</v>
      </c>
      <c r="AD2163" s="13">
        <f t="shared" si="803"/>
        <v>-2.3099999999999952</v>
      </c>
      <c r="AE2163" s="3">
        <f t="shared" si="804"/>
        <v>0</v>
      </c>
      <c r="AF2163" s="13">
        <f t="shared" si="793"/>
        <v>5343.8899999999994</v>
      </c>
      <c r="AG2163" s="13">
        <f t="shared" si="814"/>
        <v>2.48206688341849</v>
      </c>
      <c r="AH2163" s="13">
        <f t="shared" si="794"/>
        <v>2.48206688341849</v>
      </c>
    </row>
    <row r="2164" spans="1:34" x14ac:dyDescent="0.2">
      <c r="A2164" s="8">
        <f t="shared" si="815"/>
        <v>215400</v>
      </c>
      <c r="B2164" s="9">
        <f t="shared" si="816"/>
        <v>215.4</v>
      </c>
      <c r="C2164" s="13">
        <f>tarifest3(A2164,$A$3,Param!$B$5,Param!$C$5,Param!$D$5,Param!$E$5,Param!$B$6,Param!$C$6,Param!$D$6,Param!$E$6)</f>
        <v>81131</v>
      </c>
      <c r="D2164" s="3">
        <f t="shared" si="805"/>
        <v>37.665273909006494</v>
      </c>
      <c r="E2164" s="3">
        <f>tarifest3grenz(A2164,$A$3,Param!$B$5,Param!$C$5,Param!$D$5,Param!$E$5,Param!$B$6,Param!$C$6,Param!$D$6,Param!$E$6)*100</f>
        <v>42</v>
      </c>
      <c r="F2164" s="13">
        <f>soli3(C2164,$A$3,Param!$J$4,Param!$J$5,Param!$J$6)</f>
        <v>4462.2</v>
      </c>
      <c r="G2164" s="3">
        <f>soli3grenz(C2164,$A$3,Param!$J$4,Param!$J$5,Param!$J$6)*100</f>
        <v>5.5</v>
      </c>
      <c r="H2164" s="13">
        <f t="shared" si="796"/>
        <v>85593.2</v>
      </c>
      <c r="I2164" s="3">
        <f t="shared" si="795"/>
        <v>39.736861652739087</v>
      </c>
      <c r="J2164" s="13">
        <f t="shared" si="797"/>
        <v>44.309999999999995</v>
      </c>
      <c r="K2164" s="13">
        <f>tarifest3(A2164,$A$3,Param!$B$10,Param!$C$10,Param!$D$10,Param!$E$10,Param!$B$11,Param!$C$11,Param!$D$11,Param!$E$11)</f>
        <v>85477</v>
      </c>
      <c r="L2164" s="3">
        <f t="shared" si="806"/>
        <v>39.682915506035279</v>
      </c>
      <c r="M2164" s="3">
        <f>tarifest3grenz(A2164,$A$3,Param!$B$10,Param!$C$10,Param!$D$10,Param!$E$10,Param!$B$11,Param!$C$11,Param!$D$11,Param!$E$11)*100</f>
        <v>42</v>
      </c>
      <c r="N2164" s="3">
        <f t="shared" si="807"/>
        <v>71077</v>
      </c>
      <c r="O2164" s="3">
        <f t="shared" si="808"/>
        <v>32.997678737233052</v>
      </c>
      <c r="P2164" s="13">
        <f t="shared" si="798"/>
        <v>150780</v>
      </c>
      <c r="Q2164" s="13">
        <f t="shared" si="809"/>
        <v>0</v>
      </c>
      <c r="R2164" s="13">
        <f>tarifest3(A2164-$K$3,$A$3,Param!$B$10,Param!$C$10,Param!$D$10,Param!$E$10,Param!$B$11,Param!$C$11,Param!$D$11,Param!$E$11)</f>
        <v>76837</v>
      </c>
      <c r="S2164" s="3">
        <f t="shared" si="810"/>
        <v>35.671773444753946</v>
      </c>
      <c r="T2164" s="3">
        <f>IF(A2164&lt;$K$3,$K$2,tarifest3grenz(A2164-$K$3,$A$3,Param!$B$10,Param!$C$10,Param!$D$10,Param!$E$10,Param!$B$11,Param!$C$11,Param!$D$11,Param!$E$11))*100</f>
        <v>42</v>
      </c>
      <c r="U2164" s="3">
        <f>MAX(K2164-tarifest3($K$3,$A$3,Param!$B$10,Param!$C$10,Param!$D$10,Param!$E$10,Param!$B$11,Param!$C$11,Param!$D$11,Param!$E$11),0)</f>
        <v>80247</v>
      </c>
      <c r="V2164" s="3">
        <f t="shared" si="811"/>
        <v>37.254874651810582</v>
      </c>
      <c r="W2164" s="3">
        <f t="shared" si="812"/>
        <v>42</v>
      </c>
      <c r="X2164" s="3">
        <f>soli3grenz(K2164,$A$3,Param!$J$9,Param!$J$10,Param!$J$11)*100</f>
        <v>5.5</v>
      </c>
      <c r="Y2164" s="13">
        <f t="shared" si="799"/>
        <v>80247</v>
      </c>
      <c r="Z2164" s="3">
        <f t="shared" si="813"/>
        <v>37.254874651810582</v>
      </c>
      <c r="AA2164" s="13">
        <f t="shared" si="800"/>
        <v>42</v>
      </c>
      <c r="AB2164" s="13">
        <f t="shared" si="801"/>
        <v>-5346.1999999999971</v>
      </c>
      <c r="AC2164" s="13">
        <f t="shared" si="802"/>
        <v>-2.4819870009285054</v>
      </c>
      <c r="AD2164" s="13">
        <f t="shared" si="803"/>
        <v>-2.3099999999999952</v>
      </c>
      <c r="AE2164" s="3">
        <f t="shared" si="804"/>
        <v>0</v>
      </c>
      <c r="AF2164" s="13">
        <f t="shared" ref="AF2164:AF2227" si="817">-AB2164</f>
        <v>5346.1999999999971</v>
      </c>
      <c r="AG2164" s="13">
        <f t="shared" si="814"/>
        <v>2.4819870009285054</v>
      </c>
      <c r="AH2164" s="13">
        <f t="shared" ref="AH2164:AH2227" si="818">-AC2164</f>
        <v>2.4819870009285054</v>
      </c>
    </row>
    <row r="2165" spans="1:34" x14ac:dyDescent="0.2">
      <c r="A2165" s="8">
        <f t="shared" si="815"/>
        <v>215500</v>
      </c>
      <c r="B2165" s="9">
        <f t="shared" si="816"/>
        <v>215.5</v>
      </c>
      <c r="C2165" s="13">
        <f>tarifest3(A2165,$A$3,Param!$B$5,Param!$C$5,Param!$D$5,Param!$E$5,Param!$B$6,Param!$C$6,Param!$D$6,Param!$E$6)</f>
        <v>81173</v>
      </c>
      <c r="D2165" s="3">
        <f t="shared" si="805"/>
        <v>37.667285382830627</v>
      </c>
      <c r="E2165" s="3">
        <f>tarifest3grenz(A2165,$A$3,Param!$B$5,Param!$C$5,Param!$D$5,Param!$E$5,Param!$B$6,Param!$C$6,Param!$D$6,Param!$E$6)*100</f>
        <v>42</v>
      </c>
      <c r="F2165" s="13">
        <f>soli3(C2165,$A$3,Param!$J$4,Param!$J$5,Param!$J$6)</f>
        <v>4464.51</v>
      </c>
      <c r="G2165" s="3">
        <f>soli3grenz(C2165,$A$3,Param!$J$4,Param!$J$5,Param!$J$6)*100</f>
        <v>5.5</v>
      </c>
      <c r="H2165" s="13">
        <f t="shared" si="796"/>
        <v>85637.51</v>
      </c>
      <c r="I2165" s="3">
        <f t="shared" si="795"/>
        <v>39.738983758700691</v>
      </c>
      <c r="J2165" s="13">
        <f t="shared" si="797"/>
        <v>44.309999999999995</v>
      </c>
      <c r="K2165" s="13">
        <f>tarifest3(A2165,$A$3,Param!$B$10,Param!$C$10,Param!$D$10,Param!$E$10,Param!$B$11,Param!$C$11,Param!$D$11,Param!$E$11)</f>
        <v>85519</v>
      </c>
      <c r="L2165" s="3">
        <f t="shared" si="806"/>
        <v>39.683990719257537</v>
      </c>
      <c r="M2165" s="3">
        <f>tarifest3grenz(A2165,$A$3,Param!$B$10,Param!$C$10,Param!$D$10,Param!$E$10,Param!$B$11,Param!$C$11,Param!$D$11,Param!$E$11)*100</f>
        <v>42</v>
      </c>
      <c r="N2165" s="3">
        <f t="shared" si="807"/>
        <v>71119</v>
      </c>
      <c r="O2165" s="3">
        <f t="shared" si="808"/>
        <v>33.001856148491882</v>
      </c>
      <c r="P2165" s="13">
        <f t="shared" si="798"/>
        <v>150850</v>
      </c>
      <c r="Q2165" s="13">
        <f t="shared" si="809"/>
        <v>0</v>
      </c>
      <c r="R2165" s="13">
        <f>tarifest3(A2165-$K$3,$A$3,Param!$B$10,Param!$C$10,Param!$D$10,Param!$E$10,Param!$B$11,Param!$C$11,Param!$D$11,Param!$E$11)</f>
        <v>76879</v>
      </c>
      <c r="S2165" s="3">
        <f t="shared" si="810"/>
        <v>35.674709976798141</v>
      </c>
      <c r="T2165" s="3">
        <f>IF(A2165&lt;$K$3,$K$2,tarifest3grenz(A2165-$K$3,$A$3,Param!$B$10,Param!$C$10,Param!$D$10,Param!$E$10,Param!$B$11,Param!$C$11,Param!$D$11,Param!$E$11))*100</f>
        <v>42</v>
      </c>
      <c r="U2165" s="3">
        <f>MAX(K2165-tarifest3($K$3,$A$3,Param!$B$10,Param!$C$10,Param!$D$10,Param!$E$10,Param!$B$11,Param!$C$11,Param!$D$11,Param!$E$11),0)</f>
        <v>80289</v>
      </c>
      <c r="V2165" s="3">
        <f t="shared" si="811"/>
        <v>37.257076566125292</v>
      </c>
      <c r="W2165" s="3">
        <f t="shared" si="812"/>
        <v>42</v>
      </c>
      <c r="X2165" s="3">
        <f>soli3grenz(K2165,$A$3,Param!$J$9,Param!$J$10,Param!$J$11)*100</f>
        <v>5.5</v>
      </c>
      <c r="Y2165" s="13">
        <f t="shared" si="799"/>
        <v>80289</v>
      </c>
      <c r="Z2165" s="3">
        <f t="shared" si="813"/>
        <v>37.257076566125292</v>
      </c>
      <c r="AA2165" s="13">
        <f t="shared" si="800"/>
        <v>42</v>
      </c>
      <c r="AB2165" s="13">
        <f t="shared" si="801"/>
        <v>-5348.5099999999948</v>
      </c>
      <c r="AC2165" s="13">
        <f t="shared" si="802"/>
        <v>-2.4819071925753988</v>
      </c>
      <c r="AD2165" s="13">
        <f t="shared" si="803"/>
        <v>-2.3099999999999952</v>
      </c>
      <c r="AE2165" s="3">
        <f t="shared" si="804"/>
        <v>0</v>
      </c>
      <c r="AF2165" s="13">
        <f t="shared" si="817"/>
        <v>5348.5099999999948</v>
      </c>
      <c r="AG2165" s="13">
        <f t="shared" si="814"/>
        <v>2.4819071925753988</v>
      </c>
      <c r="AH2165" s="13">
        <f t="shared" si="818"/>
        <v>2.4819071925753988</v>
      </c>
    </row>
    <row r="2166" spans="1:34" x14ac:dyDescent="0.2">
      <c r="A2166" s="8">
        <f t="shared" si="815"/>
        <v>215600</v>
      </c>
      <c r="B2166" s="9">
        <f t="shared" si="816"/>
        <v>215.6</v>
      </c>
      <c r="C2166" s="13">
        <f>tarifest3(A2166,$A$3,Param!$B$5,Param!$C$5,Param!$D$5,Param!$E$5,Param!$B$6,Param!$C$6,Param!$D$6,Param!$E$6)</f>
        <v>81215</v>
      </c>
      <c r="D2166" s="3">
        <f t="shared" si="805"/>
        <v>37.669294990723564</v>
      </c>
      <c r="E2166" s="3">
        <f>tarifest3grenz(A2166,$A$3,Param!$B$5,Param!$C$5,Param!$D$5,Param!$E$5,Param!$B$6,Param!$C$6,Param!$D$6,Param!$E$6)*100</f>
        <v>42</v>
      </c>
      <c r="F2166" s="13">
        <f>soli3(C2166,$A$3,Param!$J$4,Param!$J$5,Param!$J$6)</f>
        <v>4466.82</v>
      </c>
      <c r="G2166" s="3">
        <f>soli3grenz(C2166,$A$3,Param!$J$4,Param!$J$5,Param!$J$6)*100</f>
        <v>5.5</v>
      </c>
      <c r="H2166" s="13">
        <f t="shared" si="796"/>
        <v>85681.82</v>
      </c>
      <c r="I2166" s="3">
        <f t="shared" si="795"/>
        <v>39.741103896103901</v>
      </c>
      <c r="J2166" s="13">
        <f t="shared" si="797"/>
        <v>44.309999999999995</v>
      </c>
      <c r="K2166" s="13">
        <f>tarifest3(A2166,$A$3,Param!$B$10,Param!$C$10,Param!$D$10,Param!$E$10,Param!$B$11,Param!$C$11,Param!$D$11,Param!$E$11)</f>
        <v>85561</v>
      </c>
      <c r="L2166" s="3">
        <f t="shared" si="806"/>
        <v>39.685064935064936</v>
      </c>
      <c r="M2166" s="3">
        <f>tarifest3grenz(A2166,$A$3,Param!$B$10,Param!$C$10,Param!$D$10,Param!$E$10,Param!$B$11,Param!$C$11,Param!$D$11,Param!$E$11)*100</f>
        <v>42</v>
      </c>
      <c r="N2166" s="3">
        <f t="shared" si="807"/>
        <v>71161</v>
      </c>
      <c r="O2166" s="3">
        <f t="shared" si="808"/>
        <v>33.00602968460111</v>
      </c>
      <c r="P2166" s="13">
        <f t="shared" si="798"/>
        <v>150920</v>
      </c>
      <c r="Q2166" s="13">
        <f t="shared" si="809"/>
        <v>0</v>
      </c>
      <c r="R2166" s="13">
        <f>tarifest3(A2166-$K$3,$A$3,Param!$B$10,Param!$C$10,Param!$D$10,Param!$E$10,Param!$B$11,Param!$C$11,Param!$D$11,Param!$E$11)</f>
        <v>76921</v>
      </c>
      <c r="S2166" s="3">
        <f t="shared" si="810"/>
        <v>35.677643784786646</v>
      </c>
      <c r="T2166" s="3">
        <f>IF(A2166&lt;$K$3,$K$2,tarifest3grenz(A2166-$K$3,$A$3,Param!$B$10,Param!$C$10,Param!$D$10,Param!$E$10,Param!$B$11,Param!$C$11,Param!$D$11,Param!$E$11))*100</f>
        <v>42</v>
      </c>
      <c r="U2166" s="3">
        <f>MAX(K2166-tarifest3($K$3,$A$3,Param!$B$10,Param!$C$10,Param!$D$10,Param!$E$10,Param!$B$11,Param!$C$11,Param!$D$11,Param!$E$11),0)</f>
        <v>80331</v>
      </c>
      <c r="V2166" s="3">
        <f t="shared" si="811"/>
        <v>37.259276437847866</v>
      </c>
      <c r="W2166" s="3">
        <f t="shared" si="812"/>
        <v>42</v>
      </c>
      <c r="X2166" s="3">
        <f>soli3grenz(K2166,$A$3,Param!$J$9,Param!$J$10,Param!$J$11)*100</f>
        <v>5.5</v>
      </c>
      <c r="Y2166" s="13">
        <f t="shared" si="799"/>
        <v>80331</v>
      </c>
      <c r="Z2166" s="3">
        <f t="shared" si="813"/>
        <v>37.259276437847866</v>
      </c>
      <c r="AA2166" s="13">
        <f t="shared" si="800"/>
        <v>42</v>
      </c>
      <c r="AB2166" s="13">
        <f t="shared" si="801"/>
        <v>-5350.820000000007</v>
      </c>
      <c r="AC2166" s="13">
        <f t="shared" si="802"/>
        <v>-2.4818274582560349</v>
      </c>
      <c r="AD2166" s="13">
        <f t="shared" si="803"/>
        <v>-2.3099999999999952</v>
      </c>
      <c r="AE2166" s="3">
        <f t="shared" si="804"/>
        <v>0</v>
      </c>
      <c r="AF2166" s="13">
        <f t="shared" si="817"/>
        <v>5350.820000000007</v>
      </c>
      <c r="AG2166" s="13">
        <f t="shared" si="814"/>
        <v>2.4818274582560349</v>
      </c>
      <c r="AH2166" s="13">
        <f t="shared" si="818"/>
        <v>2.4818274582560349</v>
      </c>
    </row>
    <row r="2167" spans="1:34" x14ac:dyDescent="0.2">
      <c r="A2167" s="8">
        <f t="shared" si="815"/>
        <v>215700</v>
      </c>
      <c r="B2167" s="9">
        <f t="shared" si="816"/>
        <v>215.7</v>
      </c>
      <c r="C2167" s="13">
        <f>tarifest3(A2167,$A$3,Param!$B$5,Param!$C$5,Param!$D$5,Param!$E$5,Param!$B$6,Param!$C$6,Param!$D$6,Param!$E$6)</f>
        <v>81257</v>
      </c>
      <c r="D2167" s="3">
        <f t="shared" si="805"/>
        <v>37.671302735280484</v>
      </c>
      <c r="E2167" s="3">
        <f>tarifest3grenz(A2167,$A$3,Param!$B$5,Param!$C$5,Param!$D$5,Param!$E$5,Param!$B$6,Param!$C$6,Param!$D$6,Param!$E$6)*100</f>
        <v>42</v>
      </c>
      <c r="F2167" s="13">
        <f>soli3(C2167,$A$3,Param!$J$4,Param!$J$5,Param!$J$6)</f>
        <v>4469.13</v>
      </c>
      <c r="G2167" s="3">
        <f>soli3grenz(C2167,$A$3,Param!$J$4,Param!$J$5,Param!$J$6)*100</f>
        <v>5.5</v>
      </c>
      <c r="H2167" s="13">
        <f t="shared" si="796"/>
        <v>85726.13</v>
      </c>
      <c r="I2167" s="3">
        <f t="shared" si="795"/>
        <v>39.743222067686609</v>
      </c>
      <c r="J2167" s="13">
        <f t="shared" si="797"/>
        <v>44.309999999999995</v>
      </c>
      <c r="K2167" s="13">
        <f>tarifest3(A2167,$A$3,Param!$B$10,Param!$C$10,Param!$D$10,Param!$E$10,Param!$B$11,Param!$C$11,Param!$D$11,Param!$E$11)</f>
        <v>85603</v>
      </c>
      <c r="L2167" s="3">
        <f t="shared" si="806"/>
        <v>39.686138154844691</v>
      </c>
      <c r="M2167" s="3">
        <f>tarifest3grenz(A2167,$A$3,Param!$B$10,Param!$C$10,Param!$D$10,Param!$E$10,Param!$B$11,Param!$C$11,Param!$D$11,Param!$E$11)*100</f>
        <v>42</v>
      </c>
      <c r="N2167" s="3">
        <f t="shared" si="807"/>
        <v>71203</v>
      </c>
      <c r="O2167" s="3">
        <f t="shared" si="808"/>
        <v>33.010199350950394</v>
      </c>
      <c r="P2167" s="13">
        <f t="shared" si="798"/>
        <v>150990</v>
      </c>
      <c r="Q2167" s="13">
        <f t="shared" si="809"/>
        <v>0</v>
      </c>
      <c r="R2167" s="13">
        <f>tarifest3(A2167-$K$3,$A$3,Param!$B$10,Param!$C$10,Param!$D$10,Param!$E$10,Param!$B$11,Param!$C$11,Param!$D$11,Param!$E$11)</f>
        <v>76963</v>
      </c>
      <c r="S2167" s="3">
        <f t="shared" si="810"/>
        <v>35.680574872508117</v>
      </c>
      <c r="T2167" s="3">
        <f>IF(A2167&lt;$K$3,$K$2,tarifest3grenz(A2167-$K$3,$A$3,Param!$B$10,Param!$C$10,Param!$D$10,Param!$E$10,Param!$B$11,Param!$C$11,Param!$D$11,Param!$E$11))*100</f>
        <v>42</v>
      </c>
      <c r="U2167" s="3">
        <f>MAX(K2167-tarifest3($K$3,$A$3,Param!$B$10,Param!$C$10,Param!$D$10,Param!$E$10,Param!$B$11,Param!$C$11,Param!$D$11,Param!$E$11),0)</f>
        <v>80373</v>
      </c>
      <c r="V2167" s="3">
        <f t="shared" si="811"/>
        <v>37.261474269819196</v>
      </c>
      <c r="W2167" s="3">
        <f t="shared" si="812"/>
        <v>42</v>
      </c>
      <c r="X2167" s="3">
        <f>soli3grenz(K2167,$A$3,Param!$J$9,Param!$J$10,Param!$J$11)*100</f>
        <v>5.5</v>
      </c>
      <c r="Y2167" s="13">
        <f t="shared" si="799"/>
        <v>80373</v>
      </c>
      <c r="Z2167" s="3">
        <f t="shared" si="813"/>
        <v>37.261474269819196</v>
      </c>
      <c r="AA2167" s="13">
        <f t="shared" si="800"/>
        <v>42</v>
      </c>
      <c r="AB2167" s="13">
        <f t="shared" si="801"/>
        <v>-5353.1300000000047</v>
      </c>
      <c r="AC2167" s="13">
        <f t="shared" si="802"/>
        <v>-2.4817477978674134</v>
      </c>
      <c r="AD2167" s="13">
        <f t="shared" si="803"/>
        <v>-2.3099999999999952</v>
      </c>
      <c r="AE2167" s="3">
        <f t="shared" si="804"/>
        <v>0</v>
      </c>
      <c r="AF2167" s="13">
        <f t="shared" si="817"/>
        <v>5353.1300000000047</v>
      </c>
      <c r="AG2167" s="13">
        <f t="shared" si="814"/>
        <v>2.4817477978674134</v>
      </c>
      <c r="AH2167" s="13">
        <f t="shared" si="818"/>
        <v>2.4817477978674134</v>
      </c>
    </row>
    <row r="2168" spans="1:34" x14ac:dyDescent="0.2">
      <c r="A2168" s="8">
        <f t="shared" si="815"/>
        <v>215800</v>
      </c>
      <c r="B2168" s="9">
        <f t="shared" si="816"/>
        <v>215.8</v>
      </c>
      <c r="C2168" s="13">
        <f>tarifest3(A2168,$A$3,Param!$B$5,Param!$C$5,Param!$D$5,Param!$E$5,Param!$B$6,Param!$C$6,Param!$D$6,Param!$E$6)</f>
        <v>81299</v>
      </c>
      <c r="D2168" s="3">
        <f t="shared" si="805"/>
        <v>37.673308619091749</v>
      </c>
      <c r="E2168" s="3">
        <f>tarifest3grenz(A2168,$A$3,Param!$B$5,Param!$C$5,Param!$D$5,Param!$E$5,Param!$B$6,Param!$C$6,Param!$D$6,Param!$E$6)*100</f>
        <v>42</v>
      </c>
      <c r="F2168" s="13">
        <f>soli3(C2168,$A$3,Param!$J$4,Param!$J$5,Param!$J$6)</f>
        <v>4471.4399999999996</v>
      </c>
      <c r="G2168" s="3">
        <f>soli3grenz(C2168,$A$3,Param!$J$4,Param!$J$5,Param!$J$6)*100</f>
        <v>5.5</v>
      </c>
      <c r="H2168" s="13">
        <f t="shared" si="796"/>
        <v>85770.44</v>
      </c>
      <c r="I2168" s="3">
        <f t="shared" si="795"/>
        <v>39.745338276181656</v>
      </c>
      <c r="J2168" s="13">
        <f t="shared" si="797"/>
        <v>44.309999999999995</v>
      </c>
      <c r="K2168" s="13">
        <f>tarifest3(A2168,$A$3,Param!$B$10,Param!$C$10,Param!$D$10,Param!$E$10,Param!$B$11,Param!$C$11,Param!$D$11,Param!$E$11)</f>
        <v>85645</v>
      </c>
      <c r="L2168" s="3">
        <f t="shared" si="806"/>
        <v>39.687210379981465</v>
      </c>
      <c r="M2168" s="3">
        <f>tarifest3grenz(A2168,$A$3,Param!$B$10,Param!$C$10,Param!$D$10,Param!$E$10,Param!$B$11,Param!$C$11,Param!$D$11,Param!$E$11)*100</f>
        <v>42</v>
      </c>
      <c r="N2168" s="3">
        <f t="shared" si="807"/>
        <v>71245</v>
      </c>
      <c r="O2168" s="3">
        <f t="shared" si="808"/>
        <v>33.014365152919368</v>
      </c>
      <c r="P2168" s="13">
        <f t="shared" si="798"/>
        <v>151060</v>
      </c>
      <c r="Q2168" s="13">
        <f t="shared" si="809"/>
        <v>0</v>
      </c>
      <c r="R2168" s="13">
        <f>tarifest3(A2168-$K$3,$A$3,Param!$B$10,Param!$C$10,Param!$D$10,Param!$E$10,Param!$B$11,Param!$C$11,Param!$D$11,Param!$E$11)</f>
        <v>77005</v>
      </c>
      <c r="S2168" s="3">
        <f t="shared" si="810"/>
        <v>35.683503243744205</v>
      </c>
      <c r="T2168" s="3">
        <f>IF(A2168&lt;$K$3,$K$2,tarifest3grenz(A2168-$K$3,$A$3,Param!$B$10,Param!$C$10,Param!$D$10,Param!$E$10,Param!$B$11,Param!$C$11,Param!$D$11,Param!$E$11))*100</f>
        <v>42</v>
      </c>
      <c r="U2168" s="3">
        <f>MAX(K2168-tarifest3($K$3,$A$3,Param!$B$10,Param!$C$10,Param!$D$10,Param!$E$10,Param!$B$11,Param!$C$11,Param!$D$11,Param!$E$11),0)</f>
        <v>80415</v>
      </c>
      <c r="V2168" s="3">
        <f t="shared" si="811"/>
        <v>37.26367006487488</v>
      </c>
      <c r="W2168" s="3">
        <f t="shared" si="812"/>
        <v>42</v>
      </c>
      <c r="X2168" s="3">
        <f>soli3grenz(K2168,$A$3,Param!$J$9,Param!$J$10,Param!$J$11)*100</f>
        <v>5.5</v>
      </c>
      <c r="Y2168" s="13">
        <f t="shared" si="799"/>
        <v>80415</v>
      </c>
      <c r="Z2168" s="3">
        <f t="shared" si="813"/>
        <v>37.26367006487488</v>
      </c>
      <c r="AA2168" s="13">
        <f t="shared" si="800"/>
        <v>42</v>
      </c>
      <c r="AB2168" s="13">
        <f t="shared" si="801"/>
        <v>-5355.4400000000023</v>
      </c>
      <c r="AC2168" s="13">
        <f t="shared" si="802"/>
        <v>-2.4816682113067756</v>
      </c>
      <c r="AD2168" s="13">
        <f t="shared" si="803"/>
        <v>-2.3099999999999952</v>
      </c>
      <c r="AE2168" s="3">
        <f t="shared" si="804"/>
        <v>0</v>
      </c>
      <c r="AF2168" s="13">
        <f t="shared" si="817"/>
        <v>5355.4400000000023</v>
      </c>
      <c r="AG2168" s="13">
        <f t="shared" si="814"/>
        <v>2.4816682113067756</v>
      </c>
      <c r="AH2168" s="13">
        <f t="shared" si="818"/>
        <v>2.4816682113067756</v>
      </c>
    </row>
    <row r="2169" spans="1:34" x14ac:dyDescent="0.2">
      <c r="A2169" s="8">
        <f t="shared" si="815"/>
        <v>215900</v>
      </c>
      <c r="B2169" s="9">
        <f t="shared" si="816"/>
        <v>215.9</v>
      </c>
      <c r="C2169" s="13">
        <f>tarifest3(A2169,$A$3,Param!$B$5,Param!$C$5,Param!$D$5,Param!$E$5,Param!$B$6,Param!$C$6,Param!$D$6,Param!$E$6)</f>
        <v>81341</v>
      </c>
      <c r="D2169" s="3">
        <f t="shared" si="805"/>
        <v>37.675312644742938</v>
      </c>
      <c r="E2169" s="3">
        <f>tarifest3grenz(A2169,$A$3,Param!$B$5,Param!$C$5,Param!$D$5,Param!$E$5,Param!$B$6,Param!$C$6,Param!$D$6,Param!$E$6)*100</f>
        <v>42</v>
      </c>
      <c r="F2169" s="13">
        <f>soli3(C2169,$A$3,Param!$J$4,Param!$J$5,Param!$J$6)</f>
        <v>4473.75</v>
      </c>
      <c r="G2169" s="3">
        <f>soli3grenz(C2169,$A$3,Param!$J$4,Param!$J$5,Param!$J$6)*100</f>
        <v>5.5</v>
      </c>
      <c r="H2169" s="13">
        <f t="shared" si="796"/>
        <v>85814.75</v>
      </c>
      <c r="I2169" s="3">
        <f t="shared" si="795"/>
        <v>39.747452524316813</v>
      </c>
      <c r="J2169" s="13">
        <f t="shared" si="797"/>
        <v>44.309999999999995</v>
      </c>
      <c r="K2169" s="13">
        <f>tarifest3(A2169,$A$3,Param!$B$10,Param!$C$10,Param!$D$10,Param!$E$10,Param!$B$11,Param!$C$11,Param!$D$11,Param!$E$11)</f>
        <v>85687</v>
      </c>
      <c r="L2169" s="3">
        <f t="shared" si="806"/>
        <v>39.688281611857342</v>
      </c>
      <c r="M2169" s="3">
        <f>tarifest3grenz(A2169,$A$3,Param!$B$10,Param!$C$10,Param!$D$10,Param!$E$10,Param!$B$11,Param!$C$11,Param!$D$11,Param!$E$11)*100</f>
        <v>42</v>
      </c>
      <c r="N2169" s="3">
        <f t="shared" si="807"/>
        <v>71287</v>
      </c>
      <c r="O2169" s="3">
        <f t="shared" si="808"/>
        <v>33.018527095877722</v>
      </c>
      <c r="P2169" s="13">
        <f t="shared" si="798"/>
        <v>151130</v>
      </c>
      <c r="Q2169" s="13">
        <f t="shared" si="809"/>
        <v>0</v>
      </c>
      <c r="R2169" s="13">
        <f>tarifest3(A2169-$K$3,$A$3,Param!$B$10,Param!$C$10,Param!$D$10,Param!$E$10,Param!$B$11,Param!$C$11,Param!$D$11,Param!$E$11)</f>
        <v>77047</v>
      </c>
      <c r="S2169" s="3">
        <f t="shared" si="810"/>
        <v>35.686428902269569</v>
      </c>
      <c r="T2169" s="3">
        <f>IF(A2169&lt;$K$3,$K$2,tarifest3grenz(A2169-$K$3,$A$3,Param!$B$10,Param!$C$10,Param!$D$10,Param!$E$10,Param!$B$11,Param!$C$11,Param!$D$11,Param!$E$11))*100</f>
        <v>42</v>
      </c>
      <c r="U2169" s="3">
        <f>MAX(K2169-tarifest3($K$3,$A$3,Param!$B$10,Param!$C$10,Param!$D$10,Param!$E$10,Param!$B$11,Param!$C$11,Param!$D$11,Param!$E$11),0)</f>
        <v>80457</v>
      </c>
      <c r="V2169" s="3">
        <f t="shared" si="811"/>
        <v>37.265863825845294</v>
      </c>
      <c r="W2169" s="3">
        <f t="shared" si="812"/>
        <v>42</v>
      </c>
      <c r="X2169" s="3">
        <f>soli3grenz(K2169,$A$3,Param!$J$9,Param!$J$10,Param!$J$11)*100</f>
        <v>5.5</v>
      </c>
      <c r="Y2169" s="13">
        <f t="shared" si="799"/>
        <v>80457</v>
      </c>
      <c r="Z2169" s="3">
        <f t="shared" si="813"/>
        <v>37.265863825845294</v>
      </c>
      <c r="AA2169" s="13">
        <f t="shared" si="800"/>
        <v>42</v>
      </c>
      <c r="AB2169" s="13">
        <f t="shared" si="801"/>
        <v>-5357.75</v>
      </c>
      <c r="AC2169" s="13">
        <f t="shared" si="802"/>
        <v>-2.4815886984715192</v>
      </c>
      <c r="AD2169" s="13">
        <f t="shared" si="803"/>
        <v>-2.3099999999999952</v>
      </c>
      <c r="AE2169" s="3">
        <f t="shared" si="804"/>
        <v>0</v>
      </c>
      <c r="AF2169" s="13">
        <f t="shared" si="817"/>
        <v>5357.75</v>
      </c>
      <c r="AG2169" s="13">
        <f t="shared" si="814"/>
        <v>2.4815886984715192</v>
      </c>
      <c r="AH2169" s="13">
        <f t="shared" si="818"/>
        <v>2.4815886984715192</v>
      </c>
    </row>
    <row r="2170" spans="1:34" x14ac:dyDescent="0.2">
      <c r="A2170" s="8">
        <f t="shared" si="815"/>
        <v>216000</v>
      </c>
      <c r="B2170" s="9">
        <f t="shared" si="816"/>
        <v>216</v>
      </c>
      <c r="C2170" s="13">
        <f>tarifest3(A2170,$A$3,Param!$B$5,Param!$C$5,Param!$D$5,Param!$E$5,Param!$B$6,Param!$C$6,Param!$D$6,Param!$E$6)</f>
        <v>81383</v>
      </c>
      <c r="D2170" s="3">
        <f t="shared" si="805"/>
        <v>37.677314814814814</v>
      </c>
      <c r="E2170" s="3">
        <f>tarifest3grenz(A2170,$A$3,Param!$B$5,Param!$C$5,Param!$D$5,Param!$E$5,Param!$B$6,Param!$C$6,Param!$D$6,Param!$E$6)*100</f>
        <v>42</v>
      </c>
      <c r="F2170" s="13">
        <f>soli3(C2170,$A$3,Param!$J$4,Param!$J$5,Param!$J$6)</f>
        <v>4476.0600000000004</v>
      </c>
      <c r="G2170" s="3">
        <f>soli3grenz(C2170,$A$3,Param!$J$4,Param!$J$5,Param!$J$6)*100</f>
        <v>5.5</v>
      </c>
      <c r="H2170" s="13">
        <f t="shared" si="796"/>
        <v>85859.06</v>
      </c>
      <c r="I2170" s="3">
        <f t="shared" si="795"/>
        <v>39.749564814814811</v>
      </c>
      <c r="J2170" s="13">
        <f t="shared" si="797"/>
        <v>44.309999999999995</v>
      </c>
      <c r="K2170" s="13">
        <f>tarifest3(A2170,$A$3,Param!$B$10,Param!$C$10,Param!$D$10,Param!$E$10,Param!$B$11,Param!$C$11,Param!$D$11,Param!$E$11)</f>
        <v>85729</v>
      </c>
      <c r="L2170" s="3">
        <f t="shared" si="806"/>
        <v>39.689351851851853</v>
      </c>
      <c r="M2170" s="3">
        <f>tarifest3grenz(A2170,$A$3,Param!$B$10,Param!$C$10,Param!$D$10,Param!$E$10,Param!$B$11,Param!$C$11,Param!$D$11,Param!$E$11)*100</f>
        <v>42</v>
      </c>
      <c r="N2170" s="3">
        <f t="shared" si="807"/>
        <v>71329</v>
      </c>
      <c r="O2170" s="3">
        <f t="shared" si="808"/>
        <v>33.022685185185182</v>
      </c>
      <c r="P2170" s="13">
        <f t="shared" si="798"/>
        <v>151200</v>
      </c>
      <c r="Q2170" s="13">
        <f t="shared" si="809"/>
        <v>0</v>
      </c>
      <c r="R2170" s="13">
        <f>tarifest3(A2170-$K$3,$A$3,Param!$B$10,Param!$C$10,Param!$D$10,Param!$E$10,Param!$B$11,Param!$C$11,Param!$D$11,Param!$E$11)</f>
        <v>77089</v>
      </c>
      <c r="S2170" s="3">
        <f t="shared" si="810"/>
        <v>35.689351851851853</v>
      </c>
      <c r="T2170" s="3">
        <f>IF(A2170&lt;$K$3,$K$2,tarifest3grenz(A2170-$K$3,$A$3,Param!$B$10,Param!$C$10,Param!$D$10,Param!$E$10,Param!$B$11,Param!$C$11,Param!$D$11,Param!$E$11))*100</f>
        <v>42</v>
      </c>
      <c r="U2170" s="3">
        <f>MAX(K2170-tarifest3($K$3,$A$3,Param!$B$10,Param!$C$10,Param!$D$10,Param!$E$10,Param!$B$11,Param!$C$11,Param!$D$11,Param!$E$11),0)</f>
        <v>80499</v>
      </c>
      <c r="V2170" s="3">
        <f t="shared" si="811"/>
        <v>37.268055555555556</v>
      </c>
      <c r="W2170" s="3">
        <f t="shared" si="812"/>
        <v>42</v>
      </c>
      <c r="X2170" s="3">
        <f>soli3grenz(K2170,$A$3,Param!$J$9,Param!$J$10,Param!$J$11)*100</f>
        <v>5.5</v>
      </c>
      <c r="Y2170" s="13">
        <f t="shared" si="799"/>
        <v>80499</v>
      </c>
      <c r="Z2170" s="3">
        <f t="shared" si="813"/>
        <v>37.268055555555556</v>
      </c>
      <c r="AA2170" s="13">
        <f t="shared" si="800"/>
        <v>42</v>
      </c>
      <c r="AB2170" s="13">
        <f t="shared" si="801"/>
        <v>-5360.0599999999977</v>
      </c>
      <c r="AC2170" s="13">
        <f t="shared" si="802"/>
        <v>-2.4815092592592549</v>
      </c>
      <c r="AD2170" s="13">
        <f t="shared" si="803"/>
        <v>-2.3099999999999952</v>
      </c>
      <c r="AE2170" s="3">
        <f t="shared" si="804"/>
        <v>0</v>
      </c>
      <c r="AF2170" s="13">
        <f t="shared" si="817"/>
        <v>5360.0599999999977</v>
      </c>
      <c r="AG2170" s="13">
        <f t="shared" si="814"/>
        <v>2.4815092592592549</v>
      </c>
      <c r="AH2170" s="13">
        <f t="shared" si="818"/>
        <v>2.4815092592592549</v>
      </c>
    </row>
    <row r="2171" spans="1:34" x14ac:dyDescent="0.2">
      <c r="A2171" s="8">
        <f t="shared" si="815"/>
        <v>216100</v>
      </c>
      <c r="B2171" s="9">
        <f t="shared" si="816"/>
        <v>216.1</v>
      </c>
      <c r="C2171" s="13">
        <f>tarifest3(A2171,$A$3,Param!$B$5,Param!$C$5,Param!$D$5,Param!$E$5,Param!$B$6,Param!$C$6,Param!$D$6,Param!$E$6)</f>
        <v>81425</v>
      </c>
      <c r="D2171" s="3">
        <f t="shared" si="805"/>
        <v>37.679315131883392</v>
      </c>
      <c r="E2171" s="3">
        <f>tarifest3grenz(A2171,$A$3,Param!$B$5,Param!$C$5,Param!$D$5,Param!$E$5,Param!$B$6,Param!$C$6,Param!$D$6,Param!$E$6)*100</f>
        <v>42</v>
      </c>
      <c r="F2171" s="13">
        <f>soli3(C2171,$A$3,Param!$J$4,Param!$J$5,Param!$J$6)</f>
        <v>4478.37</v>
      </c>
      <c r="G2171" s="3">
        <f>soli3grenz(C2171,$A$3,Param!$J$4,Param!$J$5,Param!$J$6)*100</f>
        <v>5.5</v>
      </c>
      <c r="H2171" s="13">
        <f t="shared" si="796"/>
        <v>85903.37</v>
      </c>
      <c r="I2171" s="3">
        <f t="shared" si="795"/>
        <v>39.751675150393332</v>
      </c>
      <c r="J2171" s="13">
        <f t="shared" si="797"/>
        <v>44.309999999999995</v>
      </c>
      <c r="K2171" s="13">
        <f>tarifest3(A2171,$A$3,Param!$B$10,Param!$C$10,Param!$D$10,Param!$E$10,Param!$B$11,Param!$C$11,Param!$D$11,Param!$E$11)</f>
        <v>85771</v>
      </c>
      <c r="L2171" s="3">
        <f t="shared" si="806"/>
        <v>39.690421101341968</v>
      </c>
      <c r="M2171" s="3">
        <f>tarifest3grenz(A2171,$A$3,Param!$B$10,Param!$C$10,Param!$D$10,Param!$E$10,Param!$B$11,Param!$C$11,Param!$D$11,Param!$E$11)*100</f>
        <v>42</v>
      </c>
      <c r="N2171" s="3">
        <f t="shared" si="807"/>
        <v>71371</v>
      </c>
      <c r="O2171" s="3">
        <f t="shared" si="808"/>
        <v>33.026839426191579</v>
      </c>
      <c r="P2171" s="13">
        <f t="shared" si="798"/>
        <v>151270</v>
      </c>
      <c r="Q2171" s="13">
        <f t="shared" si="809"/>
        <v>0</v>
      </c>
      <c r="R2171" s="13">
        <f>tarifest3(A2171-$K$3,$A$3,Param!$B$10,Param!$C$10,Param!$D$10,Param!$E$10,Param!$B$11,Param!$C$11,Param!$D$11,Param!$E$11)</f>
        <v>77131</v>
      </c>
      <c r="S2171" s="3">
        <f t="shared" si="810"/>
        <v>35.692272096251735</v>
      </c>
      <c r="T2171" s="3">
        <f>IF(A2171&lt;$K$3,$K$2,tarifest3grenz(A2171-$K$3,$A$3,Param!$B$10,Param!$C$10,Param!$D$10,Param!$E$10,Param!$B$11,Param!$C$11,Param!$D$11,Param!$E$11))*100</f>
        <v>42</v>
      </c>
      <c r="U2171" s="3">
        <f>MAX(K2171-tarifest3($K$3,$A$3,Param!$B$10,Param!$C$10,Param!$D$10,Param!$E$10,Param!$B$11,Param!$C$11,Param!$D$11,Param!$E$11),0)</f>
        <v>80541</v>
      </c>
      <c r="V2171" s="3">
        <f t="shared" si="811"/>
        <v>37.270245256825547</v>
      </c>
      <c r="W2171" s="3">
        <f t="shared" si="812"/>
        <v>42</v>
      </c>
      <c r="X2171" s="3">
        <f>soli3grenz(K2171,$A$3,Param!$J$9,Param!$J$10,Param!$J$11)*100</f>
        <v>5.5</v>
      </c>
      <c r="Y2171" s="13">
        <f t="shared" si="799"/>
        <v>80541</v>
      </c>
      <c r="Z2171" s="3">
        <f t="shared" si="813"/>
        <v>37.270245256825547</v>
      </c>
      <c r="AA2171" s="13">
        <f t="shared" si="800"/>
        <v>42</v>
      </c>
      <c r="AB2171" s="13">
        <f t="shared" si="801"/>
        <v>-5362.3699999999953</v>
      </c>
      <c r="AC2171" s="13">
        <f t="shared" si="802"/>
        <v>-2.4814298935677854</v>
      </c>
      <c r="AD2171" s="13">
        <f t="shared" si="803"/>
        <v>-2.3099999999999952</v>
      </c>
      <c r="AE2171" s="3">
        <f t="shared" si="804"/>
        <v>0</v>
      </c>
      <c r="AF2171" s="13">
        <f t="shared" si="817"/>
        <v>5362.3699999999953</v>
      </c>
      <c r="AG2171" s="13">
        <f t="shared" si="814"/>
        <v>2.4814298935677854</v>
      </c>
      <c r="AH2171" s="13">
        <f t="shared" si="818"/>
        <v>2.4814298935677854</v>
      </c>
    </row>
    <row r="2172" spans="1:34" x14ac:dyDescent="0.2">
      <c r="A2172" s="8">
        <f t="shared" si="815"/>
        <v>216200</v>
      </c>
      <c r="B2172" s="9">
        <f t="shared" si="816"/>
        <v>216.2</v>
      </c>
      <c r="C2172" s="13">
        <f>tarifest3(A2172,$A$3,Param!$B$5,Param!$C$5,Param!$D$5,Param!$E$5,Param!$B$6,Param!$C$6,Param!$D$6,Param!$E$6)</f>
        <v>81467</v>
      </c>
      <c r="D2172" s="3">
        <f t="shared" si="805"/>
        <v>37.681313598519885</v>
      </c>
      <c r="E2172" s="3">
        <f>tarifest3grenz(A2172,$A$3,Param!$B$5,Param!$C$5,Param!$D$5,Param!$E$5,Param!$B$6,Param!$C$6,Param!$D$6,Param!$E$6)*100</f>
        <v>42</v>
      </c>
      <c r="F2172" s="13">
        <f>soli3(C2172,$A$3,Param!$J$4,Param!$J$5,Param!$J$6)</f>
        <v>4480.68</v>
      </c>
      <c r="G2172" s="3">
        <f>soli3grenz(C2172,$A$3,Param!$J$4,Param!$J$5,Param!$J$6)*100</f>
        <v>5.5</v>
      </c>
      <c r="H2172" s="13">
        <f t="shared" si="796"/>
        <v>85947.68</v>
      </c>
      <c r="I2172" s="3">
        <f t="shared" si="795"/>
        <v>39.753783533765031</v>
      </c>
      <c r="J2172" s="13">
        <f t="shared" si="797"/>
        <v>44.309999999999995</v>
      </c>
      <c r="K2172" s="13">
        <f>tarifest3(A2172,$A$3,Param!$B$10,Param!$C$10,Param!$D$10,Param!$E$10,Param!$B$11,Param!$C$11,Param!$D$11,Param!$E$11)</f>
        <v>85813</v>
      </c>
      <c r="L2172" s="3">
        <f t="shared" si="806"/>
        <v>39.691489361702125</v>
      </c>
      <c r="M2172" s="3">
        <f>tarifest3grenz(A2172,$A$3,Param!$B$10,Param!$C$10,Param!$D$10,Param!$E$10,Param!$B$11,Param!$C$11,Param!$D$11,Param!$E$11)*100</f>
        <v>42</v>
      </c>
      <c r="N2172" s="3">
        <f t="shared" si="807"/>
        <v>71413</v>
      </c>
      <c r="O2172" s="3">
        <f t="shared" si="808"/>
        <v>33.030989824236819</v>
      </c>
      <c r="P2172" s="13">
        <f t="shared" si="798"/>
        <v>151340</v>
      </c>
      <c r="Q2172" s="13">
        <f t="shared" si="809"/>
        <v>0</v>
      </c>
      <c r="R2172" s="13">
        <f>tarifest3(A2172-$K$3,$A$3,Param!$B$10,Param!$C$10,Param!$D$10,Param!$E$10,Param!$B$11,Param!$C$11,Param!$D$11,Param!$E$11)</f>
        <v>77173</v>
      </c>
      <c r="S2172" s="3">
        <f t="shared" si="810"/>
        <v>35.695189639222939</v>
      </c>
      <c r="T2172" s="3">
        <f>IF(A2172&lt;$K$3,$K$2,tarifest3grenz(A2172-$K$3,$A$3,Param!$B$10,Param!$C$10,Param!$D$10,Param!$E$10,Param!$B$11,Param!$C$11,Param!$D$11,Param!$E$11))*100</f>
        <v>42</v>
      </c>
      <c r="U2172" s="3">
        <f>MAX(K2172-tarifest3($K$3,$A$3,Param!$B$10,Param!$C$10,Param!$D$10,Param!$E$10,Param!$B$11,Param!$C$11,Param!$D$11,Param!$E$11),0)</f>
        <v>80583</v>
      </c>
      <c r="V2172" s="3">
        <f t="shared" si="811"/>
        <v>37.272432932469933</v>
      </c>
      <c r="W2172" s="3">
        <f t="shared" si="812"/>
        <v>42</v>
      </c>
      <c r="X2172" s="3">
        <f>soli3grenz(K2172,$A$3,Param!$J$9,Param!$J$10,Param!$J$11)*100</f>
        <v>5.5</v>
      </c>
      <c r="Y2172" s="13">
        <f t="shared" si="799"/>
        <v>80583</v>
      </c>
      <c r="Z2172" s="3">
        <f t="shared" si="813"/>
        <v>37.272432932469933</v>
      </c>
      <c r="AA2172" s="13">
        <f t="shared" si="800"/>
        <v>42</v>
      </c>
      <c r="AB2172" s="13">
        <f t="shared" si="801"/>
        <v>-5364.679999999993</v>
      </c>
      <c r="AC2172" s="13">
        <f t="shared" si="802"/>
        <v>-2.4813506012950981</v>
      </c>
      <c r="AD2172" s="13">
        <f t="shared" si="803"/>
        <v>-2.3099999999999952</v>
      </c>
      <c r="AE2172" s="3">
        <f t="shared" si="804"/>
        <v>0</v>
      </c>
      <c r="AF2172" s="13">
        <f t="shared" si="817"/>
        <v>5364.679999999993</v>
      </c>
      <c r="AG2172" s="13">
        <f t="shared" si="814"/>
        <v>2.4813506012950981</v>
      </c>
      <c r="AH2172" s="13">
        <f t="shared" si="818"/>
        <v>2.4813506012950981</v>
      </c>
    </row>
    <row r="2173" spans="1:34" x14ac:dyDescent="0.2">
      <c r="A2173" s="8">
        <f t="shared" si="815"/>
        <v>216300</v>
      </c>
      <c r="B2173" s="9">
        <f t="shared" si="816"/>
        <v>216.3</v>
      </c>
      <c r="C2173" s="13">
        <f>tarifest3(A2173,$A$3,Param!$B$5,Param!$C$5,Param!$D$5,Param!$E$5,Param!$B$6,Param!$C$6,Param!$D$6,Param!$E$6)</f>
        <v>81509</v>
      </c>
      <c r="D2173" s="3">
        <f t="shared" si="805"/>
        <v>37.683310217290803</v>
      </c>
      <c r="E2173" s="3">
        <f>tarifest3grenz(A2173,$A$3,Param!$B$5,Param!$C$5,Param!$D$5,Param!$E$5,Param!$B$6,Param!$C$6,Param!$D$6,Param!$E$6)*100</f>
        <v>42</v>
      </c>
      <c r="F2173" s="13">
        <f>soli3(C2173,$A$3,Param!$J$4,Param!$J$5,Param!$J$6)</f>
        <v>4482.99</v>
      </c>
      <c r="G2173" s="3">
        <f>soli3grenz(C2173,$A$3,Param!$J$4,Param!$J$5,Param!$J$6)*100</f>
        <v>5.5</v>
      </c>
      <c r="H2173" s="13">
        <f t="shared" si="796"/>
        <v>85991.99</v>
      </c>
      <c r="I2173" s="3">
        <f t="shared" ref="I2173:I2236" si="819">IF($A2173=0,0,H2173/$A2173*100)</f>
        <v>39.755889967637543</v>
      </c>
      <c r="J2173" s="13">
        <f t="shared" si="797"/>
        <v>44.309999999999995</v>
      </c>
      <c r="K2173" s="13">
        <f>tarifest3(A2173,$A$3,Param!$B$10,Param!$C$10,Param!$D$10,Param!$E$10,Param!$B$11,Param!$C$11,Param!$D$11,Param!$E$11)</f>
        <v>85855</v>
      </c>
      <c r="L2173" s="3">
        <f t="shared" si="806"/>
        <v>39.692556634304204</v>
      </c>
      <c r="M2173" s="3">
        <f>tarifest3grenz(A2173,$A$3,Param!$B$10,Param!$C$10,Param!$D$10,Param!$E$10,Param!$B$11,Param!$C$11,Param!$D$11,Param!$E$11)*100</f>
        <v>42</v>
      </c>
      <c r="N2173" s="3">
        <f t="shared" si="807"/>
        <v>71455</v>
      </c>
      <c r="O2173" s="3">
        <f t="shared" si="808"/>
        <v>33.035136384650947</v>
      </c>
      <c r="P2173" s="13">
        <f t="shared" si="798"/>
        <v>151410</v>
      </c>
      <c r="Q2173" s="13">
        <f t="shared" si="809"/>
        <v>0</v>
      </c>
      <c r="R2173" s="13">
        <f>tarifest3(A2173-$K$3,$A$3,Param!$B$10,Param!$C$10,Param!$D$10,Param!$E$10,Param!$B$11,Param!$C$11,Param!$D$11,Param!$E$11)</f>
        <v>77215</v>
      </c>
      <c r="S2173" s="3">
        <f t="shared" si="810"/>
        <v>35.69810448451225</v>
      </c>
      <c r="T2173" s="3">
        <f>IF(A2173&lt;$K$3,$K$2,tarifest3grenz(A2173-$K$3,$A$3,Param!$B$10,Param!$C$10,Param!$D$10,Param!$E$10,Param!$B$11,Param!$C$11,Param!$D$11,Param!$E$11))*100</f>
        <v>42</v>
      </c>
      <c r="U2173" s="3">
        <f>MAX(K2173-tarifest3($K$3,$A$3,Param!$B$10,Param!$C$10,Param!$D$10,Param!$E$10,Param!$B$11,Param!$C$11,Param!$D$11,Param!$E$11),0)</f>
        <v>80625</v>
      </c>
      <c r="V2173" s="3">
        <f t="shared" si="811"/>
        <v>37.274618585298199</v>
      </c>
      <c r="W2173" s="3">
        <f t="shared" si="812"/>
        <v>42</v>
      </c>
      <c r="X2173" s="3">
        <f>soli3grenz(K2173,$A$3,Param!$J$9,Param!$J$10,Param!$J$11)*100</f>
        <v>5.5</v>
      </c>
      <c r="Y2173" s="13">
        <f t="shared" si="799"/>
        <v>80625</v>
      </c>
      <c r="Z2173" s="3">
        <f t="shared" si="813"/>
        <v>37.274618585298199</v>
      </c>
      <c r="AA2173" s="13">
        <f t="shared" si="800"/>
        <v>42</v>
      </c>
      <c r="AB2173" s="13">
        <f t="shared" si="801"/>
        <v>-5366.9900000000052</v>
      </c>
      <c r="AC2173" s="13">
        <f t="shared" si="802"/>
        <v>-2.4812713823393437</v>
      </c>
      <c r="AD2173" s="13">
        <f t="shared" si="803"/>
        <v>-2.3099999999999952</v>
      </c>
      <c r="AE2173" s="3">
        <f t="shared" si="804"/>
        <v>0</v>
      </c>
      <c r="AF2173" s="13">
        <f t="shared" si="817"/>
        <v>5366.9900000000052</v>
      </c>
      <c r="AG2173" s="13">
        <f t="shared" si="814"/>
        <v>2.4812713823393437</v>
      </c>
      <c r="AH2173" s="13">
        <f t="shared" si="818"/>
        <v>2.4812713823393437</v>
      </c>
    </row>
    <row r="2174" spans="1:34" x14ac:dyDescent="0.2">
      <c r="A2174" s="8">
        <f t="shared" si="815"/>
        <v>216400</v>
      </c>
      <c r="B2174" s="9">
        <f t="shared" si="816"/>
        <v>216.4</v>
      </c>
      <c r="C2174" s="13">
        <f>tarifest3(A2174,$A$3,Param!$B$5,Param!$C$5,Param!$D$5,Param!$E$5,Param!$B$6,Param!$C$6,Param!$D$6,Param!$E$6)</f>
        <v>81551</v>
      </c>
      <c r="D2174" s="3">
        <f t="shared" si="805"/>
        <v>37.685304990757857</v>
      </c>
      <c r="E2174" s="3">
        <f>tarifest3grenz(A2174,$A$3,Param!$B$5,Param!$C$5,Param!$D$5,Param!$E$5,Param!$B$6,Param!$C$6,Param!$D$6,Param!$E$6)*100</f>
        <v>42</v>
      </c>
      <c r="F2174" s="13">
        <f>soli3(C2174,$A$3,Param!$J$4,Param!$J$5,Param!$J$6)</f>
        <v>4485.3</v>
      </c>
      <c r="G2174" s="3">
        <f>soli3grenz(C2174,$A$3,Param!$J$4,Param!$J$5,Param!$J$6)*100</f>
        <v>5.5</v>
      </c>
      <c r="H2174" s="13">
        <f t="shared" si="796"/>
        <v>86036.3</v>
      </c>
      <c r="I2174" s="3">
        <f t="shared" si="819"/>
        <v>39.757994454713497</v>
      </c>
      <c r="J2174" s="13">
        <f t="shared" si="797"/>
        <v>44.309999999999995</v>
      </c>
      <c r="K2174" s="13">
        <f>tarifest3(A2174,$A$3,Param!$B$10,Param!$C$10,Param!$D$10,Param!$E$10,Param!$B$11,Param!$C$11,Param!$D$11,Param!$E$11)</f>
        <v>85897</v>
      </c>
      <c r="L2174" s="3">
        <f t="shared" si="806"/>
        <v>39.693622920517562</v>
      </c>
      <c r="M2174" s="3">
        <f>tarifest3grenz(A2174,$A$3,Param!$B$10,Param!$C$10,Param!$D$10,Param!$E$10,Param!$B$11,Param!$C$11,Param!$D$11,Param!$E$11)*100</f>
        <v>42</v>
      </c>
      <c r="N2174" s="3">
        <f t="shared" si="807"/>
        <v>71497</v>
      </c>
      <c r="O2174" s="3">
        <f t="shared" si="808"/>
        <v>33.039279112754159</v>
      </c>
      <c r="P2174" s="13">
        <f t="shared" si="798"/>
        <v>151480</v>
      </c>
      <c r="Q2174" s="13">
        <f t="shared" si="809"/>
        <v>0</v>
      </c>
      <c r="R2174" s="13">
        <f>tarifest3(A2174-$K$3,$A$3,Param!$B$10,Param!$C$10,Param!$D$10,Param!$E$10,Param!$B$11,Param!$C$11,Param!$D$11,Param!$E$11)</f>
        <v>77257</v>
      </c>
      <c r="S2174" s="3">
        <f t="shared" si="810"/>
        <v>35.701016635859517</v>
      </c>
      <c r="T2174" s="3">
        <f>IF(A2174&lt;$K$3,$K$2,tarifest3grenz(A2174-$K$3,$A$3,Param!$B$10,Param!$C$10,Param!$D$10,Param!$E$10,Param!$B$11,Param!$C$11,Param!$D$11,Param!$E$11))*100</f>
        <v>42</v>
      </c>
      <c r="U2174" s="3">
        <f>MAX(K2174-tarifest3($K$3,$A$3,Param!$B$10,Param!$C$10,Param!$D$10,Param!$E$10,Param!$B$11,Param!$C$11,Param!$D$11,Param!$E$11),0)</f>
        <v>80667</v>
      </c>
      <c r="V2174" s="3">
        <f t="shared" si="811"/>
        <v>37.276802218114604</v>
      </c>
      <c r="W2174" s="3">
        <f t="shared" si="812"/>
        <v>42</v>
      </c>
      <c r="X2174" s="3">
        <f>soli3grenz(K2174,$A$3,Param!$J$9,Param!$J$10,Param!$J$11)*100</f>
        <v>5.5</v>
      </c>
      <c r="Y2174" s="13">
        <f t="shared" si="799"/>
        <v>80667</v>
      </c>
      <c r="Z2174" s="3">
        <f t="shared" si="813"/>
        <v>37.276802218114604</v>
      </c>
      <c r="AA2174" s="13">
        <f t="shared" si="800"/>
        <v>42</v>
      </c>
      <c r="AB2174" s="13">
        <f t="shared" si="801"/>
        <v>-5369.3000000000029</v>
      </c>
      <c r="AC2174" s="13">
        <f t="shared" si="802"/>
        <v>-2.4811922365988934</v>
      </c>
      <c r="AD2174" s="13">
        <f t="shared" si="803"/>
        <v>-2.3099999999999952</v>
      </c>
      <c r="AE2174" s="3">
        <f t="shared" si="804"/>
        <v>0</v>
      </c>
      <c r="AF2174" s="13">
        <f t="shared" si="817"/>
        <v>5369.3000000000029</v>
      </c>
      <c r="AG2174" s="13">
        <f t="shared" si="814"/>
        <v>2.4811922365988934</v>
      </c>
      <c r="AH2174" s="13">
        <f t="shared" si="818"/>
        <v>2.4811922365988934</v>
      </c>
    </row>
    <row r="2175" spans="1:34" x14ac:dyDescent="0.2">
      <c r="A2175" s="8">
        <f t="shared" si="815"/>
        <v>216500</v>
      </c>
      <c r="B2175" s="9">
        <f t="shared" si="816"/>
        <v>216.5</v>
      </c>
      <c r="C2175" s="13">
        <f>tarifest3(A2175,$A$3,Param!$B$5,Param!$C$5,Param!$D$5,Param!$E$5,Param!$B$6,Param!$C$6,Param!$D$6,Param!$E$6)</f>
        <v>81593</v>
      </c>
      <c r="D2175" s="3">
        <f t="shared" si="805"/>
        <v>37.687297921478056</v>
      </c>
      <c r="E2175" s="3">
        <f>tarifest3grenz(A2175,$A$3,Param!$B$5,Param!$C$5,Param!$D$5,Param!$E$5,Param!$B$6,Param!$C$6,Param!$D$6,Param!$E$6)*100</f>
        <v>42</v>
      </c>
      <c r="F2175" s="13">
        <f>soli3(C2175,$A$3,Param!$J$4,Param!$J$5,Param!$J$6)</f>
        <v>4487.6099999999997</v>
      </c>
      <c r="G2175" s="3">
        <f>soli3grenz(C2175,$A$3,Param!$J$4,Param!$J$5,Param!$J$6)*100</f>
        <v>5.5</v>
      </c>
      <c r="H2175" s="13">
        <f t="shared" si="796"/>
        <v>86080.61</v>
      </c>
      <c r="I2175" s="3">
        <f t="shared" si="819"/>
        <v>39.760096997690532</v>
      </c>
      <c r="J2175" s="13">
        <f t="shared" si="797"/>
        <v>44.309999999999995</v>
      </c>
      <c r="K2175" s="13">
        <f>tarifest3(A2175,$A$3,Param!$B$10,Param!$C$10,Param!$D$10,Param!$E$10,Param!$B$11,Param!$C$11,Param!$D$11,Param!$E$11)</f>
        <v>85939</v>
      </c>
      <c r="L2175" s="3">
        <f t="shared" si="806"/>
        <v>39.694688221709008</v>
      </c>
      <c r="M2175" s="3">
        <f>tarifest3grenz(A2175,$A$3,Param!$B$10,Param!$C$10,Param!$D$10,Param!$E$10,Param!$B$11,Param!$C$11,Param!$D$11,Param!$E$11)*100</f>
        <v>42</v>
      </c>
      <c r="N2175" s="3">
        <f t="shared" si="807"/>
        <v>71539</v>
      </c>
      <c r="O2175" s="3">
        <f t="shared" si="808"/>
        <v>33.043418013856815</v>
      </c>
      <c r="P2175" s="13">
        <f t="shared" si="798"/>
        <v>151550</v>
      </c>
      <c r="Q2175" s="13">
        <f t="shared" si="809"/>
        <v>0</v>
      </c>
      <c r="R2175" s="13">
        <f>tarifest3(A2175-$K$3,$A$3,Param!$B$10,Param!$C$10,Param!$D$10,Param!$E$10,Param!$B$11,Param!$C$11,Param!$D$11,Param!$E$11)</f>
        <v>77299</v>
      </c>
      <c r="S2175" s="3">
        <f t="shared" si="810"/>
        <v>35.703926096997691</v>
      </c>
      <c r="T2175" s="3">
        <f>IF(A2175&lt;$K$3,$K$2,tarifest3grenz(A2175-$K$3,$A$3,Param!$B$10,Param!$C$10,Param!$D$10,Param!$E$10,Param!$B$11,Param!$C$11,Param!$D$11,Param!$E$11))*100</f>
        <v>42</v>
      </c>
      <c r="U2175" s="3">
        <f>MAX(K2175-tarifest3($K$3,$A$3,Param!$B$10,Param!$C$10,Param!$D$10,Param!$E$10,Param!$B$11,Param!$C$11,Param!$D$11,Param!$E$11),0)</f>
        <v>80709</v>
      </c>
      <c r="V2175" s="3">
        <f t="shared" si="811"/>
        <v>37.278983833718243</v>
      </c>
      <c r="W2175" s="3">
        <f t="shared" si="812"/>
        <v>42</v>
      </c>
      <c r="X2175" s="3">
        <f>soli3grenz(K2175,$A$3,Param!$J$9,Param!$J$10,Param!$J$11)*100</f>
        <v>5.5</v>
      </c>
      <c r="Y2175" s="13">
        <f t="shared" si="799"/>
        <v>80709</v>
      </c>
      <c r="Z2175" s="3">
        <f t="shared" si="813"/>
        <v>37.278983833718243</v>
      </c>
      <c r="AA2175" s="13">
        <f t="shared" si="800"/>
        <v>42</v>
      </c>
      <c r="AB2175" s="13">
        <f t="shared" si="801"/>
        <v>-5371.6100000000006</v>
      </c>
      <c r="AC2175" s="13">
        <f t="shared" si="802"/>
        <v>-2.4811131639722888</v>
      </c>
      <c r="AD2175" s="13">
        <f t="shared" si="803"/>
        <v>-2.3099999999999952</v>
      </c>
      <c r="AE2175" s="3">
        <f t="shared" si="804"/>
        <v>0</v>
      </c>
      <c r="AF2175" s="13">
        <f t="shared" si="817"/>
        <v>5371.6100000000006</v>
      </c>
      <c r="AG2175" s="13">
        <f t="shared" si="814"/>
        <v>2.4811131639722888</v>
      </c>
      <c r="AH2175" s="13">
        <f t="shared" si="818"/>
        <v>2.4811131639722888</v>
      </c>
    </row>
    <row r="2176" spans="1:34" x14ac:dyDescent="0.2">
      <c r="A2176" s="8">
        <f t="shared" si="815"/>
        <v>216600</v>
      </c>
      <c r="B2176" s="9">
        <f t="shared" si="816"/>
        <v>216.6</v>
      </c>
      <c r="C2176" s="13">
        <f>tarifest3(A2176,$A$3,Param!$B$5,Param!$C$5,Param!$D$5,Param!$E$5,Param!$B$6,Param!$C$6,Param!$D$6,Param!$E$6)</f>
        <v>81635</v>
      </c>
      <c r="D2176" s="3">
        <f t="shared" si="805"/>
        <v>37.689289012003698</v>
      </c>
      <c r="E2176" s="3">
        <f>tarifest3grenz(A2176,$A$3,Param!$B$5,Param!$C$5,Param!$D$5,Param!$E$5,Param!$B$6,Param!$C$6,Param!$D$6,Param!$E$6)*100</f>
        <v>42</v>
      </c>
      <c r="F2176" s="13">
        <f>soli3(C2176,$A$3,Param!$J$4,Param!$J$5,Param!$J$6)</f>
        <v>4489.92</v>
      </c>
      <c r="G2176" s="3">
        <f>soli3grenz(C2176,$A$3,Param!$J$4,Param!$J$5,Param!$J$6)*100</f>
        <v>5.5</v>
      </c>
      <c r="H2176" s="13">
        <f t="shared" si="796"/>
        <v>86124.92</v>
      </c>
      <c r="I2176" s="3">
        <f t="shared" si="819"/>
        <v>39.762197599261313</v>
      </c>
      <c r="J2176" s="13">
        <f t="shared" si="797"/>
        <v>44.309999999999995</v>
      </c>
      <c r="K2176" s="13">
        <f>tarifest3(A2176,$A$3,Param!$B$10,Param!$C$10,Param!$D$10,Param!$E$10,Param!$B$11,Param!$C$11,Param!$D$11,Param!$E$11)</f>
        <v>85981</v>
      </c>
      <c r="L2176" s="3">
        <f t="shared" si="806"/>
        <v>39.695752539242847</v>
      </c>
      <c r="M2176" s="3">
        <f>tarifest3grenz(A2176,$A$3,Param!$B$10,Param!$C$10,Param!$D$10,Param!$E$10,Param!$B$11,Param!$C$11,Param!$D$11,Param!$E$11)*100</f>
        <v>42</v>
      </c>
      <c r="N2176" s="3">
        <f t="shared" si="807"/>
        <v>71581</v>
      </c>
      <c r="O2176" s="3">
        <f t="shared" si="808"/>
        <v>33.047553093259467</v>
      </c>
      <c r="P2176" s="13">
        <f t="shared" si="798"/>
        <v>151620</v>
      </c>
      <c r="Q2176" s="13">
        <f t="shared" si="809"/>
        <v>0</v>
      </c>
      <c r="R2176" s="13">
        <f>tarifest3(A2176-$K$3,$A$3,Param!$B$10,Param!$C$10,Param!$D$10,Param!$E$10,Param!$B$11,Param!$C$11,Param!$D$11,Param!$E$11)</f>
        <v>77341</v>
      </c>
      <c r="S2176" s="3">
        <f t="shared" si="810"/>
        <v>35.706832871652814</v>
      </c>
      <c r="T2176" s="3">
        <f>IF(A2176&lt;$K$3,$K$2,tarifest3grenz(A2176-$K$3,$A$3,Param!$B$10,Param!$C$10,Param!$D$10,Param!$E$10,Param!$B$11,Param!$C$11,Param!$D$11,Param!$E$11))*100</f>
        <v>42</v>
      </c>
      <c r="U2176" s="3">
        <f>MAX(K2176-tarifest3($K$3,$A$3,Param!$B$10,Param!$C$10,Param!$D$10,Param!$E$10,Param!$B$11,Param!$C$11,Param!$D$11,Param!$E$11),0)</f>
        <v>80751</v>
      </c>
      <c r="V2176" s="3">
        <f t="shared" si="811"/>
        <v>37.28116343490305</v>
      </c>
      <c r="W2176" s="3">
        <f t="shared" si="812"/>
        <v>42</v>
      </c>
      <c r="X2176" s="3">
        <f>soli3grenz(K2176,$A$3,Param!$J$9,Param!$J$10,Param!$J$11)*100</f>
        <v>5.5</v>
      </c>
      <c r="Y2176" s="13">
        <f t="shared" si="799"/>
        <v>80751</v>
      </c>
      <c r="Z2176" s="3">
        <f t="shared" si="813"/>
        <v>37.28116343490305</v>
      </c>
      <c r="AA2176" s="13">
        <f t="shared" si="800"/>
        <v>42</v>
      </c>
      <c r="AB2176" s="13">
        <f t="shared" si="801"/>
        <v>-5373.9199999999983</v>
      </c>
      <c r="AC2176" s="13">
        <f t="shared" si="802"/>
        <v>-2.4810341643582632</v>
      </c>
      <c r="AD2176" s="13">
        <f t="shared" si="803"/>
        <v>-2.3099999999999952</v>
      </c>
      <c r="AE2176" s="3">
        <f t="shared" si="804"/>
        <v>0</v>
      </c>
      <c r="AF2176" s="13">
        <f t="shared" si="817"/>
        <v>5373.9199999999983</v>
      </c>
      <c r="AG2176" s="13">
        <f t="shared" si="814"/>
        <v>2.4810341643582632</v>
      </c>
      <c r="AH2176" s="13">
        <f t="shared" si="818"/>
        <v>2.4810341643582632</v>
      </c>
    </row>
    <row r="2177" spans="1:34" x14ac:dyDescent="0.2">
      <c r="A2177" s="8">
        <f t="shared" si="815"/>
        <v>216700</v>
      </c>
      <c r="B2177" s="9">
        <f t="shared" si="816"/>
        <v>216.7</v>
      </c>
      <c r="C2177" s="13">
        <f>tarifest3(A2177,$A$3,Param!$B$5,Param!$C$5,Param!$D$5,Param!$E$5,Param!$B$6,Param!$C$6,Param!$D$6,Param!$E$6)</f>
        <v>81677</v>
      </c>
      <c r="D2177" s="3">
        <f t="shared" si="805"/>
        <v>37.691278264882328</v>
      </c>
      <c r="E2177" s="3">
        <f>tarifest3grenz(A2177,$A$3,Param!$B$5,Param!$C$5,Param!$D$5,Param!$E$5,Param!$B$6,Param!$C$6,Param!$D$6,Param!$E$6)*100</f>
        <v>42</v>
      </c>
      <c r="F2177" s="13">
        <f>soli3(C2177,$A$3,Param!$J$4,Param!$J$5,Param!$J$6)</f>
        <v>4492.2299999999996</v>
      </c>
      <c r="G2177" s="3">
        <f>soli3grenz(C2177,$A$3,Param!$J$4,Param!$J$5,Param!$J$6)*100</f>
        <v>5.5</v>
      </c>
      <c r="H2177" s="13">
        <f t="shared" si="796"/>
        <v>86169.23</v>
      </c>
      <c r="I2177" s="3">
        <f t="shared" si="819"/>
        <v>39.764296262113518</v>
      </c>
      <c r="J2177" s="13">
        <f t="shared" si="797"/>
        <v>44.309999999999995</v>
      </c>
      <c r="K2177" s="13">
        <f>tarifest3(A2177,$A$3,Param!$B$10,Param!$C$10,Param!$D$10,Param!$E$10,Param!$B$11,Param!$C$11,Param!$D$11,Param!$E$11)</f>
        <v>86023</v>
      </c>
      <c r="L2177" s="3">
        <f t="shared" si="806"/>
        <v>39.696815874480848</v>
      </c>
      <c r="M2177" s="3">
        <f>tarifest3grenz(A2177,$A$3,Param!$B$10,Param!$C$10,Param!$D$10,Param!$E$10,Param!$B$11,Param!$C$11,Param!$D$11,Param!$E$11)*100</f>
        <v>42</v>
      </c>
      <c r="N2177" s="3">
        <f t="shared" si="807"/>
        <v>71623</v>
      </c>
      <c r="O2177" s="3">
        <f t="shared" si="808"/>
        <v>33.051684356252885</v>
      </c>
      <c r="P2177" s="13">
        <f t="shared" si="798"/>
        <v>151690</v>
      </c>
      <c r="Q2177" s="13">
        <f t="shared" si="809"/>
        <v>0</v>
      </c>
      <c r="R2177" s="13">
        <f>tarifest3(A2177-$K$3,$A$3,Param!$B$10,Param!$C$10,Param!$D$10,Param!$E$10,Param!$B$11,Param!$C$11,Param!$D$11,Param!$E$11)</f>
        <v>77383</v>
      </c>
      <c r="S2177" s="3">
        <f t="shared" si="810"/>
        <v>35.709736963544067</v>
      </c>
      <c r="T2177" s="3">
        <f>IF(A2177&lt;$K$3,$K$2,tarifest3grenz(A2177-$K$3,$A$3,Param!$B$10,Param!$C$10,Param!$D$10,Param!$E$10,Param!$B$11,Param!$C$11,Param!$D$11,Param!$E$11))*100</f>
        <v>42</v>
      </c>
      <c r="U2177" s="3">
        <f>MAX(K2177-tarifest3($K$3,$A$3,Param!$B$10,Param!$C$10,Param!$D$10,Param!$E$10,Param!$B$11,Param!$C$11,Param!$D$11,Param!$E$11),0)</f>
        <v>80793</v>
      </c>
      <c r="V2177" s="3">
        <f t="shared" si="811"/>
        <v>37.283341024457776</v>
      </c>
      <c r="W2177" s="3">
        <f t="shared" si="812"/>
        <v>42</v>
      </c>
      <c r="X2177" s="3">
        <f>soli3grenz(K2177,$A$3,Param!$J$9,Param!$J$10,Param!$J$11)*100</f>
        <v>5.5</v>
      </c>
      <c r="Y2177" s="13">
        <f t="shared" si="799"/>
        <v>80793</v>
      </c>
      <c r="Z2177" s="3">
        <f t="shared" si="813"/>
        <v>37.283341024457776</v>
      </c>
      <c r="AA2177" s="13">
        <f t="shared" si="800"/>
        <v>42</v>
      </c>
      <c r="AB2177" s="13">
        <f t="shared" si="801"/>
        <v>-5376.2299999999959</v>
      </c>
      <c r="AC2177" s="13">
        <f t="shared" si="802"/>
        <v>-2.480955237655742</v>
      </c>
      <c r="AD2177" s="13">
        <f t="shared" si="803"/>
        <v>-2.3099999999999952</v>
      </c>
      <c r="AE2177" s="3">
        <f t="shared" si="804"/>
        <v>0</v>
      </c>
      <c r="AF2177" s="13">
        <f t="shared" si="817"/>
        <v>5376.2299999999959</v>
      </c>
      <c r="AG2177" s="13">
        <f t="shared" si="814"/>
        <v>2.480955237655742</v>
      </c>
      <c r="AH2177" s="13">
        <f t="shared" si="818"/>
        <v>2.480955237655742</v>
      </c>
    </row>
    <row r="2178" spans="1:34" x14ac:dyDescent="0.2">
      <c r="A2178" s="8">
        <f t="shared" si="815"/>
        <v>216800</v>
      </c>
      <c r="B2178" s="9">
        <f t="shared" si="816"/>
        <v>216.8</v>
      </c>
      <c r="C2178" s="13">
        <f>tarifest3(A2178,$A$3,Param!$B$5,Param!$C$5,Param!$D$5,Param!$E$5,Param!$B$6,Param!$C$6,Param!$D$6,Param!$E$6)</f>
        <v>81719</v>
      </c>
      <c r="D2178" s="3">
        <f t="shared" si="805"/>
        <v>37.693265682656829</v>
      </c>
      <c r="E2178" s="3">
        <f>tarifest3grenz(A2178,$A$3,Param!$B$5,Param!$C$5,Param!$D$5,Param!$E$5,Param!$B$6,Param!$C$6,Param!$D$6,Param!$E$6)*100</f>
        <v>42</v>
      </c>
      <c r="F2178" s="13">
        <f>soli3(C2178,$A$3,Param!$J$4,Param!$J$5,Param!$J$6)</f>
        <v>4494.54</v>
      </c>
      <c r="G2178" s="3">
        <f>soli3grenz(C2178,$A$3,Param!$J$4,Param!$J$5,Param!$J$6)*100</f>
        <v>5.5</v>
      </c>
      <c r="H2178" s="13">
        <f t="shared" si="796"/>
        <v>86213.54</v>
      </c>
      <c r="I2178" s="3">
        <f t="shared" si="819"/>
        <v>39.766392988929887</v>
      </c>
      <c r="J2178" s="13">
        <f t="shared" si="797"/>
        <v>44.309999999999995</v>
      </c>
      <c r="K2178" s="13">
        <f>tarifest3(A2178,$A$3,Param!$B$10,Param!$C$10,Param!$D$10,Param!$E$10,Param!$B$11,Param!$C$11,Param!$D$11,Param!$E$11)</f>
        <v>86065</v>
      </c>
      <c r="L2178" s="3">
        <f t="shared" si="806"/>
        <v>39.697878228782287</v>
      </c>
      <c r="M2178" s="3">
        <f>tarifest3grenz(A2178,$A$3,Param!$B$10,Param!$C$10,Param!$D$10,Param!$E$10,Param!$B$11,Param!$C$11,Param!$D$11,Param!$E$11)*100</f>
        <v>42</v>
      </c>
      <c r="N2178" s="3">
        <f t="shared" si="807"/>
        <v>71665</v>
      </c>
      <c r="O2178" s="3">
        <f t="shared" si="808"/>
        <v>33.055811808118079</v>
      </c>
      <c r="P2178" s="13">
        <f t="shared" si="798"/>
        <v>151760</v>
      </c>
      <c r="Q2178" s="13">
        <f t="shared" si="809"/>
        <v>0</v>
      </c>
      <c r="R2178" s="13">
        <f>tarifest3(A2178-$K$3,$A$3,Param!$B$10,Param!$C$10,Param!$D$10,Param!$E$10,Param!$B$11,Param!$C$11,Param!$D$11,Param!$E$11)</f>
        <v>77425</v>
      </c>
      <c r="S2178" s="3">
        <f t="shared" si="810"/>
        <v>35.712638376383765</v>
      </c>
      <c r="T2178" s="3">
        <f>IF(A2178&lt;$K$3,$K$2,tarifest3grenz(A2178-$K$3,$A$3,Param!$B$10,Param!$C$10,Param!$D$10,Param!$E$10,Param!$B$11,Param!$C$11,Param!$D$11,Param!$E$11))*100</f>
        <v>42</v>
      </c>
      <c r="U2178" s="3">
        <f>MAX(K2178-tarifest3($K$3,$A$3,Param!$B$10,Param!$C$10,Param!$D$10,Param!$E$10,Param!$B$11,Param!$C$11,Param!$D$11,Param!$E$11),0)</f>
        <v>80835</v>
      </c>
      <c r="V2178" s="3">
        <f t="shared" si="811"/>
        <v>37.285516605166052</v>
      </c>
      <c r="W2178" s="3">
        <f t="shared" si="812"/>
        <v>42</v>
      </c>
      <c r="X2178" s="3">
        <f>soli3grenz(K2178,$A$3,Param!$J$9,Param!$J$10,Param!$J$11)*100</f>
        <v>5.5</v>
      </c>
      <c r="Y2178" s="13">
        <f t="shared" si="799"/>
        <v>80835</v>
      </c>
      <c r="Z2178" s="3">
        <f t="shared" si="813"/>
        <v>37.285516605166052</v>
      </c>
      <c r="AA2178" s="13">
        <f t="shared" si="800"/>
        <v>42</v>
      </c>
      <c r="AB2178" s="13">
        <f t="shared" si="801"/>
        <v>-5378.5399999999936</v>
      </c>
      <c r="AC2178" s="13">
        <f t="shared" si="802"/>
        <v>-2.4808763837638352</v>
      </c>
      <c r="AD2178" s="13">
        <f t="shared" si="803"/>
        <v>-2.3099999999999952</v>
      </c>
      <c r="AE2178" s="3">
        <f t="shared" si="804"/>
        <v>0</v>
      </c>
      <c r="AF2178" s="13">
        <f t="shared" si="817"/>
        <v>5378.5399999999936</v>
      </c>
      <c r="AG2178" s="13">
        <f t="shared" si="814"/>
        <v>2.4808763837638352</v>
      </c>
      <c r="AH2178" s="13">
        <f t="shared" si="818"/>
        <v>2.4808763837638352</v>
      </c>
    </row>
    <row r="2179" spans="1:34" x14ac:dyDescent="0.2">
      <c r="A2179" s="8">
        <f t="shared" si="815"/>
        <v>216900</v>
      </c>
      <c r="B2179" s="9">
        <f t="shared" si="816"/>
        <v>216.9</v>
      </c>
      <c r="C2179" s="13">
        <f>tarifest3(A2179,$A$3,Param!$B$5,Param!$C$5,Param!$D$5,Param!$E$5,Param!$B$6,Param!$C$6,Param!$D$6,Param!$E$6)</f>
        <v>81761</v>
      </c>
      <c r="D2179" s="3">
        <f t="shared" si="805"/>
        <v>37.695251267865373</v>
      </c>
      <c r="E2179" s="3">
        <f>tarifest3grenz(A2179,$A$3,Param!$B$5,Param!$C$5,Param!$D$5,Param!$E$5,Param!$B$6,Param!$C$6,Param!$D$6,Param!$E$6)*100</f>
        <v>42</v>
      </c>
      <c r="F2179" s="13">
        <f>soli3(C2179,$A$3,Param!$J$4,Param!$J$5,Param!$J$6)</f>
        <v>4496.8500000000004</v>
      </c>
      <c r="G2179" s="3">
        <f>soli3grenz(C2179,$A$3,Param!$J$4,Param!$J$5,Param!$J$6)*100</f>
        <v>5.5</v>
      </c>
      <c r="H2179" s="13">
        <f t="shared" si="796"/>
        <v>86257.85</v>
      </c>
      <c r="I2179" s="3">
        <f t="shared" si="819"/>
        <v>39.768487782388199</v>
      </c>
      <c r="J2179" s="13">
        <f t="shared" si="797"/>
        <v>44.309999999999995</v>
      </c>
      <c r="K2179" s="13">
        <f>tarifest3(A2179,$A$3,Param!$B$10,Param!$C$10,Param!$D$10,Param!$E$10,Param!$B$11,Param!$C$11,Param!$D$11,Param!$E$11)</f>
        <v>86107</v>
      </c>
      <c r="L2179" s="3">
        <f t="shared" si="806"/>
        <v>39.698939603503916</v>
      </c>
      <c r="M2179" s="3">
        <f>tarifest3grenz(A2179,$A$3,Param!$B$10,Param!$C$10,Param!$D$10,Param!$E$10,Param!$B$11,Param!$C$11,Param!$D$11,Param!$E$11)*100</f>
        <v>42</v>
      </c>
      <c r="N2179" s="3">
        <f t="shared" si="807"/>
        <v>71707</v>
      </c>
      <c r="O2179" s="3">
        <f t="shared" si="808"/>
        <v>33.059935454126325</v>
      </c>
      <c r="P2179" s="13">
        <f t="shared" si="798"/>
        <v>151830</v>
      </c>
      <c r="Q2179" s="13">
        <f t="shared" si="809"/>
        <v>0</v>
      </c>
      <c r="R2179" s="13">
        <f>tarifest3(A2179-$K$3,$A$3,Param!$B$10,Param!$C$10,Param!$D$10,Param!$E$10,Param!$B$11,Param!$C$11,Param!$D$11,Param!$E$11)</f>
        <v>77467</v>
      </c>
      <c r="S2179" s="3">
        <f t="shared" si="810"/>
        <v>35.71553711387736</v>
      </c>
      <c r="T2179" s="3">
        <f>IF(A2179&lt;$K$3,$K$2,tarifest3grenz(A2179-$K$3,$A$3,Param!$B$10,Param!$C$10,Param!$D$10,Param!$E$10,Param!$B$11,Param!$C$11,Param!$D$11,Param!$E$11))*100</f>
        <v>42</v>
      </c>
      <c r="U2179" s="3">
        <f>MAX(K2179-tarifest3($K$3,$A$3,Param!$B$10,Param!$C$10,Param!$D$10,Param!$E$10,Param!$B$11,Param!$C$11,Param!$D$11,Param!$E$11),0)</f>
        <v>80877</v>
      </c>
      <c r="V2179" s="3">
        <f t="shared" si="811"/>
        <v>37.287690179806361</v>
      </c>
      <c r="W2179" s="3">
        <f t="shared" si="812"/>
        <v>42</v>
      </c>
      <c r="X2179" s="3">
        <f>soli3grenz(K2179,$A$3,Param!$J$9,Param!$J$10,Param!$J$11)*100</f>
        <v>5.5</v>
      </c>
      <c r="Y2179" s="13">
        <f t="shared" si="799"/>
        <v>80877</v>
      </c>
      <c r="Z2179" s="3">
        <f t="shared" si="813"/>
        <v>37.287690179806361</v>
      </c>
      <c r="AA2179" s="13">
        <f t="shared" si="800"/>
        <v>42</v>
      </c>
      <c r="AB2179" s="13">
        <f t="shared" si="801"/>
        <v>-5380.8500000000058</v>
      </c>
      <c r="AC2179" s="13">
        <f t="shared" si="802"/>
        <v>-2.4807976025818377</v>
      </c>
      <c r="AD2179" s="13">
        <f t="shared" si="803"/>
        <v>-2.3099999999999952</v>
      </c>
      <c r="AE2179" s="3">
        <f t="shared" si="804"/>
        <v>0</v>
      </c>
      <c r="AF2179" s="13">
        <f t="shared" si="817"/>
        <v>5380.8500000000058</v>
      </c>
      <c r="AG2179" s="13">
        <f t="shared" si="814"/>
        <v>2.4807976025818377</v>
      </c>
      <c r="AH2179" s="13">
        <f t="shared" si="818"/>
        <v>2.4807976025818377</v>
      </c>
    </row>
    <row r="2180" spans="1:34" x14ac:dyDescent="0.2">
      <c r="A2180" s="8">
        <f t="shared" si="815"/>
        <v>217000</v>
      </c>
      <c r="B2180" s="9">
        <f t="shared" si="816"/>
        <v>217</v>
      </c>
      <c r="C2180" s="13">
        <f>tarifest3(A2180,$A$3,Param!$B$5,Param!$C$5,Param!$D$5,Param!$E$5,Param!$B$6,Param!$C$6,Param!$D$6,Param!$E$6)</f>
        <v>81803</v>
      </c>
      <c r="D2180" s="3">
        <f t="shared" si="805"/>
        <v>37.697235023041472</v>
      </c>
      <c r="E2180" s="3">
        <f>tarifest3grenz(A2180,$A$3,Param!$B$5,Param!$C$5,Param!$D$5,Param!$E$5,Param!$B$6,Param!$C$6,Param!$D$6,Param!$E$6)*100</f>
        <v>42</v>
      </c>
      <c r="F2180" s="13">
        <f>soli3(C2180,$A$3,Param!$J$4,Param!$J$5,Param!$J$6)</f>
        <v>4499.16</v>
      </c>
      <c r="G2180" s="3">
        <f>soli3grenz(C2180,$A$3,Param!$J$4,Param!$J$5,Param!$J$6)*100</f>
        <v>5.5</v>
      </c>
      <c r="H2180" s="13">
        <f t="shared" si="796"/>
        <v>86302.16</v>
      </c>
      <c r="I2180" s="3">
        <f t="shared" si="819"/>
        <v>39.770580645161289</v>
      </c>
      <c r="J2180" s="13">
        <f t="shared" si="797"/>
        <v>44.309999999999995</v>
      </c>
      <c r="K2180" s="13">
        <f>tarifest3(A2180,$A$3,Param!$B$10,Param!$C$10,Param!$D$10,Param!$E$10,Param!$B$11,Param!$C$11,Param!$D$11,Param!$E$11)</f>
        <v>86149</v>
      </c>
      <c r="L2180" s="3">
        <f t="shared" si="806"/>
        <v>39.700000000000003</v>
      </c>
      <c r="M2180" s="3">
        <f>tarifest3grenz(A2180,$A$3,Param!$B$10,Param!$C$10,Param!$D$10,Param!$E$10,Param!$B$11,Param!$C$11,Param!$D$11,Param!$E$11)*100</f>
        <v>42</v>
      </c>
      <c r="N2180" s="3">
        <f t="shared" si="807"/>
        <v>71749</v>
      </c>
      <c r="O2180" s="3">
        <f t="shared" si="808"/>
        <v>33.06405529953917</v>
      </c>
      <c r="P2180" s="13">
        <f t="shared" si="798"/>
        <v>151900</v>
      </c>
      <c r="Q2180" s="13">
        <f t="shared" si="809"/>
        <v>0</v>
      </c>
      <c r="R2180" s="13">
        <f>tarifest3(A2180-$K$3,$A$3,Param!$B$10,Param!$C$10,Param!$D$10,Param!$E$10,Param!$B$11,Param!$C$11,Param!$D$11,Param!$E$11)</f>
        <v>77509</v>
      </c>
      <c r="S2180" s="3">
        <f t="shared" si="810"/>
        <v>35.718433179723505</v>
      </c>
      <c r="T2180" s="3">
        <f>IF(A2180&lt;$K$3,$K$2,tarifest3grenz(A2180-$K$3,$A$3,Param!$B$10,Param!$C$10,Param!$D$10,Param!$E$10,Param!$B$11,Param!$C$11,Param!$D$11,Param!$E$11))*100</f>
        <v>42</v>
      </c>
      <c r="U2180" s="3">
        <f>MAX(K2180-tarifest3($K$3,$A$3,Param!$B$10,Param!$C$10,Param!$D$10,Param!$E$10,Param!$B$11,Param!$C$11,Param!$D$11,Param!$E$11),0)</f>
        <v>80919</v>
      </c>
      <c r="V2180" s="3">
        <f t="shared" si="811"/>
        <v>37.289861751152074</v>
      </c>
      <c r="W2180" s="3">
        <f t="shared" si="812"/>
        <v>42</v>
      </c>
      <c r="X2180" s="3">
        <f>soli3grenz(K2180,$A$3,Param!$J$9,Param!$J$10,Param!$J$11)*100</f>
        <v>5.5</v>
      </c>
      <c r="Y2180" s="13">
        <f t="shared" si="799"/>
        <v>80919</v>
      </c>
      <c r="Z2180" s="3">
        <f t="shared" si="813"/>
        <v>37.289861751152074</v>
      </c>
      <c r="AA2180" s="13">
        <f t="shared" si="800"/>
        <v>42</v>
      </c>
      <c r="AB2180" s="13">
        <f t="shared" si="801"/>
        <v>-5383.1600000000035</v>
      </c>
      <c r="AC2180" s="13">
        <f t="shared" si="802"/>
        <v>-2.4807188940092146</v>
      </c>
      <c r="AD2180" s="13">
        <f t="shared" si="803"/>
        <v>-2.3099999999999952</v>
      </c>
      <c r="AE2180" s="3">
        <f t="shared" si="804"/>
        <v>0</v>
      </c>
      <c r="AF2180" s="13">
        <f t="shared" si="817"/>
        <v>5383.1600000000035</v>
      </c>
      <c r="AG2180" s="13">
        <f t="shared" si="814"/>
        <v>2.4807188940092146</v>
      </c>
      <c r="AH2180" s="13">
        <f t="shared" si="818"/>
        <v>2.4807188940092146</v>
      </c>
    </row>
    <row r="2181" spans="1:34" x14ac:dyDescent="0.2">
      <c r="A2181" s="8">
        <f t="shared" si="815"/>
        <v>217100</v>
      </c>
      <c r="B2181" s="9">
        <f t="shared" si="816"/>
        <v>217.1</v>
      </c>
      <c r="C2181" s="13">
        <f>tarifest3(A2181,$A$3,Param!$B$5,Param!$C$5,Param!$D$5,Param!$E$5,Param!$B$6,Param!$C$6,Param!$D$6,Param!$E$6)</f>
        <v>81845</v>
      </c>
      <c r="D2181" s="3">
        <f t="shared" si="805"/>
        <v>37.699216950713954</v>
      </c>
      <c r="E2181" s="3">
        <f>tarifest3grenz(A2181,$A$3,Param!$B$5,Param!$C$5,Param!$D$5,Param!$E$5,Param!$B$6,Param!$C$6,Param!$D$6,Param!$E$6)*100</f>
        <v>42</v>
      </c>
      <c r="F2181" s="13">
        <f>soli3(C2181,$A$3,Param!$J$4,Param!$J$5,Param!$J$6)</f>
        <v>4501.47</v>
      </c>
      <c r="G2181" s="3">
        <f>soli3grenz(C2181,$A$3,Param!$J$4,Param!$J$5,Param!$J$6)*100</f>
        <v>5.5</v>
      </c>
      <c r="H2181" s="13">
        <f t="shared" si="796"/>
        <v>86346.47</v>
      </c>
      <c r="I2181" s="3">
        <f t="shared" si="819"/>
        <v>39.772671579917088</v>
      </c>
      <c r="J2181" s="13">
        <f t="shared" si="797"/>
        <v>44.309999999999995</v>
      </c>
      <c r="K2181" s="13">
        <f>tarifest3(A2181,$A$3,Param!$B$10,Param!$C$10,Param!$D$10,Param!$E$10,Param!$B$11,Param!$C$11,Param!$D$11,Param!$E$11)</f>
        <v>86191</v>
      </c>
      <c r="L2181" s="3">
        <f t="shared" si="806"/>
        <v>39.70105941962229</v>
      </c>
      <c r="M2181" s="3">
        <f>tarifest3grenz(A2181,$A$3,Param!$B$10,Param!$C$10,Param!$D$10,Param!$E$10,Param!$B$11,Param!$C$11,Param!$D$11,Param!$E$11)*100</f>
        <v>42</v>
      </c>
      <c r="N2181" s="3">
        <f t="shared" si="807"/>
        <v>71791</v>
      </c>
      <c r="O2181" s="3">
        <f t="shared" si="808"/>
        <v>33.068171349608477</v>
      </c>
      <c r="P2181" s="13">
        <f t="shared" si="798"/>
        <v>151970</v>
      </c>
      <c r="Q2181" s="13">
        <f t="shared" si="809"/>
        <v>0</v>
      </c>
      <c r="R2181" s="13">
        <f>tarifest3(A2181-$K$3,$A$3,Param!$B$10,Param!$C$10,Param!$D$10,Param!$E$10,Param!$B$11,Param!$C$11,Param!$D$11,Param!$E$11)</f>
        <v>77551</v>
      </c>
      <c r="S2181" s="3">
        <f t="shared" si="810"/>
        <v>35.721326577614008</v>
      </c>
      <c r="T2181" s="3">
        <f>IF(A2181&lt;$K$3,$K$2,tarifest3grenz(A2181-$K$3,$A$3,Param!$B$10,Param!$C$10,Param!$D$10,Param!$E$10,Param!$B$11,Param!$C$11,Param!$D$11,Param!$E$11))*100</f>
        <v>42</v>
      </c>
      <c r="U2181" s="3">
        <f>MAX(K2181-tarifest3($K$3,$A$3,Param!$B$10,Param!$C$10,Param!$D$10,Param!$E$10,Param!$B$11,Param!$C$11,Param!$D$11,Param!$E$11),0)</f>
        <v>80961</v>
      </c>
      <c r="V2181" s="3">
        <f t="shared" si="811"/>
        <v>37.292031321971443</v>
      </c>
      <c r="W2181" s="3">
        <f t="shared" si="812"/>
        <v>42</v>
      </c>
      <c r="X2181" s="3">
        <f>soli3grenz(K2181,$A$3,Param!$J$9,Param!$J$10,Param!$J$11)*100</f>
        <v>5.5</v>
      </c>
      <c r="Y2181" s="13">
        <f t="shared" si="799"/>
        <v>80961</v>
      </c>
      <c r="Z2181" s="3">
        <f t="shared" si="813"/>
        <v>37.292031321971443</v>
      </c>
      <c r="AA2181" s="13">
        <f t="shared" si="800"/>
        <v>42</v>
      </c>
      <c r="AB2181" s="13">
        <f t="shared" si="801"/>
        <v>-5385.4700000000012</v>
      </c>
      <c r="AC2181" s="13">
        <f t="shared" si="802"/>
        <v>-2.4806402579456446</v>
      </c>
      <c r="AD2181" s="13">
        <f t="shared" si="803"/>
        <v>-2.3099999999999952</v>
      </c>
      <c r="AE2181" s="3">
        <f t="shared" si="804"/>
        <v>0</v>
      </c>
      <c r="AF2181" s="13">
        <f t="shared" si="817"/>
        <v>5385.4700000000012</v>
      </c>
      <c r="AG2181" s="13">
        <f t="shared" si="814"/>
        <v>2.4806402579456446</v>
      </c>
      <c r="AH2181" s="13">
        <f t="shared" si="818"/>
        <v>2.4806402579456446</v>
      </c>
    </row>
    <row r="2182" spans="1:34" x14ac:dyDescent="0.2">
      <c r="A2182" s="8">
        <f t="shared" si="815"/>
        <v>217200</v>
      </c>
      <c r="B2182" s="9">
        <f t="shared" si="816"/>
        <v>217.2</v>
      </c>
      <c r="C2182" s="13">
        <f>tarifest3(A2182,$A$3,Param!$B$5,Param!$C$5,Param!$D$5,Param!$E$5,Param!$B$6,Param!$C$6,Param!$D$6,Param!$E$6)</f>
        <v>81887</v>
      </c>
      <c r="D2182" s="3">
        <f t="shared" si="805"/>
        <v>37.701197053407</v>
      </c>
      <c r="E2182" s="3">
        <f>tarifest3grenz(A2182,$A$3,Param!$B$5,Param!$C$5,Param!$D$5,Param!$E$5,Param!$B$6,Param!$C$6,Param!$D$6,Param!$E$6)*100</f>
        <v>42</v>
      </c>
      <c r="F2182" s="13">
        <f>soli3(C2182,$A$3,Param!$J$4,Param!$J$5,Param!$J$6)</f>
        <v>4503.78</v>
      </c>
      <c r="G2182" s="3">
        <f>soli3grenz(C2182,$A$3,Param!$J$4,Param!$J$5,Param!$J$6)*100</f>
        <v>5.5</v>
      </c>
      <c r="H2182" s="13">
        <f t="shared" si="796"/>
        <v>86390.78</v>
      </c>
      <c r="I2182" s="3">
        <f t="shared" si="819"/>
        <v>39.774760589318596</v>
      </c>
      <c r="J2182" s="13">
        <f t="shared" si="797"/>
        <v>44.309999999999995</v>
      </c>
      <c r="K2182" s="13">
        <f>tarifest3(A2182,$A$3,Param!$B$10,Param!$C$10,Param!$D$10,Param!$E$10,Param!$B$11,Param!$C$11,Param!$D$11,Param!$E$11)</f>
        <v>86233</v>
      </c>
      <c r="L2182" s="3">
        <f t="shared" si="806"/>
        <v>39.702117863720069</v>
      </c>
      <c r="M2182" s="3">
        <f>tarifest3grenz(A2182,$A$3,Param!$B$10,Param!$C$10,Param!$D$10,Param!$E$10,Param!$B$11,Param!$C$11,Param!$D$11,Param!$E$11)*100</f>
        <v>42</v>
      </c>
      <c r="N2182" s="3">
        <f t="shared" si="807"/>
        <v>71833</v>
      </c>
      <c r="O2182" s="3">
        <f t="shared" si="808"/>
        <v>33.072283609576424</v>
      </c>
      <c r="P2182" s="13">
        <f t="shared" si="798"/>
        <v>152040</v>
      </c>
      <c r="Q2182" s="13">
        <f t="shared" si="809"/>
        <v>0</v>
      </c>
      <c r="R2182" s="13">
        <f>tarifest3(A2182-$K$3,$A$3,Param!$B$10,Param!$C$10,Param!$D$10,Param!$E$10,Param!$B$11,Param!$C$11,Param!$D$11,Param!$E$11)</f>
        <v>77593</v>
      </c>
      <c r="S2182" s="3">
        <f t="shared" si="810"/>
        <v>35.724217311233886</v>
      </c>
      <c r="T2182" s="3">
        <f>IF(A2182&lt;$K$3,$K$2,tarifest3grenz(A2182-$K$3,$A$3,Param!$B$10,Param!$C$10,Param!$D$10,Param!$E$10,Param!$B$11,Param!$C$11,Param!$D$11,Param!$E$11))*100</f>
        <v>42</v>
      </c>
      <c r="U2182" s="3">
        <f>MAX(K2182-tarifest3($K$3,$A$3,Param!$B$10,Param!$C$10,Param!$D$10,Param!$E$10,Param!$B$11,Param!$C$11,Param!$D$11,Param!$E$11),0)</f>
        <v>81003</v>
      </c>
      <c r="V2182" s="3">
        <f t="shared" si="811"/>
        <v>37.294198895027627</v>
      </c>
      <c r="W2182" s="3">
        <f t="shared" si="812"/>
        <v>42</v>
      </c>
      <c r="X2182" s="3">
        <f>soli3grenz(K2182,$A$3,Param!$J$9,Param!$J$10,Param!$J$11)*100</f>
        <v>5.5</v>
      </c>
      <c r="Y2182" s="13">
        <f t="shared" si="799"/>
        <v>81003</v>
      </c>
      <c r="Z2182" s="3">
        <f t="shared" si="813"/>
        <v>37.294198895027627</v>
      </c>
      <c r="AA2182" s="13">
        <f t="shared" si="800"/>
        <v>42</v>
      </c>
      <c r="AB2182" s="13">
        <f t="shared" si="801"/>
        <v>-5387.7799999999988</v>
      </c>
      <c r="AC2182" s="13">
        <f t="shared" si="802"/>
        <v>-2.4805616942909694</v>
      </c>
      <c r="AD2182" s="13">
        <f t="shared" si="803"/>
        <v>-2.3099999999999952</v>
      </c>
      <c r="AE2182" s="3">
        <f t="shared" si="804"/>
        <v>0</v>
      </c>
      <c r="AF2182" s="13">
        <f t="shared" si="817"/>
        <v>5387.7799999999988</v>
      </c>
      <c r="AG2182" s="13">
        <f t="shared" si="814"/>
        <v>2.4805616942909694</v>
      </c>
      <c r="AH2182" s="13">
        <f t="shared" si="818"/>
        <v>2.4805616942909694</v>
      </c>
    </row>
    <row r="2183" spans="1:34" x14ac:dyDescent="0.2">
      <c r="A2183" s="8">
        <f t="shared" si="815"/>
        <v>217300</v>
      </c>
      <c r="B2183" s="9">
        <f t="shared" si="816"/>
        <v>217.3</v>
      </c>
      <c r="C2183" s="13">
        <f>tarifest3(A2183,$A$3,Param!$B$5,Param!$C$5,Param!$D$5,Param!$E$5,Param!$B$6,Param!$C$6,Param!$D$6,Param!$E$6)</f>
        <v>81929</v>
      </c>
      <c r="D2183" s="3">
        <f t="shared" si="805"/>
        <v>37.703175333640125</v>
      </c>
      <c r="E2183" s="3">
        <f>tarifest3grenz(A2183,$A$3,Param!$B$5,Param!$C$5,Param!$D$5,Param!$E$5,Param!$B$6,Param!$C$6,Param!$D$6,Param!$E$6)*100</f>
        <v>42</v>
      </c>
      <c r="F2183" s="13">
        <f>soli3(C2183,$A$3,Param!$J$4,Param!$J$5,Param!$J$6)</f>
        <v>4506.09</v>
      </c>
      <c r="G2183" s="3">
        <f>soli3grenz(C2183,$A$3,Param!$J$4,Param!$J$5,Param!$J$6)*100</f>
        <v>5.5</v>
      </c>
      <c r="H2183" s="13">
        <f t="shared" si="796"/>
        <v>86435.09</v>
      </c>
      <c r="I2183" s="3">
        <f t="shared" si="819"/>
        <v>39.776847676023927</v>
      </c>
      <c r="J2183" s="13">
        <f t="shared" si="797"/>
        <v>44.309999999999995</v>
      </c>
      <c r="K2183" s="13">
        <f>tarifest3(A2183,$A$3,Param!$B$10,Param!$C$10,Param!$D$10,Param!$E$10,Param!$B$11,Param!$C$11,Param!$D$11,Param!$E$11)</f>
        <v>86275</v>
      </c>
      <c r="L2183" s="3">
        <f t="shared" si="806"/>
        <v>39.703175333640125</v>
      </c>
      <c r="M2183" s="3">
        <f>tarifest3grenz(A2183,$A$3,Param!$B$10,Param!$C$10,Param!$D$10,Param!$E$10,Param!$B$11,Param!$C$11,Param!$D$11,Param!$E$11)*100</f>
        <v>42</v>
      </c>
      <c r="N2183" s="3">
        <f t="shared" si="807"/>
        <v>71875</v>
      </c>
      <c r="O2183" s="3">
        <f t="shared" si="808"/>
        <v>33.076392084675568</v>
      </c>
      <c r="P2183" s="13">
        <f t="shared" si="798"/>
        <v>152110</v>
      </c>
      <c r="Q2183" s="13">
        <f t="shared" si="809"/>
        <v>0</v>
      </c>
      <c r="R2183" s="13">
        <f>tarifest3(A2183-$K$3,$A$3,Param!$B$10,Param!$C$10,Param!$D$10,Param!$E$10,Param!$B$11,Param!$C$11,Param!$D$11,Param!$E$11)</f>
        <v>77635</v>
      </c>
      <c r="S2183" s="3">
        <f t="shared" si="810"/>
        <v>35.727105384261385</v>
      </c>
      <c r="T2183" s="3">
        <f>IF(A2183&lt;$K$3,$K$2,tarifest3grenz(A2183-$K$3,$A$3,Param!$B$10,Param!$C$10,Param!$D$10,Param!$E$10,Param!$B$11,Param!$C$11,Param!$D$11,Param!$E$11))*100</f>
        <v>42</v>
      </c>
      <c r="U2183" s="3">
        <f>MAX(K2183-tarifest3($K$3,$A$3,Param!$B$10,Param!$C$10,Param!$D$10,Param!$E$10,Param!$B$11,Param!$C$11,Param!$D$11,Param!$E$11),0)</f>
        <v>81045</v>
      </c>
      <c r="V2183" s="3">
        <f t="shared" si="811"/>
        <v>37.29636447307869</v>
      </c>
      <c r="W2183" s="3">
        <f t="shared" si="812"/>
        <v>42</v>
      </c>
      <c r="X2183" s="3">
        <f>soli3grenz(K2183,$A$3,Param!$J$9,Param!$J$10,Param!$J$11)*100</f>
        <v>5.5</v>
      </c>
      <c r="Y2183" s="13">
        <f t="shared" si="799"/>
        <v>81045</v>
      </c>
      <c r="Z2183" s="3">
        <f t="shared" si="813"/>
        <v>37.29636447307869</v>
      </c>
      <c r="AA2183" s="13">
        <f t="shared" si="800"/>
        <v>42</v>
      </c>
      <c r="AB2183" s="13">
        <f t="shared" si="801"/>
        <v>-5390.0899999999965</v>
      </c>
      <c r="AC2183" s="13">
        <f t="shared" si="802"/>
        <v>-2.4804832029452371</v>
      </c>
      <c r="AD2183" s="13">
        <f t="shared" si="803"/>
        <v>-2.3099999999999952</v>
      </c>
      <c r="AE2183" s="3">
        <f t="shared" si="804"/>
        <v>0</v>
      </c>
      <c r="AF2183" s="13">
        <f t="shared" si="817"/>
        <v>5390.0899999999965</v>
      </c>
      <c r="AG2183" s="13">
        <f t="shared" si="814"/>
        <v>2.4804832029452371</v>
      </c>
      <c r="AH2183" s="13">
        <f t="shared" si="818"/>
        <v>2.4804832029452371</v>
      </c>
    </row>
    <row r="2184" spans="1:34" x14ac:dyDescent="0.2">
      <c r="A2184" s="8">
        <f t="shared" si="815"/>
        <v>217400</v>
      </c>
      <c r="B2184" s="9">
        <f t="shared" si="816"/>
        <v>217.4</v>
      </c>
      <c r="C2184" s="13">
        <f>tarifest3(A2184,$A$3,Param!$B$5,Param!$C$5,Param!$D$5,Param!$E$5,Param!$B$6,Param!$C$6,Param!$D$6,Param!$E$6)</f>
        <v>81971</v>
      </c>
      <c r="D2184" s="3">
        <f t="shared" si="805"/>
        <v>37.705151793928245</v>
      </c>
      <c r="E2184" s="3">
        <f>tarifest3grenz(A2184,$A$3,Param!$B$5,Param!$C$5,Param!$D$5,Param!$E$5,Param!$B$6,Param!$C$6,Param!$D$6,Param!$E$6)*100</f>
        <v>42</v>
      </c>
      <c r="F2184" s="13">
        <f>soli3(C2184,$A$3,Param!$J$4,Param!$J$5,Param!$J$6)</f>
        <v>4508.3999999999996</v>
      </c>
      <c r="G2184" s="3">
        <f>soli3grenz(C2184,$A$3,Param!$J$4,Param!$J$5,Param!$J$6)*100</f>
        <v>5.5</v>
      </c>
      <c r="H2184" s="13">
        <f t="shared" si="796"/>
        <v>86479.4</v>
      </c>
      <c r="I2184" s="3">
        <f t="shared" si="819"/>
        <v>39.778932842686288</v>
      </c>
      <c r="J2184" s="13">
        <f t="shared" si="797"/>
        <v>44.309999999999995</v>
      </c>
      <c r="K2184" s="13">
        <f>tarifest3(A2184,$A$3,Param!$B$10,Param!$C$10,Param!$D$10,Param!$E$10,Param!$B$11,Param!$C$11,Param!$D$11,Param!$E$11)</f>
        <v>86317</v>
      </c>
      <c r="L2184" s="3">
        <f t="shared" si="806"/>
        <v>39.704231830726769</v>
      </c>
      <c r="M2184" s="3">
        <f>tarifest3grenz(A2184,$A$3,Param!$B$10,Param!$C$10,Param!$D$10,Param!$E$10,Param!$B$11,Param!$C$11,Param!$D$11,Param!$E$11)*100</f>
        <v>42</v>
      </c>
      <c r="N2184" s="3">
        <f t="shared" si="807"/>
        <v>71917</v>
      </c>
      <c r="O2184" s="3">
        <f t="shared" si="808"/>
        <v>33.08049678012879</v>
      </c>
      <c r="P2184" s="13">
        <f t="shared" si="798"/>
        <v>152180</v>
      </c>
      <c r="Q2184" s="13">
        <f t="shared" si="809"/>
        <v>0</v>
      </c>
      <c r="R2184" s="13">
        <f>tarifest3(A2184-$K$3,$A$3,Param!$B$10,Param!$C$10,Param!$D$10,Param!$E$10,Param!$B$11,Param!$C$11,Param!$D$11,Param!$E$11)</f>
        <v>77677</v>
      </c>
      <c r="S2184" s="3">
        <f t="shared" si="810"/>
        <v>35.729990800367986</v>
      </c>
      <c r="T2184" s="3">
        <f>IF(A2184&lt;$K$3,$K$2,tarifest3grenz(A2184-$K$3,$A$3,Param!$B$10,Param!$C$10,Param!$D$10,Param!$E$10,Param!$B$11,Param!$C$11,Param!$D$11,Param!$E$11))*100</f>
        <v>42</v>
      </c>
      <c r="U2184" s="3">
        <f>MAX(K2184-tarifest3($K$3,$A$3,Param!$B$10,Param!$C$10,Param!$D$10,Param!$E$10,Param!$B$11,Param!$C$11,Param!$D$11,Param!$E$11),0)</f>
        <v>81087</v>
      </c>
      <c r="V2184" s="3">
        <f t="shared" si="811"/>
        <v>37.298528058877643</v>
      </c>
      <c r="W2184" s="3">
        <f t="shared" si="812"/>
        <v>42</v>
      </c>
      <c r="X2184" s="3">
        <f>soli3grenz(K2184,$A$3,Param!$J$9,Param!$J$10,Param!$J$11)*100</f>
        <v>5.5</v>
      </c>
      <c r="Y2184" s="13">
        <f t="shared" si="799"/>
        <v>81087</v>
      </c>
      <c r="Z2184" s="3">
        <f t="shared" si="813"/>
        <v>37.298528058877643</v>
      </c>
      <c r="AA2184" s="13">
        <f t="shared" si="800"/>
        <v>42</v>
      </c>
      <c r="AB2184" s="13">
        <f t="shared" si="801"/>
        <v>-5392.3999999999942</v>
      </c>
      <c r="AC2184" s="13">
        <f t="shared" si="802"/>
        <v>-2.4804047838086447</v>
      </c>
      <c r="AD2184" s="13">
        <f t="shared" si="803"/>
        <v>-2.3099999999999952</v>
      </c>
      <c r="AE2184" s="3">
        <f t="shared" si="804"/>
        <v>0</v>
      </c>
      <c r="AF2184" s="13">
        <f t="shared" si="817"/>
        <v>5392.3999999999942</v>
      </c>
      <c r="AG2184" s="13">
        <f t="shared" si="814"/>
        <v>2.4804047838086447</v>
      </c>
      <c r="AH2184" s="13">
        <f t="shared" si="818"/>
        <v>2.4804047838086447</v>
      </c>
    </row>
    <row r="2185" spans="1:34" x14ac:dyDescent="0.2">
      <c r="A2185" s="8">
        <f t="shared" si="815"/>
        <v>217500</v>
      </c>
      <c r="B2185" s="9">
        <f t="shared" si="816"/>
        <v>217.5</v>
      </c>
      <c r="C2185" s="13">
        <f>tarifest3(A2185,$A$3,Param!$B$5,Param!$C$5,Param!$D$5,Param!$E$5,Param!$B$6,Param!$C$6,Param!$D$6,Param!$E$6)</f>
        <v>82013</v>
      </c>
      <c r="D2185" s="3">
        <f t="shared" si="805"/>
        <v>37.707126436781607</v>
      </c>
      <c r="E2185" s="3">
        <f>tarifest3grenz(A2185,$A$3,Param!$B$5,Param!$C$5,Param!$D$5,Param!$E$5,Param!$B$6,Param!$C$6,Param!$D$6,Param!$E$6)*100</f>
        <v>42</v>
      </c>
      <c r="F2185" s="13">
        <f>soli3(C2185,$A$3,Param!$J$4,Param!$J$5,Param!$J$6)</f>
        <v>4510.71</v>
      </c>
      <c r="G2185" s="3">
        <f>soli3grenz(C2185,$A$3,Param!$J$4,Param!$J$5,Param!$J$6)*100</f>
        <v>5.5</v>
      </c>
      <c r="H2185" s="13">
        <f t="shared" si="796"/>
        <v>86523.71</v>
      </c>
      <c r="I2185" s="3">
        <f t="shared" si="819"/>
        <v>39.781016091954022</v>
      </c>
      <c r="J2185" s="13">
        <f t="shared" si="797"/>
        <v>44.309999999999995</v>
      </c>
      <c r="K2185" s="13">
        <f>tarifest3(A2185,$A$3,Param!$B$10,Param!$C$10,Param!$D$10,Param!$E$10,Param!$B$11,Param!$C$11,Param!$D$11,Param!$E$11)</f>
        <v>86359</v>
      </c>
      <c r="L2185" s="3">
        <f t="shared" si="806"/>
        <v>39.70528735632184</v>
      </c>
      <c r="M2185" s="3">
        <f>tarifest3grenz(A2185,$A$3,Param!$B$10,Param!$C$10,Param!$D$10,Param!$E$10,Param!$B$11,Param!$C$11,Param!$D$11,Param!$E$11)*100</f>
        <v>42</v>
      </c>
      <c r="N2185" s="3">
        <f t="shared" si="807"/>
        <v>71959</v>
      </c>
      <c r="O2185" s="3">
        <f t="shared" si="808"/>
        <v>33.084597701149427</v>
      </c>
      <c r="P2185" s="13">
        <f t="shared" si="798"/>
        <v>152250</v>
      </c>
      <c r="Q2185" s="13">
        <f t="shared" si="809"/>
        <v>0</v>
      </c>
      <c r="R2185" s="13">
        <f>tarifest3(A2185-$K$3,$A$3,Param!$B$10,Param!$C$10,Param!$D$10,Param!$E$10,Param!$B$11,Param!$C$11,Param!$D$11,Param!$E$11)</f>
        <v>77719</v>
      </c>
      <c r="S2185" s="3">
        <f t="shared" si="810"/>
        <v>35.732873563218391</v>
      </c>
      <c r="T2185" s="3">
        <f>IF(A2185&lt;$K$3,$K$2,tarifest3grenz(A2185-$K$3,$A$3,Param!$B$10,Param!$C$10,Param!$D$10,Param!$E$10,Param!$B$11,Param!$C$11,Param!$D$11,Param!$E$11))*100</f>
        <v>42</v>
      </c>
      <c r="U2185" s="3">
        <f>MAX(K2185-tarifest3($K$3,$A$3,Param!$B$10,Param!$C$10,Param!$D$10,Param!$E$10,Param!$B$11,Param!$C$11,Param!$D$11,Param!$E$11),0)</f>
        <v>81129</v>
      </c>
      <c r="V2185" s="3">
        <f t="shared" si="811"/>
        <v>37.300689655172413</v>
      </c>
      <c r="W2185" s="3">
        <f t="shared" si="812"/>
        <v>42</v>
      </c>
      <c r="X2185" s="3">
        <f>soli3grenz(K2185,$A$3,Param!$J$9,Param!$J$10,Param!$J$11)*100</f>
        <v>5.5</v>
      </c>
      <c r="Y2185" s="13">
        <f t="shared" si="799"/>
        <v>81129</v>
      </c>
      <c r="Z2185" s="3">
        <f t="shared" si="813"/>
        <v>37.300689655172413</v>
      </c>
      <c r="AA2185" s="13">
        <f t="shared" si="800"/>
        <v>42</v>
      </c>
      <c r="AB2185" s="13">
        <f t="shared" si="801"/>
        <v>-5394.7100000000064</v>
      </c>
      <c r="AC2185" s="13">
        <f t="shared" si="802"/>
        <v>-2.4803264367816098</v>
      </c>
      <c r="AD2185" s="13">
        <f t="shared" si="803"/>
        <v>-2.3099999999999952</v>
      </c>
      <c r="AE2185" s="3">
        <f t="shared" si="804"/>
        <v>0</v>
      </c>
      <c r="AF2185" s="13">
        <f t="shared" si="817"/>
        <v>5394.7100000000064</v>
      </c>
      <c r="AG2185" s="13">
        <f t="shared" si="814"/>
        <v>2.4803264367816098</v>
      </c>
      <c r="AH2185" s="13">
        <f t="shared" si="818"/>
        <v>2.4803264367816098</v>
      </c>
    </row>
    <row r="2186" spans="1:34" x14ac:dyDescent="0.2">
      <c r="A2186" s="8">
        <f t="shared" si="815"/>
        <v>217600</v>
      </c>
      <c r="B2186" s="9">
        <f t="shared" si="816"/>
        <v>217.6</v>
      </c>
      <c r="C2186" s="13">
        <f>tarifest3(A2186,$A$3,Param!$B$5,Param!$C$5,Param!$D$5,Param!$E$5,Param!$B$6,Param!$C$6,Param!$D$6,Param!$E$6)</f>
        <v>82055</v>
      </c>
      <c r="D2186" s="3">
        <f t="shared" si="805"/>
        <v>37.709099264705884</v>
      </c>
      <c r="E2186" s="3">
        <f>tarifest3grenz(A2186,$A$3,Param!$B$5,Param!$C$5,Param!$D$5,Param!$E$5,Param!$B$6,Param!$C$6,Param!$D$6,Param!$E$6)*100</f>
        <v>42</v>
      </c>
      <c r="F2186" s="13">
        <f>soli3(C2186,$A$3,Param!$J$4,Param!$J$5,Param!$J$6)</f>
        <v>4513.0200000000004</v>
      </c>
      <c r="G2186" s="3">
        <f>soli3grenz(C2186,$A$3,Param!$J$4,Param!$J$5,Param!$J$6)*100</f>
        <v>5.5</v>
      </c>
      <c r="H2186" s="13">
        <f t="shared" ref="H2186:H2249" si="820">+C2186+F2186</f>
        <v>86568.02</v>
      </c>
      <c r="I2186" s="3">
        <f t="shared" si="819"/>
        <v>39.78309742647059</v>
      </c>
      <c r="J2186" s="13">
        <f t="shared" ref="J2186:J2249" si="821">+E2186*(1+G2186/100)</f>
        <v>44.309999999999995</v>
      </c>
      <c r="K2186" s="13">
        <f>tarifest3(A2186,$A$3,Param!$B$10,Param!$C$10,Param!$D$10,Param!$E$10,Param!$B$11,Param!$C$11,Param!$D$11,Param!$E$11)</f>
        <v>86401</v>
      </c>
      <c r="L2186" s="3">
        <f t="shared" si="806"/>
        <v>39.706341911764703</v>
      </c>
      <c r="M2186" s="3">
        <f>tarifest3grenz(A2186,$A$3,Param!$B$10,Param!$C$10,Param!$D$10,Param!$E$10,Param!$B$11,Param!$C$11,Param!$D$11,Param!$E$11)*100</f>
        <v>42</v>
      </c>
      <c r="N2186" s="3">
        <f t="shared" si="807"/>
        <v>72001</v>
      </c>
      <c r="O2186" s="3">
        <f t="shared" si="808"/>
        <v>33.088694852941174</v>
      </c>
      <c r="P2186" s="13">
        <f t="shared" ref="P2186:P2249" si="822">+A2186*$K$2</f>
        <v>152320</v>
      </c>
      <c r="Q2186" s="13">
        <f t="shared" si="809"/>
        <v>0</v>
      </c>
      <c r="R2186" s="13">
        <f>tarifest3(A2186-$K$3,$A$3,Param!$B$10,Param!$C$10,Param!$D$10,Param!$E$10,Param!$B$11,Param!$C$11,Param!$D$11,Param!$E$11)</f>
        <v>77761</v>
      </c>
      <c r="S2186" s="3">
        <f t="shared" si="810"/>
        <v>35.735753676470587</v>
      </c>
      <c r="T2186" s="3">
        <f>IF(A2186&lt;$K$3,$K$2,tarifest3grenz(A2186-$K$3,$A$3,Param!$B$10,Param!$C$10,Param!$D$10,Param!$E$10,Param!$B$11,Param!$C$11,Param!$D$11,Param!$E$11))*100</f>
        <v>42</v>
      </c>
      <c r="U2186" s="3">
        <f>MAX(K2186-tarifest3($K$3,$A$3,Param!$B$10,Param!$C$10,Param!$D$10,Param!$E$10,Param!$B$11,Param!$C$11,Param!$D$11,Param!$E$11),0)</f>
        <v>81171</v>
      </c>
      <c r="V2186" s="3">
        <f t="shared" si="811"/>
        <v>37.302849264705884</v>
      </c>
      <c r="W2186" s="3">
        <f t="shared" si="812"/>
        <v>42</v>
      </c>
      <c r="X2186" s="3">
        <f>soli3grenz(K2186,$A$3,Param!$J$9,Param!$J$10,Param!$J$11)*100</f>
        <v>5.5</v>
      </c>
      <c r="Y2186" s="13">
        <f t="shared" ref="Y2186:Y2249" si="823">IF($Y$4=0,N2186,IF($Y$4=1,Q2186+R2186,IF($Y$4=2,Q2186+U2186)))</f>
        <v>81171</v>
      </c>
      <c r="Z2186" s="3">
        <f t="shared" si="813"/>
        <v>37.302849264705884</v>
      </c>
      <c r="AA2186" s="13">
        <f t="shared" ref="AA2186:AA2249" si="824">IF($Y$4=0,M2186,IF($Y$4=1,T2186,IF($Y$4=2,W2186)))</f>
        <v>42</v>
      </c>
      <c r="AB2186" s="13">
        <f t="shared" ref="AB2186:AB2249" si="825">+Y2186-H2186</f>
        <v>-5397.0200000000041</v>
      </c>
      <c r="AC2186" s="13">
        <f t="shared" ref="AC2186:AC2249" si="826">+Z2186-I2186</f>
        <v>-2.4802481617647061</v>
      </c>
      <c r="AD2186" s="13">
        <f t="shared" ref="AD2186:AD2249" si="827">+AA2186-J2186</f>
        <v>-2.3099999999999952</v>
      </c>
      <c r="AE2186" s="3">
        <f t="shared" ref="AE2186:AE2249" si="828">+M2186-E2186</f>
        <v>0</v>
      </c>
      <c r="AF2186" s="13">
        <f t="shared" si="817"/>
        <v>5397.0200000000041</v>
      </c>
      <c r="AG2186" s="13">
        <f t="shared" si="814"/>
        <v>2.4802481617647061</v>
      </c>
      <c r="AH2186" s="13">
        <f t="shared" si="818"/>
        <v>2.4802481617647061</v>
      </c>
    </row>
    <row r="2187" spans="1:34" x14ac:dyDescent="0.2">
      <c r="A2187" s="8">
        <f t="shared" si="815"/>
        <v>217700</v>
      </c>
      <c r="B2187" s="9">
        <f t="shared" si="816"/>
        <v>217.7</v>
      </c>
      <c r="C2187" s="13">
        <f>tarifest3(A2187,$A$3,Param!$B$5,Param!$C$5,Param!$D$5,Param!$E$5,Param!$B$6,Param!$C$6,Param!$D$6,Param!$E$6)</f>
        <v>82097</v>
      </c>
      <c r="D2187" s="3">
        <f t="shared" ref="D2187:D2250" si="829">IF($A2187=0,0,C2187/$A2187*100)</f>
        <v>37.711070280202115</v>
      </c>
      <c r="E2187" s="3">
        <f>tarifest3grenz(A2187,$A$3,Param!$B$5,Param!$C$5,Param!$D$5,Param!$E$5,Param!$B$6,Param!$C$6,Param!$D$6,Param!$E$6)*100</f>
        <v>42</v>
      </c>
      <c r="F2187" s="13">
        <f>soli3(C2187,$A$3,Param!$J$4,Param!$J$5,Param!$J$6)</f>
        <v>4515.33</v>
      </c>
      <c r="G2187" s="3">
        <f>soli3grenz(C2187,$A$3,Param!$J$4,Param!$J$5,Param!$J$6)*100</f>
        <v>5.5</v>
      </c>
      <c r="H2187" s="13">
        <f t="shared" si="820"/>
        <v>86612.33</v>
      </c>
      <c r="I2187" s="3">
        <f t="shared" si="819"/>
        <v>39.785176848874599</v>
      </c>
      <c r="J2187" s="13">
        <f t="shared" si="821"/>
        <v>44.309999999999995</v>
      </c>
      <c r="K2187" s="13">
        <f>tarifest3(A2187,$A$3,Param!$B$10,Param!$C$10,Param!$D$10,Param!$E$10,Param!$B$11,Param!$C$11,Param!$D$11,Param!$E$11)</f>
        <v>86443</v>
      </c>
      <c r="L2187" s="3">
        <f t="shared" ref="L2187:L2250" si="830">IF($A2187=0,0,K2187/$A2187*100)</f>
        <v>39.707395498392287</v>
      </c>
      <c r="M2187" s="3">
        <f>tarifest3grenz(A2187,$A$3,Param!$B$10,Param!$C$10,Param!$D$10,Param!$E$10,Param!$B$11,Param!$C$11,Param!$D$11,Param!$E$11)*100</f>
        <v>42</v>
      </c>
      <c r="N2187" s="3">
        <f t="shared" ref="N2187:N2250" si="831">+K2187-$K$1</f>
        <v>72043</v>
      </c>
      <c r="O2187" s="3">
        <f t="shared" ref="O2187:O2250" si="832">IF($A2187=0,0,N2187/$A2187*100)</f>
        <v>33.092788240698205</v>
      </c>
      <c r="P2187" s="13">
        <f t="shared" si="822"/>
        <v>152390</v>
      </c>
      <c r="Q2187" s="13">
        <f t="shared" ref="Q2187:Q2250" si="833">MIN(P2187-$K$1,0)</f>
        <v>0</v>
      </c>
      <c r="R2187" s="13">
        <f>tarifest3(A2187-$K$3,$A$3,Param!$B$10,Param!$C$10,Param!$D$10,Param!$E$10,Param!$B$11,Param!$C$11,Param!$D$11,Param!$E$11)</f>
        <v>77803</v>
      </c>
      <c r="S2187" s="3">
        <f t="shared" ref="S2187:S2250" si="834">IF($A2187=0,0,(Q2187+R2187)/$A2187*100)</f>
        <v>35.738631143775841</v>
      </c>
      <c r="T2187" s="3">
        <f>IF(A2187&lt;$K$3,$K$2,tarifest3grenz(A2187-$K$3,$A$3,Param!$B$10,Param!$C$10,Param!$D$10,Param!$E$10,Param!$B$11,Param!$C$11,Param!$D$11,Param!$E$11))*100</f>
        <v>42</v>
      </c>
      <c r="U2187" s="3">
        <f>MAX(K2187-tarifest3($K$3,$A$3,Param!$B$10,Param!$C$10,Param!$D$10,Param!$E$10,Param!$B$11,Param!$C$11,Param!$D$11,Param!$E$11),0)</f>
        <v>81213</v>
      </c>
      <c r="V2187" s="3">
        <f t="shared" ref="V2187:V2250" si="835">IF($A2187=0,0,(Q2187+U2187)/$A2187*100)</f>
        <v>37.305006890215893</v>
      </c>
      <c r="W2187" s="3">
        <f t="shared" ref="W2187:W2250" si="836">IF(A2187&lt;$K$3,$K$2*100,M2187)</f>
        <v>42</v>
      </c>
      <c r="X2187" s="3">
        <f>soli3grenz(K2187,$A$3,Param!$J$9,Param!$J$10,Param!$J$11)*100</f>
        <v>5.5</v>
      </c>
      <c r="Y2187" s="13">
        <f t="shared" si="823"/>
        <v>81213</v>
      </c>
      <c r="Z2187" s="3">
        <f t="shared" ref="Z2187:Z2250" si="837">IF($A2187=0,0,Y2187/$A2187*100)</f>
        <v>37.305006890215893</v>
      </c>
      <c r="AA2187" s="13">
        <f t="shared" si="824"/>
        <v>42</v>
      </c>
      <c r="AB2187" s="13">
        <f t="shared" si="825"/>
        <v>-5399.3300000000017</v>
      </c>
      <c r="AC2187" s="13">
        <f t="shared" si="826"/>
        <v>-2.4801699586587063</v>
      </c>
      <c r="AD2187" s="13">
        <f t="shared" si="827"/>
        <v>-2.3099999999999952</v>
      </c>
      <c r="AE2187" s="3">
        <f t="shared" si="828"/>
        <v>0</v>
      </c>
      <c r="AF2187" s="13">
        <f t="shared" si="817"/>
        <v>5399.3300000000017</v>
      </c>
      <c r="AG2187" s="13">
        <f t="shared" ref="AG2187:AG2250" si="838">-AC2187</f>
        <v>2.4801699586587063</v>
      </c>
      <c r="AH2187" s="13">
        <f t="shared" si="818"/>
        <v>2.4801699586587063</v>
      </c>
    </row>
    <row r="2188" spans="1:34" x14ac:dyDescent="0.2">
      <c r="A2188" s="8">
        <f t="shared" ref="A2188:A2251" si="839">+A2187+100</f>
        <v>217800</v>
      </c>
      <c r="B2188" s="9">
        <f t="shared" si="816"/>
        <v>217.8</v>
      </c>
      <c r="C2188" s="13">
        <f>tarifest3(A2188,$A$3,Param!$B$5,Param!$C$5,Param!$D$5,Param!$E$5,Param!$B$6,Param!$C$6,Param!$D$6,Param!$E$6)</f>
        <v>82139</v>
      </c>
      <c r="D2188" s="3">
        <f t="shared" si="829"/>
        <v>37.713039485766757</v>
      </c>
      <c r="E2188" s="3">
        <f>tarifest3grenz(A2188,$A$3,Param!$B$5,Param!$C$5,Param!$D$5,Param!$E$5,Param!$B$6,Param!$C$6,Param!$D$6,Param!$E$6)*100</f>
        <v>42</v>
      </c>
      <c r="F2188" s="13">
        <f>soli3(C2188,$A$3,Param!$J$4,Param!$J$5,Param!$J$6)</f>
        <v>4517.6400000000003</v>
      </c>
      <c r="G2188" s="3">
        <f>soli3grenz(C2188,$A$3,Param!$J$4,Param!$J$5,Param!$J$6)*100</f>
        <v>5.5</v>
      </c>
      <c r="H2188" s="13">
        <f t="shared" si="820"/>
        <v>86656.639999999999</v>
      </c>
      <c r="I2188" s="3">
        <f t="shared" si="819"/>
        <v>39.787254361799818</v>
      </c>
      <c r="J2188" s="13">
        <f t="shared" si="821"/>
        <v>44.309999999999995</v>
      </c>
      <c r="K2188" s="13">
        <f>tarifest3(A2188,$A$3,Param!$B$10,Param!$C$10,Param!$D$10,Param!$E$10,Param!$B$11,Param!$C$11,Param!$D$11,Param!$E$11)</f>
        <v>86485</v>
      </c>
      <c r="L2188" s="3">
        <f t="shared" si="830"/>
        <v>39.708448117539028</v>
      </c>
      <c r="M2188" s="3">
        <f>tarifest3grenz(A2188,$A$3,Param!$B$10,Param!$C$10,Param!$D$10,Param!$E$10,Param!$B$11,Param!$C$11,Param!$D$11,Param!$E$11)*100</f>
        <v>42</v>
      </c>
      <c r="N2188" s="3">
        <f t="shared" si="831"/>
        <v>72085</v>
      </c>
      <c r="O2188" s="3">
        <f t="shared" si="832"/>
        <v>33.096877869605137</v>
      </c>
      <c r="P2188" s="13">
        <f t="shared" si="822"/>
        <v>152460</v>
      </c>
      <c r="Q2188" s="13">
        <f t="shared" si="833"/>
        <v>0</v>
      </c>
      <c r="R2188" s="13">
        <f>tarifest3(A2188-$K$3,$A$3,Param!$B$10,Param!$C$10,Param!$D$10,Param!$E$10,Param!$B$11,Param!$C$11,Param!$D$11,Param!$E$11)</f>
        <v>77845</v>
      </c>
      <c r="S2188" s="3">
        <f t="shared" si="834"/>
        <v>35.741505968778696</v>
      </c>
      <c r="T2188" s="3">
        <f>IF(A2188&lt;$K$3,$K$2,tarifest3grenz(A2188-$K$3,$A$3,Param!$B$10,Param!$C$10,Param!$D$10,Param!$E$10,Param!$B$11,Param!$C$11,Param!$D$11,Param!$E$11))*100</f>
        <v>42</v>
      </c>
      <c r="U2188" s="3">
        <f>MAX(K2188-tarifest3($K$3,$A$3,Param!$B$10,Param!$C$10,Param!$D$10,Param!$E$10,Param!$B$11,Param!$C$11,Param!$D$11,Param!$E$11),0)</f>
        <v>81255</v>
      </c>
      <c r="V2188" s="3">
        <f t="shared" si="835"/>
        <v>37.307162534435264</v>
      </c>
      <c r="W2188" s="3">
        <f t="shared" si="836"/>
        <v>42</v>
      </c>
      <c r="X2188" s="3">
        <f>soli3grenz(K2188,$A$3,Param!$J$9,Param!$J$10,Param!$J$11)*100</f>
        <v>5.5</v>
      </c>
      <c r="Y2188" s="13">
        <f t="shared" si="823"/>
        <v>81255</v>
      </c>
      <c r="Z2188" s="3">
        <f t="shared" si="837"/>
        <v>37.307162534435264</v>
      </c>
      <c r="AA2188" s="13">
        <f t="shared" si="824"/>
        <v>42</v>
      </c>
      <c r="AB2188" s="13">
        <f t="shared" si="825"/>
        <v>-5401.6399999999994</v>
      </c>
      <c r="AC2188" s="13">
        <f t="shared" si="826"/>
        <v>-2.4800918273645536</v>
      </c>
      <c r="AD2188" s="13">
        <f t="shared" si="827"/>
        <v>-2.3099999999999952</v>
      </c>
      <c r="AE2188" s="3">
        <f t="shared" si="828"/>
        <v>0</v>
      </c>
      <c r="AF2188" s="13">
        <f t="shared" si="817"/>
        <v>5401.6399999999994</v>
      </c>
      <c r="AG2188" s="13">
        <f t="shared" si="838"/>
        <v>2.4800918273645536</v>
      </c>
      <c r="AH2188" s="13">
        <f t="shared" si="818"/>
        <v>2.4800918273645536</v>
      </c>
    </row>
    <row r="2189" spans="1:34" x14ac:dyDescent="0.2">
      <c r="A2189" s="8">
        <f t="shared" si="839"/>
        <v>217900</v>
      </c>
      <c r="B2189" s="9">
        <f t="shared" si="816"/>
        <v>217.9</v>
      </c>
      <c r="C2189" s="13">
        <f>tarifest3(A2189,$A$3,Param!$B$5,Param!$C$5,Param!$D$5,Param!$E$5,Param!$B$6,Param!$C$6,Param!$D$6,Param!$E$6)</f>
        <v>82181</v>
      </c>
      <c r="D2189" s="3">
        <f t="shared" si="829"/>
        <v>37.715006883891697</v>
      </c>
      <c r="E2189" s="3">
        <f>tarifest3grenz(A2189,$A$3,Param!$B$5,Param!$C$5,Param!$D$5,Param!$E$5,Param!$B$6,Param!$C$6,Param!$D$6,Param!$E$6)*100</f>
        <v>42</v>
      </c>
      <c r="F2189" s="13">
        <f>soli3(C2189,$A$3,Param!$J$4,Param!$J$5,Param!$J$6)</f>
        <v>4519.95</v>
      </c>
      <c r="G2189" s="3">
        <f>soli3grenz(C2189,$A$3,Param!$J$4,Param!$J$5,Param!$J$6)*100</f>
        <v>5.5</v>
      </c>
      <c r="H2189" s="13">
        <f t="shared" si="820"/>
        <v>86700.95</v>
      </c>
      <c r="I2189" s="3">
        <f t="shared" si="819"/>
        <v>39.789329967875169</v>
      </c>
      <c r="J2189" s="13">
        <f t="shared" si="821"/>
        <v>44.309999999999995</v>
      </c>
      <c r="K2189" s="13">
        <f>tarifest3(A2189,$A$3,Param!$B$10,Param!$C$10,Param!$D$10,Param!$E$10,Param!$B$11,Param!$C$11,Param!$D$11,Param!$E$11)</f>
        <v>86527</v>
      </c>
      <c r="L2189" s="3">
        <f t="shared" si="830"/>
        <v>39.709499770536944</v>
      </c>
      <c r="M2189" s="3">
        <f>tarifest3grenz(A2189,$A$3,Param!$B$10,Param!$C$10,Param!$D$10,Param!$E$10,Param!$B$11,Param!$C$11,Param!$D$11,Param!$E$11)*100</f>
        <v>42</v>
      </c>
      <c r="N2189" s="3">
        <f t="shared" si="831"/>
        <v>72127</v>
      </c>
      <c r="O2189" s="3">
        <f t="shared" si="832"/>
        <v>33.100963744837081</v>
      </c>
      <c r="P2189" s="13">
        <f t="shared" si="822"/>
        <v>152530</v>
      </c>
      <c r="Q2189" s="13">
        <f t="shared" si="833"/>
        <v>0</v>
      </c>
      <c r="R2189" s="13">
        <f>tarifest3(A2189-$K$3,$A$3,Param!$B$10,Param!$C$10,Param!$D$10,Param!$E$10,Param!$B$11,Param!$C$11,Param!$D$11,Param!$E$11)</f>
        <v>77887</v>
      </c>
      <c r="S2189" s="3">
        <f t="shared" si="834"/>
        <v>35.744378155117026</v>
      </c>
      <c r="T2189" s="3">
        <f>IF(A2189&lt;$K$3,$K$2,tarifest3grenz(A2189-$K$3,$A$3,Param!$B$10,Param!$C$10,Param!$D$10,Param!$E$10,Param!$B$11,Param!$C$11,Param!$D$11,Param!$E$11))*100</f>
        <v>42</v>
      </c>
      <c r="U2189" s="3">
        <f>MAX(K2189-tarifest3($K$3,$A$3,Param!$B$10,Param!$C$10,Param!$D$10,Param!$E$10,Param!$B$11,Param!$C$11,Param!$D$11,Param!$E$11),0)</f>
        <v>81297</v>
      </c>
      <c r="V2189" s="3">
        <f t="shared" si="835"/>
        <v>37.309316200091786</v>
      </c>
      <c r="W2189" s="3">
        <f t="shared" si="836"/>
        <v>42</v>
      </c>
      <c r="X2189" s="3">
        <f>soli3grenz(K2189,$A$3,Param!$J$9,Param!$J$10,Param!$J$11)*100</f>
        <v>5.5</v>
      </c>
      <c r="Y2189" s="13">
        <f t="shared" si="823"/>
        <v>81297</v>
      </c>
      <c r="Z2189" s="3">
        <f t="shared" si="837"/>
        <v>37.309316200091786</v>
      </c>
      <c r="AA2189" s="13">
        <f t="shared" si="824"/>
        <v>42</v>
      </c>
      <c r="AB2189" s="13">
        <f t="shared" si="825"/>
        <v>-5403.9499999999971</v>
      </c>
      <c r="AC2189" s="13">
        <f t="shared" si="826"/>
        <v>-2.4800137677833831</v>
      </c>
      <c r="AD2189" s="13">
        <f t="shared" si="827"/>
        <v>-2.3099999999999952</v>
      </c>
      <c r="AE2189" s="3">
        <f t="shared" si="828"/>
        <v>0</v>
      </c>
      <c r="AF2189" s="13">
        <f t="shared" si="817"/>
        <v>5403.9499999999971</v>
      </c>
      <c r="AG2189" s="13">
        <f t="shared" si="838"/>
        <v>2.4800137677833831</v>
      </c>
      <c r="AH2189" s="13">
        <f t="shared" si="818"/>
        <v>2.4800137677833831</v>
      </c>
    </row>
    <row r="2190" spans="1:34" x14ac:dyDescent="0.2">
      <c r="A2190" s="8">
        <f t="shared" si="839"/>
        <v>218000</v>
      </c>
      <c r="B2190" s="9">
        <f t="shared" si="816"/>
        <v>218</v>
      </c>
      <c r="C2190" s="13">
        <f>tarifest3(A2190,$A$3,Param!$B$5,Param!$C$5,Param!$D$5,Param!$E$5,Param!$B$6,Param!$C$6,Param!$D$6,Param!$E$6)</f>
        <v>82223</v>
      </c>
      <c r="D2190" s="3">
        <f t="shared" si="829"/>
        <v>37.716972477064218</v>
      </c>
      <c r="E2190" s="3">
        <f>tarifest3grenz(A2190,$A$3,Param!$B$5,Param!$C$5,Param!$D$5,Param!$E$5,Param!$B$6,Param!$C$6,Param!$D$6,Param!$E$6)*100</f>
        <v>42</v>
      </c>
      <c r="F2190" s="13">
        <f>soli3(C2190,$A$3,Param!$J$4,Param!$J$5,Param!$J$6)</f>
        <v>4522.26</v>
      </c>
      <c r="G2190" s="3">
        <f>soli3grenz(C2190,$A$3,Param!$J$4,Param!$J$5,Param!$J$6)*100</f>
        <v>5.5</v>
      </c>
      <c r="H2190" s="13">
        <f t="shared" si="820"/>
        <v>86745.26</v>
      </c>
      <c r="I2190" s="3">
        <f t="shared" si="819"/>
        <v>39.791403669724765</v>
      </c>
      <c r="J2190" s="13">
        <f t="shared" si="821"/>
        <v>44.309999999999995</v>
      </c>
      <c r="K2190" s="13">
        <f>tarifest3(A2190,$A$3,Param!$B$10,Param!$C$10,Param!$D$10,Param!$E$10,Param!$B$11,Param!$C$11,Param!$D$11,Param!$E$11)</f>
        <v>86569</v>
      </c>
      <c r="L2190" s="3">
        <f t="shared" si="830"/>
        <v>39.710550458715602</v>
      </c>
      <c r="M2190" s="3">
        <f>tarifest3grenz(A2190,$A$3,Param!$B$10,Param!$C$10,Param!$D$10,Param!$E$10,Param!$B$11,Param!$C$11,Param!$D$11,Param!$E$11)*100</f>
        <v>42</v>
      </c>
      <c r="N2190" s="3">
        <f t="shared" si="831"/>
        <v>72169</v>
      </c>
      <c r="O2190" s="3">
        <f t="shared" si="832"/>
        <v>33.105045871559632</v>
      </c>
      <c r="P2190" s="13">
        <f t="shared" si="822"/>
        <v>152600</v>
      </c>
      <c r="Q2190" s="13">
        <f t="shared" si="833"/>
        <v>0</v>
      </c>
      <c r="R2190" s="13">
        <f>tarifest3(A2190-$K$3,$A$3,Param!$B$10,Param!$C$10,Param!$D$10,Param!$E$10,Param!$B$11,Param!$C$11,Param!$D$11,Param!$E$11)</f>
        <v>77929</v>
      </c>
      <c r="S2190" s="3">
        <f t="shared" si="834"/>
        <v>35.747247706422023</v>
      </c>
      <c r="T2190" s="3">
        <f>IF(A2190&lt;$K$3,$K$2,tarifest3grenz(A2190-$K$3,$A$3,Param!$B$10,Param!$C$10,Param!$D$10,Param!$E$10,Param!$B$11,Param!$C$11,Param!$D$11,Param!$E$11))*100</f>
        <v>42</v>
      </c>
      <c r="U2190" s="3">
        <f>MAX(K2190-tarifest3($K$3,$A$3,Param!$B$10,Param!$C$10,Param!$D$10,Param!$E$10,Param!$B$11,Param!$C$11,Param!$D$11,Param!$E$11),0)</f>
        <v>81339</v>
      </c>
      <c r="V2190" s="3">
        <f t="shared" si="835"/>
        <v>37.311467889908258</v>
      </c>
      <c r="W2190" s="3">
        <f t="shared" si="836"/>
        <v>42</v>
      </c>
      <c r="X2190" s="3">
        <f>soli3grenz(K2190,$A$3,Param!$J$9,Param!$J$10,Param!$J$11)*100</f>
        <v>5.5</v>
      </c>
      <c r="Y2190" s="13">
        <f t="shared" si="823"/>
        <v>81339</v>
      </c>
      <c r="Z2190" s="3">
        <f t="shared" si="837"/>
        <v>37.311467889908258</v>
      </c>
      <c r="AA2190" s="13">
        <f t="shared" si="824"/>
        <v>42</v>
      </c>
      <c r="AB2190" s="13">
        <f t="shared" si="825"/>
        <v>-5406.2599999999948</v>
      </c>
      <c r="AC2190" s="13">
        <f t="shared" si="826"/>
        <v>-2.4799357798165076</v>
      </c>
      <c r="AD2190" s="13">
        <f t="shared" si="827"/>
        <v>-2.3099999999999952</v>
      </c>
      <c r="AE2190" s="3">
        <f t="shared" si="828"/>
        <v>0</v>
      </c>
      <c r="AF2190" s="13">
        <f t="shared" si="817"/>
        <v>5406.2599999999948</v>
      </c>
      <c r="AG2190" s="13">
        <f t="shared" si="838"/>
        <v>2.4799357798165076</v>
      </c>
      <c r="AH2190" s="13">
        <f t="shared" si="818"/>
        <v>2.4799357798165076</v>
      </c>
    </row>
    <row r="2191" spans="1:34" x14ac:dyDescent="0.2">
      <c r="A2191" s="8">
        <f t="shared" si="839"/>
        <v>218100</v>
      </c>
      <c r="B2191" s="9">
        <f t="shared" si="816"/>
        <v>218.1</v>
      </c>
      <c r="C2191" s="13">
        <f>tarifest3(A2191,$A$3,Param!$B$5,Param!$C$5,Param!$D$5,Param!$E$5,Param!$B$6,Param!$C$6,Param!$D$6,Param!$E$6)</f>
        <v>82265</v>
      </c>
      <c r="D2191" s="3">
        <f t="shared" si="829"/>
        <v>37.718936267767077</v>
      </c>
      <c r="E2191" s="3">
        <f>tarifest3grenz(A2191,$A$3,Param!$B$5,Param!$C$5,Param!$D$5,Param!$E$5,Param!$B$6,Param!$C$6,Param!$D$6,Param!$E$6)*100</f>
        <v>42</v>
      </c>
      <c r="F2191" s="13">
        <f>soli3(C2191,$A$3,Param!$J$4,Param!$J$5,Param!$J$6)</f>
        <v>4524.57</v>
      </c>
      <c r="G2191" s="3">
        <f>soli3grenz(C2191,$A$3,Param!$J$4,Param!$J$5,Param!$J$6)*100</f>
        <v>5.5</v>
      </c>
      <c r="H2191" s="13">
        <f t="shared" si="820"/>
        <v>86789.57</v>
      </c>
      <c r="I2191" s="3">
        <f t="shared" si="819"/>
        <v>39.793475469967909</v>
      </c>
      <c r="J2191" s="13">
        <f t="shared" si="821"/>
        <v>44.309999999999995</v>
      </c>
      <c r="K2191" s="13">
        <f>tarifest3(A2191,$A$3,Param!$B$10,Param!$C$10,Param!$D$10,Param!$E$10,Param!$B$11,Param!$C$11,Param!$D$11,Param!$E$11)</f>
        <v>86611</v>
      </c>
      <c r="L2191" s="3">
        <f t="shared" si="830"/>
        <v>39.711600183402105</v>
      </c>
      <c r="M2191" s="3">
        <f>tarifest3grenz(A2191,$A$3,Param!$B$10,Param!$C$10,Param!$D$10,Param!$E$10,Param!$B$11,Param!$C$11,Param!$D$11,Param!$E$11)*100</f>
        <v>42</v>
      </c>
      <c r="N2191" s="3">
        <f t="shared" si="831"/>
        <v>72211</v>
      </c>
      <c r="O2191" s="3">
        <f t="shared" si="832"/>
        <v>33.109124254928936</v>
      </c>
      <c r="P2191" s="13">
        <f t="shared" si="822"/>
        <v>152670</v>
      </c>
      <c r="Q2191" s="13">
        <f t="shared" si="833"/>
        <v>0</v>
      </c>
      <c r="R2191" s="13">
        <f>tarifest3(A2191-$K$3,$A$3,Param!$B$10,Param!$C$10,Param!$D$10,Param!$E$10,Param!$B$11,Param!$C$11,Param!$D$11,Param!$E$11)</f>
        <v>77971</v>
      </c>
      <c r="S2191" s="3">
        <f t="shared" si="834"/>
        <v>35.750114626318201</v>
      </c>
      <c r="T2191" s="3">
        <f>IF(A2191&lt;$K$3,$K$2,tarifest3grenz(A2191-$K$3,$A$3,Param!$B$10,Param!$C$10,Param!$D$10,Param!$E$10,Param!$B$11,Param!$C$11,Param!$D$11,Param!$E$11))*100</f>
        <v>42</v>
      </c>
      <c r="U2191" s="3">
        <f>MAX(K2191-tarifest3($K$3,$A$3,Param!$B$10,Param!$C$10,Param!$D$10,Param!$E$10,Param!$B$11,Param!$C$11,Param!$D$11,Param!$E$11),0)</f>
        <v>81381</v>
      </c>
      <c r="V2191" s="3">
        <f t="shared" si="835"/>
        <v>37.313617606602477</v>
      </c>
      <c r="W2191" s="3">
        <f t="shared" si="836"/>
        <v>42</v>
      </c>
      <c r="X2191" s="3">
        <f>soli3grenz(K2191,$A$3,Param!$J$9,Param!$J$10,Param!$J$11)*100</f>
        <v>5.5</v>
      </c>
      <c r="Y2191" s="13">
        <f t="shared" si="823"/>
        <v>81381</v>
      </c>
      <c r="Z2191" s="3">
        <f t="shared" si="837"/>
        <v>37.313617606602477</v>
      </c>
      <c r="AA2191" s="13">
        <f t="shared" si="824"/>
        <v>42</v>
      </c>
      <c r="AB2191" s="13">
        <f t="shared" si="825"/>
        <v>-5408.570000000007</v>
      </c>
      <c r="AC2191" s="13">
        <f t="shared" si="826"/>
        <v>-2.4798578633654316</v>
      </c>
      <c r="AD2191" s="13">
        <f t="shared" si="827"/>
        <v>-2.3099999999999952</v>
      </c>
      <c r="AE2191" s="3">
        <f t="shared" si="828"/>
        <v>0</v>
      </c>
      <c r="AF2191" s="13">
        <f t="shared" si="817"/>
        <v>5408.570000000007</v>
      </c>
      <c r="AG2191" s="13">
        <f t="shared" si="838"/>
        <v>2.4798578633654316</v>
      </c>
      <c r="AH2191" s="13">
        <f t="shared" si="818"/>
        <v>2.4798578633654316</v>
      </c>
    </row>
    <row r="2192" spans="1:34" x14ac:dyDescent="0.2">
      <c r="A2192" s="8">
        <f t="shared" si="839"/>
        <v>218200</v>
      </c>
      <c r="B2192" s="9">
        <f t="shared" si="816"/>
        <v>218.2</v>
      </c>
      <c r="C2192" s="13">
        <f>tarifest3(A2192,$A$3,Param!$B$5,Param!$C$5,Param!$D$5,Param!$E$5,Param!$B$6,Param!$C$6,Param!$D$6,Param!$E$6)</f>
        <v>82307</v>
      </c>
      <c r="D2192" s="3">
        <f t="shared" si="829"/>
        <v>37.720898258478456</v>
      </c>
      <c r="E2192" s="3">
        <f>tarifest3grenz(A2192,$A$3,Param!$B$5,Param!$C$5,Param!$D$5,Param!$E$5,Param!$B$6,Param!$C$6,Param!$D$6,Param!$E$6)*100</f>
        <v>42</v>
      </c>
      <c r="F2192" s="13">
        <f>soli3(C2192,$A$3,Param!$J$4,Param!$J$5,Param!$J$6)</f>
        <v>4526.88</v>
      </c>
      <c r="G2192" s="3">
        <f>soli3grenz(C2192,$A$3,Param!$J$4,Param!$J$5,Param!$J$6)*100</f>
        <v>5.5</v>
      </c>
      <c r="H2192" s="13">
        <f t="shared" si="820"/>
        <v>86833.88</v>
      </c>
      <c r="I2192" s="3">
        <f t="shared" si="819"/>
        <v>39.795545371219063</v>
      </c>
      <c r="J2192" s="13">
        <f t="shared" si="821"/>
        <v>44.309999999999995</v>
      </c>
      <c r="K2192" s="13">
        <f>tarifest3(A2192,$A$3,Param!$B$10,Param!$C$10,Param!$D$10,Param!$E$10,Param!$B$11,Param!$C$11,Param!$D$11,Param!$E$11)</f>
        <v>86653</v>
      </c>
      <c r="L2192" s="3">
        <f t="shared" si="830"/>
        <v>39.712648945921174</v>
      </c>
      <c r="M2192" s="3">
        <f>tarifest3grenz(A2192,$A$3,Param!$B$10,Param!$C$10,Param!$D$10,Param!$E$10,Param!$B$11,Param!$C$11,Param!$D$11,Param!$E$11)*100</f>
        <v>42</v>
      </c>
      <c r="N2192" s="3">
        <f t="shared" si="831"/>
        <v>72253</v>
      </c>
      <c r="O2192" s="3">
        <f t="shared" si="832"/>
        <v>33.11319890009166</v>
      </c>
      <c r="P2192" s="13">
        <f t="shared" si="822"/>
        <v>152740</v>
      </c>
      <c r="Q2192" s="13">
        <f t="shared" si="833"/>
        <v>0</v>
      </c>
      <c r="R2192" s="13">
        <f>tarifest3(A2192-$K$3,$A$3,Param!$B$10,Param!$C$10,Param!$D$10,Param!$E$10,Param!$B$11,Param!$C$11,Param!$D$11,Param!$E$11)</f>
        <v>78013</v>
      </c>
      <c r="S2192" s="3">
        <f t="shared" si="834"/>
        <v>35.752978918423466</v>
      </c>
      <c r="T2192" s="3">
        <f>IF(A2192&lt;$K$3,$K$2,tarifest3grenz(A2192-$K$3,$A$3,Param!$B$10,Param!$C$10,Param!$D$10,Param!$E$10,Param!$B$11,Param!$C$11,Param!$D$11,Param!$E$11))*100</f>
        <v>42</v>
      </c>
      <c r="U2192" s="3">
        <f>MAX(K2192-tarifest3($K$3,$A$3,Param!$B$10,Param!$C$10,Param!$D$10,Param!$E$10,Param!$B$11,Param!$C$11,Param!$D$11,Param!$E$11),0)</f>
        <v>81423</v>
      </c>
      <c r="V2192" s="3">
        <f t="shared" si="835"/>
        <v>37.315765352887261</v>
      </c>
      <c r="W2192" s="3">
        <f t="shared" si="836"/>
        <v>42</v>
      </c>
      <c r="X2192" s="3">
        <f>soli3grenz(K2192,$A$3,Param!$J$9,Param!$J$10,Param!$J$11)*100</f>
        <v>5.5</v>
      </c>
      <c r="Y2192" s="13">
        <f t="shared" si="823"/>
        <v>81423</v>
      </c>
      <c r="Z2192" s="3">
        <f t="shared" si="837"/>
        <v>37.315765352887261</v>
      </c>
      <c r="AA2192" s="13">
        <f t="shared" si="824"/>
        <v>42</v>
      </c>
      <c r="AB2192" s="13">
        <f t="shared" si="825"/>
        <v>-5410.8800000000047</v>
      </c>
      <c r="AC2192" s="13">
        <f t="shared" si="826"/>
        <v>-2.4797800183318017</v>
      </c>
      <c r="AD2192" s="13">
        <f t="shared" si="827"/>
        <v>-2.3099999999999952</v>
      </c>
      <c r="AE2192" s="3">
        <f t="shared" si="828"/>
        <v>0</v>
      </c>
      <c r="AF2192" s="13">
        <f t="shared" si="817"/>
        <v>5410.8800000000047</v>
      </c>
      <c r="AG2192" s="13">
        <f t="shared" si="838"/>
        <v>2.4797800183318017</v>
      </c>
      <c r="AH2192" s="13">
        <f t="shared" si="818"/>
        <v>2.4797800183318017</v>
      </c>
    </row>
    <row r="2193" spans="1:34" x14ac:dyDescent="0.2">
      <c r="A2193" s="8">
        <f t="shared" si="839"/>
        <v>218300</v>
      </c>
      <c r="B2193" s="9">
        <f t="shared" si="816"/>
        <v>218.3</v>
      </c>
      <c r="C2193" s="13">
        <f>tarifest3(A2193,$A$3,Param!$B$5,Param!$C$5,Param!$D$5,Param!$E$5,Param!$B$6,Param!$C$6,Param!$D$6,Param!$E$6)</f>
        <v>82349</v>
      </c>
      <c r="D2193" s="3">
        <f t="shared" si="829"/>
        <v>37.72285845167201</v>
      </c>
      <c r="E2193" s="3">
        <f>tarifest3grenz(A2193,$A$3,Param!$B$5,Param!$C$5,Param!$D$5,Param!$E$5,Param!$B$6,Param!$C$6,Param!$D$6,Param!$E$6)*100</f>
        <v>42</v>
      </c>
      <c r="F2193" s="13">
        <f>soli3(C2193,$A$3,Param!$J$4,Param!$J$5,Param!$J$6)</f>
        <v>4529.1899999999996</v>
      </c>
      <c r="G2193" s="3">
        <f>soli3grenz(C2193,$A$3,Param!$J$4,Param!$J$5,Param!$J$6)*100</f>
        <v>5.5</v>
      </c>
      <c r="H2193" s="13">
        <f t="shared" si="820"/>
        <v>86878.19</v>
      </c>
      <c r="I2193" s="3">
        <f t="shared" si="819"/>
        <v>39.797613376087952</v>
      </c>
      <c r="J2193" s="13">
        <f t="shared" si="821"/>
        <v>44.309999999999995</v>
      </c>
      <c r="K2193" s="13">
        <f>tarifest3(A2193,$A$3,Param!$B$10,Param!$C$10,Param!$D$10,Param!$E$10,Param!$B$11,Param!$C$11,Param!$D$11,Param!$E$11)</f>
        <v>86695</v>
      </c>
      <c r="L2193" s="3">
        <f t="shared" si="830"/>
        <v>39.713696747595051</v>
      </c>
      <c r="M2193" s="3">
        <f>tarifest3grenz(A2193,$A$3,Param!$B$10,Param!$C$10,Param!$D$10,Param!$E$10,Param!$B$11,Param!$C$11,Param!$D$11,Param!$E$11)*100</f>
        <v>42</v>
      </c>
      <c r="N2193" s="3">
        <f t="shared" si="831"/>
        <v>72295</v>
      </c>
      <c r="O2193" s="3">
        <f t="shared" si="832"/>
        <v>33.117269812185071</v>
      </c>
      <c r="P2193" s="13">
        <f t="shared" si="822"/>
        <v>152810</v>
      </c>
      <c r="Q2193" s="13">
        <f t="shared" si="833"/>
        <v>0</v>
      </c>
      <c r="R2193" s="13">
        <f>tarifest3(A2193-$K$3,$A$3,Param!$B$10,Param!$C$10,Param!$D$10,Param!$E$10,Param!$B$11,Param!$C$11,Param!$D$11,Param!$E$11)</f>
        <v>78055</v>
      </c>
      <c r="S2193" s="3">
        <f t="shared" si="834"/>
        <v>35.755840586349066</v>
      </c>
      <c r="T2193" s="3">
        <f>IF(A2193&lt;$K$3,$K$2,tarifest3grenz(A2193-$K$3,$A$3,Param!$B$10,Param!$C$10,Param!$D$10,Param!$E$10,Param!$B$11,Param!$C$11,Param!$D$11,Param!$E$11))*100</f>
        <v>42</v>
      </c>
      <c r="U2193" s="3">
        <f>MAX(K2193-tarifest3($K$3,$A$3,Param!$B$10,Param!$C$10,Param!$D$10,Param!$E$10,Param!$B$11,Param!$C$11,Param!$D$11,Param!$E$11),0)</f>
        <v>81465</v>
      </c>
      <c r="V2193" s="3">
        <f t="shared" si="835"/>
        <v>37.317911131470453</v>
      </c>
      <c r="W2193" s="3">
        <f t="shared" si="836"/>
        <v>42</v>
      </c>
      <c r="X2193" s="3">
        <f>soli3grenz(K2193,$A$3,Param!$J$9,Param!$J$10,Param!$J$11)*100</f>
        <v>5.5</v>
      </c>
      <c r="Y2193" s="13">
        <f t="shared" si="823"/>
        <v>81465</v>
      </c>
      <c r="Z2193" s="3">
        <f t="shared" si="837"/>
        <v>37.317911131470453</v>
      </c>
      <c r="AA2193" s="13">
        <f t="shared" si="824"/>
        <v>42</v>
      </c>
      <c r="AB2193" s="13">
        <f t="shared" si="825"/>
        <v>-5413.1900000000023</v>
      </c>
      <c r="AC2193" s="13">
        <f t="shared" si="826"/>
        <v>-2.4797022446174992</v>
      </c>
      <c r="AD2193" s="13">
        <f t="shared" si="827"/>
        <v>-2.3099999999999952</v>
      </c>
      <c r="AE2193" s="3">
        <f t="shared" si="828"/>
        <v>0</v>
      </c>
      <c r="AF2193" s="13">
        <f t="shared" si="817"/>
        <v>5413.1900000000023</v>
      </c>
      <c r="AG2193" s="13">
        <f t="shared" si="838"/>
        <v>2.4797022446174992</v>
      </c>
      <c r="AH2193" s="13">
        <f t="shared" si="818"/>
        <v>2.4797022446174992</v>
      </c>
    </row>
    <row r="2194" spans="1:34" x14ac:dyDescent="0.2">
      <c r="A2194" s="8">
        <f t="shared" si="839"/>
        <v>218400</v>
      </c>
      <c r="B2194" s="9">
        <f t="shared" si="816"/>
        <v>218.4</v>
      </c>
      <c r="C2194" s="13">
        <f>tarifest3(A2194,$A$3,Param!$B$5,Param!$C$5,Param!$D$5,Param!$E$5,Param!$B$6,Param!$C$6,Param!$D$6,Param!$E$6)</f>
        <v>82391</v>
      </c>
      <c r="D2194" s="3">
        <f t="shared" si="829"/>
        <v>37.724816849816847</v>
      </c>
      <c r="E2194" s="3">
        <f>tarifest3grenz(A2194,$A$3,Param!$B$5,Param!$C$5,Param!$D$5,Param!$E$5,Param!$B$6,Param!$C$6,Param!$D$6,Param!$E$6)*100</f>
        <v>42</v>
      </c>
      <c r="F2194" s="13">
        <f>soli3(C2194,$A$3,Param!$J$4,Param!$J$5,Param!$J$6)</f>
        <v>4531.5</v>
      </c>
      <c r="G2194" s="3">
        <f>soli3grenz(C2194,$A$3,Param!$J$4,Param!$J$5,Param!$J$6)*100</f>
        <v>5.5</v>
      </c>
      <c r="H2194" s="13">
        <f t="shared" si="820"/>
        <v>86922.5</v>
      </c>
      <c r="I2194" s="3">
        <f t="shared" si="819"/>
        <v>39.799679487179482</v>
      </c>
      <c r="J2194" s="13">
        <f t="shared" si="821"/>
        <v>44.309999999999995</v>
      </c>
      <c r="K2194" s="13">
        <f>tarifest3(A2194,$A$3,Param!$B$10,Param!$C$10,Param!$D$10,Param!$E$10,Param!$B$11,Param!$C$11,Param!$D$11,Param!$E$11)</f>
        <v>86737</v>
      </c>
      <c r="L2194" s="3">
        <f t="shared" si="830"/>
        <v>39.714743589743591</v>
      </c>
      <c r="M2194" s="3">
        <f>tarifest3grenz(A2194,$A$3,Param!$B$10,Param!$C$10,Param!$D$10,Param!$E$10,Param!$B$11,Param!$C$11,Param!$D$11,Param!$E$11)*100</f>
        <v>42</v>
      </c>
      <c r="N2194" s="3">
        <f t="shared" si="831"/>
        <v>72337</v>
      </c>
      <c r="O2194" s="3">
        <f t="shared" si="832"/>
        <v>33.121336996337</v>
      </c>
      <c r="P2194" s="13">
        <f t="shared" si="822"/>
        <v>152880</v>
      </c>
      <c r="Q2194" s="13">
        <f t="shared" si="833"/>
        <v>0</v>
      </c>
      <c r="R2194" s="13">
        <f>tarifest3(A2194-$K$3,$A$3,Param!$B$10,Param!$C$10,Param!$D$10,Param!$E$10,Param!$B$11,Param!$C$11,Param!$D$11,Param!$E$11)</f>
        <v>78097</v>
      </c>
      <c r="S2194" s="3">
        <f t="shared" si="834"/>
        <v>35.758699633699628</v>
      </c>
      <c r="T2194" s="3">
        <f>IF(A2194&lt;$K$3,$K$2,tarifest3grenz(A2194-$K$3,$A$3,Param!$B$10,Param!$C$10,Param!$D$10,Param!$E$10,Param!$B$11,Param!$C$11,Param!$D$11,Param!$E$11))*100</f>
        <v>42</v>
      </c>
      <c r="U2194" s="3">
        <f>MAX(K2194-tarifest3($K$3,$A$3,Param!$B$10,Param!$C$10,Param!$D$10,Param!$E$10,Param!$B$11,Param!$C$11,Param!$D$11,Param!$E$11),0)</f>
        <v>81507</v>
      </c>
      <c r="V2194" s="3">
        <f t="shared" si="835"/>
        <v>37.320054945054942</v>
      </c>
      <c r="W2194" s="3">
        <f t="shared" si="836"/>
        <v>42</v>
      </c>
      <c r="X2194" s="3">
        <f>soli3grenz(K2194,$A$3,Param!$J$9,Param!$J$10,Param!$J$11)*100</f>
        <v>5.5</v>
      </c>
      <c r="Y2194" s="13">
        <f t="shared" si="823"/>
        <v>81507</v>
      </c>
      <c r="Z2194" s="3">
        <f t="shared" si="837"/>
        <v>37.320054945054942</v>
      </c>
      <c r="AA2194" s="13">
        <f t="shared" si="824"/>
        <v>42</v>
      </c>
      <c r="AB2194" s="13">
        <f t="shared" si="825"/>
        <v>-5415.5</v>
      </c>
      <c r="AC2194" s="13">
        <f t="shared" si="826"/>
        <v>-2.4796245421245402</v>
      </c>
      <c r="AD2194" s="13">
        <f t="shared" si="827"/>
        <v>-2.3099999999999952</v>
      </c>
      <c r="AE2194" s="3">
        <f t="shared" si="828"/>
        <v>0</v>
      </c>
      <c r="AF2194" s="13">
        <f t="shared" si="817"/>
        <v>5415.5</v>
      </c>
      <c r="AG2194" s="13">
        <f t="shared" si="838"/>
        <v>2.4796245421245402</v>
      </c>
      <c r="AH2194" s="13">
        <f t="shared" si="818"/>
        <v>2.4796245421245402</v>
      </c>
    </row>
    <row r="2195" spans="1:34" x14ac:dyDescent="0.2">
      <c r="A2195" s="8">
        <f t="shared" si="839"/>
        <v>218500</v>
      </c>
      <c r="B2195" s="9">
        <f t="shared" si="816"/>
        <v>218.5</v>
      </c>
      <c r="C2195" s="13">
        <f>tarifest3(A2195,$A$3,Param!$B$5,Param!$C$5,Param!$D$5,Param!$E$5,Param!$B$6,Param!$C$6,Param!$D$6,Param!$E$6)</f>
        <v>82433</v>
      </c>
      <c r="D2195" s="3">
        <f t="shared" si="829"/>
        <v>37.726773455377575</v>
      </c>
      <c r="E2195" s="3">
        <f>tarifest3grenz(A2195,$A$3,Param!$B$5,Param!$C$5,Param!$D$5,Param!$E$5,Param!$B$6,Param!$C$6,Param!$D$6,Param!$E$6)*100</f>
        <v>42</v>
      </c>
      <c r="F2195" s="13">
        <f>soli3(C2195,$A$3,Param!$J$4,Param!$J$5,Param!$J$6)</f>
        <v>4533.8100000000004</v>
      </c>
      <c r="G2195" s="3">
        <f>soli3grenz(C2195,$A$3,Param!$J$4,Param!$J$5,Param!$J$6)*100</f>
        <v>5.5</v>
      </c>
      <c r="H2195" s="13">
        <f t="shared" si="820"/>
        <v>86966.81</v>
      </c>
      <c r="I2195" s="3">
        <f t="shared" si="819"/>
        <v>39.80174370709382</v>
      </c>
      <c r="J2195" s="13">
        <f t="shared" si="821"/>
        <v>44.309999999999995</v>
      </c>
      <c r="K2195" s="13">
        <f>tarifest3(A2195,$A$3,Param!$B$10,Param!$C$10,Param!$D$10,Param!$E$10,Param!$B$11,Param!$C$11,Param!$D$11,Param!$E$11)</f>
        <v>86779</v>
      </c>
      <c r="L2195" s="3">
        <f t="shared" si="830"/>
        <v>39.715789473684211</v>
      </c>
      <c r="M2195" s="3">
        <f>tarifest3grenz(A2195,$A$3,Param!$B$10,Param!$C$10,Param!$D$10,Param!$E$10,Param!$B$11,Param!$C$11,Param!$D$11,Param!$E$11)*100</f>
        <v>42</v>
      </c>
      <c r="N2195" s="3">
        <f t="shared" si="831"/>
        <v>72379</v>
      </c>
      <c r="O2195" s="3">
        <f t="shared" si="832"/>
        <v>33.125400457665904</v>
      </c>
      <c r="P2195" s="13">
        <f t="shared" si="822"/>
        <v>152950</v>
      </c>
      <c r="Q2195" s="13">
        <f t="shared" si="833"/>
        <v>0</v>
      </c>
      <c r="R2195" s="13">
        <f>tarifest3(A2195-$K$3,$A$3,Param!$B$10,Param!$C$10,Param!$D$10,Param!$E$10,Param!$B$11,Param!$C$11,Param!$D$11,Param!$E$11)</f>
        <v>78139</v>
      </c>
      <c r="S2195" s="3">
        <f t="shared" si="834"/>
        <v>35.761556064073226</v>
      </c>
      <c r="T2195" s="3">
        <f>IF(A2195&lt;$K$3,$K$2,tarifest3grenz(A2195-$K$3,$A$3,Param!$B$10,Param!$C$10,Param!$D$10,Param!$E$10,Param!$B$11,Param!$C$11,Param!$D$11,Param!$E$11))*100</f>
        <v>42</v>
      </c>
      <c r="U2195" s="3">
        <f>MAX(K2195-tarifest3($K$3,$A$3,Param!$B$10,Param!$C$10,Param!$D$10,Param!$E$10,Param!$B$11,Param!$C$11,Param!$D$11,Param!$E$11),0)</f>
        <v>81549</v>
      </c>
      <c r="V2195" s="3">
        <f t="shared" si="835"/>
        <v>37.322196796338673</v>
      </c>
      <c r="W2195" s="3">
        <f t="shared" si="836"/>
        <v>42</v>
      </c>
      <c r="X2195" s="3">
        <f>soli3grenz(K2195,$A$3,Param!$J$9,Param!$J$10,Param!$J$11)*100</f>
        <v>5.5</v>
      </c>
      <c r="Y2195" s="13">
        <f t="shared" si="823"/>
        <v>81549</v>
      </c>
      <c r="Z2195" s="3">
        <f t="shared" si="837"/>
        <v>37.322196796338673</v>
      </c>
      <c r="AA2195" s="13">
        <f t="shared" si="824"/>
        <v>42</v>
      </c>
      <c r="AB2195" s="13">
        <f t="shared" si="825"/>
        <v>-5417.8099999999977</v>
      </c>
      <c r="AC2195" s="13">
        <f t="shared" si="826"/>
        <v>-2.4795469107551469</v>
      </c>
      <c r="AD2195" s="13">
        <f t="shared" si="827"/>
        <v>-2.3099999999999952</v>
      </c>
      <c r="AE2195" s="3">
        <f t="shared" si="828"/>
        <v>0</v>
      </c>
      <c r="AF2195" s="13">
        <f t="shared" si="817"/>
        <v>5417.8099999999977</v>
      </c>
      <c r="AG2195" s="13">
        <f t="shared" si="838"/>
        <v>2.4795469107551469</v>
      </c>
      <c r="AH2195" s="13">
        <f t="shared" si="818"/>
        <v>2.4795469107551469</v>
      </c>
    </row>
    <row r="2196" spans="1:34" x14ac:dyDescent="0.2">
      <c r="A2196" s="8">
        <f t="shared" si="839"/>
        <v>218600</v>
      </c>
      <c r="B2196" s="9">
        <f t="shared" si="816"/>
        <v>218.6</v>
      </c>
      <c r="C2196" s="13">
        <f>tarifest3(A2196,$A$3,Param!$B$5,Param!$C$5,Param!$D$5,Param!$E$5,Param!$B$6,Param!$C$6,Param!$D$6,Param!$E$6)</f>
        <v>82475</v>
      </c>
      <c r="D2196" s="3">
        <f t="shared" si="829"/>
        <v>37.728728270814273</v>
      </c>
      <c r="E2196" s="3">
        <f>tarifest3grenz(A2196,$A$3,Param!$B$5,Param!$C$5,Param!$D$5,Param!$E$5,Param!$B$6,Param!$C$6,Param!$D$6,Param!$E$6)*100</f>
        <v>42</v>
      </c>
      <c r="F2196" s="13">
        <f>soli3(C2196,$A$3,Param!$J$4,Param!$J$5,Param!$J$6)</f>
        <v>4536.12</v>
      </c>
      <c r="G2196" s="3">
        <f>soli3grenz(C2196,$A$3,Param!$J$4,Param!$J$5,Param!$J$6)*100</f>
        <v>5.5</v>
      </c>
      <c r="H2196" s="13">
        <f t="shared" si="820"/>
        <v>87011.12</v>
      </c>
      <c r="I2196" s="3">
        <f t="shared" si="819"/>
        <v>39.803806038426345</v>
      </c>
      <c r="J2196" s="13">
        <f t="shared" si="821"/>
        <v>44.309999999999995</v>
      </c>
      <c r="K2196" s="13">
        <f>tarifest3(A2196,$A$3,Param!$B$10,Param!$C$10,Param!$D$10,Param!$E$10,Param!$B$11,Param!$C$11,Param!$D$11,Param!$E$11)</f>
        <v>86821</v>
      </c>
      <c r="L2196" s="3">
        <f t="shared" si="830"/>
        <v>39.716834400731933</v>
      </c>
      <c r="M2196" s="3">
        <f>tarifest3grenz(A2196,$A$3,Param!$B$10,Param!$C$10,Param!$D$10,Param!$E$10,Param!$B$11,Param!$C$11,Param!$D$11,Param!$E$11)*100</f>
        <v>42</v>
      </c>
      <c r="N2196" s="3">
        <f t="shared" si="831"/>
        <v>72421</v>
      </c>
      <c r="O2196" s="3">
        <f t="shared" si="832"/>
        <v>33.129460201280878</v>
      </c>
      <c r="P2196" s="13">
        <f t="shared" si="822"/>
        <v>153020</v>
      </c>
      <c r="Q2196" s="13">
        <f t="shared" si="833"/>
        <v>0</v>
      </c>
      <c r="R2196" s="13">
        <f>tarifest3(A2196-$K$3,$A$3,Param!$B$10,Param!$C$10,Param!$D$10,Param!$E$10,Param!$B$11,Param!$C$11,Param!$D$11,Param!$E$11)</f>
        <v>78181</v>
      </c>
      <c r="S2196" s="3">
        <f t="shared" si="834"/>
        <v>35.764409881061297</v>
      </c>
      <c r="T2196" s="3">
        <f>IF(A2196&lt;$K$3,$K$2,tarifest3grenz(A2196-$K$3,$A$3,Param!$B$10,Param!$C$10,Param!$D$10,Param!$E$10,Param!$B$11,Param!$C$11,Param!$D$11,Param!$E$11))*100</f>
        <v>42</v>
      </c>
      <c r="U2196" s="3">
        <f>MAX(K2196-tarifest3($K$3,$A$3,Param!$B$10,Param!$C$10,Param!$D$10,Param!$E$10,Param!$B$11,Param!$C$11,Param!$D$11,Param!$E$11),0)</f>
        <v>81591</v>
      </c>
      <c r="V2196" s="3">
        <f t="shared" si="835"/>
        <v>37.32433668801464</v>
      </c>
      <c r="W2196" s="3">
        <f t="shared" si="836"/>
        <v>42</v>
      </c>
      <c r="X2196" s="3">
        <f>soli3grenz(K2196,$A$3,Param!$J$9,Param!$J$10,Param!$J$11)*100</f>
        <v>5.5</v>
      </c>
      <c r="Y2196" s="13">
        <f t="shared" si="823"/>
        <v>81591</v>
      </c>
      <c r="Z2196" s="3">
        <f t="shared" si="837"/>
        <v>37.32433668801464</v>
      </c>
      <c r="AA2196" s="13">
        <f t="shared" si="824"/>
        <v>42</v>
      </c>
      <c r="AB2196" s="13">
        <f t="shared" si="825"/>
        <v>-5420.1199999999953</v>
      </c>
      <c r="AC2196" s="13">
        <f t="shared" si="826"/>
        <v>-2.4794693504117049</v>
      </c>
      <c r="AD2196" s="13">
        <f t="shared" si="827"/>
        <v>-2.3099999999999952</v>
      </c>
      <c r="AE2196" s="3">
        <f t="shared" si="828"/>
        <v>0</v>
      </c>
      <c r="AF2196" s="13">
        <f t="shared" si="817"/>
        <v>5420.1199999999953</v>
      </c>
      <c r="AG2196" s="13">
        <f t="shared" si="838"/>
        <v>2.4794693504117049</v>
      </c>
      <c r="AH2196" s="13">
        <f t="shared" si="818"/>
        <v>2.4794693504117049</v>
      </c>
    </row>
    <row r="2197" spans="1:34" x14ac:dyDescent="0.2">
      <c r="A2197" s="8">
        <f t="shared" si="839"/>
        <v>218700</v>
      </c>
      <c r="B2197" s="9">
        <f t="shared" si="816"/>
        <v>218.7</v>
      </c>
      <c r="C2197" s="13">
        <f>tarifest3(A2197,$A$3,Param!$B$5,Param!$C$5,Param!$D$5,Param!$E$5,Param!$B$6,Param!$C$6,Param!$D$6,Param!$E$6)</f>
        <v>82517</v>
      </c>
      <c r="D2197" s="3">
        <f t="shared" si="829"/>
        <v>37.730681298582539</v>
      </c>
      <c r="E2197" s="3">
        <f>tarifest3grenz(A2197,$A$3,Param!$B$5,Param!$C$5,Param!$D$5,Param!$E$5,Param!$B$6,Param!$C$6,Param!$D$6,Param!$E$6)*100</f>
        <v>42</v>
      </c>
      <c r="F2197" s="13">
        <f>soli3(C2197,$A$3,Param!$J$4,Param!$J$5,Param!$J$6)</f>
        <v>4538.43</v>
      </c>
      <c r="G2197" s="3">
        <f>soli3grenz(C2197,$A$3,Param!$J$4,Param!$J$5,Param!$J$6)*100</f>
        <v>5.5</v>
      </c>
      <c r="H2197" s="13">
        <f t="shared" si="820"/>
        <v>87055.43</v>
      </c>
      <c r="I2197" s="3">
        <f t="shared" si="819"/>
        <v>39.805866483767716</v>
      </c>
      <c r="J2197" s="13">
        <f t="shared" si="821"/>
        <v>44.309999999999995</v>
      </c>
      <c r="K2197" s="13">
        <f>tarifest3(A2197,$A$3,Param!$B$10,Param!$C$10,Param!$D$10,Param!$E$10,Param!$B$11,Param!$C$11,Param!$D$11,Param!$E$11)</f>
        <v>86863</v>
      </c>
      <c r="L2197" s="3">
        <f t="shared" si="830"/>
        <v>39.717878372199358</v>
      </c>
      <c r="M2197" s="3">
        <f>tarifest3grenz(A2197,$A$3,Param!$B$10,Param!$C$10,Param!$D$10,Param!$E$10,Param!$B$11,Param!$C$11,Param!$D$11,Param!$E$11)*100</f>
        <v>42</v>
      </c>
      <c r="N2197" s="3">
        <f t="shared" si="831"/>
        <v>72463</v>
      </c>
      <c r="O2197" s="3">
        <f t="shared" si="832"/>
        <v>33.133516232281664</v>
      </c>
      <c r="P2197" s="13">
        <f t="shared" si="822"/>
        <v>153090</v>
      </c>
      <c r="Q2197" s="13">
        <f t="shared" si="833"/>
        <v>0</v>
      </c>
      <c r="R2197" s="13">
        <f>tarifest3(A2197-$K$3,$A$3,Param!$B$10,Param!$C$10,Param!$D$10,Param!$E$10,Param!$B$11,Param!$C$11,Param!$D$11,Param!$E$11)</f>
        <v>78223</v>
      </c>
      <c r="S2197" s="3">
        <f t="shared" si="834"/>
        <v>35.767261088248745</v>
      </c>
      <c r="T2197" s="3">
        <f>IF(A2197&lt;$K$3,$K$2,tarifest3grenz(A2197-$K$3,$A$3,Param!$B$10,Param!$C$10,Param!$D$10,Param!$E$10,Param!$B$11,Param!$C$11,Param!$D$11,Param!$E$11))*100</f>
        <v>42</v>
      </c>
      <c r="U2197" s="3">
        <f>MAX(K2197-tarifest3($K$3,$A$3,Param!$B$10,Param!$C$10,Param!$D$10,Param!$E$10,Param!$B$11,Param!$C$11,Param!$D$11,Param!$E$11),0)</f>
        <v>81633</v>
      </c>
      <c r="V2197" s="3">
        <f t="shared" si="835"/>
        <v>37.326474622770917</v>
      </c>
      <c r="W2197" s="3">
        <f t="shared" si="836"/>
        <v>42</v>
      </c>
      <c r="X2197" s="3">
        <f>soli3grenz(K2197,$A$3,Param!$J$9,Param!$J$10,Param!$J$11)*100</f>
        <v>5.5</v>
      </c>
      <c r="Y2197" s="13">
        <f t="shared" si="823"/>
        <v>81633</v>
      </c>
      <c r="Z2197" s="3">
        <f t="shared" si="837"/>
        <v>37.326474622770917</v>
      </c>
      <c r="AA2197" s="13">
        <f t="shared" si="824"/>
        <v>42</v>
      </c>
      <c r="AB2197" s="13">
        <f t="shared" si="825"/>
        <v>-5422.429999999993</v>
      </c>
      <c r="AC2197" s="13">
        <f t="shared" si="826"/>
        <v>-2.4793918609967989</v>
      </c>
      <c r="AD2197" s="13">
        <f t="shared" si="827"/>
        <v>-2.3099999999999952</v>
      </c>
      <c r="AE2197" s="3">
        <f t="shared" si="828"/>
        <v>0</v>
      </c>
      <c r="AF2197" s="13">
        <f t="shared" si="817"/>
        <v>5422.429999999993</v>
      </c>
      <c r="AG2197" s="13">
        <f t="shared" si="838"/>
        <v>2.4793918609967989</v>
      </c>
      <c r="AH2197" s="13">
        <f t="shared" si="818"/>
        <v>2.4793918609967989</v>
      </c>
    </row>
    <row r="2198" spans="1:34" x14ac:dyDescent="0.2">
      <c r="A2198" s="8">
        <f t="shared" si="839"/>
        <v>218800</v>
      </c>
      <c r="B2198" s="9">
        <f t="shared" si="816"/>
        <v>218.8</v>
      </c>
      <c r="C2198" s="13">
        <f>tarifest3(A2198,$A$3,Param!$B$5,Param!$C$5,Param!$D$5,Param!$E$5,Param!$B$6,Param!$C$6,Param!$D$6,Param!$E$6)</f>
        <v>82559</v>
      </c>
      <c r="D2198" s="3">
        <f t="shared" si="829"/>
        <v>37.732632541133455</v>
      </c>
      <c r="E2198" s="3">
        <f>tarifest3grenz(A2198,$A$3,Param!$B$5,Param!$C$5,Param!$D$5,Param!$E$5,Param!$B$6,Param!$C$6,Param!$D$6,Param!$E$6)*100</f>
        <v>42</v>
      </c>
      <c r="F2198" s="13">
        <f>soli3(C2198,$A$3,Param!$J$4,Param!$J$5,Param!$J$6)</f>
        <v>4540.74</v>
      </c>
      <c r="G2198" s="3">
        <f>soli3grenz(C2198,$A$3,Param!$J$4,Param!$J$5,Param!$J$6)*100</f>
        <v>5.5</v>
      </c>
      <c r="H2198" s="13">
        <f t="shared" si="820"/>
        <v>87099.74</v>
      </c>
      <c r="I2198" s="3">
        <f t="shared" si="819"/>
        <v>39.80792504570384</v>
      </c>
      <c r="J2198" s="13">
        <f t="shared" si="821"/>
        <v>44.309999999999995</v>
      </c>
      <c r="K2198" s="13">
        <f>tarifest3(A2198,$A$3,Param!$B$10,Param!$C$10,Param!$D$10,Param!$E$10,Param!$B$11,Param!$C$11,Param!$D$11,Param!$E$11)</f>
        <v>86905</v>
      </c>
      <c r="L2198" s="3">
        <f t="shared" si="830"/>
        <v>39.718921389396712</v>
      </c>
      <c r="M2198" s="3">
        <f>tarifest3grenz(A2198,$A$3,Param!$B$10,Param!$C$10,Param!$D$10,Param!$E$10,Param!$B$11,Param!$C$11,Param!$D$11,Param!$E$11)*100</f>
        <v>42</v>
      </c>
      <c r="N2198" s="3">
        <f t="shared" si="831"/>
        <v>72505</v>
      </c>
      <c r="O2198" s="3">
        <f t="shared" si="832"/>
        <v>33.137568555758683</v>
      </c>
      <c r="P2198" s="13">
        <f t="shared" si="822"/>
        <v>153160</v>
      </c>
      <c r="Q2198" s="13">
        <f t="shared" si="833"/>
        <v>0</v>
      </c>
      <c r="R2198" s="13">
        <f>tarifest3(A2198-$K$3,$A$3,Param!$B$10,Param!$C$10,Param!$D$10,Param!$E$10,Param!$B$11,Param!$C$11,Param!$D$11,Param!$E$11)</f>
        <v>78265</v>
      </c>
      <c r="S2198" s="3">
        <f t="shared" si="834"/>
        <v>35.770109689213889</v>
      </c>
      <c r="T2198" s="3">
        <f>IF(A2198&lt;$K$3,$K$2,tarifest3grenz(A2198-$K$3,$A$3,Param!$B$10,Param!$C$10,Param!$D$10,Param!$E$10,Param!$B$11,Param!$C$11,Param!$D$11,Param!$E$11))*100</f>
        <v>42</v>
      </c>
      <c r="U2198" s="3">
        <f>MAX(K2198-tarifest3($K$3,$A$3,Param!$B$10,Param!$C$10,Param!$D$10,Param!$E$10,Param!$B$11,Param!$C$11,Param!$D$11,Param!$E$11),0)</f>
        <v>81675</v>
      </c>
      <c r="V2198" s="3">
        <f t="shared" si="835"/>
        <v>37.328610603290677</v>
      </c>
      <c r="W2198" s="3">
        <f t="shared" si="836"/>
        <v>42</v>
      </c>
      <c r="X2198" s="3">
        <f>soli3grenz(K2198,$A$3,Param!$J$9,Param!$J$10,Param!$J$11)*100</f>
        <v>5.5</v>
      </c>
      <c r="Y2198" s="13">
        <f t="shared" si="823"/>
        <v>81675</v>
      </c>
      <c r="Z2198" s="3">
        <f t="shared" si="837"/>
        <v>37.328610603290677</v>
      </c>
      <c r="AA2198" s="13">
        <f t="shared" si="824"/>
        <v>42</v>
      </c>
      <c r="AB2198" s="13">
        <f t="shared" si="825"/>
        <v>-5424.7400000000052</v>
      </c>
      <c r="AC2198" s="13">
        <f t="shared" si="826"/>
        <v>-2.4793144424131626</v>
      </c>
      <c r="AD2198" s="13">
        <f t="shared" si="827"/>
        <v>-2.3099999999999952</v>
      </c>
      <c r="AE2198" s="3">
        <f t="shared" si="828"/>
        <v>0</v>
      </c>
      <c r="AF2198" s="13">
        <f t="shared" si="817"/>
        <v>5424.7400000000052</v>
      </c>
      <c r="AG2198" s="13">
        <f t="shared" si="838"/>
        <v>2.4793144424131626</v>
      </c>
      <c r="AH2198" s="13">
        <f t="shared" si="818"/>
        <v>2.4793144424131626</v>
      </c>
    </row>
    <row r="2199" spans="1:34" x14ac:dyDescent="0.2">
      <c r="A2199" s="8">
        <f t="shared" si="839"/>
        <v>218900</v>
      </c>
      <c r="B2199" s="9">
        <f t="shared" si="816"/>
        <v>218.9</v>
      </c>
      <c r="C2199" s="13">
        <f>tarifest3(A2199,$A$3,Param!$B$5,Param!$C$5,Param!$D$5,Param!$E$5,Param!$B$6,Param!$C$6,Param!$D$6,Param!$E$6)</f>
        <v>82601</v>
      </c>
      <c r="D2199" s="3">
        <f t="shared" si="829"/>
        <v>37.734582000913655</v>
      </c>
      <c r="E2199" s="3">
        <f>tarifest3grenz(A2199,$A$3,Param!$B$5,Param!$C$5,Param!$D$5,Param!$E$5,Param!$B$6,Param!$C$6,Param!$D$6,Param!$E$6)*100</f>
        <v>42</v>
      </c>
      <c r="F2199" s="13">
        <f>soli3(C2199,$A$3,Param!$J$4,Param!$J$5,Param!$J$6)</f>
        <v>4543.05</v>
      </c>
      <c r="G2199" s="3">
        <f>soli3grenz(C2199,$A$3,Param!$J$4,Param!$J$5,Param!$J$6)*100</f>
        <v>5.5</v>
      </c>
      <c r="H2199" s="13">
        <f t="shared" si="820"/>
        <v>87144.05</v>
      </c>
      <c r="I2199" s="3">
        <f t="shared" si="819"/>
        <v>39.809981726815899</v>
      </c>
      <c r="J2199" s="13">
        <f t="shared" si="821"/>
        <v>44.309999999999995</v>
      </c>
      <c r="K2199" s="13">
        <f>tarifest3(A2199,$A$3,Param!$B$10,Param!$C$10,Param!$D$10,Param!$E$10,Param!$B$11,Param!$C$11,Param!$D$11,Param!$E$11)</f>
        <v>86947</v>
      </c>
      <c r="L2199" s="3">
        <f t="shared" si="830"/>
        <v>39.719963453631799</v>
      </c>
      <c r="M2199" s="3">
        <f>tarifest3grenz(A2199,$A$3,Param!$B$10,Param!$C$10,Param!$D$10,Param!$E$10,Param!$B$11,Param!$C$11,Param!$D$11,Param!$E$11)*100</f>
        <v>42</v>
      </c>
      <c r="N2199" s="3">
        <f t="shared" si="831"/>
        <v>72547</v>
      </c>
      <c r="O2199" s="3">
        <f t="shared" si="832"/>
        <v>33.141617176793062</v>
      </c>
      <c r="P2199" s="13">
        <f t="shared" si="822"/>
        <v>153230</v>
      </c>
      <c r="Q2199" s="13">
        <f t="shared" si="833"/>
        <v>0</v>
      </c>
      <c r="R2199" s="13">
        <f>tarifest3(A2199-$K$3,$A$3,Param!$B$10,Param!$C$10,Param!$D$10,Param!$E$10,Param!$B$11,Param!$C$11,Param!$D$11,Param!$E$11)</f>
        <v>78307</v>
      </c>
      <c r="S2199" s="3">
        <f t="shared" si="834"/>
        <v>35.772955687528551</v>
      </c>
      <c r="T2199" s="3">
        <f>IF(A2199&lt;$K$3,$K$2,tarifest3grenz(A2199-$K$3,$A$3,Param!$B$10,Param!$C$10,Param!$D$10,Param!$E$10,Param!$B$11,Param!$C$11,Param!$D$11,Param!$E$11))*100</f>
        <v>42</v>
      </c>
      <c r="U2199" s="3">
        <f>MAX(K2199-tarifest3($K$3,$A$3,Param!$B$10,Param!$C$10,Param!$D$10,Param!$E$10,Param!$B$11,Param!$C$11,Param!$D$11,Param!$E$11),0)</f>
        <v>81717</v>
      </c>
      <c r="V2199" s="3">
        <f t="shared" si="835"/>
        <v>37.33074463225217</v>
      </c>
      <c r="W2199" s="3">
        <f t="shared" si="836"/>
        <v>42</v>
      </c>
      <c r="X2199" s="3">
        <f>soli3grenz(K2199,$A$3,Param!$J$9,Param!$J$10,Param!$J$11)*100</f>
        <v>5.5</v>
      </c>
      <c r="Y2199" s="13">
        <f t="shared" si="823"/>
        <v>81717</v>
      </c>
      <c r="Z2199" s="3">
        <f t="shared" si="837"/>
        <v>37.33074463225217</v>
      </c>
      <c r="AA2199" s="13">
        <f t="shared" si="824"/>
        <v>42</v>
      </c>
      <c r="AB2199" s="13">
        <f t="shared" si="825"/>
        <v>-5427.0500000000029</v>
      </c>
      <c r="AC2199" s="13">
        <f t="shared" si="826"/>
        <v>-2.4792370945637288</v>
      </c>
      <c r="AD2199" s="13">
        <f t="shared" si="827"/>
        <v>-2.3099999999999952</v>
      </c>
      <c r="AE2199" s="3">
        <f t="shared" si="828"/>
        <v>0</v>
      </c>
      <c r="AF2199" s="13">
        <f t="shared" si="817"/>
        <v>5427.0500000000029</v>
      </c>
      <c r="AG2199" s="13">
        <f t="shared" si="838"/>
        <v>2.4792370945637288</v>
      </c>
      <c r="AH2199" s="13">
        <f t="shared" si="818"/>
        <v>2.4792370945637288</v>
      </c>
    </row>
    <row r="2200" spans="1:34" x14ac:dyDescent="0.2">
      <c r="A2200" s="8">
        <f t="shared" si="839"/>
        <v>219000</v>
      </c>
      <c r="B2200" s="9">
        <f t="shared" si="816"/>
        <v>219</v>
      </c>
      <c r="C2200" s="13">
        <f>tarifest3(A2200,$A$3,Param!$B$5,Param!$C$5,Param!$D$5,Param!$E$5,Param!$B$6,Param!$C$6,Param!$D$6,Param!$E$6)</f>
        <v>82643</v>
      </c>
      <c r="D2200" s="3">
        <f t="shared" si="829"/>
        <v>37.736529680365301</v>
      </c>
      <c r="E2200" s="3">
        <f>tarifest3grenz(A2200,$A$3,Param!$B$5,Param!$C$5,Param!$D$5,Param!$E$5,Param!$B$6,Param!$C$6,Param!$D$6,Param!$E$6)*100</f>
        <v>42</v>
      </c>
      <c r="F2200" s="13">
        <f>soli3(C2200,$A$3,Param!$J$4,Param!$J$5,Param!$J$6)</f>
        <v>4545.3599999999997</v>
      </c>
      <c r="G2200" s="3">
        <f>soli3grenz(C2200,$A$3,Param!$J$4,Param!$J$5,Param!$J$6)*100</f>
        <v>5.5</v>
      </c>
      <c r="H2200" s="13">
        <f t="shared" si="820"/>
        <v>87188.36</v>
      </c>
      <c r="I2200" s="3">
        <f t="shared" si="819"/>
        <v>39.81203652968037</v>
      </c>
      <c r="J2200" s="13">
        <f t="shared" si="821"/>
        <v>44.309999999999995</v>
      </c>
      <c r="K2200" s="13">
        <f>tarifest3(A2200,$A$3,Param!$B$10,Param!$C$10,Param!$D$10,Param!$E$10,Param!$B$11,Param!$C$11,Param!$D$11,Param!$E$11)</f>
        <v>86989</v>
      </c>
      <c r="L2200" s="3">
        <f t="shared" si="830"/>
        <v>39.721004566210041</v>
      </c>
      <c r="M2200" s="3">
        <f>tarifest3grenz(A2200,$A$3,Param!$B$10,Param!$C$10,Param!$D$10,Param!$E$10,Param!$B$11,Param!$C$11,Param!$D$11,Param!$E$11)*100</f>
        <v>42</v>
      </c>
      <c r="N2200" s="3">
        <f t="shared" si="831"/>
        <v>72589</v>
      </c>
      <c r="O2200" s="3">
        <f t="shared" si="832"/>
        <v>33.145662100456619</v>
      </c>
      <c r="P2200" s="13">
        <f t="shared" si="822"/>
        <v>153300</v>
      </c>
      <c r="Q2200" s="13">
        <f t="shared" si="833"/>
        <v>0</v>
      </c>
      <c r="R2200" s="13">
        <f>tarifest3(A2200-$K$3,$A$3,Param!$B$10,Param!$C$10,Param!$D$10,Param!$E$10,Param!$B$11,Param!$C$11,Param!$D$11,Param!$E$11)</f>
        <v>78349</v>
      </c>
      <c r="S2200" s="3">
        <f t="shared" si="834"/>
        <v>35.775799086757992</v>
      </c>
      <c r="T2200" s="3">
        <f>IF(A2200&lt;$K$3,$K$2,tarifest3grenz(A2200-$K$3,$A$3,Param!$B$10,Param!$C$10,Param!$D$10,Param!$E$10,Param!$B$11,Param!$C$11,Param!$D$11,Param!$E$11))*100</f>
        <v>42</v>
      </c>
      <c r="U2200" s="3">
        <f>MAX(K2200-tarifest3($K$3,$A$3,Param!$B$10,Param!$C$10,Param!$D$10,Param!$E$10,Param!$B$11,Param!$C$11,Param!$D$11,Param!$E$11),0)</f>
        <v>81759</v>
      </c>
      <c r="V2200" s="3">
        <f t="shared" si="835"/>
        <v>37.332876712328769</v>
      </c>
      <c r="W2200" s="3">
        <f t="shared" si="836"/>
        <v>42</v>
      </c>
      <c r="X2200" s="3">
        <f>soli3grenz(K2200,$A$3,Param!$J$9,Param!$J$10,Param!$J$11)*100</f>
        <v>5.5</v>
      </c>
      <c r="Y2200" s="13">
        <f t="shared" si="823"/>
        <v>81759</v>
      </c>
      <c r="Z2200" s="3">
        <f t="shared" si="837"/>
        <v>37.332876712328769</v>
      </c>
      <c r="AA2200" s="13">
        <f t="shared" si="824"/>
        <v>42</v>
      </c>
      <c r="AB2200" s="13">
        <f t="shared" si="825"/>
        <v>-5429.3600000000006</v>
      </c>
      <c r="AC2200" s="13">
        <f t="shared" si="826"/>
        <v>-2.4791598173516007</v>
      </c>
      <c r="AD2200" s="13">
        <f t="shared" si="827"/>
        <v>-2.3099999999999952</v>
      </c>
      <c r="AE2200" s="3">
        <f t="shared" si="828"/>
        <v>0</v>
      </c>
      <c r="AF2200" s="13">
        <f t="shared" si="817"/>
        <v>5429.3600000000006</v>
      </c>
      <c r="AG2200" s="13">
        <f t="shared" si="838"/>
        <v>2.4791598173516007</v>
      </c>
      <c r="AH2200" s="13">
        <f t="shared" si="818"/>
        <v>2.4791598173516007</v>
      </c>
    </row>
    <row r="2201" spans="1:34" x14ac:dyDescent="0.2">
      <c r="A2201" s="8">
        <f t="shared" si="839"/>
        <v>219100</v>
      </c>
      <c r="B2201" s="9">
        <f t="shared" si="816"/>
        <v>219.1</v>
      </c>
      <c r="C2201" s="13">
        <f>tarifest3(A2201,$A$3,Param!$B$5,Param!$C$5,Param!$D$5,Param!$E$5,Param!$B$6,Param!$C$6,Param!$D$6,Param!$E$6)</f>
        <v>82685</v>
      </c>
      <c r="D2201" s="3">
        <f t="shared" si="829"/>
        <v>37.73847558192606</v>
      </c>
      <c r="E2201" s="3">
        <f>tarifest3grenz(A2201,$A$3,Param!$B$5,Param!$C$5,Param!$D$5,Param!$E$5,Param!$B$6,Param!$C$6,Param!$D$6,Param!$E$6)*100</f>
        <v>42</v>
      </c>
      <c r="F2201" s="13">
        <f>soli3(C2201,$A$3,Param!$J$4,Param!$J$5,Param!$J$6)</f>
        <v>4547.67</v>
      </c>
      <c r="G2201" s="3">
        <f>soli3grenz(C2201,$A$3,Param!$J$4,Param!$J$5,Param!$J$6)*100</f>
        <v>5.5</v>
      </c>
      <c r="H2201" s="13">
        <f t="shared" si="820"/>
        <v>87232.67</v>
      </c>
      <c r="I2201" s="3">
        <f t="shared" si="819"/>
        <v>39.814089456869006</v>
      </c>
      <c r="J2201" s="13">
        <f t="shared" si="821"/>
        <v>44.309999999999995</v>
      </c>
      <c r="K2201" s="13">
        <f>tarifest3(A2201,$A$3,Param!$B$10,Param!$C$10,Param!$D$10,Param!$E$10,Param!$B$11,Param!$C$11,Param!$D$11,Param!$E$11)</f>
        <v>87031</v>
      </c>
      <c r="L2201" s="3">
        <f t="shared" si="830"/>
        <v>39.722044728434504</v>
      </c>
      <c r="M2201" s="3">
        <f>tarifest3grenz(A2201,$A$3,Param!$B$10,Param!$C$10,Param!$D$10,Param!$E$10,Param!$B$11,Param!$C$11,Param!$D$11,Param!$E$11)*100</f>
        <v>42</v>
      </c>
      <c r="N2201" s="3">
        <f t="shared" si="831"/>
        <v>72631</v>
      </c>
      <c r="O2201" s="3">
        <f t="shared" si="832"/>
        <v>33.149703331811956</v>
      </c>
      <c r="P2201" s="13">
        <f t="shared" si="822"/>
        <v>153370</v>
      </c>
      <c r="Q2201" s="13">
        <f t="shared" si="833"/>
        <v>0</v>
      </c>
      <c r="R2201" s="13">
        <f>tarifest3(A2201-$K$3,$A$3,Param!$B$10,Param!$C$10,Param!$D$10,Param!$E$10,Param!$B$11,Param!$C$11,Param!$D$11,Param!$E$11)</f>
        <v>78391</v>
      </c>
      <c r="S2201" s="3">
        <f t="shared" si="834"/>
        <v>35.77863989046098</v>
      </c>
      <c r="T2201" s="3">
        <f>IF(A2201&lt;$K$3,$K$2,tarifest3grenz(A2201-$K$3,$A$3,Param!$B$10,Param!$C$10,Param!$D$10,Param!$E$10,Param!$B$11,Param!$C$11,Param!$D$11,Param!$E$11))*100</f>
        <v>42</v>
      </c>
      <c r="U2201" s="3">
        <f>MAX(K2201-tarifest3($K$3,$A$3,Param!$B$10,Param!$C$10,Param!$D$10,Param!$E$10,Param!$B$11,Param!$C$11,Param!$D$11,Param!$E$11),0)</f>
        <v>81801</v>
      </c>
      <c r="V2201" s="3">
        <f t="shared" si="835"/>
        <v>37.335006846188953</v>
      </c>
      <c r="W2201" s="3">
        <f t="shared" si="836"/>
        <v>42</v>
      </c>
      <c r="X2201" s="3">
        <f>soli3grenz(K2201,$A$3,Param!$J$9,Param!$J$10,Param!$J$11)*100</f>
        <v>5.5</v>
      </c>
      <c r="Y2201" s="13">
        <f t="shared" si="823"/>
        <v>81801</v>
      </c>
      <c r="Z2201" s="3">
        <f t="shared" si="837"/>
        <v>37.335006846188953</v>
      </c>
      <c r="AA2201" s="13">
        <f t="shared" si="824"/>
        <v>42</v>
      </c>
      <c r="AB2201" s="13">
        <f t="shared" si="825"/>
        <v>-5431.6699999999983</v>
      </c>
      <c r="AC2201" s="13">
        <f t="shared" si="826"/>
        <v>-2.4790826106800523</v>
      </c>
      <c r="AD2201" s="13">
        <f t="shared" si="827"/>
        <v>-2.3099999999999952</v>
      </c>
      <c r="AE2201" s="3">
        <f t="shared" si="828"/>
        <v>0</v>
      </c>
      <c r="AF2201" s="13">
        <f t="shared" si="817"/>
        <v>5431.6699999999983</v>
      </c>
      <c r="AG2201" s="13">
        <f t="shared" si="838"/>
        <v>2.4790826106800523</v>
      </c>
      <c r="AH2201" s="13">
        <f t="shared" si="818"/>
        <v>2.4790826106800523</v>
      </c>
    </row>
    <row r="2202" spans="1:34" x14ac:dyDescent="0.2">
      <c r="A2202" s="8">
        <f t="shared" si="839"/>
        <v>219200</v>
      </c>
      <c r="B2202" s="9">
        <f t="shared" si="816"/>
        <v>219.2</v>
      </c>
      <c r="C2202" s="13">
        <f>tarifest3(A2202,$A$3,Param!$B$5,Param!$C$5,Param!$D$5,Param!$E$5,Param!$B$6,Param!$C$6,Param!$D$6,Param!$E$6)</f>
        <v>82727</v>
      </c>
      <c r="D2202" s="3">
        <f t="shared" si="829"/>
        <v>37.740419708029201</v>
      </c>
      <c r="E2202" s="3">
        <f>tarifest3grenz(A2202,$A$3,Param!$B$5,Param!$C$5,Param!$D$5,Param!$E$5,Param!$B$6,Param!$C$6,Param!$D$6,Param!$E$6)*100</f>
        <v>42</v>
      </c>
      <c r="F2202" s="13">
        <f>soli3(C2202,$A$3,Param!$J$4,Param!$J$5,Param!$J$6)</f>
        <v>4549.9799999999996</v>
      </c>
      <c r="G2202" s="3">
        <f>soli3grenz(C2202,$A$3,Param!$J$4,Param!$J$5,Param!$J$6)*100</f>
        <v>5.5</v>
      </c>
      <c r="H2202" s="13">
        <f t="shared" si="820"/>
        <v>87276.98</v>
      </c>
      <c r="I2202" s="3">
        <f t="shared" si="819"/>
        <v>39.816140510948905</v>
      </c>
      <c r="J2202" s="13">
        <f t="shared" si="821"/>
        <v>44.309999999999995</v>
      </c>
      <c r="K2202" s="13">
        <f>tarifest3(A2202,$A$3,Param!$B$10,Param!$C$10,Param!$D$10,Param!$E$10,Param!$B$11,Param!$C$11,Param!$D$11,Param!$E$11)</f>
        <v>87073</v>
      </c>
      <c r="L2202" s="3">
        <f t="shared" si="830"/>
        <v>39.723083941605843</v>
      </c>
      <c r="M2202" s="3">
        <f>tarifest3grenz(A2202,$A$3,Param!$B$10,Param!$C$10,Param!$D$10,Param!$E$10,Param!$B$11,Param!$C$11,Param!$D$11,Param!$E$11)*100</f>
        <v>42</v>
      </c>
      <c r="N2202" s="3">
        <f t="shared" si="831"/>
        <v>72673</v>
      </c>
      <c r="O2202" s="3">
        <f t="shared" si="832"/>
        <v>33.153740875912405</v>
      </c>
      <c r="P2202" s="13">
        <f t="shared" si="822"/>
        <v>153440</v>
      </c>
      <c r="Q2202" s="13">
        <f t="shared" si="833"/>
        <v>0</v>
      </c>
      <c r="R2202" s="13">
        <f>tarifest3(A2202-$K$3,$A$3,Param!$B$10,Param!$C$10,Param!$D$10,Param!$E$10,Param!$B$11,Param!$C$11,Param!$D$11,Param!$E$11)</f>
        <v>78433</v>
      </c>
      <c r="S2202" s="3">
        <f t="shared" si="834"/>
        <v>35.78147810218978</v>
      </c>
      <c r="T2202" s="3">
        <f>IF(A2202&lt;$K$3,$K$2,tarifest3grenz(A2202-$K$3,$A$3,Param!$B$10,Param!$C$10,Param!$D$10,Param!$E$10,Param!$B$11,Param!$C$11,Param!$D$11,Param!$E$11))*100</f>
        <v>42</v>
      </c>
      <c r="U2202" s="3">
        <f>MAX(K2202-tarifest3($K$3,$A$3,Param!$B$10,Param!$C$10,Param!$D$10,Param!$E$10,Param!$B$11,Param!$C$11,Param!$D$11,Param!$E$11),0)</f>
        <v>81843</v>
      </c>
      <c r="V2202" s="3">
        <f t="shared" si="835"/>
        <v>37.337135036496349</v>
      </c>
      <c r="W2202" s="3">
        <f t="shared" si="836"/>
        <v>42</v>
      </c>
      <c r="X2202" s="3">
        <f>soli3grenz(K2202,$A$3,Param!$J$9,Param!$J$10,Param!$J$11)*100</f>
        <v>5.5</v>
      </c>
      <c r="Y2202" s="13">
        <f t="shared" si="823"/>
        <v>81843</v>
      </c>
      <c r="Z2202" s="3">
        <f t="shared" si="837"/>
        <v>37.337135036496349</v>
      </c>
      <c r="AA2202" s="13">
        <f t="shared" si="824"/>
        <v>42</v>
      </c>
      <c r="AB2202" s="13">
        <f t="shared" si="825"/>
        <v>-5433.9799999999959</v>
      </c>
      <c r="AC2202" s="13">
        <f t="shared" si="826"/>
        <v>-2.4790054744525563</v>
      </c>
      <c r="AD2202" s="13">
        <f t="shared" si="827"/>
        <v>-2.3099999999999952</v>
      </c>
      <c r="AE2202" s="3">
        <f t="shared" si="828"/>
        <v>0</v>
      </c>
      <c r="AF2202" s="13">
        <f t="shared" si="817"/>
        <v>5433.9799999999959</v>
      </c>
      <c r="AG2202" s="13">
        <f t="shared" si="838"/>
        <v>2.4790054744525563</v>
      </c>
      <c r="AH2202" s="13">
        <f t="shared" si="818"/>
        <v>2.4790054744525563</v>
      </c>
    </row>
    <row r="2203" spans="1:34" x14ac:dyDescent="0.2">
      <c r="A2203" s="8">
        <f t="shared" si="839"/>
        <v>219300</v>
      </c>
      <c r="B2203" s="9">
        <f t="shared" si="816"/>
        <v>219.3</v>
      </c>
      <c r="C2203" s="13">
        <f>tarifest3(A2203,$A$3,Param!$B$5,Param!$C$5,Param!$D$5,Param!$E$5,Param!$B$6,Param!$C$6,Param!$D$6,Param!$E$6)</f>
        <v>82769</v>
      </c>
      <c r="D2203" s="3">
        <f t="shared" si="829"/>
        <v>37.742362061103513</v>
      </c>
      <c r="E2203" s="3">
        <f>tarifest3grenz(A2203,$A$3,Param!$B$5,Param!$C$5,Param!$D$5,Param!$E$5,Param!$B$6,Param!$C$6,Param!$D$6,Param!$E$6)*100</f>
        <v>42</v>
      </c>
      <c r="F2203" s="13">
        <f>soli3(C2203,$A$3,Param!$J$4,Param!$J$5,Param!$J$6)</f>
        <v>4552.29</v>
      </c>
      <c r="G2203" s="3">
        <f>soli3grenz(C2203,$A$3,Param!$J$4,Param!$J$5,Param!$J$6)*100</f>
        <v>5.5</v>
      </c>
      <c r="H2203" s="13">
        <f t="shared" si="820"/>
        <v>87321.29</v>
      </c>
      <c r="I2203" s="3">
        <f t="shared" si="819"/>
        <v>39.818189694482442</v>
      </c>
      <c r="J2203" s="13">
        <f t="shared" si="821"/>
        <v>44.309999999999995</v>
      </c>
      <c r="K2203" s="13">
        <f>tarifest3(A2203,$A$3,Param!$B$10,Param!$C$10,Param!$D$10,Param!$E$10,Param!$B$11,Param!$C$11,Param!$D$11,Param!$E$11)</f>
        <v>87115</v>
      </c>
      <c r="L2203" s="3">
        <f t="shared" si="830"/>
        <v>39.724122207022347</v>
      </c>
      <c r="M2203" s="3">
        <f>tarifest3grenz(A2203,$A$3,Param!$B$10,Param!$C$10,Param!$D$10,Param!$E$10,Param!$B$11,Param!$C$11,Param!$D$11,Param!$E$11)*100</f>
        <v>42</v>
      </c>
      <c r="N2203" s="3">
        <f t="shared" si="831"/>
        <v>72715</v>
      </c>
      <c r="O2203" s="3">
        <f t="shared" si="832"/>
        <v>33.1577747378021</v>
      </c>
      <c r="P2203" s="13">
        <f t="shared" si="822"/>
        <v>153510</v>
      </c>
      <c r="Q2203" s="13">
        <f t="shared" si="833"/>
        <v>0</v>
      </c>
      <c r="R2203" s="13">
        <f>tarifest3(A2203-$K$3,$A$3,Param!$B$10,Param!$C$10,Param!$D$10,Param!$E$10,Param!$B$11,Param!$C$11,Param!$D$11,Param!$E$11)</f>
        <v>78475</v>
      </c>
      <c r="S2203" s="3">
        <f t="shared" si="834"/>
        <v>35.784313725490193</v>
      </c>
      <c r="T2203" s="3">
        <f>IF(A2203&lt;$K$3,$K$2,tarifest3grenz(A2203-$K$3,$A$3,Param!$B$10,Param!$C$10,Param!$D$10,Param!$E$10,Param!$B$11,Param!$C$11,Param!$D$11,Param!$E$11))*100</f>
        <v>42</v>
      </c>
      <c r="U2203" s="3">
        <f>MAX(K2203-tarifest3($K$3,$A$3,Param!$B$10,Param!$C$10,Param!$D$10,Param!$E$10,Param!$B$11,Param!$C$11,Param!$D$11,Param!$E$11),0)</f>
        <v>81885</v>
      </c>
      <c r="V2203" s="3">
        <f t="shared" si="835"/>
        <v>37.339261285909714</v>
      </c>
      <c r="W2203" s="3">
        <f t="shared" si="836"/>
        <v>42</v>
      </c>
      <c r="X2203" s="3">
        <f>soli3grenz(K2203,$A$3,Param!$J$9,Param!$J$10,Param!$J$11)*100</f>
        <v>5.5</v>
      </c>
      <c r="Y2203" s="13">
        <f t="shared" si="823"/>
        <v>81885</v>
      </c>
      <c r="Z2203" s="3">
        <f t="shared" si="837"/>
        <v>37.339261285909714</v>
      </c>
      <c r="AA2203" s="13">
        <f t="shared" si="824"/>
        <v>42</v>
      </c>
      <c r="AB2203" s="13">
        <f t="shared" si="825"/>
        <v>-5436.2899999999936</v>
      </c>
      <c r="AC2203" s="13">
        <f t="shared" si="826"/>
        <v>-2.4789284085727274</v>
      </c>
      <c r="AD2203" s="13">
        <f t="shared" si="827"/>
        <v>-2.3099999999999952</v>
      </c>
      <c r="AE2203" s="3">
        <f t="shared" si="828"/>
        <v>0</v>
      </c>
      <c r="AF2203" s="13">
        <f t="shared" si="817"/>
        <v>5436.2899999999936</v>
      </c>
      <c r="AG2203" s="13">
        <f t="shared" si="838"/>
        <v>2.4789284085727274</v>
      </c>
      <c r="AH2203" s="13">
        <f t="shared" si="818"/>
        <v>2.4789284085727274</v>
      </c>
    </row>
    <row r="2204" spans="1:34" x14ac:dyDescent="0.2">
      <c r="A2204" s="8">
        <f t="shared" si="839"/>
        <v>219400</v>
      </c>
      <c r="B2204" s="9">
        <f t="shared" si="816"/>
        <v>219.4</v>
      </c>
      <c r="C2204" s="13">
        <f>tarifest3(A2204,$A$3,Param!$B$5,Param!$C$5,Param!$D$5,Param!$E$5,Param!$B$6,Param!$C$6,Param!$D$6,Param!$E$6)</f>
        <v>82811</v>
      </c>
      <c r="D2204" s="3">
        <f t="shared" si="829"/>
        <v>37.744302643573377</v>
      </c>
      <c r="E2204" s="3">
        <f>tarifest3grenz(A2204,$A$3,Param!$B$5,Param!$C$5,Param!$D$5,Param!$E$5,Param!$B$6,Param!$C$6,Param!$D$6,Param!$E$6)*100</f>
        <v>42</v>
      </c>
      <c r="F2204" s="13">
        <f>soli3(C2204,$A$3,Param!$J$4,Param!$J$5,Param!$J$6)</f>
        <v>4554.6000000000004</v>
      </c>
      <c r="G2204" s="3">
        <f>soli3grenz(C2204,$A$3,Param!$J$4,Param!$J$5,Param!$J$6)*100</f>
        <v>5.5</v>
      </c>
      <c r="H2204" s="13">
        <f t="shared" si="820"/>
        <v>87365.6</v>
      </c>
      <c r="I2204" s="3">
        <f t="shared" si="819"/>
        <v>39.820237010027348</v>
      </c>
      <c r="J2204" s="13">
        <f t="shared" si="821"/>
        <v>44.309999999999995</v>
      </c>
      <c r="K2204" s="13">
        <f>tarifest3(A2204,$A$3,Param!$B$10,Param!$C$10,Param!$D$10,Param!$E$10,Param!$B$11,Param!$C$11,Param!$D$11,Param!$E$11)</f>
        <v>87157</v>
      </c>
      <c r="L2204" s="3">
        <f t="shared" si="830"/>
        <v>39.725159525979947</v>
      </c>
      <c r="M2204" s="3">
        <f>tarifest3grenz(A2204,$A$3,Param!$B$10,Param!$C$10,Param!$D$10,Param!$E$10,Param!$B$11,Param!$C$11,Param!$D$11,Param!$E$11)*100</f>
        <v>42</v>
      </c>
      <c r="N2204" s="3">
        <f t="shared" si="831"/>
        <v>72757</v>
      </c>
      <c r="O2204" s="3">
        <f t="shared" si="832"/>
        <v>33.161804922515955</v>
      </c>
      <c r="P2204" s="13">
        <f t="shared" si="822"/>
        <v>153580</v>
      </c>
      <c r="Q2204" s="13">
        <f t="shared" si="833"/>
        <v>0</v>
      </c>
      <c r="R2204" s="13">
        <f>tarifest3(A2204-$K$3,$A$3,Param!$B$10,Param!$C$10,Param!$D$10,Param!$E$10,Param!$B$11,Param!$C$11,Param!$D$11,Param!$E$11)</f>
        <v>78517</v>
      </c>
      <c r="S2204" s="3">
        <f t="shared" si="834"/>
        <v>35.787146763901553</v>
      </c>
      <c r="T2204" s="3">
        <f>IF(A2204&lt;$K$3,$K$2,tarifest3grenz(A2204-$K$3,$A$3,Param!$B$10,Param!$C$10,Param!$D$10,Param!$E$10,Param!$B$11,Param!$C$11,Param!$D$11,Param!$E$11))*100</f>
        <v>42</v>
      </c>
      <c r="U2204" s="3">
        <f>MAX(K2204-tarifest3($K$3,$A$3,Param!$B$10,Param!$C$10,Param!$D$10,Param!$E$10,Param!$B$11,Param!$C$11,Param!$D$11,Param!$E$11),0)</f>
        <v>81927</v>
      </c>
      <c r="V2204" s="3">
        <f t="shared" si="835"/>
        <v>37.341385597082954</v>
      </c>
      <c r="W2204" s="3">
        <f t="shared" si="836"/>
        <v>42</v>
      </c>
      <c r="X2204" s="3">
        <f>soli3grenz(K2204,$A$3,Param!$J$9,Param!$J$10,Param!$J$11)*100</f>
        <v>5.5</v>
      </c>
      <c r="Y2204" s="13">
        <f t="shared" si="823"/>
        <v>81927</v>
      </c>
      <c r="Z2204" s="3">
        <f t="shared" si="837"/>
        <v>37.341385597082954</v>
      </c>
      <c r="AA2204" s="13">
        <f t="shared" si="824"/>
        <v>42</v>
      </c>
      <c r="AB2204" s="13">
        <f t="shared" si="825"/>
        <v>-5438.6000000000058</v>
      </c>
      <c r="AC2204" s="13">
        <f t="shared" si="826"/>
        <v>-2.4788514129443939</v>
      </c>
      <c r="AD2204" s="13">
        <f t="shared" si="827"/>
        <v>-2.3099999999999952</v>
      </c>
      <c r="AE2204" s="3">
        <f t="shared" si="828"/>
        <v>0</v>
      </c>
      <c r="AF2204" s="13">
        <f t="shared" si="817"/>
        <v>5438.6000000000058</v>
      </c>
      <c r="AG2204" s="13">
        <f t="shared" si="838"/>
        <v>2.4788514129443939</v>
      </c>
      <c r="AH2204" s="13">
        <f t="shared" si="818"/>
        <v>2.4788514129443939</v>
      </c>
    </row>
    <row r="2205" spans="1:34" x14ac:dyDescent="0.2">
      <c r="A2205" s="8">
        <f t="shared" si="839"/>
        <v>219500</v>
      </c>
      <c r="B2205" s="9">
        <f t="shared" si="816"/>
        <v>219.5</v>
      </c>
      <c r="C2205" s="13">
        <f>tarifest3(A2205,$A$3,Param!$B$5,Param!$C$5,Param!$D$5,Param!$E$5,Param!$B$6,Param!$C$6,Param!$D$6,Param!$E$6)</f>
        <v>82853</v>
      </c>
      <c r="D2205" s="3">
        <f t="shared" si="829"/>
        <v>37.746241457858773</v>
      </c>
      <c r="E2205" s="3">
        <f>tarifest3grenz(A2205,$A$3,Param!$B$5,Param!$C$5,Param!$D$5,Param!$E$5,Param!$B$6,Param!$C$6,Param!$D$6,Param!$E$6)*100</f>
        <v>42</v>
      </c>
      <c r="F2205" s="13">
        <f>soli3(C2205,$A$3,Param!$J$4,Param!$J$5,Param!$J$6)</f>
        <v>4556.91</v>
      </c>
      <c r="G2205" s="3">
        <f>soli3grenz(C2205,$A$3,Param!$J$4,Param!$J$5,Param!$J$6)*100</f>
        <v>5.5</v>
      </c>
      <c r="H2205" s="13">
        <f t="shared" si="820"/>
        <v>87409.91</v>
      </c>
      <c r="I2205" s="3">
        <f t="shared" si="819"/>
        <v>39.822282460136677</v>
      </c>
      <c r="J2205" s="13">
        <f t="shared" si="821"/>
        <v>44.309999999999995</v>
      </c>
      <c r="K2205" s="13">
        <f>tarifest3(A2205,$A$3,Param!$B$10,Param!$C$10,Param!$D$10,Param!$E$10,Param!$B$11,Param!$C$11,Param!$D$11,Param!$E$11)</f>
        <v>87199</v>
      </c>
      <c r="L2205" s="3">
        <f t="shared" si="830"/>
        <v>39.726195899772208</v>
      </c>
      <c r="M2205" s="3">
        <f>tarifest3grenz(A2205,$A$3,Param!$B$10,Param!$C$10,Param!$D$10,Param!$E$10,Param!$B$11,Param!$C$11,Param!$D$11,Param!$E$11)*100</f>
        <v>42</v>
      </c>
      <c r="N2205" s="3">
        <f t="shared" si="831"/>
        <v>72799</v>
      </c>
      <c r="O2205" s="3">
        <f t="shared" si="832"/>
        <v>33.165831435079731</v>
      </c>
      <c r="P2205" s="13">
        <f t="shared" si="822"/>
        <v>153650</v>
      </c>
      <c r="Q2205" s="13">
        <f t="shared" si="833"/>
        <v>0</v>
      </c>
      <c r="R2205" s="13">
        <f>tarifest3(A2205-$K$3,$A$3,Param!$B$10,Param!$C$10,Param!$D$10,Param!$E$10,Param!$B$11,Param!$C$11,Param!$D$11,Param!$E$11)</f>
        <v>78559</v>
      </c>
      <c r="S2205" s="3">
        <f t="shared" si="834"/>
        <v>35.789977220956722</v>
      </c>
      <c r="T2205" s="3">
        <f>IF(A2205&lt;$K$3,$K$2,tarifest3grenz(A2205-$K$3,$A$3,Param!$B$10,Param!$C$10,Param!$D$10,Param!$E$10,Param!$B$11,Param!$C$11,Param!$D$11,Param!$E$11))*100</f>
        <v>42</v>
      </c>
      <c r="U2205" s="3">
        <f>MAX(K2205-tarifest3($K$3,$A$3,Param!$B$10,Param!$C$10,Param!$D$10,Param!$E$10,Param!$B$11,Param!$C$11,Param!$D$11,Param!$E$11),0)</f>
        <v>81969</v>
      </c>
      <c r="V2205" s="3">
        <f t="shared" si="835"/>
        <v>37.343507972665144</v>
      </c>
      <c r="W2205" s="3">
        <f t="shared" si="836"/>
        <v>42</v>
      </c>
      <c r="X2205" s="3">
        <f>soli3grenz(K2205,$A$3,Param!$J$9,Param!$J$10,Param!$J$11)*100</f>
        <v>5.5</v>
      </c>
      <c r="Y2205" s="13">
        <f t="shared" si="823"/>
        <v>81969</v>
      </c>
      <c r="Z2205" s="3">
        <f t="shared" si="837"/>
        <v>37.343507972665144</v>
      </c>
      <c r="AA2205" s="13">
        <f t="shared" si="824"/>
        <v>42</v>
      </c>
      <c r="AB2205" s="13">
        <f t="shared" si="825"/>
        <v>-5440.9100000000035</v>
      </c>
      <c r="AC2205" s="13">
        <f t="shared" si="826"/>
        <v>-2.478774487471533</v>
      </c>
      <c r="AD2205" s="13">
        <f t="shared" si="827"/>
        <v>-2.3099999999999952</v>
      </c>
      <c r="AE2205" s="3">
        <f t="shared" si="828"/>
        <v>0</v>
      </c>
      <c r="AF2205" s="13">
        <f t="shared" si="817"/>
        <v>5440.9100000000035</v>
      </c>
      <c r="AG2205" s="13">
        <f t="shared" si="838"/>
        <v>2.478774487471533</v>
      </c>
      <c r="AH2205" s="13">
        <f t="shared" si="818"/>
        <v>2.478774487471533</v>
      </c>
    </row>
    <row r="2206" spans="1:34" x14ac:dyDescent="0.2">
      <c r="A2206" s="8">
        <f t="shared" si="839"/>
        <v>219600</v>
      </c>
      <c r="B2206" s="9">
        <f t="shared" si="816"/>
        <v>219.6</v>
      </c>
      <c r="C2206" s="13">
        <f>tarifest3(A2206,$A$3,Param!$B$5,Param!$C$5,Param!$D$5,Param!$E$5,Param!$B$6,Param!$C$6,Param!$D$6,Param!$E$6)</f>
        <v>82895</v>
      </c>
      <c r="D2206" s="3">
        <f t="shared" si="829"/>
        <v>37.748178506375233</v>
      </c>
      <c r="E2206" s="3">
        <f>tarifest3grenz(A2206,$A$3,Param!$B$5,Param!$C$5,Param!$D$5,Param!$E$5,Param!$B$6,Param!$C$6,Param!$D$6,Param!$E$6)*100</f>
        <v>42</v>
      </c>
      <c r="F2206" s="13">
        <f>soli3(C2206,$A$3,Param!$J$4,Param!$J$5,Param!$J$6)</f>
        <v>4559.22</v>
      </c>
      <c r="G2206" s="3">
        <f>soli3grenz(C2206,$A$3,Param!$J$4,Param!$J$5,Param!$J$6)*100</f>
        <v>5.5</v>
      </c>
      <c r="H2206" s="13">
        <f t="shared" si="820"/>
        <v>87454.22</v>
      </c>
      <c r="I2206" s="3">
        <f t="shared" si="819"/>
        <v>39.824326047358831</v>
      </c>
      <c r="J2206" s="13">
        <f t="shared" si="821"/>
        <v>44.309999999999995</v>
      </c>
      <c r="K2206" s="13">
        <f>tarifest3(A2206,$A$3,Param!$B$10,Param!$C$10,Param!$D$10,Param!$E$10,Param!$B$11,Param!$C$11,Param!$D$11,Param!$E$11)</f>
        <v>87241</v>
      </c>
      <c r="L2206" s="3">
        <f t="shared" si="830"/>
        <v>39.727231329690341</v>
      </c>
      <c r="M2206" s="3">
        <f>tarifest3grenz(A2206,$A$3,Param!$B$10,Param!$C$10,Param!$D$10,Param!$E$10,Param!$B$11,Param!$C$11,Param!$D$11,Param!$E$11)*100</f>
        <v>42</v>
      </c>
      <c r="N2206" s="3">
        <f t="shared" si="831"/>
        <v>72841</v>
      </c>
      <c r="O2206" s="3">
        <f t="shared" si="832"/>
        <v>33.169854280510016</v>
      </c>
      <c r="P2206" s="13">
        <f t="shared" si="822"/>
        <v>153720</v>
      </c>
      <c r="Q2206" s="13">
        <f t="shared" si="833"/>
        <v>0</v>
      </c>
      <c r="R2206" s="13">
        <f>tarifest3(A2206-$K$3,$A$3,Param!$B$10,Param!$C$10,Param!$D$10,Param!$E$10,Param!$B$11,Param!$C$11,Param!$D$11,Param!$E$11)</f>
        <v>78601</v>
      </c>
      <c r="S2206" s="3">
        <f t="shared" si="834"/>
        <v>35.79280510018215</v>
      </c>
      <c r="T2206" s="3">
        <f>IF(A2206&lt;$K$3,$K$2,tarifest3grenz(A2206-$K$3,$A$3,Param!$B$10,Param!$C$10,Param!$D$10,Param!$E$10,Param!$B$11,Param!$C$11,Param!$D$11,Param!$E$11))*100</f>
        <v>42</v>
      </c>
      <c r="U2206" s="3">
        <f>MAX(K2206-tarifest3($K$3,$A$3,Param!$B$10,Param!$C$10,Param!$D$10,Param!$E$10,Param!$B$11,Param!$C$11,Param!$D$11,Param!$E$11),0)</f>
        <v>82011</v>
      </c>
      <c r="V2206" s="3">
        <f t="shared" si="835"/>
        <v>37.345628415300546</v>
      </c>
      <c r="W2206" s="3">
        <f t="shared" si="836"/>
        <v>42</v>
      </c>
      <c r="X2206" s="3">
        <f>soli3grenz(K2206,$A$3,Param!$J$9,Param!$J$10,Param!$J$11)*100</f>
        <v>5.5</v>
      </c>
      <c r="Y2206" s="13">
        <f t="shared" si="823"/>
        <v>82011</v>
      </c>
      <c r="Z2206" s="3">
        <f t="shared" si="837"/>
        <v>37.345628415300546</v>
      </c>
      <c r="AA2206" s="13">
        <f t="shared" si="824"/>
        <v>42</v>
      </c>
      <c r="AB2206" s="13">
        <f t="shared" si="825"/>
        <v>-5443.2200000000012</v>
      </c>
      <c r="AC2206" s="13">
        <f t="shared" si="826"/>
        <v>-2.4786976320582852</v>
      </c>
      <c r="AD2206" s="13">
        <f t="shared" si="827"/>
        <v>-2.3099999999999952</v>
      </c>
      <c r="AE2206" s="3">
        <f t="shared" si="828"/>
        <v>0</v>
      </c>
      <c r="AF2206" s="13">
        <f t="shared" si="817"/>
        <v>5443.2200000000012</v>
      </c>
      <c r="AG2206" s="13">
        <f t="shared" si="838"/>
        <v>2.4786976320582852</v>
      </c>
      <c r="AH2206" s="13">
        <f t="shared" si="818"/>
        <v>2.4786976320582852</v>
      </c>
    </row>
    <row r="2207" spans="1:34" x14ac:dyDescent="0.2">
      <c r="A2207" s="8">
        <f t="shared" si="839"/>
        <v>219700</v>
      </c>
      <c r="B2207" s="9">
        <f t="shared" si="816"/>
        <v>219.7</v>
      </c>
      <c r="C2207" s="13">
        <f>tarifest3(A2207,$A$3,Param!$B$5,Param!$C$5,Param!$D$5,Param!$E$5,Param!$B$6,Param!$C$6,Param!$D$6,Param!$E$6)</f>
        <v>82937</v>
      </c>
      <c r="D2207" s="3">
        <f t="shared" si="829"/>
        <v>37.750113791533913</v>
      </c>
      <c r="E2207" s="3">
        <f>tarifest3grenz(A2207,$A$3,Param!$B$5,Param!$C$5,Param!$D$5,Param!$E$5,Param!$B$6,Param!$C$6,Param!$D$6,Param!$E$6)*100</f>
        <v>42</v>
      </c>
      <c r="F2207" s="13">
        <f>soli3(C2207,$A$3,Param!$J$4,Param!$J$5,Param!$J$6)</f>
        <v>4561.53</v>
      </c>
      <c r="G2207" s="3">
        <f>soli3grenz(C2207,$A$3,Param!$J$4,Param!$J$5,Param!$J$6)*100</f>
        <v>5.5</v>
      </c>
      <c r="H2207" s="13">
        <f t="shared" si="820"/>
        <v>87498.53</v>
      </c>
      <c r="I2207" s="3">
        <f t="shared" si="819"/>
        <v>39.826367774237596</v>
      </c>
      <c r="J2207" s="13">
        <f t="shared" si="821"/>
        <v>44.309999999999995</v>
      </c>
      <c r="K2207" s="13">
        <f>tarifest3(A2207,$A$3,Param!$B$10,Param!$C$10,Param!$D$10,Param!$E$10,Param!$B$11,Param!$C$11,Param!$D$11,Param!$E$11)</f>
        <v>87283</v>
      </c>
      <c r="L2207" s="3">
        <f t="shared" si="830"/>
        <v>39.728265817023214</v>
      </c>
      <c r="M2207" s="3">
        <f>tarifest3grenz(A2207,$A$3,Param!$B$10,Param!$C$10,Param!$D$10,Param!$E$10,Param!$B$11,Param!$C$11,Param!$D$11,Param!$E$11)*100</f>
        <v>42</v>
      </c>
      <c r="N2207" s="3">
        <f t="shared" si="831"/>
        <v>72883</v>
      </c>
      <c r="O2207" s="3">
        <f t="shared" si="832"/>
        <v>33.173873463814289</v>
      </c>
      <c r="P2207" s="13">
        <f t="shared" si="822"/>
        <v>153790</v>
      </c>
      <c r="Q2207" s="13">
        <f t="shared" si="833"/>
        <v>0</v>
      </c>
      <c r="R2207" s="13">
        <f>tarifest3(A2207-$K$3,$A$3,Param!$B$10,Param!$C$10,Param!$D$10,Param!$E$10,Param!$B$11,Param!$C$11,Param!$D$11,Param!$E$11)</f>
        <v>78643</v>
      </c>
      <c r="S2207" s="3">
        <f t="shared" si="834"/>
        <v>35.79563040509786</v>
      </c>
      <c r="T2207" s="3">
        <f>IF(A2207&lt;$K$3,$K$2,tarifest3grenz(A2207-$K$3,$A$3,Param!$B$10,Param!$C$10,Param!$D$10,Param!$E$10,Param!$B$11,Param!$C$11,Param!$D$11,Param!$E$11))*100</f>
        <v>42</v>
      </c>
      <c r="U2207" s="3">
        <f>MAX(K2207-tarifest3($K$3,$A$3,Param!$B$10,Param!$C$10,Param!$D$10,Param!$E$10,Param!$B$11,Param!$C$11,Param!$D$11,Param!$E$11),0)</f>
        <v>82053</v>
      </c>
      <c r="V2207" s="3">
        <f t="shared" si="835"/>
        <v>37.347746927628585</v>
      </c>
      <c r="W2207" s="3">
        <f t="shared" si="836"/>
        <v>42</v>
      </c>
      <c r="X2207" s="3">
        <f>soli3grenz(K2207,$A$3,Param!$J$9,Param!$J$10,Param!$J$11)*100</f>
        <v>5.5</v>
      </c>
      <c r="Y2207" s="13">
        <f t="shared" si="823"/>
        <v>82053</v>
      </c>
      <c r="Z2207" s="3">
        <f t="shared" si="837"/>
        <v>37.347746927628585</v>
      </c>
      <c r="AA2207" s="13">
        <f t="shared" si="824"/>
        <v>42</v>
      </c>
      <c r="AB2207" s="13">
        <f t="shared" si="825"/>
        <v>-5445.5299999999988</v>
      </c>
      <c r="AC2207" s="13">
        <f t="shared" si="826"/>
        <v>-2.4786208466090116</v>
      </c>
      <c r="AD2207" s="13">
        <f t="shared" si="827"/>
        <v>-2.3099999999999952</v>
      </c>
      <c r="AE2207" s="3">
        <f t="shared" si="828"/>
        <v>0</v>
      </c>
      <c r="AF2207" s="13">
        <f t="shared" si="817"/>
        <v>5445.5299999999988</v>
      </c>
      <c r="AG2207" s="13">
        <f t="shared" si="838"/>
        <v>2.4786208466090116</v>
      </c>
      <c r="AH2207" s="13">
        <f t="shared" si="818"/>
        <v>2.4786208466090116</v>
      </c>
    </row>
    <row r="2208" spans="1:34" x14ac:dyDescent="0.2">
      <c r="A2208" s="8">
        <f t="shared" si="839"/>
        <v>219800</v>
      </c>
      <c r="B2208" s="9">
        <f t="shared" si="816"/>
        <v>219.8</v>
      </c>
      <c r="C2208" s="13">
        <f>tarifest3(A2208,$A$3,Param!$B$5,Param!$C$5,Param!$D$5,Param!$E$5,Param!$B$6,Param!$C$6,Param!$D$6,Param!$E$6)</f>
        <v>82979</v>
      </c>
      <c r="D2208" s="3">
        <f t="shared" si="829"/>
        <v>37.752047315741585</v>
      </c>
      <c r="E2208" s="3">
        <f>tarifest3grenz(A2208,$A$3,Param!$B$5,Param!$C$5,Param!$D$5,Param!$E$5,Param!$B$6,Param!$C$6,Param!$D$6,Param!$E$6)*100</f>
        <v>42</v>
      </c>
      <c r="F2208" s="13">
        <f>soli3(C2208,$A$3,Param!$J$4,Param!$J$5,Param!$J$6)</f>
        <v>4563.84</v>
      </c>
      <c r="G2208" s="3">
        <f>soli3grenz(C2208,$A$3,Param!$J$4,Param!$J$5,Param!$J$6)*100</f>
        <v>5.5</v>
      </c>
      <c r="H2208" s="13">
        <f t="shared" si="820"/>
        <v>87542.84</v>
      </c>
      <c r="I2208" s="3">
        <f t="shared" si="819"/>
        <v>39.828407643312104</v>
      </c>
      <c r="J2208" s="13">
        <f t="shared" si="821"/>
        <v>44.309999999999995</v>
      </c>
      <c r="K2208" s="13">
        <f>tarifest3(A2208,$A$3,Param!$B$10,Param!$C$10,Param!$D$10,Param!$E$10,Param!$B$11,Param!$C$11,Param!$D$11,Param!$E$11)</f>
        <v>87325</v>
      </c>
      <c r="L2208" s="3">
        <f t="shared" si="830"/>
        <v>39.729299363057322</v>
      </c>
      <c r="M2208" s="3">
        <f>tarifest3grenz(A2208,$A$3,Param!$B$10,Param!$C$10,Param!$D$10,Param!$E$10,Param!$B$11,Param!$C$11,Param!$D$11,Param!$E$11)*100</f>
        <v>42</v>
      </c>
      <c r="N2208" s="3">
        <f t="shared" si="831"/>
        <v>72925</v>
      </c>
      <c r="O2208" s="3">
        <f t="shared" si="832"/>
        <v>33.177888989990898</v>
      </c>
      <c r="P2208" s="13">
        <f t="shared" si="822"/>
        <v>153860</v>
      </c>
      <c r="Q2208" s="13">
        <f t="shared" si="833"/>
        <v>0</v>
      </c>
      <c r="R2208" s="13">
        <f>tarifest3(A2208-$K$3,$A$3,Param!$B$10,Param!$C$10,Param!$D$10,Param!$E$10,Param!$B$11,Param!$C$11,Param!$D$11,Param!$E$11)</f>
        <v>78685</v>
      </c>
      <c r="S2208" s="3">
        <f t="shared" si="834"/>
        <v>35.798453139217472</v>
      </c>
      <c r="T2208" s="3">
        <f>IF(A2208&lt;$K$3,$K$2,tarifest3grenz(A2208-$K$3,$A$3,Param!$B$10,Param!$C$10,Param!$D$10,Param!$E$10,Param!$B$11,Param!$C$11,Param!$D$11,Param!$E$11))*100</f>
        <v>42</v>
      </c>
      <c r="U2208" s="3">
        <f>MAX(K2208-tarifest3($K$3,$A$3,Param!$B$10,Param!$C$10,Param!$D$10,Param!$E$10,Param!$B$11,Param!$C$11,Param!$D$11,Param!$E$11),0)</f>
        <v>82095</v>
      </c>
      <c r="V2208" s="3">
        <f t="shared" si="835"/>
        <v>37.349863512283896</v>
      </c>
      <c r="W2208" s="3">
        <f t="shared" si="836"/>
        <v>42</v>
      </c>
      <c r="X2208" s="3">
        <f>soli3grenz(K2208,$A$3,Param!$J$9,Param!$J$10,Param!$J$11)*100</f>
        <v>5.5</v>
      </c>
      <c r="Y2208" s="13">
        <f t="shared" si="823"/>
        <v>82095</v>
      </c>
      <c r="Z2208" s="3">
        <f t="shared" si="837"/>
        <v>37.349863512283896</v>
      </c>
      <c r="AA2208" s="13">
        <f t="shared" si="824"/>
        <v>42</v>
      </c>
      <c r="AB2208" s="13">
        <f t="shared" si="825"/>
        <v>-5447.8399999999965</v>
      </c>
      <c r="AC2208" s="13">
        <f t="shared" si="826"/>
        <v>-2.4785441310282081</v>
      </c>
      <c r="AD2208" s="13">
        <f t="shared" si="827"/>
        <v>-2.3099999999999952</v>
      </c>
      <c r="AE2208" s="3">
        <f t="shared" si="828"/>
        <v>0</v>
      </c>
      <c r="AF2208" s="13">
        <f t="shared" si="817"/>
        <v>5447.8399999999965</v>
      </c>
      <c r="AG2208" s="13">
        <f t="shared" si="838"/>
        <v>2.4785441310282081</v>
      </c>
      <c r="AH2208" s="13">
        <f t="shared" si="818"/>
        <v>2.4785441310282081</v>
      </c>
    </row>
    <row r="2209" spans="1:34" x14ac:dyDescent="0.2">
      <c r="A2209" s="8">
        <f t="shared" si="839"/>
        <v>219900</v>
      </c>
      <c r="B2209" s="9">
        <f t="shared" si="816"/>
        <v>219.9</v>
      </c>
      <c r="C2209" s="13">
        <f>tarifest3(A2209,$A$3,Param!$B$5,Param!$C$5,Param!$D$5,Param!$E$5,Param!$B$6,Param!$C$6,Param!$D$6,Param!$E$6)</f>
        <v>83021</v>
      </c>
      <c r="D2209" s="3">
        <f t="shared" si="829"/>
        <v>37.753979081400637</v>
      </c>
      <c r="E2209" s="3">
        <f>tarifest3grenz(A2209,$A$3,Param!$B$5,Param!$C$5,Param!$D$5,Param!$E$5,Param!$B$6,Param!$C$6,Param!$D$6,Param!$E$6)*100</f>
        <v>42</v>
      </c>
      <c r="F2209" s="13">
        <f>soli3(C2209,$A$3,Param!$J$4,Param!$J$5,Param!$J$6)</f>
        <v>4566.1499999999996</v>
      </c>
      <c r="G2209" s="3">
        <f>soli3grenz(C2209,$A$3,Param!$J$4,Param!$J$5,Param!$J$6)*100</f>
        <v>5.5</v>
      </c>
      <c r="H2209" s="13">
        <f t="shared" si="820"/>
        <v>87587.15</v>
      </c>
      <c r="I2209" s="3">
        <f t="shared" si="819"/>
        <v>39.830445657116869</v>
      </c>
      <c r="J2209" s="13">
        <f t="shared" si="821"/>
        <v>44.309999999999995</v>
      </c>
      <c r="K2209" s="13">
        <f>tarifest3(A2209,$A$3,Param!$B$10,Param!$C$10,Param!$D$10,Param!$E$10,Param!$B$11,Param!$C$11,Param!$D$11,Param!$E$11)</f>
        <v>87367</v>
      </c>
      <c r="L2209" s="3">
        <f t="shared" si="830"/>
        <v>39.730331969076857</v>
      </c>
      <c r="M2209" s="3">
        <f>tarifest3grenz(A2209,$A$3,Param!$B$10,Param!$C$10,Param!$D$10,Param!$E$10,Param!$B$11,Param!$C$11,Param!$D$11,Param!$E$11)*100</f>
        <v>42</v>
      </c>
      <c r="N2209" s="3">
        <f t="shared" si="831"/>
        <v>72967</v>
      </c>
      <c r="O2209" s="3">
        <f t="shared" si="832"/>
        <v>33.18190086402911</v>
      </c>
      <c r="P2209" s="13">
        <f t="shared" si="822"/>
        <v>153930</v>
      </c>
      <c r="Q2209" s="13">
        <f t="shared" si="833"/>
        <v>0</v>
      </c>
      <c r="R2209" s="13">
        <f>tarifest3(A2209-$K$3,$A$3,Param!$B$10,Param!$C$10,Param!$D$10,Param!$E$10,Param!$B$11,Param!$C$11,Param!$D$11,Param!$E$11)</f>
        <v>78727</v>
      </c>
      <c r="S2209" s="3">
        <f t="shared" si="834"/>
        <v>35.801273306048202</v>
      </c>
      <c r="T2209" s="3">
        <f>IF(A2209&lt;$K$3,$K$2,tarifest3grenz(A2209-$K$3,$A$3,Param!$B$10,Param!$C$10,Param!$D$10,Param!$E$10,Param!$B$11,Param!$C$11,Param!$D$11,Param!$E$11))*100</f>
        <v>42</v>
      </c>
      <c r="U2209" s="3">
        <f>MAX(K2209-tarifest3($K$3,$A$3,Param!$B$10,Param!$C$10,Param!$D$10,Param!$E$10,Param!$B$11,Param!$C$11,Param!$D$11,Param!$E$11),0)</f>
        <v>82137</v>
      </c>
      <c r="V2209" s="3">
        <f t="shared" si="835"/>
        <v>37.351978171896313</v>
      </c>
      <c r="W2209" s="3">
        <f t="shared" si="836"/>
        <v>42</v>
      </c>
      <c r="X2209" s="3">
        <f>soli3grenz(K2209,$A$3,Param!$J$9,Param!$J$10,Param!$J$11)*100</f>
        <v>5.5</v>
      </c>
      <c r="Y2209" s="13">
        <f t="shared" si="823"/>
        <v>82137</v>
      </c>
      <c r="Z2209" s="3">
        <f t="shared" si="837"/>
        <v>37.351978171896313</v>
      </c>
      <c r="AA2209" s="13">
        <f t="shared" si="824"/>
        <v>42</v>
      </c>
      <c r="AB2209" s="13">
        <f t="shared" si="825"/>
        <v>-5450.1499999999942</v>
      </c>
      <c r="AC2209" s="13">
        <f t="shared" si="826"/>
        <v>-2.4784674852205555</v>
      </c>
      <c r="AD2209" s="13">
        <f t="shared" si="827"/>
        <v>-2.3099999999999952</v>
      </c>
      <c r="AE2209" s="3">
        <f t="shared" si="828"/>
        <v>0</v>
      </c>
      <c r="AF2209" s="13">
        <f t="shared" si="817"/>
        <v>5450.1499999999942</v>
      </c>
      <c r="AG2209" s="13">
        <f t="shared" si="838"/>
        <v>2.4784674852205555</v>
      </c>
      <c r="AH2209" s="13">
        <f t="shared" si="818"/>
        <v>2.4784674852205555</v>
      </c>
    </row>
    <row r="2210" spans="1:34" x14ac:dyDescent="0.2">
      <c r="A2210" s="8">
        <f t="shared" si="839"/>
        <v>220000</v>
      </c>
      <c r="B2210" s="9">
        <f t="shared" si="816"/>
        <v>220</v>
      </c>
      <c r="C2210" s="13">
        <f>tarifest3(A2210,$A$3,Param!$B$5,Param!$C$5,Param!$D$5,Param!$E$5,Param!$B$6,Param!$C$6,Param!$D$6,Param!$E$6)</f>
        <v>83063</v>
      </c>
      <c r="D2210" s="3">
        <f t="shared" si="829"/>
        <v>37.755909090909093</v>
      </c>
      <c r="E2210" s="3">
        <f>tarifest3grenz(A2210,$A$3,Param!$B$5,Param!$C$5,Param!$D$5,Param!$E$5,Param!$B$6,Param!$C$6,Param!$D$6,Param!$E$6)*100</f>
        <v>42</v>
      </c>
      <c r="F2210" s="13">
        <f>soli3(C2210,$A$3,Param!$J$4,Param!$J$5,Param!$J$6)</f>
        <v>4568.46</v>
      </c>
      <c r="G2210" s="3">
        <f>soli3grenz(C2210,$A$3,Param!$J$4,Param!$J$5,Param!$J$6)*100</f>
        <v>5.5</v>
      </c>
      <c r="H2210" s="13">
        <f t="shared" si="820"/>
        <v>87631.46</v>
      </c>
      <c r="I2210" s="3">
        <f t="shared" si="819"/>
        <v>39.832481818181819</v>
      </c>
      <c r="J2210" s="13">
        <f t="shared" si="821"/>
        <v>44.309999999999995</v>
      </c>
      <c r="K2210" s="13">
        <f>tarifest3(A2210,$A$3,Param!$B$10,Param!$C$10,Param!$D$10,Param!$E$10,Param!$B$11,Param!$C$11,Param!$D$11,Param!$E$11)</f>
        <v>87409</v>
      </c>
      <c r="L2210" s="3">
        <f t="shared" si="830"/>
        <v>39.731363636363639</v>
      </c>
      <c r="M2210" s="3">
        <f>tarifest3grenz(A2210,$A$3,Param!$B$10,Param!$C$10,Param!$D$10,Param!$E$10,Param!$B$11,Param!$C$11,Param!$D$11,Param!$E$11)*100</f>
        <v>42</v>
      </c>
      <c r="N2210" s="3">
        <f t="shared" si="831"/>
        <v>73009</v>
      </c>
      <c r="O2210" s="3">
        <f t="shared" si="832"/>
        <v>33.185909090909085</v>
      </c>
      <c r="P2210" s="13">
        <f t="shared" si="822"/>
        <v>154000</v>
      </c>
      <c r="Q2210" s="13">
        <f t="shared" si="833"/>
        <v>0</v>
      </c>
      <c r="R2210" s="13">
        <f>tarifest3(A2210-$K$3,$A$3,Param!$B$10,Param!$C$10,Param!$D$10,Param!$E$10,Param!$B$11,Param!$C$11,Param!$D$11,Param!$E$11)</f>
        <v>78769</v>
      </c>
      <c r="S2210" s="3">
        <f t="shared" si="834"/>
        <v>35.80409090909091</v>
      </c>
      <c r="T2210" s="3">
        <f>IF(A2210&lt;$K$3,$K$2,tarifest3grenz(A2210-$K$3,$A$3,Param!$B$10,Param!$C$10,Param!$D$10,Param!$E$10,Param!$B$11,Param!$C$11,Param!$D$11,Param!$E$11))*100</f>
        <v>42</v>
      </c>
      <c r="U2210" s="3">
        <f>MAX(K2210-tarifest3($K$3,$A$3,Param!$B$10,Param!$C$10,Param!$D$10,Param!$E$10,Param!$B$11,Param!$C$11,Param!$D$11,Param!$E$11),0)</f>
        <v>82179</v>
      </c>
      <c r="V2210" s="3">
        <f t="shared" si="835"/>
        <v>37.354090909090907</v>
      </c>
      <c r="W2210" s="3">
        <f t="shared" si="836"/>
        <v>42</v>
      </c>
      <c r="X2210" s="3">
        <f>soli3grenz(K2210,$A$3,Param!$J$9,Param!$J$10,Param!$J$11)*100</f>
        <v>5.5</v>
      </c>
      <c r="Y2210" s="13">
        <f t="shared" si="823"/>
        <v>82179</v>
      </c>
      <c r="Z2210" s="3">
        <f t="shared" si="837"/>
        <v>37.354090909090907</v>
      </c>
      <c r="AA2210" s="13">
        <f t="shared" si="824"/>
        <v>42</v>
      </c>
      <c r="AB2210" s="13">
        <f t="shared" si="825"/>
        <v>-5452.4600000000064</v>
      </c>
      <c r="AC2210" s="13">
        <f t="shared" si="826"/>
        <v>-2.478390909090912</v>
      </c>
      <c r="AD2210" s="13">
        <f t="shared" si="827"/>
        <v>-2.3099999999999952</v>
      </c>
      <c r="AE2210" s="3">
        <f t="shared" si="828"/>
        <v>0</v>
      </c>
      <c r="AF2210" s="13">
        <f t="shared" si="817"/>
        <v>5452.4600000000064</v>
      </c>
      <c r="AG2210" s="13">
        <f t="shared" si="838"/>
        <v>2.478390909090912</v>
      </c>
      <c r="AH2210" s="13">
        <f t="shared" si="818"/>
        <v>2.478390909090912</v>
      </c>
    </row>
    <row r="2211" spans="1:34" x14ac:dyDescent="0.2">
      <c r="A2211" s="8">
        <f t="shared" si="839"/>
        <v>220100</v>
      </c>
      <c r="B2211" s="9">
        <f t="shared" si="816"/>
        <v>220.1</v>
      </c>
      <c r="C2211" s="13">
        <f>tarifest3(A2211,$A$3,Param!$B$5,Param!$C$5,Param!$D$5,Param!$E$5,Param!$B$6,Param!$C$6,Param!$D$6,Param!$E$6)</f>
        <v>83105</v>
      </c>
      <c r="D2211" s="3">
        <f t="shared" si="829"/>
        <v>37.757837346660608</v>
      </c>
      <c r="E2211" s="3">
        <f>tarifest3grenz(A2211,$A$3,Param!$B$5,Param!$C$5,Param!$D$5,Param!$E$5,Param!$B$6,Param!$C$6,Param!$D$6,Param!$E$6)*100</f>
        <v>42</v>
      </c>
      <c r="F2211" s="13">
        <f>soli3(C2211,$A$3,Param!$J$4,Param!$J$5,Param!$J$6)</f>
        <v>4570.7700000000004</v>
      </c>
      <c r="G2211" s="3">
        <f>soli3grenz(C2211,$A$3,Param!$J$4,Param!$J$5,Param!$J$6)*100</f>
        <v>5.5</v>
      </c>
      <c r="H2211" s="13">
        <f t="shared" si="820"/>
        <v>87675.77</v>
      </c>
      <c r="I2211" s="3">
        <f t="shared" si="819"/>
        <v>39.834516129032259</v>
      </c>
      <c r="J2211" s="13">
        <f t="shared" si="821"/>
        <v>44.309999999999995</v>
      </c>
      <c r="K2211" s="13">
        <f>tarifest3(A2211,$A$3,Param!$B$10,Param!$C$10,Param!$D$10,Param!$E$10,Param!$B$11,Param!$C$11,Param!$D$11,Param!$E$11)</f>
        <v>87451</v>
      </c>
      <c r="L2211" s="3">
        <f t="shared" si="830"/>
        <v>39.732394366197184</v>
      </c>
      <c r="M2211" s="3">
        <f>tarifest3grenz(A2211,$A$3,Param!$B$10,Param!$C$10,Param!$D$10,Param!$E$10,Param!$B$11,Param!$C$11,Param!$D$11,Param!$E$11)*100</f>
        <v>42</v>
      </c>
      <c r="N2211" s="3">
        <f t="shared" si="831"/>
        <v>73051</v>
      </c>
      <c r="O2211" s="3">
        <f t="shared" si="832"/>
        <v>33.189913675602</v>
      </c>
      <c r="P2211" s="13">
        <f t="shared" si="822"/>
        <v>154070</v>
      </c>
      <c r="Q2211" s="13">
        <f t="shared" si="833"/>
        <v>0</v>
      </c>
      <c r="R2211" s="13">
        <f>tarifest3(A2211-$K$3,$A$3,Param!$B$10,Param!$C$10,Param!$D$10,Param!$E$10,Param!$B$11,Param!$C$11,Param!$D$11,Param!$E$11)</f>
        <v>78811</v>
      </c>
      <c r="S2211" s="3">
        <f t="shared" si="834"/>
        <v>35.806905951840072</v>
      </c>
      <c r="T2211" s="3">
        <f>IF(A2211&lt;$K$3,$K$2,tarifest3grenz(A2211-$K$3,$A$3,Param!$B$10,Param!$C$10,Param!$D$10,Param!$E$10,Param!$B$11,Param!$C$11,Param!$D$11,Param!$E$11))*100</f>
        <v>42</v>
      </c>
      <c r="U2211" s="3">
        <f>MAX(K2211-tarifest3($K$3,$A$3,Param!$B$10,Param!$C$10,Param!$D$10,Param!$E$10,Param!$B$11,Param!$C$11,Param!$D$11,Param!$E$11),0)</f>
        <v>82221</v>
      </c>
      <c r="V2211" s="3">
        <f t="shared" si="835"/>
        <v>37.35620172648796</v>
      </c>
      <c r="W2211" s="3">
        <f t="shared" si="836"/>
        <v>42</v>
      </c>
      <c r="X2211" s="3">
        <f>soli3grenz(K2211,$A$3,Param!$J$9,Param!$J$10,Param!$J$11)*100</f>
        <v>5.5</v>
      </c>
      <c r="Y2211" s="13">
        <f t="shared" si="823"/>
        <v>82221</v>
      </c>
      <c r="Z2211" s="3">
        <f t="shared" si="837"/>
        <v>37.35620172648796</v>
      </c>
      <c r="AA2211" s="13">
        <f t="shared" si="824"/>
        <v>42</v>
      </c>
      <c r="AB2211" s="13">
        <f t="shared" si="825"/>
        <v>-5454.7700000000041</v>
      </c>
      <c r="AC2211" s="13">
        <f t="shared" si="826"/>
        <v>-2.4783144025442994</v>
      </c>
      <c r="AD2211" s="13">
        <f t="shared" si="827"/>
        <v>-2.3099999999999952</v>
      </c>
      <c r="AE2211" s="3">
        <f t="shared" si="828"/>
        <v>0</v>
      </c>
      <c r="AF2211" s="13">
        <f t="shared" si="817"/>
        <v>5454.7700000000041</v>
      </c>
      <c r="AG2211" s="13">
        <f t="shared" si="838"/>
        <v>2.4783144025442994</v>
      </c>
      <c r="AH2211" s="13">
        <f t="shared" si="818"/>
        <v>2.4783144025442994</v>
      </c>
    </row>
    <row r="2212" spans="1:34" x14ac:dyDescent="0.2">
      <c r="A2212" s="8">
        <f t="shared" si="839"/>
        <v>220200</v>
      </c>
      <c r="B2212" s="9">
        <f t="shared" si="816"/>
        <v>220.2</v>
      </c>
      <c r="C2212" s="13">
        <f>tarifest3(A2212,$A$3,Param!$B$5,Param!$C$5,Param!$D$5,Param!$E$5,Param!$B$6,Param!$C$6,Param!$D$6,Param!$E$6)</f>
        <v>83147</v>
      </c>
      <c r="D2212" s="3">
        <f t="shared" si="829"/>
        <v>37.759763851044504</v>
      </c>
      <c r="E2212" s="3">
        <f>tarifest3grenz(A2212,$A$3,Param!$B$5,Param!$C$5,Param!$D$5,Param!$E$5,Param!$B$6,Param!$C$6,Param!$D$6,Param!$E$6)*100</f>
        <v>42</v>
      </c>
      <c r="F2212" s="13">
        <f>soli3(C2212,$A$3,Param!$J$4,Param!$J$5,Param!$J$6)</f>
        <v>4573.08</v>
      </c>
      <c r="G2212" s="3">
        <f>soli3grenz(C2212,$A$3,Param!$J$4,Param!$J$5,Param!$J$6)*100</f>
        <v>5.5</v>
      </c>
      <c r="H2212" s="13">
        <f t="shared" si="820"/>
        <v>87720.08</v>
      </c>
      <c r="I2212" s="3">
        <f t="shared" si="819"/>
        <v>39.836548592188919</v>
      </c>
      <c r="J2212" s="13">
        <f t="shared" si="821"/>
        <v>44.309999999999995</v>
      </c>
      <c r="K2212" s="13">
        <f>tarifest3(A2212,$A$3,Param!$B$10,Param!$C$10,Param!$D$10,Param!$E$10,Param!$B$11,Param!$C$11,Param!$D$11,Param!$E$11)</f>
        <v>87493</v>
      </c>
      <c r="L2212" s="3">
        <f t="shared" si="830"/>
        <v>39.733424159854678</v>
      </c>
      <c r="M2212" s="3">
        <f>tarifest3grenz(A2212,$A$3,Param!$B$10,Param!$C$10,Param!$D$10,Param!$E$10,Param!$B$11,Param!$C$11,Param!$D$11,Param!$E$11)*100</f>
        <v>42</v>
      </c>
      <c r="N2212" s="3">
        <f t="shared" si="831"/>
        <v>73093</v>
      </c>
      <c r="O2212" s="3">
        <f t="shared" si="832"/>
        <v>33.193914623069936</v>
      </c>
      <c r="P2212" s="13">
        <f t="shared" si="822"/>
        <v>154140</v>
      </c>
      <c r="Q2212" s="13">
        <f t="shared" si="833"/>
        <v>0</v>
      </c>
      <c r="R2212" s="13">
        <f>tarifest3(A2212-$K$3,$A$3,Param!$B$10,Param!$C$10,Param!$D$10,Param!$E$10,Param!$B$11,Param!$C$11,Param!$D$11,Param!$E$11)</f>
        <v>78853</v>
      </c>
      <c r="S2212" s="3">
        <f t="shared" si="834"/>
        <v>35.809718437783836</v>
      </c>
      <c r="T2212" s="3">
        <f>IF(A2212&lt;$K$3,$K$2,tarifest3grenz(A2212-$K$3,$A$3,Param!$B$10,Param!$C$10,Param!$D$10,Param!$E$10,Param!$B$11,Param!$C$11,Param!$D$11,Param!$E$11))*100</f>
        <v>42</v>
      </c>
      <c r="U2212" s="3">
        <f>MAX(K2212-tarifest3($K$3,$A$3,Param!$B$10,Param!$C$10,Param!$D$10,Param!$E$10,Param!$B$11,Param!$C$11,Param!$D$11,Param!$E$11),0)</f>
        <v>82263</v>
      </c>
      <c r="V2212" s="3">
        <f t="shared" si="835"/>
        <v>37.358310626702995</v>
      </c>
      <c r="W2212" s="3">
        <f t="shared" si="836"/>
        <v>42</v>
      </c>
      <c r="X2212" s="3">
        <f>soli3grenz(K2212,$A$3,Param!$J$9,Param!$J$10,Param!$J$11)*100</f>
        <v>5.5</v>
      </c>
      <c r="Y2212" s="13">
        <f t="shared" si="823"/>
        <v>82263</v>
      </c>
      <c r="Z2212" s="3">
        <f t="shared" si="837"/>
        <v>37.358310626702995</v>
      </c>
      <c r="AA2212" s="13">
        <f t="shared" si="824"/>
        <v>42</v>
      </c>
      <c r="AB2212" s="13">
        <f t="shared" si="825"/>
        <v>-5457.0800000000017</v>
      </c>
      <c r="AC2212" s="13">
        <f t="shared" si="826"/>
        <v>-2.4782379654859241</v>
      </c>
      <c r="AD2212" s="13">
        <f t="shared" si="827"/>
        <v>-2.3099999999999952</v>
      </c>
      <c r="AE2212" s="3">
        <f t="shared" si="828"/>
        <v>0</v>
      </c>
      <c r="AF2212" s="13">
        <f t="shared" si="817"/>
        <v>5457.0800000000017</v>
      </c>
      <c r="AG2212" s="13">
        <f t="shared" si="838"/>
        <v>2.4782379654859241</v>
      </c>
      <c r="AH2212" s="13">
        <f t="shared" si="818"/>
        <v>2.4782379654859241</v>
      </c>
    </row>
    <row r="2213" spans="1:34" x14ac:dyDescent="0.2">
      <c r="A2213" s="8">
        <f t="shared" si="839"/>
        <v>220300</v>
      </c>
      <c r="B2213" s="9">
        <f t="shared" si="816"/>
        <v>220.3</v>
      </c>
      <c r="C2213" s="13">
        <f>tarifest3(A2213,$A$3,Param!$B$5,Param!$C$5,Param!$D$5,Param!$E$5,Param!$B$6,Param!$C$6,Param!$D$6,Param!$E$6)</f>
        <v>83189</v>
      </c>
      <c r="D2213" s="3">
        <f t="shared" si="829"/>
        <v>37.761688606445752</v>
      </c>
      <c r="E2213" s="3">
        <f>tarifest3grenz(A2213,$A$3,Param!$B$5,Param!$C$5,Param!$D$5,Param!$E$5,Param!$B$6,Param!$C$6,Param!$D$6,Param!$E$6)*100</f>
        <v>42</v>
      </c>
      <c r="F2213" s="13">
        <f>soli3(C2213,$A$3,Param!$J$4,Param!$J$5,Param!$J$6)</f>
        <v>4575.3900000000003</v>
      </c>
      <c r="G2213" s="3">
        <f>soli3grenz(C2213,$A$3,Param!$J$4,Param!$J$5,Param!$J$6)*100</f>
        <v>5.5</v>
      </c>
      <c r="H2213" s="13">
        <f t="shared" si="820"/>
        <v>87764.39</v>
      </c>
      <c r="I2213" s="3">
        <f t="shared" si="819"/>
        <v>39.83857921016795</v>
      </c>
      <c r="J2213" s="13">
        <f t="shared" si="821"/>
        <v>44.309999999999995</v>
      </c>
      <c r="K2213" s="13">
        <f>tarifest3(A2213,$A$3,Param!$B$10,Param!$C$10,Param!$D$10,Param!$E$10,Param!$B$11,Param!$C$11,Param!$D$11,Param!$E$11)</f>
        <v>87535</v>
      </c>
      <c r="L2213" s="3">
        <f t="shared" si="830"/>
        <v>39.734453018610985</v>
      </c>
      <c r="M2213" s="3">
        <f>tarifest3grenz(A2213,$A$3,Param!$B$10,Param!$C$10,Param!$D$10,Param!$E$10,Param!$B$11,Param!$C$11,Param!$D$11,Param!$E$11)*100</f>
        <v>42</v>
      </c>
      <c r="N2213" s="3">
        <f t="shared" si="831"/>
        <v>73135</v>
      </c>
      <c r="O2213" s="3">
        <f t="shared" si="832"/>
        <v>33.197911938266003</v>
      </c>
      <c r="P2213" s="13">
        <f t="shared" si="822"/>
        <v>154210</v>
      </c>
      <c r="Q2213" s="13">
        <f t="shared" si="833"/>
        <v>0</v>
      </c>
      <c r="R2213" s="13">
        <f>tarifest3(A2213-$K$3,$A$3,Param!$B$10,Param!$C$10,Param!$D$10,Param!$E$10,Param!$B$11,Param!$C$11,Param!$D$11,Param!$E$11)</f>
        <v>78895</v>
      </c>
      <c r="S2213" s="3">
        <f t="shared" si="834"/>
        <v>35.812528370403996</v>
      </c>
      <c r="T2213" s="3">
        <f>IF(A2213&lt;$K$3,$K$2,tarifest3grenz(A2213-$K$3,$A$3,Param!$B$10,Param!$C$10,Param!$D$10,Param!$E$10,Param!$B$11,Param!$C$11,Param!$D$11,Param!$E$11))*100</f>
        <v>42</v>
      </c>
      <c r="U2213" s="3">
        <f>MAX(K2213-tarifest3($K$3,$A$3,Param!$B$10,Param!$C$10,Param!$D$10,Param!$E$10,Param!$B$11,Param!$C$11,Param!$D$11,Param!$E$11),0)</f>
        <v>82305</v>
      </c>
      <c r="V2213" s="3">
        <f t="shared" si="835"/>
        <v>37.360417612346801</v>
      </c>
      <c r="W2213" s="3">
        <f t="shared" si="836"/>
        <v>42</v>
      </c>
      <c r="X2213" s="3">
        <f>soli3grenz(K2213,$A$3,Param!$J$9,Param!$J$10,Param!$J$11)*100</f>
        <v>5.5</v>
      </c>
      <c r="Y2213" s="13">
        <f t="shared" si="823"/>
        <v>82305</v>
      </c>
      <c r="Z2213" s="3">
        <f t="shared" si="837"/>
        <v>37.360417612346801</v>
      </c>
      <c r="AA2213" s="13">
        <f t="shared" si="824"/>
        <v>42</v>
      </c>
      <c r="AB2213" s="13">
        <f t="shared" si="825"/>
        <v>-5459.3899999999994</v>
      </c>
      <c r="AC2213" s="13">
        <f t="shared" si="826"/>
        <v>-2.4781615978211491</v>
      </c>
      <c r="AD2213" s="13">
        <f t="shared" si="827"/>
        <v>-2.3099999999999952</v>
      </c>
      <c r="AE2213" s="3">
        <f t="shared" si="828"/>
        <v>0</v>
      </c>
      <c r="AF2213" s="13">
        <f t="shared" si="817"/>
        <v>5459.3899999999994</v>
      </c>
      <c r="AG2213" s="13">
        <f t="shared" si="838"/>
        <v>2.4781615978211491</v>
      </c>
      <c r="AH2213" s="13">
        <f t="shared" si="818"/>
        <v>2.4781615978211491</v>
      </c>
    </row>
    <row r="2214" spans="1:34" x14ac:dyDescent="0.2">
      <c r="A2214" s="8">
        <f t="shared" si="839"/>
        <v>220400</v>
      </c>
      <c r="B2214" s="9">
        <f t="shared" si="816"/>
        <v>220.4</v>
      </c>
      <c r="C2214" s="13">
        <f>tarifest3(A2214,$A$3,Param!$B$5,Param!$C$5,Param!$D$5,Param!$E$5,Param!$B$6,Param!$C$6,Param!$D$6,Param!$E$6)</f>
        <v>83231</v>
      </c>
      <c r="D2214" s="3">
        <f t="shared" si="829"/>
        <v>37.763611615245004</v>
      </c>
      <c r="E2214" s="3">
        <f>tarifest3grenz(A2214,$A$3,Param!$B$5,Param!$C$5,Param!$D$5,Param!$E$5,Param!$B$6,Param!$C$6,Param!$D$6,Param!$E$6)*100</f>
        <v>42</v>
      </c>
      <c r="F2214" s="13">
        <f>soli3(C2214,$A$3,Param!$J$4,Param!$J$5,Param!$J$6)</f>
        <v>4577.7</v>
      </c>
      <c r="G2214" s="3">
        <f>soli3grenz(C2214,$A$3,Param!$J$4,Param!$J$5,Param!$J$6)*100</f>
        <v>5.5</v>
      </c>
      <c r="H2214" s="13">
        <f t="shared" si="820"/>
        <v>87808.7</v>
      </c>
      <c r="I2214" s="3">
        <f t="shared" si="819"/>
        <v>39.840607985480943</v>
      </c>
      <c r="J2214" s="13">
        <f t="shared" si="821"/>
        <v>44.309999999999995</v>
      </c>
      <c r="K2214" s="13">
        <f>tarifest3(A2214,$A$3,Param!$B$10,Param!$C$10,Param!$D$10,Param!$E$10,Param!$B$11,Param!$C$11,Param!$D$11,Param!$E$11)</f>
        <v>87577</v>
      </c>
      <c r="L2214" s="3">
        <f t="shared" si="830"/>
        <v>39.735480943738658</v>
      </c>
      <c r="M2214" s="3">
        <f>tarifest3grenz(A2214,$A$3,Param!$B$10,Param!$C$10,Param!$D$10,Param!$E$10,Param!$B$11,Param!$C$11,Param!$D$11,Param!$E$11)*100</f>
        <v>42</v>
      </c>
      <c r="N2214" s="3">
        <f t="shared" si="831"/>
        <v>73177</v>
      </c>
      <c r="O2214" s="3">
        <f t="shared" si="832"/>
        <v>33.201905626134305</v>
      </c>
      <c r="P2214" s="13">
        <f t="shared" si="822"/>
        <v>154280</v>
      </c>
      <c r="Q2214" s="13">
        <f t="shared" si="833"/>
        <v>0</v>
      </c>
      <c r="R2214" s="13">
        <f>tarifest3(A2214-$K$3,$A$3,Param!$B$10,Param!$C$10,Param!$D$10,Param!$E$10,Param!$B$11,Param!$C$11,Param!$D$11,Param!$E$11)</f>
        <v>78937</v>
      </c>
      <c r="S2214" s="3">
        <f t="shared" si="834"/>
        <v>35.815335753176043</v>
      </c>
      <c r="T2214" s="3">
        <f>IF(A2214&lt;$K$3,$K$2,tarifest3grenz(A2214-$K$3,$A$3,Param!$B$10,Param!$C$10,Param!$D$10,Param!$E$10,Param!$B$11,Param!$C$11,Param!$D$11,Param!$E$11))*100</f>
        <v>42</v>
      </c>
      <c r="U2214" s="3">
        <f>MAX(K2214-tarifest3($K$3,$A$3,Param!$B$10,Param!$C$10,Param!$D$10,Param!$E$10,Param!$B$11,Param!$C$11,Param!$D$11,Param!$E$11),0)</f>
        <v>82347</v>
      </c>
      <c r="V2214" s="3">
        <f t="shared" si="835"/>
        <v>37.362522686025407</v>
      </c>
      <c r="W2214" s="3">
        <f t="shared" si="836"/>
        <v>42</v>
      </c>
      <c r="X2214" s="3">
        <f>soli3grenz(K2214,$A$3,Param!$J$9,Param!$J$10,Param!$J$11)*100</f>
        <v>5.5</v>
      </c>
      <c r="Y2214" s="13">
        <f t="shared" si="823"/>
        <v>82347</v>
      </c>
      <c r="Z2214" s="3">
        <f t="shared" si="837"/>
        <v>37.362522686025407</v>
      </c>
      <c r="AA2214" s="13">
        <f t="shared" si="824"/>
        <v>42</v>
      </c>
      <c r="AB2214" s="13">
        <f t="shared" si="825"/>
        <v>-5461.6999999999971</v>
      </c>
      <c r="AC2214" s="13">
        <f t="shared" si="826"/>
        <v>-2.478085299455536</v>
      </c>
      <c r="AD2214" s="13">
        <f t="shared" si="827"/>
        <v>-2.3099999999999952</v>
      </c>
      <c r="AE2214" s="3">
        <f t="shared" si="828"/>
        <v>0</v>
      </c>
      <c r="AF2214" s="13">
        <f t="shared" si="817"/>
        <v>5461.6999999999971</v>
      </c>
      <c r="AG2214" s="13">
        <f t="shared" si="838"/>
        <v>2.478085299455536</v>
      </c>
      <c r="AH2214" s="13">
        <f t="shared" si="818"/>
        <v>2.478085299455536</v>
      </c>
    </row>
    <row r="2215" spans="1:34" x14ac:dyDescent="0.2">
      <c r="A2215" s="8">
        <f t="shared" si="839"/>
        <v>220500</v>
      </c>
      <c r="B2215" s="9">
        <f t="shared" si="816"/>
        <v>220.5</v>
      </c>
      <c r="C2215" s="13">
        <f>tarifest3(A2215,$A$3,Param!$B$5,Param!$C$5,Param!$D$5,Param!$E$5,Param!$B$6,Param!$C$6,Param!$D$6,Param!$E$6)</f>
        <v>83273</v>
      </c>
      <c r="D2215" s="3">
        <f t="shared" si="829"/>
        <v>37.765532879818593</v>
      </c>
      <c r="E2215" s="3">
        <f>tarifest3grenz(A2215,$A$3,Param!$B$5,Param!$C$5,Param!$D$5,Param!$E$5,Param!$B$6,Param!$C$6,Param!$D$6,Param!$E$6)*100</f>
        <v>42</v>
      </c>
      <c r="F2215" s="13">
        <f>soli3(C2215,$A$3,Param!$J$4,Param!$J$5,Param!$J$6)</f>
        <v>4580.01</v>
      </c>
      <c r="G2215" s="3">
        <f>soli3grenz(C2215,$A$3,Param!$J$4,Param!$J$5,Param!$J$6)*100</f>
        <v>5.5</v>
      </c>
      <c r="H2215" s="13">
        <f t="shared" si="820"/>
        <v>87853.01</v>
      </c>
      <c r="I2215" s="3">
        <f t="shared" si="819"/>
        <v>39.842634920634914</v>
      </c>
      <c r="J2215" s="13">
        <f t="shared" si="821"/>
        <v>44.309999999999995</v>
      </c>
      <c r="K2215" s="13">
        <f>tarifest3(A2215,$A$3,Param!$B$10,Param!$C$10,Param!$D$10,Param!$E$10,Param!$B$11,Param!$C$11,Param!$D$11,Param!$E$11)</f>
        <v>87619</v>
      </c>
      <c r="L2215" s="3">
        <f t="shared" si="830"/>
        <v>39.736507936507934</v>
      </c>
      <c r="M2215" s="3">
        <f>tarifest3grenz(A2215,$A$3,Param!$B$10,Param!$C$10,Param!$D$10,Param!$E$10,Param!$B$11,Param!$C$11,Param!$D$11,Param!$E$11)*100</f>
        <v>42</v>
      </c>
      <c r="N2215" s="3">
        <f t="shared" si="831"/>
        <v>73219</v>
      </c>
      <c r="O2215" s="3">
        <f t="shared" si="832"/>
        <v>33.205895691609975</v>
      </c>
      <c r="P2215" s="13">
        <f t="shared" si="822"/>
        <v>154350</v>
      </c>
      <c r="Q2215" s="13">
        <f t="shared" si="833"/>
        <v>0</v>
      </c>
      <c r="R2215" s="13">
        <f>tarifest3(A2215-$K$3,$A$3,Param!$B$10,Param!$C$10,Param!$D$10,Param!$E$10,Param!$B$11,Param!$C$11,Param!$D$11,Param!$E$11)</f>
        <v>78979</v>
      </c>
      <c r="S2215" s="3">
        <f t="shared" si="834"/>
        <v>35.818140589569161</v>
      </c>
      <c r="T2215" s="3">
        <f>IF(A2215&lt;$K$3,$K$2,tarifest3grenz(A2215-$K$3,$A$3,Param!$B$10,Param!$C$10,Param!$D$10,Param!$E$10,Param!$B$11,Param!$C$11,Param!$D$11,Param!$E$11))*100</f>
        <v>42</v>
      </c>
      <c r="U2215" s="3">
        <f>MAX(K2215-tarifest3($K$3,$A$3,Param!$B$10,Param!$C$10,Param!$D$10,Param!$E$10,Param!$B$11,Param!$C$11,Param!$D$11,Param!$E$11),0)</f>
        <v>82389</v>
      </c>
      <c r="V2215" s="3">
        <f t="shared" si="835"/>
        <v>37.36462585034014</v>
      </c>
      <c r="W2215" s="3">
        <f t="shared" si="836"/>
        <v>42</v>
      </c>
      <c r="X2215" s="3">
        <f>soli3grenz(K2215,$A$3,Param!$J$9,Param!$J$10,Param!$J$11)*100</f>
        <v>5.5</v>
      </c>
      <c r="Y2215" s="13">
        <f t="shared" si="823"/>
        <v>82389</v>
      </c>
      <c r="Z2215" s="3">
        <f t="shared" si="837"/>
        <v>37.36462585034014</v>
      </c>
      <c r="AA2215" s="13">
        <f t="shared" si="824"/>
        <v>42</v>
      </c>
      <c r="AB2215" s="13">
        <f t="shared" si="825"/>
        <v>-5464.0099999999948</v>
      </c>
      <c r="AC2215" s="13">
        <f t="shared" si="826"/>
        <v>-2.4780090702947746</v>
      </c>
      <c r="AD2215" s="13">
        <f t="shared" si="827"/>
        <v>-2.3099999999999952</v>
      </c>
      <c r="AE2215" s="3">
        <f t="shared" si="828"/>
        <v>0</v>
      </c>
      <c r="AF2215" s="13">
        <f t="shared" si="817"/>
        <v>5464.0099999999948</v>
      </c>
      <c r="AG2215" s="13">
        <f t="shared" si="838"/>
        <v>2.4780090702947746</v>
      </c>
      <c r="AH2215" s="13">
        <f t="shared" si="818"/>
        <v>2.4780090702947746</v>
      </c>
    </row>
    <row r="2216" spans="1:34" x14ac:dyDescent="0.2">
      <c r="A2216" s="8">
        <f t="shared" si="839"/>
        <v>220600</v>
      </c>
      <c r="B2216" s="9">
        <f t="shared" si="816"/>
        <v>220.6</v>
      </c>
      <c r="C2216" s="13">
        <f>tarifest3(A2216,$A$3,Param!$B$5,Param!$C$5,Param!$D$5,Param!$E$5,Param!$B$6,Param!$C$6,Param!$D$6,Param!$E$6)</f>
        <v>83315</v>
      </c>
      <c r="D2216" s="3">
        <f t="shared" si="829"/>
        <v>37.767452402538531</v>
      </c>
      <c r="E2216" s="3">
        <f>tarifest3grenz(A2216,$A$3,Param!$B$5,Param!$C$5,Param!$D$5,Param!$E$5,Param!$B$6,Param!$C$6,Param!$D$6,Param!$E$6)*100</f>
        <v>42</v>
      </c>
      <c r="F2216" s="13">
        <f>soli3(C2216,$A$3,Param!$J$4,Param!$J$5,Param!$J$6)</f>
        <v>4582.32</v>
      </c>
      <c r="G2216" s="3">
        <f>soli3grenz(C2216,$A$3,Param!$J$4,Param!$J$5,Param!$J$6)*100</f>
        <v>5.5</v>
      </c>
      <c r="H2216" s="13">
        <f t="shared" si="820"/>
        <v>87897.32</v>
      </c>
      <c r="I2216" s="3">
        <f t="shared" si="819"/>
        <v>39.844660018132373</v>
      </c>
      <c r="J2216" s="13">
        <f t="shared" si="821"/>
        <v>44.309999999999995</v>
      </c>
      <c r="K2216" s="13">
        <f>tarifest3(A2216,$A$3,Param!$B$10,Param!$C$10,Param!$D$10,Param!$E$10,Param!$B$11,Param!$C$11,Param!$D$11,Param!$E$11)</f>
        <v>87661</v>
      </c>
      <c r="L2216" s="3">
        <f t="shared" si="830"/>
        <v>39.737533998186763</v>
      </c>
      <c r="M2216" s="3">
        <f>tarifest3grenz(A2216,$A$3,Param!$B$10,Param!$C$10,Param!$D$10,Param!$E$10,Param!$B$11,Param!$C$11,Param!$D$11,Param!$E$11)*100</f>
        <v>42</v>
      </c>
      <c r="N2216" s="3">
        <f t="shared" si="831"/>
        <v>73261</v>
      </c>
      <c r="O2216" s="3">
        <f t="shared" si="832"/>
        <v>33.209882139619218</v>
      </c>
      <c r="P2216" s="13">
        <f t="shared" si="822"/>
        <v>154420</v>
      </c>
      <c r="Q2216" s="13">
        <f t="shared" si="833"/>
        <v>0</v>
      </c>
      <c r="R2216" s="13">
        <f>tarifest3(A2216-$K$3,$A$3,Param!$B$10,Param!$C$10,Param!$D$10,Param!$E$10,Param!$B$11,Param!$C$11,Param!$D$11,Param!$E$11)</f>
        <v>79021</v>
      </c>
      <c r="S2216" s="3">
        <f t="shared" si="834"/>
        <v>35.820942883046236</v>
      </c>
      <c r="T2216" s="3">
        <f>IF(A2216&lt;$K$3,$K$2,tarifest3grenz(A2216-$K$3,$A$3,Param!$B$10,Param!$C$10,Param!$D$10,Param!$E$10,Param!$B$11,Param!$C$11,Param!$D$11,Param!$E$11))*100</f>
        <v>42</v>
      </c>
      <c r="U2216" s="3">
        <f>MAX(K2216-tarifest3($K$3,$A$3,Param!$B$10,Param!$C$10,Param!$D$10,Param!$E$10,Param!$B$11,Param!$C$11,Param!$D$11,Param!$E$11),0)</f>
        <v>82431</v>
      </c>
      <c r="V2216" s="3">
        <f t="shared" si="835"/>
        <v>37.366727107887584</v>
      </c>
      <c r="W2216" s="3">
        <f t="shared" si="836"/>
        <v>42</v>
      </c>
      <c r="X2216" s="3">
        <f>soli3grenz(K2216,$A$3,Param!$J$9,Param!$J$10,Param!$J$11)*100</f>
        <v>5.5</v>
      </c>
      <c r="Y2216" s="13">
        <f t="shared" si="823"/>
        <v>82431</v>
      </c>
      <c r="Z2216" s="3">
        <f t="shared" si="837"/>
        <v>37.366727107887584</v>
      </c>
      <c r="AA2216" s="13">
        <f t="shared" si="824"/>
        <v>42</v>
      </c>
      <c r="AB2216" s="13">
        <f t="shared" si="825"/>
        <v>-5466.320000000007</v>
      </c>
      <c r="AC2216" s="13">
        <f t="shared" si="826"/>
        <v>-2.4779329102447889</v>
      </c>
      <c r="AD2216" s="13">
        <f t="shared" si="827"/>
        <v>-2.3099999999999952</v>
      </c>
      <c r="AE2216" s="3">
        <f t="shared" si="828"/>
        <v>0</v>
      </c>
      <c r="AF2216" s="13">
        <f t="shared" si="817"/>
        <v>5466.320000000007</v>
      </c>
      <c r="AG2216" s="13">
        <f t="shared" si="838"/>
        <v>2.4779329102447889</v>
      </c>
      <c r="AH2216" s="13">
        <f t="shared" si="818"/>
        <v>2.4779329102447889</v>
      </c>
    </row>
    <row r="2217" spans="1:34" x14ac:dyDescent="0.2">
      <c r="A2217" s="8">
        <f t="shared" si="839"/>
        <v>220700</v>
      </c>
      <c r="B2217" s="9">
        <f t="shared" si="816"/>
        <v>220.7</v>
      </c>
      <c r="C2217" s="13">
        <f>tarifest3(A2217,$A$3,Param!$B$5,Param!$C$5,Param!$D$5,Param!$E$5,Param!$B$6,Param!$C$6,Param!$D$6,Param!$E$6)</f>
        <v>83357</v>
      </c>
      <c r="D2217" s="3">
        <f t="shared" si="829"/>
        <v>37.769370185772544</v>
      </c>
      <c r="E2217" s="3">
        <f>tarifest3grenz(A2217,$A$3,Param!$B$5,Param!$C$5,Param!$D$5,Param!$E$5,Param!$B$6,Param!$C$6,Param!$D$6,Param!$E$6)*100</f>
        <v>42</v>
      </c>
      <c r="F2217" s="13">
        <f>soli3(C2217,$A$3,Param!$J$4,Param!$J$5,Param!$J$6)</f>
        <v>4584.63</v>
      </c>
      <c r="G2217" s="3">
        <f>soli3grenz(C2217,$A$3,Param!$J$4,Param!$J$5,Param!$J$6)*100</f>
        <v>5.5</v>
      </c>
      <c r="H2217" s="13">
        <f t="shared" si="820"/>
        <v>87941.63</v>
      </c>
      <c r="I2217" s="3">
        <f t="shared" si="819"/>
        <v>39.846683280471225</v>
      </c>
      <c r="J2217" s="13">
        <f t="shared" si="821"/>
        <v>44.309999999999995</v>
      </c>
      <c r="K2217" s="13">
        <f>tarifest3(A2217,$A$3,Param!$B$10,Param!$C$10,Param!$D$10,Param!$E$10,Param!$B$11,Param!$C$11,Param!$D$11,Param!$E$11)</f>
        <v>87703</v>
      </c>
      <c r="L2217" s="3">
        <f t="shared" si="830"/>
        <v>39.738559130040777</v>
      </c>
      <c r="M2217" s="3">
        <f>tarifest3grenz(A2217,$A$3,Param!$B$10,Param!$C$10,Param!$D$10,Param!$E$10,Param!$B$11,Param!$C$11,Param!$D$11,Param!$E$11)*100</f>
        <v>42</v>
      </c>
      <c r="N2217" s="3">
        <f t="shared" si="831"/>
        <v>73303</v>
      </c>
      <c r="O2217" s="3">
        <f t="shared" si="832"/>
        <v>33.213864975079296</v>
      </c>
      <c r="P2217" s="13">
        <f t="shared" si="822"/>
        <v>154490</v>
      </c>
      <c r="Q2217" s="13">
        <f t="shared" si="833"/>
        <v>0</v>
      </c>
      <c r="R2217" s="13">
        <f>tarifest3(A2217-$K$3,$A$3,Param!$B$10,Param!$C$10,Param!$D$10,Param!$E$10,Param!$B$11,Param!$C$11,Param!$D$11,Param!$E$11)</f>
        <v>79063</v>
      </c>
      <c r="S2217" s="3">
        <f t="shared" si="834"/>
        <v>35.823742637063887</v>
      </c>
      <c r="T2217" s="3">
        <f>IF(A2217&lt;$K$3,$K$2,tarifest3grenz(A2217-$K$3,$A$3,Param!$B$10,Param!$C$10,Param!$D$10,Param!$E$10,Param!$B$11,Param!$C$11,Param!$D$11,Param!$E$11))*100</f>
        <v>42</v>
      </c>
      <c r="U2217" s="3">
        <f>MAX(K2217-tarifest3($K$3,$A$3,Param!$B$10,Param!$C$10,Param!$D$10,Param!$E$10,Param!$B$11,Param!$C$11,Param!$D$11,Param!$E$11),0)</f>
        <v>82473</v>
      </c>
      <c r="V2217" s="3">
        <f t="shared" si="835"/>
        <v>37.36882646125963</v>
      </c>
      <c r="W2217" s="3">
        <f t="shared" si="836"/>
        <v>42</v>
      </c>
      <c r="X2217" s="3">
        <f>soli3grenz(K2217,$A$3,Param!$J$9,Param!$J$10,Param!$J$11)*100</f>
        <v>5.5</v>
      </c>
      <c r="Y2217" s="13">
        <f t="shared" si="823"/>
        <v>82473</v>
      </c>
      <c r="Z2217" s="3">
        <f t="shared" si="837"/>
        <v>37.36882646125963</v>
      </c>
      <c r="AA2217" s="13">
        <f t="shared" si="824"/>
        <v>42</v>
      </c>
      <c r="AB2217" s="13">
        <f t="shared" si="825"/>
        <v>-5468.6300000000047</v>
      </c>
      <c r="AC2217" s="13">
        <f t="shared" si="826"/>
        <v>-2.4778568192115955</v>
      </c>
      <c r="AD2217" s="13">
        <f t="shared" si="827"/>
        <v>-2.3099999999999952</v>
      </c>
      <c r="AE2217" s="3">
        <f t="shared" si="828"/>
        <v>0</v>
      </c>
      <c r="AF2217" s="13">
        <f t="shared" si="817"/>
        <v>5468.6300000000047</v>
      </c>
      <c r="AG2217" s="13">
        <f t="shared" si="838"/>
        <v>2.4778568192115955</v>
      </c>
      <c r="AH2217" s="13">
        <f t="shared" si="818"/>
        <v>2.4778568192115955</v>
      </c>
    </row>
    <row r="2218" spans="1:34" x14ac:dyDescent="0.2">
      <c r="A2218" s="8">
        <f t="shared" si="839"/>
        <v>220800</v>
      </c>
      <c r="B2218" s="9">
        <f t="shared" si="816"/>
        <v>220.8</v>
      </c>
      <c r="C2218" s="13">
        <f>tarifest3(A2218,$A$3,Param!$B$5,Param!$C$5,Param!$D$5,Param!$E$5,Param!$B$6,Param!$C$6,Param!$D$6,Param!$E$6)</f>
        <v>83399</v>
      </c>
      <c r="D2218" s="3">
        <f t="shared" si="829"/>
        <v>37.771286231884062</v>
      </c>
      <c r="E2218" s="3">
        <f>tarifest3grenz(A2218,$A$3,Param!$B$5,Param!$C$5,Param!$D$5,Param!$E$5,Param!$B$6,Param!$C$6,Param!$D$6,Param!$E$6)*100</f>
        <v>42</v>
      </c>
      <c r="F2218" s="13">
        <f>soli3(C2218,$A$3,Param!$J$4,Param!$J$5,Param!$J$6)</f>
        <v>4586.9399999999996</v>
      </c>
      <c r="G2218" s="3">
        <f>soli3grenz(C2218,$A$3,Param!$J$4,Param!$J$5,Param!$J$6)*100</f>
        <v>5.5</v>
      </c>
      <c r="H2218" s="13">
        <f t="shared" si="820"/>
        <v>87985.94</v>
      </c>
      <c r="I2218" s="3">
        <f t="shared" si="819"/>
        <v>39.848704710144929</v>
      </c>
      <c r="J2218" s="13">
        <f t="shared" si="821"/>
        <v>44.309999999999995</v>
      </c>
      <c r="K2218" s="13">
        <f>tarifest3(A2218,$A$3,Param!$B$10,Param!$C$10,Param!$D$10,Param!$E$10,Param!$B$11,Param!$C$11,Param!$D$11,Param!$E$11)</f>
        <v>87745</v>
      </c>
      <c r="L2218" s="3">
        <f t="shared" si="830"/>
        <v>39.739583333333336</v>
      </c>
      <c r="M2218" s="3">
        <f>tarifest3grenz(A2218,$A$3,Param!$B$10,Param!$C$10,Param!$D$10,Param!$E$10,Param!$B$11,Param!$C$11,Param!$D$11,Param!$E$11)*100</f>
        <v>42</v>
      </c>
      <c r="N2218" s="3">
        <f t="shared" si="831"/>
        <v>73345</v>
      </c>
      <c r="O2218" s="3">
        <f t="shared" si="832"/>
        <v>33.217844202898547</v>
      </c>
      <c r="P2218" s="13">
        <f t="shared" si="822"/>
        <v>154560</v>
      </c>
      <c r="Q2218" s="13">
        <f t="shared" si="833"/>
        <v>0</v>
      </c>
      <c r="R2218" s="13">
        <f>tarifest3(A2218-$K$3,$A$3,Param!$B$10,Param!$C$10,Param!$D$10,Param!$E$10,Param!$B$11,Param!$C$11,Param!$D$11,Param!$E$11)</f>
        <v>79105</v>
      </c>
      <c r="S2218" s="3">
        <f t="shared" si="834"/>
        <v>35.826539855072461</v>
      </c>
      <c r="T2218" s="3">
        <f>IF(A2218&lt;$K$3,$K$2,tarifest3grenz(A2218-$K$3,$A$3,Param!$B$10,Param!$C$10,Param!$D$10,Param!$E$10,Param!$B$11,Param!$C$11,Param!$D$11,Param!$E$11))*100</f>
        <v>42</v>
      </c>
      <c r="U2218" s="3">
        <f>MAX(K2218-tarifest3($K$3,$A$3,Param!$B$10,Param!$C$10,Param!$D$10,Param!$E$10,Param!$B$11,Param!$C$11,Param!$D$11,Param!$E$11),0)</f>
        <v>82515</v>
      </c>
      <c r="V2218" s="3">
        <f t="shared" si="835"/>
        <v>37.370923913043477</v>
      </c>
      <c r="W2218" s="3">
        <f t="shared" si="836"/>
        <v>42</v>
      </c>
      <c r="X2218" s="3">
        <f>soli3grenz(K2218,$A$3,Param!$J$9,Param!$J$10,Param!$J$11)*100</f>
        <v>5.5</v>
      </c>
      <c r="Y2218" s="13">
        <f t="shared" si="823"/>
        <v>82515</v>
      </c>
      <c r="Z2218" s="3">
        <f t="shared" si="837"/>
        <v>37.370923913043477</v>
      </c>
      <c r="AA2218" s="13">
        <f t="shared" si="824"/>
        <v>42</v>
      </c>
      <c r="AB2218" s="13">
        <f t="shared" si="825"/>
        <v>-5470.9400000000023</v>
      </c>
      <c r="AC2218" s="13">
        <f t="shared" si="826"/>
        <v>-2.4777807971014525</v>
      </c>
      <c r="AD2218" s="13">
        <f t="shared" si="827"/>
        <v>-2.3099999999999952</v>
      </c>
      <c r="AE2218" s="3">
        <f t="shared" si="828"/>
        <v>0</v>
      </c>
      <c r="AF2218" s="13">
        <f t="shared" si="817"/>
        <v>5470.9400000000023</v>
      </c>
      <c r="AG2218" s="13">
        <f t="shared" si="838"/>
        <v>2.4777807971014525</v>
      </c>
      <c r="AH2218" s="13">
        <f t="shared" si="818"/>
        <v>2.4777807971014525</v>
      </c>
    </row>
    <row r="2219" spans="1:34" x14ac:dyDescent="0.2">
      <c r="A2219" s="8">
        <f t="shared" si="839"/>
        <v>220900</v>
      </c>
      <c r="B2219" s="9">
        <f t="shared" si="816"/>
        <v>220.9</v>
      </c>
      <c r="C2219" s="13">
        <f>tarifest3(A2219,$A$3,Param!$B$5,Param!$C$5,Param!$D$5,Param!$E$5,Param!$B$6,Param!$C$6,Param!$D$6,Param!$E$6)</f>
        <v>83441</v>
      </c>
      <c r="D2219" s="3">
        <f t="shared" si="829"/>
        <v>37.773200543232235</v>
      </c>
      <c r="E2219" s="3">
        <f>tarifest3grenz(A2219,$A$3,Param!$B$5,Param!$C$5,Param!$D$5,Param!$E$5,Param!$B$6,Param!$C$6,Param!$D$6,Param!$E$6)*100</f>
        <v>42</v>
      </c>
      <c r="F2219" s="13">
        <f>soli3(C2219,$A$3,Param!$J$4,Param!$J$5,Param!$J$6)</f>
        <v>4589.25</v>
      </c>
      <c r="G2219" s="3">
        <f>soli3grenz(C2219,$A$3,Param!$J$4,Param!$J$5,Param!$J$6)*100</f>
        <v>5.5</v>
      </c>
      <c r="H2219" s="13">
        <f t="shared" si="820"/>
        <v>88030.25</v>
      </c>
      <c r="I2219" s="3">
        <f t="shared" si="819"/>
        <v>39.850724309642374</v>
      </c>
      <c r="J2219" s="13">
        <f t="shared" si="821"/>
        <v>44.309999999999995</v>
      </c>
      <c r="K2219" s="13">
        <f>tarifest3(A2219,$A$3,Param!$B$10,Param!$C$10,Param!$D$10,Param!$E$10,Param!$B$11,Param!$C$11,Param!$D$11,Param!$E$11)</f>
        <v>87787</v>
      </c>
      <c r="L2219" s="3">
        <f t="shared" si="830"/>
        <v>39.740606609325482</v>
      </c>
      <c r="M2219" s="3">
        <f>tarifest3grenz(A2219,$A$3,Param!$B$10,Param!$C$10,Param!$D$10,Param!$E$10,Param!$B$11,Param!$C$11,Param!$D$11,Param!$E$11)*100</f>
        <v>42</v>
      </c>
      <c r="N2219" s="3">
        <f t="shared" si="831"/>
        <v>73387</v>
      </c>
      <c r="O2219" s="3">
        <f t="shared" si="832"/>
        <v>33.221819827976461</v>
      </c>
      <c r="P2219" s="13">
        <f t="shared" si="822"/>
        <v>154630</v>
      </c>
      <c r="Q2219" s="13">
        <f t="shared" si="833"/>
        <v>0</v>
      </c>
      <c r="R2219" s="13">
        <f>tarifest3(A2219-$K$3,$A$3,Param!$B$10,Param!$C$10,Param!$D$10,Param!$E$10,Param!$B$11,Param!$C$11,Param!$D$11,Param!$E$11)</f>
        <v>79147</v>
      </c>
      <c r="S2219" s="3">
        <f t="shared" si="834"/>
        <v>35.829334540516072</v>
      </c>
      <c r="T2219" s="3">
        <f>IF(A2219&lt;$K$3,$K$2,tarifest3grenz(A2219-$K$3,$A$3,Param!$B$10,Param!$C$10,Param!$D$10,Param!$E$10,Param!$B$11,Param!$C$11,Param!$D$11,Param!$E$11))*100</f>
        <v>42</v>
      </c>
      <c r="U2219" s="3">
        <f>MAX(K2219-tarifest3($K$3,$A$3,Param!$B$10,Param!$C$10,Param!$D$10,Param!$E$10,Param!$B$11,Param!$C$11,Param!$D$11,Param!$E$11),0)</f>
        <v>82557</v>
      </c>
      <c r="V2219" s="3">
        <f t="shared" si="835"/>
        <v>37.373019465821642</v>
      </c>
      <c r="W2219" s="3">
        <f t="shared" si="836"/>
        <v>42</v>
      </c>
      <c r="X2219" s="3">
        <f>soli3grenz(K2219,$A$3,Param!$J$9,Param!$J$10,Param!$J$11)*100</f>
        <v>5.5</v>
      </c>
      <c r="Y2219" s="13">
        <f t="shared" si="823"/>
        <v>82557</v>
      </c>
      <c r="Z2219" s="3">
        <f t="shared" si="837"/>
        <v>37.373019465821642</v>
      </c>
      <c r="AA2219" s="13">
        <f t="shared" si="824"/>
        <v>42</v>
      </c>
      <c r="AB2219" s="13">
        <f t="shared" si="825"/>
        <v>-5473.25</v>
      </c>
      <c r="AC2219" s="13">
        <f t="shared" si="826"/>
        <v>-2.4777048438207316</v>
      </c>
      <c r="AD2219" s="13">
        <f t="shared" si="827"/>
        <v>-2.3099999999999952</v>
      </c>
      <c r="AE2219" s="3">
        <f t="shared" si="828"/>
        <v>0</v>
      </c>
      <c r="AF2219" s="13">
        <f t="shared" si="817"/>
        <v>5473.25</v>
      </c>
      <c r="AG2219" s="13">
        <f t="shared" si="838"/>
        <v>2.4777048438207316</v>
      </c>
      <c r="AH2219" s="13">
        <f t="shared" si="818"/>
        <v>2.4777048438207316</v>
      </c>
    </row>
    <row r="2220" spans="1:34" x14ac:dyDescent="0.2">
      <c r="A2220" s="8">
        <f t="shared" si="839"/>
        <v>221000</v>
      </c>
      <c r="B2220" s="9">
        <f t="shared" si="816"/>
        <v>221</v>
      </c>
      <c r="C2220" s="13">
        <f>tarifest3(A2220,$A$3,Param!$B$5,Param!$C$5,Param!$D$5,Param!$E$5,Param!$B$6,Param!$C$6,Param!$D$6,Param!$E$6)</f>
        <v>83483</v>
      </c>
      <c r="D2220" s="3">
        <f t="shared" si="829"/>
        <v>37.775113122171945</v>
      </c>
      <c r="E2220" s="3">
        <f>tarifest3grenz(A2220,$A$3,Param!$B$5,Param!$C$5,Param!$D$5,Param!$E$5,Param!$B$6,Param!$C$6,Param!$D$6,Param!$E$6)*100</f>
        <v>42</v>
      </c>
      <c r="F2220" s="13">
        <f>soli3(C2220,$A$3,Param!$J$4,Param!$J$5,Param!$J$6)</f>
        <v>4591.5600000000004</v>
      </c>
      <c r="G2220" s="3">
        <f>soli3grenz(C2220,$A$3,Param!$J$4,Param!$J$5,Param!$J$6)*100</f>
        <v>5.5</v>
      </c>
      <c r="H2220" s="13">
        <f t="shared" si="820"/>
        <v>88074.559999999998</v>
      </c>
      <c r="I2220" s="3">
        <f t="shared" si="819"/>
        <v>39.852742081447964</v>
      </c>
      <c r="J2220" s="13">
        <f t="shared" si="821"/>
        <v>44.309999999999995</v>
      </c>
      <c r="K2220" s="13">
        <f>tarifest3(A2220,$A$3,Param!$B$10,Param!$C$10,Param!$D$10,Param!$E$10,Param!$B$11,Param!$C$11,Param!$D$11,Param!$E$11)</f>
        <v>87829</v>
      </c>
      <c r="L2220" s="3">
        <f t="shared" si="830"/>
        <v>39.741628959276021</v>
      </c>
      <c r="M2220" s="3">
        <f>tarifest3grenz(A2220,$A$3,Param!$B$10,Param!$C$10,Param!$D$10,Param!$E$10,Param!$B$11,Param!$C$11,Param!$D$11,Param!$E$11)*100</f>
        <v>42</v>
      </c>
      <c r="N2220" s="3">
        <f t="shared" si="831"/>
        <v>73429</v>
      </c>
      <c r="O2220" s="3">
        <f t="shared" si="832"/>
        <v>33.225791855203617</v>
      </c>
      <c r="P2220" s="13">
        <f t="shared" si="822"/>
        <v>154700</v>
      </c>
      <c r="Q2220" s="13">
        <f t="shared" si="833"/>
        <v>0</v>
      </c>
      <c r="R2220" s="13">
        <f>tarifest3(A2220-$K$3,$A$3,Param!$B$10,Param!$C$10,Param!$D$10,Param!$E$10,Param!$B$11,Param!$C$11,Param!$D$11,Param!$E$11)</f>
        <v>79189</v>
      </c>
      <c r="S2220" s="3">
        <f t="shared" si="834"/>
        <v>35.832126696832574</v>
      </c>
      <c r="T2220" s="3">
        <f>IF(A2220&lt;$K$3,$K$2,tarifest3grenz(A2220-$K$3,$A$3,Param!$B$10,Param!$C$10,Param!$D$10,Param!$E$10,Param!$B$11,Param!$C$11,Param!$D$11,Param!$E$11))*100</f>
        <v>42</v>
      </c>
      <c r="U2220" s="3">
        <f>MAX(K2220-tarifest3($K$3,$A$3,Param!$B$10,Param!$C$10,Param!$D$10,Param!$E$10,Param!$B$11,Param!$C$11,Param!$D$11,Param!$E$11),0)</f>
        <v>82599</v>
      </c>
      <c r="V2220" s="3">
        <f t="shared" si="835"/>
        <v>37.375113122171946</v>
      </c>
      <c r="W2220" s="3">
        <f t="shared" si="836"/>
        <v>42</v>
      </c>
      <c r="X2220" s="3">
        <f>soli3grenz(K2220,$A$3,Param!$J$9,Param!$J$10,Param!$J$11)*100</f>
        <v>5.5</v>
      </c>
      <c r="Y2220" s="13">
        <f t="shared" si="823"/>
        <v>82599</v>
      </c>
      <c r="Z2220" s="3">
        <f t="shared" si="837"/>
        <v>37.375113122171946</v>
      </c>
      <c r="AA2220" s="13">
        <f t="shared" si="824"/>
        <v>42</v>
      </c>
      <c r="AB2220" s="13">
        <f t="shared" si="825"/>
        <v>-5475.5599999999977</v>
      </c>
      <c r="AC2220" s="13">
        <f t="shared" si="826"/>
        <v>-2.4776289592760179</v>
      </c>
      <c r="AD2220" s="13">
        <f t="shared" si="827"/>
        <v>-2.3099999999999952</v>
      </c>
      <c r="AE2220" s="3">
        <f t="shared" si="828"/>
        <v>0</v>
      </c>
      <c r="AF2220" s="13">
        <f t="shared" si="817"/>
        <v>5475.5599999999977</v>
      </c>
      <c r="AG2220" s="13">
        <f t="shared" si="838"/>
        <v>2.4776289592760179</v>
      </c>
      <c r="AH2220" s="13">
        <f t="shared" si="818"/>
        <v>2.4776289592760179</v>
      </c>
    </row>
    <row r="2221" spans="1:34" x14ac:dyDescent="0.2">
      <c r="A2221" s="8">
        <f t="shared" si="839"/>
        <v>221100</v>
      </c>
      <c r="B2221" s="9">
        <f t="shared" ref="B2221:B2284" si="840">+A2221/1000</f>
        <v>221.1</v>
      </c>
      <c r="C2221" s="13">
        <f>tarifest3(A2221,$A$3,Param!$B$5,Param!$C$5,Param!$D$5,Param!$E$5,Param!$B$6,Param!$C$6,Param!$D$6,Param!$E$6)</f>
        <v>83525</v>
      </c>
      <c r="D2221" s="3">
        <f t="shared" si="829"/>
        <v>37.777023971053822</v>
      </c>
      <c r="E2221" s="3">
        <f>tarifest3grenz(A2221,$A$3,Param!$B$5,Param!$C$5,Param!$D$5,Param!$E$5,Param!$B$6,Param!$C$6,Param!$D$6,Param!$E$6)*100</f>
        <v>42</v>
      </c>
      <c r="F2221" s="13">
        <f>soli3(C2221,$A$3,Param!$J$4,Param!$J$5,Param!$J$6)</f>
        <v>4593.87</v>
      </c>
      <c r="G2221" s="3">
        <f>soli3grenz(C2221,$A$3,Param!$J$4,Param!$J$5,Param!$J$6)*100</f>
        <v>5.5</v>
      </c>
      <c r="H2221" s="13">
        <f t="shared" si="820"/>
        <v>88118.87</v>
      </c>
      <c r="I2221" s="3">
        <f t="shared" si="819"/>
        <v>39.854758028041608</v>
      </c>
      <c r="J2221" s="13">
        <f t="shared" si="821"/>
        <v>44.309999999999995</v>
      </c>
      <c r="K2221" s="13">
        <f>tarifest3(A2221,$A$3,Param!$B$10,Param!$C$10,Param!$D$10,Param!$E$10,Param!$B$11,Param!$C$11,Param!$D$11,Param!$E$11)</f>
        <v>87871</v>
      </c>
      <c r="L2221" s="3">
        <f t="shared" si="830"/>
        <v>39.742650384441433</v>
      </c>
      <c r="M2221" s="3">
        <f>tarifest3grenz(A2221,$A$3,Param!$B$10,Param!$C$10,Param!$D$10,Param!$E$10,Param!$B$11,Param!$C$11,Param!$D$11,Param!$E$11)*100</f>
        <v>42</v>
      </c>
      <c r="N2221" s="3">
        <f t="shared" si="831"/>
        <v>73471</v>
      </c>
      <c r="O2221" s="3">
        <f t="shared" si="832"/>
        <v>33.22976028946178</v>
      </c>
      <c r="P2221" s="13">
        <f t="shared" si="822"/>
        <v>154770</v>
      </c>
      <c r="Q2221" s="13">
        <f t="shared" si="833"/>
        <v>0</v>
      </c>
      <c r="R2221" s="13">
        <f>tarifest3(A2221-$K$3,$A$3,Param!$B$10,Param!$C$10,Param!$D$10,Param!$E$10,Param!$B$11,Param!$C$11,Param!$D$11,Param!$E$11)</f>
        <v>79231</v>
      </c>
      <c r="S2221" s="3">
        <f t="shared" si="834"/>
        <v>35.834916327453641</v>
      </c>
      <c r="T2221" s="3">
        <f>IF(A2221&lt;$K$3,$K$2,tarifest3grenz(A2221-$K$3,$A$3,Param!$B$10,Param!$C$10,Param!$D$10,Param!$E$10,Param!$B$11,Param!$C$11,Param!$D$11,Param!$E$11))*100</f>
        <v>42</v>
      </c>
      <c r="U2221" s="3">
        <f>MAX(K2221-tarifest3($K$3,$A$3,Param!$B$10,Param!$C$10,Param!$D$10,Param!$E$10,Param!$B$11,Param!$C$11,Param!$D$11,Param!$E$11),0)</f>
        <v>82641</v>
      </c>
      <c r="V2221" s="3">
        <f t="shared" si="835"/>
        <v>37.37720488466757</v>
      </c>
      <c r="W2221" s="3">
        <f t="shared" si="836"/>
        <v>42</v>
      </c>
      <c r="X2221" s="3">
        <f>soli3grenz(K2221,$A$3,Param!$J$9,Param!$J$10,Param!$J$11)*100</f>
        <v>5.5</v>
      </c>
      <c r="Y2221" s="13">
        <f t="shared" si="823"/>
        <v>82641</v>
      </c>
      <c r="Z2221" s="3">
        <f t="shared" si="837"/>
        <v>37.37720488466757</v>
      </c>
      <c r="AA2221" s="13">
        <f t="shared" si="824"/>
        <v>42</v>
      </c>
      <c r="AB2221" s="13">
        <f t="shared" si="825"/>
        <v>-5477.8699999999953</v>
      </c>
      <c r="AC2221" s="13">
        <f t="shared" si="826"/>
        <v>-2.4775531433740383</v>
      </c>
      <c r="AD2221" s="13">
        <f t="shared" si="827"/>
        <v>-2.3099999999999952</v>
      </c>
      <c r="AE2221" s="3">
        <f t="shared" si="828"/>
        <v>0</v>
      </c>
      <c r="AF2221" s="13">
        <f t="shared" si="817"/>
        <v>5477.8699999999953</v>
      </c>
      <c r="AG2221" s="13">
        <f t="shared" si="838"/>
        <v>2.4775531433740383</v>
      </c>
      <c r="AH2221" s="13">
        <f t="shared" si="818"/>
        <v>2.4775531433740383</v>
      </c>
    </row>
    <row r="2222" spans="1:34" x14ac:dyDescent="0.2">
      <c r="A2222" s="8">
        <f t="shared" si="839"/>
        <v>221200</v>
      </c>
      <c r="B2222" s="9">
        <f t="shared" si="840"/>
        <v>221.2</v>
      </c>
      <c r="C2222" s="13">
        <f>tarifest3(A2222,$A$3,Param!$B$5,Param!$C$5,Param!$D$5,Param!$E$5,Param!$B$6,Param!$C$6,Param!$D$6,Param!$E$6)</f>
        <v>83567</v>
      </c>
      <c r="D2222" s="3">
        <f t="shared" si="829"/>
        <v>37.778933092224229</v>
      </c>
      <c r="E2222" s="3">
        <f>tarifest3grenz(A2222,$A$3,Param!$B$5,Param!$C$5,Param!$D$5,Param!$E$5,Param!$B$6,Param!$C$6,Param!$D$6,Param!$E$6)*100</f>
        <v>42</v>
      </c>
      <c r="F2222" s="13">
        <f>soli3(C2222,$A$3,Param!$J$4,Param!$J$5,Param!$J$6)</f>
        <v>4596.18</v>
      </c>
      <c r="G2222" s="3">
        <f>soli3grenz(C2222,$A$3,Param!$J$4,Param!$J$5,Param!$J$6)*100</f>
        <v>5.5</v>
      </c>
      <c r="H2222" s="13">
        <f t="shared" si="820"/>
        <v>88163.18</v>
      </c>
      <c r="I2222" s="3">
        <f t="shared" si="819"/>
        <v>39.856772151898731</v>
      </c>
      <c r="J2222" s="13">
        <f t="shared" si="821"/>
        <v>44.309999999999995</v>
      </c>
      <c r="K2222" s="13">
        <f>tarifest3(A2222,$A$3,Param!$B$10,Param!$C$10,Param!$D$10,Param!$E$10,Param!$B$11,Param!$C$11,Param!$D$11,Param!$E$11)</f>
        <v>87913</v>
      </c>
      <c r="L2222" s="3">
        <f t="shared" si="830"/>
        <v>39.743670886075947</v>
      </c>
      <c r="M2222" s="3">
        <f>tarifest3grenz(A2222,$A$3,Param!$B$10,Param!$C$10,Param!$D$10,Param!$E$10,Param!$B$11,Param!$C$11,Param!$D$11,Param!$E$11)*100</f>
        <v>42</v>
      </c>
      <c r="N2222" s="3">
        <f t="shared" si="831"/>
        <v>73513</v>
      </c>
      <c r="O2222" s="3">
        <f t="shared" si="832"/>
        <v>33.233725135623871</v>
      </c>
      <c r="P2222" s="13">
        <f t="shared" si="822"/>
        <v>154840</v>
      </c>
      <c r="Q2222" s="13">
        <f t="shared" si="833"/>
        <v>0</v>
      </c>
      <c r="R2222" s="13">
        <f>tarifest3(A2222-$K$3,$A$3,Param!$B$10,Param!$C$10,Param!$D$10,Param!$E$10,Param!$B$11,Param!$C$11,Param!$D$11,Param!$E$11)</f>
        <v>79273</v>
      </c>
      <c r="S2222" s="3">
        <f t="shared" si="834"/>
        <v>35.837703435804698</v>
      </c>
      <c r="T2222" s="3">
        <f>IF(A2222&lt;$K$3,$K$2,tarifest3grenz(A2222-$K$3,$A$3,Param!$B$10,Param!$C$10,Param!$D$10,Param!$E$10,Param!$B$11,Param!$C$11,Param!$D$11,Param!$E$11))*100</f>
        <v>42</v>
      </c>
      <c r="U2222" s="3">
        <f>MAX(K2222-tarifest3($K$3,$A$3,Param!$B$10,Param!$C$10,Param!$D$10,Param!$E$10,Param!$B$11,Param!$C$11,Param!$D$11,Param!$E$11),0)</f>
        <v>82683</v>
      </c>
      <c r="V2222" s="3">
        <f t="shared" si="835"/>
        <v>37.379294755877034</v>
      </c>
      <c r="W2222" s="3">
        <f t="shared" si="836"/>
        <v>42</v>
      </c>
      <c r="X2222" s="3">
        <f>soli3grenz(K2222,$A$3,Param!$J$9,Param!$J$10,Param!$J$11)*100</f>
        <v>5.5</v>
      </c>
      <c r="Y2222" s="13">
        <f t="shared" si="823"/>
        <v>82683</v>
      </c>
      <c r="Z2222" s="3">
        <f t="shared" si="837"/>
        <v>37.379294755877034</v>
      </c>
      <c r="AA2222" s="13">
        <f t="shared" si="824"/>
        <v>42</v>
      </c>
      <c r="AB2222" s="13">
        <f t="shared" si="825"/>
        <v>-5480.179999999993</v>
      </c>
      <c r="AC2222" s="13">
        <f t="shared" si="826"/>
        <v>-2.4774773960216976</v>
      </c>
      <c r="AD2222" s="13">
        <f t="shared" si="827"/>
        <v>-2.3099999999999952</v>
      </c>
      <c r="AE2222" s="3">
        <f t="shared" si="828"/>
        <v>0</v>
      </c>
      <c r="AF2222" s="13">
        <f t="shared" si="817"/>
        <v>5480.179999999993</v>
      </c>
      <c r="AG2222" s="13">
        <f t="shared" si="838"/>
        <v>2.4774773960216976</v>
      </c>
      <c r="AH2222" s="13">
        <f t="shared" si="818"/>
        <v>2.4774773960216976</v>
      </c>
    </row>
    <row r="2223" spans="1:34" x14ac:dyDescent="0.2">
      <c r="A2223" s="8">
        <f t="shared" si="839"/>
        <v>221300</v>
      </c>
      <c r="B2223" s="9">
        <f t="shared" si="840"/>
        <v>221.3</v>
      </c>
      <c r="C2223" s="13">
        <f>tarifest3(A2223,$A$3,Param!$B$5,Param!$C$5,Param!$D$5,Param!$E$5,Param!$B$6,Param!$C$6,Param!$D$6,Param!$E$6)</f>
        <v>83609</v>
      </c>
      <c r="D2223" s="3">
        <f t="shared" si="829"/>
        <v>37.780840488025305</v>
      </c>
      <c r="E2223" s="3">
        <f>tarifest3grenz(A2223,$A$3,Param!$B$5,Param!$C$5,Param!$D$5,Param!$E$5,Param!$B$6,Param!$C$6,Param!$D$6,Param!$E$6)*100</f>
        <v>42</v>
      </c>
      <c r="F2223" s="13">
        <f>soli3(C2223,$A$3,Param!$J$4,Param!$J$5,Param!$J$6)</f>
        <v>4598.49</v>
      </c>
      <c r="G2223" s="3">
        <f>soli3grenz(C2223,$A$3,Param!$J$4,Param!$J$5,Param!$J$6)*100</f>
        <v>5.5</v>
      </c>
      <c r="H2223" s="13">
        <f t="shared" si="820"/>
        <v>88207.49</v>
      </c>
      <c r="I2223" s="3">
        <f t="shared" si="819"/>
        <v>39.858784455490287</v>
      </c>
      <c r="J2223" s="13">
        <f t="shared" si="821"/>
        <v>44.309999999999995</v>
      </c>
      <c r="K2223" s="13">
        <f>tarifest3(A2223,$A$3,Param!$B$10,Param!$C$10,Param!$D$10,Param!$E$10,Param!$B$11,Param!$C$11,Param!$D$11,Param!$E$11)</f>
        <v>87955</v>
      </c>
      <c r="L2223" s="3">
        <f t="shared" si="830"/>
        <v>39.744690465431546</v>
      </c>
      <c r="M2223" s="3">
        <f>tarifest3grenz(A2223,$A$3,Param!$B$10,Param!$C$10,Param!$D$10,Param!$E$10,Param!$B$11,Param!$C$11,Param!$D$11,Param!$E$11)*100</f>
        <v>42</v>
      </c>
      <c r="N2223" s="3">
        <f t="shared" si="831"/>
        <v>73555</v>
      </c>
      <c r="O2223" s="3">
        <f t="shared" si="832"/>
        <v>33.237686398554004</v>
      </c>
      <c r="P2223" s="13">
        <f t="shared" si="822"/>
        <v>154910</v>
      </c>
      <c r="Q2223" s="13">
        <f t="shared" si="833"/>
        <v>0</v>
      </c>
      <c r="R2223" s="13">
        <f>tarifest3(A2223-$K$3,$A$3,Param!$B$10,Param!$C$10,Param!$D$10,Param!$E$10,Param!$B$11,Param!$C$11,Param!$D$11,Param!$E$11)</f>
        <v>79315</v>
      </c>
      <c r="S2223" s="3">
        <f t="shared" si="834"/>
        <v>35.840488025305021</v>
      </c>
      <c r="T2223" s="3">
        <f>IF(A2223&lt;$K$3,$K$2,tarifest3grenz(A2223-$K$3,$A$3,Param!$B$10,Param!$C$10,Param!$D$10,Param!$E$10,Param!$B$11,Param!$C$11,Param!$D$11,Param!$E$11))*100</f>
        <v>42</v>
      </c>
      <c r="U2223" s="3">
        <f>MAX(K2223-tarifest3($K$3,$A$3,Param!$B$10,Param!$C$10,Param!$D$10,Param!$E$10,Param!$B$11,Param!$C$11,Param!$D$11,Param!$E$11),0)</f>
        <v>82725</v>
      </c>
      <c r="V2223" s="3">
        <f t="shared" si="835"/>
        <v>37.381382738364209</v>
      </c>
      <c r="W2223" s="3">
        <f t="shared" si="836"/>
        <v>42</v>
      </c>
      <c r="X2223" s="3">
        <f>soli3grenz(K2223,$A$3,Param!$J$9,Param!$J$10,Param!$J$11)*100</f>
        <v>5.5</v>
      </c>
      <c r="Y2223" s="13">
        <f t="shared" si="823"/>
        <v>82725</v>
      </c>
      <c r="Z2223" s="3">
        <f t="shared" si="837"/>
        <v>37.381382738364209</v>
      </c>
      <c r="AA2223" s="13">
        <f t="shared" si="824"/>
        <v>42</v>
      </c>
      <c r="AB2223" s="13">
        <f t="shared" si="825"/>
        <v>-5482.4900000000052</v>
      </c>
      <c r="AC2223" s="13">
        <f t="shared" si="826"/>
        <v>-2.477401717126078</v>
      </c>
      <c r="AD2223" s="13">
        <f t="shared" si="827"/>
        <v>-2.3099999999999952</v>
      </c>
      <c r="AE2223" s="3">
        <f t="shared" si="828"/>
        <v>0</v>
      </c>
      <c r="AF2223" s="13">
        <f t="shared" si="817"/>
        <v>5482.4900000000052</v>
      </c>
      <c r="AG2223" s="13">
        <f t="shared" si="838"/>
        <v>2.477401717126078</v>
      </c>
      <c r="AH2223" s="13">
        <f t="shared" si="818"/>
        <v>2.477401717126078</v>
      </c>
    </row>
    <row r="2224" spans="1:34" x14ac:dyDescent="0.2">
      <c r="A2224" s="8">
        <f t="shared" si="839"/>
        <v>221400</v>
      </c>
      <c r="B2224" s="9">
        <f t="shared" si="840"/>
        <v>221.4</v>
      </c>
      <c r="C2224" s="13">
        <f>tarifest3(A2224,$A$3,Param!$B$5,Param!$C$5,Param!$D$5,Param!$E$5,Param!$B$6,Param!$C$6,Param!$D$6,Param!$E$6)</f>
        <v>83651</v>
      </c>
      <c r="D2224" s="3">
        <f t="shared" si="829"/>
        <v>37.782746160794936</v>
      </c>
      <c r="E2224" s="3">
        <f>tarifest3grenz(A2224,$A$3,Param!$B$5,Param!$C$5,Param!$D$5,Param!$E$5,Param!$B$6,Param!$C$6,Param!$D$6,Param!$E$6)*100</f>
        <v>42</v>
      </c>
      <c r="F2224" s="13">
        <f>soli3(C2224,$A$3,Param!$J$4,Param!$J$5,Param!$J$6)</f>
        <v>4600.8</v>
      </c>
      <c r="G2224" s="3">
        <f>soli3grenz(C2224,$A$3,Param!$J$4,Param!$J$5,Param!$J$6)*100</f>
        <v>5.5</v>
      </c>
      <c r="H2224" s="13">
        <f t="shared" si="820"/>
        <v>88251.8</v>
      </c>
      <c r="I2224" s="3">
        <f t="shared" si="819"/>
        <v>39.860794941282748</v>
      </c>
      <c r="J2224" s="13">
        <f t="shared" si="821"/>
        <v>44.309999999999995</v>
      </c>
      <c r="K2224" s="13">
        <f>tarifest3(A2224,$A$3,Param!$B$10,Param!$C$10,Param!$D$10,Param!$E$10,Param!$B$11,Param!$C$11,Param!$D$11,Param!$E$11)</f>
        <v>87997</v>
      </c>
      <c r="L2224" s="3">
        <f t="shared" si="830"/>
        <v>39.745709123757905</v>
      </c>
      <c r="M2224" s="3">
        <f>tarifest3grenz(A2224,$A$3,Param!$B$10,Param!$C$10,Param!$D$10,Param!$E$10,Param!$B$11,Param!$C$11,Param!$D$11,Param!$E$11)*100</f>
        <v>42</v>
      </c>
      <c r="N2224" s="3">
        <f t="shared" si="831"/>
        <v>73597</v>
      </c>
      <c r="O2224" s="3">
        <f t="shared" si="832"/>
        <v>33.241644083107495</v>
      </c>
      <c r="P2224" s="13">
        <f t="shared" si="822"/>
        <v>154980</v>
      </c>
      <c r="Q2224" s="13">
        <f t="shared" si="833"/>
        <v>0</v>
      </c>
      <c r="R2224" s="13">
        <f>tarifest3(A2224-$K$3,$A$3,Param!$B$10,Param!$C$10,Param!$D$10,Param!$E$10,Param!$B$11,Param!$C$11,Param!$D$11,Param!$E$11)</f>
        <v>79357</v>
      </c>
      <c r="S2224" s="3">
        <f t="shared" si="834"/>
        <v>35.843270099367658</v>
      </c>
      <c r="T2224" s="3">
        <f>IF(A2224&lt;$K$3,$K$2,tarifest3grenz(A2224-$K$3,$A$3,Param!$B$10,Param!$C$10,Param!$D$10,Param!$E$10,Param!$B$11,Param!$C$11,Param!$D$11,Param!$E$11))*100</f>
        <v>42</v>
      </c>
      <c r="U2224" s="3">
        <f>MAX(K2224-tarifest3($K$3,$A$3,Param!$B$10,Param!$C$10,Param!$D$10,Param!$E$10,Param!$B$11,Param!$C$11,Param!$D$11,Param!$E$11),0)</f>
        <v>82767</v>
      </c>
      <c r="V2224" s="3">
        <f t="shared" si="835"/>
        <v>37.383468834688351</v>
      </c>
      <c r="W2224" s="3">
        <f t="shared" si="836"/>
        <v>42</v>
      </c>
      <c r="X2224" s="3">
        <f>soli3grenz(K2224,$A$3,Param!$J$9,Param!$J$10,Param!$J$11)*100</f>
        <v>5.5</v>
      </c>
      <c r="Y2224" s="13">
        <f t="shared" si="823"/>
        <v>82767</v>
      </c>
      <c r="Z2224" s="3">
        <f t="shared" si="837"/>
        <v>37.383468834688351</v>
      </c>
      <c r="AA2224" s="13">
        <f t="shared" si="824"/>
        <v>42</v>
      </c>
      <c r="AB2224" s="13">
        <f t="shared" si="825"/>
        <v>-5484.8000000000029</v>
      </c>
      <c r="AC2224" s="13">
        <f t="shared" si="826"/>
        <v>-2.477326106594397</v>
      </c>
      <c r="AD2224" s="13">
        <f t="shared" si="827"/>
        <v>-2.3099999999999952</v>
      </c>
      <c r="AE2224" s="3">
        <f t="shared" si="828"/>
        <v>0</v>
      </c>
      <c r="AF2224" s="13">
        <f t="shared" si="817"/>
        <v>5484.8000000000029</v>
      </c>
      <c r="AG2224" s="13">
        <f t="shared" si="838"/>
        <v>2.477326106594397</v>
      </c>
      <c r="AH2224" s="13">
        <f t="shared" si="818"/>
        <v>2.477326106594397</v>
      </c>
    </row>
    <row r="2225" spans="1:34" x14ac:dyDescent="0.2">
      <c r="A2225" s="8">
        <f t="shared" si="839"/>
        <v>221500</v>
      </c>
      <c r="B2225" s="9">
        <f t="shared" si="840"/>
        <v>221.5</v>
      </c>
      <c r="C2225" s="13">
        <f>tarifest3(A2225,$A$3,Param!$B$5,Param!$C$5,Param!$D$5,Param!$E$5,Param!$B$6,Param!$C$6,Param!$D$6,Param!$E$6)</f>
        <v>83693</v>
      </c>
      <c r="D2225" s="3">
        <f t="shared" si="829"/>
        <v>37.784650112866821</v>
      </c>
      <c r="E2225" s="3">
        <f>tarifest3grenz(A2225,$A$3,Param!$B$5,Param!$C$5,Param!$D$5,Param!$E$5,Param!$B$6,Param!$C$6,Param!$D$6,Param!$E$6)*100</f>
        <v>42</v>
      </c>
      <c r="F2225" s="13">
        <f>soli3(C2225,$A$3,Param!$J$4,Param!$J$5,Param!$J$6)</f>
        <v>4603.1099999999997</v>
      </c>
      <c r="G2225" s="3">
        <f>soli3grenz(C2225,$A$3,Param!$J$4,Param!$J$5,Param!$J$6)*100</f>
        <v>5.5</v>
      </c>
      <c r="H2225" s="13">
        <f t="shared" si="820"/>
        <v>88296.11</v>
      </c>
      <c r="I2225" s="3">
        <f t="shared" si="819"/>
        <v>39.862803611738151</v>
      </c>
      <c r="J2225" s="13">
        <f t="shared" si="821"/>
        <v>44.309999999999995</v>
      </c>
      <c r="K2225" s="13">
        <f>tarifest3(A2225,$A$3,Param!$B$10,Param!$C$10,Param!$D$10,Param!$E$10,Param!$B$11,Param!$C$11,Param!$D$11,Param!$E$11)</f>
        <v>88039</v>
      </c>
      <c r="L2225" s="3">
        <f t="shared" si="830"/>
        <v>39.746726862302481</v>
      </c>
      <c r="M2225" s="3">
        <f>tarifest3grenz(A2225,$A$3,Param!$B$10,Param!$C$10,Param!$D$10,Param!$E$10,Param!$B$11,Param!$C$11,Param!$D$11,Param!$E$11)*100</f>
        <v>42</v>
      </c>
      <c r="N2225" s="3">
        <f t="shared" si="831"/>
        <v>73639</v>
      </c>
      <c r="O2225" s="3">
        <f t="shared" si="832"/>
        <v>33.245598194130928</v>
      </c>
      <c r="P2225" s="13">
        <f t="shared" si="822"/>
        <v>155050</v>
      </c>
      <c r="Q2225" s="13">
        <f t="shared" si="833"/>
        <v>0</v>
      </c>
      <c r="R2225" s="13">
        <f>tarifest3(A2225-$K$3,$A$3,Param!$B$10,Param!$C$10,Param!$D$10,Param!$E$10,Param!$B$11,Param!$C$11,Param!$D$11,Param!$E$11)</f>
        <v>79399</v>
      </c>
      <c r="S2225" s="3">
        <f t="shared" si="834"/>
        <v>35.846049661399547</v>
      </c>
      <c r="T2225" s="3">
        <f>IF(A2225&lt;$K$3,$K$2,tarifest3grenz(A2225-$K$3,$A$3,Param!$B$10,Param!$C$10,Param!$D$10,Param!$E$10,Param!$B$11,Param!$C$11,Param!$D$11,Param!$E$11))*100</f>
        <v>42</v>
      </c>
      <c r="U2225" s="3">
        <f>MAX(K2225-tarifest3($K$3,$A$3,Param!$B$10,Param!$C$10,Param!$D$10,Param!$E$10,Param!$B$11,Param!$C$11,Param!$D$11,Param!$E$11),0)</f>
        <v>82809</v>
      </c>
      <c r="V2225" s="3">
        <f t="shared" si="835"/>
        <v>37.385553047404066</v>
      </c>
      <c r="W2225" s="3">
        <f t="shared" si="836"/>
        <v>42</v>
      </c>
      <c r="X2225" s="3">
        <f>soli3grenz(K2225,$A$3,Param!$J$9,Param!$J$10,Param!$J$11)*100</f>
        <v>5.5</v>
      </c>
      <c r="Y2225" s="13">
        <f t="shared" si="823"/>
        <v>82809</v>
      </c>
      <c r="Z2225" s="3">
        <f t="shared" si="837"/>
        <v>37.385553047404066</v>
      </c>
      <c r="AA2225" s="13">
        <f t="shared" si="824"/>
        <v>42</v>
      </c>
      <c r="AB2225" s="13">
        <f t="shared" si="825"/>
        <v>-5487.1100000000006</v>
      </c>
      <c r="AC2225" s="13">
        <f t="shared" si="826"/>
        <v>-2.477250564334085</v>
      </c>
      <c r="AD2225" s="13">
        <f t="shared" si="827"/>
        <v>-2.3099999999999952</v>
      </c>
      <c r="AE2225" s="3">
        <f t="shared" si="828"/>
        <v>0</v>
      </c>
      <c r="AF2225" s="13">
        <f t="shared" si="817"/>
        <v>5487.1100000000006</v>
      </c>
      <c r="AG2225" s="13">
        <f t="shared" si="838"/>
        <v>2.477250564334085</v>
      </c>
      <c r="AH2225" s="13">
        <f t="shared" si="818"/>
        <v>2.477250564334085</v>
      </c>
    </row>
    <row r="2226" spans="1:34" x14ac:dyDescent="0.2">
      <c r="A2226" s="8">
        <f t="shared" si="839"/>
        <v>221600</v>
      </c>
      <c r="B2226" s="9">
        <f t="shared" si="840"/>
        <v>221.6</v>
      </c>
      <c r="C2226" s="13">
        <f>tarifest3(A2226,$A$3,Param!$B$5,Param!$C$5,Param!$D$5,Param!$E$5,Param!$B$6,Param!$C$6,Param!$D$6,Param!$E$6)</f>
        <v>83735</v>
      </c>
      <c r="D2226" s="3">
        <f t="shared" si="829"/>
        <v>37.786552346570396</v>
      </c>
      <c r="E2226" s="3">
        <f>tarifest3grenz(A2226,$A$3,Param!$B$5,Param!$C$5,Param!$D$5,Param!$E$5,Param!$B$6,Param!$C$6,Param!$D$6,Param!$E$6)*100</f>
        <v>42</v>
      </c>
      <c r="F2226" s="13">
        <f>soli3(C2226,$A$3,Param!$J$4,Param!$J$5,Param!$J$6)</f>
        <v>4605.42</v>
      </c>
      <c r="G2226" s="3">
        <f>soli3grenz(C2226,$A$3,Param!$J$4,Param!$J$5,Param!$J$6)*100</f>
        <v>5.5</v>
      </c>
      <c r="H2226" s="13">
        <f t="shared" si="820"/>
        <v>88340.42</v>
      </c>
      <c r="I2226" s="3">
        <f t="shared" si="819"/>
        <v>39.864810469314079</v>
      </c>
      <c r="J2226" s="13">
        <f t="shared" si="821"/>
        <v>44.309999999999995</v>
      </c>
      <c r="K2226" s="13">
        <f>tarifest3(A2226,$A$3,Param!$B$10,Param!$C$10,Param!$D$10,Param!$E$10,Param!$B$11,Param!$C$11,Param!$D$11,Param!$E$11)</f>
        <v>88081</v>
      </c>
      <c r="L2226" s="3">
        <f t="shared" si="830"/>
        <v>39.747743682310471</v>
      </c>
      <c r="M2226" s="3">
        <f>tarifest3grenz(A2226,$A$3,Param!$B$10,Param!$C$10,Param!$D$10,Param!$E$10,Param!$B$11,Param!$C$11,Param!$D$11,Param!$E$11)*100</f>
        <v>42</v>
      </c>
      <c r="N2226" s="3">
        <f t="shared" si="831"/>
        <v>73681</v>
      </c>
      <c r="O2226" s="3">
        <f t="shared" si="832"/>
        <v>33.249548736462096</v>
      </c>
      <c r="P2226" s="13">
        <f t="shared" si="822"/>
        <v>155120</v>
      </c>
      <c r="Q2226" s="13">
        <f t="shared" si="833"/>
        <v>0</v>
      </c>
      <c r="R2226" s="13">
        <f>tarifest3(A2226-$K$3,$A$3,Param!$B$10,Param!$C$10,Param!$D$10,Param!$E$10,Param!$B$11,Param!$C$11,Param!$D$11,Param!$E$11)</f>
        <v>79441</v>
      </c>
      <c r="S2226" s="3">
        <f t="shared" si="834"/>
        <v>35.848826714801447</v>
      </c>
      <c r="T2226" s="3">
        <f>IF(A2226&lt;$K$3,$K$2,tarifest3grenz(A2226-$K$3,$A$3,Param!$B$10,Param!$C$10,Param!$D$10,Param!$E$10,Param!$B$11,Param!$C$11,Param!$D$11,Param!$E$11))*100</f>
        <v>42</v>
      </c>
      <c r="U2226" s="3">
        <f>MAX(K2226-tarifest3($K$3,$A$3,Param!$B$10,Param!$C$10,Param!$D$10,Param!$E$10,Param!$B$11,Param!$C$11,Param!$D$11,Param!$E$11),0)</f>
        <v>82851</v>
      </c>
      <c r="V2226" s="3">
        <f t="shared" si="835"/>
        <v>37.387635379061372</v>
      </c>
      <c r="W2226" s="3">
        <f t="shared" si="836"/>
        <v>42</v>
      </c>
      <c r="X2226" s="3">
        <f>soli3grenz(K2226,$A$3,Param!$J$9,Param!$J$10,Param!$J$11)*100</f>
        <v>5.5</v>
      </c>
      <c r="Y2226" s="13">
        <f t="shared" si="823"/>
        <v>82851</v>
      </c>
      <c r="Z2226" s="3">
        <f t="shared" si="837"/>
        <v>37.387635379061372</v>
      </c>
      <c r="AA2226" s="13">
        <f t="shared" si="824"/>
        <v>42</v>
      </c>
      <c r="AB2226" s="13">
        <f t="shared" si="825"/>
        <v>-5489.4199999999983</v>
      </c>
      <c r="AC2226" s="13">
        <f t="shared" si="826"/>
        <v>-2.4771750902527074</v>
      </c>
      <c r="AD2226" s="13">
        <f t="shared" si="827"/>
        <v>-2.3099999999999952</v>
      </c>
      <c r="AE2226" s="3">
        <f t="shared" si="828"/>
        <v>0</v>
      </c>
      <c r="AF2226" s="13">
        <f t="shared" si="817"/>
        <v>5489.4199999999983</v>
      </c>
      <c r="AG2226" s="13">
        <f t="shared" si="838"/>
        <v>2.4771750902527074</v>
      </c>
      <c r="AH2226" s="13">
        <f t="shared" si="818"/>
        <v>2.4771750902527074</v>
      </c>
    </row>
    <row r="2227" spans="1:34" x14ac:dyDescent="0.2">
      <c r="A2227" s="8">
        <f t="shared" si="839"/>
        <v>221700</v>
      </c>
      <c r="B2227" s="9">
        <f t="shared" si="840"/>
        <v>221.7</v>
      </c>
      <c r="C2227" s="13">
        <f>tarifest3(A2227,$A$3,Param!$B$5,Param!$C$5,Param!$D$5,Param!$E$5,Param!$B$6,Param!$C$6,Param!$D$6,Param!$E$6)</f>
        <v>83777</v>
      </c>
      <c r="D2227" s="3">
        <f t="shared" si="829"/>
        <v>37.788452864230941</v>
      </c>
      <c r="E2227" s="3">
        <f>tarifest3grenz(A2227,$A$3,Param!$B$5,Param!$C$5,Param!$D$5,Param!$E$5,Param!$B$6,Param!$C$6,Param!$D$6,Param!$E$6)*100</f>
        <v>42</v>
      </c>
      <c r="F2227" s="13">
        <f>soli3(C2227,$A$3,Param!$J$4,Param!$J$5,Param!$J$6)</f>
        <v>4607.7299999999996</v>
      </c>
      <c r="G2227" s="3">
        <f>soli3grenz(C2227,$A$3,Param!$J$4,Param!$J$5,Param!$J$6)*100</f>
        <v>5.5</v>
      </c>
      <c r="H2227" s="13">
        <f t="shared" si="820"/>
        <v>88384.73</v>
      </c>
      <c r="I2227" s="3">
        <f t="shared" si="819"/>
        <v>39.866815516463689</v>
      </c>
      <c r="J2227" s="13">
        <f t="shared" si="821"/>
        <v>44.309999999999995</v>
      </c>
      <c r="K2227" s="13">
        <f>tarifest3(A2227,$A$3,Param!$B$10,Param!$C$10,Param!$D$10,Param!$E$10,Param!$B$11,Param!$C$11,Param!$D$11,Param!$E$11)</f>
        <v>88123</v>
      </c>
      <c r="L2227" s="3">
        <f t="shared" si="830"/>
        <v>39.748759585024807</v>
      </c>
      <c r="M2227" s="3">
        <f>tarifest3grenz(A2227,$A$3,Param!$B$10,Param!$C$10,Param!$D$10,Param!$E$10,Param!$B$11,Param!$C$11,Param!$D$11,Param!$E$11)*100</f>
        <v>42</v>
      </c>
      <c r="N2227" s="3">
        <f t="shared" si="831"/>
        <v>73723</v>
      </c>
      <c r="O2227" s="3">
        <f t="shared" si="832"/>
        <v>33.253495714930089</v>
      </c>
      <c r="P2227" s="13">
        <f t="shared" si="822"/>
        <v>155190</v>
      </c>
      <c r="Q2227" s="13">
        <f t="shared" si="833"/>
        <v>0</v>
      </c>
      <c r="R2227" s="13">
        <f>tarifest3(A2227-$K$3,$A$3,Param!$B$10,Param!$C$10,Param!$D$10,Param!$E$10,Param!$B$11,Param!$C$11,Param!$D$11,Param!$E$11)</f>
        <v>79483</v>
      </c>
      <c r="S2227" s="3">
        <f t="shared" si="834"/>
        <v>35.851601262967975</v>
      </c>
      <c r="T2227" s="3">
        <f>IF(A2227&lt;$K$3,$K$2,tarifest3grenz(A2227-$K$3,$A$3,Param!$B$10,Param!$C$10,Param!$D$10,Param!$E$10,Param!$B$11,Param!$C$11,Param!$D$11,Param!$E$11))*100</f>
        <v>42</v>
      </c>
      <c r="U2227" s="3">
        <f>MAX(K2227-tarifest3($K$3,$A$3,Param!$B$10,Param!$C$10,Param!$D$10,Param!$E$10,Param!$B$11,Param!$C$11,Param!$D$11,Param!$E$11),0)</f>
        <v>82893</v>
      </c>
      <c r="V2227" s="3">
        <f t="shared" si="835"/>
        <v>37.389715832205681</v>
      </c>
      <c r="W2227" s="3">
        <f t="shared" si="836"/>
        <v>42</v>
      </c>
      <c r="X2227" s="3">
        <f>soli3grenz(K2227,$A$3,Param!$J$9,Param!$J$10,Param!$J$11)*100</f>
        <v>5.5</v>
      </c>
      <c r="Y2227" s="13">
        <f t="shared" si="823"/>
        <v>82893</v>
      </c>
      <c r="Z2227" s="3">
        <f t="shared" si="837"/>
        <v>37.389715832205681</v>
      </c>
      <c r="AA2227" s="13">
        <f t="shared" si="824"/>
        <v>42</v>
      </c>
      <c r="AB2227" s="13">
        <f t="shared" si="825"/>
        <v>-5491.7299999999959</v>
      </c>
      <c r="AC2227" s="13">
        <f t="shared" si="826"/>
        <v>-2.4770996842580075</v>
      </c>
      <c r="AD2227" s="13">
        <f t="shared" si="827"/>
        <v>-2.3099999999999952</v>
      </c>
      <c r="AE2227" s="3">
        <f t="shared" si="828"/>
        <v>0</v>
      </c>
      <c r="AF2227" s="13">
        <f t="shared" si="817"/>
        <v>5491.7299999999959</v>
      </c>
      <c r="AG2227" s="13">
        <f t="shared" si="838"/>
        <v>2.4770996842580075</v>
      </c>
      <c r="AH2227" s="13">
        <f t="shared" si="818"/>
        <v>2.4770996842580075</v>
      </c>
    </row>
    <row r="2228" spans="1:34" x14ac:dyDescent="0.2">
      <c r="A2228" s="8">
        <f t="shared" si="839"/>
        <v>221800</v>
      </c>
      <c r="B2228" s="9">
        <f t="shared" si="840"/>
        <v>221.8</v>
      </c>
      <c r="C2228" s="13">
        <f>tarifest3(A2228,$A$3,Param!$B$5,Param!$C$5,Param!$D$5,Param!$E$5,Param!$B$6,Param!$C$6,Param!$D$6,Param!$E$6)</f>
        <v>83819</v>
      </c>
      <c r="D2228" s="3">
        <f t="shared" si="829"/>
        <v>37.790351668169521</v>
      </c>
      <c r="E2228" s="3">
        <f>tarifest3grenz(A2228,$A$3,Param!$B$5,Param!$C$5,Param!$D$5,Param!$E$5,Param!$B$6,Param!$C$6,Param!$D$6,Param!$E$6)*100</f>
        <v>42</v>
      </c>
      <c r="F2228" s="13">
        <f>soli3(C2228,$A$3,Param!$J$4,Param!$J$5,Param!$J$6)</f>
        <v>4610.04</v>
      </c>
      <c r="G2228" s="3">
        <f>soli3grenz(C2228,$A$3,Param!$J$4,Param!$J$5,Param!$J$6)*100</f>
        <v>5.5</v>
      </c>
      <c r="H2228" s="13">
        <f t="shared" si="820"/>
        <v>88429.04</v>
      </c>
      <c r="I2228" s="3">
        <f t="shared" si="819"/>
        <v>39.868818755635701</v>
      </c>
      <c r="J2228" s="13">
        <f t="shared" si="821"/>
        <v>44.309999999999995</v>
      </c>
      <c r="K2228" s="13">
        <f>tarifest3(A2228,$A$3,Param!$B$10,Param!$C$10,Param!$D$10,Param!$E$10,Param!$B$11,Param!$C$11,Param!$D$11,Param!$E$11)</f>
        <v>88165</v>
      </c>
      <c r="L2228" s="3">
        <f t="shared" si="830"/>
        <v>39.749774571686203</v>
      </c>
      <c r="M2228" s="3">
        <f>tarifest3grenz(A2228,$A$3,Param!$B$10,Param!$C$10,Param!$D$10,Param!$E$10,Param!$B$11,Param!$C$11,Param!$D$11,Param!$E$11)*100</f>
        <v>42</v>
      </c>
      <c r="N2228" s="3">
        <f t="shared" si="831"/>
        <v>73765</v>
      </c>
      <c r="O2228" s="3">
        <f t="shared" si="832"/>
        <v>33.257439134355273</v>
      </c>
      <c r="P2228" s="13">
        <f t="shared" si="822"/>
        <v>155260</v>
      </c>
      <c r="Q2228" s="13">
        <f t="shared" si="833"/>
        <v>0</v>
      </c>
      <c r="R2228" s="13">
        <f>tarifest3(A2228-$K$3,$A$3,Param!$B$10,Param!$C$10,Param!$D$10,Param!$E$10,Param!$B$11,Param!$C$11,Param!$D$11,Param!$E$11)</f>
        <v>79525</v>
      </c>
      <c r="S2228" s="3">
        <f t="shared" si="834"/>
        <v>35.854373309287645</v>
      </c>
      <c r="T2228" s="3">
        <f>IF(A2228&lt;$K$3,$K$2,tarifest3grenz(A2228-$K$3,$A$3,Param!$B$10,Param!$C$10,Param!$D$10,Param!$E$10,Param!$B$11,Param!$C$11,Param!$D$11,Param!$E$11))*100</f>
        <v>42</v>
      </c>
      <c r="U2228" s="3">
        <f>MAX(K2228-tarifest3($K$3,$A$3,Param!$B$10,Param!$C$10,Param!$D$10,Param!$E$10,Param!$B$11,Param!$C$11,Param!$D$11,Param!$E$11),0)</f>
        <v>82935</v>
      </c>
      <c r="V2228" s="3">
        <f t="shared" si="835"/>
        <v>37.391794409377816</v>
      </c>
      <c r="W2228" s="3">
        <f t="shared" si="836"/>
        <v>42</v>
      </c>
      <c r="X2228" s="3">
        <f>soli3grenz(K2228,$A$3,Param!$J$9,Param!$J$10,Param!$J$11)*100</f>
        <v>5.5</v>
      </c>
      <c r="Y2228" s="13">
        <f t="shared" si="823"/>
        <v>82935</v>
      </c>
      <c r="Z2228" s="3">
        <f t="shared" si="837"/>
        <v>37.391794409377816</v>
      </c>
      <c r="AA2228" s="13">
        <f t="shared" si="824"/>
        <v>42</v>
      </c>
      <c r="AB2228" s="13">
        <f t="shared" si="825"/>
        <v>-5494.0399999999936</v>
      </c>
      <c r="AC2228" s="13">
        <f t="shared" si="826"/>
        <v>-2.4770243462578847</v>
      </c>
      <c r="AD2228" s="13">
        <f t="shared" si="827"/>
        <v>-2.3099999999999952</v>
      </c>
      <c r="AE2228" s="3">
        <f t="shared" si="828"/>
        <v>0</v>
      </c>
      <c r="AF2228" s="13">
        <f t="shared" ref="AF2228:AF2291" si="841">-AB2228</f>
        <v>5494.0399999999936</v>
      </c>
      <c r="AG2228" s="13">
        <f t="shared" si="838"/>
        <v>2.4770243462578847</v>
      </c>
      <c r="AH2228" s="13">
        <f t="shared" ref="AH2228:AH2291" si="842">-AC2228</f>
        <v>2.4770243462578847</v>
      </c>
    </row>
    <row r="2229" spans="1:34" x14ac:dyDescent="0.2">
      <c r="A2229" s="8">
        <f t="shared" si="839"/>
        <v>221900</v>
      </c>
      <c r="B2229" s="9">
        <f t="shared" si="840"/>
        <v>221.9</v>
      </c>
      <c r="C2229" s="13">
        <f>tarifest3(A2229,$A$3,Param!$B$5,Param!$C$5,Param!$D$5,Param!$E$5,Param!$B$6,Param!$C$6,Param!$D$6,Param!$E$6)</f>
        <v>83861</v>
      </c>
      <c r="D2229" s="3">
        <f t="shared" si="829"/>
        <v>37.792248760703018</v>
      </c>
      <c r="E2229" s="3">
        <f>tarifest3grenz(A2229,$A$3,Param!$B$5,Param!$C$5,Param!$D$5,Param!$E$5,Param!$B$6,Param!$C$6,Param!$D$6,Param!$E$6)*100</f>
        <v>42</v>
      </c>
      <c r="F2229" s="13">
        <f>soli3(C2229,$A$3,Param!$J$4,Param!$J$5,Param!$J$6)</f>
        <v>4612.3500000000004</v>
      </c>
      <c r="G2229" s="3">
        <f>soli3grenz(C2229,$A$3,Param!$J$4,Param!$J$5,Param!$J$6)*100</f>
        <v>5.5</v>
      </c>
      <c r="H2229" s="13">
        <f t="shared" si="820"/>
        <v>88473.35</v>
      </c>
      <c r="I2229" s="3">
        <f t="shared" si="819"/>
        <v>39.870820189274454</v>
      </c>
      <c r="J2229" s="13">
        <f t="shared" si="821"/>
        <v>44.309999999999995</v>
      </c>
      <c r="K2229" s="13">
        <f>tarifest3(A2229,$A$3,Param!$B$10,Param!$C$10,Param!$D$10,Param!$E$10,Param!$B$11,Param!$C$11,Param!$D$11,Param!$E$11)</f>
        <v>88207</v>
      </c>
      <c r="L2229" s="3">
        <f t="shared" si="830"/>
        <v>39.750788643533127</v>
      </c>
      <c r="M2229" s="3">
        <f>tarifest3grenz(A2229,$A$3,Param!$B$10,Param!$C$10,Param!$D$10,Param!$E$10,Param!$B$11,Param!$C$11,Param!$D$11,Param!$E$11)*100</f>
        <v>42</v>
      </c>
      <c r="N2229" s="3">
        <f t="shared" si="831"/>
        <v>73807</v>
      </c>
      <c r="O2229" s="3">
        <f t="shared" si="832"/>
        <v>33.261378999549343</v>
      </c>
      <c r="P2229" s="13">
        <f t="shared" si="822"/>
        <v>155330</v>
      </c>
      <c r="Q2229" s="13">
        <f t="shared" si="833"/>
        <v>0</v>
      </c>
      <c r="R2229" s="13">
        <f>tarifest3(A2229-$K$3,$A$3,Param!$B$10,Param!$C$10,Param!$D$10,Param!$E$10,Param!$B$11,Param!$C$11,Param!$D$11,Param!$E$11)</f>
        <v>79567</v>
      </c>
      <c r="S2229" s="3">
        <f t="shared" si="834"/>
        <v>35.857142857142861</v>
      </c>
      <c r="T2229" s="3">
        <f>IF(A2229&lt;$K$3,$K$2,tarifest3grenz(A2229-$K$3,$A$3,Param!$B$10,Param!$C$10,Param!$D$10,Param!$E$10,Param!$B$11,Param!$C$11,Param!$D$11,Param!$E$11))*100</f>
        <v>42</v>
      </c>
      <c r="U2229" s="3">
        <f>MAX(K2229-tarifest3($K$3,$A$3,Param!$B$10,Param!$C$10,Param!$D$10,Param!$E$10,Param!$B$11,Param!$C$11,Param!$D$11,Param!$E$11),0)</f>
        <v>82977</v>
      </c>
      <c r="V2229" s="3">
        <f t="shared" si="835"/>
        <v>37.393871113114017</v>
      </c>
      <c r="W2229" s="3">
        <f t="shared" si="836"/>
        <v>42</v>
      </c>
      <c r="X2229" s="3">
        <f>soli3grenz(K2229,$A$3,Param!$J$9,Param!$J$10,Param!$J$11)*100</f>
        <v>5.5</v>
      </c>
      <c r="Y2229" s="13">
        <f t="shared" si="823"/>
        <v>82977</v>
      </c>
      <c r="Z2229" s="3">
        <f t="shared" si="837"/>
        <v>37.393871113114017</v>
      </c>
      <c r="AA2229" s="13">
        <f t="shared" si="824"/>
        <v>42</v>
      </c>
      <c r="AB2229" s="13">
        <f t="shared" si="825"/>
        <v>-5496.3500000000058</v>
      </c>
      <c r="AC2229" s="13">
        <f t="shared" si="826"/>
        <v>-2.4769490761604374</v>
      </c>
      <c r="AD2229" s="13">
        <f t="shared" si="827"/>
        <v>-2.3099999999999952</v>
      </c>
      <c r="AE2229" s="3">
        <f t="shared" si="828"/>
        <v>0</v>
      </c>
      <c r="AF2229" s="13">
        <f t="shared" si="841"/>
        <v>5496.3500000000058</v>
      </c>
      <c r="AG2229" s="13">
        <f t="shared" si="838"/>
        <v>2.4769490761604374</v>
      </c>
      <c r="AH2229" s="13">
        <f t="shared" si="842"/>
        <v>2.4769490761604374</v>
      </c>
    </row>
    <row r="2230" spans="1:34" x14ac:dyDescent="0.2">
      <c r="A2230" s="8">
        <f t="shared" si="839"/>
        <v>222000</v>
      </c>
      <c r="B2230" s="9">
        <f t="shared" si="840"/>
        <v>222</v>
      </c>
      <c r="C2230" s="13">
        <f>tarifest3(A2230,$A$3,Param!$B$5,Param!$C$5,Param!$D$5,Param!$E$5,Param!$B$6,Param!$C$6,Param!$D$6,Param!$E$6)</f>
        <v>83903</v>
      </c>
      <c r="D2230" s="3">
        <f t="shared" si="829"/>
        <v>37.794144144144141</v>
      </c>
      <c r="E2230" s="3">
        <f>tarifest3grenz(A2230,$A$3,Param!$B$5,Param!$C$5,Param!$D$5,Param!$E$5,Param!$B$6,Param!$C$6,Param!$D$6,Param!$E$6)*100</f>
        <v>42</v>
      </c>
      <c r="F2230" s="13">
        <f>soli3(C2230,$A$3,Param!$J$4,Param!$J$5,Param!$J$6)</f>
        <v>4614.66</v>
      </c>
      <c r="G2230" s="3">
        <f>soli3grenz(C2230,$A$3,Param!$J$4,Param!$J$5,Param!$J$6)*100</f>
        <v>5.5</v>
      </c>
      <c r="H2230" s="13">
        <f t="shared" si="820"/>
        <v>88517.66</v>
      </c>
      <c r="I2230" s="3">
        <f t="shared" si="819"/>
        <v>39.872819819819824</v>
      </c>
      <c r="J2230" s="13">
        <f t="shared" si="821"/>
        <v>44.309999999999995</v>
      </c>
      <c r="K2230" s="13">
        <f>tarifest3(A2230,$A$3,Param!$B$10,Param!$C$10,Param!$D$10,Param!$E$10,Param!$B$11,Param!$C$11,Param!$D$11,Param!$E$11)</f>
        <v>88249</v>
      </c>
      <c r="L2230" s="3">
        <f t="shared" si="830"/>
        <v>39.751801801801804</v>
      </c>
      <c r="M2230" s="3">
        <f>tarifest3grenz(A2230,$A$3,Param!$B$10,Param!$C$10,Param!$D$10,Param!$E$10,Param!$B$11,Param!$C$11,Param!$D$11,Param!$E$11)*100</f>
        <v>42</v>
      </c>
      <c r="N2230" s="3">
        <f t="shared" si="831"/>
        <v>73849</v>
      </c>
      <c r="O2230" s="3">
        <f t="shared" si="832"/>
        <v>33.265315315315313</v>
      </c>
      <c r="P2230" s="13">
        <f t="shared" si="822"/>
        <v>155400</v>
      </c>
      <c r="Q2230" s="13">
        <f t="shared" si="833"/>
        <v>0</v>
      </c>
      <c r="R2230" s="13">
        <f>tarifest3(A2230-$K$3,$A$3,Param!$B$10,Param!$C$10,Param!$D$10,Param!$E$10,Param!$B$11,Param!$C$11,Param!$D$11,Param!$E$11)</f>
        <v>79609</v>
      </c>
      <c r="S2230" s="3">
        <f t="shared" si="834"/>
        <v>35.859909909909909</v>
      </c>
      <c r="T2230" s="3">
        <f>IF(A2230&lt;$K$3,$K$2,tarifest3grenz(A2230-$K$3,$A$3,Param!$B$10,Param!$C$10,Param!$D$10,Param!$E$10,Param!$B$11,Param!$C$11,Param!$D$11,Param!$E$11))*100</f>
        <v>42</v>
      </c>
      <c r="U2230" s="3">
        <f>MAX(K2230-tarifest3($K$3,$A$3,Param!$B$10,Param!$C$10,Param!$D$10,Param!$E$10,Param!$B$11,Param!$C$11,Param!$D$11,Param!$E$11),0)</f>
        <v>83019</v>
      </c>
      <c r="V2230" s="3">
        <f t="shared" si="835"/>
        <v>37.395945945945947</v>
      </c>
      <c r="W2230" s="3">
        <f t="shared" si="836"/>
        <v>42</v>
      </c>
      <c r="X2230" s="3">
        <f>soli3grenz(K2230,$A$3,Param!$J$9,Param!$J$10,Param!$J$11)*100</f>
        <v>5.5</v>
      </c>
      <c r="Y2230" s="13">
        <f t="shared" si="823"/>
        <v>83019</v>
      </c>
      <c r="Z2230" s="3">
        <f t="shared" si="837"/>
        <v>37.395945945945947</v>
      </c>
      <c r="AA2230" s="13">
        <f t="shared" si="824"/>
        <v>42</v>
      </c>
      <c r="AB2230" s="13">
        <f t="shared" si="825"/>
        <v>-5498.6600000000035</v>
      </c>
      <c r="AC2230" s="13">
        <f t="shared" si="826"/>
        <v>-2.4768738738738776</v>
      </c>
      <c r="AD2230" s="13">
        <f t="shared" si="827"/>
        <v>-2.3099999999999952</v>
      </c>
      <c r="AE2230" s="3">
        <f t="shared" si="828"/>
        <v>0</v>
      </c>
      <c r="AF2230" s="13">
        <f t="shared" si="841"/>
        <v>5498.6600000000035</v>
      </c>
      <c r="AG2230" s="13">
        <f t="shared" si="838"/>
        <v>2.4768738738738776</v>
      </c>
      <c r="AH2230" s="13">
        <f t="shared" si="842"/>
        <v>2.4768738738738776</v>
      </c>
    </row>
    <row r="2231" spans="1:34" x14ac:dyDescent="0.2">
      <c r="A2231" s="8">
        <f t="shared" si="839"/>
        <v>222100</v>
      </c>
      <c r="B2231" s="9">
        <f t="shared" si="840"/>
        <v>222.1</v>
      </c>
      <c r="C2231" s="13">
        <f>tarifest3(A2231,$A$3,Param!$B$5,Param!$C$5,Param!$D$5,Param!$E$5,Param!$B$6,Param!$C$6,Param!$D$6,Param!$E$6)</f>
        <v>83945</v>
      </c>
      <c r="D2231" s="3">
        <f t="shared" si="829"/>
        <v>37.796037820801445</v>
      </c>
      <c r="E2231" s="3">
        <f>tarifest3grenz(A2231,$A$3,Param!$B$5,Param!$C$5,Param!$D$5,Param!$E$5,Param!$B$6,Param!$C$6,Param!$D$6,Param!$E$6)*100</f>
        <v>42</v>
      </c>
      <c r="F2231" s="13">
        <f>soli3(C2231,$A$3,Param!$J$4,Param!$J$5,Param!$J$6)</f>
        <v>4616.97</v>
      </c>
      <c r="G2231" s="3">
        <f>soli3grenz(C2231,$A$3,Param!$J$4,Param!$J$5,Param!$J$6)*100</f>
        <v>5.5</v>
      </c>
      <c r="H2231" s="13">
        <f t="shared" si="820"/>
        <v>88561.97</v>
      </c>
      <c r="I2231" s="3">
        <f t="shared" si="819"/>
        <v>39.874817649707339</v>
      </c>
      <c r="J2231" s="13">
        <f t="shared" si="821"/>
        <v>44.309999999999995</v>
      </c>
      <c r="K2231" s="13">
        <f>tarifest3(A2231,$A$3,Param!$B$10,Param!$C$10,Param!$D$10,Param!$E$10,Param!$B$11,Param!$C$11,Param!$D$11,Param!$E$11)</f>
        <v>88291</v>
      </c>
      <c r="L2231" s="3">
        <f t="shared" si="830"/>
        <v>39.752814047726247</v>
      </c>
      <c r="M2231" s="3">
        <f>tarifest3grenz(A2231,$A$3,Param!$B$10,Param!$C$10,Param!$D$10,Param!$E$10,Param!$B$11,Param!$C$11,Param!$D$11,Param!$E$11)*100</f>
        <v>42</v>
      </c>
      <c r="N2231" s="3">
        <f t="shared" si="831"/>
        <v>73891</v>
      </c>
      <c r="O2231" s="3">
        <f t="shared" si="832"/>
        <v>33.269248086447547</v>
      </c>
      <c r="P2231" s="13">
        <f t="shared" si="822"/>
        <v>155470</v>
      </c>
      <c r="Q2231" s="13">
        <f t="shared" si="833"/>
        <v>0</v>
      </c>
      <c r="R2231" s="13">
        <f>tarifest3(A2231-$K$3,$A$3,Param!$B$10,Param!$C$10,Param!$D$10,Param!$E$10,Param!$B$11,Param!$C$11,Param!$D$11,Param!$E$11)</f>
        <v>79651</v>
      </c>
      <c r="S2231" s="3">
        <f t="shared" si="834"/>
        <v>35.862674470959028</v>
      </c>
      <c r="T2231" s="3">
        <f>IF(A2231&lt;$K$3,$K$2,tarifest3grenz(A2231-$K$3,$A$3,Param!$B$10,Param!$C$10,Param!$D$10,Param!$E$10,Param!$B$11,Param!$C$11,Param!$D$11,Param!$E$11))*100</f>
        <v>42</v>
      </c>
      <c r="U2231" s="3">
        <f>MAX(K2231-tarifest3($K$3,$A$3,Param!$B$10,Param!$C$10,Param!$D$10,Param!$E$10,Param!$B$11,Param!$C$11,Param!$D$11,Param!$E$11),0)</f>
        <v>83061</v>
      </c>
      <c r="V2231" s="3">
        <f t="shared" si="835"/>
        <v>37.398018910400722</v>
      </c>
      <c r="W2231" s="3">
        <f t="shared" si="836"/>
        <v>42</v>
      </c>
      <c r="X2231" s="3">
        <f>soli3grenz(K2231,$A$3,Param!$J$9,Param!$J$10,Param!$J$11)*100</f>
        <v>5.5</v>
      </c>
      <c r="Y2231" s="13">
        <f t="shared" si="823"/>
        <v>83061</v>
      </c>
      <c r="Z2231" s="3">
        <f t="shared" si="837"/>
        <v>37.398018910400722</v>
      </c>
      <c r="AA2231" s="13">
        <f t="shared" si="824"/>
        <v>42</v>
      </c>
      <c r="AB2231" s="13">
        <f t="shared" si="825"/>
        <v>-5500.9700000000012</v>
      </c>
      <c r="AC2231" s="13">
        <f t="shared" si="826"/>
        <v>-2.4767987393066164</v>
      </c>
      <c r="AD2231" s="13">
        <f t="shared" si="827"/>
        <v>-2.3099999999999952</v>
      </c>
      <c r="AE2231" s="3">
        <f t="shared" si="828"/>
        <v>0</v>
      </c>
      <c r="AF2231" s="13">
        <f t="shared" si="841"/>
        <v>5500.9700000000012</v>
      </c>
      <c r="AG2231" s="13">
        <f t="shared" si="838"/>
        <v>2.4767987393066164</v>
      </c>
      <c r="AH2231" s="13">
        <f t="shared" si="842"/>
        <v>2.4767987393066164</v>
      </c>
    </row>
    <row r="2232" spans="1:34" x14ac:dyDescent="0.2">
      <c r="A2232" s="8">
        <f t="shared" si="839"/>
        <v>222200</v>
      </c>
      <c r="B2232" s="9">
        <f t="shared" si="840"/>
        <v>222.2</v>
      </c>
      <c r="C2232" s="13">
        <f>tarifest3(A2232,$A$3,Param!$B$5,Param!$C$5,Param!$D$5,Param!$E$5,Param!$B$6,Param!$C$6,Param!$D$6,Param!$E$6)</f>
        <v>83987</v>
      </c>
      <c r="D2232" s="3">
        <f t="shared" si="829"/>
        <v>37.797929792979296</v>
      </c>
      <c r="E2232" s="3">
        <f>tarifest3grenz(A2232,$A$3,Param!$B$5,Param!$C$5,Param!$D$5,Param!$E$5,Param!$B$6,Param!$C$6,Param!$D$6,Param!$E$6)*100</f>
        <v>42</v>
      </c>
      <c r="F2232" s="13">
        <f>soli3(C2232,$A$3,Param!$J$4,Param!$J$5,Param!$J$6)</f>
        <v>4619.28</v>
      </c>
      <c r="G2232" s="3">
        <f>soli3grenz(C2232,$A$3,Param!$J$4,Param!$J$5,Param!$J$6)*100</f>
        <v>5.5</v>
      </c>
      <c r="H2232" s="13">
        <f t="shared" si="820"/>
        <v>88606.28</v>
      </c>
      <c r="I2232" s="3">
        <f t="shared" si="819"/>
        <v>39.876813681368134</v>
      </c>
      <c r="J2232" s="13">
        <f t="shared" si="821"/>
        <v>44.309999999999995</v>
      </c>
      <c r="K2232" s="13">
        <f>tarifest3(A2232,$A$3,Param!$B$10,Param!$C$10,Param!$D$10,Param!$E$10,Param!$B$11,Param!$C$11,Param!$D$11,Param!$E$11)</f>
        <v>88333</v>
      </c>
      <c r="L2232" s="3">
        <f t="shared" si="830"/>
        <v>39.753825382538253</v>
      </c>
      <c r="M2232" s="3">
        <f>tarifest3grenz(A2232,$A$3,Param!$B$10,Param!$C$10,Param!$D$10,Param!$E$10,Param!$B$11,Param!$C$11,Param!$D$11,Param!$E$11)*100</f>
        <v>42</v>
      </c>
      <c r="N2232" s="3">
        <f t="shared" si="831"/>
        <v>73933</v>
      </c>
      <c r="O2232" s="3">
        <f t="shared" si="832"/>
        <v>33.273177317731772</v>
      </c>
      <c r="P2232" s="13">
        <f t="shared" si="822"/>
        <v>155540</v>
      </c>
      <c r="Q2232" s="13">
        <f t="shared" si="833"/>
        <v>0</v>
      </c>
      <c r="R2232" s="13">
        <f>tarifest3(A2232-$K$3,$A$3,Param!$B$10,Param!$C$10,Param!$D$10,Param!$E$10,Param!$B$11,Param!$C$11,Param!$D$11,Param!$E$11)</f>
        <v>79693</v>
      </c>
      <c r="S2232" s="3">
        <f t="shared" si="834"/>
        <v>35.865436543654369</v>
      </c>
      <c r="T2232" s="3">
        <f>IF(A2232&lt;$K$3,$K$2,tarifest3grenz(A2232-$K$3,$A$3,Param!$B$10,Param!$C$10,Param!$D$10,Param!$E$10,Param!$B$11,Param!$C$11,Param!$D$11,Param!$E$11))*100</f>
        <v>42</v>
      </c>
      <c r="U2232" s="3">
        <f>MAX(K2232-tarifest3($K$3,$A$3,Param!$B$10,Param!$C$10,Param!$D$10,Param!$E$10,Param!$B$11,Param!$C$11,Param!$D$11,Param!$E$11),0)</f>
        <v>83103</v>
      </c>
      <c r="V2232" s="3">
        <f t="shared" si="835"/>
        <v>37.400090009000905</v>
      </c>
      <c r="W2232" s="3">
        <f t="shared" si="836"/>
        <v>42</v>
      </c>
      <c r="X2232" s="3">
        <f>soli3grenz(K2232,$A$3,Param!$J$9,Param!$J$10,Param!$J$11)*100</f>
        <v>5.5</v>
      </c>
      <c r="Y2232" s="13">
        <f t="shared" si="823"/>
        <v>83103</v>
      </c>
      <c r="Z2232" s="3">
        <f t="shared" si="837"/>
        <v>37.400090009000905</v>
      </c>
      <c r="AA2232" s="13">
        <f t="shared" si="824"/>
        <v>42</v>
      </c>
      <c r="AB2232" s="13">
        <f t="shared" si="825"/>
        <v>-5503.2799999999988</v>
      </c>
      <c r="AC2232" s="13">
        <f t="shared" si="826"/>
        <v>-2.4767236723672283</v>
      </c>
      <c r="AD2232" s="13">
        <f t="shared" si="827"/>
        <v>-2.3099999999999952</v>
      </c>
      <c r="AE2232" s="3">
        <f t="shared" si="828"/>
        <v>0</v>
      </c>
      <c r="AF2232" s="13">
        <f t="shared" si="841"/>
        <v>5503.2799999999988</v>
      </c>
      <c r="AG2232" s="13">
        <f t="shared" si="838"/>
        <v>2.4767236723672283</v>
      </c>
      <c r="AH2232" s="13">
        <f t="shared" si="842"/>
        <v>2.4767236723672283</v>
      </c>
    </row>
    <row r="2233" spans="1:34" x14ac:dyDescent="0.2">
      <c r="A2233" s="8">
        <f t="shared" si="839"/>
        <v>222300</v>
      </c>
      <c r="B2233" s="9">
        <f t="shared" si="840"/>
        <v>222.3</v>
      </c>
      <c r="C2233" s="13">
        <f>tarifest3(A2233,$A$3,Param!$B$5,Param!$C$5,Param!$D$5,Param!$E$5,Param!$B$6,Param!$C$6,Param!$D$6,Param!$E$6)</f>
        <v>84029</v>
      </c>
      <c r="D2233" s="3">
        <f t="shared" si="829"/>
        <v>37.799820062977957</v>
      </c>
      <c r="E2233" s="3">
        <f>tarifest3grenz(A2233,$A$3,Param!$B$5,Param!$C$5,Param!$D$5,Param!$E$5,Param!$B$6,Param!$C$6,Param!$D$6,Param!$E$6)*100</f>
        <v>42</v>
      </c>
      <c r="F2233" s="13">
        <f>soli3(C2233,$A$3,Param!$J$4,Param!$J$5,Param!$J$6)</f>
        <v>4621.59</v>
      </c>
      <c r="G2233" s="3">
        <f>soli3grenz(C2233,$A$3,Param!$J$4,Param!$J$5,Param!$J$6)*100</f>
        <v>5.5</v>
      </c>
      <c r="H2233" s="13">
        <f t="shared" si="820"/>
        <v>88650.59</v>
      </c>
      <c r="I2233" s="3">
        <f t="shared" si="819"/>
        <v>39.878807917228968</v>
      </c>
      <c r="J2233" s="13">
        <f t="shared" si="821"/>
        <v>44.309999999999995</v>
      </c>
      <c r="K2233" s="13">
        <f>tarifest3(A2233,$A$3,Param!$B$10,Param!$C$10,Param!$D$10,Param!$E$10,Param!$B$11,Param!$C$11,Param!$D$11,Param!$E$11)</f>
        <v>88375</v>
      </c>
      <c r="L2233" s="3">
        <f t="shared" si="830"/>
        <v>39.754835807467387</v>
      </c>
      <c r="M2233" s="3">
        <f>tarifest3grenz(A2233,$A$3,Param!$B$10,Param!$C$10,Param!$D$10,Param!$E$10,Param!$B$11,Param!$C$11,Param!$D$11,Param!$E$11)*100</f>
        <v>42</v>
      </c>
      <c r="N2233" s="3">
        <f t="shared" si="831"/>
        <v>73975</v>
      </c>
      <c r="O2233" s="3">
        <f t="shared" si="832"/>
        <v>33.277103013945123</v>
      </c>
      <c r="P2233" s="13">
        <f t="shared" si="822"/>
        <v>155610</v>
      </c>
      <c r="Q2233" s="13">
        <f t="shared" si="833"/>
        <v>0</v>
      </c>
      <c r="R2233" s="13">
        <f>tarifest3(A2233-$K$3,$A$3,Param!$B$10,Param!$C$10,Param!$D$10,Param!$E$10,Param!$B$11,Param!$C$11,Param!$D$11,Param!$E$11)</f>
        <v>79735</v>
      </c>
      <c r="S2233" s="3">
        <f t="shared" si="834"/>
        <v>35.868196131354026</v>
      </c>
      <c r="T2233" s="3">
        <f>IF(A2233&lt;$K$3,$K$2,tarifest3grenz(A2233-$K$3,$A$3,Param!$B$10,Param!$C$10,Param!$D$10,Param!$E$10,Param!$B$11,Param!$C$11,Param!$D$11,Param!$E$11))*100</f>
        <v>42</v>
      </c>
      <c r="U2233" s="3">
        <f>MAX(K2233-tarifest3($K$3,$A$3,Param!$B$10,Param!$C$10,Param!$D$10,Param!$E$10,Param!$B$11,Param!$C$11,Param!$D$11,Param!$E$11),0)</f>
        <v>83145</v>
      </c>
      <c r="V2233" s="3">
        <f t="shared" si="835"/>
        <v>37.40215924426451</v>
      </c>
      <c r="W2233" s="3">
        <f t="shared" si="836"/>
        <v>42</v>
      </c>
      <c r="X2233" s="3">
        <f>soli3grenz(K2233,$A$3,Param!$J$9,Param!$J$10,Param!$J$11)*100</f>
        <v>5.5</v>
      </c>
      <c r="Y2233" s="13">
        <f t="shared" si="823"/>
        <v>83145</v>
      </c>
      <c r="Z2233" s="3">
        <f t="shared" si="837"/>
        <v>37.40215924426451</v>
      </c>
      <c r="AA2233" s="13">
        <f t="shared" si="824"/>
        <v>42</v>
      </c>
      <c r="AB2233" s="13">
        <f t="shared" si="825"/>
        <v>-5505.5899999999965</v>
      </c>
      <c r="AC2233" s="13">
        <f t="shared" si="826"/>
        <v>-2.4766486729644583</v>
      </c>
      <c r="AD2233" s="13">
        <f t="shared" si="827"/>
        <v>-2.3099999999999952</v>
      </c>
      <c r="AE2233" s="3">
        <f t="shared" si="828"/>
        <v>0</v>
      </c>
      <c r="AF2233" s="13">
        <f t="shared" si="841"/>
        <v>5505.5899999999965</v>
      </c>
      <c r="AG2233" s="13">
        <f t="shared" si="838"/>
        <v>2.4766486729644583</v>
      </c>
      <c r="AH2233" s="13">
        <f t="shared" si="842"/>
        <v>2.4766486729644583</v>
      </c>
    </row>
    <row r="2234" spans="1:34" x14ac:dyDescent="0.2">
      <c r="A2234" s="8">
        <f t="shared" si="839"/>
        <v>222400</v>
      </c>
      <c r="B2234" s="9">
        <f t="shared" si="840"/>
        <v>222.4</v>
      </c>
      <c r="C2234" s="13">
        <f>tarifest3(A2234,$A$3,Param!$B$5,Param!$C$5,Param!$D$5,Param!$E$5,Param!$B$6,Param!$C$6,Param!$D$6,Param!$E$6)</f>
        <v>84071</v>
      </c>
      <c r="D2234" s="3">
        <f t="shared" si="829"/>
        <v>37.801708633093526</v>
      </c>
      <c r="E2234" s="3">
        <f>tarifest3grenz(A2234,$A$3,Param!$B$5,Param!$C$5,Param!$D$5,Param!$E$5,Param!$B$6,Param!$C$6,Param!$D$6,Param!$E$6)*100</f>
        <v>42</v>
      </c>
      <c r="F2234" s="13">
        <f>soli3(C2234,$A$3,Param!$J$4,Param!$J$5,Param!$J$6)</f>
        <v>4623.8999999999996</v>
      </c>
      <c r="G2234" s="3">
        <f>soli3grenz(C2234,$A$3,Param!$J$4,Param!$J$5,Param!$J$6)*100</f>
        <v>5.5</v>
      </c>
      <c r="H2234" s="13">
        <f t="shared" si="820"/>
        <v>88694.9</v>
      </c>
      <c r="I2234" s="3">
        <f t="shared" si="819"/>
        <v>39.880800359712225</v>
      </c>
      <c r="J2234" s="13">
        <f t="shared" si="821"/>
        <v>44.309999999999995</v>
      </c>
      <c r="K2234" s="13">
        <f>tarifest3(A2234,$A$3,Param!$B$10,Param!$C$10,Param!$D$10,Param!$E$10,Param!$B$11,Param!$C$11,Param!$D$11,Param!$E$11)</f>
        <v>88417</v>
      </c>
      <c r="L2234" s="3">
        <f t="shared" si="830"/>
        <v>39.755845323741006</v>
      </c>
      <c r="M2234" s="3">
        <f>tarifest3grenz(A2234,$A$3,Param!$B$10,Param!$C$10,Param!$D$10,Param!$E$10,Param!$B$11,Param!$C$11,Param!$D$11,Param!$E$11)*100</f>
        <v>42</v>
      </c>
      <c r="N2234" s="3">
        <f t="shared" si="831"/>
        <v>74017</v>
      </c>
      <c r="O2234" s="3">
        <f t="shared" si="832"/>
        <v>33.281025179856115</v>
      </c>
      <c r="P2234" s="13">
        <f t="shared" si="822"/>
        <v>155680</v>
      </c>
      <c r="Q2234" s="13">
        <f t="shared" si="833"/>
        <v>0</v>
      </c>
      <c r="R2234" s="13">
        <f>tarifest3(A2234-$K$3,$A$3,Param!$B$10,Param!$C$10,Param!$D$10,Param!$E$10,Param!$B$11,Param!$C$11,Param!$D$11,Param!$E$11)</f>
        <v>79777</v>
      </c>
      <c r="S2234" s="3">
        <f t="shared" si="834"/>
        <v>35.87095323741007</v>
      </c>
      <c r="T2234" s="3">
        <f>IF(A2234&lt;$K$3,$K$2,tarifest3grenz(A2234-$K$3,$A$3,Param!$B$10,Param!$C$10,Param!$D$10,Param!$E$10,Param!$B$11,Param!$C$11,Param!$D$11,Param!$E$11))*100</f>
        <v>42</v>
      </c>
      <c r="U2234" s="3">
        <f>MAX(K2234-tarifest3($K$3,$A$3,Param!$B$10,Param!$C$10,Param!$D$10,Param!$E$10,Param!$B$11,Param!$C$11,Param!$D$11,Param!$E$11),0)</f>
        <v>83187</v>
      </c>
      <c r="V2234" s="3">
        <f t="shared" si="835"/>
        <v>37.404226618705039</v>
      </c>
      <c r="W2234" s="3">
        <f t="shared" si="836"/>
        <v>42</v>
      </c>
      <c r="X2234" s="3">
        <f>soli3grenz(K2234,$A$3,Param!$J$9,Param!$J$10,Param!$J$11)*100</f>
        <v>5.5</v>
      </c>
      <c r="Y2234" s="13">
        <f t="shared" si="823"/>
        <v>83187</v>
      </c>
      <c r="Z2234" s="3">
        <f t="shared" si="837"/>
        <v>37.404226618705039</v>
      </c>
      <c r="AA2234" s="13">
        <f t="shared" si="824"/>
        <v>42</v>
      </c>
      <c r="AB2234" s="13">
        <f t="shared" si="825"/>
        <v>-5507.8999999999942</v>
      </c>
      <c r="AC2234" s="13">
        <f t="shared" si="826"/>
        <v>-2.4765737410071864</v>
      </c>
      <c r="AD2234" s="13">
        <f t="shared" si="827"/>
        <v>-2.3099999999999952</v>
      </c>
      <c r="AE2234" s="3">
        <f t="shared" si="828"/>
        <v>0</v>
      </c>
      <c r="AF2234" s="13">
        <f t="shared" si="841"/>
        <v>5507.8999999999942</v>
      </c>
      <c r="AG2234" s="13">
        <f t="shared" si="838"/>
        <v>2.4765737410071864</v>
      </c>
      <c r="AH2234" s="13">
        <f t="shared" si="842"/>
        <v>2.4765737410071864</v>
      </c>
    </row>
    <row r="2235" spans="1:34" x14ac:dyDescent="0.2">
      <c r="A2235" s="8">
        <f t="shared" si="839"/>
        <v>222500</v>
      </c>
      <c r="B2235" s="9">
        <f t="shared" si="840"/>
        <v>222.5</v>
      </c>
      <c r="C2235" s="13">
        <f>tarifest3(A2235,$A$3,Param!$B$5,Param!$C$5,Param!$D$5,Param!$E$5,Param!$B$6,Param!$C$6,Param!$D$6,Param!$E$6)</f>
        <v>84113</v>
      </c>
      <c r="D2235" s="3">
        <f t="shared" si="829"/>
        <v>37.803595505617977</v>
      </c>
      <c r="E2235" s="3">
        <f>tarifest3grenz(A2235,$A$3,Param!$B$5,Param!$C$5,Param!$D$5,Param!$E$5,Param!$B$6,Param!$C$6,Param!$D$6,Param!$E$6)*100</f>
        <v>42</v>
      </c>
      <c r="F2235" s="13">
        <f>soli3(C2235,$A$3,Param!$J$4,Param!$J$5,Param!$J$6)</f>
        <v>4626.21</v>
      </c>
      <c r="G2235" s="3">
        <f>soli3grenz(C2235,$A$3,Param!$J$4,Param!$J$5,Param!$J$6)*100</f>
        <v>5.5</v>
      </c>
      <c r="H2235" s="13">
        <f t="shared" si="820"/>
        <v>88739.21</v>
      </c>
      <c r="I2235" s="3">
        <f t="shared" si="819"/>
        <v>39.882791011235959</v>
      </c>
      <c r="J2235" s="13">
        <f t="shared" si="821"/>
        <v>44.309999999999995</v>
      </c>
      <c r="K2235" s="13">
        <f>tarifest3(A2235,$A$3,Param!$B$10,Param!$C$10,Param!$D$10,Param!$E$10,Param!$B$11,Param!$C$11,Param!$D$11,Param!$E$11)</f>
        <v>88459</v>
      </c>
      <c r="L2235" s="3">
        <f t="shared" si="830"/>
        <v>39.756853932584271</v>
      </c>
      <c r="M2235" s="3">
        <f>tarifest3grenz(A2235,$A$3,Param!$B$10,Param!$C$10,Param!$D$10,Param!$E$10,Param!$B$11,Param!$C$11,Param!$D$11,Param!$E$11)*100</f>
        <v>42</v>
      </c>
      <c r="N2235" s="3">
        <f t="shared" si="831"/>
        <v>74059</v>
      </c>
      <c r="O2235" s="3">
        <f t="shared" si="832"/>
        <v>33.284943820224719</v>
      </c>
      <c r="P2235" s="13">
        <f t="shared" si="822"/>
        <v>155750</v>
      </c>
      <c r="Q2235" s="13">
        <f t="shared" si="833"/>
        <v>0</v>
      </c>
      <c r="R2235" s="13">
        <f>tarifest3(A2235-$K$3,$A$3,Param!$B$10,Param!$C$10,Param!$D$10,Param!$E$10,Param!$B$11,Param!$C$11,Param!$D$11,Param!$E$11)</f>
        <v>79819</v>
      </c>
      <c r="S2235" s="3">
        <f t="shared" si="834"/>
        <v>35.873707865168541</v>
      </c>
      <c r="T2235" s="3">
        <f>IF(A2235&lt;$K$3,$K$2,tarifest3grenz(A2235-$K$3,$A$3,Param!$B$10,Param!$C$10,Param!$D$10,Param!$E$10,Param!$B$11,Param!$C$11,Param!$D$11,Param!$E$11))*100</f>
        <v>42</v>
      </c>
      <c r="U2235" s="3">
        <f>MAX(K2235-tarifest3($K$3,$A$3,Param!$B$10,Param!$C$10,Param!$D$10,Param!$E$10,Param!$B$11,Param!$C$11,Param!$D$11,Param!$E$11),0)</f>
        <v>83229</v>
      </c>
      <c r="V2235" s="3">
        <f t="shared" si="835"/>
        <v>37.40629213483146</v>
      </c>
      <c r="W2235" s="3">
        <f t="shared" si="836"/>
        <v>42</v>
      </c>
      <c r="X2235" s="3">
        <f>soli3grenz(K2235,$A$3,Param!$J$9,Param!$J$10,Param!$J$11)*100</f>
        <v>5.5</v>
      </c>
      <c r="Y2235" s="13">
        <f t="shared" si="823"/>
        <v>83229</v>
      </c>
      <c r="Z2235" s="3">
        <f t="shared" si="837"/>
        <v>37.40629213483146</v>
      </c>
      <c r="AA2235" s="13">
        <f t="shared" si="824"/>
        <v>42</v>
      </c>
      <c r="AB2235" s="13">
        <f t="shared" si="825"/>
        <v>-5510.2100000000064</v>
      </c>
      <c r="AC2235" s="13">
        <f t="shared" si="826"/>
        <v>-2.4764988764044986</v>
      </c>
      <c r="AD2235" s="13">
        <f t="shared" si="827"/>
        <v>-2.3099999999999952</v>
      </c>
      <c r="AE2235" s="3">
        <f t="shared" si="828"/>
        <v>0</v>
      </c>
      <c r="AF2235" s="13">
        <f t="shared" si="841"/>
        <v>5510.2100000000064</v>
      </c>
      <c r="AG2235" s="13">
        <f t="shared" si="838"/>
        <v>2.4764988764044986</v>
      </c>
      <c r="AH2235" s="13">
        <f t="shared" si="842"/>
        <v>2.4764988764044986</v>
      </c>
    </row>
    <row r="2236" spans="1:34" x14ac:dyDescent="0.2">
      <c r="A2236" s="8">
        <f t="shared" si="839"/>
        <v>222600</v>
      </c>
      <c r="B2236" s="9">
        <f t="shared" si="840"/>
        <v>222.6</v>
      </c>
      <c r="C2236" s="13">
        <f>tarifest3(A2236,$A$3,Param!$B$5,Param!$C$5,Param!$D$5,Param!$E$5,Param!$B$6,Param!$C$6,Param!$D$6,Param!$E$6)</f>
        <v>84155</v>
      </c>
      <c r="D2236" s="3">
        <f t="shared" si="829"/>
        <v>37.805480682839168</v>
      </c>
      <c r="E2236" s="3">
        <f>tarifest3grenz(A2236,$A$3,Param!$B$5,Param!$C$5,Param!$D$5,Param!$E$5,Param!$B$6,Param!$C$6,Param!$D$6,Param!$E$6)*100</f>
        <v>42</v>
      </c>
      <c r="F2236" s="13">
        <f>soli3(C2236,$A$3,Param!$J$4,Param!$J$5,Param!$J$6)</f>
        <v>4628.5200000000004</v>
      </c>
      <c r="G2236" s="3">
        <f>soli3grenz(C2236,$A$3,Param!$J$4,Param!$J$5,Param!$J$6)*100</f>
        <v>5.5</v>
      </c>
      <c r="H2236" s="13">
        <f t="shared" si="820"/>
        <v>88783.52</v>
      </c>
      <c r="I2236" s="3">
        <f t="shared" si="819"/>
        <v>39.884779874213841</v>
      </c>
      <c r="J2236" s="13">
        <f t="shared" si="821"/>
        <v>44.309999999999995</v>
      </c>
      <c r="K2236" s="13">
        <f>tarifest3(A2236,$A$3,Param!$B$10,Param!$C$10,Param!$D$10,Param!$E$10,Param!$B$11,Param!$C$11,Param!$D$11,Param!$E$11)</f>
        <v>88501</v>
      </c>
      <c r="L2236" s="3">
        <f t="shared" si="830"/>
        <v>39.757861635220124</v>
      </c>
      <c r="M2236" s="3">
        <f>tarifest3grenz(A2236,$A$3,Param!$B$10,Param!$C$10,Param!$D$10,Param!$E$10,Param!$B$11,Param!$C$11,Param!$D$11,Param!$E$11)*100</f>
        <v>42</v>
      </c>
      <c r="N2236" s="3">
        <f t="shared" si="831"/>
        <v>74101</v>
      </c>
      <c r="O2236" s="3">
        <f t="shared" si="832"/>
        <v>33.288858939802338</v>
      </c>
      <c r="P2236" s="13">
        <f t="shared" si="822"/>
        <v>155820</v>
      </c>
      <c r="Q2236" s="13">
        <f t="shared" si="833"/>
        <v>0</v>
      </c>
      <c r="R2236" s="13">
        <f>tarifest3(A2236-$K$3,$A$3,Param!$B$10,Param!$C$10,Param!$D$10,Param!$E$10,Param!$B$11,Param!$C$11,Param!$D$11,Param!$E$11)</f>
        <v>79861</v>
      </c>
      <c r="S2236" s="3">
        <f t="shared" si="834"/>
        <v>35.87646001796945</v>
      </c>
      <c r="T2236" s="3">
        <f>IF(A2236&lt;$K$3,$K$2,tarifest3grenz(A2236-$K$3,$A$3,Param!$B$10,Param!$C$10,Param!$D$10,Param!$E$10,Param!$B$11,Param!$C$11,Param!$D$11,Param!$E$11))*100</f>
        <v>42</v>
      </c>
      <c r="U2236" s="3">
        <f>MAX(K2236-tarifest3($K$3,$A$3,Param!$B$10,Param!$C$10,Param!$D$10,Param!$E$10,Param!$B$11,Param!$C$11,Param!$D$11,Param!$E$11),0)</f>
        <v>83271</v>
      </c>
      <c r="V2236" s="3">
        <f t="shared" si="835"/>
        <v>37.408355795148246</v>
      </c>
      <c r="W2236" s="3">
        <f t="shared" si="836"/>
        <v>42</v>
      </c>
      <c r="X2236" s="3">
        <f>soli3grenz(K2236,$A$3,Param!$J$9,Param!$J$10,Param!$J$11)*100</f>
        <v>5.5</v>
      </c>
      <c r="Y2236" s="13">
        <f t="shared" si="823"/>
        <v>83271</v>
      </c>
      <c r="Z2236" s="3">
        <f t="shared" si="837"/>
        <v>37.408355795148246</v>
      </c>
      <c r="AA2236" s="13">
        <f t="shared" si="824"/>
        <v>42</v>
      </c>
      <c r="AB2236" s="13">
        <f t="shared" si="825"/>
        <v>-5512.5200000000041</v>
      </c>
      <c r="AC2236" s="13">
        <f t="shared" si="826"/>
        <v>-2.4764240790655947</v>
      </c>
      <c r="AD2236" s="13">
        <f t="shared" si="827"/>
        <v>-2.3099999999999952</v>
      </c>
      <c r="AE2236" s="3">
        <f t="shared" si="828"/>
        <v>0</v>
      </c>
      <c r="AF2236" s="13">
        <f t="shared" si="841"/>
        <v>5512.5200000000041</v>
      </c>
      <c r="AG2236" s="13">
        <f t="shared" si="838"/>
        <v>2.4764240790655947</v>
      </c>
      <c r="AH2236" s="13">
        <f t="shared" si="842"/>
        <v>2.4764240790655947</v>
      </c>
    </row>
    <row r="2237" spans="1:34" x14ac:dyDescent="0.2">
      <c r="A2237" s="8">
        <f t="shared" si="839"/>
        <v>222700</v>
      </c>
      <c r="B2237" s="9">
        <f t="shared" si="840"/>
        <v>222.7</v>
      </c>
      <c r="C2237" s="13">
        <f>tarifest3(A2237,$A$3,Param!$B$5,Param!$C$5,Param!$D$5,Param!$E$5,Param!$B$6,Param!$C$6,Param!$D$6,Param!$E$6)</f>
        <v>84197</v>
      </c>
      <c r="D2237" s="3">
        <f t="shared" si="829"/>
        <v>37.807364167040866</v>
      </c>
      <c r="E2237" s="3">
        <f>tarifest3grenz(A2237,$A$3,Param!$B$5,Param!$C$5,Param!$D$5,Param!$E$5,Param!$B$6,Param!$C$6,Param!$D$6,Param!$E$6)*100</f>
        <v>42</v>
      </c>
      <c r="F2237" s="13">
        <f>soli3(C2237,$A$3,Param!$J$4,Param!$J$5,Param!$J$6)</f>
        <v>4630.83</v>
      </c>
      <c r="G2237" s="3">
        <f>soli3grenz(C2237,$A$3,Param!$J$4,Param!$J$5,Param!$J$6)*100</f>
        <v>5.5</v>
      </c>
      <c r="H2237" s="13">
        <f t="shared" si="820"/>
        <v>88827.83</v>
      </c>
      <c r="I2237" s="3">
        <f t="shared" ref="I2237:I2300" si="843">IF($A2237=0,0,H2237/$A2237*100)</f>
        <v>39.886766951055229</v>
      </c>
      <c r="J2237" s="13">
        <f t="shared" si="821"/>
        <v>44.309999999999995</v>
      </c>
      <c r="K2237" s="13">
        <f>tarifest3(A2237,$A$3,Param!$B$10,Param!$C$10,Param!$D$10,Param!$E$10,Param!$B$11,Param!$C$11,Param!$D$11,Param!$E$11)</f>
        <v>88543</v>
      </c>
      <c r="L2237" s="3">
        <f t="shared" si="830"/>
        <v>39.758868432869335</v>
      </c>
      <c r="M2237" s="3">
        <f>tarifest3grenz(A2237,$A$3,Param!$B$10,Param!$C$10,Param!$D$10,Param!$E$10,Param!$B$11,Param!$C$11,Param!$D$11,Param!$E$11)*100</f>
        <v>42</v>
      </c>
      <c r="N2237" s="3">
        <f t="shared" si="831"/>
        <v>74143</v>
      </c>
      <c r="O2237" s="3">
        <f t="shared" si="832"/>
        <v>33.292770543331834</v>
      </c>
      <c r="P2237" s="13">
        <f t="shared" si="822"/>
        <v>155890</v>
      </c>
      <c r="Q2237" s="13">
        <f t="shared" si="833"/>
        <v>0</v>
      </c>
      <c r="R2237" s="13">
        <f>tarifest3(A2237-$K$3,$A$3,Param!$B$10,Param!$C$10,Param!$D$10,Param!$E$10,Param!$B$11,Param!$C$11,Param!$D$11,Param!$E$11)</f>
        <v>79903</v>
      </c>
      <c r="S2237" s="3">
        <f t="shared" si="834"/>
        <v>35.879209699146834</v>
      </c>
      <c r="T2237" s="3">
        <f>IF(A2237&lt;$K$3,$K$2,tarifest3grenz(A2237-$K$3,$A$3,Param!$B$10,Param!$C$10,Param!$D$10,Param!$E$10,Param!$B$11,Param!$C$11,Param!$D$11,Param!$E$11))*100</f>
        <v>42</v>
      </c>
      <c r="U2237" s="3">
        <f>MAX(K2237-tarifest3($K$3,$A$3,Param!$B$10,Param!$C$10,Param!$D$10,Param!$E$10,Param!$B$11,Param!$C$11,Param!$D$11,Param!$E$11),0)</f>
        <v>83313</v>
      </c>
      <c r="V2237" s="3">
        <f t="shared" si="835"/>
        <v>37.410417602155363</v>
      </c>
      <c r="W2237" s="3">
        <f t="shared" si="836"/>
        <v>42</v>
      </c>
      <c r="X2237" s="3">
        <f>soli3grenz(K2237,$A$3,Param!$J$9,Param!$J$10,Param!$J$11)*100</f>
        <v>5.5</v>
      </c>
      <c r="Y2237" s="13">
        <f t="shared" si="823"/>
        <v>83313</v>
      </c>
      <c r="Z2237" s="3">
        <f t="shared" si="837"/>
        <v>37.410417602155363</v>
      </c>
      <c r="AA2237" s="13">
        <f t="shared" si="824"/>
        <v>42</v>
      </c>
      <c r="AB2237" s="13">
        <f t="shared" si="825"/>
        <v>-5514.8300000000017</v>
      </c>
      <c r="AC2237" s="13">
        <f t="shared" si="826"/>
        <v>-2.4763493488998662</v>
      </c>
      <c r="AD2237" s="13">
        <f t="shared" si="827"/>
        <v>-2.3099999999999952</v>
      </c>
      <c r="AE2237" s="3">
        <f t="shared" si="828"/>
        <v>0</v>
      </c>
      <c r="AF2237" s="13">
        <f t="shared" si="841"/>
        <v>5514.8300000000017</v>
      </c>
      <c r="AG2237" s="13">
        <f t="shared" si="838"/>
        <v>2.4763493488998662</v>
      </c>
      <c r="AH2237" s="13">
        <f t="shared" si="842"/>
        <v>2.4763493488998662</v>
      </c>
    </row>
    <row r="2238" spans="1:34" x14ac:dyDescent="0.2">
      <c r="A2238" s="8">
        <f t="shared" si="839"/>
        <v>222800</v>
      </c>
      <c r="B2238" s="9">
        <f t="shared" si="840"/>
        <v>222.8</v>
      </c>
      <c r="C2238" s="13">
        <f>tarifest3(A2238,$A$3,Param!$B$5,Param!$C$5,Param!$D$5,Param!$E$5,Param!$B$6,Param!$C$6,Param!$D$6,Param!$E$6)</f>
        <v>84239</v>
      </c>
      <c r="D2238" s="3">
        <f t="shared" si="829"/>
        <v>37.809245960502693</v>
      </c>
      <c r="E2238" s="3">
        <f>tarifest3grenz(A2238,$A$3,Param!$B$5,Param!$C$5,Param!$D$5,Param!$E$5,Param!$B$6,Param!$C$6,Param!$D$6,Param!$E$6)*100</f>
        <v>42</v>
      </c>
      <c r="F2238" s="13">
        <f>soli3(C2238,$A$3,Param!$J$4,Param!$J$5,Param!$J$6)</f>
        <v>4633.1400000000003</v>
      </c>
      <c r="G2238" s="3">
        <f>soli3grenz(C2238,$A$3,Param!$J$4,Param!$J$5,Param!$J$6)*100</f>
        <v>5.5</v>
      </c>
      <c r="H2238" s="13">
        <f t="shared" si="820"/>
        <v>88872.14</v>
      </c>
      <c r="I2238" s="3">
        <f t="shared" si="843"/>
        <v>39.888752244165168</v>
      </c>
      <c r="J2238" s="13">
        <f t="shared" si="821"/>
        <v>44.309999999999995</v>
      </c>
      <c r="K2238" s="13">
        <f>tarifest3(A2238,$A$3,Param!$B$10,Param!$C$10,Param!$D$10,Param!$E$10,Param!$B$11,Param!$C$11,Param!$D$11,Param!$E$11)</f>
        <v>88585</v>
      </c>
      <c r="L2238" s="3">
        <f t="shared" si="830"/>
        <v>39.759874326750449</v>
      </c>
      <c r="M2238" s="3">
        <f>tarifest3grenz(A2238,$A$3,Param!$B$10,Param!$C$10,Param!$D$10,Param!$E$10,Param!$B$11,Param!$C$11,Param!$D$11,Param!$E$11)*100</f>
        <v>42</v>
      </c>
      <c r="N2238" s="3">
        <f t="shared" si="831"/>
        <v>74185</v>
      </c>
      <c r="O2238" s="3">
        <f t="shared" si="832"/>
        <v>33.296678635547579</v>
      </c>
      <c r="P2238" s="13">
        <f t="shared" si="822"/>
        <v>155960</v>
      </c>
      <c r="Q2238" s="13">
        <f t="shared" si="833"/>
        <v>0</v>
      </c>
      <c r="R2238" s="13">
        <f>tarifest3(A2238-$K$3,$A$3,Param!$B$10,Param!$C$10,Param!$D$10,Param!$E$10,Param!$B$11,Param!$C$11,Param!$D$11,Param!$E$11)</f>
        <v>79945</v>
      </c>
      <c r="S2238" s="3">
        <f t="shared" si="834"/>
        <v>35.88195691202872</v>
      </c>
      <c r="T2238" s="3">
        <f>IF(A2238&lt;$K$3,$K$2,tarifest3grenz(A2238-$K$3,$A$3,Param!$B$10,Param!$C$10,Param!$D$10,Param!$E$10,Param!$B$11,Param!$C$11,Param!$D$11,Param!$E$11))*100</f>
        <v>42</v>
      </c>
      <c r="U2238" s="3">
        <f>MAX(K2238-tarifest3($K$3,$A$3,Param!$B$10,Param!$C$10,Param!$D$10,Param!$E$10,Param!$B$11,Param!$C$11,Param!$D$11,Param!$E$11),0)</f>
        <v>83355</v>
      </c>
      <c r="V2238" s="3">
        <f t="shared" si="835"/>
        <v>37.412477558348293</v>
      </c>
      <c r="W2238" s="3">
        <f t="shared" si="836"/>
        <v>42</v>
      </c>
      <c r="X2238" s="3">
        <f>soli3grenz(K2238,$A$3,Param!$J$9,Param!$J$10,Param!$J$11)*100</f>
        <v>5.5</v>
      </c>
      <c r="Y2238" s="13">
        <f t="shared" si="823"/>
        <v>83355</v>
      </c>
      <c r="Z2238" s="3">
        <f t="shared" si="837"/>
        <v>37.412477558348293</v>
      </c>
      <c r="AA2238" s="13">
        <f t="shared" si="824"/>
        <v>42</v>
      </c>
      <c r="AB2238" s="13">
        <f t="shared" si="825"/>
        <v>-5517.1399999999994</v>
      </c>
      <c r="AC2238" s="13">
        <f t="shared" si="826"/>
        <v>-2.4762746858168754</v>
      </c>
      <c r="AD2238" s="13">
        <f t="shared" si="827"/>
        <v>-2.3099999999999952</v>
      </c>
      <c r="AE2238" s="3">
        <f t="shared" si="828"/>
        <v>0</v>
      </c>
      <c r="AF2238" s="13">
        <f t="shared" si="841"/>
        <v>5517.1399999999994</v>
      </c>
      <c r="AG2238" s="13">
        <f t="shared" si="838"/>
        <v>2.4762746858168754</v>
      </c>
      <c r="AH2238" s="13">
        <f t="shared" si="842"/>
        <v>2.4762746858168754</v>
      </c>
    </row>
    <row r="2239" spans="1:34" x14ac:dyDescent="0.2">
      <c r="A2239" s="8">
        <f t="shared" si="839"/>
        <v>222900</v>
      </c>
      <c r="B2239" s="9">
        <f t="shared" si="840"/>
        <v>222.9</v>
      </c>
      <c r="C2239" s="13">
        <f>tarifest3(A2239,$A$3,Param!$B$5,Param!$C$5,Param!$D$5,Param!$E$5,Param!$B$6,Param!$C$6,Param!$D$6,Param!$E$6)</f>
        <v>84281</v>
      </c>
      <c r="D2239" s="3">
        <f t="shared" si="829"/>
        <v>37.811126065500225</v>
      </c>
      <c r="E2239" s="3">
        <f>tarifest3grenz(A2239,$A$3,Param!$B$5,Param!$C$5,Param!$D$5,Param!$E$5,Param!$B$6,Param!$C$6,Param!$D$6,Param!$E$6)*100</f>
        <v>42</v>
      </c>
      <c r="F2239" s="13">
        <f>soli3(C2239,$A$3,Param!$J$4,Param!$J$5,Param!$J$6)</f>
        <v>4635.45</v>
      </c>
      <c r="G2239" s="3">
        <f>soli3grenz(C2239,$A$3,Param!$J$4,Param!$J$5,Param!$J$6)*100</f>
        <v>5.5</v>
      </c>
      <c r="H2239" s="13">
        <f t="shared" si="820"/>
        <v>88916.45</v>
      </c>
      <c r="I2239" s="3">
        <f t="shared" si="843"/>
        <v>39.89073575594437</v>
      </c>
      <c r="J2239" s="13">
        <f t="shared" si="821"/>
        <v>44.309999999999995</v>
      </c>
      <c r="K2239" s="13">
        <f>tarifest3(A2239,$A$3,Param!$B$10,Param!$C$10,Param!$D$10,Param!$E$10,Param!$B$11,Param!$C$11,Param!$D$11,Param!$E$11)</f>
        <v>88627</v>
      </c>
      <c r="L2239" s="3">
        <f t="shared" si="830"/>
        <v>39.760879318079859</v>
      </c>
      <c r="M2239" s="3">
        <f>tarifest3grenz(A2239,$A$3,Param!$B$10,Param!$C$10,Param!$D$10,Param!$E$10,Param!$B$11,Param!$C$11,Param!$D$11,Param!$E$11)*100</f>
        <v>42</v>
      </c>
      <c r="N2239" s="3">
        <f t="shared" si="831"/>
        <v>74227</v>
      </c>
      <c r="O2239" s="3">
        <f t="shared" si="832"/>
        <v>33.300583221175415</v>
      </c>
      <c r="P2239" s="13">
        <f t="shared" si="822"/>
        <v>156030</v>
      </c>
      <c r="Q2239" s="13">
        <f t="shared" si="833"/>
        <v>0</v>
      </c>
      <c r="R2239" s="13">
        <f>tarifest3(A2239-$K$3,$A$3,Param!$B$10,Param!$C$10,Param!$D$10,Param!$E$10,Param!$B$11,Param!$C$11,Param!$D$11,Param!$E$11)</f>
        <v>79987</v>
      </c>
      <c r="S2239" s="3">
        <f t="shared" si="834"/>
        <v>35.884701659937193</v>
      </c>
      <c r="T2239" s="3">
        <f>IF(A2239&lt;$K$3,$K$2,tarifest3grenz(A2239-$K$3,$A$3,Param!$B$10,Param!$C$10,Param!$D$10,Param!$E$10,Param!$B$11,Param!$C$11,Param!$D$11,Param!$E$11))*100</f>
        <v>42</v>
      </c>
      <c r="U2239" s="3">
        <f>MAX(K2239-tarifest3($K$3,$A$3,Param!$B$10,Param!$C$10,Param!$D$10,Param!$E$10,Param!$B$11,Param!$C$11,Param!$D$11,Param!$E$11),0)</f>
        <v>83397</v>
      </c>
      <c r="V2239" s="3">
        <f t="shared" si="835"/>
        <v>37.414535666218036</v>
      </c>
      <c r="W2239" s="3">
        <f t="shared" si="836"/>
        <v>42</v>
      </c>
      <c r="X2239" s="3">
        <f>soli3grenz(K2239,$A$3,Param!$J$9,Param!$J$10,Param!$J$11)*100</f>
        <v>5.5</v>
      </c>
      <c r="Y2239" s="13">
        <f t="shared" si="823"/>
        <v>83397</v>
      </c>
      <c r="Z2239" s="3">
        <f t="shared" si="837"/>
        <v>37.414535666218036</v>
      </c>
      <c r="AA2239" s="13">
        <f t="shared" si="824"/>
        <v>42</v>
      </c>
      <c r="AB2239" s="13">
        <f t="shared" si="825"/>
        <v>-5519.4499999999971</v>
      </c>
      <c r="AC2239" s="13">
        <f t="shared" si="826"/>
        <v>-2.4762000897263334</v>
      </c>
      <c r="AD2239" s="13">
        <f t="shared" si="827"/>
        <v>-2.3099999999999952</v>
      </c>
      <c r="AE2239" s="3">
        <f t="shared" si="828"/>
        <v>0</v>
      </c>
      <c r="AF2239" s="13">
        <f t="shared" si="841"/>
        <v>5519.4499999999971</v>
      </c>
      <c r="AG2239" s="13">
        <f t="shared" si="838"/>
        <v>2.4762000897263334</v>
      </c>
      <c r="AH2239" s="13">
        <f t="shared" si="842"/>
        <v>2.4762000897263334</v>
      </c>
    </row>
    <row r="2240" spans="1:34" x14ac:dyDescent="0.2">
      <c r="A2240" s="8">
        <f t="shared" si="839"/>
        <v>223000</v>
      </c>
      <c r="B2240" s="9">
        <f t="shared" si="840"/>
        <v>223</v>
      </c>
      <c r="C2240" s="13">
        <f>tarifest3(A2240,$A$3,Param!$B$5,Param!$C$5,Param!$D$5,Param!$E$5,Param!$B$6,Param!$C$6,Param!$D$6,Param!$E$6)</f>
        <v>84323</v>
      </c>
      <c r="D2240" s="3">
        <f t="shared" si="829"/>
        <v>37.813004484304933</v>
      </c>
      <c r="E2240" s="3">
        <f>tarifest3grenz(A2240,$A$3,Param!$B$5,Param!$C$5,Param!$D$5,Param!$E$5,Param!$B$6,Param!$C$6,Param!$D$6,Param!$E$6)*100</f>
        <v>42</v>
      </c>
      <c r="F2240" s="13">
        <f>soli3(C2240,$A$3,Param!$J$4,Param!$J$5,Param!$J$6)</f>
        <v>4637.76</v>
      </c>
      <c r="G2240" s="3">
        <f>soli3grenz(C2240,$A$3,Param!$J$4,Param!$J$5,Param!$J$6)*100</f>
        <v>5.5</v>
      </c>
      <c r="H2240" s="13">
        <f t="shared" si="820"/>
        <v>88960.76</v>
      </c>
      <c r="I2240" s="3">
        <f t="shared" si="843"/>
        <v>39.892717488789238</v>
      </c>
      <c r="J2240" s="13">
        <f t="shared" si="821"/>
        <v>44.309999999999995</v>
      </c>
      <c r="K2240" s="13">
        <f>tarifest3(A2240,$A$3,Param!$B$10,Param!$C$10,Param!$D$10,Param!$E$10,Param!$B$11,Param!$C$11,Param!$D$11,Param!$E$11)</f>
        <v>88669</v>
      </c>
      <c r="L2240" s="3">
        <f t="shared" si="830"/>
        <v>39.761883408071746</v>
      </c>
      <c r="M2240" s="3">
        <f>tarifest3grenz(A2240,$A$3,Param!$B$10,Param!$C$10,Param!$D$10,Param!$E$10,Param!$B$11,Param!$C$11,Param!$D$11,Param!$E$11)*100</f>
        <v>42</v>
      </c>
      <c r="N2240" s="3">
        <f t="shared" si="831"/>
        <v>74269</v>
      </c>
      <c r="O2240" s="3">
        <f t="shared" si="832"/>
        <v>33.304484304932735</v>
      </c>
      <c r="P2240" s="13">
        <f t="shared" si="822"/>
        <v>156100</v>
      </c>
      <c r="Q2240" s="13">
        <f t="shared" si="833"/>
        <v>0</v>
      </c>
      <c r="R2240" s="13">
        <f>tarifest3(A2240-$K$3,$A$3,Param!$B$10,Param!$C$10,Param!$D$10,Param!$E$10,Param!$B$11,Param!$C$11,Param!$D$11,Param!$E$11)</f>
        <v>80029</v>
      </c>
      <c r="S2240" s="3">
        <f t="shared" si="834"/>
        <v>35.887443946188341</v>
      </c>
      <c r="T2240" s="3">
        <f>IF(A2240&lt;$K$3,$K$2,tarifest3grenz(A2240-$K$3,$A$3,Param!$B$10,Param!$C$10,Param!$D$10,Param!$E$10,Param!$B$11,Param!$C$11,Param!$D$11,Param!$E$11))*100</f>
        <v>42</v>
      </c>
      <c r="U2240" s="3">
        <f>MAX(K2240-tarifest3($K$3,$A$3,Param!$B$10,Param!$C$10,Param!$D$10,Param!$E$10,Param!$B$11,Param!$C$11,Param!$D$11,Param!$E$11),0)</f>
        <v>83439</v>
      </c>
      <c r="V2240" s="3">
        <f t="shared" si="835"/>
        <v>37.416591928251123</v>
      </c>
      <c r="W2240" s="3">
        <f t="shared" si="836"/>
        <v>42</v>
      </c>
      <c r="X2240" s="3">
        <f>soli3grenz(K2240,$A$3,Param!$J$9,Param!$J$10,Param!$J$11)*100</f>
        <v>5.5</v>
      </c>
      <c r="Y2240" s="13">
        <f t="shared" si="823"/>
        <v>83439</v>
      </c>
      <c r="Z2240" s="3">
        <f t="shared" si="837"/>
        <v>37.416591928251123</v>
      </c>
      <c r="AA2240" s="13">
        <f t="shared" si="824"/>
        <v>42</v>
      </c>
      <c r="AB2240" s="13">
        <f t="shared" si="825"/>
        <v>-5521.7599999999948</v>
      </c>
      <c r="AC2240" s="13">
        <f t="shared" si="826"/>
        <v>-2.4761255605381152</v>
      </c>
      <c r="AD2240" s="13">
        <f t="shared" si="827"/>
        <v>-2.3099999999999952</v>
      </c>
      <c r="AE2240" s="3">
        <f t="shared" si="828"/>
        <v>0</v>
      </c>
      <c r="AF2240" s="13">
        <f t="shared" si="841"/>
        <v>5521.7599999999948</v>
      </c>
      <c r="AG2240" s="13">
        <f t="shared" si="838"/>
        <v>2.4761255605381152</v>
      </c>
      <c r="AH2240" s="13">
        <f t="shared" si="842"/>
        <v>2.4761255605381152</v>
      </c>
    </row>
    <row r="2241" spans="1:34" x14ac:dyDescent="0.2">
      <c r="A2241" s="8">
        <f t="shared" si="839"/>
        <v>223100</v>
      </c>
      <c r="B2241" s="9">
        <f t="shared" si="840"/>
        <v>223.1</v>
      </c>
      <c r="C2241" s="13">
        <f>tarifest3(A2241,$A$3,Param!$B$5,Param!$C$5,Param!$D$5,Param!$E$5,Param!$B$6,Param!$C$6,Param!$D$6,Param!$E$6)</f>
        <v>84365</v>
      </c>
      <c r="D2241" s="3">
        <f t="shared" si="829"/>
        <v>37.814881219184223</v>
      </c>
      <c r="E2241" s="3">
        <f>tarifest3grenz(A2241,$A$3,Param!$B$5,Param!$C$5,Param!$D$5,Param!$E$5,Param!$B$6,Param!$C$6,Param!$D$6,Param!$E$6)*100</f>
        <v>42</v>
      </c>
      <c r="F2241" s="13">
        <f>soli3(C2241,$A$3,Param!$J$4,Param!$J$5,Param!$J$6)</f>
        <v>4640.07</v>
      </c>
      <c r="G2241" s="3">
        <f>soli3grenz(C2241,$A$3,Param!$J$4,Param!$J$5,Param!$J$6)*100</f>
        <v>5.5</v>
      </c>
      <c r="H2241" s="13">
        <f t="shared" si="820"/>
        <v>89005.07</v>
      </c>
      <c r="I2241" s="3">
        <f t="shared" si="843"/>
        <v>39.894697445091893</v>
      </c>
      <c r="J2241" s="13">
        <f t="shared" si="821"/>
        <v>44.309999999999995</v>
      </c>
      <c r="K2241" s="13">
        <f>tarifest3(A2241,$A$3,Param!$B$10,Param!$C$10,Param!$D$10,Param!$E$10,Param!$B$11,Param!$C$11,Param!$D$11,Param!$E$11)</f>
        <v>88711</v>
      </c>
      <c r="L2241" s="3">
        <f t="shared" si="830"/>
        <v>39.762886597938149</v>
      </c>
      <c r="M2241" s="3">
        <f>tarifest3grenz(A2241,$A$3,Param!$B$10,Param!$C$10,Param!$D$10,Param!$E$10,Param!$B$11,Param!$C$11,Param!$D$11,Param!$E$11)*100</f>
        <v>42</v>
      </c>
      <c r="N2241" s="3">
        <f t="shared" si="831"/>
        <v>74311</v>
      </c>
      <c r="O2241" s="3">
        <f t="shared" si="832"/>
        <v>33.308381891528462</v>
      </c>
      <c r="P2241" s="13">
        <f t="shared" si="822"/>
        <v>156170</v>
      </c>
      <c r="Q2241" s="13">
        <f t="shared" si="833"/>
        <v>0</v>
      </c>
      <c r="R2241" s="13">
        <f>tarifest3(A2241-$K$3,$A$3,Param!$B$10,Param!$C$10,Param!$D$10,Param!$E$10,Param!$B$11,Param!$C$11,Param!$D$11,Param!$E$11)</f>
        <v>80071</v>
      </c>
      <c r="S2241" s="3">
        <f t="shared" si="834"/>
        <v>35.890183774092336</v>
      </c>
      <c r="T2241" s="3">
        <f>IF(A2241&lt;$K$3,$K$2,tarifest3grenz(A2241-$K$3,$A$3,Param!$B$10,Param!$C$10,Param!$D$10,Param!$E$10,Param!$B$11,Param!$C$11,Param!$D$11,Param!$E$11))*100</f>
        <v>42</v>
      </c>
      <c r="U2241" s="3">
        <f>MAX(K2241-tarifest3($K$3,$A$3,Param!$B$10,Param!$C$10,Param!$D$10,Param!$E$10,Param!$B$11,Param!$C$11,Param!$D$11,Param!$E$11),0)</f>
        <v>83481</v>
      </c>
      <c r="V2241" s="3">
        <f t="shared" si="835"/>
        <v>37.418646346929627</v>
      </c>
      <c r="W2241" s="3">
        <f t="shared" si="836"/>
        <v>42</v>
      </c>
      <c r="X2241" s="3">
        <f>soli3grenz(K2241,$A$3,Param!$J$9,Param!$J$10,Param!$J$11)*100</f>
        <v>5.5</v>
      </c>
      <c r="Y2241" s="13">
        <f t="shared" si="823"/>
        <v>83481</v>
      </c>
      <c r="Z2241" s="3">
        <f t="shared" si="837"/>
        <v>37.418646346929627</v>
      </c>
      <c r="AA2241" s="13">
        <f t="shared" si="824"/>
        <v>42</v>
      </c>
      <c r="AB2241" s="13">
        <f t="shared" si="825"/>
        <v>-5524.070000000007</v>
      </c>
      <c r="AC2241" s="13">
        <f t="shared" si="826"/>
        <v>-2.4760510981622659</v>
      </c>
      <c r="AD2241" s="13">
        <f t="shared" si="827"/>
        <v>-2.3099999999999952</v>
      </c>
      <c r="AE2241" s="3">
        <f t="shared" si="828"/>
        <v>0</v>
      </c>
      <c r="AF2241" s="13">
        <f t="shared" si="841"/>
        <v>5524.070000000007</v>
      </c>
      <c r="AG2241" s="13">
        <f t="shared" si="838"/>
        <v>2.4760510981622659</v>
      </c>
      <c r="AH2241" s="13">
        <f t="shared" si="842"/>
        <v>2.4760510981622659</v>
      </c>
    </row>
    <row r="2242" spans="1:34" x14ac:dyDescent="0.2">
      <c r="A2242" s="8">
        <f t="shared" si="839"/>
        <v>223200</v>
      </c>
      <c r="B2242" s="9">
        <f t="shared" si="840"/>
        <v>223.2</v>
      </c>
      <c r="C2242" s="13">
        <f>tarifest3(A2242,$A$3,Param!$B$5,Param!$C$5,Param!$D$5,Param!$E$5,Param!$B$6,Param!$C$6,Param!$D$6,Param!$E$6)</f>
        <v>84407</v>
      </c>
      <c r="D2242" s="3">
        <f t="shared" si="829"/>
        <v>37.816756272401435</v>
      </c>
      <c r="E2242" s="3">
        <f>tarifest3grenz(A2242,$A$3,Param!$B$5,Param!$C$5,Param!$D$5,Param!$E$5,Param!$B$6,Param!$C$6,Param!$D$6,Param!$E$6)*100</f>
        <v>42</v>
      </c>
      <c r="F2242" s="13">
        <f>soli3(C2242,$A$3,Param!$J$4,Param!$J$5,Param!$J$6)</f>
        <v>4642.38</v>
      </c>
      <c r="G2242" s="3">
        <f>soli3grenz(C2242,$A$3,Param!$J$4,Param!$J$5,Param!$J$6)*100</f>
        <v>5.5</v>
      </c>
      <c r="H2242" s="13">
        <f t="shared" si="820"/>
        <v>89049.38</v>
      </c>
      <c r="I2242" s="3">
        <f t="shared" si="843"/>
        <v>39.89667562724015</v>
      </c>
      <c r="J2242" s="13">
        <f t="shared" si="821"/>
        <v>44.309999999999995</v>
      </c>
      <c r="K2242" s="13">
        <f>tarifest3(A2242,$A$3,Param!$B$10,Param!$C$10,Param!$D$10,Param!$E$10,Param!$B$11,Param!$C$11,Param!$D$11,Param!$E$11)</f>
        <v>88753</v>
      </c>
      <c r="L2242" s="3">
        <f t="shared" si="830"/>
        <v>39.763888888888886</v>
      </c>
      <c r="M2242" s="3">
        <f>tarifest3grenz(A2242,$A$3,Param!$B$10,Param!$C$10,Param!$D$10,Param!$E$10,Param!$B$11,Param!$C$11,Param!$D$11,Param!$E$11)*100</f>
        <v>42</v>
      </c>
      <c r="N2242" s="3">
        <f t="shared" si="831"/>
        <v>74353</v>
      </c>
      <c r="O2242" s="3">
        <f t="shared" si="832"/>
        <v>33.312275985663078</v>
      </c>
      <c r="P2242" s="13">
        <f t="shared" si="822"/>
        <v>156240</v>
      </c>
      <c r="Q2242" s="13">
        <f t="shared" si="833"/>
        <v>0</v>
      </c>
      <c r="R2242" s="13">
        <f>tarifest3(A2242-$K$3,$A$3,Param!$B$10,Param!$C$10,Param!$D$10,Param!$E$10,Param!$B$11,Param!$C$11,Param!$D$11,Param!$E$11)</f>
        <v>80113</v>
      </c>
      <c r="S2242" s="3">
        <f t="shared" si="834"/>
        <v>35.892921146953405</v>
      </c>
      <c r="T2242" s="3">
        <f>IF(A2242&lt;$K$3,$K$2,tarifest3grenz(A2242-$K$3,$A$3,Param!$B$10,Param!$C$10,Param!$D$10,Param!$E$10,Param!$B$11,Param!$C$11,Param!$D$11,Param!$E$11))*100</f>
        <v>42</v>
      </c>
      <c r="U2242" s="3">
        <f>MAX(K2242-tarifest3($K$3,$A$3,Param!$B$10,Param!$C$10,Param!$D$10,Param!$E$10,Param!$B$11,Param!$C$11,Param!$D$11,Param!$E$11),0)</f>
        <v>83523</v>
      </c>
      <c r="V2242" s="3">
        <f t="shared" si="835"/>
        <v>37.420698924731184</v>
      </c>
      <c r="W2242" s="3">
        <f t="shared" si="836"/>
        <v>42</v>
      </c>
      <c r="X2242" s="3">
        <f>soli3grenz(K2242,$A$3,Param!$J$9,Param!$J$10,Param!$J$11)*100</f>
        <v>5.5</v>
      </c>
      <c r="Y2242" s="13">
        <f t="shared" si="823"/>
        <v>83523</v>
      </c>
      <c r="Z2242" s="3">
        <f t="shared" si="837"/>
        <v>37.420698924731184</v>
      </c>
      <c r="AA2242" s="13">
        <f t="shared" si="824"/>
        <v>42</v>
      </c>
      <c r="AB2242" s="13">
        <f t="shared" si="825"/>
        <v>-5526.3800000000047</v>
      </c>
      <c r="AC2242" s="13">
        <f t="shared" si="826"/>
        <v>-2.4759767025089658</v>
      </c>
      <c r="AD2242" s="13">
        <f t="shared" si="827"/>
        <v>-2.3099999999999952</v>
      </c>
      <c r="AE2242" s="3">
        <f t="shared" si="828"/>
        <v>0</v>
      </c>
      <c r="AF2242" s="13">
        <f t="shared" si="841"/>
        <v>5526.3800000000047</v>
      </c>
      <c r="AG2242" s="13">
        <f t="shared" si="838"/>
        <v>2.4759767025089658</v>
      </c>
      <c r="AH2242" s="13">
        <f t="shared" si="842"/>
        <v>2.4759767025089658</v>
      </c>
    </row>
    <row r="2243" spans="1:34" x14ac:dyDescent="0.2">
      <c r="A2243" s="8">
        <f t="shared" si="839"/>
        <v>223300</v>
      </c>
      <c r="B2243" s="9">
        <f t="shared" si="840"/>
        <v>223.3</v>
      </c>
      <c r="C2243" s="13">
        <f>tarifest3(A2243,$A$3,Param!$B$5,Param!$C$5,Param!$D$5,Param!$E$5,Param!$B$6,Param!$C$6,Param!$D$6,Param!$E$6)</f>
        <v>84449</v>
      </c>
      <c r="D2243" s="3">
        <f t="shared" si="829"/>
        <v>37.818629646215854</v>
      </c>
      <c r="E2243" s="3">
        <f>tarifest3grenz(A2243,$A$3,Param!$B$5,Param!$C$5,Param!$D$5,Param!$E$5,Param!$B$6,Param!$C$6,Param!$D$6,Param!$E$6)*100</f>
        <v>42</v>
      </c>
      <c r="F2243" s="13">
        <f>soli3(C2243,$A$3,Param!$J$4,Param!$J$5,Param!$J$6)</f>
        <v>4644.6899999999996</v>
      </c>
      <c r="G2243" s="3">
        <f>soli3grenz(C2243,$A$3,Param!$J$4,Param!$J$5,Param!$J$6)*100</f>
        <v>5.5</v>
      </c>
      <c r="H2243" s="13">
        <f t="shared" si="820"/>
        <v>89093.69</v>
      </c>
      <c r="I2243" s="3">
        <f t="shared" si="843"/>
        <v>39.898652037617552</v>
      </c>
      <c r="J2243" s="13">
        <f t="shared" si="821"/>
        <v>44.309999999999995</v>
      </c>
      <c r="K2243" s="13">
        <f>tarifest3(A2243,$A$3,Param!$B$10,Param!$C$10,Param!$D$10,Param!$E$10,Param!$B$11,Param!$C$11,Param!$D$11,Param!$E$11)</f>
        <v>88795</v>
      </c>
      <c r="L2243" s="3">
        <f t="shared" si="830"/>
        <v>39.76489028213166</v>
      </c>
      <c r="M2243" s="3">
        <f>tarifest3grenz(A2243,$A$3,Param!$B$10,Param!$C$10,Param!$D$10,Param!$E$10,Param!$B$11,Param!$C$11,Param!$D$11,Param!$E$11)*100</f>
        <v>42</v>
      </c>
      <c r="N2243" s="3">
        <f t="shared" si="831"/>
        <v>74395</v>
      </c>
      <c r="O2243" s="3">
        <f t="shared" si="832"/>
        <v>33.316166592028665</v>
      </c>
      <c r="P2243" s="13">
        <f t="shared" si="822"/>
        <v>156310</v>
      </c>
      <c r="Q2243" s="13">
        <f t="shared" si="833"/>
        <v>0</v>
      </c>
      <c r="R2243" s="13">
        <f>tarifest3(A2243-$K$3,$A$3,Param!$B$10,Param!$C$10,Param!$D$10,Param!$E$10,Param!$B$11,Param!$C$11,Param!$D$11,Param!$E$11)</f>
        <v>80155</v>
      </c>
      <c r="S2243" s="3">
        <f t="shared" si="834"/>
        <v>35.895656068069862</v>
      </c>
      <c r="T2243" s="3">
        <f>IF(A2243&lt;$K$3,$K$2,tarifest3grenz(A2243-$K$3,$A$3,Param!$B$10,Param!$C$10,Param!$D$10,Param!$E$10,Param!$B$11,Param!$C$11,Param!$D$11,Param!$E$11))*100</f>
        <v>42</v>
      </c>
      <c r="U2243" s="3">
        <f>MAX(K2243-tarifest3($K$3,$A$3,Param!$B$10,Param!$C$10,Param!$D$10,Param!$E$10,Param!$B$11,Param!$C$11,Param!$D$11,Param!$E$11),0)</f>
        <v>83565</v>
      </c>
      <c r="V2243" s="3">
        <f t="shared" si="835"/>
        <v>37.422749664128972</v>
      </c>
      <c r="W2243" s="3">
        <f t="shared" si="836"/>
        <v>42</v>
      </c>
      <c r="X2243" s="3">
        <f>soli3grenz(K2243,$A$3,Param!$J$9,Param!$J$10,Param!$J$11)*100</f>
        <v>5.5</v>
      </c>
      <c r="Y2243" s="13">
        <f t="shared" si="823"/>
        <v>83565</v>
      </c>
      <c r="Z2243" s="3">
        <f t="shared" si="837"/>
        <v>37.422749664128972</v>
      </c>
      <c r="AA2243" s="13">
        <f t="shared" si="824"/>
        <v>42</v>
      </c>
      <c r="AB2243" s="13">
        <f t="shared" si="825"/>
        <v>-5528.6900000000023</v>
      </c>
      <c r="AC2243" s="13">
        <f t="shared" si="826"/>
        <v>-2.4759023734885801</v>
      </c>
      <c r="AD2243" s="13">
        <f t="shared" si="827"/>
        <v>-2.3099999999999952</v>
      </c>
      <c r="AE2243" s="3">
        <f t="shared" si="828"/>
        <v>0</v>
      </c>
      <c r="AF2243" s="13">
        <f t="shared" si="841"/>
        <v>5528.6900000000023</v>
      </c>
      <c r="AG2243" s="13">
        <f t="shared" si="838"/>
        <v>2.4759023734885801</v>
      </c>
      <c r="AH2243" s="13">
        <f t="shared" si="842"/>
        <v>2.4759023734885801</v>
      </c>
    </row>
    <row r="2244" spans="1:34" x14ac:dyDescent="0.2">
      <c r="A2244" s="8">
        <f t="shared" si="839"/>
        <v>223400</v>
      </c>
      <c r="B2244" s="9">
        <f t="shared" si="840"/>
        <v>223.4</v>
      </c>
      <c r="C2244" s="13">
        <f>tarifest3(A2244,$A$3,Param!$B$5,Param!$C$5,Param!$D$5,Param!$E$5,Param!$B$6,Param!$C$6,Param!$D$6,Param!$E$6)</f>
        <v>84491</v>
      </c>
      <c r="D2244" s="3">
        <f t="shared" si="829"/>
        <v>37.820501342882721</v>
      </c>
      <c r="E2244" s="3">
        <f>tarifest3grenz(A2244,$A$3,Param!$B$5,Param!$C$5,Param!$D$5,Param!$E$5,Param!$B$6,Param!$C$6,Param!$D$6,Param!$E$6)*100</f>
        <v>42</v>
      </c>
      <c r="F2244" s="13">
        <f>soli3(C2244,$A$3,Param!$J$4,Param!$J$5,Param!$J$6)</f>
        <v>4647</v>
      </c>
      <c r="G2244" s="3">
        <f>soli3grenz(C2244,$A$3,Param!$J$4,Param!$J$5,Param!$J$6)*100</f>
        <v>5.5</v>
      </c>
      <c r="H2244" s="13">
        <f t="shared" si="820"/>
        <v>89138</v>
      </c>
      <c r="I2244" s="3">
        <f t="shared" si="843"/>
        <v>39.900626678603402</v>
      </c>
      <c r="J2244" s="13">
        <f t="shared" si="821"/>
        <v>44.309999999999995</v>
      </c>
      <c r="K2244" s="13">
        <f>tarifest3(A2244,$A$3,Param!$B$10,Param!$C$10,Param!$D$10,Param!$E$10,Param!$B$11,Param!$C$11,Param!$D$11,Param!$E$11)</f>
        <v>88837</v>
      </c>
      <c r="L2244" s="3">
        <f t="shared" si="830"/>
        <v>39.765890778871977</v>
      </c>
      <c r="M2244" s="3">
        <f>tarifest3grenz(A2244,$A$3,Param!$B$10,Param!$C$10,Param!$D$10,Param!$E$10,Param!$B$11,Param!$C$11,Param!$D$11,Param!$E$11)*100</f>
        <v>42</v>
      </c>
      <c r="N2244" s="3">
        <f t="shared" si="831"/>
        <v>74437</v>
      </c>
      <c r="O2244" s="3">
        <f t="shared" si="832"/>
        <v>33.320053715308859</v>
      </c>
      <c r="P2244" s="13">
        <f t="shared" si="822"/>
        <v>156380</v>
      </c>
      <c r="Q2244" s="13">
        <f t="shared" si="833"/>
        <v>0</v>
      </c>
      <c r="R2244" s="13">
        <f>tarifest3(A2244-$K$3,$A$3,Param!$B$10,Param!$C$10,Param!$D$10,Param!$E$10,Param!$B$11,Param!$C$11,Param!$D$11,Param!$E$11)</f>
        <v>80197</v>
      </c>
      <c r="S2244" s="3">
        <f t="shared" si="834"/>
        <v>35.898388540734111</v>
      </c>
      <c r="T2244" s="3">
        <f>IF(A2244&lt;$K$3,$K$2,tarifest3grenz(A2244-$K$3,$A$3,Param!$B$10,Param!$C$10,Param!$D$10,Param!$E$10,Param!$B$11,Param!$C$11,Param!$D$11,Param!$E$11))*100</f>
        <v>42</v>
      </c>
      <c r="U2244" s="3">
        <f>MAX(K2244-tarifest3($K$3,$A$3,Param!$B$10,Param!$C$10,Param!$D$10,Param!$E$10,Param!$B$11,Param!$C$11,Param!$D$11,Param!$E$11),0)</f>
        <v>83607</v>
      </c>
      <c r="V2244" s="3">
        <f t="shared" si="835"/>
        <v>37.424798567591765</v>
      </c>
      <c r="W2244" s="3">
        <f t="shared" si="836"/>
        <v>42</v>
      </c>
      <c r="X2244" s="3">
        <f>soli3grenz(K2244,$A$3,Param!$J$9,Param!$J$10,Param!$J$11)*100</f>
        <v>5.5</v>
      </c>
      <c r="Y2244" s="13">
        <f t="shared" si="823"/>
        <v>83607</v>
      </c>
      <c r="Z2244" s="3">
        <f t="shared" si="837"/>
        <v>37.424798567591765</v>
      </c>
      <c r="AA2244" s="13">
        <f t="shared" si="824"/>
        <v>42</v>
      </c>
      <c r="AB2244" s="13">
        <f t="shared" si="825"/>
        <v>-5531</v>
      </c>
      <c r="AC2244" s="13">
        <f t="shared" si="826"/>
        <v>-2.4758281110116371</v>
      </c>
      <c r="AD2244" s="13">
        <f t="shared" si="827"/>
        <v>-2.3099999999999952</v>
      </c>
      <c r="AE2244" s="3">
        <f t="shared" si="828"/>
        <v>0</v>
      </c>
      <c r="AF2244" s="13">
        <f t="shared" si="841"/>
        <v>5531</v>
      </c>
      <c r="AG2244" s="13">
        <f t="shared" si="838"/>
        <v>2.4758281110116371</v>
      </c>
      <c r="AH2244" s="13">
        <f t="shared" si="842"/>
        <v>2.4758281110116371</v>
      </c>
    </row>
    <row r="2245" spans="1:34" x14ac:dyDescent="0.2">
      <c r="A2245" s="8">
        <f t="shared" si="839"/>
        <v>223500</v>
      </c>
      <c r="B2245" s="9">
        <f t="shared" si="840"/>
        <v>223.5</v>
      </c>
      <c r="C2245" s="13">
        <f>tarifest3(A2245,$A$3,Param!$B$5,Param!$C$5,Param!$D$5,Param!$E$5,Param!$B$6,Param!$C$6,Param!$D$6,Param!$E$6)</f>
        <v>84533</v>
      </c>
      <c r="D2245" s="3">
        <f t="shared" si="829"/>
        <v>37.822371364653243</v>
      </c>
      <c r="E2245" s="3">
        <f>tarifest3grenz(A2245,$A$3,Param!$B$5,Param!$C$5,Param!$D$5,Param!$E$5,Param!$B$6,Param!$C$6,Param!$D$6,Param!$E$6)*100</f>
        <v>42</v>
      </c>
      <c r="F2245" s="13">
        <f>soli3(C2245,$A$3,Param!$J$4,Param!$J$5,Param!$J$6)</f>
        <v>4649.3100000000004</v>
      </c>
      <c r="G2245" s="3">
        <f>soli3grenz(C2245,$A$3,Param!$J$4,Param!$J$5,Param!$J$6)*100</f>
        <v>5.5</v>
      </c>
      <c r="H2245" s="13">
        <f t="shared" si="820"/>
        <v>89182.31</v>
      </c>
      <c r="I2245" s="3">
        <f t="shared" si="843"/>
        <v>39.902599552572703</v>
      </c>
      <c r="J2245" s="13">
        <f t="shared" si="821"/>
        <v>44.309999999999995</v>
      </c>
      <c r="K2245" s="13">
        <f>tarifest3(A2245,$A$3,Param!$B$10,Param!$C$10,Param!$D$10,Param!$E$10,Param!$B$11,Param!$C$11,Param!$D$11,Param!$E$11)</f>
        <v>88879</v>
      </c>
      <c r="L2245" s="3">
        <f t="shared" si="830"/>
        <v>39.7668903803132</v>
      </c>
      <c r="M2245" s="3">
        <f>tarifest3grenz(A2245,$A$3,Param!$B$10,Param!$C$10,Param!$D$10,Param!$E$10,Param!$B$11,Param!$C$11,Param!$D$11,Param!$E$11)*100</f>
        <v>42</v>
      </c>
      <c r="N2245" s="3">
        <f t="shared" si="831"/>
        <v>74479</v>
      </c>
      <c r="O2245" s="3">
        <f t="shared" si="832"/>
        <v>33.323937360178974</v>
      </c>
      <c r="P2245" s="13">
        <f t="shared" si="822"/>
        <v>156450</v>
      </c>
      <c r="Q2245" s="13">
        <f t="shared" si="833"/>
        <v>0</v>
      </c>
      <c r="R2245" s="13">
        <f>tarifest3(A2245-$K$3,$A$3,Param!$B$10,Param!$C$10,Param!$D$10,Param!$E$10,Param!$B$11,Param!$C$11,Param!$D$11,Param!$E$11)</f>
        <v>80239</v>
      </c>
      <c r="S2245" s="3">
        <f t="shared" si="834"/>
        <v>35.901118568232661</v>
      </c>
      <c r="T2245" s="3">
        <f>IF(A2245&lt;$K$3,$K$2,tarifest3grenz(A2245-$K$3,$A$3,Param!$B$10,Param!$C$10,Param!$D$10,Param!$E$10,Param!$B$11,Param!$C$11,Param!$D$11,Param!$E$11))*100</f>
        <v>42</v>
      </c>
      <c r="U2245" s="3">
        <f>MAX(K2245-tarifest3($K$3,$A$3,Param!$B$10,Param!$C$10,Param!$D$10,Param!$E$10,Param!$B$11,Param!$C$11,Param!$D$11,Param!$E$11),0)</f>
        <v>83649</v>
      </c>
      <c r="V2245" s="3">
        <f t="shared" si="835"/>
        <v>37.426845637583895</v>
      </c>
      <c r="W2245" s="3">
        <f t="shared" si="836"/>
        <v>42</v>
      </c>
      <c r="X2245" s="3">
        <f>soli3grenz(K2245,$A$3,Param!$J$9,Param!$J$10,Param!$J$11)*100</f>
        <v>5.5</v>
      </c>
      <c r="Y2245" s="13">
        <f t="shared" si="823"/>
        <v>83649</v>
      </c>
      <c r="Z2245" s="3">
        <f t="shared" si="837"/>
        <v>37.426845637583895</v>
      </c>
      <c r="AA2245" s="13">
        <f t="shared" si="824"/>
        <v>42</v>
      </c>
      <c r="AB2245" s="13">
        <f t="shared" si="825"/>
        <v>-5533.3099999999977</v>
      </c>
      <c r="AC2245" s="13">
        <f t="shared" si="826"/>
        <v>-2.4757539149888075</v>
      </c>
      <c r="AD2245" s="13">
        <f t="shared" si="827"/>
        <v>-2.3099999999999952</v>
      </c>
      <c r="AE2245" s="3">
        <f t="shared" si="828"/>
        <v>0</v>
      </c>
      <c r="AF2245" s="13">
        <f t="shared" si="841"/>
        <v>5533.3099999999977</v>
      </c>
      <c r="AG2245" s="13">
        <f t="shared" si="838"/>
        <v>2.4757539149888075</v>
      </c>
      <c r="AH2245" s="13">
        <f t="shared" si="842"/>
        <v>2.4757539149888075</v>
      </c>
    </row>
    <row r="2246" spans="1:34" x14ac:dyDescent="0.2">
      <c r="A2246" s="8">
        <f t="shared" si="839"/>
        <v>223600</v>
      </c>
      <c r="B2246" s="9">
        <f t="shared" si="840"/>
        <v>223.6</v>
      </c>
      <c r="C2246" s="13">
        <f>tarifest3(A2246,$A$3,Param!$B$5,Param!$C$5,Param!$D$5,Param!$E$5,Param!$B$6,Param!$C$6,Param!$D$6,Param!$E$6)</f>
        <v>84575</v>
      </c>
      <c r="D2246" s="3">
        <f t="shared" si="829"/>
        <v>37.824239713774602</v>
      </c>
      <c r="E2246" s="3">
        <f>tarifest3grenz(A2246,$A$3,Param!$B$5,Param!$C$5,Param!$D$5,Param!$E$5,Param!$B$6,Param!$C$6,Param!$D$6,Param!$E$6)*100</f>
        <v>42</v>
      </c>
      <c r="F2246" s="13">
        <f>soli3(C2246,$A$3,Param!$J$4,Param!$J$5,Param!$J$6)</f>
        <v>4651.62</v>
      </c>
      <c r="G2246" s="3">
        <f>soli3grenz(C2246,$A$3,Param!$J$4,Param!$J$5,Param!$J$6)*100</f>
        <v>5.5</v>
      </c>
      <c r="H2246" s="13">
        <f t="shared" si="820"/>
        <v>89226.62</v>
      </c>
      <c r="I2246" s="3">
        <f t="shared" si="843"/>
        <v>39.904570661896244</v>
      </c>
      <c r="J2246" s="13">
        <f t="shared" si="821"/>
        <v>44.309999999999995</v>
      </c>
      <c r="K2246" s="13">
        <f>tarifest3(A2246,$A$3,Param!$B$10,Param!$C$10,Param!$D$10,Param!$E$10,Param!$B$11,Param!$C$11,Param!$D$11,Param!$E$11)</f>
        <v>88921</v>
      </c>
      <c r="L2246" s="3">
        <f t="shared" si="830"/>
        <v>39.767889087656528</v>
      </c>
      <c r="M2246" s="3">
        <f>tarifest3grenz(A2246,$A$3,Param!$B$10,Param!$C$10,Param!$D$10,Param!$E$10,Param!$B$11,Param!$C$11,Param!$D$11,Param!$E$11)*100</f>
        <v>42</v>
      </c>
      <c r="N2246" s="3">
        <f t="shared" si="831"/>
        <v>74521</v>
      </c>
      <c r="O2246" s="3">
        <f t="shared" si="832"/>
        <v>33.327817531305904</v>
      </c>
      <c r="P2246" s="13">
        <f t="shared" si="822"/>
        <v>156520</v>
      </c>
      <c r="Q2246" s="13">
        <f t="shared" si="833"/>
        <v>0</v>
      </c>
      <c r="R2246" s="13">
        <f>tarifest3(A2246-$K$3,$A$3,Param!$B$10,Param!$C$10,Param!$D$10,Param!$E$10,Param!$B$11,Param!$C$11,Param!$D$11,Param!$E$11)</f>
        <v>80281</v>
      </c>
      <c r="S2246" s="3">
        <f t="shared" si="834"/>
        <v>35.903846153846153</v>
      </c>
      <c r="T2246" s="3">
        <f>IF(A2246&lt;$K$3,$K$2,tarifest3grenz(A2246-$K$3,$A$3,Param!$B$10,Param!$C$10,Param!$D$10,Param!$E$10,Param!$B$11,Param!$C$11,Param!$D$11,Param!$E$11))*100</f>
        <v>42</v>
      </c>
      <c r="U2246" s="3">
        <f>MAX(K2246-tarifest3($K$3,$A$3,Param!$B$10,Param!$C$10,Param!$D$10,Param!$E$10,Param!$B$11,Param!$C$11,Param!$D$11,Param!$E$11),0)</f>
        <v>83691</v>
      </c>
      <c r="V2246" s="3">
        <f t="shared" si="835"/>
        <v>37.428890876565298</v>
      </c>
      <c r="W2246" s="3">
        <f t="shared" si="836"/>
        <v>42</v>
      </c>
      <c r="X2246" s="3">
        <f>soli3grenz(K2246,$A$3,Param!$J$9,Param!$J$10,Param!$J$11)*100</f>
        <v>5.5</v>
      </c>
      <c r="Y2246" s="13">
        <f t="shared" si="823"/>
        <v>83691</v>
      </c>
      <c r="Z2246" s="3">
        <f t="shared" si="837"/>
        <v>37.428890876565298</v>
      </c>
      <c r="AA2246" s="13">
        <f t="shared" si="824"/>
        <v>42</v>
      </c>
      <c r="AB2246" s="13">
        <f t="shared" si="825"/>
        <v>-5535.6199999999953</v>
      </c>
      <c r="AC2246" s="13">
        <f t="shared" si="826"/>
        <v>-2.4756797853309465</v>
      </c>
      <c r="AD2246" s="13">
        <f t="shared" si="827"/>
        <v>-2.3099999999999952</v>
      </c>
      <c r="AE2246" s="3">
        <f t="shared" si="828"/>
        <v>0</v>
      </c>
      <c r="AF2246" s="13">
        <f t="shared" si="841"/>
        <v>5535.6199999999953</v>
      </c>
      <c r="AG2246" s="13">
        <f t="shared" si="838"/>
        <v>2.4756797853309465</v>
      </c>
      <c r="AH2246" s="13">
        <f t="shared" si="842"/>
        <v>2.4756797853309465</v>
      </c>
    </row>
    <row r="2247" spans="1:34" x14ac:dyDescent="0.2">
      <c r="A2247" s="8">
        <f t="shared" si="839"/>
        <v>223700</v>
      </c>
      <c r="B2247" s="9">
        <f t="shared" si="840"/>
        <v>223.7</v>
      </c>
      <c r="C2247" s="13">
        <f>tarifest3(A2247,$A$3,Param!$B$5,Param!$C$5,Param!$D$5,Param!$E$5,Param!$B$6,Param!$C$6,Param!$D$6,Param!$E$6)</f>
        <v>84617</v>
      </c>
      <c r="D2247" s="3">
        <f t="shared" si="829"/>
        <v>37.826106392489947</v>
      </c>
      <c r="E2247" s="3">
        <f>tarifest3grenz(A2247,$A$3,Param!$B$5,Param!$C$5,Param!$D$5,Param!$E$5,Param!$B$6,Param!$C$6,Param!$D$6,Param!$E$6)*100</f>
        <v>42</v>
      </c>
      <c r="F2247" s="13">
        <f>soli3(C2247,$A$3,Param!$J$4,Param!$J$5,Param!$J$6)</f>
        <v>4653.93</v>
      </c>
      <c r="G2247" s="3">
        <f>soli3grenz(C2247,$A$3,Param!$J$4,Param!$J$5,Param!$J$6)*100</f>
        <v>5.5</v>
      </c>
      <c r="H2247" s="13">
        <f t="shared" si="820"/>
        <v>89270.93</v>
      </c>
      <c r="I2247" s="3">
        <f t="shared" si="843"/>
        <v>39.906540008940546</v>
      </c>
      <c r="J2247" s="13">
        <f t="shared" si="821"/>
        <v>44.309999999999995</v>
      </c>
      <c r="K2247" s="13">
        <f>tarifest3(A2247,$A$3,Param!$B$10,Param!$C$10,Param!$D$10,Param!$E$10,Param!$B$11,Param!$C$11,Param!$D$11,Param!$E$11)</f>
        <v>88963</v>
      </c>
      <c r="L2247" s="3">
        <f t="shared" si="830"/>
        <v>39.768886902101031</v>
      </c>
      <c r="M2247" s="3">
        <f>tarifest3grenz(A2247,$A$3,Param!$B$10,Param!$C$10,Param!$D$10,Param!$E$10,Param!$B$11,Param!$C$11,Param!$D$11,Param!$E$11)*100</f>
        <v>42</v>
      </c>
      <c r="N2247" s="3">
        <f t="shared" si="831"/>
        <v>74563</v>
      </c>
      <c r="O2247" s="3">
        <f t="shared" si="832"/>
        <v>33.331694233348237</v>
      </c>
      <c r="P2247" s="13">
        <f t="shared" si="822"/>
        <v>156590</v>
      </c>
      <c r="Q2247" s="13">
        <f t="shared" si="833"/>
        <v>0</v>
      </c>
      <c r="R2247" s="13">
        <f>tarifest3(A2247-$K$3,$A$3,Param!$B$10,Param!$C$10,Param!$D$10,Param!$E$10,Param!$B$11,Param!$C$11,Param!$D$11,Param!$E$11)</f>
        <v>80323</v>
      </c>
      <c r="S2247" s="3">
        <f t="shared" si="834"/>
        <v>35.90657130084935</v>
      </c>
      <c r="T2247" s="3">
        <f>IF(A2247&lt;$K$3,$K$2,tarifest3grenz(A2247-$K$3,$A$3,Param!$B$10,Param!$C$10,Param!$D$10,Param!$E$10,Param!$B$11,Param!$C$11,Param!$D$11,Param!$E$11))*100</f>
        <v>42</v>
      </c>
      <c r="U2247" s="3">
        <f>MAX(K2247-tarifest3($K$3,$A$3,Param!$B$10,Param!$C$10,Param!$D$10,Param!$E$10,Param!$B$11,Param!$C$11,Param!$D$11,Param!$E$11),0)</f>
        <v>83733</v>
      </c>
      <c r="V2247" s="3">
        <f t="shared" si="835"/>
        <v>37.430934286991508</v>
      </c>
      <c r="W2247" s="3">
        <f t="shared" si="836"/>
        <v>42</v>
      </c>
      <c r="X2247" s="3">
        <f>soli3grenz(K2247,$A$3,Param!$J$9,Param!$J$10,Param!$J$11)*100</f>
        <v>5.5</v>
      </c>
      <c r="Y2247" s="13">
        <f t="shared" si="823"/>
        <v>83733</v>
      </c>
      <c r="Z2247" s="3">
        <f t="shared" si="837"/>
        <v>37.430934286991508</v>
      </c>
      <c r="AA2247" s="13">
        <f t="shared" si="824"/>
        <v>42</v>
      </c>
      <c r="AB2247" s="13">
        <f t="shared" si="825"/>
        <v>-5537.929999999993</v>
      </c>
      <c r="AC2247" s="13">
        <f t="shared" si="826"/>
        <v>-2.4756057219490373</v>
      </c>
      <c r="AD2247" s="13">
        <f t="shared" si="827"/>
        <v>-2.3099999999999952</v>
      </c>
      <c r="AE2247" s="3">
        <f t="shared" si="828"/>
        <v>0</v>
      </c>
      <c r="AF2247" s="13">
        <f t="shared" si="841"/>
        <v>5537.929999999993</v>
      </c>
      <c r="AG2247" s="13">
        <f t="shared" si="838"/>
        <v>2.4756057219490373</v>
      </c>
      <c r="AH2247" s="13">
        <f t="shared" si="842"/>
        <v>2.4756057219490373</v>
      </c>
    </row>
    <row r="2248" spans="1:34" x14ac:dyDescent="0.2">
      <c r="A2248" s="8">
        <f t="shared" si="839"/>
        <v>223800</v>
      </c>
      <c r="B2248" s="9">
        <f t="shared" si="840"/>
        <v>223.8</v>
      </c>
      <c r="C2248" s="13">
        <f>tarifest3(A2248,$A$3,Param!$B$5,Param!$C$5,Param!$D$5,Param!$E$5,Param!$B$6,Param!$C$6,Param!$D$6,Param!$E$6)</f>
        <v>84659</v>
      </c>
      <c r="D2248" s="3">
        <f t="shared" si="829"/>
        <v>37.827971403038433</v>
      </c>
      <c r="E2248" s="3">
        <f>tarifest3grenz(A2248,$A$3,Param!$B$5,Param!$C$5,Param!$D$5,Param!$E$5,Param!$B$6,Param!$C$6,Param!$D$6,Param!$E$6)*100</f>
        <v>42</v>
      </c>
      <c r="F2248" s="13">
        <f>soli3(C2248,$A$3,Param!$J$4,Param!$J$5,Param!$J$6)</f>
        <v>4656.24</v>
      </c>
      <c r="G2248" s="3">
        <f>soli3grenz(C2248,$A$3,Param!$J$4,Param!$J$5,Param!$J$6)*100</f>
        <v>5.5</v>
      </c>
      <c r="H2248" s="13">
        <f t="shared" si="820"/>
        <v>89315.24</v>
      </c>
      <c r="I2248" s="3">
        <f t="shared" si="843"/>
        <v>39.908507596067921</v>
      </c>
      <c r="J2248" s="13">
        <f t="shared" si="821"/>
        <v>44.309999999999995</v>
      </c>
      <c r="K2248" s="13">
        <f>tarifest3(A2248,$A$3,Param!$B$10,Param!$C$10,Param!$D$10,Param!$E$10,Param!$B$11,Param!$C$11,Param!$D$11,Param!$E$11)</f>
        <v>89005</v>
      </c>
      <c r="L2248" s="3">
        <f t="shared" si="830"/>
        <v>39.76988382484361</v>
      </c>
      <c r="M2248" s="3">
        <f>tarifest3grenz(A2248,$A$3,Param!$B$10,Param!$C$10,Param!$D$10,Param!$E$10,Param!$B$11,Param!$C$11,Param!$D$11,Param!$E$11)*100</f>
        <v>42</v>
      </c>
      <c r="N2248" s="3">
        <f t="shared" si="831"/>
        <v>74605</v>
      </c>
      <c r="O2248" s="3">
        <f t="shared" si="832"/>
        <v>33.335567470956214</v>
      </c>
      <c r="P2248" s="13">
        <f t="shared" si="822"/>
        <v>156660</v>
      </c>
      <c r="Q2248" s="13">
        <f t="shared" si="833"/>
        <v>0</v>
      </c>
      <c r="R2248" s="13">
        <f>tarifest3(A2248-$K$3,$A$3,Param!$B$10,Param!$C$10,Param!$D$10,Param!$E$10,Param!$B$11,Param!$C$11,Param!$D$11,Param!$E$11)</f>
        <v>80365</v>
      </c>
      <c r="S2248" s="3">
        <f t="shared" si="834"/>
        <v>35.909294012511175</v>
      </c>
      <c r="T2248" s="3">
        <f>IF(A2248&lt;$K$3,$K$2,tarifest3grenz(A2248-$K$3,$A$3,Param!$B$10,Param!$C$10,Param!$D$10,Param!$E$10,Param!$B$11,Param!$C$11,Param!$D$11,Param!$E$11))*100</f>
        <v>42</v>
      </c>
      <c r="U2248" s="3">
        <f>MAX(K2248-tarifest3($K$3,$A$3,Param!$B$10,Param!$C$10,Param!$D$10,Param!$E$10,Param!$B$11,Param!$C$11,Param!$D$11,Param!$E$11),0)</f>
        <v>83775</v>
      </c>
      <c r="V2248" s="3">
        <f t="shared" si="835"/>
        <v>37.432975871313673</v>
      </c>
      <c r="W2248" s="3">
        <f t="shared" si="836"/>
        <v>42</v>
      </c>
      <c r="X2248" s="3">
        <f>soli3grenz(K2248,$A$3,Param!$J$9,Param!$J$10,Param!$J$11)*100</f>
        <v>5.5</v>
      </c>
      <c r="Y2248" s="13">
        <f t="shared" si="823"/>
        <v>83775</v>
      </c>
      <c r="Z2248" s="3">
        <f t="shared" si="837"/>
        <v>37.432975871313673</v>
      </c>
      <c r="AA2248" s="13">
        <f t="shared" si="824"/>
        <v>42</v>
      </c>
      <c r="AB2248" s="13">
        <f t="shared" si="825"/>
        <v>-5540.2400000000052</v>
      </c>
      <c r="AC2248" s="13">
        <f t="shared" si="826"/>
        <v>-2.4755317247542479</v>
      </c>
      <c r="AD2248" s="13">
        <f t="shared" si="827"/>
        <v>-2.3099999999999952</v>
      </c>
      <c r="AE2248" s="3">
        <f t="shared" si="828"/>
        <v>0</v>
      </c>
      <c r="AF2248" s="13">
        <f t="shared" si="841"/>
        <v>5540.2400000000052</v>
      </c>
      <c r="AG2248" s="13">
        <f t="shared" si="838"/>
        <v>2.4755317247542479</v>
      </c>
      <c r="AH2248" s="13">
        <f t="shared" si="842"/>
        <v>2.4755317247542479</v>
      </c>
    </row>
    <row r="2249" spans="1:34" x14ac:dyDescent="0.2">
      <c r="A2249" s="8">
        <f t="shared" si="839"/>
        <v>223900</v>
      </c>
      <c r="B2249" s="9">
        <f t="shared" si="840"/>
        <v>223.9</v>
      </c>
      <c r="C2249" s="13">
        <f>tarifest3(A2249,$A$3,Param!$B$5,Param!$C$5,Param!$D$5,Param!$E$5,Param!$B$6,Param!$C$6,Param!$D$6,Param!$E$6)</f>
        <v>84701</v>
      </c>
      <c r="D2249" s="3">
        <f t="shared" si="829"/>
        <v>37.829834747655205</v>
      </c>
      <c r="E2249" s="3">
        <f>tarifest3grenz(A2249,$A$3,Param!$B$5,Param!$C$5,Param!$D$5,Param!$E$5,Param!$B$6,Param!$C$6,Param!$D$6,Param!$E$6)*100</f>
        <v>42</v>
      </c>
      <c r="F2249" s="13">
        <f>soli3(C2249,$A$3,Param!$J$4,Param!$J$5,Param!$J$6)</f>
        <v>4658.55</v>
      </c>
      <c r="G2249" s="3">
        <f>soli3grenz(C2249,$A$3,Param!$J$4,Param!$J$5,Param!$J$6)*100</f>
        <v>5.5</v>
      </c>
      <c r="H2249" s="13">
        <f t="shared" si="820"/>
        <v>89359.55</v>
      </c>
      <c r="I2249" s="3">
        <f t="shared" si="843"/>
        <v>39.910473425636447</v>
      </c>
      <c r="J2249" s="13">
        <f t="shared" si="821"/>
        <v>44.309999999999995</v>
      </c>
      <c r="K2249" s="13">
        <f>tarifest3(A2249,$A$3,Param!$B$10,Param!$C$10,Param!$D$10,Param!$E$10,Param!$B$11,Param!$C$11,Param!$D$11,Param!$E$11)</f>
        <v>89047</v>
      </c>
      <c r="L2249" s="3">
        <f t="shared" si="830"/>
        <v>39.770879857079052</v>
      </c>
      <c r="M2249" s="3">
        <f>tarifest3grenz(A2249,$A$3,Param!$B$10,Param!$C$10,Param!$D$10,Param!$E$10,Param!$B$11,Param!$C$11,Param!$D$11,Param!$E$11)*100</f>
        <v>42</v>
      </c>
      <c r="N2249" s="3">
        <f t="shared" si="831"/>
        <v>74647</v>
      </c>
      <c r="O2249" s="3">
        <f t="shared" si="832"/>
        <v>33.339437248771773</v>
      </c>
      <c r="P2249" s="13">
        <f t="shared" si="822"/>
        <v>156730</v>
      </c>
      <c r="Q2249" s="13">
        <f t="shared" si="833"/>
        <v>0</v>
      </c>
      <c r="R2249" s="13">
        <f>tarifest3(A2249-$K$3,$A$3,Param!$B$10,Param!$C$10,Param!$D$10,Param!$E$10,Param!$B$11,Param!$C$11,Param!$D$11,Param!$E$11)</f>
        <v>80407</v>
      </c>
      <c r="S2249" s="3">
        <f t="shared" si="834"/>
        <v>35.912014292094682</v>
      </c>
      <c r="T2249" s="3">
        <f>IF(A2249&lt;$K$3,$K$2,tarifest3grenz(A2249-$K$3,$A$3,Param!$B$10,Param!$C$10,Param!$D$10,Param!$E$10,Param!$B$11,Param!$C$11,Param!$D$11,Param!$E$11))*100</f>
        <v>42</v>
      </c>
      <c r="U2249" s="3">
        <f>MAX(K2249-tarifest3($K$3,$A$3,Param!$B$10,Param!$C$10,Param!$D$10,Param!$E$10,Param!$B$11,Param!$C$11,Param!$D$11,Param!$E$11),0)</f>
        <v>83817</v>
      </c>
      <c r="V2249" s="3">
        <f t="shared" si="835"/>
        <v>37.435015631978565</v>
      </c>
      <c r="W2249" s="3">
        <f t="shared" si="836"/>
        <v>42</v>
      </c>
      <c r="X2249" s="3">
        <f>soli3grenz(K2249,$A$3,Param!$J$9,Param!$J$10,Param!$J$11)*100</f>
        <v>5.5</v>
      </c>
      <c r="Y2249" s="13">
        <f t="shared" si="823"/>
        <v>83817</v>
      </c>
      <c r="Z2249" s="3">
        <f t="shared" si="837"/>
        <v>37.435015631978565</v>
      </c>
      <c r="AA2249" s="13">
        <f t="shared" si="824"/>
        <v>42</v>
      </c>
      <c r="AB2249" s="13">
        <f t="shared" si="825"/>
        <v>-5542.5500000000029</v>
      </c>
      <c r="AC2249" s="13">
        <f t="shared" si="826"/>
        <v>-2.4754577936578812</v>
      </c>
      <c r="AD2249" s="13">
        <f t="shared" si="827"/>
        <v>-2.3099999999999952</v>
      </c>
      <c r="AE2249" s="3">
        <f t="shared" si="828"/>
        <v>0</v>
      </c>
      <c r="AF2249" s="13">
        <f t="shared" si="841"/>
        <v>5542.5500000000029</v>
      </c>
      <c r="AG2249" s="13">
        <f t="shared" si="838"/>
        <v>2.4754577936578812</v>
      </c>
      <c r="AH2249" s="13">
        <f t="shared" si="842"/>
        <v>2.4754577936578812</v>
      </c>
    </row>
    <row r="2250" spans="1:34" x14ac:dyDescent="0.2">
      <c r="A2250" s="8">
        <f t="shared" si="839"/>
        <v>224000</v>
      </c>
      <c r="B2250" s="9">
        <f t="shared" si="840"/>
        <v>224</v>
      </c>
      <c r="C2250" s="13">
        <f>tarifest3(A2250,$A$3,Param!$B$5,Param!$C$5,Param!$D$5,Param!$E$5,Param!$B$6,Param!$C$6,Param!$D$6,Param!$E$6)</f>
        <v>84743</v>
      </c>
      <c r="D2250" s="3">
        <f t="shared" si="829"/>
        <v>37.831696428571426</v>
      </c>
      <c r="E2250" s="3">
        <f>tarifest3grenz(A2250,$A$3,Param!$B$5,Param!$C$5,Param!$D$5,Param!$E$5,Param!$B$6,Param!$C$6,Param!$D$6,Param!$E$6)*100</f>
        <v>42</v>
      </c>
      <c r="F2250" s="13">
        <f>soli3(C2250,$A$3,Param!$J$4,Param!$J$5,Param!$J$6)</f>
        <v>4660.8599999999997</v>
      </c>
      <c r="G2250" s="3">
        <f>soli3grenz(C2250,$A$3,Param!$J$4,Param!$J$5,Param!$J$6)*100</f>
        <v>5.5</v>
      </c>
      <c r="H2250" s="13">
        <f t="shared" ref="H2250:H2313" si="844">+C2250+F2250</f>
        <v>89403.86</v>
      </c>
      <c r="I2250" s="3">
        <f t="shared" si="843"/>
        <v>39.912437499999996</v>
      </c>
      <c r="J2250" s="13">
        <f t="shared" ref="J2250:J2313" si="845">+E2250*(1+G2250/100)</f>
        <v>44.309999999999995</v>
      </c>
      <c r="K2250" s="13">
        <f>tarifest3(A2250,$A$3,Param!$B$10,Param!$C$10,Param!$D$10,Param!$E$10,Param!$B$11,Param!$C$11,Param!$D$11,Param!$E$11)</f>
        <v>89089</v>
      </c>
      <c r="L2250" s="3">
        <f t="shared" si="830"/>
        <v>39.771875000000001</v>
      </c>
      <c r="M2250" s="3">
        <f>tarifest3grenz(A2250,$A$3,Param!$B$10,Param!$C$10,Param!$D$10,Param!$E$10,Param!$B$11,Param!$C$11,Param!$D$11,Param!$E$11)*100</f>
        <v>42</v>
      </c>
      <c r="N2250" s="3">
        <f t="shared" si="831"/>
        <v>74689</v>
      </c>
      <c r="O2250" s="3">
        <f t="shared" si="832"/>
        <v>33.343303571428571</v>
      </c>
      <c r="P2250" s="13">
        <f t="shared" ref="P2250:P2313" si="846">+A2250*$K$2</f>
        <v>156800</v>
      </c>
      <c r="Q2250" s="13">
        <f t="shared" si="833"/>
        <v>0</v>
      </c>
      <c r="R2250" s="13">
        <f>tarifest3(A2250-$K$3,$A$3,Param!$B$10,Param!$C$10,Param!$D$10,Param!$E$10,Param!$B$11,Param!$C$11,Param!$D$11,Param!$E$11)</f>
        <v>80449</v>
      </c>
      <c r="S2250" s="3">
        <f t="shared" si="834"/>
        <v>35.91473214285714</v>
      </c>
      <c r="T2250" s="3">
        <f>IF(A2250&lt;$K$3,$K$2,tarifest3grenz(A2250-$K$3,$A$3,Param!$B$10,Param!$C$10,Param!$D$10,Param!$E$10,Param!$B$11,Param!$C$11,Param!$D$11,Param!$E$11))*100</f>
        <v>42</v>
      </c>
      <c r="U2250" s="3">
        <f>MAX(K2250-tarifest3($K$3,$A$3,Param!$B$10,Param!$C$10,Param!$D$10,Param!$E$10,Param!$B$11,Param!$C$11,Param!$D$11,Param!$E$11),0)</f>
        <v>83859</v>
      </c>
      <c r="V2250" s="3">
        <f t="shared" si="835"/>
        <v>37.437053571428571</v>
      </c>
      <c r="W2250" s="3">
        <f t="shared" si="836"/>
        <v>42</v>
      </c>
      <c r="X2250" s="3">
        <f>soli3grenz(K2250,$A$3,Param!$J$9,Param!$J$10,Param!$J$11)*100</f>
        <v>5.5</v>
      </c>
      <c r="Y2250" s="13">
        <f t="shared" ref="Y2250:Y2313" si="847">IF($Y$4=0,N2250,IF($Y$4=1,Q2250+R2250,IF($Y$4=2,Q2250+U2250)))</f>
        <v>83859</v>
      </c>
      <c r="Z2250" s="3">
        <f t="shared" si="837"/>
        <v>37.437053571428571</v>
      </c>
      <c r="AA2250" s="13">
        <f t="shared" ref="AA2250:AA2313" si="848">IF($Y$4=0,M2250,IF($Y$4=1,T2250,IF($Y$4=2,W2250)))</f>
        <v>42</v>
      </c>
      <c r="AB2250" s="13">
        <f t="shared" ref="AB2250:AB2313" si="849">+Y2250-H2250</f>
        <v>-5544.8600000000006</v>
      </c>
      <c r="AC2250" s="13">
        <f t="shared" ref="AC2250:AC2313" si="850">+Z2250-I2250</f>
        <v>-2.475383928571425</v>
      </c>
      <c r="AD2250" s="13">
        <f t="shared" ref="AD2250:AD2313" si="851">+AA2250-J2250</f>
        <v>-2.3099999999999952</v>
      </c>
      <c r="AE2250" s="3">
        <f t="shared" ref="AE2250:AE2313" si="852">+M2250-E2250</f>
        <v>0</v>
      </c>
      <c r="AF2250" s="13">
        <f t="shared" si="841"/>
        <v>5544.8600000000006</v>
      </c>
      <c r="AG2250" s="13">
        <f t="shared" si="838"/>
        <v>2.475383928571425</v>
      </c>
      <c r="AH2250" s="13">
        <f t="shared" si="842"/>
        <v>2.475383928571425</v>
      </c>
    </row>
    <row r="2251" spans="1:34" x14ac:dyDescent="0.2">
      <c r="A2251" s="8">
        <f t="shared" si="839"/>
        <v>224100</v>
      </c>
      <c r="B2251" s="9">
        <f t="shared" si="840"/>
        <v>224.1</v>
      </c>
      <c r="C2251" s="13">
        <f>tarifest3(A2251,$A$3,Param!$B$5,Param!$C$5,Param!$D$5,Param!$E$5,Param!$B$6,Param!$C$6,Param!$D$6,Param!$E$6)</f>
        <v>84785</v>
      </c>
      <c r="D2251" s="3">
        <f t="shared" ref="D2251:D2314" si="853">IF($A2251=0,0,C2251/$A2251*100)</f>
        <v>37.833556448014278</v>
      </c>
      <c r="E2251" s="3">
        <f>tarifest3grenz(A2251,$A$3,Param!$B$5,Param!$C$5,Param!$D$5,Param!$E$5,Param!$B$6,Param!$C$6,Param!$D$6,Param!$E$6)*100</f>
        <v>42</v>
      </c>
      <c r="F2251" s="13">
        <f>soli3(C2251,$A$3,Param!$J$4,Param!$J$5,Param!$J$6)</f>
        <v>4663.17</v>
      </c>
      <c r="G2251" s="3">
        <f>soli3grenz(C2251,$A$3,Param!$J$4,Param!$J$5,Param!$J$6)*100</f>
        <v>5.5</v>
      </c>
      <c r="H2251" s="13">
        <f t="shared" si="844"/>
        <v>89448.17</v>
      </c>
      <c r="I2251" s="3">
        <f t="shared" si="843"/>
        <v>39.914399821508255</v>
      </c>
      <c r="J2251" s="13">
        <f t="shared" si="845"/>
        <v>44.309999999999995</v>
      </c>
      <c r="K2251" s="13">
        <f>tarifest3(A2251,$A$3,Param!$B$10,Param!$C$10,Param!$D$10,Param!$E$10,Param!$B$11,Param!$C$11,Param!$D$11,Param!$E$11)</f>
        <v>89131</v>
      </c>
      <c r="L2251" s="3">
        <f t="shared" ref="L2251:L2314" si="854">IF($A2251=0,0,K2251/$A2251*100)</f>
        <v>39.772869254796966</v>
      </c>
      <c r="M2251" s="3">
        <f>tarifest3grenz(A2251,$A$3,Param!$B$10,Param!$C$10,Param!$D$10,Param!$E$10,Param!$B$11,Param!$C$11,Param!$D$11,Param!$E$11)*100</f>
        <v>42</v>
      </c>
      <c r="N2251" s="3">
        <f t="shared" ref="N2251:N2314" si="855">+K2251-$K$1</f>
        <v>74731</v>
      </c>
      <c r="O2251" s="3">
        <f t="shared" ref="O2251:O2314" si="856">IF($A2251=0,0,N2251/$A2251*100)</f>
        <v>33.347166443551984</v>
      </c>
      <c r="P2251" s="13">
        <f t="shared" si="846"/>
        <v>156870</v>
      </c>
      <c r="Q2251" s="13">
        <f t="shared" ref="Q2251:Q2314" si="857">MIN(P2251-$K$1,0)</f>
        <v>0</v>
      </c>
      <c r="R2251" s="13">
        <f>tarifest3(A2251-$K$3,$A$3,Param!$B$10,Param!$C$10,Param!$D$10,Param!$E$10,Param!$B$11,Param!$C$11,Param!$D$11,Param!$E$11)</f>
        <v>80491</v>
      </c>
      <c r="S2251" s="3">
        <f t="shared" ref="S2251:S2314" si="858">IF($A2251=0,0,(Q2251+R2251)/$A2251*100)</f>
        <v>35.91744756804998</v>
      </c>
      <c r="T2251" s="3">
        <f>IF(A2251&lt;$K$3,$K$2,tarifest3grenz(A2251-$K$3,$A$3,Param!$B$10,Param!$C$10,Param!$D$10,Param!$E$10,Param!$B$11,Param!$C$11,Param!$D$11,Param!$E$11))*100</f>
        <v>42</v>
      </c>
      <c r="U2251" s="3">
        <f>MAX(K2251-tarifest3($K$3,$A$3,Param!$B$10,Param!$C$10,Param!$D$10,Param!$E$10,Param!$B$11,Param!$C$11,Param!$D$11,Param!$E$11),0)</f>
        <v>83901</v>
      </c>
      <c r="V2251" s="3">
        <f t="shared" ref="V2251:V2314" si="859">IF($A2251=0,0,(Q2251+U2251)/$A2251*100)</f>
        <v>37.439089692101739</v>
      </c>
      <c r="W2251" s="3">
        <f t="shared" ref="W2251:W2314" si="860">IF(A2251&lt;$K$3,$K$2*100,M2251)</f>
        <v>42</v>
      </c>
      <c r="X2251" s="3">
        <f>soli3grenz(K2251,$A$3,Param!$J$9,Param!$J$10,Param!$J$11)*100</f>
        <v>5.5</v>
      </c>
      <c r="Y2251" s="13">
        <f t="shared" si="847"/>
        <v>83901</v>
      </c>
      <c r="Z2251" s="3">
        <f t="shared" ref="Z2251:Z2314" si="861">IF($A2251=0,0,Y2251/$A2251*100)</f>
        <v>37.439089692101739</v>
      </c>
      <c r="AA2251" s="13">
        <f t="shared" si="848"/>
        <v>42</v>
      </c>
      <c r="AB2251" s="13">
        <f t="shared" si="849"/>
        <v>-5547.1699999999983</v>
      </c>
      <c r="AC2251" s="13">
        <f t="shared" si="850"/>
        <v>-2.4753101294065161</v>
      </c>
      <c r="AD2251" s="13">
        <f t="shared" si="851"/>
        <v>-2.3099999999999952</v>
      </c>
      <c r="AE2251" s="3">
        <f t="shared" si="852"/>
        <v>0</v>
      </c>
      <c r="AF2251" s="13">
        <f t="shared" si="841"/>
        <v>5547.1699999999983</v>
      </c>
      <c r="AG2251" s="13">
        <f t="shared" ref="AG2251:AG2314" si="862">-AC2251</f>
        <v>2.4753101294065161</v>
      </c>
      <c r="AH2251" s="13">
        <f t="shared" si="842"/>
        <v>2.4753101294065161</v>
      </c>
    </row>
    <row r="2252" spans="1:34" x14ac:dyDescent="0.2">
      <c r="A2252" s="8">
        <f t="shared" ref="A2252:A2315" si="863">+A2251+100</f>
        <v>224200</v>
      </c>
      <c r="B2252" s="9">
        <f t="shared" si="840"/>
        <v>224.2</v>
      </c>
      <c r="C2252" s="13">
        <f>tarifest3(A2252,$A$3,Param!$B$5,Param!$C$5,Param!$D$5,Param!$E$5,Param!$B$6,Param!$C$6,Param!$D$6,Param!$E$6)</f>
        <v>84827</v>
      </c>
      <c r="D2252" s="3">
        <f t="shared" si="853"/>
        <v>37.835414808206956</v>
      </c>
      <c r="E2252" s="3">
        <f>tarifest3grenz(A2252,$A$3,Param!$B$5,Param!$C$5,Param!$D$5,Param!$E$5,Param!$B$6,Param!$C$6,Param!$D$6,Param!$E$6)*100</f>
        <v>42</v>
      </c>
      <c r="F2252" s="13">
        <f>soli3(C2252,$A$3,Param!$J$4,Param!$J$5,Param!$J$6)</f>
        <v>4665.4799999999996</v>
      </c>
      <c r="G2252" s="3">
        <f>soli3grenz(C2252,$A$3,Param!$J$4,Param!$J$5,Param!$J$6)*100</f>
        <v>5.5</v>
      </c>
      <c r="H2252" s="13">
        <f t="shared" si="844"/>
        <v>89492.479999999996</v>
      </c>
      <c r="I2252" s="3">
        <f t="shared" si="843"/>
        <v>39.916360392506689</v>
      </c>
      <c r="J2252" s="13">
        <f t="shared" si="845"/>
        <v>44.309999999999995</v>
      </c>
      <c r="K2252" s="13">
        <f>tarifest3(A2252,$A$3,Param!$B$10,Param!$C$10,Param!$D$10,Param!$E$10,Param!$B$11,Param!$C$11,Param!$D$11,Param!$E$11)</f>
        <v>89173</v>
      </c>
      <c r="L2252" s="3">
        <f t="shared" si="854"/>
        <v>39.773862622658342</v>
      </c>
      <c r="M2252" s="3">
        <f>tarifest3grenz(A2252,$A$3,Param!$B$10,Param!$C$10,Param!$D$10,Param!$E$10,Param!$B$11,Param!$C$11,Param!$D$11,Param!$E$11)*100</f>
        <v>42</v>
      </c>
      <c r="N2252" s="3">
        <f t="shared" si="855"/>
        <v>74773</v>
      </c>
      <c r="O2252" s="3">
        <f t="shared" si="856"/>
        <v>33.351025869759141</v>
      </c>
      <c r="P2252" s="13">
        <f t="shared" si="846"/>
        <v>156940</v>
      </c>
      <c r="Q2252" s="13">
        <f t="shared" si="857"/>
        <v>0</v>
      </c>
      <c r="R2252" s="13">
        <f>tarifest3(A2252-$K$3,$A$3,Param!$B$10,Param!$C$10,Param!$D$10,Param!$E$10,Param!$B$11,Param!$C$11,Param!$D$11,Param!$E$11)</f>
        <v>80533</v>
      </c>
      <c r="S2252" s="3">
        <f t="shared" si="858"/>
        <v>35.920160570918824</v>
      </c>
      <c r="T2252" s="3">
        <f>IF(A2252&lt;$K$3,$K$2,tarifest3grenz(A2252-$K$3,$A$3,Param!$B$10,Param!$C$10,Param!$D$10,Param!$E$10,Param!$B$11,Param!$C$11,Param!$D$11,Param!$E$11))*100</f>
        <v>42</v>
      </c>
      <c r="U2252" s="3">
        <f>MAX(K2252-tarifest3($K$3,$A$3,Param!$B$10,Param!$C$10,Param!$D$10,Param!$E$10,Param!$B$11,Param!$C$11,Param!$D$11,Param!$E$11),0)</f>
        <v>83943</v>
      </c>
      <c r="V2252" s="3">
        <f t="shared" si="859"/>
        <v>37.441123996431756</v>
      </c>
      <c r="W2252" s="3">
        <f t="shared" si="860"/>
        <v>42</v>
      </c>
      <c r="X2252" s="3">
        <f>soli3grenz(K2252,$A$3,Param!$J$9,Param!$J$10,Param!$J$11)*100</f>
        <v>5.5</v>
      </c>
      <c r="Y2252" s="13">
        <f t="shared" si="847"/>
        <v>83943</v>
      </c>
      <c r="Z2252" s="3">
        <f t="shared" si="861"/>
        <v>37.441123996431756</v>
      </c>
      <c r="AA2252" s="13">
        <f t="shared" si="848"/>
        <v>42</v>
      </c>
      <c r="AB2252" s="13">
        <f t="shared" si="849"/>
        <v>-5549.4799999999959</v>
      </c>
      <c r="AC2252" s="13">
        <f t="shared" si="850"/>
        <v>-2.4752363960749335</v>
      </c>
      <c r="AD2252" s="13">
        <f t="shared" si="851"/>
        <v>-2.3099999999999952</v>
      </c>
      <c r="AE2252" s="3">
        <f t="shared" si="852"/>
        <v>0</v>
      </c>
      <c r="AF2252" s="13">
        <f t="shared" si="841"/>
        <v>5549.4799999999959</v>
      </c>
      <c r="AG2252" s="13">
        <f t="shared" si="862"/>
        <v>2.4752363960749335</v>
      </c>
      <c r="AH2252" s="13">
        <f t="shared" si="842"/>
        <v>2.4752363960749335</v>
      </c>
    </row>
    <row r="2253" spans="1:34" x14ac:dyDescent="0.2">
      <c r="A2253" s="8">
        <f t="shared" si="863"/>
        <v>224300</v>
      </c>
      <c r="B2253" s="9">
        <f t="shared" si="840"/>
        <v>224.3</v>
      </c>
      <c r="C2253" s="13">
        <f>tarifest3(A2253,$A$3,Param!$B$5,Param!$C$5,Param!$D$5,Param!$E$5,Param!$B$6,Param!$C$6,Param!$D$6,Param!$E$6)</f>
        <v>84869</v>
      </c>
      <c r="D2253" s="3">
        <f t="shared" si="853"/>
        <v>37.837271511368705</v>
      </c>
      <c r="E2253" s="3">
        <f>tarifest3grenz(A2253,$A$3,Param!$B$5,Param!$C$5,Param!$D$5,Param!$E$5,Param!$B$6,Param!$C$6,Param!$D$6,Param!$E$6)*100</f>
        <v>42</v>
      </c>
      <c r="F2253" s="13">
        <f>soli3(C2253,$A$3,Param!$J$4,Param!$J$5,Param!$J$6)</f>
        <v>4667.79</v>
      </c>
      <c r="G2253" s="3">
        <f>soli3grenz(C2253,$A$3,Param!$J$4,Param!$J$5,Param!$J$6)*100</f>
        <v>5.5</v>
      </c>
      <c r="H2253" s="13">
        <f t="shared" si="844"/>
        <v>89536.79</v>
      </c>
      <c r="I2253" s="3">
        <f t="shared" si="843"/>
        <v>39.918319215336602</v>
      </c>
      <c r="J2253" s="13">
        <f t="shared" si="845"/>
        <v>44.309999999999995</v>
      </c>
      <c r="K2253" s="13">
        <f>tarifest3(A2253,$A$3,Param!$B$10,Param!$C$10,Param!$D$10,Param!$E$10,Param!$B$11,Param!$C$11,Param!$D$11,Param!$E$11)</f>
        <v>89215</v>
      </c>
      <c r="L2253" s="3">
        <f t="shared" si="854"/>
        <v>39.774855104770396</v>
      </c>
      <c r="M2253" s="3">
        <f>tarifest3grenz(A2253,$A$3,Param!$B$10,Param!$C$10,Param!$D$10,Param!$E$10,Param!$B$11,Param!$C$11,Param!$D$11,Param!$E$11)*100</f>
        <v>42</v>
      </c>
      <c r="N2253" s="3">
        <f t="shared" si="855"/>
        <v>74815</v>
      </c>
      <c r="O2253" s="3">
        <f t="shared" si="856"/>
        <v>33.354881854658942</v>
      </c>
      <c r="P2253" s="13">
        <f t="shared" si="846"/>
        <v>157010</v>
      </c>
      <c r="Q2253" s="13">
        <f t="shared" si="857"/>
        <v>0</v>
      </c>
      <c r="R2253" s="13">
        <f>tarifest3(A2253-$K$3,$A$3,Param!$B$10,Param!$C$10,Param!$D$10,Param!$E$10,Param!$B$11,Param!$C$11,Param!$D$11,Param!$E$11)</f>
        <v>80575</v>
      </c>
      <c r="S2253" s="3">
        <f t="shared" si="858"/>
        <v>35.922871154703522</v>
      </c>
      <c r="T2253" s="3">
        <f>IF(A2253&lt;$K$3,$K$2,tarifest3grenz(A2253-$K$3,$A$3,Param!$B$10,Param!$C$10,Param!$D$10,Param!$E$10,Param!$B$11,Param!$C$11,Param!$D$11,Param!$E$11))*100</f>
        <v>42</v>
      </c>
      <c r="U2253" s="3">
        <f>MAX(K2253-tarifest3($K$3,$A$3,Param!$B$10,Param!$C$10,Param!$D$10,Param!$E$10,Param!$B$11,Param!$C$11,Param!$D$11,Param!$E$11),0)</f>
        <v>83985</v>
      </c>
      <c r="V2253" s="3">
        <f t="shared" si="859"/>
        <v>37.443156486847975</v>
      </c>
      <c r="W2253" s="3">
        <f t="shared" si="860"/>
        <v>42</v>
      </c>
      <c r="X2253" s="3">
        <f>soli3grenz(K2253,$A$3,Param!$J$9,Param!$J$10,Param!$J$11)*100</f>
        <v>5.5</v>
      </c>
      <c r="Y2253" s="13">
        <f t="shared" si="847"/>
        <v>83985</v>
      </c>
      <c r="Z2253" s="3">
        <f t="shared" si="861"/>
        <v>37.443156486847975</v>
      </c>
      <c r="AA2253" s="13">
        <f t="shared" si="848"/>
        <v>42</v>
      </c>
      <c r="AB2253" s="13">
        <f t="shared" si="849"/>
        <v>-5551.7899999999936</v>
      </c>
      <c r="AC2253" s="13">
        <f t="shared" si="850"/>
        <v>-2.4751627284886268</v>
      </c>
      <c r="AD2253" s="13">
        <f t="shared" si="851"/>
        <v>-2.3099999999999952</v>
      </c>
      <c r="AE2253" s="3">
        <f t="shared" si="852"/>
        <v>0</v>
      </c>
      <c r="AF2253" s="13">
        <f t="shared" si="841"/>
        <v>5551.7899999999936</v>
      </c>
      <c r="AG2253" s="13">
        <f t="shared" si="862"/>
        <v>2.4751627284886268</v>
      </c>
      <c r="AH2253" s="13">
        <f t="shared" si="842"/>
        <v>2.4751627284886268</v>
      </c>
    </row>
    <row r="2254" spans="1:34" x14ac:dyDescent="0.2">
      <c r="A2254" s="8">
        <f t="shared" si="863"/>
        <v>224400</v>
      </c>
      <c r="B2254" s="9">
        <f t="shared" si="840"/>
        <v>224.4</v>
      </c>
      <c r="C2254" s="13">
        <f>tarifest3(A2254,$A$3,Param!$B$5,Param!$C$5,Param!$D$5,Param!$E$5,Param!$B$6,Param!$C$6,Param!$D$6,Param!$E$6)</f>
        <v>84911</v>
      </c>
      <c r="D2254" s="3">
        <f t="shared" si="853"/>
        <v>37.839126559714799</v>
      </c>
      <c r="E2254" s="3">
        <f>tarifest3grenz(A2254,$A$3,Param!$B$5,Param!$C$5,Param!$D$5,Param!$E$5,Param!$B$6,Param!$C$6,Param!$D$6,Param!$E$6)*100</f>
        <v>42</v>
      </c>
      <c r="F2254" s="13">
        <f>soli3(C2254,$A$3,Param!$J$4,Param!$J$5,Param!$J$6)</f>
        <v>4670.1000000000004</v>
      </c>
      <c r="G2254" s="3">
        <f>soli3grenz(C2254,$A$3,Param!$J$4,Param!$J$5,Param!$J$6)*100</f>
        <v>5.5</v>
      </c>
      <c r="H2254" s="13">
        <f t="shared" si="844"/>
        <v>89581.1</v>
      </c>
      <c r="I2254" s="3">
        <f t="shared" si="843"/>
        <v>39.920276292335117</v>
      </c>
      <c r="J2254" s="13">
        <f t="shared" si="845"/>
        <v>44.309999999999995</v>
      </c>
      <c r="K2254" s="13">
        <f>tarifest3(A2254,$A$3,Param!$B$10,Param!$C$10,Param!$D$10,Param!$E$10,Param!$B$11,Param!$C$11,Param!$D$11,Param!$E$11)</f>
        <v>89257</v>
      </c>
      <c r="L2254" s="3">
        <f t="shared" si="854"/>
        <v>39.775846702317288</v>
      </c>
      <c r="M2254" s="3">
        <f>tarifest3grenz(A2254,$A$3,Param!$B$10,Param!$C$10,Param!$D$10,Param!$E$10,Param!$B$11,Param!$C$11,Param!$D$11,Param!$E$11)*100</f>
        <v>42</v>
      </c>
      <c r="N2254" s="3">
        <f t="shared" si="855"/>
        <v>74857</v>
      </c>
      <c r="O2254" s="3">
        <f t="shared" si="856"/>
        <v>33.35873440285205</v>
      </c>
      <c r="P2254" s="13">
        <f t="shared" si="846"/>
        <v>157080</v>
      </c>
      <c r="Q2254" s="13">
        <f t="shared" si="857"/>
        <v>0</v>
      </c>
      <c r="R2254" s="13">
        <f>tarifest3(A2254-$K$3,$A$3,Param!$B$10,Param!$C$10,Param!$D$10,Param!$E$10,Param!$B$11,Param!$C$11,Param!$D$11,Param!$E$11)</f>
        <v>80617</v>
      </c>
      <c r="S2254" s="3">
        <f t="shared" si="858"/>
        <v>35.925579322638143</v>
      </c>
      <c r="T2254" s="3">
        <f>IF(A2254&lt;$K$3,$K$2,tarifest3grenz(A2254-$K$3,$A$3,Param!$B$10,Param!$C$10,Param!$D$10,Param!$E$10,Param!$B$11,Param!$C$11,Param!$D$11,Param!$E$11))*100</f>
        <v>42</v>
      </c>
      <c r="U2254" s="3">
        <f>MAX(K2254-tarifest3($K$3,$A$3,Param!$B$10,Param!$C$10,Param!$D$10,Param!$E$10,Param!$B$11,Param!$C$11,Param!$D$11,Param!$E$11),0)</f>
        <v>84027</v>
      </c>
      <c r="V2254" s="3">
        <f t="shared" si="859"/>
        <v>37.445187165775401</v>
      </c>
      <c r="W2254" s="3">
        <f t="shared" si="860"/>
        <v>42</v>
      </c>
      <c r="X2254" s="3">
        <f>soli3grenz(K2254,$A$3,Param!$J$9,Param!$J$10,Param!$J$11)*100</f>
        <v>5.5</v>
      </c>
      <c r="Y2254" s="13">
        <f t="shared" si="847"/>
        <v>84027</v>
      </c>
      <c r="Z2254" s="3">
        <f t="shared" si="861"/>
        <v>37.445187165775401</v>
      </c>
      <c r="AA2254" s="13">
        <f t="shared" si="848"/>
        <v>42</v>
      </c>
      <c r="AB2254" s="13">
        <f t="shared" si="849"/>
        <v>-5554.1000000000058</v>
      </c>
      <c r="AC2254" s="13">
        <f t="shared" si="850"/>
        <v>-2.4750891265597161</v>
      </c>
      <c r="AD2254" s="13">
        <f t="shared" si="851"/>
        <v>-2.3099999999999952</v>
      </c>
      <c r="AE2254" s="3">
        <f t="shared" si="852"/>
        <v>0</v>
      </c>
      <c r="AF2254" s="13">
        <f t="shared" si="841"/>
        <v>5554.1000000000058</v>
      </c>
      <c r="AG2254" s="13">
        <f t="shared" si="862"/>
        <v>2.4750891265597161</v>
      </c>
      <c r="AH2254" s="13">
        <f t="shared" si="842"/>
        <v>2.4750891265597161</v>
      </c>
    </row>
    <row r="2255" spans="1:34" x14ac:dyDescent="0.2">
      <c r="A2255" s="8">
        <f t="shared" si="863"/>
        <v>224500</v>
      </c>
      <c r="B2255" s="9">
        <f t="shared" si="840"/>
        <v>224.5</v>
      </c>
      <c r="C2255" s="13">
        <f>tarifest3(A2255,$A$3,Param!$B$5,Param!$C$5,Param!$D$5,Param!$E$5,Param!$B$6,Param!$C$6,Param!$D$6,Param!$E$6)</f>
        <v>84953</v>
      </c>
      <c r="D2255" s="3">
        <f t="shared" si="853"/>
        <v>37.840979955456575</v>
      </c>
      <c r="E2255" s="3">
        <f>tarifest3grenz(A2255,$A$3,Param!$B$5,Param!$C$5,Param!$D$5,Param!$E$5,Param!$B$6,Param!$C$6,Param!$D$6,Param!$E$6)*100</f>
        <v>42</v>
      </c>
      <c r="F2255" s="13">
        <f>soli3(C2255,$A$3,Param!$J$4,Param!$J$5,Param!$J$6)</f>
        <v>4672.41</v>
      </c>
      <c r="G2255" s="3">
        <f>soli3grenz(C2255,$A$3,Param!$J$4,Param!$J$5,Param!$J$6)*100</f>
        <v>5.5</v>
      </c>
      <c r="H2255" s="13">
        <f t="shared" si="844"/>
        <v>89625.41</v>
      </c>
      <c r="I2255" s="3">
        <f t="shared" si="843"/>
        <v>39.922231625835195</v>
      </c>
      <c r="J2255" s="13">
        <f t="shared" si="845"/>
        <v>44.309999999999995</v>
      </c>
      <c r="K2255" s="13">
        <f>tarifest3(A2255,$A$3,Param!$B$10,Param!$C$10,Param!$D$10,Param!$E$10,Param!$B$11,Param!$C$11,Param!$D$11,Param!$E$11)</f>
        <v>89299</v>
      </c>
      <c r="L2255" s="3">
        <f t="shared" si="854"/>
        <v>39.776837416481072</v>
      </c>
      <c r="M2255" s="3">
        <f>tarifest3grenz(A2255,$A$3,Param!$B$10,Param!$C$10,Param!$D$10,Param!$E$10,Param!$B$11,Param!$C$11,Param!$D$11,Param!$E$11)*100</f>
        <v>42</v>
      </c>
      <c r="N2255" s="3">
        <f t="shared" si="855"/>
        <v>74899</v>
      </c>
      <c r="O2255" s="3">
        <f t="shared" si="856"/>
        <v>33.362583518930954</v>
      </c>
      <c r="P2255" s="13">
        <f t="shared" si="846"/>
        <v>157150</v>
      </c>
      <c r="Q2255" s="13">
        <f t="shared" si="857"/>
        <v>0</v>
      </c>
      <c r="R2255" s="13">
        <f>tarifest3(A2255-$K$3,$A$3,Param!$B$10,Param!$C$10,Param!$D$10,Param!$E$10,Param!$B$11,Param!$C$11,Param!$D$11,Param!$E$11)</f>
        <v>80659</v>
      </c>
      <c r="S2255" s="3">
        <f t="shared" si="858"/>
        <v>35.928285077951003</v>
      </c>
      <c r="T2255" s="3">
        <f>IF(A2255&lt;$K$3,$K$2,tarifest3grenz(A2255-$K$3,$A$3,Param!$B$10,Param!$C$10,Param!$D$10,Param!$E$10,Param!$B$11,Param!$C$11,Param!$D$11,Param!$E$11))*100</f>
        <v>42</v>
      </c>
      <c r="U2255" s="3">
        <f>MAX(K2255-tarifest3($K$3,$A$3,Param!$B$10,Param!$C$10,Param!$D$10,Param!$E$10,Param!$B$11,Param!$C$11,Param!$D$11,Param!$E$11),0)</f>
        <v>84069</v>
      </c>
      <c r="V2255" s="3">
        <f t="shared" si="859"/>
        <v>37.447216035634746</v>
      </c>
      <c r="W2255" s="3">
        <f t="shared" si="860"/>
        <v>42</v>
      </c>
      <c r="X2255" s="3">
        <f>soli3grenz(K2255,$A$3,Param!$J$9,Param!$J$10,Param!$J$11)*100</f>
        <v>5.5</v>
      </c>
      <c r="Y2255" s="13">
        <f t="shared" si="847"/>
        <v>84069</v>
      </c>
      <c r="Z2255" s="3">
        <f t="shared" si="861"/>
        <v>37.447216035634746</v>
      </c>
      <c r="AA2255" s="13">
        <f t="shared" si="848"/>
        <v>42</v>
      </c>
      <c r="AB2255" s="13">
        <f t="shared" si="849"/>
        <v>-5556.4100000000035</v>
      </c>
      <c r="AC2255" s="13">
        <f t="shared" si="850"/>
        <v>-2.4750155902004494</v>
      </c>
      <c r="AD2255" s="13">
        <f t="shared" si="851"/>
        <v>-2.3099999999999952</v>
      </c>
      <c r="AE2255" s="3">
        <f t="shared" si="852"/>
        <v>0</v>
      </c>
      <c r="AF2255" s="13">
        <f t="shared" si="841"/>
        <v>5556.4100000000035</v>
      </c>
      <c r="AG2255" s="13">
        <f t="shared" si="862"/>
        <v>2.4750155902004494</v>
      </c>
      <c r="AH2255" s="13">
        <f t="shared" si="842"/>
        <v>2.4750155902004494</v>
      </c>
    </row>
    <row r="2256" spans="1:34" x14ac:dyDescent="0.2">
      <c r="A2256" s="8">
        <f t="shared" si="863"/>
        <v>224600</v>
      </c>
      <c r="B2256" s="9">
        <f t="shared" si="840"/>
        <v>224.6</v>
      </c>
      <c r="C2256" s="13">
        <f>tarifest3(A2256,$A$3,Param!$B$5,Param!$C$5,Param!$D$5,Param!$E$5,Param!$B$6,Param!$C$6,Param!$D$6,Param!$E$6)</f>
        <v>84995</v>
      </c>
      <c r="D2256" s="3">
        <f t="shared" si="853"/>
        <v>37.842831700801426</v>
      </c>
      <c r="E2256" s="3">
        <f>tarifest3grenz(A2256,$A$3,Param!$B$5,Param!$C$5,Param!$D$5,Param!$E$5,Param!$B$6,Param!$C$6,Param!$D$6,Param!$E$6)*100</f>
        <v>42</v>
      </c>
      <c r="F2256" s="13">
        <f>soli3(C2256,$A$3,Param!$J$4,Param!$J$5,Param!$J$6)</f>
        <v>4674.72</v>
      </c>
      <c r="G2256" s="3">
        <f>soli3grenz(C2256,$A$3,Param!$J$4,Param!$J$5,Param!$J$6)*100</f>
        <v>5.5</v>
      </c>
      <c r="H2256" s="13">
        <f t="shared" si="844"/>
        <v>89669.72</v>
      </c>
      <c r="I2256" s="3">
        <f t="shared" si="843"/>
        <v>39.924185218165633</v>
      </c>
      <c r="J2256" s="13">
        <f t="shared" si="845"/>
        <v>44.309999999999995</v>
      </c>
      <c r="K2256" s="13">
        <f>tarifest3(A2256,$A$3,Param!$B$10,Param!$C$10,Param!$D$10,Param!$E$10,Param!$B$11,Param!$C$11,Param!$D$11,Param!$E$11)</f>
        <v>89341</v>
      </c>
      <c r="L2256" s="3">
        <f t="shared" si="854"/>
        <v>39.777827248441675</v>
      </c>
      <c r="M2256" s="3">
        <f>tarifest3grenz(A2256,$A$3,Param!$B$10,Param!$C$10,Param!$D$10,Param!$E$10,Param!$B$11,Param!$C$11,Param!$D$11,Param!$E$11)*100</f>
        <v>42</v>
      </c>
      <c r="N2256" s="3">
        <f t="shared" si="855"/>
        <v>74941</v>
      </c>
      <c r="O2256" s="3">
        <f t="shared" si="856"/>
        <v>33.366429207479968</v>
      </c>
      <c r="P2256" s="13">
        <f t="shared" si="846"/>
        <v>157220</v>
      </c>
      <c r="Q2256" s="13">
        <f t="shared" si="857"/>
        <v>0</v>
      </c>
      <c r="R2256" s="13">
        <f>tarifest3(A2256-$K$3,$A$3,Param!$B$10,Param!$C$10,Param!$D$10,Param!$E$10,Param!$B$11,Param!$C$11,Param!$D$11,Param!$E$11)</f>
        <v>80701</v>
      </c>
      <c r="S2256" s="3">
        <f t="shared" si="858"/>
        <v>35.930988423864648</v>
      </c>
      <c r="T2256" s="3">
        <f>IF(A2256&lt;$K$3,$K$2,tarifest3grenz(A2256-$K$3,$A$3,Param!$B$10,Param!$C$10,Param!$D$10,Param!$E$10,Param!$B$11,Param!$C$11,Param!$D$11,Param!$E$11))*100</f>
        <v>42</v>
      </c>
      <c r="U2256" s="3">
        <f>MAX(K2256-tarifest3($K$3,$A$3,Param!$B$10,Param!$C$10,Param!$D$10,Param!$E$10,Param!$B$11,Param!$C$11,Param!$D$11,Param!$E$11),0)</f>
        <v>84111</v>
      </c>
      <c r="V2256" s="3">
        <f t="shared" si="859"/>
        <v>37.449243098842388</v>
      </c>
      <c r="W2256" s="3">
        <f t="shared" si="860"/>
        <v>42</v>
      </c>
      <c r="X2256" s="3">
        <f>soli3grenz(K2256,$A$3,Param!$J$9,Param!$J$10,Param!$J$11)*100</f>
        <v>5.5</v>
      </c>
      <c r="Y2256" s="13">
        <f t="shared" si="847"/>
        <v>84111</v>
      </c>
      <c r="Z2256" s="3">
        <f t="shared" si="861"/>
        <v>37.449243098842388</v>
      </c>
      <c r="AA2256" s="13">
        <f t="shared" si="848"/>
        <v>42</v>
      </c>
      <c r="AB2256" s="13">
        <f t="shared" si="849"/>
        <v>-5558.7200000000012</v>
      </c>
      <c r="AC2256" s="13">
        <f t="shared" si="850"/>
        <v>-2.474942119323245</v>
      </c>
      <c r="AD2256" s="13">
        <f t="shared" si="851"/>
        <v>-2.3099999999999952</v>
      </c>
      <c r="AE2256" s="3">
        <f t="shared" si="852"/>
        <v>0</v>
      </c>
      <c r="AF2256" s="13">
        <f t="shared" si="841"/>
        <v>5558.7200000000012</v>
      </c>
      <c r="AG2256" s="13">
        <f t="shared" si="862"/>
        <v>2.474942119323245</v>
      </c>
      <c r="AH2256" s="13">
        <f t="shared" si="842"/>
        <v>2.474942119323245</v>
      </c>
    </row>
    <row r="2257" spans="1:34" x14ac:dyDescent="0.2">
      <c r="A2257" s="8">
        <f t="shared" si="863"/>
        <v>224700</v>
      </c>
      <c r="B2257" s="9">
        <f t="shared" si="840"/>
        <v>224.7</v>
      </c>
      <c r="C2257" s="13">
        <f>tarifest3(A2257,$A$3,Param!$B$5,Param!$C$5,Param!$D$5,Param!$E$5,Param!$B$6,Param!$C$6,Param!$D$6,Param!$E$6)</f>
        <v>85037</v>
      </c>
      <c r="D2257" s="3">
        <f t="shared" si="853"/>
        <v>37.84468179795283</v>
      </c>
      <c r="E2257" s="3">
        <f>tarifest3grenz(A2257,$A$3,Param!$B$5,Param!$C$5,Param!$D$5,Param!$E$5,Param!$B$6,Param!$C$6,Param!$D$6,Param!$E$6)*100</f>
        <v>42</v>
      </c>
      <c r="F2257" s="13">
        <f>soli3(C2257,$A$3,Param!$J$4,Param!$J$5,Param!$J$6)</f>
        <v>4677.03</v>
      </c>
      <c r="G2257" s="3">
        <f>soli3grenz(C2257,$A$3,Param!$J$4,Param!$J$5,Param!$J$6)*100</f>
        <v>5.5</v>
      </c>
      <c r="H2257" s="13">
        <f t="shared" si="844"/>
        <v>89714.03</v>
      </c>
      <c r="I2257" s="3">
        <f t="shared" si="843"/>
        <v>39.926137071651091</v>
      </c>
      <c r="J2257" s="13">
        <f t="shared" si="845"/>
        <v>44.309999999999995</v>
      </c>
      <c r="K2257" s="13">
        <f>tarifest3(A2257,$A$3,Param!$B$10,Param!$C$10,Param!$D$10,Param!$E$10,Param!$B$11,Param!$C$11,Param!$D$11,Param!$E$11)</f>
        <v>89383</v>
      </c>
      <c r="L2257" s="3">
        <f t="shared" si="854"/>
        <v>39.778816199376948</v>
      </c>
      <c r="M2257" s="3">
        <f>tarifest3grenz(A2257,$A$3,Param!$B$10,Param!$C$10,Param!$D$10,Param!$E$10,Param!$B$11,Param!$C$11,Param!$D$11,Param!$E$11)*100</f>
        <v>42</v>
      </c>
      <c r="N2257" s="3">
        <f t="shared" si="855"/>
        <v>74983</v>
      </c>
      <c r="O2257" s="3">
        <f t="shared" si="856"/>
        <v>33.370271473075213</v>
      </c>
      <c r="P2257" s="13">
        <f t="shared" si="846"/>
        <v>157290</v>
      </c>
      <c r="Q2257" s="13">
        <f t="shared" si="857"/>
        <v>0</v>
      </c>
      <c r="R2257" s="13">
        <f>tarifest3(A2257-$K$3,$A$3,Param!$B$10,Param!$C$10,Param!$D$10,Param!$E$10,Param!$B$11,Param!$C$11,Param!$D$11,Param!$E$11)</f>
        <v>80743</v>
      </c>
      <c r="S2257" s="3">
        <f t="shared" si="858"/>
        <v>35.933689363595903</v>
      </c>
      <c r="T2257" s="3">
        <f>IF(A2257&lt;$K$3,$K$2,tarifest3grenz(A2257-$K$3,$A$3,Param!$B$10,Param!$C$10,Param!$D$10,Param!$E$10,Param!$B$11,Param!$C$11,Param!$D$11,Param!$E$11))*100</f>
        <v>42</v>
      </c>
      <c r="U2257" s="3">
        <f>MAX(K2257-tarifest3($K$3,$A$3,Param!$B$10,Param!$C$10,Param!$D$10,Param!$E$10,Param!$B$11,Param!$C$11,Param!$D$11,Param!$E$11),0)</f>
        <v>84153</v>
      </c>
      <c r="V2257" s="3">
        <f t="shared" si="859"/>
        <v>37.451268357810413</v>
      </c>
      <c r="W2257" s="3">
        <f t="shared" si="860"/>
        <v>42</v>
      </c>
      <c r="X2257" s="3">
        <f>soli3grenz(K2257,$A$3,Param!$J$9,Param!$J$10,Param!$J$11)*100</f>
        <v>5.5</v>
      </c>
      <c r="Y2257" s="13">
        <f t="shared" si="847"/>
        <v>84153</v>
      </c>
      <c r="Z2257" s="3">
        <f t="shared" si="861"/>
        <v>37.451268357810413</v>
      </c>
      <c r="AA2257" s="13">
        <f t="shared" si="848"/>
        <v>42</v>
      </c>
      <c r="AB2257" s="13">
        <f t="shared" si="849"/>
        <v>-5561.0299999999988</v>
      </c>
      <c r="AC2257" s="13">
        <f t="shared" si="850"/>
        <v>-2.474868713840678</v>
      </c>
      <c r="AD2257" s="13">
        <f t="shared" si="851"/>
        <v>-2.3099999999999952</v>
      </c>
      <c r="AE2257" s="3">
        <f t="shared" si="852"/>
        <v>0</v>
      </c>
      <c r="AF2257" s="13">
        <f t="shared" si="841"/>
        <v>5561.0299999999988</v>
      </c>
      <c r="AG2257" s="13">
        <f t="shared" si="862"/>
        <v>2.474868713840678</v>
      </c>
      <c r="AH2257" s="13">
        <f t="shared" si="842"/>
        <v>2.474868713840678</v>
      </c>
    </row>
    <row r="2258" spans="1:34" x14ac:dyDescent="0.2">
      <c r="A2258" s="8">
        <f t="shared" si="863"/>
        <v>224800</v>
      </c>
      <c r="B2258" s="9">
        <f t="shared" si="840"/>
        <v>224.8</v>
      </c>
      <c r="C2258" s="13">
        <f>tarifest3(A2258,$A$3,Param!$B$5,Param!$C$5,Param!$D$5,Param!$E$5,Param!$B$6,Param!$C$6,Param!$D$6,Param!$E$6)</f>
        <v>85079</v>
      </c>
      <c r="D2258" s="3">
        <f t="shared" si="853"/>
        <v>37.846530249110323</v>
      </c>
      <c r="E2258" s="3">
        <f>tarifest3grenz(A2258,$A$3,Param!$B$5,Param!$C$5,Param!$D$5,Param!$E$5,Param!$B$6,Param!$C$6,Param!$D$6,Param!$E$6)*100</f>
        <v>42</v>
      </c>
      <c r="F2258" s="13">
        <f>soli3(C2258,$A$3,Param!$J$4,Param!$J$5,Param!$J$6)</f>
        <v>4679.34</v>
      </c>
      <c r="G2258" s="3">
        <f>soli3grenz(C2258,$A$3,Param!$J$4,Param!$J$5,Param!$J$6)*100</f>
        <v>5.5</v>
      </c>
      <c r="H2258" s="13">
        <f t="shared" si="844"/>
        <v>89758.34</v>
      </c>
      <c r="I2258" s="3">
        <f t="shared" si="843"/>
        <v>39.928087188612096</v>
      </c>
      <c r="J2258" s="13">
        <f t="shared" si="845"/>
        <v>44.309999999999995</v>
      </c>
      <c r="K2258" s="13">
        <f>tarifest3(A2258,$A$3,Param!$B$10,Param!$C$10,Param!$D$10,Param!$E$10,Param!$B$11,Param!$C$11,Param!$D$11,Param!$E$11)</f>
        <v>89425</v>
      </c>
      <c r="L2258" s="3">
        <f t="shared" si="854"/>
        <v>39.779804270462634</v>
      </c>
      <c r="M2258" s="3">
        <f>tarifest3grenz(A2258,$A$3,Param!$B$10,Param!$C$10,Param!$D$10,Param!$E$10,Param!$B$11,Param!$C$11,Param!$D$11,Param!$E$11)*100</f>
        <v>42</v>
      </c>
      <c r="N2258" s="3">
        <f t="shared" si="855"/>
        <v>75025</v>
      </c>
      <c r="O2258" s="3">
        <f t="shared" si="856"/>
        <v>33.3741103202847</v>
      </c>
      <c r="P2258" s="13">
        <f t="shared" si="846"/>
        <v>157360</v>
      </c>
      <c r="Q2258" s="13">
        <f t="shared" si="857"/>
        <v>0</v>
      </c>
      <c r="R2258" s="13">
        <f>tarifest3(A2258-$K$3,$A$3,Param!$B$10,Param!$C$10,Param!$D$10,Param!$E$10,Param!$B$11,Param!$C$11,Param!$D$11,Param!$E$11)</f>
        <v>80785</v>
      </c>
      <c r="S2258" s="3">
        <f t="shared" si="858"/>
        <v>35.936387900355868</v>
      </c>
      <c r="T2258" s="3">
        <f>IF(A2258&lt;$K$3,$K$2,tarifest3grenz(A2258-$K$3,$A$3,Param!$B$10,Param!$C$10,Param!$D$10,Param!$E$10,Param!$B$11,Param!$C$11,Param!$D$11,Param!$E$11))*100</f>
        <v>42</v>
      </c>
      <c r="U2258" s="3">
        <f>MAX(K2258-tarifest3($K$3,$A$3,Param!$B$10,Param!$C$10,Param!$D$10,Param!$E$10,Param!$B$11,Param!$C$11,Param!$D$11,Param!$E$11),0)</f>
        <v>84195</v>
      </c>
      <c r="V2258" s="3">
        <f t="shared" si="859"/>
        <v>37.453291814946624</v>
      </c>
      <c r="W2258" s="3">
        <f t="shared" si="860"/>
        <v>42</v>
      </c>
      <c r="X2258" s="3">
        <f>soli3grenz(K2258,$A$3,Param!$J$9,Param!$J$10,Param!$J$11)*100</f>
        <v>5.5</v>
      </c>
      <c r="Y2258" s="13">
        <f t="shared" si="847"/>
        <v>84195</v>
      </c>
      <c r="Z2258" s="3">
        <f t="shared" si="861"/>
        <v>37.453291814946624</v>
      </c>
      <c r="AA2258" s="13">
        <f t="shared" si="848"/>
        <v>42</v>
      </c>
      <c r="AB2258" s="13">
        <f t="shared" si="849"/>
        <v>-5563.3399999999965</v>
      </c>
      <c r="AC2258" s="13">
        <f t="shared" si="850"/>
        <v>-2.4747953736654722</v>
      </c>
      <c r="AD2258" s="13">
        <f t="shared" si="851"/>
        <v>-2.3099999999999952</v>
      </c>
      <c r="AE2258" s="3">
        <f t="shared" si="852"/>
        <v>0</v>
      </c>
      <c r="AF2258" s="13">
        <f t="shared" si="841"/>
        <v>5563.3399999999965</v>
      </c>
      <c r="AG2258" s="13">
        <f t="shared" si="862"/>
        <v>2.4747953736654722</v>
      </c>
      <c r="AH2258" s="13">
        <f t="shared" si="842"/>
        <v>2.4747953736654722</v>
      </c>
    </row>
    <row r="2259" spans="1:34" x14ac:dyDescent="0.2">
      <c r="A2259" s="8">
        <f t="shared" si="863"/>
        <v>224900</v>
      </c>
      <c r="B2259" s="9">
        <f t="shared" si="840"/>
        <v>224.9</v>
      </c>
      <c r="C2259" s="13">
        <f>tarifest3(A2259,$A$3,Param!$B$5,Param!$C$5,Param!$D$5,Param!$E$5,Param!$B$6,Param!$C$6,Param!$D$6,Param!$E$6)</f>
        <v>85121</v>
      </c>
      <c r="D2259" s="3">
        <f t="shared" si="853"/>
        <v>37.848377056469538</v>
      </c>
      <c r="E2259" s="3">
        <f>tarifest3grenz(A2259,$A$3,Param!$B$5,Param!$C$5,Param!$D$5,Param!$E$5,Param!$B$6,Param!$C$6,Param!$D$6,Param!$E$6)*100</f>
        <v>42</v>
      </c>
      <c r="F2259" s="13">
        <f>soli3(C2259,$A$3,Param!$J$4,Param!$J$5,Param!$J$6)</f>
        <v>4681.6499999999996</v>
      </c>
      <c r="G2259" s="3">
        <f>soli3grenz(C2259,$A$3,Param!$J$4,Param!$J$5,Param!$J$6)*100</f>
        <v>5.5</v>
      </c>
      <c r="H2259" s="13">
        <f t="shared" si="844"/>
        <v>89802.65</v>
      </c>
      <c r="I2259" s="3">
        <f t="shared" si="843"/>
        <v>39.930035571365046</v>
      </c>
      <c r="J2259" s="13">
        <f t="shared" si="845"/>
        <v>44.309999999999995</v>
      </c>
      <c r="K2259" s="13">
        <f>tarifest3(A2259,$A$3,Param!$B$10,Param!$C$10,Param!$D$10,Param!$E$10,Param!$B$11,Param!$C$11,Param!$D$11,Param!$E$11)</f>
        <v>89467</v>
      </c>
      <c r="L2259" s="3">
        <f t="shared" si="854"/>
        <v>39.780791462872386</v>
      </c>
      <c r="M2259" s="3">
        <f>tarifest3grenz(A2259,$A$3,Param!$B$10,Param!$C$10,Param!$D$10,Param!$E$10,Param!$B$11,Param!$C$11,Param!$D$11,Param!$E$11)*100</f>
        <v>42</v>
      </c>
      <c r="N2259" s="3">
        <f t="shared" si="855"/>
        <v>75067</v>
      </c>
      <c r="O2259" s="3">
        <f t="shared" si="856"/>
        <v>33.3779457536683</v>
      </c>
      <c r="P2259" s="13">
        <f t="shared" si="846"/>
        <v>157430</v>
      </c>
      <c r="Q2259" s="13">
        <f t="shared" si="857"/>
        <v>0</v>
      </c>
      <c r="R2259" s="13">
        <f>tarifest3(A2259-$K$3,$A$3,Param!$B$10,Param!$C$10,Param!$D$10,Param!$E$10,Param!$B$11,Param!$C$11,Param!$D$11,Param!$E$11)</f>
        <v>80827</v>
      </c>
      <c r="S2259" s="3">
        <f t="shared" si="858"/>
        <v>35.939084037349936</v>
      </c>
      <c r="T2259" s="3">
        <f>IF(A2259&lt;$K$3,$K$2,tarifest3grenz(A2259-$K$3,$A$3,Param!$B$10,Param!$C$10,Param!$D$10,Param!$E$10,Param!$B$11,Param!$C$11,Param!$D$11,Param!$E$11))*100</f>
        <v>42</v>
      </c>
      <c r="U2259" s="3">
        <f>MAX(K2259-tarifest3($K$3,$A$3,Param!$B$10,Param!$C$10,Param!$D$10,Param!$E$10,Param!$B$11,Param!$C$11,Param!$D$11,Param!$E$11),0)</f>
        <v>84237</v>
      </c>
      <c r="V2259" s="3">
        <f t="shared" si="859"/>
        <v>37.45531347265451</v>
      </c>
      <c r="W2259" s="3">
        <f t="shared" si="860"/>
        <v>42</v>
      </c>
      <c r="X2259" s="3">
        <f>soli3grenz(K2259,$A$3,Param!$J$9,Param!$J$10,Param!$J$11)*100</f>
        <v>5.5</v>
      </c>
      <c r="Y2259" s="13">
        <f t="shared" si="847"/>
        <v>84237</v>
      </c>
      <c r="Z2259" s="3">
        <f t="shared" si="861"/>
        <v>37.45531347265451</v>
      </c>
      <c r="AA2259" s="13">
        <f t="shared" si="848"/>
        <v>42</v>
      </c>
      <c r="AB2259" s="13">
        <f t="shared" si="849"/>
        <v>-5565.6499999999942</v>
      </c>
      <c r="AC2259" s="13">
        <f t="shared" si="850"/>
        <v>-2.4747220987105365</v>
      </c>
      <c r="AD2259" s="13">
        <f t="shared" si="851"/>
        <v>-2.3099999999999952</v>
      </c>
      <c r="AE2259" s="3">
        <f t="shared" si="852"/>
        <v>0</v>
      </c>
      <c r="AF2259" s="13">
        <f t="shared" si="841"/>
        <v>5565.6499999999942</v>
      </c>
      <c r="AG2259" s="13">
        <f t="shared" si="862"/>
        <v>2.4747220987105365</v>
      </c>
      <c r="AH2259" s="13">
        <f t="shared" si="842"/>
        <v>2.4747220987105365</v>
      </c>
    </row>
    <row r="2260" spans="1:34" x14ac:dyDescent="0.2">
      <c r="A2260" s="8">
        <f t="shared" si="863"/>
        <v>225000</v>
      </c>
      <c r="B2260" s="9">
        <f t="shared" si="840"/>
        <v>225</v>
      </c>
      <c r="C2260" s="13">
        <f>tarifest3(A2260,$A$3,Param!$B$5,Param!$C$5,Param!$D$5,Param!$E$5,Param!$B$6,Param!$C$6,Param!$D$6,Param!$E$6)</f>
        <v>85163</v>
      </c>
      <c r="D2260" s="3">
        <f t="shared" si="853"/>
        <v>37.850222222222222</v>
      </c>
      <c r="E2260" s="3">
        <f>tarifest3grenz(A2260,$A$3,Param!$B$5,Param!$C$5,Param!$D$5,Param!$E$5,Param!$B$6,Param!$C$6,Param!$D$6,Param!$E$6)*100</f>
        <v>42</v>
      </c>
      <c r="F2260" s="13">
        <f>soli3(C2260,$A$3,Param!$J$4,Param!$J$5,Param!$J$6)</f>
        <v>4683.96</v>
      </c>
      <c r="G2260" s="3">
        <f>soli3grenz(C2260,$A$3,Param!$J$4,Param!$J$5,Param!$J$6)*100</f>
        <v>5.5</v>
      </c>
      <c r="H2260" s="13">
        <f t="shared" si="844"/>
        <v>89846.96</v>
      </c>
      <c r="I2260" s="3">
        <f t="shared" si="843"/>
        <v>39.931982222222224</v>
      </c>
      <c r="J2260" s="13">
        <f t="shared" si="845"/>
        <v>44.309999999999995</v>
      </c>
      <c r="K2260" s="13">
        <f>tarifest3(A2260,$A$3,Param!$B$10,Param!$C$10,Param!$D$10,Param!$E$10,Param!$B$11,Param!$C$11,Param!$D$11,Param!$E$11)</f>
        <v>89509</v>
      </c>
      <c r="L2260" s="3">
        <f t="shared" si="854"/>
        <v>39.781777777777776</v>
      </c>
      <c r="M2260" s="3">
        <f>tarifest3grenz(A2260,$A$3,Param!$B$10,Param!$C$10,Param!$D$10,Param!$E$10,Param!$B$11,Param!$C$11,Param!$D$11,Param!$E$11)*100</f>
        <v>42</v>
      </c>
      <c r="N2260" s="3">
        <f t="shared" si="855"/>
        <v>75109</v>
      </c>
      <c r="O2260" s="3">
        <f t="shared" si="856"/>
        <v>33.381777777777778</v>
      </c>
      <c r="P2260" s="13">
        <f t="shared" si="846"/>
        <v>157500</v>
      </c>
      <c r="Q2260" s="13">
        <f t="shared" si="857"/>
        <v>0</v>
      </c>
      <c r="R2260" s="13">
        <f>tarifest3(A2260-$K$3,$A$3,Param!$B$10,Param!$C$10,Param!$D$10,Param!$E$10,Param!$B$11,Param!$C$11,Param!$D$11,Param!$E$11)</f>
        <v>80869</v>
      </c>
      <c r="S2260" s="3">
        <f t="shared" si="858"/>
        <v>35.94177777777778</v>
      </c>
      <c r="T2260" s="3">
        <f>IF(A2260&lt;$K$3,$K$2,tarifest3grenz(A2260-$K$3,$A$3,Param!$B$10,Param!$C$10,Param!$D$10,Param!$E$10,Param!$B$11,Param!$C$11,Param!$D$11,Param!$E$11))*100</f>
        <v>42</v>
      </c>
      <c r="U2260" s="3">
        <f>MAX(K2260-tarifest3($K$3,$A$3,Param!$B$10,Param!$C$10,Param!$D$10,Param!$E$10,Param!$B$11,Param!$C$11,Param!$D$11,Param!$E$11),0)</f>
        <v>84279</v>
      </c>
      <c r="V2260" s="3">
        <f t="shared" si="859"/>
        <v>37.457333333333331</v>
      </c>
      <c r="W2260" s="3">
        <f t="shared" si="860"/>
        <v>42</v>
      </c>
      <c r="X2260" s="3">
        <f>soli3grenz(K2260,$A$3,Param!$J$9,Param!$J$10,Param!$J$11)*100</f>
        <v>5.5</v>
      </c>
      <c r="Y2260" s="13">
        <f t="shared" si="847"/>
        <v>84279</v>
      </c>
      <c r="Z2260" s="3">
        <f t="shared" si="861"/>
        <v>37.457333333333331</v>
      </c>
      <c r="AA2260" s="13">
        <f t="shared" si="848"/>
        <v>42</v>
      </c>
      <c r="AB2260" s="13">
        <f t="shared" si="849"/>
        <v>-5567.9600000000064</v>
      </c>
      <c r="AC2260" s="13">
        <f t="shared" si="850"/>
        <v>-2.4746488888888933</v>
      </c>
      <c r="AD2260" s="13">
        <f t="shared" si="851"/>
        <v>-2.3099999999999952</v>
      </c>
      <c r="AE2260" s="3">
        <f t="shared" si="852"/>
        <v>0</v>
      </c>
      <c r="AF2260" s="13">
        <f t="shared" si="841"/>
        <v>5567.9600000000064</v>
      </c>
      <c r="AG2260" s="13">
        <f t="shared" si="862"/>
        <v>2.4746488888888933</v>
      </c>
      <c r="AH2260" s="13">
        <f t="shared" si="842"/>
        <v>2.4746488888888933</v>
      </c>
    </row>
    <row r="2261" spans="1:34" x14ac:dyDescent="0.2">
      <c r="A2261" s="8">
        <f t="shared" si="863"/>
        <v>225100</v>
      </c>
      <c r="B2261" s="9">
        <f t="shared" si="840"/>
        <v>225.1</v>
      </c>
      <c r="C2261" s="13">
        <f>tarifest3(A2261,$A$3,Param!$B$5,Param!$C$5,Param!$D$5,Param!$E$5,Param!$B$6,Param!$C$6,Param!$D$6,Param!$E$6)</f>
        <v>85205</v>
      </c>
      <c r="D2261" s="3">
        <f t="shared" si="853"/>
        <v>37.8520657485562</v>
      </c>
      <c r="E2261" s="3">
        <f>tarifest3grenz(A2261,$A$3,Param!$B$5,Param!$C$5,Param!$D$5,Param!$E$5,Param!$B$6,Param!$C$6,Param!$D$6,Param!$E$6)*100</f>
        <v>42</v>
      </c>
      <c r="F2261" s="13">
        <f>soli3(C2261,$A$3,Param!$J$4,Param!$J$5,Param!$J$6)</f>
        <v>4686.2700000000004</v>
      </c>
      <c r="G2261" s="3">
        <f>soli3grenz(C2261,$A$3,Param!$J$4,Param!$J$5,Param!$J$6)*100</f>
        <v>5.5</v>
      </c>
      <c r="H2261" s="13">
        <f t="shared" si="844"/>
        <v>89891.27</v>
      </c>
      <c r="I2261" s="3">
        <f t="shared" si="843"/>
        <v>39.933927143491779</v>
      </c>
      <c r="J2261" s="13">
        <f t="shared" si="845"/>
        <v>44.309999999999995</v>
      </c>
      <c r="K2261" s="13">
        <f>tarifest3(A2261,$A$3,Param!$B$10,Param!$C$10,Param!$D$10,Param!$E$10,Param!$B$11,Param!$C$11,Param!$D$11,Param!$E$11)</f>
        <v>89551</v>
      </c>
      <c r="L2261" s="3">
        <f t="shared" si="854"/>
        <v>39.782763216348286</v>
      </c>
      <c r="M2261" s="3">
        <f>tarifest3grenz(A2261,$A$3,Param!$B$10,Param!$C$10,Param!$D$10,Param!$E$10,Param!$B$11,Param!$C$11,Param!$D$11,Param!$E$11)*100</f>
        <v>42</v>
      </c>
      <c r="N2261" s="3">
        <f t="shared" si="855"/>
        <v>75151</v>
      </c>
      <c r="O2261" s="3">
        <f t="shared" si="856"/>
        <v>33.38560639715682</v>
      </c>
      <c r="P2261" s="13">
        <f t="shared" si="846"/>
        <v>157570</v>
      </c>
      <c r="Q2261" s="13">
        <f t="shared" si="857"/>
        <v>0</v>
      </c>
      <c r="R2261" s="13">
        <f>tarifest3(A2261-$K$3,$A$3,Param!$B$10,Param!$C$10,Param!$D$10,Param!$E$10,Param!$B$11,Param!$C$11,Param!$D$11,Param!$E$11)</f>
        <v>80911</v>
      </c>
      <c r="S2261" s="3">
        <f t="shared" si="858"/>
        <v>35.944469124833404</v>
      </c>
      <c r="T2261" s="3">
        <f>IF(A2261&lt;$K$3,$K$2,tarifest3grenz(A2261-$K$3,$A$3,Param!$B$10,Param!$C$10,Param!$D$10,Param!$E$10,Param!$B$11,Param!$C$11,Param!$D$11,Param!$E$11))*100</f>
        <v>42</v>
      </c>
      <c r="U2261" s="3">
        <f>MAX(K2261-tarifest3($K$3,$A$3,Param!$B$10,Param!$C$10,Param!$D$10,Param!$E$10,Param!$B$11,Param!$C$11,Param!$D$11,Param!$E$11),0)</f>
        <v>84321</v>
      </c>
      <c r="V2261" s="3">
        <f t="shared" si="859"/>
        <v>37.459351399378058</v>
      </c>
      <c r="W2261" s="3">
        <f t="shared" si="860"/>
        <v>42</v>
      </c>
      <c r="X2261" s="3">
        <f>soli3grenz(K2261,$A$3,Param!$J$9,Param!$J$10,Param!$J$11)*100</f>
        <v>5.5</v>
      </c>
      <c r="Y2261" s="13">
        <f t="shared" si="847"/>
        <v>84321</v>
      </c>
      <c r="Z2261" s="3">
        <f t="shared" si="861"/>
        <v>37.459351399378058</v>
      </c>
      <c r="AA2261" s="13">
        <f t="shared" si="848"/>
        <v>42</v>
      </c>
      <c r="AB2261" s="13">
        <f t="shared" si="849"/>
        <v>-5570.2700000000041</v>
      </c>
      <c r="AC2261" s="13">
        <f t="shared" si="850"/>
        <v>-2.4745757441137215</v>
      </c>
      <c r="AD2261" s="13">
        <f t="shared" si="851"/>
        <v>-2.3099999999999952</v>
      </c>
      <c r="AE2261" s="3">
        <f t="shared" si="852"/>
        <v>0</v>
      </c>
      <c r="AF2261" s="13">
        <f t="shared" si="841"/>
        <v>5570.2700000000041</v>
      </c>
      <c r="AG2261" s="13">
        <f t="shared" si="862"/>
        <v>2.4745757441137215</v>
      </c>
      <c r="AH2261" s="13">
        <f t="shared" si="842"/>
        <v>2.4745757441137215</v>
      </c>
    </row>
    <row r="2262" spans="1:34" x14ac:dyDescent="0.2">
      <c r="A2262" s="8">
        <f t="shared" si="863"/>
        <v>225200</v>
      </c>
      <c r="B2262" s="9">
        <f t="shared" si="840"/>
        <v>225.2</v>
      </c>
      <c r="C2262" s="13">
        <f>tarifest3(A2262,$A$3,Param!$B$5,Param!$C$5,Param!$D$5,Param!$E$5,Param!$B$6,Param!$C$6,Param!$D$6,Param!$E$6)</f>
        <v>85247</v>
      </c>
      <c r="D2262" s="3">
        <f t="shared" si="853"/>
        <v>37.853907637655418</v>
      </c>
      <c r="E2262" s="3">
        <f>tarifest3grenz(A2262,$A$3,Param!$B$5,Param!$C$5,Param!$D$5,Param!$E$5,Param!$B$6,Param!$C$6,Param!$D$6,Param!$E$6)*100</f>
        <v>42</v>
      </c>
      <c r="F2262" s="13">
        <f>soli3(C2262,$A$3,Param!$J$4,Param!$J$5,Param!$J$6)</f>
        <v>4688.58</v>
      </c>
      <c r="G2262" s="3">
        <f>soli3grenz(C2262,$A$3,Param!$J$4,Param!$J$5,Param!$J$6)*100</f>
        <v>5.5</v>
      </c>
      <c r="H2262" s="13">
        <f t="shared" si="844"/>
        <v>89935.58</v>
      </c>
      <c r="I2262" s="3">
        <f t="shared" si="843"/>
        <v>39.935870337477795</v>
      </c>
      <c r="J2262" s="13">
        <f t="shared" si="845"/>
        <v>44.309999999999995</v>
      </c>
      <c r="K2262" s="13">
        <f>tarifest3(A2262,$A$3,Param!$B$10,Param!$C$10,Param!$D$10,Param!$E$10,Param!$B$11,Param!$C$11,Param!$D$11,Param!$E$11)</f>
        <v>89593</v>
      </c>
      <c r="L2262" s="3">
        <f t="shared" si="854"/>
        <v>39.78374777975133</v>
      </c>
      <c r="M2262" s="3">
        <f>tarifest3grenz(A2262,$A$3,Param!$B$10,Param!$C$10,Param!$D$10,Param!$E$10,Param!$B$11,Param!$C$11,Param!$D$11,Param!$E$11)*100</f>
        <v>42</v>
      </c>
      <c r="N2262" s="3">
        <f t="shared" si="855"/>
        <v>75193</v>
      </c>
      <c r="O2262" s="3">
        <f t="shared" si="856"/>
        <v>33.389431616341028</v>
      </c>
      <c r="P2262" s="13">
        <f t="shared" si="846"/>
        <v>157640</v>
      </c>
      <c r="Q2262" s="13">
        <f t="shared" si="857"/>
        <v>0</v>
      </c>
      <c r="R2262" s="13">
        <f>tarifest3(A2262-$K$3,$A$3,Param!$B$10,Param!$C$10,Param!$D$10,Param!$E$10,Param!$B$11,Param!$C$11,Param!$D$11,Param!$E$11)</f>
        <v>80953</v>
      </c>
      <c r="S2262" s="3">
        <f t="shared" si="858"/>
        <v>35.947158081705147</v>
      </c>
      <c r="T2262" s="3">
        <f>IF(A2262&lt;$K$3,$K$2,tarifest3grenz(A2262-$K$3,$A$3,Param!$B$10,Param!$C$10,Param!$D$10,Param!$E$10,Param!$B$11,Param!$C$11,Param!$D$11,Param!$E$11))*100</f>
        <v>42</v>
      </c>
      <c r="U2262" s="3">
        <f>MAX(K2262-tarifest3($K$3,$A$3,Param!$B$10,Param!$C$10,Param!$D$10,Param!$E$10,Param!$B$11,Param!$C$11,Param!$D$11,Param!$E$11),0)</f>
        <v>84363</v>
      </c>
      <c r="V2262" s="3">
        <f t="shared" si="859"/>
        <v>37.461367673179396</v>
      </c>
      <c r="W2262" s="3">
        <f t="shared" si="860"/>
        <v>42</v>
      </c>
      <c r="X2262" s="3">
        <f>soli3grenz(K2262,$A$3,Param!$J$9,Param!$J$10,Param!$J$11)*100</f>
        <v>5.5</v>
      </c>
      <c r="Y2262" s="13">
        <f t="shared" si="847"/>
        <v>84363</v>
      </c>
      <c r="Z2262" s="3">
        <f t="shared" si="861"/>
        <v>37.461367673179396</v>
      </c>
      <c r="AA2262" s="13">
        <f t="shared" si="848"/>
        <v>42</v>
      </c>
      <c r="AB2262" s="13">
        <f t="shared" si="849"/>
        <v>-5572.5800000000017</v>
      </c>
      <c r="AC2262" s="13">
        <f t="shared" si="850"/>
        <v>-2.4745026642983987</v>
      </c>
      <c r="AD2262" s="13">
        <f t="shared" si="851"/>
        <v>-2.3099999999999952</v>
      </c>
      <c r="AE2262" s="3">
        <f t="shared" si="852"/>
        <v>0</v>
      </c>
      <c r="AF2262" s="13">
        <f t="shared" si="841"/>
        <v>5572.5800000000017</v>
      </c>
      <c r="AG2262" s="13">
        <f t="shared" si="862"/>
        <v>2.4745026642983987</v>
      </c>
      <c r="AH2262" s="13">
        <f t="shared" si="842"/>
        <v>2.4745026642983987</v>
      </c>
    </row>
    <row r="2263" spans="1:34" x14ac:dyDescent="0.2">
      <c r="A2263" s="8">
        <f t="shared" si="863"/>
        <v>225300</v>
      </c>
      <c r="B2263" s="9">
        <f t="shared" si="840"/>
        <v>225.3</v>
      </c>
      <c r="C2263" s="13">
        <f>tarifest3(A2263,$A$3,Param!$B$5,Param!$C$5,Param!$D$5,Param!$E$5,Param!$B$6,Param!$C$6,Param!$D$6,Param!$E$6)</f>
        <v>85289</v>
      </c>
      <c r="D2263" s="3">
        <f t="shared" si="853"/>
        <v>37.855747891699956</v>
      </c>
      <c r="E2263" s="3">
        <f>tarifest3grenz(A2263,$A$3,Param!$B$5,Param!$C$5,Param!$D$5,Param!$E$5,Param!$B$6,Param!$C$6,Param!$D$6,Param!$E$6)*100</f>
        <v>42</v>
      </c>
      <c r="F2263" s="13">
        <f>soli3(C2263,$A$3,Param!$J$4,Param!$J$5,Param!$J$6)</f>
        <v>4690.8900000000003</v>
      </c>
      <c r="G2263" s="3">
        <f>soli3grenz(C2263,$A$3,Param!$J$4,Param!$J$5,Param!$J$6)*100</f>
        <v>5.5</v>
      </c>
      <c r="H2263" s="13">
        <f t="shared" si="844"/>
        <v>89979.89</v>
      </c>
      <c r="I2263" s="3">
        <f t="shared" si="843"/>
        <v>39.937811806480248</v>
      </c>
      <c r="J2263" s="13">
        <f t="shared" si="845"/>
        <v>44.309999999999995</v>
      </c>
      <c r="K2263" s="13">
        <f>tarifest3(A2263,$A$3,Param!$B$10,Param!$C$10,Param!$D$10,Param!$E$10,Param!$B$11,Param!$C$11,Param!$D$11,Param!$E$11)</f>
        <v>89635</v>
      </c>
      <c r="L2263" s="3">
        <f t="shared" si="854"/>
        <v>39.784731469152241</v>
      </c>
      <c r="M2263" s="3">
        <f>tarifest3grenz(A2263,$A$3,Param!$B$10,Param!$C$10,Param!$D$10,Param!$E$10,Param!$B$11,Param!$C$11,Param!$D$11,Param!$E$11)*100</f>
        <v>42</v>
      </c>
      <c r="N2263" s="3">
        <f t="shared" si="855"/>
        <v>75235</v>
      </c>
      <c r="O2263" s="3">
        <f t="shared" si="856"/>
        <v>33.393253439857965</v>
      </c>
      <c r="P2263" s="13">
        <f t="shared" si="846"/>
        <v>157710</v>
      </c>
      <c r="Q2263" s="13">
        <f t="shared" si="857"/>
        <v>0</v>
      </c>
      <c r="R2263" s="13">
        <f>tarifest3(A2263-$K$3,$A$3,Param!$B$10,Param!$C$10,Param!$D$10,Param!$E$10,Param!$B$11,Param!$C$11,Param!$D$11,Param!$E$11)</f>
        <v>80995</v>
      </c>
      <c r="S2263" s="3">
        <f t="shared" si="858"/>
        <v>35.949844651575674</v>
      </c>
      <c r="T2263" s="3">
        <f>IF(A2263&lt;$K$3,$K$2,tarifest3grenz(A2263-$K$3,$A$3,Param!$B$10,Param!$C$10,Param!$D$10,Param!$E$10,Param!$B$11,Param!$C$11,Param!$D$11,Param!$E$11))*100</f>
        <v>42</v>
      </c>
      <c r="U2263" s="3">
        <f>MAX(K2263-tarifest3($K$3,$A$3,Param!$B$10,Param!$C$10,Param!$D$10,Param!$E$10,Param!$B$11,Param!$C$11,Param!$D$11,Param!$E$11),0)</f>
        <v>84405</v>
      </c>
      <c r="V2263" s="3">
        <f t="shared" si="859"/>
        <v>37.463382157123839</v>
      </c>
      <c r="W2263" s="3">
        <f t="shared" si="860"/>
        <v>42</v>
      </c>
      <c r="X2263" s="3">
        <f>soli3grenz(K2263,$A$3,Param!$J$9,Param!$J$10,Param!$J$11)*100</f>
        <v>5.5</v>
      </c>
      <c r="Y2263" s="13">
        <f t="shared" si="847"/>
        <v>84405</v>
      </c>
      <c r="Z2263" s="3">
        <f t="shared" si="861"/>
        <v>37.463382157123839</v>
      </c>
      <c r="AA2263" s="13">
        <f t="shared" si="848"/>
        <v>42</v>
      </c>
      <c r="AB2263" s="13">
        <f t="shared" si="849"/>
        <v>-5574.8899999999994</v>
      </c>
      <c r="AC2263" s="13">
        <f t="shared" si="850"/>
        <v>-2.4744296493564093</v>
      </c>
      <c r="AD2263" s="13">
        <f t="shared" si="851"/>
        <v>-2.3099999999999952</v>
      </c>
      <c r="AE2263" s="3">
        <f t="shared" si="852"/>
        <v>0</v>
      </c>
      <c r="AF2263" s="13">
        <f t="shared" si="841"/>
        <v>5574.8899999999994</v>
      </c>
      <c r="AG2263" s="13">
        <f t="shared" si="862"/>
        <v>2.4744296493564093</v>
      </c>
      <c r="AH2263" s="13">
        <f t="shared" si="842"/>
        <v>2.4744296493564093</v>
      </c>
    </row>
    <row r="2264" spans="1:34" x14ac:dyDescent="0.2">
      <c r="A2264" s="8">
        <f t="shared" si="863"/>
        <v>225400</v>
      </c>
      <c r="B2264" s="9">
        <f t="shared" si="840"/>
        <v>225.4</v>
      </c>
      <c r="C2264" s="13">
        <f>tarifest3(A2264,$A$3,Param!$B$5,Param!$C$5,Param!$D$5,Param!$E$5,Param!$B$6,Param!$C$6,Param!$D$6,Param!$E$6)</f>
        <v>85331</v>
      </c>
      <c r="D2264" s="3">
        <f t="shared" si="853"/>
        <v>37.857586512866014</v>
      </c>
      <c r="E2264" s="3">
        <f>tarifest3grenz(A2264,$A$3,Param!$B$5,Param!$C$5,Param!$D$5,Param!$E$5,Param!$B$6,Param!$C$6,Param!$D$6,Param!$E$6)*100</f>
        <v>42</v>
      </c>
      <c r="F2264" s="13">
        <f>soli3(C2264,$A$3,Param!$J$4,Param!$J$5,Param!$J$6)</f>
        <v>4693.2</v>
      </c>
      <c r="G2264" s="3">
        <f>soli3grenz(C2264,$A$3,Param!$J$4,Param!$J$5,Param!$J$6)*100</f>
        <v>5.5</v>
      </c>
      <c r="H2264" s="13">
        <f t="shared" si="844"/>
        <v>90024.2</v>
      </c>
      <c r="I2264" s="3">
        <f t="shared" si="843"/>
        <v>39.93975155279503</v>
      </c>
      <c r="J2264" s="13">
        <f t="shared" si="845"/>
        <v>44.309999999999995</v>
      </c>
      <c r="K2264" s="13">
        <f>tarifest3(A2264,$A$3,Param!$B$10,Param!$C$10,Param!$D$10,Param!$E$10,Param!$B$11,Param!$C$11,Param!$D$11,Param!$E$11)</f>
        <v>89677</v>
      </c>
      <c r="L2264" s="3">
        <f t="shared" si="854"/>
        <v>39.785714285714285</v>
      </c>
      <c r="M2264" s="3">
        <f>tarifest3grenz(A2264,$A$3,Param!$B$10,Param!$C$10,Param!$D$10,Param!$E$10,Param!$B$11,Param!$C$11,Param!$D$11,Param!$E$11)*100</f>
        <v>42</v>
      </c>
      <c r="N2264" s="3">
        <f t="shared" si="855"/>
        <v>75277</v>
      </c>
      <c r="O2264" s="3">
        <f t="shared" si="856"/>
        <v>33.397071872227151</v>
      </c>
      <c r="P2264" s="13">
        <f t="shared" si="846"/>
        <v>157780</v>
      </c>
      <c r="Q2264" s="13">
        <f t="shared" si="857"/>
        <v>0</v>
      </c>
      <c r="R2264" s="13">
        <f>tarifest3(A2264-$K$3,$A$3,Param!$B$10,Param!$C$10,Param!$D$10,Param!$E$10,Param!$B$11,Param!$C$11,Param!$D$11,Param!$E$11)</f>
        <v>81037</v>
      </c>
      <c r="S2264" s="3">
        <f t="shared" si="858"/>
        <v>35.952528837622005</v>
      </c>
      <c r="T2264" s="3">
        <f>IF(A2264&lt;$K$3,$K$2,tarifest3grenz(A2264-$K$3,$A$3,Param!$B$10,Param!$C$10,Param!$D$10,Param!$E$10,Param!$B$11,Param!$C$11,Param!$D$11,Param!$E$11))*100</f>
        <v>42</v>
      </c>
      <c r="U2264" s="3">
        <f>MAX(K2264-tarifest3($K$3,$A$3,Param!$B$10,Param!$C$10,Param!$D$10,Param!$E$10,Param!$B$11,Param!$C$11,Param!$D$11,Param!$E$11),0)</f>
        <v>84447</v>
      </c>
      <c r="V2264" s="3">
        <f t="shared" si="859"/>
        <v>37.465394853593608</v>
      </c>
      <c r="W2264" s="3">
        <f t="shared" si="860"/>
        <v>42</v>
      </c>
      <c r="X2264" s="3">
        <f>soli3grenz(K2264,$A$3,Param!$J$9,Param!$J$10,Param!$J$11)*100</f>
        <v>5.5</v>
      </c>
      <c r="Y2264" s="13">
        <f t="shared" si="847"/>
        <v>84447</v>
      </c>
      <c r="Z2264" s="3">
        <f t="shared" si="861"/>
        <v>37.465394853593608</v>
      </c>
      <c r="AA2264" s="13">
        <f t="shared" si="848"/>
        <v>42</v>
      </c>
      <c r="AB2264" s="13">
        <f t="shared" si="849"/>
        <v>-5577.1999999999971</v>
      </c>
      <c r="AC2264" s="13">
        <f t="shared" si="850"/>
        <v>-2.4743566992014223</v>
      </c>
      <c r="AD2264" s="13">
        <f t="shared" si="851"/>
        <v>-2.3099999999999952</v>
      </c>
      <c r="AE2264" s="3">
        <f t="shared" si="852"/>
        <v>0</v>
      </c>
      <c r="AF2264" s="13">
        <f t="shared" si="841"/>
        <v>5577.1999999999971</v>
      </c>
      <c r="AG2264" s="13">
        <f t="shared" si="862"/>
        <v>2.4743566992014223</v>
      </c>
      <c r="AH2264" s="13">
        <f t="shared" si="842"/>
        <v>2.4743566992014223</v>
      </c>
    </row>
    <row r="2265" spans="1:34" x14ac:dyDescent="0.2">
      <c r="A2265" s="8">
        <f t="shared" si="863"/>
        <v>225500</v>
      </c>
      <c r="B2265" s="9">
        <f t="shared" si="840"/>
        <v>225.5</v>
      </c>
      <c r="C2265" s="13">
        <f>tarifest3(A2265,$A$3,Param!$B$5,Param!$C$5,Param!$D$5,Param!$E$5,Param!$B$6,Param!$C$6,Param!$D$6,Param!$E$6)</f>
        <v>85373</v>
      </c>
      <c r="D2265" s="3">
        <f t="shared" si="853"/>
        <v>37.859423503325942</v>
      </c>
      <c r="E2265" s="3">
        <f>tarifest3grenz(A2265,$A$3,Param!$B$5,Param!$C$5,Param!$D$5,Param!$E$5,Param!$B$6,Param!$C$6,Param!$D$6,Param!$E$6)*100</f>
        <v>42</v>
      </c>
      <c r="F2265" s="13">
        <f>soli3(C2265,$A$3,Param!$J$4,Param!$J$5,Param!$J$6)</f>
        <v>4695.51</v>
      </c>
      <c r="G2265" s="3">
        <f>soli3grenz(C2265,$A$3,Param!$J$4,Param!$J$5,Param!$J$6)*100</f>
        <v>5.5</v>
      </c>
      <c r="H2265" s="13">
        <f t="shared" si="844"/>
        <v>90068.51</v>
      </c>
      <c r="I2265" s="3">
        <f t="shared" si="843"/>
        <v>39.941689578713969</v>
      </c>
      <c r="J2265" s="13">
        <f t="shared" si="845"/>
        <v>44.309999999999995</v>
      </c>
      <c r="K2265" s="13">
        <f>tarifest3(A2265,$A$3,Param!$B$10,Param!$C$10,Param!$D$10,Param!$E$10,Param!$B$11,Param!$C$11,Param!$D$11,Param!$E$11)</f>
        <v>89719</v>
      </c>
      <c r="L2265" s="3">
        <f t="shared" si="854"/>
        <v>39.786696230598665</v>
      </c>
      <c r="M2265" s="3">
        <f>tarifest3grenz(A2265,$A$3,Param!$B$10,Param!$C$10,Param!$D$10,Param!$E$10,Param!$B$11,Param!$C$11,Param!$D$11,Param!$E$11)*100</f>
        <v>42</v>
      </c>
      <c r="N2265" s="3">
        <f t="shared" si="855"/>
        <v>75319</v>
      </c>
      <c r="O2265" s="3">
        <f t="shared" si="856"/>
        <v>33.400886917960086</v>
      </c>
      <c r="P2265" s="13">
        <f t="shared" si="846"/>
        <v>157850</v>
      </c>
      <c r="Q2265" s="13">
        <f t="shared" si="857"/>
        <v>0</v>
      </c>
      <c r="R2265" s="13">
        <f>tarifest3(A2265-$K$3,$A$3,Param!$B$10,Param!$C$10,Param!$D$10,Param!$E$10,Param!$B$11,Param!$C$11,Param!$D$11,Param!$E$11)</f>
        <v>81079</v>
      </c>
      <c r="S2265" s="3">
        <f t="shared" si="858"/>
        <v>35.955210643015519</v>
      </c>
      <c r="T2265" s="3">
        <f>IF(A2265&lt;$K$3,$K$2,tarifest3grenz(A2265-$K$3,$A$3,Param!$B$10,Param!$C$10,Param!$D$10,Param!$E$10,Param!$B$11,Param!$C$11,Param!$D$11,Param!$E$11))*100</f>
        <v>42</v>
      </c>
      <c r="U2265" s="3">
        <f>MAX(K2265-tarifest3($K$3,$A$3,Param!$B$10,Param!$C$10,Param!$D$10,Param!$E$10,Param!$B$11,Param!$C$11,Param!$D$11,Param!$E$11),0)</f>
        <v>84489</v>
      </c>
      <c r="V2265" s="3">
        <f t="shared" si="859"/>
        <v>37.467405764966735</v>
      </c>
      <c r="W2265" s="3">
        <f t="shared" si="860"/>
        <v>42</v>
      </c>
      <c r="X2265" s="3">
        <f>soli3grenz(K2265,$A$3,Param!$J$9,Param!$J$10,Param!$J$11)*100</f>
        <v>5.5</v>
      </c>
      <c r="Y2265" s="13">
        <f t="shared" si="847"/>
        <v>84489</v>
      </c>
      <c r="Z2265" s="3">
        <f t="shared" si="861"/>
        <v>37.467405764966735</v>
      </c>
      <c r="AA2265" s="13">
        <f t="shared" si="848"/>
        <v>42</v>
      </c>
      <c r="AB2265" s="13">
        <f t="shared" si="849"/>
        <v>-5579.5099999999948</v>
      </c>
      <c r="AC2265" s="13">
        <f t="shared" si="850"/>
        <v>-2.4742838137472347</v>
      </c>
      <c r="AD2265" s="13">
        <f t="shared" si="851"/>
        <v>-2.3099999999999952</v>
      </c>
      <c r="AE2265" s="3">
        <f t="shared" si="852"/>
        <v>0</v>
      </c>
      <c r="AF2265" s="13">
        <f t="shared" si="841"/>
        <v>5579.5099999999948</v>
      </c>
      <c r="AG2265" s="13">
        <f t="shared" si="862"/>
        <v>2.4742838137472347</v>
      </c>
      <c r="AH2265" s="13">
        <f t="shared" si="842"/>
        <v>2.4742838137472347</v>
      </c>
    </row>
    <row r="2266" spans="1:34" x14ac:dyDescent="0.2">
      <c r="A2266" s="8">
        <f t="shared" si="863"/>
        <v>225600</v>
      </c>
      <c r="B2266" s="9">
        <f t="shared" si="840"/>
        <v>225.6</v>
      </c>
      <c r="C2266" s="13">
        <f>tarifest3(A2266,$A$3,Param!$B$5,Param!$C$5,Param!$D$5,Param!$E$5,Param!$B$6,Param!$C$6,Param!$D$6,Param!$E$6)</f>
        <v>85415</v>
      </c>
      <c r="D2266" s="3">
        <f t="shared" si="853"/>
        <v>37.861258865248224</v>
      </c>
      <c r="E2266" s="3">
        <f>tarifest3grenz(A2266,$A$3,Param!$B$5,Param!$C$5,Param!$D$5,Param!$E$5,Param!$B$6,Param!$C$6,Param!$D$6,Param!$E$6)*100</f>
        <v>42</v>
      </c>
      <c r="F2266" s="13">
        <f>soli3(C2266,$A$3,Param!$J$4,Param!$J$5,Param!$J$6)</f>
        <v>4697.82</v>
      </c>
      <c r="G2266" s="3">
        <f>soli3grenz(C2266,$A$3,Param!$J$4,Param!$J$5,Param!$J$6)*100</f>
        <v>5.5</v>
      </c>
      <c r="H2266" s="13">
        <f t="shared" si="844"/>
        <v>90112.82</v>
      </c>
      <c r="I2266" s="3">
        <f t="shared" si="843"/>
        <v>39.943625886524828</v>
      </c>
      <c r="J2266" s="13">
        <f t="shared" si="845"/>
        <v>44.309999999999995</v>
      </c>
      <c r="K2266" s="13">
        <f>tarifest3(A2266,$A$3,Param!$B$10,Param!$C$10,Param!$D$10,Param!$E$10,Param!$B$11,Param!$C$11,Param!$D$11,Param!$E$11)</f>
        <v>89761</v>
      </c>
      <c r="L2266" s="3">
        <f t="shared" si="854"/>
        <v>39.787677304964539</v>
      </c>
      <c r="M2266" s="3">
        <f>tarifest3grenz(A2266,$A$3,Param!$B$10,Param!$C$10,Param!$D$10,Param!$E$10,Param!$B$11,Param!$C$11,Param!$D$11,Param!$E$11)*100</f>
        <v>42</v>
      </c>
      <c r="N2266" s="3">
        <f t="shared" si="855"/>
        <v>75361</v>
      </c>
      <c r="O2266" s="3">
        <f t="shared" si="856"/>
        <v>33.404698581560282</v>
      </c>
      <c r="P2266" s="13">
        <f t="shared" si="846"/>
        <v>157920</v>
      </c>
      <c r="Q2266" s="13">
        <f t="shared" si="857"/>
        <v>0</v>
      </c>
      <c r="R2266" s="13">
        <f>tarifest3(A2266-$K$3,$A$3,Param!$B$10,Param!$C$10,Param!$D$10,Param!$E$10,Param!$B$11,Param!$C$11,Param!$D$11,Param!$E$11)</f>
        <v>81121</v>
      </c>
      <c r="S2266" s="3">
        <f t="shared" si="858"/>
        <v>35.957890070921991</v>
      </c>
      <c r="T2266" s="3">
        <f>IF(A2266&lt;$K$3,$K$2,tarifest3grenz(A2266-$K$3,$A$3,Param!$B$10,Param!$C$10,Param!$D$10,Param!$E$10,Param!$B$11,Param!$C$11,Param!$D$11,Param!$E$11))*100</f>
        <v>42</v>
      </c>
      <c r="U2266" s="3">
        <f>MAX(K2266-tarifest3($K$3,$A$3,Param!$B$10,Param!$C$10,Param!$D$10,Param!$E$10,Param!$B$11,Param!$C$11,Param!$D$11,Param!$E$11),0)</f>
        <v>84531</v>
      </c>
      <c r="V2266" s="3">
        <f t="shared" si="859"/>
        <v>37.469414893617021</v>
      </c>
      <c r="W2266" s="3">
        <f t="shared" si="860"/>
        <v>42</v>
      </c>
      <c r="X2266" s="3">
        <f>soli3grenz(K2266,$A$3,Param!$J$9,Param!$J$10,Param!$J$11)*100</f>
        <v>5.5</v>
      </c>
      <c r="Y2266" s="13">
        <f t="shared" si="847"/>
        <v>84531</v>
      </c>
      <c r="Z2266" s="3">
        <f t="shared" si="861"/>
        <v>37.469414893617021</v>
      </c>
      <c r="AA2266" s="13">
        <f t="shared" si="848"/>
        <v>42</v>
      </c>
      <c r="AB2266" s="13">
        <f t="shared" si="849"/>
        <v>-5581.820000000007</v>
      </c>
      <c r="AC2266" s="13">
        <f t="shared" si="850"/>
        <v>-2.4742109929078069</v>
      </c>
      <c r="AD2266" s="13">
        <f t="shared" si="851"/>
        <v>-2.3099999999999952</v>
      </c>
      <c r="AE2266" s="3">
        <f t="shared" si="852"/>
        <v>0</v>
      </c>
      <c r="AF2266" s="13">
        <f t="shared" si="841"/>
        <v>5581.820000000007</v>
      </c>
      <c r="AG2266" s="13">
        <f t="shared" si="862"/>
        <v>2.4742109929078069</v>
      </c>
      <c r="AH2266" s="13">
        <f t="shared" si="842"/>
        <v>2.4742109929078069</v>
      </c>
    </row>
    <row r="2267" spans="1:34" x14ac:dyDescent="0.2">
      <c r="A2267" s="8">
        <f t="shared" si="863"/>
        <v>225700</v>
      </c>
      <c r="B2267" s="9">
        <f t="shared" si="840"/>
        <v>225.7</v>
      </c>
      <c r="C2267" s="13">
        <f>tarifest3(A2267,$A$3,Param!$B$5,Param!$C$5,Param!$D$5,Param!$E$5,Param!$B$6,Param!$C$6,Param!$D$6,Param!$E$6)</f>
        <v>85457</v>
      </c>
      <c r="D2267" s="3">
        <f t="shared" si="853"/>
        <v>37.863092600797522</v>
      </c>
      <c r="E2267" s="3">
        <f>tarifest3grenz(A2267,$A$3,Param!$B$5,Param!$C$5,Param!$D$5,Param!$E$5,Param!$B$6,Param!$C$6,Param!$D$6,Param!$E$6)*100</f>
        <v>42</v>
      </c>
      <c r="F2267" s="13">
        <f>soli3(C2267,$A$3,Param!$J$4,Param!$J$5,Param!$J$6)</f>
        <v>4700.13</v>
      </c>
      <c r="G2267" s="3">
        <f>soli3grenz(C2267,$A$3,Param!$J$4,Param!$J$5,Param!$J$6)*100</f>
        <v>5.5</v>
      </c>
      <c r="H2267" s="13">
        <f t="shared" si="844"/>
        <v>90157.13</v>
      </c>
      <c r="I2267" s="3">
        <f t="shared" si="843"/>
        <v>39.945560478511297</v>
      </c>
      <c r="J2267" s="13">
        <f t="shared" si="845"/>
        <v>44.309999999999995</v>
      </c>
      <c r="K2267" s="13">
        <f>tarifest3(A2267,$A$3,Param!$B$10,Param!$C$10,Param!$D$10,Param!$E$10,Param!$B$11,Param!$C$11,Param!$D$11,Param!$E$11)</f>
        <v>89803</v>
      </c>
      <c r="L2267" s="3">
        <f t="shared" si="854"/>
        <v>39.788657509968985</v>
      </c>
      <c r="M2267" s="3">
        <f>tarifest3grenz(A2267,$A$3,Param!$B$10,Param!$C$10,Param!$D$10,Param!$E$10,Param!$B$11,Param!$C$11,Param!$D$11,Param!$E$11)*100</f>
        <v>42</v>
      </c>
      <c r="N2267" s="3">
        <f t="shared" si="855"/>
        <v>75403</v>
      </c>
      <c r="O2267" s="3">
        <f t="shared" si="856"/>
        <v>33.408506867523265</v>
      </c>
      <c r="P2267" s="13">
        <f t="shared" si="846"/>
        <v>157990</v>
      </c>
      <c r="Q2267" s="13">
        <f t="shared" si="857"/>
        <v>0</v>
      </c>
      <c r="R2267" s="13">
        <f>tarifest3(A2267-$K$3,$A$3,Param!$B$10,Param!$C$10,Param!$D$10,Param!$E$10,Param!$B$11,Param!$C$11,Param!$D$11,Param!$E$11)</f>
        <v>81163</v>
      </c>
      <c r="S2267" s="3">
        <f t="shared" si="858"/>
        <v>35.960567124501551</v>
      </c>
      <c r="T2267" s="3">
        <f>IF(A2267&lt;$K$3,$K$2,tarifest3grenz(A2267-$K$3,$A$3,Param!$B$10,Param!$C$10,Param!$D$10,Param!$E$10,Param!$B$11,Param!$C$11,Param!$D$11,Param!$E$11))*100</f>
        <v>42</v>
      </c>
      <c r="U2267" s="3">
        <f>MAX(K2267-tarifest3($K$3,$A$3,Param!$B$10,Param!$C$10,Param!$D$10,Param!$E$10,Param!$B$11,Param!$C$11,Param!$D$11,Param!$E$11),0)</f>
        <v>84573</v>
      </c>
      <c r="V2267" s="3">
        <f t="shared" si="859"/>
        <v>37.471422241914041</v>
      </c>
      <c r="W2267" s="3">
        <f t="shared" si="860"/>
        <v>42</v>
      </c>
      <c r="X2267" s="3">
        <f>soli3grenz(K2267,$A$3,Param!$J$9,Param!$J$10,Param!$J$11)*100</f>
        <v>5.5</v>
      </c>
      <c r="Y2267" s="13">
        <f t="shared" si="847"/>
        <v>84573</v>
      </c>
      <c r="Z2267" s="3">
        <f t="shared" si="861"/>
        <v>37.471422241914041</v>
      </c>
      <c r="AA2267" s="13">
        <f t="shared" si="848"/>
        <v>42</v>
      </c>
      <c r="AB2267" s="13">
        <f t="shared" si="849"/>
        <v>-5584.1300000000047</v>
      </c>
      <c r="AC2267" s="13">
        <f t="shared" si="850"/>
        <v>-2.4741382365972555</v>
      </c>
      <c r="AD2267" s="13">
        <f t="shared" si="851"/>
        <v>-2.3099999999999952</v>
      </c>
      <c r="AE2267" s="3">
        <f t="shared" si="852"/>
        <v>0</v>
      </c>
      <c r="AF2267" s="13">
        <f t="shared" si="841"/>
        <v>5584.1300000000047</v>
      </c>
      <c r="AG2267" s="13">
        <f t="shared" si="862"/>
        <v>2.4741382365972555</v>
      </c>
      <c r="AH2267" s="13">
        <f t="shared" si="842"/>
        <v>2.4741382365972555</v>
      </c>
    </row>
    <row r="2268" spans="1:34" x14ac:dyDescent="0.2">
      <c r="A2268" s="8">
        <f t="shared" si="863"/>
        <v>225800</v>
      </c>
      <c r="B2268" s="9">
        <f t="shared" si="840"/>
        <v>225.8</v>
      </c>
      <c r="C2268" s="13">
        <f>tarifest3(A2268,$A$3,Param!$B$5,Param!$C$5,Param!$D$5,Param!$E$5,Param!$B$6,Param!$C$6,Param!$D$6,Param!$E$6)</f>
        <v>85499</v>
      </c>
      <c r="D2268" s="3">
        <f t="shared" si="853"/>
        <v>37.864924712134638</v>
      </c>
      <c r="E2268" s="3">
        <f>tarifest3grenz(A2268,$A$3,Param!$B$5,Param!$C$5,Param!$D$5,Param!$E$5,Param!$B$6,Param!$C$6,Param!$D$6,Param!$E$6)*100</f>
        <v>42</v>
      </c>
      <c r="F2268" s="13">
        <f>soli3(C2268,$A$3,Param!$J$4,Param!$J$5,Param!$J$6)</f>
        <v>4702.4399999999996</v>
      </c>
      <c r="G2268" s="3">
        <f>soli3grenz(C2268,$A$3,Param!$J$4,Param!$J$5,Param!$J$6)*100</f>
        <v>5.5</v>
      </c>
      <c r="H2268" s="13">
        <f t="shared" si="844"/>
        <v>90201.44</v>
      </c>
      <c r="I2268" s="3">
        <f t="shared" si="843"/>
        <v>39.947493356953053</v>
      </c>
      <c r="J2268" s="13">
        <f t="shared" si="845"/>
        <v>44.309999999999995</v>
      </c>
      <c r="K2268" s="13">
        <f>tarifest3(A2268,$A$3,Param!$B$10,Param!$C$10,Param!$D$10,Param!$E$10,Param!$B$11,Param!$C$11,Param!$D$11,Param!$E$11)</f>
        <v>89845</v>
      </c>
      <c r="L2268" s="3">
        <f t="shared" si="854"/>
        <v>39.789636846767053</v>
      </c>
      <c r="M2268" s="3">
        <f>tarifest3grenz(A2268,$A$3,Param!$B$10,Param!$C$10,Param!$D$10,Param!$E$10,Param!$B$11,Param!$C$11,Param!$D$11,Param!$E$11)*100</f>
        <v>42</v>
      </c>
      <c r="N2268" s="3">
        <f t="shared" si="855"/>
        <v>75445</v>
      </c>
      <c r="O2268" s="3">
        <f t="shared" si="856"/>
        <v>33.41231178033658</v>
      </c>
      <c r="P2268" s="13">
        <f t="shared" si="846"/>
        <v>158060</v>
      </c>
      <c r="Q2268" s="13">
        <f t="shared" si="857"/>
        <v>0</v>
      </c>
      <c r="R2268" s="13">
        <f>tarifest3(A2268-$K$3,$A$3,Param!$B$10,Param!$C$10,Param!$D$10,Param!$E$10,Param!$B$11,Param!$C$11,Param!$D$11,Param!$E$11)</f>
        <v>81205</v>
      </c>
      <c r="S2268" s="3">
        <f t="shared" si="858"/>
        <v>35.963241806908769</v>
      </c>
      <c r="T2268" s="3">
        <f>IF(A2268&lt;$K$3,$K$2,tarifest3grenz(A2268-$K$3,$A$3,Param!$B$10,Param!$C$10,Param!$D$10,Param!$E$10,Param!$B$11,Param!$C$11,Param!$D$11,Param!$E$11))*100</f>
        <v>42</v>
      </c>
      <c r="U2268" s="3">
        <f>MAX(K2268-tarifest3($K$3,$A$3,Param!$B$10,Param!$C$10,Param!$D$10,Param!$E$10,Param!$B$11,Param!$C$11,Param!$D$11,Param!$E$11),0)</f>
        <v>84615</v>
      </c>
      <c r="V2268" s="3">
        <f t="shared" si="859"/>
        <v>37.473427812223207</v>
      </c>
      <c r="W2268" s="3">
        <f t="shared" si="860"/>
        <v>42</v>
      </c>
      <c r="X2268" s="3">
        <f>soli3grenz(K2268,$A$3,Param!$J$9,Param!$J$10,Param!$J$11)*100</f>
        <v>5.5</v>
      </c>
      <c r="Y2268" s="13">
        <f t="shared" si="847"/>
        <v>84615</v>
      </c>
      <c r="Z2268" s="3">
        <f t="shared" si="861"/>
        <v>37.473427812223207</v>
      </c>
      <c r="AA2268" s="13">
        <f t="shared" si="848"/>
        <v>42</v>
      </c>
      <c r="AB2268" s="13">
        <f t="shared" si="849"/>
        <v>-5586.4400000000023</v>
      </c>
      <c r="AC2268" s="13">
        <f t="shared" si="850"/>
        <v>-2.4740655447298465</v>
      </c>
      <c r="AD2268" s="13">
        <f t="shared" si="851"/>
        <v>-2.3099999999999952</v>
      </c>
      <c r="AE2268" s="3">
        <f t="shared" si="852"/>
        <v>0</v>
      </c>
      <c r="AF2268" s="13">
        <f t="shared" si="841"/>
        <v>5586.4400000000023</v>
      </c>
      <c r="AG2268" s="13">
        <f t="shared" si="862"/>
        <v>2.4740655447298465</v>
      </c>
      <c r="AH2268" s="13">
        <f t="shared" si="842"/>
        <v>2.4740655447298465</v>
      </c>
    </row>
    <row r="2269" spans="1:34" x14ac:dyDescent="0.2">
      <c r="A2269" s="8">
        <f t="shared" si="863"/>
        <v>225900</v>
      </c>
      <c r="B2269" s="9">
        <f t="shared" si="840"/>
        <v>225.9</v>
      </c>
      <c r="C2269" s="13">
        <f>tarifest3(A2269,$A$3,Param!$B$5,Param!$C$5,Param!$D$5,Param!$E$5,Param!$B$6,Param!$C$6,Param!$D$6,Param!$E$6)</f>
        <v>85541</v>
      </c>
      <c r="D2269" s="3">
        <f t="shared" si="853"/>
        <v>37.866755201416559</v>
      </c>
      <c r="E2269" s="3">
        <f>tarifest3grenz(A2269,$A$3,Param!$B$5,Param!$C$5,Param!$D$5,Param!$E$5,Param!$B$6,Param!$C$6,Param!$D$6,Param!$E$6)*100</f>
        <v>42</v>
      </c>
      <c r="F2269" s="13">
        <f>soli3(C2269,$A$3,Param!$J$4,Param!$J$5,Param!$J$6)</f>
        <v>4704.75</v>
      </c>
      <c r="G2269" s="3">
        <f>soli3grenz(C2269,$A$3,Param!$J$4,Param!$J$5,Param!$J$6)*100</f>
        <v>5.5</v>
      </c>
      <c r="H2269" s="13">
        <f t="shared" si="844"/>
        <v>90245.75</v>
      </c>
      <c r="I2269" s="3">
        <f t="shared" si="843"/>
        <v>39.949424524125718</v>
      </c>
      <c r="J2269" s="13">
        <f t="shared" si="845"/>
        <v>44.309999999999995</v>
      </c>
      <c r="K2269" s="13">
        <f>tarifest3(A2269,$A$3,Param!$B$10,Param!$C$10,Param!$D$10,Param!$E$10,Param!$B$11,Param!$C$11,Param!$D$11,Param!$E$11)</f>
        <v>89887</v>
      </c>
      <c r="L2269" s="3">
        <f t="shared" si="854"/>
        <v>39.790615316511726</v>
      </c>
      <c r="M2269" s="3">
        <f>tarifest3grenz(A2269,$A$3,Param!$B$10,Param!$C$10,Param!$D$10,Param!$E$10,Param!$B$11,Param!$C$11,Param!$D$11,Param!$E$11)*100</f>
        <v>42</v>
      </c>
      <c r="N2269" s="3">
        <f t="shared" si="855"/>
        <v>75487</v>
      </c>
      <c r="O2269" s="3">
        <f t="shared" si="856"/>
        <v>33.416113324479859</v>
      </c>
      <c r="P2269" s="13">
        <f t="shared" si="846"/>
        <v>158130</v>
      </c>
      <c r="Q2269" s="13">
        <f t="shared" si="857"/>
        <v>0</v>
      </c>
      <c r="R2269" s="13">
        <f>tarifest3(A2269-$K$3,$A$3,Param!$B$10,Param!$C$10,Param!$D$10,Param!$E$10,Param!$B$11,Param!$C$11,Param!$D$11,Param!$E$11)</f>
        <v>81247</v>
      </c>
      <c r="S2269" s="3">
        <f t="shared" si="858"/>
        <v>35.965914121292606</v>
      </c>
      <c r="T2269" s="3">
        <f>IF(A2269&lt;$K$3,$K$2,tarifest3grenz(A2269-$K$3,$A$3,Param!$B$10,Param!$C$10,Param!$D$10,Param!$E$10,Param!$B$11,Param!$C$11,Param!$D$11,Param!$E$11))*100</f>
        <v>42</v>
      </c>
      <c r="U2269" s="3">
        <f>MAX(K2269-tarifest3($K$3,$A$3,Param!$B$10,Param!$C$10,Param!$D$10,Param!$E$10,Param!$B$11,Param!$C$11,Param!$D$11,Param!$E$11),0)</f>
        <v>84657</v>
      </c>
      <c r="V2269" s="3">
        <f t="shared" si="859"/>
        <v>37.475431606905715</v>
      </c>
      <c r="W2269" s="3">
        <f t="shared" si="860"/>
        <v>42</v>
      </c>
      <c r="X2269" s="3">
        <f>soli3grenz(K2269,$A$3,Param!$J$9,Param!$J$10,Param!$J$11)*100</f>
        <v>5.5</v>
      </c>
      <c r="Y2269" s="13">
        <f t="shared" si="847"/>
        <v>84657</v>
      </c>
      <c r="Z2269" s="3">
        <f t="shared" si="861"/>
        <v>37.475431606905715</v>
      </c>
      <c r="AA2269" s="13">
        <f t="shared" si="848"/>
        <v>42</v>
      </c>
      <c r="AB2269" s="13">
        <f t="shared" si="849"/>
        <v>-5588.75</v>
      </c>
      <c r="AC2269" s="13">
        <f t="shared" si="850"/>
        <v>-2.4739929172200021</v>
      </c>
      <c r="AD2269" s="13">
        <f t="shared" si="851"/>
        <v>-2.3099999999999952</v>
      </c>
      <c r="AE2269" s="3">
        <f t="shared" si="852"/>
        <v>0</v>
      </c>
      <c r="AF2269" s="13">
        <f t="shared" si="841"/>
        <v>5588.75</v>
      </c>
      <c r="AG2269" s="13">
        <f t="shared" si="862"/>
        <v>2.4739929172200021</v>
      </c>
      <c r="AH2269" s="13">
        <f t="shared" si="842"/>
        <v>2.4739929172200021</v>
      </c>
    </row>
    <row r="2270" spans="1:34" x14ac:dyDescent="0.2">
      <c r="A2270" s="8">
        <f t="shared" si="863"/>
        <v>226000</v>
      </c>
      <c r="B2270" s="9">
        <f t="shared" si="840"/>
        <v>226</v>
      </c>
      <c r="C2270" s="13">
        <f>tarifest3(A2270,$A$3,Param!$B$5,Param!$C$5,Param!$D$5,Param!$E$5,Param!$B$6,Param!$C$6,Param!$D$6,Param!$E$6)</f>
        <v>85583</v>
      </c>
      <c r="D2270" s="3">
        <f t="shared" si="853"/>
        <v>37.868584070796466</v>
      </c>
      <c r="E2270" s="3">
        <f>tarifest3grenz(A2270,$A$3,Param!$B$5,Param!$C$5,Param!$D$5,Param!$E$5,Param!$B$6,Param!$C$6,Param!$D$6,Param!$E$6)*100</f>
        <v>42</v>
      </c>
      <c r="F2270" s="13">
        <f>soli3(C2270,$A$3,Param!$J$4,Param!$J$5,Param!$J$6)</f>
        <v>4707.0600000000004</v>
      </c>
      <c r="G2270" s="3">
        <f>soli3grenz(C2270,$A$3,Param!$J$4,Param!$J$5,Param!$J$6)*100</f>
        <v>5.5</v>
      </c>
      <c r="H2270" s="13">
        <f t="shared" si="844"/>
        <v>90290.06</v>
      </c>
      <c r="I2270" s="3">
        <f t="shared" si="843"/>
        <v>39.951353982300887</v>
      </c>
      <c r="J2270" s="13">
        <f t="shared" si="845"/>
        <v>44.309999999999995</v>
      </c>
      <c r="K2270" s="13">
        <f>tarifest3(A2270,$A$3,Param!$B$10,Param!$C$10,Param!$D$10,Param!$E$10,Param!$B$11,Param!$C$11,Param!$D$11,Param!$E$11)</f>
        <v>89929</v>
      </c>
      <c r="L2270" s="3">
        <f t="shared" si="854"/>
        <v>39.791592920353978</v>
      </c>
      <c r="M2270" s="3">
        <f>tarifest3grenz(A2270,$A$3,Param!$B$10,Param!$C$10,Param!$D$10,Param!$E$10,Param!$B$11,Param!$C$11,Param!$D$11,Param!$E$11)*100</f>
        <v>42</v>
      </c>
      <c r="N2270" s="3">
        <f t="shared" si="855"/>
        <v>75529</v>
      </c>
      <c r="O2270" s="3">
        <f t="shared" si="856"/>
        <v>33.419911504424775</v>
      </c>
      <c r="P2270" s="13">
        <f t="shared" si="846"/>
        <v>158200</v>
      </c>
      <c r="Q2270" s="13">
        <f t="shared" si="857"/>
        <v>0</v>
      </c>
      <c r="R2270" s="13">
        <f>tarifest3(A2270-$K$3,$A$3,Param!$B$10,Param!$C$10,Param!$D$10,Param!$E$10,Param!$B$11,Param!$C$11,Param!$D$11,Param!$E$11)</f>
        <v>81289</v>
      </c>
      <c r="S2270" s="3">
        <f t="shared" si="858"/>
        <v>35.96858407079646</v>
      </c>
      <c r="T2270" s="3">
        <f>IF(A2270&lt;$K$3,$K$2,tarifest3grenz(A2270-$K$3,$A$3,Param!$B$10,Param!$C$10,Param!$D$10,Param!$E$10,Param!$B$11,Param!$C$11,Param!$D$11,Param!$E$11))*100</f>
        <v>42</v>
      </c>
      <c r="U2270" s="3">
        <f>MAX(K2270-tarifest3($K$3,$A$3,Param!$B$10,Param!$C$10,Param!$D$10,Param!$E$10,Param!$B$11,Param!$C$11,Param!$D$11,Param!$E$11),0)</f>
        <v>84699</v>
      </c>
      <c r="V2270" s="3">
        <f t="shared" si="859"/>
        <v>37.477433628318586</v>
      </c>
      <c r="W2270" s="3">
        <f t="shared" si="860"/>
        <v>42</v>
      </c>
      <c r="X2270" s="3">
        <f>soli3grenz(K2270,$A$3,Param!$J$9,Param!$J$10,Param!$J$11)*100</f>
        <v>5.5</v>
      </c>
      <c r="Y2270" s="13">
        <f t="shared" si="847"/>
        <v>84699</v>
      </c>
      <c r="Z2270" s="3">
        <f t="shared" si="861"/>
        <v>37.477433628318586</v>
      </c>
      <c r="AA2270" s="13">
        <f t="shared" si="848"/>
        <v>42</v>
      </c>
      <c r="AB2270" s="13">
        <f t="shared" si="849"/>
        <v>-5591.0599999999977</v>
      </c>
      <c r="AC2270" s="13">
        <f t="shared" si="850"/>
        <v>-2.4739203539823009</v>
      </c>
      <c r="AD2270" s="13">
        <f t="shared" si="851"/>
        <v>-2.3099999999999952</v>
      </c>
      <c r="AE2270" s="3">
        <f t="shared" si="852"/>
        <v>0</v>
      </c>
      <c r="AF2270" s="13">
        <f t="shared" si="841"/>
        <v>5591.0599999999977</v>
      </c>
      <c r="AG2270" s="13">
        <f t="shared" si="862"/>
        <v>2.4739203539823009</v>
      </c>
      <c r="AH2270" s="13">
        <f t="shared" si="842"/>
        <v>2.4739203539823009</v>
      </c>
    </row>
    <row r="2271" spans="1:34" x14ac:dyDescent="0.2">
      <c r="A2271" s="8">
        <f t="shared" si="863"/>
        <v>226100</v>
      </c>
      <c r="B2271" s="9">
        <f t="shared" si="840"/>
        <v>226.1</v>
      </c>
      <c r="C2271" s="13">
        <f>tarifest3(A2271,$A$3,Param!$B$5,Param!$C$5,Param!$D$5,Param!$E$5,Param!$B$6,Param!$C$6,Param!$D$6,Param!$E$6)</f>
        <v>85625</v>
      </c>
      <c r="D2271" s="3">
        <f t="shared" si="853"/>
        <v>37.870411322423706</v>
      </c>
      <c r="E2271" s="3">
        <f>tarifest3grenz(A2271,$A$3,Param!$B$5,Param!$C$5,Param!$D$5,Param!$E$5,Param!$B$6,Param!$C$6,Param!$D$6,Param!$E$6)*100</f>
        <v>42</v>
      </c>
      <c r="F2271" s="13">
        <f>soli3(C2271,$A$3,Param!$J$4,Param!$J$5,Param!$J$6)</f>
        <v>4709.37</v>
      </c>
      <c r="G2271" s="3">
        <f>soli3grenz(C2271,$A$3,Param!$J$4,Param!$J$5,Param!$J$6)*100</f>
        <v>5.5</v>
      </c>
      <c r="H2271" s="13">
        <f t="shared" si="844"/>
        <v>90334.37</v>
      </c>
      <c r="I2271" s="3">
        <f t="shared" si="843"/>
        <v>39.953281733746124</v>
      </c>
      <c r="J2271" s="13">
        <f t="shared" si="845"/>
        <v>44.309999999999995</v>
      </c>
      <c r="K2271" s="13">
        <f>tarifest3(A2271,$A$3,Param!$B$10,Param!$C$10,Param!$D$10,Param!$E$10,Param!$B$11,Param!$C$11,Param!$D$11,Param!$E$11)</f>
        <v>89971</v>
      </c>
      <c r="L2271" s="3">
        <f t="shared" si="854"/>
        <v>39.792569659442719</v>
      </c>
      <c r="M2271" s="3">
        <f>tarifest3grenz(A2271,$A$3,Param!$B$10,Param!$C$10,Param!$D$10,Param!$E$10,Param!$B$11,Param!$C$11,Param!$D$11,Param!$E$11)*100</f>
        <v>42</v>
      </c>
      <c r="N2271" s="3">
        <f t="shared" si="855"/>
        <v>75571</v>
      </c>
      <c r="O2271" s="3">
        <f t="shared" si="856"/>
        <v>33.42370632463512</v>
      </c>
      <c r="P2271" s="13">
        <f t="shared" si="846"/>
        <v>158270</v>
      </c>
      <c r="Q2271" s="13">
        <f t="shared" si="857"/>
        <v>0</v>
      </c>
      <c r="R2271" s="13">
        <f>tarifest3(A2271-$K$3,$A$3,Param!$B$10,Param!$C$10,Param!$D$10,Param!$E$10,Param!$B$11,Param!$C$11,Param!$D$11,Param!$E$11)</f>
        <v>81331</v>
      </c>
      <c r="S2271" s="3">
        <f t="shared" si="858"/>
        <v>35.97125165855816</v>
      </c>
      <c r="T2271" s="3">
        <f>IF(A2271&lt;$K$3,$K$2,tarifest3grenz(A2271-$K$3,$A$3,Param!$B$10,Param!$C$10,Param!$D$10,Param!$E$10,Param!$B$11,Param!$C$11,Param!$D$11,Param!$E$11))*100</f>
        <v>42</v>
      </c>
      <c r="U2271" s="3">
        <f>MAX(K2271-tarifest3($K$3,$A$3,Param!$B$10,Param!$C$10,Param!$D$10,Param!$E$10,Param!$B$11,Param!$C$11,Param!$D$11,Param!$E$11),0)</f>
        <v>84741</v>
      </c>
      <c r="V2271" s="3">
        <f t="shared" si="859"/>
        <v>37.479433878814682</v>
      </c>
      <c r="W2271" s="3">
        <f t="shared" si="860"/>
        <v>42</v>
      </c>
      <c r="X2271" s="3">
        <f>soli3grenz(K2271,$A$3,Param!$J$9,Param!$J$10,Param!$J$11)*100</f>
        <v>5.5</v>
      </c>
      <c r="Y2271" s="13">
        <f t="shared" si="847"/>
        <v>84741</v>
      </c>
      <c r="Z2271" s="3">
        <f t="shared" si="861"/>
        <v>37.479433878814682</v>
      </c>
      <c r="AA2271" s="13">
        <f t="shared" si="848"/>
        <v>42</v>
      </c>
      <c r="AB2271" s="13">
        <f t="shared" si="849"/>
        <v>-5593.3699999999953</v>
      </c>
      <c r="AC2271" s="13">
        <f t="shared" si="850"/>
        <v>-2.4738478549314422</v>
      </c>
      <c r="AD2271" s="13">
        <f t="shared" si="851"/>
        <v>-2.3099999999999952</v>
      </c>
      <c r="AE2271" s="3">
        <f t="shared" si="852"/>
        <v>0</v>
      </c>
      <c r="AF2271" s="13">
        <f t="shared" si="841"/>
        <v>5593.3699999999953</v>
      </c>
      <c r="AG2271" s="13">
        <f t="shared" si="862"/>
        <v>2.4738478549314422</v>
      </c>
      <c r="AH2271" s="13">
        <f t="shared" si="842"/>
        <v>2.4738478549314422</v>
      </c>
    </row>
    <row r="2272" spans="1:34" x14ac:dyDescent="0.2">
      <c r="A2272" s="8">
        <f t="shared" si="863"/>
        <v>226200</v>
      </c>
      <c r="B2272" s="9">
        <f t="shared" si="840"/>
        <v>226.2</v>
      </c>
      <c r="C2272" s="13">
        <f>tarifest3(A2272,$A$3,Param!$B$5,Param!$C$5,Param!$D$5,Param!$E$5,Param!$B$6,Param!$C$6,Param!$D$6,Param!$E$6)</f>
        <v>85667</v>
      </c>
      <c r="D2272" s="3">
        <f t="shared" si="853"/>
        <v>37.872236958443857</v>
      </c>
      <c r="E2272" s="3">
        <f>tarifest3grenz(A2272,$A$3,Param!$B$5,Param!$C$5,Param!$D$5,Param!$E$5,Param!$B$6,Param!$C$6,Param!$D$6,Param!$E$6)*100</f>
        <v>42</v>
      </c>
      <c r="F2272" s="13">
        <f>soli3(C2272,$A$3,Param!$J$4,Param!$J$5,Param!$J$6)</f>
        <v>4711.68</v>
      </c>
      <c r="G2272" s="3">
        <f>soli3grenz(C2272,$A$3,Param!$J$4,Param!$J$5,Param!$J$6)*100</f>
        <v>5.5</v>
      </c>
      <c r="H2272" s="13">
        <f t="shared" si="844"/>
        <v>90378.68</v>
      </c>
      <c r="I2272" s="3">
        <f t="shared" si="843"/>
        <v>39.955207780725019</v>
      </c>
      <c r="J2272" s="13">
        <f t="shared" si="845"/>
        <v>44.309999999999995</v>
      </c>
      <c r="K2272" s="13">
        <f>tarifest3(A2272,$A$3,Param!$B$10,Param!$C$10,Param!$D$10,Param!$E$10,Param!$B$11,Param!$C$11,Param!$D$11,Param!$E$11)</f>
        <v>90013</v>
      </c>
      <c r="L2272" s="3">
        <f t="shared" si="854"/>
        <v>39.793545534924846</v>
      </c>
      <c r="M2272" s="3">
        <f>tarifest3grenz(A2272,$A$3,Param!$B$10,Param!$C$10,Param!$D$10,Param!$E$10,Param!$B$11,Param!$C$11,Param!$D$11,Param!$E$11)*100</f>
        <v>42</v>
      </c>
      <c r="N2272" s="3">
        <f t="shared" si="855"/>
        <v>75613</v>
      </c>
      <c r="O2272" s="3">
        <f t="shared" si="856"/>
        <v>33.427497789566758</v>
      </c>
      <c r="P2272" s="13">
        <f t="shared" si="846"/>
        <v>158340</v>
      </c>
      <c r="Q2272" s="13">
        <f t="shared" si="857"/>
        <v>0</v>
      </c>
      <c r="R2272" s="13">
        <f>tarifest3(A2272-$K$3,$A$3,Param!$B$10,Param!$C$10,Param!$D$10,Param!$E$10,Param!$B$11,Param!$C$11,Param!$D$11,Param!$E$11)</f>
        <v>81373</v>
      </c>
      <c r="S2272" s="3">
        <f t="shared" si="858"/>
        <v>35.97391688770999</v>
      </c>
      <c r="T2272" s="3">
        <f>IF(A2272&lt;$K$3,$K$2,tarifest3grenz(A2272-$K$3,$A$3,Param!$B$10,Param!$C$10,Param!$D$10,Param!$E$10,Param!$B$11,Param!$C$11,Param!$D$11,Param!$E$11))*100</f>
        <v>42</v>
      </c>
      <c r="U2272" s="3">
        <f>MAX(K2272-tarifest3($K$3,$A$3,Param!$B$10,Param!$C$10,Param!$D$10,Param!$E$10,Param!$B$11,Param!$C$11,Param!$D$11,Param!$E$11),0)</f>
        <v>84783</v>
      </c>
      <c r="V2272" s="3">
        <f t="shared" si="859"/>
        <v>37.481432360742708</v>
      </c>
      <c r="W2272" s="3">
        <f t="shared" si="860"/>
        <v>42</v>
      </c>
      <c r="X2272" s="3">
        <f>soli3grenz(K2272,$A$3,Param!$J$9,Param!$J$10,Param!$J$11)*100</f>
        <v>5.5</v>
      </c>
      <c r="Y2272" s="13">
        <f t="shared" si="847"/>
        <v>84783</v>
      </c>
      <c r="Z2272" s="3">
        <f t="shared" si="861"/>
        <v>37.481432360742708</v>
      </c>
      <c r="AA2272" s="13">
        <f t="shared" si="848"/>
        <v>42</v>
      </c>
      <c r="AB2272" s="13">
        <f t="shared" si="849"/>
        <v>-5595.679999999993</v>
      </c>
      <c r="AC2272" s="13">
        <f t="shared" si="850"/>
        <v>-2.4737754199823101</v>
      </c>
      <c r="AD2272" s="13">
        <f t="shared" si="851"/>
        <v>-2.3099999999999952</v>
      </c>
      <c r="AE2272" s="3">
        <f t="shared" si="852"/>
        <v>0</v>
      </c>
      <c r="AF2272" s="13">
        <f t="shared" si="841"/>
        <v>5595.679999999993</v>
      </c>
      <c r="AG2272" s="13">
        <f t="shared" si="862"/>
        <v>2.4737754199823101</v>
      </c>
      <c r="AH2272" s="13">
        <f t="shared" si="842"/>
        <v>2.4737754199823101</v>
      </c>
    </row>
    <row r="2273" spans="1:34" x14ac:dyDescent="0.2">
      <c r="A2273" s="8">
        <f t="shared" si="863"/>
        <v>226300</v>
      </c>
      <c r="B2273" s="9">
        <f t="shared" si="840"/>
        <v>226.3</v>
      </c>
      <c r="C2273" s="13">
        <f>tarifest3(A2273,$A$3,Param!$B$5,Param!$C$5,Param!$D$5,Param!$E$5,Param!$B$6,Param!$C$6,Param!$D$6,Param!$E$6)</f>
        <v>85709</v>
      </c>
      <c r="D2273" s="3">
        <f t="shared" si="853"/>
        <v>37.874060980998678</v>
      </c>
      <c r="E2273" s="3">
        <f>tarifest3grenz(A2273,$A$3,Param!$B$5,Param!$C$5,Param!$D$5,Param!$E$5,Param!$B$6,Param!$C$6,Param!$D$6,Param!$E$6)*100</f>
        <v>42</v>
      </c>
      <c r="F2273" s="13">
        <f>soli3(C2273,$A$3,Param!$J$4,Param!$J$5,Param!$J$6)</f>
        <v>4713.99</v>
      </c>
      <c r="G2273" s="3">
        <f>soli3grenz(C2273,$A$3,Param!$J$4,Param!$J$5,Param!$J$6)*100</f>
        <v>5.5</v>
      </c>
      <c r="H2273" s="13">
        <f t="shared" si="844"/>
        <v>90422.99</v>
      </c>
      <c r="I2273" s="3">
        <f t="shared" si="843"/>
        <v>39.957132125497132</v>
      </c>
      <c r="J2273" s="13">
        <f t="shared" si="845"/>
        <v>44.309999999999995</v>
      </c>
      <c r="K2273" s="13">
        <f>tarifest3(A2273,$A$3,Param!$B$10,Param!$C$10,Param!$D$10,Param!$E$10,Param!$B$11,Param!$C$11,Param!$D$11,Param!$E$11)</f>
        <v>90055</v>
      </c>
      <c r="L2273" s="3">
        <f t="shared" si="854"/>
        <v>39.794520547945204</v>
      </c>
      <c r="M2273" s="3">
        <f>tarifest3grenz(A2273,$A$3,Param!$B$10,Param!$C$10,Param!$D$10,Param!$E$10,Param!$B$11,Param!$C$11,Param!$D$11,Param!$E$11)*100</f>
        <v>42</v>
      </c>
      <c r="N2273" s="3">
        <f t="shared" si="855"/>
        <v>75655</v>
      </c>
      <c r="O2273" s="3">
        <f t="shared" si="856"/>
        <v>33.431285903667693</v>
      </c>
      <c r="P2273" s="13">
        <f t="shared" si="846"/>
        <v>158410</v>
      </c>
      <c r="Q2273" s="13">
        <f t="shared" si="857"/>
        <v>0</v>
      </c>
      <c r="R2273" s="13">
        <f>tarifest3(A2273-$K$3,$A$3,Param!$B$10,Param!$C$10,Param!$D$10,Param!$E$10,Param!$B$11,Param!$C$11,Param!$D$11,Param!$E$11)</f>
        <v>81415</v>
      </c>
      <c r="S2273" s="3">
        <f t="shared" si="858"/>
        <v>35.976579761378702</v>
      </c>
      <c r="T2273" s="3">
        <f>IF(A2273&lt;$K$3,$K$2,tarifest3grenz(A2273-$K$3,$A$3,Param!$B$10,Param!$C$10,Param!$D$10,Param!$E$10,Param!$B$11,Param!$C$11,Param!$D$11,Param!$E$11))*100</f>
        <v>42</v>
      </c>
      <c r="U2273" s="3">
        <f>MAX(K2273-tarifest3($K$3,$A$3,Param!$B$10,Param!$C$10,Param!$D$10,Param!$E$10,Param!$B$11,Param!$C$11,Param!$D$11,Param!$E$11),0)</f>
        <v>84825</v>
      </c>
      <c r="V2273" s="3">
        <f t="shared" si="859"/>
        <v>37.483429076447194</v>
      </c>
      <c r="W2273" s="3">
        <f t="shared" si="860"/>
        <v>42</v>
      </c>
      <c r="X2273" s="3">
        <f>soli3grenz(K2273,$A$3,Param!$J$9,Param!$J$10,Param!$J$11)*100</f>
        <v>5.5</v>
      </c>
      <c r="Y2273" s="13">
        <f t="shared" si="847"/>
        <v>84825</v>
      </c>
      <c r="Z2273" s="3">
        <f t="shared" si="861"/>
        <v>37.483429076447194</v>
      </c>
      <c r="AA2273" s="13">
        <f t="shared" si="848"/>
        <v>42</v>
      </c>
      <c r="AB2273" s="13">
        <f t="shared" si="849"/>
        <v>-5597.9900000000052</v>
      </c>
      <c r="AC2273" s="13">
        <f t="shared" si="850"/>
        <v>-2.4737030490499379</v>
      </c>
      <c r="AD2273" s="13">
        <f t="shared" si="851"/>
        <v>-2.3099999999999952</v>
      </c>
      <c r="AE2273" s="3">
        <f t="shared" si="852"/>
        <v>0</v>
      </c>
      <c r="AF2273" s="13">
        <f t="shared" si="841"/>
        <v>5597.9900000000052</v>
      </c>
      <c r="AG2273" s="13">
        <f t="shared" si="862"/>
        <v>2.4737030490499379</v>
      </c>
      <c r="AH2273" s="13">
        <f t="shared" si="842"/>
        <v>2.4737030490499379</v>
      </c>
    </row>
    <row r="2274" spans="1:34" x14ac:dyDescent="0.2">
      <c r="A2274" s="8">
        <f t="shared" si="863"/>
        <v>226400</v>
      </c>
      <c r="B2274" s="9">
        <f t="shared" si="840"/>
        <v>226.4</v>
      </c>
      <c r="C2274" s="13">
        <f>tarifest3(A2274,$A$3,Param!$B$5,Param!$C$5,Param!$D$5,Param!$E$5,Param!$B$6,Param!$C$6,Param!$D$6,Param!$E$6)</f>
        <v>85751</v>
      </c>
      <c r="D2274" s="3">
        <f t="shared" si="853"/>
        <v>37.87588339222615</v>
      </c>
      <c r="E2274" s="3">
        <f>tarifest3grenz(A2274,$A$3,Param!$B$5,Param!$C$5,Param!$D$5,Param!$E$5,Param!$B$6,Param!$C$6,Param!$D$6,Param!$E$6)*100</f>
        <v>42</v>
      </c>
      <c r="F2274" s="13">
        <f>soli3(C2274,$A$3,Param!$J$4,Param!$J$5,Param!$J$6)</f>
        <v>4716.3</v>
      </c>
      <c r="G2274" s="3">
        <f>soli3grenz(C2274,$A$3,Param!$J$4,Param!$J$5,Param!$J$6)*100</f>
        <v>5.5</v>
      </c>
      <c r="H2274" s="13">
        <f t="shared" si="844"/>
        <v>90467.3</v>
      </c>
      <c r="I2274" s="3">
        <f t="shared" si="843"/>
        <v>39.959054770318019</v>
      </c>
      <c r="J2274" s="13">
        <f t="shared" si="845"/>
        <v>44.309999999999995</v>
      </c>
      <c r="K2274" s="13">
        <f>tarifest3(A2274,$A$3,Param!$B$10,Param!$C$10,Param!$D$10,Param!$E$10,Param!$B$11,Param!$C$11,Param!$D$11,Param!$E$11)</f>
        <v>90097</v>
      </c>
      <c r="L2274" s="3">
        <f t="shared" si="854"/>
        <v>39.795494699646646</v>
      </c>
      <c r="M2274" s="3">
        <f>tarifest3grenz(A2274,$A$3,Param!$B$10,Param!$C$10,Param!$D$10,Param!$E$10,Param!$B$11,Param!$C$11,Param!$D$11,Param!$E$11)*100</f>
        <v>42</v>
      </c>
      <c r="N2274" s="3">
        <f t="shared" si="855"/>
        <v>75697</v>
      </c>
      <c r="O2274" s="3">
        <f t="shared" si="856"/>
        <v>33.435070671378092</v>
      </c>
      <c r="P2274" s="13">
        <f t="shared" si="846"/>
        <v>158480</v>
      </c>
      <c r="Q2274" s="13">
        <f t="shared" si="857"/>
        <v>0</v>
      </c>
      <c r="R2274" s="13">
        <f>tarifest3(A2274-$K$3,$A$3,Param!$B$10,Param!$C$10,Param!$D$10,Param!$E$10,Param!$B$11,Param!$C$11,Param!$D$11,Param!$E$11)</f>
        <v>81457</v>
      </c>
      <c r="S2274" s="3">
        <f t="shared" si="858"/>
        <v>35.979240282685517</v>
      </c>
      <c r="T2274" s="3">
        <f>IF(A2274&lt;$K$3,$K$2,tarifest3grenz(A2274-$K$3,$A$3,Param!$B$10,Param!$C$10,Param!$D$10,Param!$E$10,Param!$B$11,Param!$C$11,Param!$D$11,Param!$E$11))*100</f>
        <v>42</v>
      </c>
      <c r="U2274" s="3">
        <f>MAX(K2274-tarifest3($K$3,$A$3,Param!$B$10,Param!$C$10,Param!$D$10,Param!$E$10,Param!$B$11,Param!$C$11,Param!$D$11,Param!$E$11),0)</f>
        <v>84867</v>
      </c>
      <c r="V2274" s="3">
        <f t="shared" si="859"/>
        <v>37.485424028268547</v>
      </c>
      <c r="W2274" s="3">
        <f t="shared" si="860"/>
        <v>42</v>
      </c>
      <c r="X2274" s="3">
        <f>soli3grenz(K2274,$A$3,Param!$J$9,Param!$J$10,Param!$J$11)*100</f>
        <v>5.5</v>
      </c>
      <c r="Y2274" s="13">
        <f t="shared" si="847"/>
        <v>84867</v>
      </c>
      <c r="Z2274" s="3">
        <f t="shared" si="861"/>
        <v>37.485424028268547</v>
      </c>
      <c r="AA2274" s="13">
        <f t="shared" si="848"/>
        <v>42</v>
      </c>
      <c r="AB2274" s="13">
        <f t="shared" si="849"/>
        <v>-5600.3000000000029</v>
      </c>
      <c r="AC2274" s="13">
        <f t="shared" si="850"/>
        <v>-2.4736307420494725</v>
      </c>
      <c r="AD2274" s="13">
        <f t="shared" si="851"/>
        <v>-2.3099999999999952</v>
      </c>
      <c r="AE2274" s="3">
        <f t="shared" si="852"/>
        <v>0</v>
      </c>
      <c r="AF2274" s="13">
        <f t="shared" si="841"/>
        <v>5600.3000000000029</v>
      </c>
      <c r="AG2274" s="13">
        <f t="shared" si="862"/>
        <v>2.4736307420494725</v>
      </c>
      <c r="AH2274" s="13">
        <f t="shared" si="842"/>
        <v>2.4736307420494725</v>
      </c>
    </row>
    <row r="2275" spans="1:34" x14ac:dyDescent="0.2">
      <c r="A2275" s="8">
        <f t="shared" si="863"/>
        <v>226500</v>
      </c>
      <c r="B2275" s="9">
        <f t="shared" si="840"/>
        <v>226.5</v>
      </c>
      <c r="C2275" s="13">
        <f>tarifest3(A2275,$A$3,Param!$B$5,Param!$C$5,Param!$D$5,Param!$E$5,Param!$B$6,Param!$C$6,Param!$D$6,Param!$E$6)</f>
        <v>85793</v>
      </c>
      <c r="D2275" s="3">
        <f t="shared" si="853"/>
        <v>37.877704194260488</v>
      </c>
      <c r="E2275" s="3">
        <f>tarifest3grenz(A2275,$A$3,Param!$B$5,Param!$C$5,Param!$D$5,Param!$E$5,Param!$B$6,Param!$C$6,Param!$D$6,Param!$E$6)*100</f>
        <v>42</v>
      </c>
      <c r="F2275" s="13">
        <f>soli3(C2275,$A$3,Param!$J$4,Param!$J$5,Param!$J$6)</f>
        <v>4718.6099999999997</v>
      </c>
      <c r="G2275" s="3">
        <f>soli3grenz(C2275,$A$3,Param!$J$4,Param!$J$5,Param!$J$6)*100</f>
        <v>5.5</v>
      </c>
      <c r="H2275" s="13">
        <f t="shared" si="844"/>
        <v>90511.61</v>
      </c>
      <c r="I2275" s="3">
        <f t="shared" si="843"/>
        <v>39.960975717439297</v>
      </c>
      <c r="J2275" s="13">
        <f t="shared" si="845"/>
        <v>44.309999999999995</v>
      </c>
      <c r="K2275" s="13">
        <f>tarifest3(A2275,$A$3,Param!$B$10,Param!$C$10,Param!$D$10,Param!$E$10,Param!$B$11,Param!$C$11,Param!$D$11,Param!$E$11)</f>
        <v>90139</v>
      </c>
      <c r="L2275" s="3">
        <f t="shared" si="854"/>
        <v>39.796467991169976</v>
      </c>
      <c r="M2275" s="3">
        <f>tarifest3grenz(A2275,$A$3,Param!$B$10,Param!$C$10,Param!$D$10,Param!$E$10,Param!$B$11,Param!$C$11,Param!$D$11,Param!$E$11)*100</f>
        <v>42</v>
      </c>
      <c r="N2275" s="3">
        <f t="shared" si="855"/>
        <v>75739</v>
      </c>
      <c r="O2275" s="3">
        <f t="shared" si="856"/>
        <v>33.438852097130244</v>
      </c>
      <c r="P2275" s="13">
        <f t="shared" si="846"/>
        <v>158550</v>
      </c>
      <c r="Q2275" s="13">
        <f t="shared" si="857"/>
        <v>0</v>
      </c>
      <c r="R2275" s="13">
        <f>tarifest3(A2275-$K$3,$A$3,Param!$B$10,Param!$C$10,Param!$D$10,Param!$E$10,Param!$B$11,Param!$C$11,Param!$D$11,Param!$E$11)</f>
        <v>81499</v>
      </c>
      <c r="S2275" s="3">
        <f t="shared" si="858"/>
        <v>35.981898454746137</v>
      </c>
      <c r="T2275" s="3">
        <f>IF(A2275&lt;$K$3,$K$2,tarifest3grenz(A2275-$K$3,$A$3,Param!$B$10,Param!$C$10,Param!$D$10,Param!$E$10,Param!$B$11,Param!$C$11,Param!$D$11,Param!$E$11))*100</f>
        <v>42</v>
      </c>
      <c r="U2275" s="3">
        <f>MAX(K2275-tarifest3($K$3,$A$3,Param!$B$10,Param!$C$10,Param!$D$10,Param!$E$10,Param!$B$11,Param!$C$11,Param!$D$11,Param!$E$11),0)</f>
        <v>84909</v>
      </c>
      <c r="V2275" s="3">
        <f t="shared" si="859"/>
        <v>37.487417218543044</v>
      </c>
      <c r="W2275" s="3">
        <f t="shared" si="860"/>
        <v>42</v>
      </c>
      <c r="X2275" s="3">
        <f>soli3grenz(K2275,$A$3,Param!$J$9,Param!$J$10,Param!$J$11)*100</f>
        <v>5.5</v>
      </c>
      <c r="Y2275" s="13">
        <f t="shared" si="847"/>
        <v>84909</v>
      </c>
      <c r="Z2275" s="3">
        <f t="shared" si="861"/>
        <v>37.487417218543044</v>
      </c>
      <c r="AA2275" s="13">
        <f t="shared" si="848"/>
        <v>42</v>
      </c>
      <c r="AB2275" s="13">
        <f t="shared" si="849"/>
        <v>-5602.6100000000006</v>
      </c>
      <c r="AC2275" s="13">
        <f t="shared" si="850"/>
        <v>-2.4735584988962529</v>
      </c>
      <c r="AD2275" s="13">
        <f t="shared" si="851"/>
        <v>-2.3099999999999952</v>
      </c>
      <c r="AE2275" s="3">
        <f t="shared" si="852"/>
        <v>0</v>
      </c>
      <c r="AF2275" s="13">
        <f t="shared" si="841"/>
        <v>5602.6100000000006</v>
      </c>
      <c r="AG2275" s="13">
        <f t="shared" si="862"/>
        <v>2.4735584988962529</v>
      </c>
      <c r="AH2275" s="13">
        <f t="shared" si="842"/>
        <v>2.4735584988962529</v>
      </c>
    </row>
    <row r="2276" spans="1:34" x14ac:dyDescent="0.2">
      <c r="A2276" s="8">
        <f t="shared" si="863"/>
        <v>226600</v>
      </c>
      <c r="B2276" s="9">
        <f t="shared" si="840"/>
        <v>226.6</v>
      </c>
      <c r="C2276" s="13">
        <f>tarifest3(A2276,$A$3,Param!$B$5,Param!$C$5,Param!$D$5,Param!$E$5,Param!$B$6,Param!$C$6,Param!$D$6,Param!$E$6)</f>
        <v>85835</v>
      </c>
      <c r="D2276" s="3">
        <f t="shared" si="853"/>
        <v>37.879523389232126</v>
      </c>
      <c r="E2276" s="3">
        <f>tarifest3grenz(A2276,$A$3,Param!$B$5,Param!$C$5,Param!$D$5,Param!$E$5,Param!$B$6,Param!$C$6,Param!$D$6,Param!$E$6)*100</f>
        <v>42</v>
      </c>
      <c r="F2276" s="13">
        <f>soli3(C2276,$A$3,Param!$J$4,Param!$J$5,Param!$J$6)</f>
        <v>4720.92</v>
      </c>
      <c r="G2276" s="3">
        <f>soli3grenz(C2276,$A$3,Param!$J$4,Param!$J$5,Param!$J$6)*100</f>
        <v>5.5</v>
      </c>
      <c r="H2276" s="13">
        <f t="shared" si="844"/>
        <v>90555.92</v>
      </c>
      <c r="I2276" s="3">
        <f t="shared" si="843"/>
        <v>39.962894969108561</v>
      </c>
      <c r="J2276" s="13">
        <f t="shared" si="845"/>
        <v>44.309999999999995</v>
      </c>
      <c r="K2276" s="13">
        <f>tarifest3(A2276,$A$3,Param!$B$10,Param!$C$10,Param!$D$10,Param!$E$10,Param!$B$11,Param!$C$11,Param!$D$11,Param!$E$11)</f>
        <v>90181</v>
      </c>
      <c r="L2276" s="3">
        <f t="shared" si="854"/>
        <v>39.797440423654017</v>
      </c>
      <c r="M2276" s="3">
        <f>tarifest3grenz(A2276,$A$3,Param!$B$10,Param!$C$10,Param!$D$10,Param!$E$10,Param!$B$11,Param!$C$11,Param!$D$11,Param!$E$11)*100</f>
        <v>42</v>
      </c>
      <c r="N2276" s="3">
        <f t="shared" si="855"/>
        <v>75781</v>
      </c>
      <c r="O2276" s="3">
        <f t="shared" si="856"/>
        <v>33.442630185348634</v>
      </c>
      <c r="P2276" s="13">
        <f t="shared" si="846"/>
        <v>158620</v>
      </c>
      <c r="Q2276" s="13">
        <f t="shared" si="857"/>
        <v>0</v>
      </c>
      <c r="R2276" s="13">
        <f>tarifest3(A2276-$K$3,$A$3,Param!$B$10,Param!$C$10,Param!$D$10,Param!$E$10,Param!$B$11,Param!$C$11,Param!$D$11,Param!$E$11)</f>
        <v>81541</v>
      </c>
      <c r="S2276" s="3">
        <f t="shared" si="858"/>
        <v>35.984554280670785</v>
      </c>
      <c r="T2276" s="3">
        <f>IF(A2276&lt;$K$3,$K$2,tarifest3grenz(A2276-$K$3,$A$3,Param!$B$10,Param!$C$10,Param!$D$10,Param!$E$10,Param!$B$11,Param!$C$11,Param!$D$11,Param!$E$11))*100</f>
        <v>42</v>
      </c>
      <c r="U2276" s="3">
        <f>MAX(K2276-tarifest3($K$3,$A$3,Param!$B$10,Param!$C$10,Param!$D$10,Param!$E$10,Param!$B$11,Param!$C$11,Param!$D$11,Param!$E$11),0)</f>
        <v>84951</v>
      </c>
      <c r="V2276" s="3">
        <f t="shared" si="859"/>
        <v>37.489408649602822</v>
      </c>
      <c r="W2276" s="3">
        <f t="shared" si="860"/>
        <v>42</v>
      </c>
      <c r="X2276" s="3">
        <f>soli3grenz(K2276,$A$3,Param!$J$9,Param!$J$10,Param!$J$11)*100</f>
        <v>5.5</v>
      </c>
      <c r="Y2276" s="13">
        <f t="shared" si="847"/>
        <v>84951</v>
      </c>
      <c r="Z2276" s="3">
        <f t="shared" si="861"/>
        <v>37.489408649602822</v>
      </c>
      <c r="AA2276" s="13">
        <f t="shared" si="848"/>
        <v>42</v>
      </c>
      <c r="AB2276" s="13">
        <f t="shared" si="849"/>
        <v>-5604.9199999999983</v>
      </c>
      <c r="AC2276" s="13">
        <f t="shared" si="850"/>
        <v>-2.4734863195057386</v>
      </c>
      <c r="AD2276" s="13">
        <f t="shared" si="851"/>
        <v>-2.3099999999999952</v>
      </c>
      <c r="AE2276" s="3">
        <f t="shared" si="852"/>
        <v>0</v>
      </c>
      <c r="AF2276" s="13">
        <f t="shared" si="841"/>
        <v>5604.9199999999983</v>
      </c>
      <c r="AG2276" s="13">
        <f t="shared" si="862"/>
        <v>2.4734863195057386</v>
      </c>
      <c r="AH2276" s="13">
        <f t="shared" si="842"/>
        <v>2.4734863195057386</v>
      </c>
    </row>
    <row r="2277" spans="1:34" x14ac:dyDescent="0.2">
      <c r="A2277" s="8">
        <f t="shared" si="863"/>
        <v>226700</v>
      </c>
      <c r="B2277" s="9">
        <f t="shared" si="840"/>
        <v>226.7</v>
      </c>
      <c r="C2277" s="13">
        <f>tarifest3(A2277,$A$3,Param!$B$5,Param!$C$5,Param!$D$5,Param!$E$5,Param!$B$6,Param!$C$6,Param!$D$6,Param!$E$6)</f>
        <v>85877</v>
      </c>
      <c r="D2277" s="3">
        <f t="shared" si="853"/>
        <v>37.881340979267755</v>
      </c>
      <c r="E2277" s="3">
        <f>tarifest3grenz(A2277,$A$3,Param!$B$5,Param!$C$5,Param!$D$5,Param!$E$5,Param!$B$6,Param!$C$6,Param!$D$6,Param!$E$6)*100</f>
        <v>42</v>
      </c>
      <c r="F2277" s="13">
        <f>soli3(C2277,$A$3,Param!$J$4,Param!$J$5,Param!$J$6)</f>
        <v>4723.2299999999996</v>
      </c>
      <c r="G2277" s="3">
        <f>soli3grenz(C2277,$A$3,Param!$J$4,Param!$J$5,Param!$J$6)*100</f>
        <v>5.5</v>
      </c>
      <c r="H2277" s="13">
        <f t="shared" si="844"/>
        <v>90600.23</v>
      </c>
      <c r="I2277" s="3">
        <f t="shared" si="843"/>
        <v>39.964812527569471</v>
      </c>
      <c r="J2277" s="13">
        <f t="shared" si="845"/>
        <v>44.309999999999995</v>
      </c>
      <c r="K2277" s="13">
        <f>tarifest3(A2277,$A$3,Param!$B$10,Param!$C$10,Param!$D$10,Param!$E$10,Param!$B$11,Param!$C$11,Param!$D$11,Param!$E$11)</f>
        <v>90223</v>
      </c>
      <c r="L2277" s="3">
        <f t="shared" si="854"/>
        <v>39.798411998235558</v>
      </c>
      <c r="M2277" s="3">
        <f>tarifest3grenz(A2277,$A$3,Param!$B$10,Param!$C$10,Param!$D$10,Param!$E$10,Param!$B$11,Param!$C$11,Param!$D$11,Param!$E$11)*100</f>
        <v>42</v>
      </c>
      <c r="N2277" s="3">
        <f t="shared" si="855"/>
        <v>75823</v>
      </c>
      <c r="O2277" s="3">
        <f t="shared" si="856"/>
        <v>33.446404940449938</v>
      </c>
      <c r="P2277" s="13">
        <f t="shared" si="846"/>
        <v>158690</v>
      </c>
      <c r="Q2277" s="13">
        <f t="shared" si="857"/>
        <v>0</v>
      </c>
      <c r="R2277" s="13">
        <f>tarifest3(A2277-$K$3,$A$3,Param!$B$10,Param!$C$10,Param!$D$10,Param!$E$10,Param!$B$11,Param!$C$11,Param!$D$11,Param!$E$11)</f>
        <v>81583</v>
      </c>
      <c r="S2277" s="3">
        <f t="shared" si="858"/>
        <v>35.987207763564186</v>
      </c>
      <c r="T2277" s="3">
        <f>IF(A2277&lt;$K$3,$K$2,tarifest3grenz(A2277-$K$3,$A$3,Param!$B$10,Param!$C$10,Param!$D$10,Param!$E$10,Param!$B$11,Param!$C$11,Param!$D$11,Param!$E$11))*100</f>
        <v>42</v>
      </c>
      <c r="U2277" s="3">
        <f>MAX(K2277-tarifest3($K$3,$A$3,Param!$B$10,Param!$C$10,Param!$D$10,Param!$E$10,Param!$B$11,Param!$C$11,Param!$D$11,Param!$E$11),0)</f>
        <v>84993</v>
      </c>
      <c r="V2277" s="3">
        <f t="shared" si="859"/>
        <v>37.491398323775918</v>
      </c>
      <c r="W2277" s="3">
        <f t="shared" si="860"/>
        <v>42</v>
      </c>
      <c r="X2277" s="3">
        <f>soli3grenz(K2277,$A$3,Param!$J$9,Param!$J$10,Param!$J$11)*100</f>
        <v>5.5</v>
      </c>
      <c r="Y2277" s="13">
        <f t="shared" si="847"/>
        <v>84993</v>
      </c>
      <c r="Z2277" s="3">
        <f t="shared" si="861"/>
        <v>37.491398323775918</v>
      </c>
      <c r="AA2277" s="13">
        <f t="shared" si="848"/>
        <v>42</v>
      </c>
      <c r="AB2277" s="13">
        <f t="shared" si="849"/>
        <v>-5607.2299999999959</v>
      </c>
      <c r="AC2277" s="13">
        <f t="shared" si="850"/>
        <v>-2.4734142037935527</v>
      </c>
      <c r="AD2277" s="13">
        <f t="shared" si="851"/>
        <v>-2.3099999999999952</v>
      </c>
      <c r="AE2277" s="3">
        <f t="shared" si="852"/>
        <v>0</v>
      </c>
      <c r="AF2277" s="13">
        <f t="shared" si="841"/>
        <v>5607.2299999999959</v>
      </c>
      <c r="AG2277" s="13">
        <f t="shared" si="862"/>
        <v>2.4734142037935527</v>
      </c>
      <c r="AH2277" s="13">
        <f t="shared" si="842"/>
        <v>2.4734142037935527</v>
      </c>
    </row>
    <row r="2278" spans="1:34" x14ac:dyDescent="0.2">
      <c r="A2278" s="8">
        <f t="shared" si="863"/>
        <v>226800</v>
      </c>
      <c r="B2278" s="9">
        <f t="shared" si="840"/>
        <v>226.8</v>
      </c>
      <c r="C2278" s="13">
        <f>tarifest3(A2278,$A$3,Param!$B$5,Param!$C$5,Param!$D$5,Param!$E$5,Param!$B$6,Param!$C$6,Param!$D$6,Param!$E$6)</f>
        <v>85919</v>
      </c>
      <c r="D2278" s="3">
        <f t="shared" si="853"/>
        <v>37.883156966490297</v>
      </c>
      <c r="E2278" s="3">
        <f>tarifest3grenz(A2278,$A$3,Param!$B$5,Param!$C$5,Param!$D$5,Param!$E$5,Param!$B$6,Param!$C$6,Param!$D$6,Param!$E$6)*100</f>
        <v>42</v>
      </c>
      <c r="F2278" s="13">
        <f>soli3(C2278,$A$3,Param!$J$4,Param!$J$5,Param!$J$6)</f>
        <v>4725.54</v>
      </c>
      <c r="G2278" s="3">
        <f>soli3grenz(C2278,$A$3,Param!$J$4,Param!$J$5,Param!$J$6)*100</f>
        <v>5.5</v>
      </c>
      <c r="H2278" s="13">
        <f t="shared" si="844"/>
        <v>90644.54</v>
      </c>
      <c r="I2278" s="3">
        <f t="shared" si="843"/>
        <v>39.966728395061722</v>
      </c>
      <c r="J2278" s="13">
        <f t="shared" si="845"/>
        <v>44.309999999999995</v>
      </c>
      <c r="K2278" s="13">
        <f>tarifest3(A2278,$A$3,Param!$B$10,Param!$C$10,Param!$D$10,Param!$E$10,Param!$B$11,Param!$C$11,Param!$D$11,Param!$E$11)</f>
        <v>90265</v>
      </c>
      <c r="L2278" s="3">
        <f t="shared" si="854"/>
        <v>39.799382716049379</v>
      </c>
      <c r="M2278" s="3">
        <f>tarifest3grenz(A2278,$A$3,Param!$B$10,Param!$C$10,Param!$D$10,Param!$E$10,Param!$B$11,Param!$C$11,Param!$D$11,Param!$E$11)*100</f>
        <v>42</v>
      </c>
      <c r="N2278" s="3">
        <f t="shared" si="855"/>
        <v>75865</v>
      </c>
      <c r="O2278" s="3">
        <f t="shared" si="856"/>
        <v>33.450176366843031</v>
      </c>
      <c r="P2278" s="13">
        <f t="shared" si="846"/>
        <v>158760</v>
      </c>
      <c r="Q2278" s="13">
        <f t="shared" si="857"/>
        <v>0</v>
      </c>
      <c r="R2278" s="13">
        <f>tarifest3(A2278-$K$3,$A$3,Param!$B$10,Param!$C$10,Param!$D$10,Param!$E$10,Param!$B$11,Param!$C$11,Param!$D$11,Param!$E$11)</f>
        <v>81625</v>
      </c>
      <c r="S2278" s="3">
        <f t="shared" si="858"/>
        <v>35.989858906525576</v>
      </c>
      <c r="T2278" s="3">
        <f>IF(A2278&lt;$K$3,$K$2,tarifest3grenz(A2278-$K$3,$A$3,Param!$B$10,Param!$C$10,Param!$D$10,Param!$E$10,Param!$B$11,Param!$C$11,Param!$D$11,Param!$E$11))*100</f>
        <v>42</v>
      </c>
      <c r="U2278" s="3">
        <f>MAX(K2278-tarifest3($K$3,$A$3,Param!$B$10,Param!$C$10,Param!$D$10,Param!$E$10,Param!$B$11,Param!$C$11,Param!$D$11,Param!$E$11),0)</f>
        <v>85035</v>
      </c>
      <c r="V2278" s="3">
        <f t="shared" si="859"/>
        <v>37.493386243386247</v>
      </c>
      <c r="W2278" s="3">
        <f t="shared" si="860"/>
        <v>42</v>
      </c>
      <c r="X2278" s="3">
        <f>soli3grenz(K2278,$A$3,Param!$J$9,Param!$J$10,Param!$J$11)*100</f>
        <v>5.5</v>
      </c>
      <c r="Y2278" s="13">
        <f t="shared" si="847"/>
        <v>85035</v>
      </c>
      <c r="Z2278" s="3">
        <f t="shared" si="861"/>
        <v>37.493386243386247</v>
      </c>
      <c r="AA2278" s="13">
        <f t="shared" si="848"/>
        <v>42</v>
      </c>
      <c r="AB2278" s="13">
        <f t="shared" si="849"/>
        <v>-5609.5399999999936</v>
      </c>
      <c r="AC2278" s="13">
        <f t="shared" si="850"/>
        <v>-2.4733421516754746</v>
      </c>
      <c r="AD2278" s="13">
        <f t="shared" si="851"/>
        <v>-2.3099999999999952</v>
      </c>
      <c r="AE2278" s="3">
        <f t="shared" si="852"/>
        <v>0</v>
      </c>
      <c r="AF2278" s="13">
        <f t="shared" si="841"/>
        <v>5609.5399999999936</v>
      </c>
      <c r="AG2278" s="13">
        <f t="shared" si="862"/>
        <v>2.4733421516754746</v>
      </c>
      <c r="AH2278" s="13">
        <f t="shared" si="842"/>
        <v>2.4733421516754746</v>
      </c>
    </row>
    <row r="2279" spans="1:34" x14ac:dyDescent="0.2">
      <c r="A2279" s="8">
        <f t="shared" si="863"/>
        <v>226900</v>
      </c>
      <c r="B2279" s="9">
        <f t="shared" si="840"/>
        <v>226.9</v>
      </c>
      <c r="C2279" s="13">
        <f>tarifest3(A2279,$A$3,Param!$B$5,Param!$C$5,Param!$D$5,Param!$E$5,Param!$B$6,Param!$C$6,Param!$D$6,Param!$E$6)</f>
        <v>85961</v>
      </c>
      <c r="D2279" s="3">
        <f t="shared" si="853"/>
        <v>37.884971353018955</v>
      </c>
      <c r="E2279" s="3">
        <f>tarifest3grenz(A2279,$A$3,Param!$B$5,Param!$C$5,Param!$D$5,Param!$E$5,Param!$B$6,Param!$C$6,Param!$D$6,Param!$E$6)*100</f>
        <v>42</v>
      </c>
      <c r="F2279" s="13">
        <f>soli3(C2279,$A$3,Param!$J$4,Param!$J$5,Param!$J$6)</f>
        <v>4727.8500000000004</v>
      </c>
      <c r="G2279" s="3">
        <f>soli3grenz(C2279,$A$3,Param!$J$4,Param!$J$5,Param!$J$6)*100</f>
        <v>5.5</v>
      </c>
      <c r="H2279" s="13">
        <f t="shared" si="844"/>
        <v>90688.85</v>
      </c>
      <c r="I2279" s="3">
        <f t="shared" si="843"/>
        <v>39.968642573821064</v>
      </c>
      <c r="J2279" s="13">
        <f t="shared" si="845"/>
        <v>44.309999999999995</v>
      </c>
      <c r="K2279" s="13">
        <f>tarifest3(A2279,$A$3,Param!$B$10,Param!$C$10,Param!$D$10,Param!$E$10,Param!$B$11,Param!$C$11,Param!$D$11,Param!$E$11)</f>
        <v>90307</v>
      </c>
      <c r="L2279" s="3">
        <f t="shared" si="854"/>
        <v>39.800352578228292</v>
      </c>
      <c r="M2279" s="3">
        <f>tarifest3grenz(A2279,$A$3,Param!$B$10,Param!$C$10,Param!$D$10,Param!$E$10,Param!$B$11,Param!$C$11,Param!$D$11,Param!$E$11)*100</f>
        <v>42</v>
      </c>
      <c r="N2279" s="3">
        <f t="shared" si="855"/>
        <v>75907</v>
      </c>
      <c r="O2279" s="3">
        <f t="shared" si="856"/>
        <v>33.453944468929045</v>
      </c>
      <c r="P2279" s="13">
        <f t="shared" si="846"/>
        <v>158830</v>
      </c>
      <c r="Q2279" s="13">
        <f t="shared" si="857"/>
        <v>0</v>
      </c>
      <c r="R2279" s="13">
        <f>tarifest3(A2279-$K$3,$A$3,Param!$B$10,Param!$C$10,Param!$D$10,Param!$E$10,Param!$B$11,Param!$C$11,Param!$D$11,Param!$E$11)</f>
        <v>81667</v>
      </c>
      <c r="S2279" s="3">
        <f t="shared" si="858"/>
        <v>35.992507712648738</v>
      </c>
      <c r="T2279" s="3">
        <f>IF(A2279&lt;$K$3,$K$2,tarifest3grenz(A2279-$K$3,$A$3,Param!$B$10,Param!$C$10,Param!$D$10,Param!$E$10,Param!$B$11,Param!$C$11,Param!$D$11,Param!$E$11))*100</f>
        <v>42</v>
      </c>
      <c r="U2279" s="3">
        <f>MAX(K2279-tarifest3($K$3,$A$3,Param!$B$10,Param!$C$10,Param!$D$10,Param!$E$10,Param!$B$11,Param!$C$11,Param!$D$11,Param!$E$11),0)</f>
        <v>85077</v>
      </c>
      <c r="V2279" s="3">
        <f t="shared" si="859"/>
        <v>37.495372410753639</v>
      </c>
      <c r="W2279" s="3">
        <f t="shared" si="860"/>
        <v>42</v>
      </c>
      <c r="X2279" s="3">
        <f>soli3grenz(K2279,$A$3,Param!$J$9,Param!$J$10,Param!$J$11)*100</f>
        <v>5.5</v>
      </c>
      <c r="Y2279" s="13">
        <f t="shared" si="847"/>
        <v>85077</v>
      </c>
      <c r="Z2279" s="3">
        <f t="shared" si="861"/>
        <v>37.495372410753639</v>
      </c>
      <c r="AA2279" s="13">
        <f t="shared" si="848"/>
        <v>42</v>
      </c>
      <c r="AB2279" s="13">
        <f t="shared" si="849"/>
        <v>-5611.8500000000058</v>
      </c>
      <c r="AC2279" s="13">
        <f t="shared" si="850"/>
        <v>-2.4732701630674256</v>
      </c>
      <c r="AD2279" s="13">
        <f t="shared" si="851"/>
        <v>-2.3099999999999952</v>
      </c>
      <c r="AE2279" s="3">
        <f t="shared" si="852"/>
        <v>0</v>
      </c>
      <c r="AF2279" s="13">
        <f t="shared" si="841"/>
        <v>5611.8500000000058</v>
      </c>
      <c r="AG2279" s="13">
        <f t="shared" si="862"/>
        <v>2.4732701630674256</v>
      </c>
      <c r="AH2279" s="13">
        <f t="shared" si="842"/>
        <v>2.4732701630674256</v>
      </c>
    </row>
    <row r="2280" spans="1:34" x14ac:dyDescent="0.2">
      <c r="A2280" s="8">
        <f t="shared" si="863"/>
        <v>227000</v>
      </c>
      <c r="B2280" s="9">
        <f t="shared" si="840"/>
        <v>227</v>
      </c>
      <c r="C2280" s="13">
        <f>tarifest3(A2280,$A$3,Param!$B$5,Param!$C$5,Param!$D$5,Param!$E$5,Param!$B$6,Param!$C$6,Param!$D$6,Param!$E$6)</f>
        <v>86003</v>
      </c>
      <c r="D2280" s="3">
        <f t="shared" si="853"/>
        <v>37.886784140969162</v>
      </c>
      <c r="E2280" s="3">
        <f>tarifest3grenz(A2280,$A$3,Param!$B$5,Param!$C$5,Param!$D$5,Param!$E$5,Param!$B$6,Param!$C$6,Param!$D$6,Param!$E$6)*100</f>
        <v>42</v>
      </c>
      <c r="F2280" s="13">
        <f>soli3(C2280,$A$3,Param!$J$4,Param!$J$5,Param!$J$6)</f>
        <v>4730.16</v>
      </c>
      <c r="G2280" s="3">
        <f>soli3grenz(C2280,$A$3,Param!$J$4,Param!$J$5,Param!$J$6)*100</f>
        <v>5.5</v>
      </c>
      <c r="H2280" s="13">
        <f t="shared" si="844"/>
        <v>90733.16</v>
      </c>
      <c r="I2280" s="3">
        <f t="shared" si="843"/>
        <v>39.970555066079292</v>
      </c>
      <c r="J2280" s="13">
        <f t="shared" si="845"/>
        <v>44.309999999999995</v>
      </c>
      <c r="K2280" s="13">
        <f>tarifest3(A2280,$A$3,Param!$B$10,Param!$C$10,Param!$D$10,Param!$E$10,Param!$B$11,Param!$C$11,Param!$D$11,Param!$E$11)</f>
        <v>90349</v>
      </c>
      <c r="L2280" s="3">
        <f t="shared" si="854"/>
        <v>39.801321585903082</v>
      </c>
      <c r="M2280" s="3">
        <f>tarifest3grenz(A2280,$A$3,Param!$B$10,Param!$C$10,Param!$D$10,Param!$E$10,Param!$B$11,Param!$C$11,Param!$D$11,Param!$E$11)*100</f>
        <v>42</v>
      </c>
      <c r="N2280" s="3">
        <f t="shared" si="855"/>
        <v>75949</v>
      </c>
      <c r="O2280" s="3">
        <f t="shared" si="856"/>
        <v>33.457709251101321</v>
      </c>
      <c r="P2280" s="13">
        <f t="shared" si="846"/>
        <v>158900</v>
      </c>
      <c r="Q2280" s="13">
        <f t="shared" si="857"/>
        <v>0</v>
      </c>
      <c r="R2280" s="13">
        <f>tarifest3(A2280-$K$3,$A$3,Param!$B$10,Param!$C$10,Param!$D$10,Param!$E$10,Param!$B$11,Param!$C$11,Param!$D$11,Param!$E$11)</f>
        <v>81709</v>
      </c>
      <c r="S2280" s="3">
        <f t="shared" si="858"/>
        <v>35.995154185022024</v>
      </c>
      <c r="T2280" s="3">
        <f>IF(A2280&lt;$K$3,$K$2,tarifest3grenz(A2280-$K$3,$A$3,Param!$B$10,Param!$C$10,Param!$D$10,Param!$E$10,Param!$B$11,Param!$C$11,Param!$D$11,Param!$E$11))*100</f>
        <v>42</v>
      </c>
      <c r="U2280" s="3">
        <f>MAX(K2280-tarifest3($K$3,$A$3,Param!$B$10,Param!$C$10,Param!$D$10,Param!$E$10,Param!$B$11,Param!$C$11,Param!$D$11,Param!$E$11),0)</f>
        <v>85119</v>
      </c>
      <c r="V2280" s="3">
        <f t="shared" si="859"/>
        <v>37.497356828193837</v>
      </c>
      <c r="W2280" s="3">
        <f t="shared" si="860"/>
        <v>42</v>
      </c>
      <c r="X2280" s="3">
        <f>soli3grenz(K2280,$A$3,Param!$J$9,Param!$J$10,Param!$J$11)*100</f>
        <v>5.5</v>
      </c>
      <c r="Y2280" s="13">
        <f t="shared" si="847"/>
        <v>85119</v>
      </c>
      <c r="Z2280" s="3">
        <f t="shared" si="861"/>
        <v>37.497356828193837</v>
      </c>
      <c r="AA2280" s="13">
        <f t="shared" si="848"/>
        <v>42</v>
      </c>
      <c r="AB2280" s="13">
        <f t="shared" si="849"/>
        <v>-5614.1600000000035</v>
      </c>
      <c r="AC2280" s="13">
        <f t="shared" si="850"/>
        <v>-2.4731982378854553</v>
      </c>
      <c r="AD2280" s="13">
        <f t="shared" si="851"/>
        <v>-2.3099999999999952</v>
      </c>
      <c r="AE2280" s="3">
        <f t="shared" si="852"/>
        <v>0</v>
      </c>
      <c r="AF2280" s="13">
        <f t="shared" si="841"/>
        <v>5614.1600000000035</v>
      </c>
      <c r="AG2280" s="13">
        <f t="shared" si="862"/>
        <v>2.4731982378854553</v>
      </c>
      <c r="AH2280" s="13">
        <f t="shared" si="842"/>
        <v>2.4731982378854553</v>
      </c>
    </row>
    <row r="2281" spans="1:34" x14ac:dyDescent="0.2">
      <c r="A2281" s="8">
        <f t="shared" si="863"/>
        <v>227100</v>
      </c>
      <c r="B2281" s="9">
        <f t="shared" si="840"/>
        <v>227.1</v>
      </c>
      <c r="C2281" s="13">
        <f>tarifest3(A2281,$A$3,Param!$B$5,Param!$C$5,Param!$D$5,Param!$E$5,Param!$B$6,Param!$C$6,Param!$D$6,Param!$E$6)</f>
        <v>86045</v>
      </c>
      <c r="D2281" s="3">
        <f t="shared" si="853"/>
        <v>37.88859533245266</v>
      </c>
      <c r="E2281" s="3">
        <f>tarifest3grenz(A2281,$A$3,Param!$B$5,Param!$C$5,Param!$D$5,Param!$E$5,Param!$B$6,Param!$C$6,Param!$D$6,Param!$E$6)*100</f>
        <v>42</v>
      </c>
      <c r="F2281" s="13">
        <f>soli3(C2281,$A$3,Param!$J$4,Param!$J$5,Param!$J$6)</f>
        <v>4732.47</v>
      </c>
      <c r="G2281" s="3">
        <f>soli3grenz(C2281,$A$3,Param!$J$4,Param!$J$5,Param!$J$6)*100</f>
        <v>5.5</v>
      </c>
      <c r="H2281" s="13">
        <f t="shared" si="844"/>
        <v>90777.47</v>
      </c>
      <c r="I2281" s="3">
        <f t="shared" si="843"/>
        <v>39.972465874064291</v>
      </c>
      <c r="J2281" s="13">
        <f t="shared" si="845"/>
        <v>44.309999999999995</v>
      </c>
      <c r="K2281" s="13">
        <f>tarifest3(A2281,$A$3,Param!$B$10,Param!$C$10,Param!$D$10,Param!$E$10,Param!$B$11,Param!$C$11,Param!$D$11,Param!$E$11)</f>
        <v>90391</v>
      </c>
      <c r="L2281" s="3">
        <f t="shared" si="854"/>
        <v>39.802289740202554</v>
      </c>
      <c r="M2281" s="3">
        <f>tarifest3grenz(A2281,$A$3,Param!$B$10,Param!$C$10,Param!$D$10,Param!$E$10,Param!$B$11,Param!$C$11,Param!$D$11,Param!$E$11)*100</f>
        <v>42</v>
      </c>
      <c r="N2281" s="3">
        <f t="shared" si="855"/>
        <v>75991</v>
      </c>
      <c r="O2281" s="3">
        <f t="shared" si="856"/>
        <v>33.461470717745485</v>
      </c>
      <c r="P2281" s="13">
        <f t="shared" si="846"/>
        <v>158970</v>
      </c>
      <c r="Q2281" s="13">
        <f t="shared" si="857"/>
        <v>0</v>
      </c>
      <c r="R2281" s="13">
        <f>tarifest3(A2281-$K$3,$A$3,Param!$B$10,Param!$C$10,Param!$D$10,Param!$E$10,Param!$B$11,Param!$C$11,Param!$D$11,Param!$E$11)</f>
        <v>81751</v>
      </c>
      <c r="S2281" s="3">
        <f t="shared" si="858"/>
        <v>35.997798326728315</v>
      </c>
      <c r="T2281" s="3">
        <f>IF(A2281&lt;$K$3,$K$2,tarifest3grenz(A2281-$K$3,$A$3,Param!$B$10,Param!$C$10,Param!$D$10,Param!$E$10,Param!$B$11,Param!$C$11,Param!$D$11,Param!$E$11))*100</f>
        <v>42</v>
      </c>
      <c r="U2281" s="3">
        <f>MAX(K2281-tarifest3($K$3,$A$3,Param!$B$10,Param!$C$10,Param!$D$10,Param!$E$10,Param!$B$11,Param!$C$11,Param!$D$11,Param!$E$11),0)</f>
        <v>85161</v>
      </c>
      <c r="V2281" s="3">
        <f t="shared" si="859"/>
        <v>37.499339498018493</v>
      </c>
      <c r="W2281" s="3">
        <f t="shared" si="860"/>
        <v>42</v>
      </c>
      <c r="X2281" s="3">
        <f>soli3grenz(K2281,$A$3,Param!$J$9,Param!$J$10,Param!$J$11)*100</f>
        <v>5.5</v>
      </c>
      <c r="Y2281" s="13">
        <f t="shared" si="847"/>
        <v>85161</v>
      </c>
      <c r="Z2281" s="3">
        <f t="shared" si="861"/>
        <v>37.499339498018493</v>
      </c>
      <c r="AA2281" s="13">
        <f t="shared" si="848"/>
        <v>42</v>
      </c>
      <c r="AB2281" s="13">
        <f t="shared" si="849"/>
        <v>-5616.4700000000012</v>
      </c>
      <c r="AC2281" s="13">
        <f t="shared" si="850"/>
        <v>-2.4731263760457978</v>
      </c>
      <c r="AD2281" s="13">
        <f t="shared" si="851"/>
        <v>-2.3099999999999952</v>
      </c>
      <c r="AE2281" s="3">
        <f t="shared" si="852"/>
        <v>0</v>
      </c>
      <c r="AF2281" s="13">
        <f t="shared" si="841"/>
        <v>5616.4700000000012</v>
      </c>
      <c r="AG2281" s="13">
        <f t="shared" si="862"/>
        <v>2.4731263760457978</v>
      </c>
      <c r="AH2281" s="13">
        <f t="shared" si="842"/>
        <v>2.4731263760457978</v>
      </c>
    </row>
    <row r="2282" spans="1:34" x14ac:dyDescent="0.2">
      <c r="A2282" s="8">
        <f t="shared" si="863"/>
        <v>227200</v>
      </c>
      <c r="B2282" s="9">
        <f t="shared" si="840"/>
        <v>227.2</v>
      </c>
      <c r="C2282" s="13">
        <f>tarifest3(A2282,$A$3,Param!$B$5,Param!$C$5,Param!$D$5,Param!$E$5,Param!$B$6,Param!$C$6,Param!$D$6,Param!$E$6)</f>
        <v>86087</v>
      </c>
      <c r="D2282" s="3">
        <f t="shared" si="853"/>
        <v>37.890404929577464</v>
      </c>
      <c r="E2282" s="3">
        <f>tarifest3grenz(A2282,$A$3,Param!$B$5,Param!$C$5,Param!$D$5,Param!$E$5,Param!$B$6,Param!$C$6,Param!$D$6,Param!$E$6)*100</f>
        <v>42</v>
      </c>
      <c r="F2282" s="13">
        <f>soli3(C2282,$A$3,Param!$J$4,Param!$J$5,Param!$J$6)</f>
        <v>4734.78</v>
      </c>
      <c r="G2282" s="3">
        <f>soli3grenz(C2282,$A$3,Param!$J$4,Param!$J$5,Param!$J$6)*100</f>
        <v>5.5</v>
      </c>
      <c r="H2282" s="13">
        <f t="shared" si="844"/>
        <v>90821.78</v>
      </c>
      <c r="I2282" s="3">
        <f t="shared" si="843"/>
        <v>39.974375000000002</v>
      </c>
      <c r="J2282" s="13">
        <f t="shared" si="845"/>
        <v>44.309999999999995</v>
      </c>
      <c r="K2282" s="13">
        <f>tarifest3(A2282,$A$3,Param!$B$10,Param!$C$10,Param!$D$10,Param!$E$10,Param!$B$11,Param!$C$11,Param!$D$11,Param!$E$11)</f>
        <v>90433</v>
      </c>
      <c r="L2282" s="3">
        <f t="shared" si="854"/>
        <v>39.80325704225352</v>
      </c>
      <c r="M2282" s="3">
        <f>tarifest3grenz(A2282,$A$3,Param!$B$10,Param!$C$10,Param!$D$10,Param!$E$10,Param!$B$11,Param!$C$11,Param!$D$11,Param!$E$11)*100</f>
        <v>42</v>
      </c>
      <c r="N2282" s="3">
        <f t="shared" si="855"/>
        <v>76033</v>
      </c>
      <c r="O2282" s="3">
        <f t="shared" si="856"/>
        <v>33.46522887323944</v>
      </c>
      <c r="P2282" s="13">
        <f t="shared" si="846"/>
        <v>159040</v>
      </c>
      <c r="Q2282" s="13">
        <f t="shared" si="857"/>
        <v>0</v>
      </c>
      <c r="R2282" s="13">
        <f>tarifest3(A2282-$K$3,$A$3,Param!$B$10,Param!$C$10,Param!$D$10,Param!$E$10,Param!$B$11,Param!$C$11,Param!$D$11,Param!$E$11)</f>
        <v>81793</v>
      </c>
      <c r="S2282" s="3">
        <f t="shared" si="858"/>
        <v>36.000440140845072</v>
      </c>
      <c r="T2282" s="3">
        <f>IF(A2282&lt;$K$3,$K$2,tarifest3grenz(A2282-$K$3,$A$3,Param!$B$10,Param!$C$10,Param!$D$10,Param!$E$10,Param!$B$11,Param!$C$11,Param!$D$11,Param!$E$11))*100</f>
        <v>42</v>
      </c>
      <c r="U2282" s="3">
        <f>MAX(K2282-tarifest3($K$3,$A$3,Param!$B$10,Param!$C$10,Param!$D$10,Param!$E$10,Param!$B$11,Param!$C$11,Param!$D$11,Param!$E$11),0)</f>
        <v>85203</v>
      </c>
      <c r="V2282" s="3">
        <f t="shared" si="859"/>
        <v>37.501320422535208</v>
      </c>
      <c r="W2282" s="3">
        <f t="shared" si="860"/>
        <v>42</v>
      </c>
      <c r="X2282" s="3">
        <f>soli3grenz(K2282,$A$3,Param!$J$9,Param!$J$10,Param!$J$11)*100</f>
        <v>5.5</v>
      </c>
      <c r="Y2282" s="13">
        <f t="shared" si="847"/>
        <v>85203</v>
      </c>
      <c r="Z2282" s="3">
        <f t="shared" si="861"/>
        <v>37.501320422535208</v>
      </c>
      <c r="AA2282" s="13">
        <f t="shared" si="848"/>
        <v>42</v>
      </c>
      <c r="AB2282" s="13">
        <f t="shared" si="849"/>
        <v>-5618.7799999999988</v>
      </c>
      <c r="AC2282" s="13">
        <f t="shared" si="850"/>
        <v>-2.4730545774647936</v>
      </c>
      <c r="AD2282" s="13">
        <f t="shared" si="851"/>
        <v>-2.3099999999999952</v>
      </c>
      <c r="AE2282" s="3">
        <f t="shared" si="852"/>
        <v>0</v>
      </c>
      <c r="AF2282" s="13">
        <f t="shared" si="841"/>
        <v>5618.7799999999988</v>
      </c>
      <c r="AG2282" s="13">
        <f t="shared" si="862"/>
        <v>2.4730545774647936</v>
      </c>
      <c r="AH2282" s="13">
        <f t="shared" si="842"/>
        <v>2.4730545774647936</v>
      </c>
    </row>
    <row r="2283" spans="1:34" x14ac:dyDescent="0.2">
      <c r="A2283" s="8">
        <f t="shared" si="863"/>
        <v>227300</v>
      </c>
      <c r="B2283" s="9">
        <f t="shared" si="840"/>
        <v>227.3</v>
      </c>
      <c r="C2283" s="13">
        <f>tarifest3(A2283,$A$3,Param!$B$5,Param!$C$5,Param!$D$5,Param!$E$5,Param!$B$6,Param!$C$6,Param!$D$6,Param!$E$6)</f>
        <v>86129</v>
      </c>
      <c r="D2283" s="3">
        <f t="shared" si="853"/>
        <v>37.892212934447869</v>
      </c>
      <c r="E2283" s="3">
        <f>tarifest3grenz(A2283,$A$3,Param!$B$5,Param!$C$5,Param!$D$5,Param!$E$5,Param!$B$6,Param!$C$6,Param!$D$6,Param!$E$6)*100</f>
        <v>42</v>
      </c>
      <c r="F2283" s="13">
        <f>soli3(C2283,$A$3,Param!$J$4,Param!$J$5,Param!$J$6)</f>
        <v>4737.09</v>
      </c>
      <c r="G2283" s="3">
        <f>soli3grenz(C2283,$A$3,Param!$J$4,Param!$J$5,Param!$J$6)*100</f>
        <v>5.5</v>
      </c>
      <c r="H2283" s="13">
        <f t="shared" si="844"/>
        <v>90866.09</v>
      </c>
      <c r="I2283" s="3">
        <f t="shared" si="843"/>
        <v>39.976282446106467</v>
      </c>
      <c r="J2283" s="13">
        <f t="shared" si="845"/>
        <v>44.309999999999995</v>
      </c>
      <c r="K2283" s="13">
        <f>tarifest3(A2283,$A$3,Param!$B$10,Param!$C$10,Param!$D$10,Param!$E$10,Param!$B$11,Param!$C$11,Param!$D$11,Param!$E$11)</f>
        <v>90475</v>
      </c>
      <c r="L2283" s="3">
        <f t="shared" si="854"/>
        <v>39.804223493180821</v>
      </c>
      <c r="M2283" s="3">
        <f>tarifest3grenz(A2283,$A$3,Param!$B$10,Param!$C$10,Param!$D$10,Param!$E$10,Param!$B$11,Param!$C$11,Param!$D$11,Param!$E$11)*100</f>
        <v>42</v>
      </c>
      <c r="N2283" s="3">
        <f t="shared" si="855"/>
        <v>76075</v>
      </c>
      <c r="O2283" s="3">
        <f t="shared" si="856"/>
        <v>33.468983721953364</v>
      </c>
      <c r="P2283" s="13">
        <f t="shared" si="846"/>
        <v>159110</v>
      </c>
      <c r="Q2283" s="13">
        <f t="shared" si="857"/>
        <v>0</v>
      </c>
      <c r="R2283" s="13">
        <f>tarifest3(A2283-$K$3,$A$3,Param!$B$10,Param!$C$10,Param!$D$10,Param!$E$10,Param!$B$11,Param!$C$11,Param!$D$11,Param!$E$11)</f>
        <v>81835</v>
      </c>
      <c r="S2283" s="3">
        <f t="shared" si="858"/>
        <v>36.003079630444347</v>
      </c>
      <c r="T2283" s="3">
        <f>IF(A2283&lt;$K$3,$K$2,tarifest3grenz(A2283-$K$3,$A$3,Param!$B$10,Param!$C$10,Param!$D$10,Param!$E$10,Param!$B$11,Param!$C$11,Param!$D$11,Param!$E$11))*100</f>
        <v>42</v>
      </c>
      <c r="U2283" s="3">
        <f>MAX(K2283-tarifest3($K$3,$A$3,Param!$B$10,Param!$C$10,Param!$D$10,Param!$E$10,Param!$B$11,Param!$C$11,Param!$D$11,Param!$E$11),0)</f>
        <v>85245</v>
      </c>
      <c r="V2283" s="3">
        <f t="shared" si="859"/>
        <v>37.503299604047513</v>
      </c>
      <c r="W2283" s="3">
        <f t="shared" si="860"/>
        <v>42</v>
      </c>
      <c r="X2283" s="3">
        <f>soli3grenz(K2283,$A$3,Param!$J$9,Param!$J$10,Param!$J$11)*100</f>
        <v>5.5</v>
      </c>
      <c r="Y2283" s="13">
        <f t="shared" si="847"/>
        <v>85245</v>
      </c>
      <c r="Z2283" s="3">
        <f t="shared" si="861"/>
        <v>37.503299604047513</v>
      </c>
      <c r="AA2283" s="13">
        <f t="shared" si="848"/>
        <v>42</v>
      </c>
      <c r="AB2283" s="13">
        <f t="shared" si="849"/>
        <v>-5621.0899999999965</v>
      </c>
      <c r="AC2283" s="13">
        <f t="shared" si="850"/>
        <v>-2.4729828420589541</v>
      </c>
      <c r="AD2283" s="13">
        <f t="shared" si="851"/>
        <v>-2.3099999999999952</v>
      </c>
      <c r="AE2283" s="3">
        <f t="shared" si="852"/>
        <v>0</v>
      </c>
      <c r="AF2283" s="13">
        <f t="shared" si="841"/>
        <v>5621.0899999999965</v>
      </c>
      <c r="AG2283" s="13">
        <f t="shared" si="862"/>
        <v>2.4729828420589541</v>
      </c>
      <c r="AH2283" s="13">
        <f t="shared" si="842"/>
        <v>2.4729828420589541</v>
      </c>
    </row>
    <row r="2284" spans="1:34" x14ac:dyDescent="0.2">
      <c r="A2284" s="8">
        <f t="shared" si="863"/>
        <v>227400</v>
      </c>
      <c r="B2284" s="9">
        <f t="shared" si="840"/>
        <v>227.4</v>
      </c>
      <c r="C2284" s="13">
        <f>tarifest3(A2284,$A$3,Param!$B$5,Param!$C$5,Param!$D$5,Param!$E$5,Param!$B$6,Param!$C$6,Param!$D$6,Param!$E$6)</f>
        <v>86171</v>
      </c>
      <c r="D2284" s="3">
        <f t="shared" si="853"/>
        <v>37.894019349164473</v>
      </c>
      <c r="E2284" s="3">
        <f>tarifest3grenz(A2284,$A$3,Param!$B$5,Param!$C$5,Param!$D$5,Param!$E$5,Param!$B$6,Param!$C$6,Param!$D$6,Param!$E$6)*100</f>
        <v>42</v>
      </c>
      <c r="F2284" s="13">
        <f>soli3(C2284,$A$3,Param!$J$4,Param!$J$5,Param!$J$6)</f>
        <v>4739.3999999999996</v>
      </c>
      <c r="G2284" s="3">
        <f>soli3grenz(C2284,$A$3,Param!$J$4,Param!$J$5,Param!$J$6)*100</f>
        <v>5.5</v>
      </c>
      <c r="H2284" s="13">
        <f t="shared" si="844"/>
        <v>90910.399999999994</v>
      </c>
      <c r="I2284" s="3">
        <f t="shared" si="843"/>
        <v>39.978188214599818</v>
      </c>
      <c r="J2284" s="13">
        <f t="shared" si="845"/>
        <v>44.309999999999995</v>
      </c>
      <c r="K2284" s="13">
        <f>tarifest3(A2284,$A$3,Param!$B$10,Param!$C$10,Param!$D$10,Param!$E$10,Param!$B$11,Param!$C$11,Param!$D$11,Param!$E$11)</f>
        <v>90517</v>
      </c>
      <c r="L2284" s="3">
        <f t="shared" si="854"/>
        <v>39.805189094107298</v>
      </c>
      <c r="M2284" s="3">
        <f>tarifest3grenz(A2284,$A$3,Param!$B$10,Param!$C$10,Param!$D$10,Param!$E$10,Param!$B$11,Param!$C$11,Param!$D$11,Param!$E$11)*100</f>
        <v>42</v>
      </c>
      <c r="N2284" s="3">
        <f t="shared" si="855"/>
        <v>76117</v>
      </c>
      <c r="O2284" s="3">
        <f t="shared" si="856"/>
        <v>33.472735268249778</v>
      </c>
      <c r="P2284" s="13">
        <f t="shared" si="846"/>
        <v>159180</v>
      </c>
      <c r="Q2284" s="13">
        <f t="shared" si="857"/>
        <v>0</v>
      </c>
      <c r="R2284" s="13">
        <f>tarifest3(A2284-$K$3,$A$3,Param!$B$10,Param!$C$10,Param!$D$10,Param!$E$10,Param!$B$11,Param!$C$11,Param!$D$11,Param!$E$11)</f>
        <v>81877</v>
      </c>
      <c r="S2284" s="3">
        <f t="shared" si="858"/>
        <v>36.005716798592793</v>
      </c>
      <c r="T2284" s="3">
        <f>IF(A2284&lt;$K$3,$K$2,tarifest3grenz(A2284-$K$3,$A$3,Param!$B$10,Param!$C$10,Param!$D$10,Param!$E$10,Param!$B$11,Param!$C$11,Param!$D$11,Param!$E$11))*100</f>
        <v>42</v>
      </c>
      <c r="U2284" s="3">
        <f>MAX(K2284-tarifest3($K$3,$A$3,Param!$B$10,Param!$C$10,Param!$D$10,Param!$E$10,Param!$B$11,Param!$C$11,Param!$D$11,Param!$E$11),0)</f>
        <v>85287</v>
      </c>
      <c r="V2284" s="3">
        <f t="shared" si="859"/>
        <v>37.505277044854878</v>
      </c>
      <c r="W2284" s="3">
        <f t="shared" si="860"/>
        <v>42</v>
      </c>
      <c r="X2284" s="3">
        <f>soli3grenz(K2284,$A$3,Param!$J$9,Param!$J$10,Param!$J$11)*100</f>
        <v>5.5</v>
      </c>
      <c r="Y2284" s="13">
        <f t="shared" si="847"/>
        <v>85287</v>
      </c>
      <c r="Z2284" s="3">
        <f t="shared" si="861"/>
        <v>37.505277044854878</v>
      </c>
      <c r="AA2284" s="13">
        <f t="shared" si="848"/>
        <v>42</v>
      </c>
      <c r="AB2284" s="13">
        <f t="shared" si="849"/>
        <v>-5623.3999999999942</v>
      </c>
      <c r="AC2284" s="13">
        <f t="shared" si="850"/>
        <v>-2.4729111697449397</v>
      </c>
      <c r="AD2284" s="13">
        <f t="shared" si="851"/>
        <v>-2.3099999999999952</v>
      </c>
      <c r="AE2284" s="3">
        <f t="shared" si="852"/>
        <v>0</v>
      </c>
      <c r="AF2284" s="13">
        <f t="shared" si="841"/>
        <v>5623.3999999999942</v>
      </c>
      <c r="AG2284" s="13">
        <f t="shared" si="862"/>
        <v>2.4729111697449397</v>
      </c>
      <c r="AH2284" s="13">
        <f t="shared" si="842"/>
        <v>2.4729111697449397</v>
      </c>
    </row>
    <row r="2285" spans="1:34" x14ac:dyDescent="0.2">
      <c r="A2285" s="8">
        <f t="shared" si="863"/>
        <v>227500</v>
      </c>
      <c r="B2285" s="9">
        <f>+A2285/1000</f>
        <v>227.5</v>
      </c>
      <c r="C2285" s="13">
        <f>tarifest3(A2285,$A$3,Param!$B$5,Param!$C$5,Param!$D$5,Param!$E$5,Param!$B$6,Param!$C$6,Param!$D$6,Param!$E$6)</f>
        <v>86213</v>
      </c>
      <c r="D2285" s="3">
        <f t="shared" si="853"/>
        <v>37.895824175824174</v>
      </c>
      <c r="E2285" s="3">
        <f>tarifest3grenz(A2285,$A$3,Param!$B$5,Param!$C$5,Param!$D$5,Param!$E$5,Param!$B$6,Param!$C$6,Param!$D$6,Param!$E$6)*100</f>
        <v>42</v>
      </c>
      <c r="F2285" s="13">
        <f>soli3(C2285,$A$3,Param!$J$4,Param!$J$5,Param!$J$6)</f>
        <v>4741.71</v>
      </c>
      <c r="G2285" s="3">
        <f>soli3grenz(C2285,$A$3,Param!$J$4,Param!$J$5,Param!$J$6)*100</f>
        <v>5.5</v>
      </c>
      <c r="H2285" s="13">
        <f t="shared" si="844"/>
        <v>90954.71</v>
      </c>
      <c r="I2285" s="3">
        <f t="shared" si="843"/>
        <v>39.98009230769231</v>
      </c>
      <c r="J2285" s="13">
        <f t="shared" si="845"/>
        <v>44.309999999999995</v>
      </c>
      <c r="K2285" s="13">
        <f>tarifest3(A2285,$A$3,Param!$B$10,Param!$C$10,Param!$D$10,Param!$E$10,Param!$B$11,Param!$C$11,Param!$D$11,Param!$E$11)</f>
        <v>90559</v>
      </c>
      <c r="L2285" s="3">
        <f t="shared" si="854"/>
        <v>39.806153846153848</v>
      </c>
      <c r="M2285" s="3">
        <f>tarifest3grenz(A2285,$A$3,Param!$B$10,Param!$C$10,Param!$D$10,Param!$E$10,Param!$B$11,Param!$C$11,Param!$D$11,Param!$E$11)*100</f>
        <v>42</v>
      </c>
      <c r="N2285" s="3">
        <f t="shared" si="855"/>
        <v>76159</v>
      </c>
      <c r="O2285" s="3">
        <f t="shared" si="856"/>
        <v>33.476483516483519</v>
      </c>
      <c r="P2285" s="13">
        <f t="shared" si="846"/>
        <v>159250</v>
      </c>
      <c r="Q2285" s="13">
        <f t="shared" si="857"/>
        <v>0</v>
      </c>
      <c r="R2285" s="13">
        <f>tarifest3(A2285-$K$3,$A$3,Param!$B$10,Param!$C$10,Param!$D$10,Param!$E$10,Param!$B$11,Param!$C$11,Param!$D$11,Param!$E$11)</f>
        <v>81919</v>
      </c>
      <c r="S2285" s="3">
        <f t="shared" si="858"/>
        <v>36.008351648351649</v>
      </c>
      <c r="T2285" s="3">
        <f>IF(A2285&lt;$K$3,$K$2,tarifest3grenz(A2285-$K$3,$A$3,Param!$B$10,Param!$C$10,Param!$D$10,Param!$E$10,Param!$B$11,Param!$C$11,Param!$D$11,Param!$E$11))*100</f>
        <v>42</v>
      </c>
      <c r="U2285" s="3">
        <f>MAX(K2285-tarifest3($K$3,$A$3,Param!$B$10,Param!$C$10,Param!$D$10,Param!$E$10,Param!$B$11,Param!$C$11,Param!$D$11,Param!$E$11),0)</f>
        <v>85329</v>
      </c>
      <c r="V2285" s="3">
        <f t="shared" si="859"/>
        <v>37.507252747252743</v>
      </c>
      <c r="W2285" s="3">
        <f t="shared" si="860"/>
        <v>42</v>
      </c>
      <c r="X2285" s="3">
        <f>soli3grenz(K2285,$A$3,Param!$J$9,Param!$J$10,Param!$J$11)*100</f>
        <v>5.5</v>
      </c>
      <c r="Y2285" s="13">
        <f t="shared" si="847"/>
        <v>85329</v>
      </c>
      <c r="Z2285" s="3">
        <f t="shared" si="861"/>
        <v>37.507252747252743</v>
      </c>
      <c r="AA2285" s="13">
        <f t="shared" si="848"/>
        <v>42</v>
      </c>
      <c r="AB2285" s="13">
        <f t="shared" si="849"/>
        <v>-5625.7100000000064</v>
      </c>
      <c r="AC2285" s="13">
        <f t="shared" si="850"/>
        <v>-2.4728395604395672</v>
      </c>
      <c r="AD2285" s="13">
        <f t="shared" si="851"/>
        <v>-2.3099999999999952</v>
      </c>
      <c r="AE2285" s="3">
        <f t="shared" si="852"/>
        <v>0</v>
      </c>
      <c r="AF2285" s="13">
        <f t="shared" si="841"/>
        <v>5625.7100000000064</v>
      </c>
      <c r="AG2285" s="13">
        <f t="shared" si="862"/>
        <v>2.4728395604395672</v>
      </c>
      <c r="AH2285" s="13">
        <f t="shared" si="842"/>
        <v>2.4728395604395672</v>
      </c>
    </row>
    <row r="2286" spans="1:34" x14ac:dyDescent="0.2">
      <c r="A2286" s="8">
        <f t="shared" si="863"/>
        <v>227600</v>
      </c>
      <c r="B2286" s="9">
        <f t="shared" ref="B2286:B2349" si="864">+A2286/1000</f>
        <v>227.6</v>
      </c>
      <c r="C2286" s="13">
        <f>tarifest3(A2286,$A$3,Param!$B$5,Param!$C$5,Param!$D$5,Param!$E$5,Param!$B$6,Param!$C$6,Param!$D$6,Param!$E$6)</f>
        <v>86255</v>
      </c>
      <c r="D2286" s="3">
        <f t="shared" si="853"/>
        <v>37.897627416520216</v>
      </c>
      <c r="E2286" s="3">
        <f>tarifest3grenz(A2286,$A$3,Param!$B$5,Param!$C$5,Param!$D$5,Param!$E$5,Param!$B$6,Param!$C$6,Param!$D$6,Param!$E$6)*100</f>
        <v>42</v>
      </c>
      <c r="F2286" s="13">
        <f>soli3(C2286,$A$3,Param!$J$4,Param!$J$5,Param!$J$6)</f>
        <v>4744.0200000000004</v>
      </c>
      <c r="G2286" s="3">
        <f>soli3grenz(C2286,$A$3,Param!$J$4,Param!$J$5,Param!$J$6)*100</f>
        <v>5.5</v>
      </c>
      <c r="H2286" s="13">
        <f t="shared" si="844"/>
        <v>90999.02</v>
      </c>
      <c r="I2286" s="3">
        <f t="shared" si="843"/>
        <v>39.981994727592266</v>
      </c>
      <c r="J2286" s="13">
        <f t="shared" si="845"/>
        <v>44.309999999999995</v>
      </c>
      <c r="K2286" s="13">
        <f>tarifest3(A2286,$A$3,Param!$B$10,Param!$C$10,Param!$D$10,Param!$E$10,Param!$B$11,Param!$C$11,Param!$D$11,Param!$E$11)</f>
        <v>90601</v>
      </c>
      <c r="L2286" s="3">
        <f t="shared" si="854"/>
        <v>39.807117750439367</v>
      </c>
      <c r="M2286" s="3">
        <f>tarifest3grenz(A2286,$A$3,Param!$B$10,Param!$C$10,Param!$D$10,Param!$E$10,Param!$B$11,Param!$C$11,Param!$D$11,Param!$E$11)*100</f>
        <v>42</v>
      </c>
      <c r="N2286" s="3">
        <f t="shared" si="855"/>
        <v>76201</v>
      </c>
      <c r="O2286" s="3">
        <f t="shared" si="856"/>
        <v>33.480228471001752</v>
      </c>
      <c r="P2286" s="13">
        <f t="shared" si="846"/>
        <v>159320</v>
      </c>
      <c r="Q2286" s="13">
        <f t="shared" si="857"/>
        <v>0</v>
      </c>
      <c r="R2286" s="13">
        <f>tarifest3(A2286-$K$3,$A$3,Param!$B$10,Param!$C$10,Param!$D$10,Param!$E$10,Param!$B$11,Param!$C$11,Param!$D$11,Param!$E$11)</f>
        <v>81961</v>
      </c>
      <c r="S2286" s="3">
        <f t="shared" si="858"/>
        <v>36.010984182776802</v>
      </c>
      <c r="T2286" s="3">
        <f>IF(A2286&lt;$K$3,$K$2,tarifest3grenz(A2286-$K$3,$A$3,Param!$B$10,Param!$C$10,Param!$D$10,Param!$E$10,Param!$B$11,Param!$C$11,Param!$D$11,Param!$E$11))*100</f>
        <v>42</v>
      </c>
      <c r="U2286" s="3">
        <f>MAX(K2286-tarifest3($K$3,$A$3,Param!$B$10,Param!$C$10,Param!$D$10,Param!$E$10,Param!$B$11,Param!$C$11,Param!$D$11,Param!$E$11),0)</f>
        <v>85371</v>
      </c>
      <c r="V2286" s="3">
        <f t="shared" si="859"/>
        <v>37.509226713532513</v>
      </c>
      <c r="W2286" s="3">
        <f t="shared" si="860"/>
        <v>42</v>
      </c>
      <c r="X2286" s="3">
        <f>soli3grenz(K2286,$A$3,Param!$J$9,Param!$J$10,Param!$J$11)*100</f>
        <v>5.5</v>
      </c>
      <c r="Y2286" s="13">
        <f t="shared" si="847"/>
        <v>85371</v>
      </c>
      <c r="Z2286" s="3">
        <f t="shared" si="861"/>
        <v>37.509226713532513</v>
      </c>
      <c r="AA2286" s="13">
        <f t="shared" si="848"/>
        <v>42</v>
      </c>
      <c r="AB2286" s="13">
        <f t="shared" si="849"/>
        <v>-5628.0200000000041</v>
      </c>
      <c r="AC2286" s="13">
        <f t="shared" si="850"/>
        <v>-2.4727680140597528</v>
      </c>
      <c r="AD2286" s="13">
        <f t="shared" si="851"/>
        <v>-2.3099999999999952</v>
      </c>
      <c r="AE2286" s="3">
        <f t="shared" si="852"/>
        <v>0</v>
      </c>
      <c r="AF2286" s="13">
        <f t="shared" si="841"/>
        <v>5628.0200000000041</v>
      </c>
      <c r="AG2286" s="13">
        <f t="shared" si="862"/>
        <v>2.4727680140597528</v>
      </c>
      <c r="AH2286" s="13">
        <f t="shared" si="842"/>
        <v>2.4727680140597528</v>
      </c>
    </row>
    <row r="2287" spans="1:34" x14ac:dyDescent="0.2">
      <c r="A2287" s="8">
        <f t="shared" si="863"/>
        <v>227700</v>
      </c>
      <c r="B2287" s="9">
        <f t="shared" si="864"/>
        <v>227.7</v>
      </c>
      <c r="C2287" s="13">
        <f>tarifest3(A2287,$A$3,Param!$B$5,Param!$C$5,Param!$D$5,Param!$E$5,Param!$B$6,Param!$C$6,Param!$D$6,Param!$E$6)</f>
        <v>86297</v>
      </c>
      <c r="D2287" s="3">
        <f t="shared" si="853"/>
        <v>37.89942907334212</v>
      </c>
      <c r="E2287" s="3">
        <f>tarifest3grenz(A2287,$A$3,Param!$B$5,Param!$C$5,Param!$D$5,Param!$E$5,Param!$B$6,Param!$C$6,Param!$D$6,Param!$E$6)*100</f>
        <v>42</v>
      </c>
      <c r="F2287" s="13">
        <f>soli3(C2287,$A$3,Param!$J$4,Param!$J$5,Param!$J$6)</f>
        <v>4746.33</v>
      </c>
      <c r="G2287" s="3">
        <f>soli3grenz(C2287,$A$3,Param!$J$4,Param!$J$5,Param!$J$6)*100</f>
        <v>5.5</v>
      </c>
      <c r="H2287" s="13">
        <f t="shared" si="844"/>
        <v>91043.33</v>
      </c>
      <c r="I2287" s="3">
        <f t="shared" si="843"/>
        <v>39.983895476504173</v>
      </c>
      <c r="J2287" s="13">
        <f t="shared" si="845"/>
        <v>44.309999999999995</v>
      </c>
      <c r="K2287" s="13">
        <f>tarifest3(A2287,$A$3,Param!$B$10,Param!$C$10,Param!$D$10,Param!$E$10,Param!$B$11,Param!$C$11,Param!$D$11,Param!$E$11)</f>
        <v>90643</v>
      </c>
      <c r="L2287" s="3">
        <f t="shared" si="854"/>
        <v>39.80808080808081</v>
      </c>
      <c r="M2287" s="3">
        <f>tarifest3grenz(A2287,$A$3,Param!$B$10,Param!$C$10,Param!$D$10,Param!$E$10,Param!$B$11,Param!$C$11,Param!$D$11,Param!$E$11)*100</f>
        <v>42</v>
      </c>
      <c r="N2287" s="3">
        <f t="shared" si="855"/>
        <v>76243</v>
      </c>
      <c r="O2287" s="3">
        <f t="shared" si="856"/>
        <v>33.483970136144045</v>
      </c>
      <c r="P2287" s="13">
        <f t="shared" si="846"/>
        <v>159390</v>
      </c>
      <c r="Q2287" s="13">
        <f t="shared" si="857"/>
        <v>0</v>
      </c>
      <c r="R2287" s="13">
        <f>tarifest3(A2287-$K$3,$A$3,Param!$B$10,Param!$C$10,Param!$D$10,Param!$E$10,Param!$B$11,Param!$C$11,Param!$D$11,Param!$E$11)</f>
        <v>82003</v>
      </c>
      <c r="S2287" s="3">
        <f t="shared" si="858"/>
        <v>36.013614404918755</v>
      </c>
      <c r="T2287" s="3">
        <f>IF(A2287&lt;$K$3,$K$2,tarifest3grenz(A2287-$K$3,$A$3,Param!$B$10,Param!$C$10,Param!$D$10,Param!$E$10,Param!$B$11,Param!$C$11,Param!$D$11,Param!$E$11))*100</f>
        <v>42</v>
      </c>
      <c r="U2287" s="3">
        <f>MAX(K2287-tarifest3($K$3,$A$3,Param!$B$10,Param!$C$10,Param!$D$10,Param!$E$10,Param!$B$11,Param!$C$11,Param!$D$11,Param!$E$11),0)</f>
        <v>85413</v>
      </c>
      <c r="V2287" s="3">
        <f t="shared" si="859"/>
        <v>37.511198945981555</v>
      </c>
      <c r="W2287" s="3">
        <f t="shared" si="860"/>
        <v>42</v>
      </c>
      <c r="X2287" s="3">
        <f>soli3grenz(K2287,$A$3,Param!$J$9,Param!$J$10,Param!$J$11)*100</f>
        <v>5.5</v>
      </c>
      <c r="Y2287" s="13">
        <f t="shared" si="847"/>
        <v>85413</v>
      </c>
      <c r="Z2287" s="3">
        <f t="shared" si="861"/>
        <v>37.511198945981555</v>
      </c>
      <c r="AA2287" s="13">
        <f t="shared" si="848"/>
        <v>42</v>
      </c>
      <c r="AB2287" s="13">
        <f t="shared" si="849"/>
        <v>-5630.3300000000017</v>
      </c>
      <c r="AC2287" s="13">
        <f t="shared" si="850"/>
        <v>-2.4726965305226187</v>
      </c>
      <c r="AD2287" s="13">
        <f t="shared" si="851"/>
        <v>-2.3099999999999952</v>
      </c>
      <c r="AE2287" s="3">
        <f t="shared" si="852"/>
        <v>0</v>
      </c>
      <c r="AF2287" s="13">
        <f t="shared" si="841"/>
        <v>5630.3300000000017</v>
      </c>
      <c r="AG2287" s="13">
        <f t="shared" si="862"/>
        <v>2.4726965305226187</v>
      </c>
      <c r="AH2287" s="13">
        <f t="shared" si="842"/>
        <v>2.4726965305226187</v>
      </c>
    </row>
    <row r="2288" spans="1:34" x14ac:dyDescent="0.2">
      <c r="A2288" s="8">
        <f t="shared" si="863"/>
        <v>227800</v>
      </c>
      <c r="B2288" s="9">
        <f t="shared" si="864"/>
        <v>227.8</v>
      </c>
      <c r="C2288" s="13">
        <f>tarifest3(A2288,$A$3,Param!$B$5,Param!$C$5,Param!$D$5,Param!$E$5,Param!$B$6,Param!$C$6,Param!$D$6,Param!$E$6)</f>
        <v>86339</v>
      </c>
      <c r="D2288" s="3">
        <f t="shared" si="853"/>
        <v>37.901229148375769</v>
      </c>
      <c r="E2288" s="3">
        <f>tarifest3grenz(A2288,$A$3,Param!$B$5,Param!$C$5,Param!$D$5,Param!$E$5,Param!$B$6,Param!$C$6,Param!$D$6,Param!$E$6)*100</f>
        <v>42</v>
      </c>
      <c r="F2288" s="13">
        <f>soli3(C2288,$A$3,Param!$J$4,Param!$J$5,Param!$J$6)</f>
        <v>4748.6400000000003</v>
      </c>
      <c r="G2288" s="3">
        <f>soli3grenz(C2288,$A$3,Param!$J$4,Param!$J$5,Param!$J$6)*100</f>
        <v>5.5</v>
      </c>
      <c r="H2288" s="13">
        <f t="shared" si="844"/>
        <v>91087.64</v>
      </c>
      <c r="I2288" s="3">
        <f t="shared" si="843"/>
        <v>39.985794556628626</v>
      </c>
      <c r="J2288" s="13">
        <f t="shared" si="845"/>
        <v>44.309999999999995</v>
      </c>
      <c r="K2288" s="13">
        <f>tarifest3(A2288,$A$3,Param!$B$10,Param!$C$10,Param!$D$10,Param!$E$10,Param!$B$11,Param!$C$11,Param!$D$11,Param!$E$11)</f>
        <v>90685</v>
      </c>
      <c r="L2288" s="3">
        <f t="shared" si="854"/>
        <v>39.809043020193151</v>
      </c>
      <c r="M2288" s="3">
        <f>tarifest3grenz(A2288,$A$3,Param!$B$10,Param!$C$10,Param!$D$10,Param!$E$10,Param!$B$11,Param!$C$11,Param!$D$11,Param!$E$11)*100</f>
        <v>42</v>
      </c>
      <c r="N2288" s="3">
        <f t="shared" si="855"/>
        <v>76285</v>
      </c>
      <c r="O2288" s="3">
        <f t="shared" si="856"/>
        <v>33.487708516242321</v>
      </c>
      <c r="P2288" s="13">
        <f t="shared" si="846"/>
        <v>159460</v>
      </c>
      <c r="Q2288" s="13">
        <f t="shared" si="857"/>
        <v>0</v>
      </c>
      <c r="R2288" s="13">
        <f>tarifest3(A2288-$K$3,$A$3,Param!$B$10,Param!$C$10,Param!$D$10,Param!$E$10,Param!$B$11,Param!$C$11,Param!$D$11,Param!$E$11)</f>
        <v>82045</v>
      </c>
      <c r="S2288" s="3">
        <f t="shared" si="858"/>
        <v>36.016242317822652</v>
      </c>
      <c r="T2288" s="3">
        <f>IF(A2288&lt;$K$3,$K$2,tarifest3grenz(A2288-$K$3,$A$3,Param!$B$10,Param!$C$10,Param!$D$10,Param!$E$10,Param!$B$11,Param!$C$11,Param!$D$11,Param!$E$11))*100</f>
        <v>42</v>
      </c>
      <c r="U2288" s="3">
        <f>MAX(K2288-tarifest3($K$3,$A$3,Param!$B$10,Param!$C$10,Param!$D$10,Param!$E$10,Param!$B$11,Param!$C$11,Param!$D$11,Param!$E$11),0)</f>
        <v>85455</v>
      </c>
      <c r="V2288" s="3">
        <f t="shared" si="859"/>
        <v>37.513169446883232</v>
      </c>
      <c r="W2288" s="3">
        <f t="shared" si="860"/>
        <v>42</v>
      </c>
      <c r="X2288" s="3">
        <f>soli3grenz(K2288,$A$3,Param!$J$9,Param!$J$10,Param!$J$11)*100</f>
        <v>5.5</v>
      </c>
      <c r="Y2288" s="13">
        <f t="shared" si="847"/>
        <v>85455</v>
      </c>
      <c r="Z2288" s="3">
        <f t="shared" si="861"/>
        <v>37.513169446883232</v>
      </c>
      <c r="AA2288" s="13">
        <f t="shared" si="848"/>
        <v>42</v>
      </c>
      <c r="AB2288" s="13">
        <f t="shared" si="849"/>
        <v>-5632.6399999999994</v>
      </c>
      <c r="AC2288" s="13">
        <f t="shared" si="850"/>
        <v>-2.472625109745394</v>
      </c>
      <c r="AD2288" s="13">
        <f t="shared" si="851"/>
        <v>-2.3099999999999952</v>
      </c>
      <c r="AE2288" s="3">
        <f t="shared" si="852"/>
        <v>0</v>
      </c>
      <c r="AF2288" s="13">
        <f t="shared" si="841"/>
        <v>5632.6399999999994</v>
      </c>
      <c r="AG2288" s="13">
        <f t="shared" si="862"/>
        <v>2.472625109745394</v>
      </c>
      <c r="AH2288" s="13">
        <f t="shared" si="842"/>
        <v>2.472625109745394</v>
      </c>
    </row>
    <row r="2289" spans="1:34" x14ac:dyDescent="0.2">
      <c r="A2289" s="8">
        <f t="shared" si="863"/>
        <v>227900</v>
      </c>
      <c r="B2289" s="9">
        <f t="shared" si="864"/>
        <v>227.9</v>
      </c>
      <c r="C2289" s="13">
        <f>tarifest3(A2289,$A$3,Param!$B$5,Param!$C$5,Param!$D$5,Param!$E$5,Param!$B$6,Param!$C$6,Param!$D$6,Param!$E$6)</f>
        <v>86381</v>
      </c>
      <c r="D2289" s="3">
        <f t="shared" si="853"/>
        <v>37.903027643703382</v>
      </c>
      <c r="E2289" s="3">
        <f>tarifest3grenz(A2289,$A$3,Param!$B$5,Param!$C$5,Param!$D$5,Param!$E$5,Param!$B$6,Param!$C$6,Param!$D$6,Param!$E$6)*100</f>
        <v>42</v>
      </c>
      <c r="F2289" s="13">
        <f>soli3(C2289,$A$3,Param!$J$4,Param!$J$5,Param!$J$6)</f>
        <v>4750.95</v>
      </c>
      <c r="G2289" s="3">
        <f>soli3grenz(C2289,$A$3,Param!$J$4,Param!$J$5,Param!$J$6)*100</f>
        <v>5.5</v>
      </c>
      <c r="H2289" s="13">
        <f t="shared" si="844"/>
        <v>91131.95</v>
      </c>
      <c r="I2289" s="3">
        <f t="shared" si="843"/>
        <v>39.987691970162345</v>
      </c>
      <c r="J2289" s="13">
        <f t="shared" si="845"/>
        <v>44.309999999999995</v>
      </c>
      <c r="K2289" s="13">
        <f>tarifest3(A2289,$A$3,Param!$B$10,Param!$C$10,Param!$D$10,Param!$E$10,Param!$B$11,Param!$C$11,Param!$D$11,Param!$E$11)</f>
        <v>90727</v>
      </c>
      <c r="L2289" s="3">
        <f t="shared" si="854"/>
        <v>39.810004387889428</v>
      </c>
      <c r="M2289" s="3">
        <f>tarifest3grenz(A2289,$A$3,Param!$B$10,Param!$C$10,Param!$D$10,Param!$E$10,Param!$B$11,Param!$C$11,Param!$D$11,Param!$E$11)*100</f>
        <v>42</v>
      </c>
      <c r="N2289" s="3">
        <f t="shared" si="855"/>
        <v>76327</v>
      </c>
      <c r="O2289" s="3">
        <f t="shared" si="856"/>
        <v>33.491443615620888</v>
      </c>
      <c r="P2289" s="13">
        <f t="shared" si="846"/>
        <v>159530</v>
      </c>
      <c r="Q2289" s="13">
        <f t="shared" si="857"/>
        <v>0</v>
      </c>
      <c r="R2289" s="13">
        <f>tarifest3(A2289-$K$3,$A$3,Param!$B$10,Param!$C$10,Param!$D$10,Param!$E$10,Param!$B$11,Param!$C$11,Param!$D$11,Param!$E$11)</f>
        <v>82087</v>
      </c>
      <c r="S2289" s="3">
        <f t="shared" si="858"/>
        <v>36.018867924528301</v>
      </c>
      <c r="T2289" s="3">
        <f>IF(A2289&lt;$K$3,$K$2,tarifest3grenz(A2289-$K$3,$A$3,Param!$B$10,Param!$C$10,Param!$D$10,Param!$E$10,Param!$B$11,Param!$C$11,Param!$D$11,Param!$E$11))*100</f>
        <v>42</v>
      </c>
      <c r="U2289" s="3">
        <f>MAX(K2289-tarifest3($K$3,$A$3,Param!$B$10,Param!$C$10,Param!$D$10,Param!$E$10,Param!$B$11,Param!$C$11,Param!$D$11,Param!$E$11),0)</f>
        <v>85497</v>
      </c>
      <c r="V2289" s="3">
        <f t="shared" si="859"/>
        <v>37.515138218516888</v>
      </c>
      <c r="W2289" s="3">
        <f t="shared" si="860"/>
        <v>42</v>
      </c>
      <c r="X2289" s="3">
        <f>soli3grenz(K2289,$A$3,Param!$J$9,Param!$J$10,Param!$J$11)*100</f>
        <v>5.5</v>
      </c>
      <c r="Y2289" s="13">
        <f t="shared" si="847"/>
        <v>85497</v>
      </c>
      <c r="Z2289" s="3">
        <f t="shared" si="861"/>
        <v>37.515138218516888</v>
      </c>
      <c r="AA2289" s="13">
        <f t="shared" si="848"/>
        <v>42</v>
      </c>
      <c r="AB2289" s="13">
        <f t="shared" si="849"/>
        <v>-5634.9499999999971</v>
      </c>
      <c r="AC2289" s="13">
        <f t="shared" si="850"/>
        <v>-2.4725537516454565</v>
      </c>
      <c r="AD2289" s="13">
        <f t="shared" si="851"/>
        <v>-2.3099999999999952</v>
      </c>
      <c r="AE2289" s="3">
        <f t="shared" si="852"/>
        <v>0</v>
      </c>
      <c r="AF2289" s="13">
        <f t="shared" si="841"/>
        <v>5634.9499999999971</v>
      </c>
      <c r="AG2289" s="13">
        <f t="shared" si="862"/>
        <v>2.4725537516454565</v>
      </c>
      <c r="AH2289" s="13">
        <f t="shared" si="842"/>
        <v>2.4725537516454565</v>
      </c>
    </row>
    <row r="2290" spans="1:34" x14ac:dyDescent="0.2">
      <c r="A2290" s="8">
        <f t="shared" si="863"/>
        <v>228000</v>
      </c>
      <c r="B2290" s="9">
        <f t="shared" si="864"/>
        <v>228</v>
      </c>
      <c r="C2290" s="13">
        <f>tarifest3(A2290,$A$3,Param!$B$5,Param!$C$5,Param!$D$5,Param!$E$5,Param!$B$6,Param!$C$6,Param!$D$6,Param!$E$6)</f>
        <v>86423</v>
      </c>
      <c r="D2290" s="3">
        <f t="shared" si="853"/>
        <v>37.904824561403508</v>
      </c>
      <c r="E2290" s="3">
        <f>tarifest3grenz(A2290,$A$3,Param!$B$5,Param!$C$5,Param!$D$5,Param!$E$5,Param!$B$6,Param!$C$6,Param!$D$6,Param!$E$6)*100</f>
        <v>42</v>
      </c>
      <c r="F2290" s="13">
        <f>soli3(C2290,$A$3,Param!$J$4,Param!$J$5,Param!$J$6)</f>
        <v>4753.26</v>
      </c>
      <c r="G2290" s="3">
        <f>soli3grenz(C2290,$A$3,Param!$J$4,Param!$J$5,Param!$J$6)*100</f>
        <v>5.5</v>
      </c>
      <c r="H2290" s="13">
        <f t="shared" si="844"/>
        <v>91176.26</v>
      </c>
      <c r="I2290" s="3">
        <f t="shared" si="843"/>
        <v>39.989587719298243</v>
      </c>
      <c r="J2290" s="13">
        <f t="shared" si="845"/>
        <v>44.309999999999995</v>
      </c>
      <c r="K2290" s="13">
        <f>tarifest3(A2290,$A$3,Param!$B$10,Param!$C$10,Param!$D$10,Param!$E$10,Param!$B$11,Param!$C$11,Param!$D$11,Param!$E$11)</f>
        <v>90769</v>
      </c>
      <c r="L2290" s="3">
        <f t="shared" si="854"/>
        <v>39.810964912280703</v>
      </c>
      <c r="M2290" s="3">
        <f>tarifest3grenz(A2290,$A$3,Param!$B$10,Param!$C$10,Param!$D$10,Param!$E$10,Param!$B$11,Param!$C$11,Param!$D$11,Param!$E$11)*100</f>
        <v>42</v>
      </c>
      <c r="N2290" s="3">
        <f t="shared" si="855"/>
        <v>76369</v>
      </c>
      <c r="O2290" s="3">
        <f t="shared" si="856"/>
        <v>33.49517543859649</v>
      </c>
      <c r="P2290" s="13">
        <f t="shared" si="846"/>
        <v>159600</v>
      </c>
      <c r="Q2290" s="13">
        <f t="shared" si="857"/>
        <v>0</v>
      </c>
      <c r="R2290" s="13">
        <f>tarifest3(A2290-$K$3,$A$3,Param!$B$10,Param!$C$10,Param!$D$10,Param!$E$10,Param!$B$11,Param!$C$11,Param!$D$11,Param!$E$11)</f>
        <v>82129</v>
      </c>
      <c r="S2290" s="3">
        <f t="shared" si="858"/>
        <v>36.021491228070175</v>
      </c>
      <c r="T2290" s="3">
        <f>IF(A2290&lt;$K$3,$K$2,tarifest3grenz(A2290-$K$3,$A$3,Param!$B$10,Param!$C$10,Param!$D$10,Param!$E$10,Param!$B$11,Param!$C$11,Param!$D$11,Param!$E$11))*100</f>
        <v>42</v>
      </c>
      <c r="U2290" s="3">
        <f>MAX(K2290-tarifest3($K$3,$A$3,Param!$B$10,Param!$C$10,Param!$D$10,Param!$E$10,Param!$B$11,Param!$C$11,Param!$D$11,Param!$E$11),0)</f>
        <v>85539</v>
      </c>
      <c r="V2290" s="3">
        <f t="shared" si="859"/>
        <v>37.517105263157895</v>
      </c>
      <c r="W2290" s="3">
        <f t="shared" si="860"/>
        <v>42</v>
      </c>
      <c r="X2290" s="3">
        <f>soli3grenz(K2290,$A$3,Param!$J$9,Param!$J$10,Param!$J$11)*100</f>
        <v>5.5</v>
      </c>
      <c r="Y2290" s="13">
        <f t="shared" si="847"/>
        <v>85539</v>
      </c>
      <c r="Z2290" s="3">
        <f t="shared" si="861"/>
        <v>37.517105263157895</v>
      </c>
      <c r="AA2290" s="13">
        <f t="shared" si="848"/>
        <v>42</v>
      </c>
      <c r="AB2290" s="13">
        <f t="shared" si="849"/>
        <v>-5637.2599999999948</v>
      </c>
      <c r="AC2290" s="13">
        <f t="shared" si="850"/>
        <v>-2.472482456140348</v>
      </c>
      <c r="AD2290" s="13">
        <f t="shared" si="851"/>
        <v>-2.3099999999999952</v>
      </c>
      <c r="AE2290" s="3">
        <f t="shared" si="852"/>
        <v>0</v>
      </c>
      <c r="AF2290" s="13">
        <f t="shared" si="841"/>
        <v>5637.2599999999948</v>
      </c>
      <c r="AG2290" s="13">
        <f t="shared" si="862"/>
        <v>2.472482456140348</v>
      </c>
      <c r="AH2290" s="13">
        <f t="shared" si="842"/>
        <v>2.472482456140348</v>
      </c>
    </row>
    <row r="2291" spans="1:34" x14ac:dyDescent="0.2">
      <c r="A2291" s="8">
        <f t="shared" si="863"/>
        <v>228100</v>
      </c>
      <c r="B2291" s="9">
        <f t="shared" si="864"/>
        <v>228.1</v>
      </c>
      <c r="C2291" s="13">
        <f>tarifest3(A2291,$A$3,Param!$B$5,Param!$C$5,Param!$D$5,Param!$E$5,Param!$B$6,Param!$C$6,Param!$D$6,Param!$E$6)</f>
        <v>86465</v>
      </c>
      <c r="D2291" s="3">
        <f t="shared" si="853"/>
        <v>37.906619903551075</v>
      </c>
      <c r="E2291" s="3">
        <f>tarifest3grenz(A2291,$A$3,Param!$B$5,Param!$C$5,Param!$D$5,Param!$E$5,Param!$B$6,Param!$C$6,Param!$D$6,Param!$E$6)*100</f>
        <v>42</v>
      </c>
      <c r="F2291" s="13">
        <f>soli3(C2291,$A$3,Param!$J$4,Param!$J$5,Param!$J$6)</f>
        <v>4755.57</v>
      </c>
      <c r="G2291" s="3">
        <f>soli3grenz(C2291,$A$3,Param!$J$4,Param!$J$5,Param!$J$6)*100</f>
        <v>5.5</v>
      </c>
      <c r="H2291" s="13">
        <f t="shared" si="844"/>
        <v>91220.57</v>
      </c>
      <c r="I2291" s="3">
        <f t="shared" si="843"/>
        <v>39.991481806225345</v>
      </c>
      <c r="J2291" s="13">
        <f t="shared" si="845"/>
        <v>44.309999999999995</v>
      </c>
      <c r="K2291" s="13">
        <f>tarifest3(A2291,$A$3,Param!$B$10,Param!$C$10,Param!$D$10,Param!$E$10,Param!$B$11,Param!$C$11,Param!$D$11,Param!$E$11)</f>
        <v>90811</v>
      </c>
      <c r="L2291" s="3">
        <f t="shared" si="854"/>
        <v>39.811924594476103</v>
      </c>
      <c r="M2291" s="3">
        <f>tarifest3grenz(A2291,$A$3,Param!$B$10,Param!$C$10,Param!$D$10,Param!$E$10,Param!$B$11,Param!$C$11,Param!$D$11,Param!$E$11)*100</f>
        <v>42</v>
      </c>
      <c r="N2291" s="3">
        <f t="shared" si="855"/>
        <v>76411</v>
      </c>
      <c r="O2291" s="3">
        <f t="shared" si="856"/>
        <v>33.498903989478301</v>
      </c>
      <c r="P2291" s="13">
        <f t="shared" si="846"/>
        <v>159670</v>
      </c>
      <c r="Q2291" s="13">
        <f t="shared" si="857"/>
        <v>0</v>
      </c>
      <c r="R2291" s="13">
        <f>tarifest3(A2291-$K$3,$A$3,Param!$B$10,Param!$C$10,Param!$D$10,Param!$E$10,Param!$B$11,Param!$C$11,Param!$D$11,Param!$E$11)</f>
        <v>82171</v>
      </c>
      <c r="S2291" s="3">
        <f t="shared" si="858"/>
        <v>36.024112231477424</v>
      </c>
      <c r="T2291" s="3">
        <f>IF(A2291&lt;$K$3,$K$2,tarifest3grenz(A2291-$K$3,$A$3,Param!$B$10,Param!$C$10,Param!$D$10,Param!$E$10,Param!$B$11,Param!$C$11,Param!$D$11,Param!$E$11))*100</f>
        <v>42</v>
      </c>
      <c r="U2291" s="3">
        <f>MAX(K2291-tarifest3($K$3,$A$3,Param!$B$10,Param!$C$10,Param!$D$10,Param!$E$10,Param!$B$11,Param!$C$11,Param!$D$11,Param!$E$11),0)</f>
        <v>85581</v>
      </c>
      <c r="V2291" s="3">
        <f t="shared" si="859"/>
        <v>37.519070583077593</v>
      </c>
      <c r="W2291" s="3">
        <f t="shared" si="860"/>
        <v>42</v>
      </c>
      <c r="X2291" s="3">
        <f>soli3grenz(K2291,$A$3,Param!$J$9,Param!$J$10,Param!$J$11)*100</f>
        <v>5.5</v>
      </c>
      <c r="Y2291" s="13">
        <f t="shared" si="847"/>
        <v>85581</v>
      </c>
      <c r="Z2291" s="3">
        <f t="shared" si="861"/>
        <v>37.519070583077593</v>
      </c>
      <c r="AA2291" s="13">
        <f t="shared" si="848"/>
        <v>42</v>
      </c>
      <c r="AB2291" s="13">
        <f t="shared" si="849"/>
        <v>-5639.570000000007</v>
      </c>
      <c r="AC2291" s="13">
        <f t="shared" si="850"/>
        <v>-2.472411223147752</v>
      </c>
      <c r="AD2291" s="13">
        <f t="shared" si="851"/>
        <v>-2.3099999999999952</v>
      </c>
      <c r="AE2291" s="3">
        <f t="shared" si="852"/>
        <v>0</v>
      </c>
      <c r="AF2291" s="13">
        <f t="shared" si="841"/>
        <v>5639.570000000007</v>
      </c>
      <c r="AG2291" s="13">
        <f t="shared" si="862"/>
        <v>2.472411223147752</v>
      </c>
      <c r="AH2291" s="13">
        <f t="shared" si="842"/>
        <v>2.472411223147752</v>
      </c>
    </row>
    <row r="2292" spans="1:34" x14ac:dyDescent="0.2">
      <c r="A2292" s="8">
        <f t="shared" si="863"/>
        <v>228200</v>
      </c>
      <c r="B2292" s="9">
        <f t="shared" si="864"/>
        <v>228.2</v>
      </c>
      <c r="C2292" s="13">
        <f>tarifest3(A2292,$A$3,Param!$B$5,Param!$C$5,Param!$D$5,Param!$E$5,Param!$B$6,Param!$C$6,Param!$D$6,Param!$E$6)</f>
        <v>86507</v>
      </c>
      <c r="D2292" s="3">
        <f t="shared" si="853"/>
        <v>37.908413672217357</v>
      </c>
      <c r="E2292" s="3">
        <f>tarifest3grenz(A2292,$A$3,Param!$B$5,Param!$C$5,Param!$D$5,Param!$E$5,Param!$B$6,Param!$C$6,Param!$D$6,Param!$E$6)*100</f>
        <v>42</v>
      </c>
      <c r="F2292" s="13">
        <f>soli3(C2292,$A$3,Param!$J$4,Param!$J$5,Param!$J$6)</f>
        <v>4757.88</v>
      </c>
      <c r="G2292" s="3">
        <f>soli3grenz(C2292,$A$3,Param!$J$4,Param!$J$5,Param!$J$6)*100</f>
        <v>5.5</v>
      </c>
      <c r="H2292" s="13">
        <f t="shared" si="844"/>
        <v>91264.88</v>
      </c>
      <c r="I2292" s="3">
        <f t="shared" si="843"/>
        <v>39.99337423312884</v>
      </c>
      <c r="J2292" s="13">
        <f t="shared" si="845"/>
        <v>44.309999999999995</v>
      </c>
      <c r="K2292" s="13">
        <f>tarifest3(A2292,$A$3,Param!$B$10,Param!$C$10,Param!$D$10,Param!$E$10,Param!$B$11,Param!$C$11,Param!$D$11,Param!$E$11)</f>
        <v>90853</v>
      </c>
      <c r="L2292" s="3">
        <f t="shared" si="854"/>
        <v>39.812883435582826</v>
      </c>
      <c r="M2292" s="3">
        <f>tarifest3grenz(A2292,$A$3,Param!$B$10,Param!$C$10,Param!$D$10,Param!$E$10,Param!$B$11,Param!$C$11,Param!$D$11,Param!$E$11)*100</f>
        <v>42</v>
      </c>
      <c r="N2292" s="3">
        <f t="shared" si="855"/>
        <v>76453</v>
      </c>
      <c r="O2292" s="3">
        <f t="shared" si="856"/>
        <v>33.502629272567923</v>
      </c>
      <c r="P2292" s="13">
        <f t="shared" si="846"/>
        <v>159740</v>
      </c>
      <c r="Q2292" s="13">
        <f t="shared" si="857"/>
        <v>0</v>
      </c>
      <c r="R2292" s="13">
        <f>tarifest3(A2292-$K$3,$A$3,Param!$B$10,Param!$C$10,Param!$D$10,Param!$E$10,Param!$B$11,Param!$C$11,Param!$D$11,Param!$E$11)</f>
        <v>82213</v>
      </c>
      <c r="S2292" s="3">
        <f t="shared" si="858"/>
        <v>36.026730937773884</v>
      </c>
      <c r="T2292" s="3">
        <f>IF(A2292&lt;$K$3,$K$2,tarifest3grenz(A2292-$K$3,$A$3,Param!$B$10,Param!$C$10,Param!$D$10,Param!$E$10,Param!$B$11,Param!$C$11,Param!$D$11,Param!$E$11))*100</f>
        <v>42</v>
      </c>
      <c r="U2292" s="3">
        <f>MAX(K2292-tarifest3($K$3,$A$3,Param!$B$10,Param!$C$10,Param!$D$10,Param!$E$10,Param!$B$11,Param!$C$11,Param!$D$11,Param!$E$11),0)</f>
        <v>85623</v>
      </c>
      <c r="V2292" s="3">
        <f t="shared" si="859"/>
        <v>37.521034180543381</v>
      </c>
      <c r="W2292" s="3">
        <f t="shared" si="860"/>
        <v>42</v>
      </c>
      <c r="X2292" s="3">
        <f>soli3grenz(K2292,$A$3,Param!$J$9,Param!$J$10,Param!$J$11)*100</f>
        <v>5.5</v>
      </c>
      <c r="Y2292" s="13">
        <f t="shared" si="847"/>
        <v>85623</v>
      </c>
      <c r="Z2292" s="3">
        <f t="shared" si="861"/>
        <v>37.521034180543381</v>
      </c>
      <c r="AA2292" s="13">
        <f t="shared" si="848"/>
        <v>42</v>
      </c>
      <c r="AB2292" s="13">
        <f t="shared" si="849"/>
        <v>-5641.8800000000047</v>
      </c>
      <c r="AC2292" s="13">
        <f t="shared" si="850"/>
        <v>-2.4723400525854586</v>
      </c>
      <c r="AD2292" s="13">
        <f t="shared" si="851"/>
        <v>-2.3099999999999952</v>
      </c>
      <c r="AE2292" s="3">
        <f t="shared" si="852"/>
        <v>0</v>
      </c>
      <c r="AF2292" s="13">
        <f t="shared" ref="AF2292:AF2355" si="865">-AB2292</f>
        <v>5641.8800000000047</v>
      </c>
      <c r="AG2292" s="13">
        <f t="shared" si="862"/>
        <v>2.4723400525854586</v>
      </c>
      <c r="AH2292" s="13">
        <f t="shared" ref="AH2292:AH2355" si="866">-AC2292</f>
        <v>2.4723400525854586</v>
      </c>
    </row>
    <row r="2293" spans="1:34" x14ac:dyDescent="0.2">
      <c r="A2293" s="8">
        <f t="shared" si="863"/>
        <v>228300</v>
      </c>
      <c r="B2293" s="9">
        <f t="shared" si="864"/>
        <v>228.3</v>
      </c>
      <c r="C2293" s="13">
        <f>tarifest3(A2293,$A$3,Param!$B$5,Param!$C$5,Param!$D$5,Param!$E$5,Param!$B$6,Param!$C$6,Param!$D$6,Param!$E$6)</f>
        <v>86549</v>
      </c>
      <c r="D2293" s="3">
        <f t="shared" si="853"/>
        <v>37.910205869469998</v>
      </c>
      <c r="E2293" s="3">
        <f>tarifest3grenz(A2293,$A$3,Param!$B$5,Param!$C$5,Param!$D$5,Param!$E$5,Param!$B$6,Param!$C$6,Param!$D$6,Param!$E$6)*100</f>
        <v>42</v>
      </c>
      <c r="F2293" s="13">
        <f>soli3(C2293,$A$3,Param!$J$4,Param!$J$5,Param!$J$6)</f>
        <v>4760.1899999999996</v>
      </c>
      <c r="G2293" s="3">
        <f>soli3grenz(C2293,$A$3,Param!$J$4,Param!$J$5,Param!$J$6)*100</f>
        <v>5.5</v>
      </c>
      <c r="H2293" s="13">
        <f t="shared" si="844"/>
        <v>91309.19</v>
      </c>
      <c r="I2293" s="3">
        <f t="shared" si="843"/>
        <v>39.995265002190102</v>
      </c>
      <c r="J2293" s="13">
        <f t="shared" si="845"/>
        <v>44.309999999999995</v>
      </c>
      <c r="K2293" s="13">
        <f>tarifest3(A2293,$A$3,Param!$B$10,Param!$C$10,Param!$D$10,Param!$E$10,Param!$B$11,Param!$C$11,Param!$D$11,Param!$E$11)</f>
        <v>90895</v>
      </c>
      <c r="L2293" s="3">
        <f t="shared" si="854"/>
        <v>39.813841436706085</v>
      </c>
      <c r="M2293" s="3">
        <f>tarifest3grenz(A2293,$A$3,Param!$B$10,Param!$C$10,Param!$D$10,Param!$E$10,Param!$B$11,Param!$C$11,Param!$D$11,Param!$E$11)*100</f>
        <v>42</v>
      </c>
      <c r="N2293" s="3">
        <f t="shared" si="855"/>
        <v>76495</v>
      </c>
      <c r="O2293" s="3">
        <f t="shared" si="856"/>
        <v>33.506351292159444</v>
      </c>
      <c r="P2293" s="13">
        <f t="shared" si="846"/>
        <v>159810</v>
      </c>
      <c r="Q2293" s="13">
        <f t="shared" si="857"/>
        <v>0</v>
      </c>
      <c r="R2293" s="13">
        <f>tarifest3(A2293-$K$3,$A$3,Param!$B$10,Param!$C$10,Param!$D$10,Param!$E$10,Param!$B$11,Param!$C$11,Param!$D$11,Param!$E$11)</f>
        <v>82255</v>
      </c>
      <c r="S2293" s="3">
        <f t="shared" si="858"/>
        <v>36.029347349978096</v>
      </c>
      <c r="T2293" s="3">
        <f>IF(A2293&lt;$K$3,$K$2,tarifest3grenz(A2293-$K$3,$A$3,Param!$B$10,Param!$C$10,Param!$D$10,Param!$E$10,Param!$B$11,Param!$C$11,Param!$D$11,Param!$E$11))*100</f>
        <v>42</v>
      </c>
      <c r="U2293" s="3">
        <f>MAX(K2293-tarifest3($K$3,$A$3,Param!$B$10,Param!$C$10,Param!$D$10,Param!$E$10,Param!$B$11,Param!$C$11,Param!$D$11,Param!$E$11),0)</f>
        <v>85665</v>
      </c>
      <c r="V2293" s="3">
        <f t="shared" si="859"/>
        <v>37.522996057818659</v>
      </c>
      <c r="W2293" s="3">
        <f t="shared" si="860"/>
        <v>42</v>
      </c>
      <c r="X2293" s="3">
        <f>soli3grenz(K2293,$A$3,Param!$J$9,Param!$J$10,Param!$J$11)*100</f>
        <v>5.5</v>
      </c>
      <c r="Y2293" s="13">
        <f t="shared" si="847"/>
        <v>85665</v>
      </c>
      <c r="Z2293" s="3">
        <f t="shared" si="861"/>
        <v>37.522996057818659</v>
      </c>
      <c r="AA2293" s="13">
        <f t="shared" si="848"/>
        <v>42</v>
      </c>
      <c r="AB2293" s="13">
        <f t="shared" si="849"/>
        <v>-5644.1900000000023</v>
      </c>
      <c r="AC2293" s="13">
        <f t="shared" si="850"/>
        <v>-2.472268944371443</v>
      </c>
      <c r="AD2293" s="13">
        <f t="shared" si="851"/>
        <v>-2.3099999999999952</v>
      </c>
      <c r="AE2293" s="3">
        <f t="shared" si="852"/>
        <v>0</v>
      </c>
      <c r="AF2293" s="13">
        <f t="shared" si="865"/>
        <v>5644.1900000000023</v>
      </c>
      <c r="AG2293" s="13">
        <f t="shared" si="862"/>
        <v>2.472268944371443</v>
      </c>
      <c r="AH2293" s="13">
        <f t="shared" si="866"/>
        <v>2.472268944371443</v>
      </c>
    </row>
    <row r="2294" spans="1:34" x14ac:dyDescent="0.2">
      <c r="A2294" s="8">
        <f t="shared" si="863"/>
        <v>228400</v>
      </c>
      <c r="B2294" s="9">
        <f t="shared" si="864"/>
        <v>228.4</v>
      </c>
      <c r="C2294" s="13">
        <f>tarifest3(A2294,$A$3,Param!$B$5,Param!$C$5,Param!$D$5,Param!$E$5,Param!$B$6,Param!$C$6,Param!$D$6,Param!$E$6)</f>
        <v>86591</v>
      </c>
      <c r="D2294" s="3">
        <f t="shared" si="853"/>
        <v>37.911996497373032</v>
      </c>
      <c r="E2294" s="3">
        <f>tarifest3grenz(A2294,$A$3,Param!$B$5,Param!$C$5,Param!$D$5,Param!$E$5,Param!$B$6,Param!$C$6,Param!$D$6,Param!$E$6)*100</f>
        <v>42</v>
      </c>
      <c r="F2294" s="13">
        <f>soli3(C2294,$A$3,Param!$J$4,Param!$J$5,Param!$J$6)</f>
        <v>4762.5</v>
      </c>
      <c r="G2294" s="3">
        <f>soli3grenz(C2294,$A$3,Param!$J$4,Param!$J$5,Param!$J$6)*100</f>
        <v>5.5</v>
      </c>
      <c r="H2294" s="13">
        <f t="shared" si="844"/>
        <v>91353.5</v>
      </c>
      <c r="I2294" s="3">
        <f t="shared" si="843"/>
        <v>39.997154115586689</v>
      </c>
      <c r="J2294" s="13">
        <f t="shared" si="845"/>
        <v>44.309999999999995</v>
      </c>
      <c r="K2294" s="13">
        <f>tarifest3(A2294,$A$3,Param!$B$10,Param!$C$10,Param!$D$10,Param!$E$10,Param!$B$11,Param!$C$11,Param!$D$11,Param!$E$11)</f>
        <v>90937</v>
      </c>
      <c r="L2294" s="3">
        <f t="shared" si="854"/>
        <v>39.814798598949217</v>
      </c>
      <c r="M2294" s="3">
        <f>tarifest3grenz(A2294,$A$3,Param!$B$10,Param!$C$10,Param!$D$10,Param!$E$10,Param!$B$11,Param!$C$11,Param!$D$11,Param!$E$11)*100</f>
        <v>42</v>
      </c>
      <c r="N2294" s="3">
        <f t="shared" si="855"/>
        <v>76537</v>
      </c>
      <c r="O2294" s="3">
        <f t="shared" si="856"/>
        <v>33.510070052539405</v>
      </c>
      <c r="P2294" s="13">
        <f t="shared" si="846"/>
        <v>159880</v>
      </c>
      <c r="Q2294" s="13">
        <f t="shared" si="857"/>
        <v>0</v>
      </c>
      <c r="R2294" s="13">
        <f>tarifest3(A2294-$K$3,$A$3,Param!$B$10,Param!$C$10,Param!$D$10,Param!$E$10,Param!$B$11,Param!$C$11,Param!$D$11,Param!$E$11)</f>
        <v>82297</v>
      </c>
      <c r="S2294" s="3">
        <f t="shared" si="858"/>
        <v>36.03196147110333</v>
      </c>
      <c r="T2294" s="3">
        <f>IF(A2294&lt;$K$3,$K$2,tarifest3grenz(A2294-$K$3,$A$3,Param!$B$10,Param!$C$10,Param!$D$10,Param!$E$10,Param!$B$11,Param!$C$11,Param!$D$11,Param!$E$11))*100</f>
        <v>42</v>
      </c>
      <c r="U2294" s="3">
        <f>MAX(K2294-tarifest3($K$3,$A$3,Param!$B$10,Param!$C$10,Param!$D$10,Param!$E$10,Param!$B$11,Param!$C$11,Param!$D$11,Param!$E$11),0)</f>
        <v>85707</v>
      </c>
      <c r="V2294" s="3">
        <f t="shared" si="859"/>
        <v>37.524956217162874</v>
      </c>
      <c r="W2294" s="3">
        <f t="shared" si="860"/>
        <v>42</v>
      </c>
      <c r="X2294" s="3">
        <f>soli3grenz(K2294,$A$3,Param!$J$9,Param!$J$10,Param!$J$11)*100</f>
        <v>5.5</v>
      </c>
      <c r="Y2294" s="13">
        <f t="shared" si="847"/>
        <v>85707</v>
      </c>
      <c r="Z2294" s="3">
        <f t="shared" si="861"/>
        <v>37.524956217162874</v>
      </c>
      <c r="AA2294" s="13">
        <f t="shared" si="848"/>
        <v>42</v>
      </c>
      <c r="AB2294" s="13">
        <f t="shared" si="849"/>
        <v>-5646.5</v>
      </c>
      <c r="AC2294" s="13">
        <f t="shared" si="850"/>
        <v>-2.4721978984238149</v>
      </c>
      <c r="AD2294" s="13">
        <f t="shared" si="851"/>
        <v>-2.3099999999999952</v>
      </c>
      <c r="AE2294" s="3">
        <f t="shared" si="852"/>
        <v>0</v>
      </c>
      <c r="AF2294" s="13">
        <f t="shared" si="865"/>
        <v>5646.5</v>
      </c>
      <c r="AG2294" s="13">
        <f t="shared" si="862"/>
        <v>2.4721978984238149</v>
      </c>
      <c r="AH2294" s="13">
        <f t="shared" si="866"/>
        <v>2.4721978984238149</v>
      </c>
    </row>
    <row r="2295" spans="1:34" x14ac:dyDescent="0.2">
      <c r="A2295" s="8">
        <f t="shared" si="863"/>
        <v>228500</v>
      </c>
      <c r="B2295" s="9">
        <f t="shared" si="864"/>
        <v>228.5</v>
      </c>
      <c r="C2295" s="13">
        <f>tarifest3(A2295,$A$3,Param!$B$5,Param!$C$5,Param!$D$5,Param!$E$5,Param!$B$6,Param!$C$6,Param!$D$6,Param!$E$6)</f>
        <v>86633</v>
      </c>
      <c r="D2295" s="3">
        <f t="shared" si="853"/>
        <v>37.91378555798687</v>
      </c>
      <c r="E2295" s="3">
        <f>tarifest3grenz(A2295,$A$3,Param!$B$5,Param!$C$5,Param!$D$5,Param!$E$5,Param!$B$6,Param!$C$6,Param!$D$6,Param!$E$6)*100</f>
        <v>42</v>
      </c>
      <c r="F2295" s="13">
        <f>soli3(C2295,$A$3,Param!$J$4,Param!$J$5,Param!$J$6)</f>
        <v>4764.8100000000004</v>
      </c>
      <c r="G2295" s="3">
        <f>soli3grenz(C2295,$A$3,Param!$J$4,Param!$J$5,Param!$J$6)*100</f>
        <v>5.5</v>
      </c>
      <c r="H2295" s="13">
        <f t="shared" si="844"/>
        <v>91397.81</v>
      </c>
      <c r="I2295" s="3">
        <f t="shared" si="843"/>
        <v>39.999041575492342</v>
      </c>
      <c r="J2295" s="13">
        <f t="shared" si="845"/>
        <v>44.309999999999995</v>
      </c>
      <c r="K2295" s="13">
        <f>tarifest3(A2295,$A$3,Param!$B$10,Param!$C$10,Param!$D$10,Param!$E$10,Param!$B$11,Param!$C$11,Param!$D$11,Param!$E$11)</f>
        <v>90979</v>
      </c>
      <c r="L2295" s="3">
        <f t="shared" si="854"/>
        <v>39.815754923413564</v>
      </c>
      <c r="M2295" s="3">
        <f>tarifest3grenz(A2295,$A$3,Param!$B$10,Param!$C$10,Param!$D$10,Param!$E$10,Param!$B$11,Param!$C$11,Param!$D$11,Param!$E$11)*100</f>
        <v>42</v>
      </c>
      <c r="N2295" s="3">
        <f t="shared" si="855"/>
        <v>76579</v>
      </c>
      <c r="O2295" s="3">
        <f t="shared" si="856"/>
        <v>33.513785557986871</v>
      </c>
      <c r="P2295" s="13">
        <f t="shared" si="846"/>
        <v>159950</v>
      </c>
      <c r="Q2295" s="13">
        <f t="shared" si="857"/>
        <v>0</v>
      </c>
      <c r="R2295" s="13">
        <f>tarifest3(A2295-$K$3,$A$3,Param!$B$10,Param!$C$10,Param!$D$10,Param!$E$10,Param!$B$11,Param!$C$11,Param!$D$11,Param!$E$11)</f>
        <v>82339</v>
      </c>
      <c r="S2295" s="3">
        <f t="shared" si="858"/>
        <v>36.034573304157547</v>
      </c>
      <c r="T2295" s="3">
        <f>IF(A2295&lt;$K$3,$K$2,tarifest3grenz(A2295-$K$3,$A$3,Param!$B$10,Param!$C$10,Param!$D$10,Param!$E$10,Param!$B$11,Param!$C$11,Param!$D$11,Param!$E$11))*100</f>
        <v>42</v>
      </c>
      <c r="U2295" s="3">
        <f>MAX(K2295-tarifest3($K$3,$A$3,Param!$B$10,Param!$C$10,Param!$D$10,Param!$E$10,Param!$B$11,Param!$C$11,Param!$D$11,Param!$E$11),0)</f>
        <v>85749</v>
      </c>
      <c r="V2295" s="3">
        <f t="shared" si="859"/>
        <v>37.526914660831508</v>
      </c>
      <c r="W2295" s="3">
        <f t="shared" si="860"/>
        <v>42</v>
      </c>
      <c r="X2295" s="3">
        <f>soli3grenz(K2295,$A$3,Param!$J$9,Param!$J$10,Param!$J$11)*100</f>
        <v>5.5</v>
      </c>
      <c r="Y2295" s="13">
        <f t="shared" si="847"/>
        <v>85749</v>
      </c>
      <c r="Z2295" s="3">
        <f t="shared" si="861"/>
        <v>37.526914660831508</v>
      </c>
      <c r="AA2295" s="13">
        <f t="shared" si="848"/>
        <v>42</v>
      </c>
      <c r="AB2295" s="13">
        <f t="shared" si="849"/>
        <v>-5648.8099999999977</v>
      </c>
      <c r="AC2295" s="13">
        <f t="shared" si="850"/>
        <v>-2.4721269146608336</v>
      </c>
      <c r="AD2295" s="13">
        <f t="shared" si="851"/>
        <v>-2.3099999999999952</v>
      </c>
      <c r="AE2295" s="3">
        <f t="shared" si="852"/>
        <v>0</v>
      </c>
      <c r="AF2295" s="13">
        <f t="shared" si="865"/>
        <v>5648.8099999999977</v>
      </c>
      <c r="AG2295" s="13">
        <f t="shared" si="862"/>
        <v>2.4721269146608336</v>
      </c>
      <c r="AH2295" s="13">
        <f t="shared" si="866"/>
        <v>2.4721269146608336</v>
      </c>
    </row>
    <row r="2296" spans="1:34" x14ac:dyDescent="0.2">
      <c r="A2296" s="8">
        <f t="shared" si="863"/>
        <v>228600</v>
      </c>
      <c r="B2296" s="9">
        <f t="shared" si="864"/>
        <v>228.6</v>
      </c>
      <c r="C2296" s="13">
        <f>tarifest3(A2296,$A$3,Param!$B$5,Param!$C$5,Param!$D$5,Param!$E$5,Param!$B$6,Param!$C$6,Param!$D$6,Param!$E$6)</f>
        <v>86675</v>
      </c>
      <c r="D2296" s="3">
        <f t="shared" si="853"/>
        <v>37.915573053368327</v>
      </c>
      <c r="E2296" s="3">
        <f>tarifest3grenz(A2296,$A$3,Param!$B$5,Param!$C$5,Param!$D$5,Param!$E$5,Param!$B$6,Param!$C$6,Param!$D$6,Param!$E$6)*100</f>
        <v>42</v>
      </c>
      <c r="F2296" s="13">
        <f>soli3(C2296,$A$3,Param!$J$4,Param!$J$5,Param!$J$6)</f>
        <v>4767.12</v>
      </c>
      <c r="G2296" s="3">
        <f>soli3grenz(C2296,$A$3,Param!$J$4,Param!$J$5,Param!$J$6)*100</f>
        <v>5.5</v>
      </c>
      <c r="H2296" s="13">
        <f t="shared" si="844"/>
        <v>91442.12</v>
      </c>
      <c r="I2296" s="3">
        <f t="shared" si="843"/>
        <v>40.000927384076988</v>
      </c>
      <c r="J2296" s="13">
        <f t="shared" si="845"/>
        <v>44.309999999999995</v>
      </c>
      <c r="K2296" s="13">
        <f>tarifest3(A2296,$A$3,Param!$B$10,Param!$C$10,Param!$D$10,Param!$E$10,Param!$B$11,Param!$C$11,Param!$D$11,Param!$E$11)</f>
        <v>91021</v>
      </c>
      <c r="L2296" s="3">
        <f t="shared" si="854"/>
        <v>39.816710411198599</v>
      </c>
      <c r="M2296" s="3">
        <f>tarifest3grenz(A2296,$A$3,Param!$B$10,Param!$C$10,Param!$D$10,Param!$E$10,Param!$B$11,Param!$C$11,Param!$D$11,Param!$E$11)*100</f>
        <v>42</v>
      </c>
      <c r="N2296" s="3">
        <f t="shared" si="855"/>
        <v>76621</v>
      </c>
      <c r="O2296" s="3">
        <f t="shared" si="856"/>
        <v>33.517497812773406</v>
      </c>
      <c r="P2296" s="13">
        <f t="shared" si="846"/>
        <v>160020</v>
      </c>
      <c r="Q2296" s="13">
        <f t="shared" si="857"/>
        <v>0</v>
      </c>
      <c r="R2296" s="13">
        <f>tarifest3(A2296-$K$3,$A$3,Param!$B$10,Param!$C$10,Param!$D$10,Param!$E$10,Param!$B$11,Param!$C$11,Param!$D$11,Param!$E$11)</f>
        <v>82381</v>
      </c>
      <c r="S2296" s="3">
        <f t="shared" si="858"/>
        <v>36.037182852143488</v>
      </c>
      <c r="T2296" s="3">
        <f>IF(A2296&lt;$K$3,$K$2,tarifest3grenz(A2296-$K$3,$A$3,Param!$B$10,Param!$C$10,Param!$D$10,Param!$E$10,Param!$B$11,Param!$C$11,Param!$D$11,Param!$E$11))*100</f>
        <v>42</v>
      </c>
      <c r="U2296" s="3">
        <f>MAX(K2296-tarifest3($K$3,$A$3,Param!$B$10,Param!$C$10,Param!$D$10,Param!$E$10,Param!$B$11,Param!$C$11,Param!$D$11,Param!$E$11),0)</f>
        <v>85791</v>
      </c>
      <c r="V2296" s="3">
        <f t="shared" si="859"/>
        <v>37.528871391076116</v>
      </c>
      <c r="W2296" s="3">
        <f t="shared" si="860"/>
        <v>42</v>
      </c>
      <c r="X2296" s="3">
        <f>soli3grenz(K2296,$A$3,Param!$J$9,Param!$J$10,Param!$J$11)*100</f>
        <v>5.5</v>
      </c>
      <c r="Y2296" s="13">
        <f t="shared" si="847"/>
        <v>85791</v>
      </c>
      <c r="Z2296" s="3">
        <f t="shared" si="861"/>
        <v>37.528871391076116</v>
      </c>
      <c r="AA2296" s="13">
        <f t="shared" si="848"/>
        <v>42</v>
      </c>
      <c r="AB2296" s="13">
        <f t="shared" si="849"/>
        <v>-5651.1199999999953</v>
      </c>
      <c r="AC2296" s="13">
        <f t="shared" si="850"/>
        <v>-2.4720559930008719</v>
      </c>
      <c r="AD2296" s="13">
        <f t="shared" si="851"/>
        <v>-2.3099999999999952</v>
      </c>
      <c r="AE2296" s="3">
        <f t="shared" si="852"/>
        <v>0</v>
      </c>
      <c r="AF2296" s="13">
        <f t="shared" si="865"/>
        <v>5651.1199999999953</v>
      </c>
      <c r="AG2296" s="13">
        <f t="shared" si="862"/>
        <v>2.4720559930008719</v>
      </c>
      <c r="AH2296" s="13">
        <f t="shared" si="866"/>
        <v>2.4720559930008719</v>
      </c>
    </row>
    <row r="2297" spans="1:34" x14ac:dyDescent="0.2">
      <c r="A2297" s="8">
        <f t="shared" si="863"/>
        <v>228700</v>
      </c>
      <c r="B2297" s="9">
        <f t="shared" si="864"/>
        <v>228.7</v>
      </c>
      <c r="C2297" s="13">
        <f>tarifest3(A2297,$A$3,Param!$B$5,Param!$C$5,Param!$D$5,Param!$E$5,Param!$B$6,Param!$C$6,Param!$D$6,Param!$E$6)</f>
        <v>86717</v>
      </c>
      <c r="D2297" s="3">
        <f t="shared" si="853"/>
        <v>37.917358985570615</v>
      </c>
      <c r="E2297" s="3">
        <f>tarifest3grenz(A2297,$A$3,Param!$B$5,Param!$C$5,Param!$D$5,Param!$E$5,Param!$B$6,Param!$C$6,Param!$D$6,Param!$E$6)*100</f>
        <v>42</v>
      </c>
      <c r="F2297" s="13">
        <f>soli3(C2297,$A$3,Param!$J$4,Param!$J$5,Param!$J$6)</f>
        <v>4769.43</v>
      </c>
      <c r="G2297" s="3">
        <f>soli3grenz(C2297,$A$3,Param!$J$4,Param!$J$5,Param!$J$6)*100</f>
        <v>5.5</v>
      </c>
      <c r="H2297" s="13">
        <f t="shared" si="844"/>
        <v>91486.43</v>
      </c>
      <c r="I2297" s="3">
        <f t="shared" si="843"/>
        <v>40.002811543506773</v>
      </c>
      <c r="J2297" s="13">
        <f t="shared" si="845"/>
        <v>44.309999999999995</v>
      </c>
      <c r="K2297" s="13">
        <f>tarifest3(A2297,$A$3,Param!$B$10,Param!$C$10,Param!$D$10,Param!$E$10,Param!$B$11,Param!$C$11,Param!$D$11,Param!$E$11)</f>
        <v>91063</v>
      </c>
      <c r="L2297" s="3">
        <f t="shared" si="854"/>
        <v>39.817665063401833</v>
      </c>
      <c r="M2297" s="3">
        <f>tarifest3grenz(A2297,$A$3,Param!$B$10,Param!$C$10,Param!$D$10,Param!$E$10,Param!$B$11,Param!$C$11,Param!$D$11,Param!$E$11)*100</f>
        <v>42</v>
      </c>
      <c r="N2297" s="3">
        <f t="shared" si="855"/>
        <v>76663</v>
      </c>
      <c r="O2297" s="3">
        <f t="shared" si="856"/>
        <v>33.521206821163098</v>
      </c>
      <c r="P2297" s="13">
        <f t="shared" si="846"/>
        <v>160090</v>
      </c>
      <c r="Q2297" s="13">
        <f t="shared" si="857"/>
        <v>0</v>
      </c>
      <c r="R2297" s="13">
        <f>tarifest3(A2297-$K$3,$A$3,Param!$B$10,Param!$C$10,Param!$D$10,Param!$E$10,Param!$B$11,Param!$C$11,Param!$D$11,Param!$E$11)</f>
        <v>82423</v>
      </c>
      <c r="S2297" s="3">
        <f t="shared" si="858"/>
        <v>36.03979011805859</v>
      </c>
      <c r="T2297" s="3">
        <f>IF(A2297&lt;$K$3,$K$2,tarifest3grenz(A2297-$K$3,$A$3,Param!$B$10,Param!$C$10,Param!$D$10,Param!$E$10,Param!$B$11,Param!$C$11,Param!$D$11,Param!$E$11))*100</f>
        <v>42</v>
      </c>
      <c r="U2297" s="3">
        <f>MAX(K2297-tarifest3($K$3,$A$3,Param!$B$10,Param!$C$10,Param!$D$10,Param!$E$10,Param!$B$11,Param!$C$11,Param!$D$11,Param!$E$11),0)</f>
        <v>85833</v>
      </c>
      <c r="V2297" s="3">
        <f t="shared" si="859"/>
        <v>37.530826410144293</v>
      </c>
      <c r="W2297" s="3">
        <f t="shared" si="860"/>
        <v>42</v>
      </c>
      <c r="X2297" s="3">
        <f>soli3grenz(K2297,$A$3,Param!$J$9,Param!$J$10,Param!$J$11)*100</f>
        <v>5.5</v>
      </c>
      <c r="Y2297" s="13">
        <f t="shared" si="847"/>
        <v>85833</v>
      </c>
      <c r="Z2297" s="3">
        <f t="shared" si="861"/>
        <v>37.530826410144293</v>
      </c>
      <c r="AA2297" s="13">
        <f t="shared" si="848"/>
        <v>42</v>
      </c>
      <c r="AB2297" s="13">
        <f t="shared" si="849"/>
        <v>-5653.429999999993</v>
      </c>
      <c r="AC2297" s="13">
        <f t="shared" si="850"/>
        <v>-2.4719851333624803</v>
      </c>
      <c r="AD2297" s="13">
        <f t="shared" si="851"/>
        <v>-2.3099999999999952</v>
      </c>
      <c r="AE2297" s="3">
        <f t="shared" si="852"/>
        <v>0</v>
      </c>
      <c r="AF2297" s="13">
        <f t="shared" si="865"/>
        <v>5653.429999999993</v>
      </c>
      <c r="AG2297" s="13">
        <f t="shared" si="862"/>
        <v>2.4719851333624803</v>
      </c>
      <c r="AH2297" s="13">
        <f t="shared" si="866"/>
        <v>2.4719851333624803</v>
      </c>
    </row>
    <row r="2298" spans="1:34" x14ac:dyDescent="0.2">
      <c r="A2298" s="8">
        <f t="shared" si="863"/>
        <v>228800</v>
      </c>
      <c r="B2298" s="9">
        <f t="shared" si="864"/>
        <v>228.8</v>
      </c>
      <c r="C2298" s="13">
        <f>tarifest3(A2298,$A$3,Param!$B$5,Param!$C$5,Param!$D$5,Param!$E$5,Param!$B$6,Param!$C$6,Param!$D$6,Param!$E$6)</f>
        <v>86759</v>
      </c>
      <c r="D2298" s="3">
        <f t="shared" si="853"/>
        <v>37.91914335664336</v>
      </c>
      <c r="E2298" s="3">
        <f>tarifest3grenz(A2298,$A$3,Param!$B$5,Param!$C$5,Param!$D$5,Param!$E$5,Param!$B$6,Param!$C$6,Param!$D$6,Param!$E$6)*100</f>
        <v>42</v>
      </c>
      <c r="F2298" s="13">
        <f>soli3(C2298,$A$3,Param!$J$4,Param!$J$5,Param!$J$6)</f>
        <v>4771.74</v>
      </c>
      <c r="G2298" s="3">
        <f>soli3grenz(C2298,$A$3,Param!$J$4,Param!$J$5,Param!$J$6)*100</f>
        <v>5.5</v>
      </c>
      <c r="H2298" s="13">
        <f t="shared" si="844"/>
        <v>91530.74</v>
      </c>
      <c r="I2298" s="3">
        <f t="shared" si="843"/>
        <v>40.004694055944057</v>
      </c>
      <c r="J2298" s="13">
        <f t="shared" si="845"/>
        <v>44.309999999999995</v>
      </c>
      <c r="K2298" s="13">
        <f>tarifest3(A2298,$A$3,Param!$B$10,Param!$C$10,Param!$D$10,Param!$E$10,Param!$B$11,Param!$C$11,Param!$D$11,Param!$E$11)</f>
        <v>91105</v>
      </c>
      <c r="L2298" s="3">
        <f t="shared" si="854"/>
        <v>39.81861888111888</v>
      </c>
      <c r="M2298" s="3">
        <f>tarifest3grenz(A2298,$A$3,Param!$B$10,Param!$C$10,Param!$D$10,Param!$E$10,Param!$B$11,Param!$C$11,Param!$D$11,Param!$E$11)*100</f>
        <v>42</v>
      </c>
      <c r="N2298" s="3">
        <f t="shared" si="855"/>
        <v>76705</v>
      </c>
      <c r="O2298" s="3">
        <f t="shared" si="856"/>
        <v>33.524912587412587</v>
      </c>
      <c r="P2298" s="13">
        <f t="shared" si="846"/>
        <v>160160</v>
      </c>
      <c r="Q2298" s="13">
        <f t="shared" si="857"/>
        <v>0</v>
      </c>
      <c r="R2298" s="13">
        <f>tarifest3(A2298-$K$3,$A$3,Param!$B$10,Param!$C$10,Param!$D$10,Param!$E$10,Param!$B$11,Param!$C$11,Param!$D$11,Param!$E$11)</f>
        <v>82465</v>
      </c>
      <c r="S2298" s="3">
        <f t="shared" si="858"/>
        <v>36.0423951048951</v>
      </c>
      <c r="T2298" s="3">
        <f>IF(A2298&lt;$K$3,$K$2,tarifest3grenz(A2298-$K$3,$A$3,Param!$B$10,Param!$C$10,Param!$D$10,Param!$E$10,Param!$B$11,Param!$C$11,Param!$D$11,Param!$E$11))*100</f>
        <v>42</v>
      </c>
      <c r="U2298" s="3">
        <f>MAX(K2298-tarifest3($K$3,$A$3,Param!$B$10,Param!$C$10,Param!$D$10,Param!$E$10,Param!$B$11,Param!$C$11,Param!$D$11,Param!$E$11),0)</f>
        <v>85875</v>
      </c>
      <c r="V2298" s="3">
        <f t="shared" si="859"/>
        <v>37.53277972027972</v>
      </c>
      <c r="W2298" s="3">
        <f t="shared" si="860"/>
        <v>42</v>
      </c>
      <c r="X2298" s="3">
        <f>soli3grenz(K2298,$A$3,Param!$J$9,Param!$J$10,Param!$J$11)*100</f>
        <v>5.5</v>
      </c>
      <c r="Y2298" s="13">
        <f t="shared" si="847"/>
        <v>85875</v>
      </c>
      <c r="Z2298" s="3">
        <f t="shared" si="861"/>
        <v>37.53277972027972</v>
      </c>
      <c r="AA2298" s="13">
        <f t="shared" si="848"/>
        <v>42</v>
      </c>
      <c r="AB2298" s="13">
        <f t="shared" si="849"/>
        <v>-5655.7400000000052</v>
      </c>
      <c r="AC2298" s="13">
        <f t="shared" si="850"/>
        <v>-2.4719143356643372</v>
      </c>
      <c r="AD2298" s="13">
        <f t="shared" si="851"/>
        <v>-2.3099999999999952</v>
      </c>
      <c r="AE2298" s="3">
        <f t="shared" si="852"/>
        <v>0</v>
      </c>
      <c r="AF2298" s="13">
        <f t="shared" si="865"/>
        <v>5655.7400000000052</v>
      </c>
      <c r="AG2298" s="13">
        <f t="shared" si="862"/>
        <v>2.4719143356643372</v>
      </c>
      <c r="AH2298" s="13">
        <f t="shared" si="866"/>
        <v>2.4719143356643372</v>
      </c>
    </row>
    <row r="2299" spans="1:34" x14ac:dyDescent="0.2">
      <c r="A2299" s="8">
        <f t="shared" si="863"/>
        <v>228900</v>
      </c>
      <c r="B2299" s="9">
        <f t="shared" si="864"/>
        <v>228.9</v>
      </c>
      <c r="C2299" s="13">
        <f>tarifest3(A2299,$A$3,Param!$B$5,Param!$C$5,Param!$D$5,Param!$E$5,Param!$B$6,Param!$C$6,Param!$D$6,Param!$E$6)</f>
        <v>86801</v>
      </c>
      <c r="D2299" s="3">
        <f t="shared" si="853"/>
        <v>37.92092616863259</v>
      </c>
      <c r="E2299" s="3">
        <f>tarifest3grenz(A2299,$A$3,Param!$B$5,Param!$C$5,Param!$D$5,Param!$E$5,Param!$B$6,Param!$C$6,Param!$D$6,Param!$E$6)*100</f>
        <v>42</v>
      </c>
      <c r="F2299" s="13">
        <f>soli3(C2299,$A$3,Param!$J$4,Param!$J$5,Param!$J$6)</f>
        <v>4774.05</v>
      </c>
      <c r="G2299" s="3">
        <f>soli3grenz(C2299,$A$3,Param!$J$4,Param!$J$5,Param!$J$6)*100</f>
        <v>5.5</v>
      </c>
      <c r="H2299" s="13">
        <f t="shared" si="844"/>
        <v>91575.05</v>
      </c>
      <c r="I2299" s="3">
        <f t="shared" si="843"/>
        <v>40.006574923547397</v>
      </c>
      <c r="J2299" s="13">
        <f t="shared" si="845"/>
        <v>44.309999999999995</v>
      </c>
      <c r="K2299" s="13">
        <f>tarifest3(A2299,$A$3,Param!$B$10,Param!$C$10,Param!$D$10,Param!$E$10,Param!$B$11,Param!$C$11,Param!$D$11,Param!$E$11)</f>
        <v>91147</v>
      </c>
      <c r="L2299" s="3">
        <f t="shared" si="854"/>
        <v>39.819571865443429</v>
      </c>
      <c r="M2299" s="3">
        <f>tarifest3grenz(A2299,$A$3,Param!$B$10,Param!$C$10,Param!$D$10,Param!$E$10,Param!$B$11,Param!$C$11,Param!$D$11,Param!$E$11)*100</f>
        <v>42</v>
      </c>
      <c r="N2299" s="3">
        <f t="shared" si="855"/>
        <v>76747</v>
      </c>
      <c r="O2299" s="3">
        <f t="shared" si="856"/>
        <v>33.528615115771075</v>
      </c>
      <c r="P2299" s="13">
        <f t="shared" si="846"/>
        <v>160230</v>
      </c>
      <c r="Q2299" s="13">
        <f t="shared" si="857"/>
        <v>0</v>
      </c>
      <c r="R2299" s="13">
        <f>tarifest3(A2299-$K$3,$A$3,Param!$B$10,Param!$C$10,Param!$D$10,Param!$E$10,Param!$B$11,Param!$C$11,Param!$D$11,Param!$E$11)</f>
        <v>82507</v>
      </c>
      <c r="S2299" s="3">
        <f t="shared" si="858"/>
        <v>36.044997815640016</v>
      </c>
      <c r="T2299" s="3">
        <f>IF(A2299&lt;$K$3,$K$2,tarifest3grenz(A2299-$K$3,$A$3,Param!$B$10,Param!$C$10,Param!$D$10,Param!$E$10,Param!$B$11,Param!$C$11,Param!$D$11,Param!$E$11))*100</f>
        <v>42</v>
      </c>
      <c r="U2299" s="3">
        <f>MAX(K2299-tarifest3($K$3,$A$3,Param!$B$10,Param!$C$10,Param!$D$10,Param!$E$10,Param!$B$11,Param!$C$11,Param!$D$11,Param!$E$11),0)</f>
        <v>85917</v>
      </c>
      <c r="V2299" s="3">
        <f t="shared" si="859"/>
        <v>37.534731323722148</v>
      </c>
      <c r="W2299" s="3">
        <f t="shared" si="860"/>
        <v>42</v>
      </c>
      <c r="X2299" s="3">
        <f>soli3grenz(K2299,$A$3,Param!$J$9,Param!$J$10,Param!$J$11)*100</f>
        <v>5.5</v>
      </c>
      <c r="Y2299" s="13">
        <f t="shared" si="847"/>
        <v>85917</v>
      </c>
      <c r="Z2299" s="3">
        <f t="shared" si="861"/>
        <v>37.534731323722148</v>
      </c>
      <c r="AA2299" s="13">
        <f t="shared" si="848"/>
        <v>42</v>
      </c>
      <c r="AB2299" s="13">
        <f t="shared" si="849"/>
        <v>-5658.0500000000029</v>
      </c>
      <c r="AC2299" s="13">
        <f t="shared" si="850"/>
        <v>-2.4718435998252488</v>
      </c>
      <c r="AD2299" s="13">
        <f t="shared" si="851"/>
        <v>-2.3099999999999952</v>
      </c>
      <c r="AE2299" s="3">
        <f t="shared" si="852"/>
        <v>0</v>
      </c>
      <c r="AF2299" s="13">
        <f t="shared" si="865"/>
        <v>5658.0500000000029</v>
      </c>
      <c r="AG2299" s="13">
        <f t="shared" si="862"/>
        <v>2.4718435998252488</v>
      </c>
      <c r="AH2299" s="13">
        <f t="shared" si="866"/>
        <v>2.4718435998252488</v>
      </c>
    </row>
    <row r="2300" spans="1:34" x14ac:dyDescent="0.2">
      <c r="A2300" s="8">
        <f t="shared" si="863"/>
        <v>229000</v>
      </c>
      <c r="B2300" s="9">
        <f t="shared" si="864"/>
        <v>229</v>
      </c>
      <c r="C2300" s="13">
        <f>tarifest3(A2300,$A$3,Param!$B$5,Param!$C$5,Param!$D$5,Param!$E$5,Param!$B$6,Param!$C$6,Param!$D$6,Param!$E$6)</f>
        <v>86843</v>
      </c>
      <c r="D2300" s="3">
        <f t="shared" si="853"/>
        <v>37.922707423580789</v>
      </c>
      <c r="E2300" s="3">
        <f>tarifest3grenz(A2300,$A$3,Param!$B$5,Param!$C$5,Param!$D$5,Param!$E$5,Param!$B$6,Param!$C$6,Param!$D$6,Param!$E$6)*100</f>
        <v>42</v>
      </c>
      <c r="F2300" s="13">
        <f>soli3(C2300,$A$3,Param!$J$4,Param!$J$5,Param!$J$6)</f>
        <v>4776.3599999999997</v>
      </c>
      <c r="G2300" s="3">
        <f>soli3grenz(C2300,$A$3,Param!$J$4,Param!$J$5,Param!$J$6)*100</f>
        <v>5.5</v>
      </c>
      <c r="H2300" s="13">
        <f t="shared" si="844"/>
        <v>91619.36</v>
      </c>
      <c r="I2300" s="3">
        <f t="shared" si="843"/>
        <v>40.008454148471614</v>
      </c>
      <c r="J2300" s="13">
        <f t="shared" si="845"/>
        <v>44.309999999999995</v>
      </c>
      <c r="K2300" s="13">
        <f>tarifest3(A2300,$A$3,Param!$B$10,Param!$C$10,Param!$D$10,Param!$E$10,Param!$B$11,Param!$C$11,Param!$D$11,Param!$E$11)</f>
        <v>91189</v>
      </c>
      <c r="L2300" s="3">
        <f t="shared" si="854"/>
        <v>39.82052401746725</v>
      </c>
      <c r="M2300" s="3">
        <f>tarifest3grenz(A2300,$A$3,Param!$B$10,Param!$C$10,Param!$D$10,Param!$E$10,Param!$B$11,Param!$C$11,Param!$D$11,Param!$E$11)*100</f>
        <v>42</v>
      </c>
      <c r="N2300" s="3">
        <f t="shared" si="855"/>
        <v>76789</v>
      </c>
      <c r="O2300" s="3">
        <f t="shared" si="856"/>
        <v>33.532314410480353</v>
      </c>
      <c r="P2300" s="13">
        <f t="shared" si="846"/>
        <v>160300</v>
      </c>
      <c r="Q2300" s="13">
        <f t="shared" si="857"/>
        <v>0</v>
      </c>
      <c r="R2300" s="13">
        <f>tarifest3(A2300-$K$3,$A$3,Param!$B$10,Param!$C$10,Param!$D$10,Param!$E$10,Param!$B$11,Param!$C$11,Param!$D$11,Param!$E$11)</f>
        <v>82549</v>
      </c>
      <c r="S2300" s="3">
        <f t="shared" si="858"/>
        <v>36.047598253275112</v>
      </c>
      <c r="T2300" s="3">
        <f>IF(A2300&lt;$K$3,$K$2,tarifest3grenz(A2300-$K$3,$A$3,Param!$B$10,Param!$C$10,Param!$D$10,Param!$E$10,Param!$B$11,Param!$C$11,Param!$D$11,Param!$E$11))*100</f>
        <v>42</v>
      </c>
      <c r="U2300" s="3">
        <f>MAX(K2300-tarifest3($K$3,$A$3,Param!$B$10,Param!$C$10,Param!$D$10,Param!$E$10,Param!$B$11,Param!$C$11,Param!$D$11,Param!$E$11),0)</f>
        <v>85959</v>
      </c>
      <c r="V2300" s="3">
        <f t="shared" si="859"/>
        <v>37.536681222707422</v>
      </c>
      <c r="W2300" s="3">
        <f t="shared" si="860"/>
        <v>42</v>
      </c>
      <c r="X2300" s="3">
        <f>soli3grenz(K2300,$A$3,Param!$J$9,Param!$J$10,Param!$J$11)*100</f>
        <v>5.5</v>
      </c>
      <c r="Y2300" s="13">
        <f t="shared" si="847"/>
        <v>85959</v>
      </c>
      <c r="Z2300" s="3">
        <f t="shared" si="861"/>
        <v>37.536681222707422</v>
      </c>
      <c r="AA2300" s="13">
        <f t="shared" si="848"/>
        <v>42</v>
      </c>
      <c r="AB2300" s="13">
        <f t="shared" si="849"/>
        <v>-5660.3600000000006</v>
      </c>
      <c r="AC2300" s="13">
        <f t="shared" si="850"/>
        <v>-2.4717729257641921</v>
      </c>
      <c r="AD2300" s="13">
        <f t="shared" si="851"/>
        <v>-2.3099999999999952</v>
      </c>
      <c r="AE2300" s="3">
        <f t="shared" si="852"/>
        <v>0</v>
      </c>
      <c r="AF2300" s="13">
        <f t="shared" si="865"/>
        <v>5660.3600000000006</v>
      </c>
      <c r="AG2300" s="13">
        <f t="shared" si="862"/>
        <v>2.4717729257641921</v>
      </c>
      <c r="AH2300" s="13">
        <f t="shared" si="866"/>
        <v>2.4717729257641921</v>
      </c>
    </row>
    <row r="2301" spans="1:34" x14ac:dyDescent="0.2">
      <c r="A2301" s="8">
        <f t="shared" si="863"/>
        <v>229100</v>
      </c>
      <c r="B2301" s="9">
        <f t="shared" si="864"/>
        <v>229.1</v>
      </c>
      <c r="C2301" s="13">
        <f>tarifest3(A2301,$A$3,Param!$B$5,Param!$C$5,Param!$D$5,Param!$E$5,Param!$B$6,Param!$C$6,Param!$D$6,Param!$E$6)</f>
        <v>86885</v>
      </c>
      <c r="D2301" s="3">
        <f t="shared" si="853"/>
        <v>37.924487123526845</v>
      </c>
      <c r="E2301" s="3">
        <f>tarifest3grenz(A2301,$A$3,Param!$B$5,Param!$C$5,Param!$D$5,Param!$E$5,Param!$B$6,Param!$C$6,Param!$D$6,Param!$E$6)*100</f>
        <v>42</v>
      </c>
      <c r="F2301" s="13">
        <f>soli3(C2301,$A$3,Param!$J$4,Param!$J$5,Param!$J$6)</f>
        <v>4778.67</v>
      </c>
      <c r="G2301" s="3">
        <f>soli3grenz(C2301,$A$3,Param!$J$4,Param!$J$5,Param!$J$6)*100</f>
        <v>5.5</v>
      </c>
      <c r="H2301" s="13">
        <f t="shared" si="844"/>
        <v>91663.67</v>
      </c>
      <c r="I2301" s="3">
        <f t="shared" ref="I2301:I2364" si="867">IF($A2301=0,0,H2301/$A2301*100)</f>
        <v>40.010331732867741</v>
      </c>
      <c r="J2301" s="13">
        <f t="shared" si="845"/>
        <v>44.309999999999995</v>
      </c>
      <c r="K2301" s="13">
        <f>tarifest3(A2301,$A$3,Param!$B$10,Param!$C$10,Param!$D$10,Param!$E$10,Param!$B$11,Param!$C$11,Param!$D$11,Param!$E$11)</f>
        <v>91231</v>
      </c>
      <c r="L2301" s="3">
        <f t="shared" si="854"/>
        <v>39.82147533828023</v>
      </c>
      <c r="M2301" s="3">
        <f>tarifest3grenz(A2301,$A$3,Param!$B$10,Param!$C$10,Param!$D$10,Param!$E$10,Param!$B$11,Param!$C$11,Param!$D$11,Param!$E$11)*100</f>
        <v>42</v>
      </c>
      <c r="N2301" s="3">
        <f t="shared" si="855"/>
        <v>76831</v>
      </c>
      <c r="O2301" s="3">
        <f t="shared" si="856"/>
        <v>33.536010475774766</v>
      </c>
      <c r="P2301" s="13">
        <f t="shared" si="846"/>
        <v>160370</v>
      </c>
      <c r="Q2301" s="13">
        <f t="shared" si="857"/>
        <v>0</v>
      </c>
      <c r="R2301" s="13">
        <f>tarifest3(A2301-$K$3,$A$3,Param!$B$10,Param!$C$10,Param!$D$10,Param!$E$10,Param!$B$11,Param!$C$11,Param!$D$11,Param!$E$11)</f>
        <v>82591</v>
      </c>
      <c r="S2301" s="3">
        <f t="shared" si="858"/>
        <v>36.050196420776956</v>
      </c>
      <c r="T2301" s="3">
        <f>IF(A2301&lt;$K$3,$K$2,tarifest3grenz(A2301-$K$3,$A$3,Param!$B$10,Param!$C$10,Param!$D$10,Param!$E$10,Param!$B$11,Param!$C$11,Param!$D$11,Param!$E$11))*100</f>
        <v>42</v>
      </c>
      <c r="U2301" s="3">
        <f>MAX(K2301-tarifest3($K$3,$A$3,Param!$B$10,Param!$C$10,Param!$D$10,Param!$E$10,Param!$B$11,Param!$C$11,Param!$D$11,Param!$E$11),0)</f>
        <v>86001</v>
      </c>
      <c r="V2301" s="3">
        <f t="shared" si="859"/>
        <v>37.538629419467483</v>
      </c>
      <c r="W2301" s="3">
        <f t="shared" si="860"/>
        <v>42</v>
      </c>
      <c r="X2301" s="3">
        <f>soli3grenz(K2301,$A$3,Param!$J$9,Param!$J$10,Param!$J$11)*100</f>
        <v>5.5</v>
      </c>
      <c r="Y2301" s="13">
        <f t="shared" si="847"/>
        <v>86001</v>
      </c>
      <c r="Z2301" s="3">
        <f t="shared" si="861"/>
        <v>37.538629419467483</v>
      </c>
      <c r="AA2301" s="13">
        <f t="shared" si="848"/>
        <v>42</v>
      </c>
      <c r="AB2301" s="13">
        <f t="shared" si="849"/>
        <v>-5662.6699999999983</v>
      </c>
      <c r="AC2301" s="13">
        <f t="shared" si="850"/>
        <v>-2.4717023134002574</v>
      </c>
      <c r="AD2301" s="13">
        <f t="shared" si="851"/>
        <v>-2.3099999999999952</v>
      </c>
      <c r="AE2301" s="3">
        <f t="shared" si="852"/>
        <v>0</v>
      </c>
      <c r="AF2301" s="13">
        <f t="shared" si="865"/>
        <v>5662.6699999999983</v>
      </c>
      <c r="AG2301" s="13">
        <f t="shared" si="862"/>
        <v>2.4717023134002574</v>
      </c>
      <c r="AH2301" s="13">
        <f t="shared" si="866"/>
        <v>2.4717023134002574</v>
      </c>
    </row>
    <row r="2302" spans="1:34" x14ac:dyDescent="0.2">
      <c r="A2302" s="8">
        <f t="shared" si="863"/>
        <v>229200</v>
      </c>
      <c r="B2302" s="9">
        <f t="shared" si="864"/>
        <v>229.2</v>
      </c>
      <c r="C2302" s="13">
        <f>tarifest3(A2302,$A$3,Param!$B$5,Param!$C$5,Param!$D$5,Param!$E$5,Param!$B$6,Param!$C$6,Param!$D$6,Param!$E$6)</f>
        <v>86927</v>
      </c>
      <c r="D2302" s="3">
        <f t="shared" si="853"/>
        <v>37.926265270506107</v>
      </c>
      <c r="E2302" s="3">
        <f>tarifest3grenz(A2302,$A$3,Param!$B$5,Param!$C$5,Param!$D$5,Param!$E$5,Param!$B$6,Param!$C$6,Param!$D$6,Param!$E$6)*100</f>
        <v>42</v>
      </c>
      <c r="F2302" s="13">
        <f>soli3(C2302,$A$3,Param!$J$4,Param!$J$5,Param!$J$6)</f>
        <v>4780.9799999999996</v>
      </c>
      <c r="G2302" s="3">
        <f>soli3grenz(C2302,$A$3,Param!$J$4,Param!$J$5,Param!$J$6)*100</f>
        <v>5.5</v>
      </c>
      <c r="H2302" s="13">
        <f t="shared" si="844"/>
        <v>91707.98</v>
      </c>
      <c r="I2302" s="3">
        <f t="shared" si="867"/>
        <v>40.012207678883073</v>
      </c>
      <c r="J2302" s="13">
        <f t="shared" si="845"/>
        <v>44.309999999999995</v>
      </c>
      <c r="K2302" s="13">
        <f>tarifest3(A2302,$A$3,Param!$B$10,Param!$C$10,Param!$D$10,Param!$E$10,Param!$B$11,Param!$C$11,Param!$D$11,Param!$E$11)</f>
        <v>91273</v>
      </c>
      <c r="L2302" s="3">
        <f t="shared" si="854"/>
        <v>39.822425828970331</v>
      </c>
      <c r="M2302" s="3">
        <f>tarifest3grenz(A2302,$A$3,Param!$B$10,Param!$C$10,Param!$D$10,Param!$E$10,Param!$B$11,Param!$C$11,Param!$D$11,Param!$E$11)*100</f>
        <v>42</v>
      </c>
      <c r="N2302" s="3">
        <f t="shared" si="855"/>
        <v>76873</v>
      </c>
      <c r="O2302" s="3">
        <f t="shared" si="856"/>
        <v>33.539703315881326</v>
      </c>
      <c r="P2302" s="13">
        <f t="shared" si="846"/>
        <v>160440</v>
      </c>
      <c r="Q2302" s="13">
        <f t="shared" si="857"/>
        <v>0</v>
      </c>
      <c r="R2302" s="13">
        <f>tarifest3(A2302-$K$3,$A$3,Param!$B$10,Param!$C$10,Param!$D$10,Param!$E$10,Param!$B$11,Param!$C$11,Param!$D$11,Param!$E$11)</f>
        <v>82633</v>
      </c>
      <c r="S2302" s="3">
        <f t="shared" si="858"/>
        <v>36.052792321116925</v>
      </c>
      <c r="T2302" s="3">
        <f>IF(A2302&lt;$K$3,$K$2,tarifest3grenz(A2302-$K$3,$A$3,Param!$B$10,Param!$C$10,Param!$D$10,Param!$E$10,Param!$B$11,Param!$C$11,Param!$D$11,Param!$E$11))*100</f>
        <v>42</v>
      </c>
      <c r="U2302" s="3">
        <f>MAX(K2302-tarifest3($K$3,$A$3,Param!$B$10,Param!$C$10,Param!$D$10,Param!$E$10,Param!$B$11,Param!$C$11,Param!$D$11,Param!$E$11),0)</f>
        <v>86043</v>
      </c>
      <c r="V2302" s="3">
        <f t="shared" si="859"/>
        <v>37.540575916230367</v>
      </c>
      <c r="W2302" s="3">
        <f t="shared" si="860"/>
        <v>42</v>
      </c>
      <c r="X2302" s="3">
        <f>soli3grenz(K2302,$A$3,Param!$J$9,Param!$J$10,Param!$J$11)*100</f>
        <v>5.5</v>
      </c>
      <c r="Y2302" s="13">
        <f t="shared" si="847"/>
        <v>86043</v>
      </c>
      <c r="Z2302" s="3">
        <f t="shared" si="861"/>
        <v>37.540575916230367</v>
      </c>
      <c r="AA2302" s="13">
        <f t="shared" si="848"/>
        <v>42</v>
      </c>
      <c r="AB2302" s="13">
        <f t="shared" si="849"/>
        <v>-5664.9799999999959</v>
      </c>
      <c r="AC2302" s="13">
        <f t="shared" si="850"/>
        <v>-2.4716317626527058</v>
      </c>
      <c r="AD2302" s="13">
        <f t="shared" si="851"/>
        <v>-2.3099999999999952</v>
      </c>
      <c r="AE2302" s="3">
        <f t="shared" si="852"/>
        <v>0</v>
      </c>
      <c r="AF2302" s="13">
        <f t="shared" si="865"/>
        <v>5664.9799999999959</v>
      </c>
      <c r="AG2302" s="13">
        <f t="shared" si="862"/>
        <v>2.4716317626527058</v>
      </c>
      <c r="AH2302" s="13">
        <f t="shared" si="866"/>
        <v>2.4716317626527058</v>
      </c>
    </row>
    <row r="2303" spans="1:34" x14ac:dyDescent="0.2">
      <c r="A2303" s="8">
        <f t="shared" si="863"/>
        <v>229300</v>
      </c>
      <c r="B2303" s="9">
        <f t="shared" si="864"/>
        <v>229.3</v>
      </c>
      <c r="C2303" s="13">
        <f>tarifest3(A2303,$A$3,Param!$B$5,Param!$C$5,Param!$D$5,Param!$E$5,Param!$B$6,Param!$C$6,Param!$D$6,Param!$E$6)</f>
        <v>86969</v>
      </c>
      <c r="D2303" s="3">
        <f t="shared" si="853"/>
        <v>37.928041866550373</v>
      </c>
      <c r="E2303" s="3">
        <f>tarifest3grenz(A2303,$A$3,Param!$B$5,Param!$C$5,Param!$D$5,Param!$E$5,Param!$B$6,Param!$C$6,Param!$D$6,Param!$E$6)*100</f>
        <v>42</v>
      </c>
      <c r="F2303" s="13">
        <f>soli3(C2303,$A$3,Param!$J$4,Param!$J$5,Param!$J$6)</f>
        <v>4783.29</v>
      </c>
      <c r="G2303" s="3">
        <f>soli3grenz(C2303,$A$3,Param!$J$4,Param!$J$5,Param!$J$6)*100</f>
        <v>5.5</v>
      </c>
      <c r="H2303" s="13">
        <f t="shared" si="844"/>
        <v>91752.29</v>
      </c>
      <c r="I2303" s="3">
        <f t="shared" si="867"/>
        <v>40.01408198866114</v>
      </c>
      <c r="J2303" s="13">
        <f t="shared" si="845"/>
        <v>44.309999999999995</v>
      </c>
      <c r="K2303" s="13">
        <f>tarifest3(A2303,$A$3,Param!$B$10,Param!$C$10,Param!$D$10,Param!$E$10,Param!$B$11,Param!$C$11,Param!$D$11,Param!$E$11)</f>
        <v>91315</v>
      </c>
      <c r="L2303" s="3">
        <f t="shared" si="854"/>
        <v>39.823375490623633</v>
      </c>
      <c r="M2303" s="3">
        <f>tarifest3grenz(A2303,$A$3,Param!$B$10,Param!$C$10,Param!$D$10,Param!$E$10,Param!$B$11,Param!$C$11,Param!$D$11,Param!$E$11)*100</f>
        <v>42</v>
      </c>
      <c r="N2303" s="3">
        <f t="shared" si="855"/>
        <v>76915</v>
      </c>
      <c r="O2303" s="3">
        <f t="shared" si="856"/>
        <v>33.543392935019625</v>
      </c>
      <c r="P2303" s="13">
        <f t="shared" si="846"/>
        <v>160510</v>
      </c>
      <c r="Q2303" s="13">
        <f t="shared" si="857"/>
        <v>0</v>
      </c>
      <c r="R2303" s="13">
        <f>tarifest3(A2303-$K$3,$A$3,Param!$B$10,Param!$C$10,Param!$D$10,Param!$E$10,Param!$B$11,Param!$C$11,Param!$D$11,Param!$E$11)</f>
        <v>82675</v>
      </c>
      <c r="S2303" s="3">
        <f t="shared" si="858"/>
        <v>36.05538595726123</v>
      </c>
      <c r="T2303" s="3">
        <f>IF(A2303&lt;$K$3,$K$2,tarifest3grenz(A2303-$K$3,$A$3,Param!$B$10,Param!$C$10,Param!$D$10,Param!$E$10,Param!$B$11,Param!$C$11,Param!$D$11,Param!$E$11))*100</f>
        <v>42</v>
      </c>
      <c r="U2303" s="3">
        <f>MAX(K2303-tarifest3($K$3,$A$3,Param!$B$10,Param!$C$10,Param!$D$10,Param!$E$10,Param!$B$11,Param!$C$11,Param!$D$11,Param!$E$11),0)</f>
        <v>86085</v>
      </c>
      <c r="V2303" s="3">
        <f t="shared" si="859"/>
        <v>37.542520715220235</v>
      </c>
      <c r="W2303" s="3">
        <f t="shared" si="860"/>
        <v>42</v>
      </c>
      <c r="X2303" s="3">
        <f>soli3grenz(K2303,$A$3,Param!$J$9,Param!$J$10,Param!$J$11)*100</f>
        <v>5.5</v>
      </c>
      <c r="Y2303" s="13">
        <f t="shared" si="847"/>
        <v>86085</v>
      </c>
      <c r="Z2303" s="3">
        <f t="shared" si="861"/>
        <v>37.542520715220235</v>
      </c>
      <c r="AA2303" s="13">
        <f t="shared" si="848"/>
        <v>42</v>
      </c>
      <c r="AB2303" s="13">
        <f t="shared" si="849"/>
        <v>-5667.2899999999936</v>
      </c>
      <c r="AC2303" s="13">
        <f t="shared" si="850"/>
        <v>-2.4715612734409049</v>
      </c>
      <c r="AD2303" s="13">
        <f t="shared" si="851"/>
        <v>-2.3099999999999952</v>
      </c>
      <c r="AE2303" s="3">
        <f t="shared" si="852"/>
        <v>0</v>
      </c>
      <c r="AF2303" s="13">
        <f t="shared" si="865"/>
        <v>5667.2899999999936</v>
      </c>
      <c r="AG2303" s="13">
        <f t="shared" si="862"/>
        <v>2.4715612734409049</v>
      </c>
      <c r="AH2303" s="13">
        <f t="shared" si="866"/>
        <v>2.4715612734409049</v>
      </c>
    </row>
    <row r="2304" spans="1:34" x14ac:dyDescent="0.2">
      <c r="A2304" s="8">
        <f t="shared" si="863"/>
        <v>229400</v>
      </c>
      <c r="B2304" s="9">
        <f t="shared" si="864"/>
        <v>229.4</v>
      </c>
      <c r="C2304" s="13">
        <f>tarifest3(A2304,$A$3,Param!$B$5,Param!$C$5,Param!$D$5,Param!$E$5,Param!$B$6,Param!$C$6,Param!$D$6,Param!$E$6)</f>
        <v>87011</v>
      </c>
      <c r="D2304" s="3">
        <f t="shared" si="853"/>
        <v>37.92981691368788</v>
      </c>
      <c r="E2304" s="3">
        <f>tarifest3grenz(A2304,$A$3,Param!$B$5,Param!$C$5,Param!$D$5,Param!$E$5,Param!$B$6,Param!$C$6,Param!$D$6,Param!$E$6)*100</f>
        <v>42</v>
      </c>
      <c r="F2304" s="13">
        <f>soli3(C2304,$A$3,Param!$J$4,Param!$J$5,Param!$J$6)</f>
        <v>4785.6000000000004</v>
      </c>
      <c r="G2304" s="3">
        <f>soli3grenz(C2304,$A$3,Param!$J$4,Param!$J$5,Param!$J$6)*100</f>
        <v>5.5</v>
      </c>
      <c r="H2304" s="13">
        <f t="shared" si="844"/>
        <v>91796.6</v>
      </c>
      <c r="I2304" s="3">
        <f t="shared" si="867"/>
        <v>40.015954664341763</v>
      </c>
      <c r="J2304" s="13">
        <f t="shared" si="845"/>
        <v>44.309999999999995</v>
      </c>
      <c r="K2304" s="13">
        <f>tarifest3(A2304,$A$3,Param!$B$10,Param!$C$10,Param!$D$10,Param!$E$10,Param!$B$11,Param!$C$11,Param!$D$11,Param!$E$11)</f>
        <v>91357</v>
      </c>
      <c r="L2304" s="3">
        <f t="shared" si="854"/>
        <v>39.824324324324323</v>
      </c>
      <c r="M2304" s="3">
        <f>tarifest3grenz(A2304,$A$3,Param!$B$10,Param!$C$10,Param!$D$10,Param!$E$10,Param!$B$11,Param!$C$11,Param!$D$11,Param!$E$11)*100</f>
        <v>42</v>
      </c>
      <c r="N2304" s="3">
        <f t="shared" si="855"/>
        <v>76957</v>
      </c>
      <c r="O2304" s="3">
        <f t="shared" si="856"/>
        <v>33.547079337401918</v>
      </c>
      <c r="P2304" s="13">
        <f t="shared" si="846"/>
        <v>160580</v>
      </c>
      <c r="Q2304" s="13">
        <f t="shared" si="857"/>
        <v>0</v>
      </c>
      <c r="R2304" s="13">
        <f>tarifest3(A2304-$K$3,$A$3,Param!$B$10,Param!$C$10,Param!$D$10,Param!$E$10,Param!$B$11,Param!$C$11,Param!$D$11,Param!$E$11)</f>
        <v>82717</v>
      </c>
      <c r="S2304" s="3">
        <f t="shared" si="858"/>
        <v>36.057977332170879</v>
      </c>
      <c r="T2304" s="3">
        <f>IF(A2304&lt;$K$3,$K$2,tarifest3grenz(A2304-$K$3,$A$3,Param!$B$10,Param!$C$10,Param!$D$10,Param!$E$10,Param!$B$11,Param!$C$11,Param!$D$11,Param!$E$11))*100</f>
        <v>42</v>
      </c>
      <c r="U2304" s="3">
        <f>MAX(K2304-tarifest3($K$3,$A$3,Param!$B$10,Param!$C$10,Param!$D$10,Param!$E$10,Param!$B$11,Param!$C$11,Param!$D$11,Param!$E$11),0)</f>
        <v>86127</v>
      </c>
      <c r="V2304" s="3">
        <f t="shared" si="859"/>
        <v>37.54446381865737</v>
      </c>
      <c r="W2304" s="3">
        <f t="shared" si="860"/>
        <v>42</v>
      </c>
      <c r="X2304" s="3">
        <f>soli3grenz(K2304,$A$3,Param!$J$9,Param!$J$10,Param!$J$11)*100</f>
        <v>5.5</v>
      </c>
      <c r="Y2304" s="13">
        <f t="shared" si="847"/>
        <v>86127</v>
      </c>
      <c r="Z2304" s="3">
        <f t="shared" si="861"/>
        <v>37.54446381865737</v>
      </c>
      <c r="AA2304" s="13">
        <f t="shared" si="848"/>
        <v>42</v>
      </c>
      <c r="AB2304" s="13">
        <f t="shared" si="849"/>
        <v>-5669.6000000000058</v>
      </c>
      <c r="AC2304" s="13">
        <f t="shared" si="850"/>
        <v>-2.4714908456843929</v>
      </c>
      <c r="AD2304" s="13">
        <f t="shared" si="851"/>
        <v>-2.3099999999999952</v>
      </c>
      <c r="AE2304" s="3">
        <f t="shared" si="852"/>
        <v>0</v>
      </c>
      <c r="AF2304" s="13">
        <f t="shared" si="865"/>
        <v>5669.6000000000058</v>
      </c>
      <c r="AG2304" s="13">
        <f t="shared" si="862"/>
        <v>2.4714908456843929</v>
      </c>
      <c r="AH2304" s="13">
        <f t="shared" si="866"/>
        <v>2.4714908456843929</v>
      </c>
    </row>
    <row r="2305" spans="1:34" x14ac:dyDescent="0.2">
      <c r="A2305" s="8">
        <f t="shared" si="863"/>
        <v>229500</v>
      </c>
      <c r="B2305" s="9">
        <f t="shared" si="864"/>
        <v>229.5</v>
      </c>
      <c r="C2305" s="13">
        <f>tarifest3(A2305,$A$3,Param!$B$5,Param!$C$5,Param!$D$5,Param!$E$5,Param!$B$6,Param!$C$6,Param!$D$6,Param!$E$6)</f>
        <v>87053</v>
      </c>
      <c r="D2305" s="3">
        <f t="shared" si="853"/>
        <v>37.931590413943354</v>
      </c>
      <c r="E2305" s="3">
        <f>tarifest3grenz(A2305,$A$3,Param!$B$5,Param!$C$5,Param!$D$5,Param!$E$5,Param!$B$6,Param!$C$6,Param!$D$6,Param!$E$6)*100</f>
        <v>42</v>
      </c>
      <c r="F2305" s="13">
        <f>soli3(C2305,$A$3,Param!$J$4,Param!$J$5,Param!$J$6)</f>
        <v>4787.91</v>
      </c>
      <c r="G2305" s="3">
        <f>soli3grenz(C2305,$A$3,Param!$J$4,Param!$J$5,Param!$J$6)*100</f>
        <v>5.5</v>
      </c>
      <c r="H2305" s="13">
        <f t="shared" si="844"/>
        <v>91840.91</v>
      </c>
      <c r="I2305" s="3">
        <f t="shared" si="867"/>
        <v>40.017825708061004</v>
      </c>
      <c r="J2305" s="13">
        <f t="shared" si="845"/>
        <v>44.309999999999995</v>
      </c>
      <c r="K2305" s="13">
        <f>tarifest3(A2305,$A$3,Param!$B$10,Param!$C$10,Param!$D$10,Param!$E$10,Param!$B$11,Param!$C$11,Param!$D$11,Param!$E$11)</f>
        <v>91399</v>
      </c>
      <c r="L2305" s="3">
        <f t="shared" si="854"/>
        <v>39.825272331154679</v>
      </c>
      <c r="M2305" s="3">
        <f>tarifest3grenz(A2305,$A$3,Param!$B$10,Param!$C$10,Param!$D$10,Param!$E$10,Param!$B$11,Param!$C$11,Param!$D$11,Param!$E$11)*100</f>
        <v>42</v>
      </c>
      <c r="N2305" s="3">
        <f t="shared" si="855"/>
        <v>76999</v>
      </c>
      <c r="O2305" s="3">
        <f t="shared" si="856"/>
        <v>33.550762527233111</v>
      </c>
      <c r="P2305" s="13">
        <f t="shared" si="846"/>
        <v>160650</v>
      </c>
      <c r="Q2305" s="13">
        <f t="shared" si="857"/>
        <v>0</v>
      </c>
      <c r="R2305" s="13">
        <f>tarifest3(A2305-$K$3,$A$3,Param!$B$10,Param!$C$10,Param!$D$10,Param!$E$10,Param!$B$11,Param!$C$11,Param!$D$11,Param!$E$11)</f>
        <v>82759</v>
      </c>
      <c r="S2305" s="3">
        <f t="shared" si="858"/>
        <v>36.060566448801744</v>
      </c>
      <c r="T2305" s="3">
        <f>IF(A2305&lt;$K$3,$K$2,tarifest3grenz(A2305-$K$3,$A$3,Param!$B$10,Param!$C$10,Param!$D$10,Param!$E$10,Param!$B$11,Param!$C$11,Param!$D$11,Param!$E$11))*100</f>
        <v>42</v>
      </c>
      <c r="U2305" s="3">
        <f>MAX(K2305-tarifest3($K$3,$A$3,Param!$B$10,Param!$C$10,Param!$D$10,Param!$E$10,Param!$B$11,Param!$C$11,Param!$D$11,Param!$E$11),0)</f>
        <v>86169</v>
      </c>
      <c r="V2305" s="3">
        <f t="shared" si="859"/>
        <v>37.546405228758168</v>
      </c>
      <c r="W2305" s="3">
        <f t="shared" si="860"/>
        <v>42</v>
      </c>
      <c r="X2305" s="3">
        <f>soli3grenz(K2305,$A$3,Param!$J$9,Param!$J$10,Param!$J$11)*100</f>
        <v>5.5</v>
      </c>
      <c r="Y2305" s="13">
        <f t="shared" si="847"/>
        <v>86169</v>
      </c>
      <c r="Z2305" s="3">
        <f t="shared" si="861"/>
        <v>37.546405228758168</v>
      </c>
      <c r="AA2305" s="13">
        <f t="shared" si="848"/>
        <v>42</v>
      </c>
      <c r="AB2305" s="13">
        <f t="shared" si="849"/>
        <v>-5671.9100000000035</v>
      </c>
      <c r="AC2305" s="13">
        <f t="shared" si="850"/>
        <v>-2.4714204793028358</v>
      </c>
      <c r="AD2305" s="13">
        <f t="shared" si="851"/>
        <v>-2.3099999999999952</v>
      </c>
      <c r="AE2305" s="3">
        <f t="shared" si="852"/>
        <v>0</v>
      </c>
      <c r="AF2305" s="13">
        <f t="shared" si="865"/>
        <v>5671.9100000000035</v>
      </c>
      <c r="AG2305" s="13">
        <f t="shared" si="862"/>
        <v>2.4714204793028358</v>
      </c>
      <c r="AH2305" s="13">
        <f t="shared" si="866"/>
        <v>2.4714204793028358</v>
      </c>
    </row>
    <row r="2306" spans="1:34" x14ac:dyDescent="0.2">
      <c r="A2306" s="8">
        <f t="shared" si="863"/>
        <v>229600</v>
      </c>
      <c r="B2306" s="9">
        <f t="shared" si="864"/>
        <v>229.6</v>
      </c>
      <c r="C2306" s="13">
        <f>tarifest3(A2306,$A$3,Param!$B$5,Param!$C$5,Param!$D$5,Param!$E$5,Param!$B$6,Param!$C$6,Param!$D$6,Param!$E$6)</f>
        <v>87095</v>
      </c>
      <c r="D2306" s="3">
        <f t="shared" si="853"/>
        <v>37.933362369337978</v>
      </c>
      <c r="E2306" s="3">
        <f>tarifest3grenz(A2306,$A$3,Param!$B$5,Param!$C$5,Param!$D$5,Param!$E$5,Param!$B$6,Param!$C$6,Param!$D$6,Param!$E$6)*100</f>
        <v>42</v>
      </c>
      <c r="F2306" s="13">
        <f>soli3(C2306,$A$3,Param!$J$4,Param!$J$5,Param!$J$6)</f>
        <v>4790.22</v>
      </c>
      <c r="G2306" s="3">
        <f>soli3grenz(C2306,$A$3,Param!$J$4,Param!$J$5,Param!$J$6)*100</f>
        <v>5.5</v>
      </c>
      <c r="H2306" s="13">
        <f t="shared" si="844"/>
        <v>91885.22</v>
      </c>
      <c r="I2306" s="3">
        <f t="shared" si="867"/>
        <v>40.019695121951223</v>
      </c>
      <c r="J2306" s="13">
        <f t="shared" si="845"/>
        <v>44.309999999999995</v>
      </c>
      <c r="K2306" s="13">
        <f>tarifest3(A2306,$A$3,Param!$B$10,Param!$C$10,Param!$D$10,Param!$E$10,Param!$B$11,Param!$C$11,Param!$D$11,Param!$E$11)</f>
        <v>91441</v>
      </c>
      <c r="L2306" s="3">
        <f t="shared" si="854"/>
        <v>39.826219512195124</v>
      </c>
      <c r="M2306" s="3">
        <f>tarifest3grenz(A2306,$A$3,Param!$B$10,Param!$C$10,Param!$D$10,Param!$E$10,Param!$B$11,Param!$C$11,Param!$D$11,Param!$E$11)*100</f>
        <v>42</v>
      </c>
      <c r="N2306" s="3">
        <f t="shared" si="855"/>
        <v>77041</v>
      </c>
      <c r="O2306" s="3">
        <f t="shared" si="856"/>
        <v>33.5544425087108</v>
      </c>
      <c r="P2306" s="13">
        <f t="shared" si="846"/>
        <v>160720</v>
      </c>
      <c r="Q2306" s="13">
        <f t="shared" si="857"/>
        <v>0</v>
      </c>
      <c r="R2306" s="13">
        <f>tarifest3(A2306-$K$3,$A$3,Param!$B$10,Param!$C$10,Param!$D$10,Param!$E$10,Param!$B$11,Param!$C$11,Param!$D$11,Param!$E$11)</f>
        <v>82801</v>
      </c>
      <c r="S2306" s="3">
        <f t="shared" si="858"/>
        <v>36.063153310104532</v>
      </c>
      <c r="T2306" s="3">
        <f>IF(A2306&lt;$K$3,$K$2,tarifest3grenz(A2306-$K$3,$A$3,Param!$B$10,Param!$C$10,Param!$D$10,Param!$E$10,Param!$B$11,Param!$C$11,Param!$D$11,Param!$E$11))*100</f>
        <v>42</v>
      </c>
      <c r="U2306" s="3">
        <f>MAX(K2306-tarifest3($K$3,$A$3,Param!$B$10,Param!$C$10,Param!$D$10,Param!$E$10,Param!$B$11,Param!$C$11,Param!$D$11,Param!$E$11),0)</f>
        <v>86211</v>
      </c>
      <c r="V2306" s="3">
        <f t="shared" si="859"/>
        <v>37.548344947735188</v>
      </c>
      <c r="W2306" s="3">
        <f t="shared" si="860"/>
        <v>42</v>
      </c>
      <c r="X2306" s="3">
        <f>soli3grenz(K2306,$A$3,Param!$J$9,Param!$J$10,Param!$J$11)*100</f>
        <v>5.5</v>
      </c>
      <c r="Y2306" s="13">
        <f t="shared" si="847"/>
        <v>86211</v>
      </c>
      <c r="Z2306" s="3">
        <f t="shared" si="861"/>
        <v>37.548344947735188</v>
      </c>
      <c r="AA2306" s="13">
        <f t="shared" si="848"/>
        <v>42</v>
      </c>
      <c r="AB2306" s="13">
        <f t="shared" si="849"/>
        <v>-5674.2200000000012</v>
      </c>
      <c r="AC2306" s="13">
        <f t="shared" si="850"/>
        <v>-2.4713501742160346</v>
      </c>
      <c r="AD2306" s="13">
        <f t="shared" si="851"/>
        <v>-2.3099999999999952</v>
      </c>
      <c r="AE2306" s="3">
        <f t="shared" si="852"/>
        <v>0</v>
      </c>
      <c r="AF2306" s="13">
        <f t="shared" si="865"/>
        <v>5674.2200000000012</v>
      </c>
      <c r="AG2306" s="13">
        <f t="shared" si="862"/>
        <v>2.4713501742160346</v>
      </c>
      <c r="AH2306" s="13">
        <f t="shared" si="866"/>
        <v>2.4713501742160346</v>
      </c>
    </row>
    <row r="2307" spans="1:34" x14ac:dyDescent="0.2">
      <c r="A2307" s="8">
        <f t="shared" si="863"/>
        <v>229700</v>
      </c>
      <c r="B2307" s="9">
        <f t="shared" si="864"/>
        <v>229.7</v>
      </c>
      <c r="C2307" s="13">
        <f>tarifest3(A2307,$A$3,Param!$B$5,Param!$C$5,Param!$D$5,Param!$E$5,Param!$B$6,Param!$C$6,Param!$D$6,Param!$E$6)</f>
        <v>87137</v>
      </c>
      <c r="D2307" s="3">
        <f t="shared" si="853"/>
        <v>37.935132781889422</v>
      </c>
      <c r="E2307" s="3">
        <f>tarifest3grenz(A2307,$A$3,Param!$B$5,Param!$C$5,Param!$D$5,Param!$E$5,Param!$B$6,Param!$C$6,Param!$D$6,Param!$E$6)*100</f>
        <v>42</v>
      </c>
      <c r="F2307" s="13">
        <f>soli3(C2307,$A$3,Param!$J$4,Param!$J$5,Param!$J$6)</f>
        <v>4792.53</v>
      </c>
      <c r="G2307" s="3">
        <f>soli3grenz(C2307,$A$3,Param!$J$4,Param!$J$5,Param!$J$6)*100</f>
        <v>5.5</v>
      </c>
      <c r="H2307" s="13">
        <f t="shared" si="844"/>
        <v>91929.53</v>
      </c>
      <c r="I2307" s="3">
        <f t="shared" si="867"/>
        <v>40.02156290814105</v>
      </c>
      <c r="J2307" s="13">
        <f t="shared" si="845"/>
        <v>44.309999999999995</v>
      </c>
      <c r="K2307" s="13">
        <f>tarifest3(A2307,$A$3,Param!$B$10,Param!$C$10,Param!$D$10,Param!$E$10,Param!$B$11,Param!$C$11,Param!$D$11,Param!$E$11)</f>
        <v>91483</v>
      </c>
      <c r="L2307" s="3">
        <f t="shared" si="854"/>
        <v>39.827165868524162</v>
      </c>
      <c r="M2307" s="3">
        <f>tarifest3grenz(A2307,$A$3,Param!$B$10,Param!$C$10,Param!$D$10,Param!$E$10,Param!$B$11,Param!$C$11,Param!$D$11,Param!$E$11)*100</f>
        <v>42</v>
      </c>
      <c r="N2307" s="3">
        <f t="shared" si="855"/>
        <v>77083</v>
      </c>
      <c r="O2307" s="3">
        <f t="shared" si="856"/>
        <v>33.558119286025253</v>
      </c>
      <c r="P2307" s="13">
        <f t="shared" si="846"/>
        <v>160790</v>
      </c>
      <c r="Q2307" s="13">
        <f t="shared" si="857"/>
        <v>0</v>
      </c>
      <c r="R2307" s="13">
        <f>tarifest3(A2307-$K$3,$A$3,Param!$B$10,Param!$C$10,Param!$D$10,Param!$E$10,Param!$B$11,Param!$C$11,Param!$D$11,Param!$E$11)</f>
        <v>82843</v>
      </c>
      <c r="S2307" s="3">
        <f t="shared" si="858"/>
        <v>36.065737919024812</v>
      </c>
      <c r="T2307" s="3">
        <f>IF(A2307&lt;$K$3,$K$2,tarifest3grenz(A2307-$K$3,$A$3,Param!$B$10,Param!$C$10,Param!$D$10,Param!$E$10,Param!$B$11,Param!$C$11,Param!$D$11,Param!$E$11))*100</f>
        <v>42</v>
      </c>
      <c r="U2307" s="3">
        <f>MAX(K2307-tarifest3($K$3,$A$3,Param!$B$10,Param!$C$10,Param!$D$10,Param!$E$10,Param!$B$11,Param!$C$11,Param!$D$11,Param!$E$11),0)</f>
        <v>86253</v>
      </c>
      <c r="V2307" s="3">
        <f t="shared" si="859"/>
        <v>37.550282977797131</v>
      </c>
      <c r="W2307" s="3">
        <f t="shared" si="860"/>
        <v>42</v>
      </c>
      <c r="X2307" s="3">
        <f>soli3grenz(K2307,$A$3,Param!$J$9,Param!$J$10,Param!$J$11)*100</f>
        <v>5.5</v>
      </c>
      <c r="Y2307" s="13">
        <f t="shared" si="847"/>
        <v>86253</v>
      </c>
      <c r="Z2307" s="3">
        <f t="shared" si="861"/>
        <v>37.550282977797131</v>
      </c>
      <c r="AA2307" s="13">
        <f t="shared" si="848"/>
        <v>42</v>
      </c>
      <c r="AB2307" s="13">
        <f t="shared" si="849"/>
        <v>-5676.5299999999988</v>
      </c>
      <c r="AC2307" s="13">
        <f t="shared" si="850"/>
        <v>-2.4712799303439184</v>
      </c>
      <c r="AD2307" s="13">
        <f t="shared" si="851"/>
        <v>-2.3099999999999952</v>
      </c>
      <c r="AE2307" s="3">
        <f t="shared" si="852"/>
        <v>0</v>
      </c>
      <c r="AF2307" s="13">
        <f t="shared" si="865"/>
        <v>5676.5299999999988</v>
      </c>
      <c r="AG2307" s="13">
        <f t="shared" si="862"/>
        <v>2.4712799303439184</v>
      </c>
      <c r="AH2307" s="13">
        <f t="shared" si="866"/>
        <v>2.4712799303439184</v>
      </c>
    </row>
    <row r="2308" spans="1:34" x14ac:dyDescent="0.2">
      <c r="A2308" s="8">
        <f t="shared" si="863"/>
        <v>229800</v>
      </c>
      <c r="B2308" s="9">
        <f t="shared" si="864"/>
        <v>229.8</v>
      </c>
      <c r="C2308" s="13">
        <f>tarifest3(A2308,$A$3,Param!$B$5,Param!$C$5,Param!$D$5,Param!$E$5,Param!$B$6,Param!$C$6,Param!$D$6,Param!$E$6)</f>
        <v>87179</v>
      </c>
      <c r="D2308" s="3">
        <f t="shared" si="853"/>
        <v>37.936901653611841</v>
      </c>
      <c r="E2308" s="3">
        <f>tarifest3grenz(A2308,$A$3,Param!$B$5,Param!$C$5,Param!$D$5,Param!$E$5,Param!$B$6,Param!$C$6,Param!$D$6,Param!$E$6)*100</f>
        <v>42</v>
      </c>
      <c r="F2308" s="13">
        <f>soli3(C2308,$A$3,Param!$J$4,Param!$J$5,Param!$J$6)</f>
        <v>4794.84</v>
      </c>
      <c r="G2308" s="3">
        <f>soli3grenz(C2308,$A$3,Param!$J$4,Param!$J$5,Param!$J$6)*100</f>
        <v>5.5</v>
      </c>
      <c r="H2308" s="13">
        <f t="shared" si="844"/>
        <v>91973.84</v>
      </c>
      <c r="I2308" s="3">
        <f t="shared" si="867"/>
        <v>40.023429068755441</v>
      </c>
      <c r="J2308" s="13">
        <f t="shared" si="845"/>
        <v>44.309999999999995</v>
      </c>
      <c r="K2308" s="13">
        <f>tarifest3(A2308,$A$3,Param!$B$10,Param!$C$10,Param!$D$10,Param!$E$10,Param!$B$11,Param!$C$11,Param!$D$11,Param!$E$11)</f>
        <v>91525</v>
      </c>
      <c r="L2308" s="3">
        <f t="shared" si="854"/>
        <v>39.82811140121845</v>
      </c>
      <c r="M2308" s="3">
        <f>tarifest3grenz(A2308,$A$3,Param!$B$10,Param!$C$10,Param!$D$10,Param!$E$10,Param!$B$11,Param!$C$11,Param!$D$11,Param!$E$11)*100</f>
        <v>42</v>
      </c>
      <c r="N2308" s="3">
        <f t="shared" si="855"/>
        <v>77125</v>
      </c>
      <c r="O2308" s="3">
        <f t="shared" si="856"/>
        <v>33.561792863359443</v>
      </c>
      <c r="P2308" s="13">
        <f t="shared" si="846"/>
        <v>160860</v>
      </c>
      <c r="Q2308" s="13">
        <f t="shared" si="857"/>
        <v>0</v>
      </c>
      <c r="R2308" s="13">
        <f>tarifest3(A2308-$K$3,$A$3,Param!$B$10,Param!$C$10,Param!$D$10,Param!$E$10,Param!$B$11,Param!$C$11,Param!$D$11,Param!$E$11)</f>
        <v>82885</v>
      </c>
      <c r="S2308" s="3">
        <f t="shared" si="858"/>
        <v>36.068320278503045</v>
      </c>
      <c r="T2308" s="3">
        <f>IF(A2308&lt;$K$3,$K$2,tarifest3grenz(A2308-$K$3,$A$3,Param!$B$10,Param!$C$10,Param!$D$10,Param!$E$10,Param!$B$11,Param!$C$11,Param!$D$11,Param!$E$11))*100</f>
        <v>42</v>
      </c>
      <c r="U2308" s="3">
        <f>MAX(K2308-tarifest3($K$3,$A$3,Param!$B$10,Param!$C$10,Param!$D$10,Param!$E$10,Param!$B$11,Param!$C$11,Param!$D$11,Param!$E$11),0)</f>
        <v>86295</v>
      </c>
      <c r="V2308" s="3">
        <f t="shared" si="859"/>
        <v>37.552219321148826</v>
      </c>
      <c r="W2308" s="3">
        <f t="shared" si="860"/>
        <v>42</v>
      </c>
      <c r="X2308" s="3">
        <f>soli3grenz(K2308,$A$3,Param!$J$9,Param!$J$10,Param!$J$11)*100</f>
        <v>5.5</v>
      </c>
      <c r="Y2308" s="13">
        <f t="shared" si="847"/>
        <v>86295</v>
      </c>
      <c r="Z2308" s="3">
        <f t="shared" si="861"/>
        <v>37.552219321148826</v>
      </c>
      <c r="AA2308" s="13">
        <f t="shared" si="848"/>
        <v>42</v>
      </c>
      <c r="AB2308" s="13">
        <f t="shared" si="849"/>
        <v>-5678.8399999999965</v>
      </c>
      <c r="AC2308" s="13">
        <f t="shared" si="850"/>
        <v>-2.4712097476066148</v>
      </c>
      <c r="AD2308" s="13">
        <f t="shared" si="851"/>
        <v>-2.3099999999999952</v>
      </c>
      <c r="AE2308" s="3">
        <f t="shared" si="852"/>
        <v>0</v>
      </c>
      <c r="AF2308" s="13">
        <f t="shared" si="865"/>
        <v>5678.8399999999965</v>
      </c>
      <c r="AG2308" s="13">
        <f t="shared" si="862"/>
        <v>2.4712097476066148</v>
      </c>
      <c r="AH2308" s="13">
        <f t="shared" si="866"/>
        <v>2.4712097476066148</v>
      </c>
    </row>
    <row r="2309" spans="1:34" x14ac:dyDescent="0.2">
      <c r="A2309" s="8">
        <f t="shared" si="863"/>
        <v>229900</v>
      </c>
      <c r="B2309" s="9">
        <f t="shared" si="864"/>
        <v>229.9</v>
      </c>
      <c r="C2309" s="13">
        <f>tarifest3(A2309,$A$3,Param!$B$5,Param!$C$5,Param!$D$5,Param!$E$5,Param!$B$6,Param!$C$6,Param!$D$6,Param!$E$6)</f>
        <v>87221</v>
      </c>
      <c r="D2309" s="3">
        <f t="shared" si="853"/>
        <v>37.938668986515879</v>
      </c>
      <c r="E2309" s="3">
        <f>tarifest3grenz(A2309,$A$3,Param!$B$5,Param!$C$5,Param!$D$5,Param!$E$5,Param!$B$6,Param!$C$6,Param!$D$6,Param!$E$6)*100</f>
        <v>42</v>
      </c>
      <c r="F2309" s="13">
        <f>soli3(C2309,$A$3,Param!$J$4,Param!$J$5,Param!$J$6)</f>
        <v>4797.1499999999996</v>
      </c>
      <c r="G2309" s="3">
        <f>soli3grenz(C2309,$A$3,Param!$J$4,Param!$J$5,Param!$J$6)*100</f>
        <v>5.5</v>
      </c>
      <c r="H2309" s="13">
        <f t="shared" si="844"/>
        <v>92018.15</v>
      </c>
      <c r="I2309" s="3">
        <f t="shared" si="867"/>
        <v>40.025293605915614</v>
      </c>
      <c r="J2309" s="13">
        <f t="shared" si="845"/>
        <v>44.309999999999995</v>
      </c>
      <c r="K2309" s="13">
        <f>tarifest3(A2309,$A$3,Param!$B$10,Param!$C$10,Param!$D$10,Param!$E$10,Param!$B$11,Param!$C$11,Param!$D$11,Param!$E$11)</f>
        <v>91567</v>
      </c>
      <c r="L2309" s="3">
        <f t="shared" si="854"/>
        <v>39.829056111352763</v>
      </c>
      <c r="M2309" s="3">
        <f>tarifest3grenz(A2309,$A$3,Param!$B$10,Param!$C$10,Param!$D$10,Param!$E$10,Param!$B$11,Param!$C$11,Param!$D$11,Param!$E$11)*100</f>
        <v>42</v>
      </c>
      <c r="N2309" s="3">
        <f t="shared" si="855"/>
        <v>77167</v>
      </c>
      <c r="O2309" s="3">
        <f t="shared" si="856"/>
        <v>33.565463244889081</v>
      </c>
      <c r="P2309" s="13">
        <f t="shared" si="846"/>
        <v>160930</v>
      </c>
      <c r="Q2309" s="13">
        <f t="shared" si="857"/>
        <v>0</v>
      </c>
      <c r="R2309" s="13">
        <f>tarifest3(A2309-$K$3,$A$3,Param!$B$10,Param!$C$10,Param!$D$10,Param!$E$10,Param!$B$11,Param!$C$11,Param!$D$11,Param!$E$11)</f>
        <v>82927</v>
      </c>
      <c r="S2309" s="3">
        <f t="shared" si="858"/>
        <v>36.070900391474552</v>
      </c>
      <c r="T2309" s="3">
        <f>IF(A2309&lt;$K$3,$K$2,tarifest3grenz(A2309-$K$3,$A$3,Param!$B$10,Param!$C$10,Param!$D$10,Param!$E$10,Param!$B$11,Param!$C$11,Param!$D$11,Param!$E$11))*100</f>
        <v>42</v>
      </c>
      <c r="U2309" s="3">
        <f>MAX(K2309-tarifest3($K$3,$A$3,Param!$B$10,Param!$C$10,Param!$D$10,Param!$E$10,Param!$B$11,Param!$C$11,Param!$D$11,Param!$E$11),0)</f>
        <v>86337</v>
      </c>
      <c r="V2309" s="3">
        <f t="shared" si="859"/>
        <v>37.554153979991298</v>
      </c>
      <c r="W2309" s="3">
        <f t="shared" si="860"/>
        <v>42</v>
      </c>
      <c r="X2309" s="3">
        <f>soli3grenz(K2309,$A$3,Param!$J$9,Param!$J$10,Param!$J$11)*100</f>
        <v>5.5</v>
      </c>
      <c r="Y2309" s="13">
        <f t="shared" si="847"/>
        <v>86337</v>
      </c>
      <c r="Z2309" s="3">
        <f t="shared" si="861"/>
        <v>37.554153979991298</v>
      </c>
      <c r="AA2309" s="13">
        <f t="shared" si="848"/>
        <v>42</v>
      </c>
      <c r="AB2309" s="13">
        <f t="shared" si="849"/>
        <v>-5681.1499999999942</v>
      </c>
      <c r="AC2309" s="13">
        <f t="shared" si="850"/>
        <v>-2.4711396259243159</v>
      </c>
      <c r="AD2309" s="13">
        <f t="shared" si="851"/>
        <v>-2.3099999999999952</v>
      </c>
      <c r="AE2309" s="3">
        <f t="shared" si="852"/>
        <v>0</v>
      </c>
      <c r="AF2309" s="13">
        <f t="shared" si="865"/>
        <v>5681.1499999999942</v>
      </c>
      <c r="AG2309" s="13">
        <f t="shared" si="862"/>
        <v>2.4711396259243159</v>
      </c>
      <c r="AH2309" s="13">
        <f t="shared" si="866"/>
        <v>2.4711396259243159</v>
      </c>
    </row>
    <row r="2310" spans="1:34" x14ac:dyDescent="0.2">
      <c r="A2310" s="8">
        <f t="shared" si="863"/>
        <v>230000</v>
      </c>
      <c r="B2310" s="9">
        <f t="shared" si="864"/>
        <v>230</v>
      </c>
      <c r="C2310" s="13">
        <f>tarifest3(A2310,$A$3,Param!$B$5,Param!$C$5,Param!$D$5,Param!$E$5,Param!$B$6,Param!$C$6,Param!$D$6,Param!$E$6)</f>
        <v>87263</v>
      </c>
      <c r="D2310" s="3">
        <f t="shared" si="853"/>
        <v>37.940434782608698</v>
      </c>
      <c r="E2310" s="3">
        <f>tarifest3grenz(A2310,$A$3,Param!$B$5,Param!$C$5,Param!$D$5,Param!$E$5,Param!$B$6,Param!$C$6,Param!$D$6,Param!$E$6)*100</f>
        <v>42</v>
      </c>
      <c r="F2310" s="13">
        <f>soli3(C2310,$A$3,Param!$J$4,Param!$J$5,Param!$J$6)</f>
        <v>4799.46</v>
      </c>
      <c r="G2310" s="3">
        <f>soli3grenz(C2310,$A$3,Param!$J$4,Param!$J$5,Param!$J$6)*100</f>
        <v>5.5</v>
      </c>
      <c r="H2310" s="13">
        <f t="shared" si="844"/>
        <v>92062.46</v>
      </c>
      <c r="I2310" s="3">
        <f t="shared" si="867"/>
        <v>40.02715652173913</v>
      </c>
      <c r="J2310" s="13">
        <f t="shared" si="845"/>
        <v>44.309999999999995</v>
      </c>
      <c r="K2310" s="13">
        <f>tarifest3(A2310,$A$3,Param!$B$10,Param!$C$10,Param!$D$10,Param!$E$10,Param!$B$11,Param!$C$11,Param!$D$11,Param!$E$11)</f>
        <v>91609</v>
      </c>
      <c r="L2310" s="3">
        <f t="shared" si="854"/>
        <v>39.83</v>
      </c>
      <c r="M2310" s="3">
        <f>tarifest3grenz(A2310,$A$3,Param!$B$10,Param!$C$10,Param!$D$10,Param!$E$10,Param!$B$11,Param!$C$11,Param!$D$11,Param!$E$11)*100</f>
        <v>42</v>
      </c>
      <c r="N2310" s="3">
        <f t="shared" si="855"/>
        <v>77209</v>
      </c>
      <c r="O2310" s="3">
        <f t="shared" si="856"/>
        <v>33.569130434782608</v>
      </c>
      <c r="P2310" s="13">
        <f t="shared" si="846"/>
        <v>161000</v>
      </c>
      <c r="Q2310" s="13">
        <f t="shared" si="857"/>
        <v>0</v>
      </c>
      <c r="R2310" s="13">
        <f>tarifest3(A2310-$K$3,$A$3,Param!$B$10,Param!$C$10,Param!$D$10,Param!$E$10,Param!$B$11,Param!$C$11,Param!$D$11,Param!$E$11)</f>
        <v>82969</v>
      </c>
      <c r="S2310" s="3">
        <f t="shared" si="858"/>
        <v>36.073478260869564</v>
      </c>
      <c r="T2310" s="3">
        <f>IF(A2310&lt;$K$3,$K$2,tarifest3grenz(A2310-$K$3,$A$3,Param!$B$10,Param!$C$10,Param!$D$10,Param!$E$10,Param!$B$11,Param!$C$11,Param!$D$11,Param!$E$11))*100</f>
        <v>42</v>
      </c>
      <c r="U2310" s="3">
        <f>MAX(K2310-tarifest3($K$3,$A$3,Param!$B$10,Param!$C$10,Param!$D$10,Param!$E$10,Param!$B$11,Param!$C$11,Param!$D$11,Param!$E$11),0)</f>
        <v>86379</v>
      </c>
      <c r="V2310" s="3">
        <f t="shared" si="859"/>
        <v>37.556086956521739</v>
      </c>
      <c r="W2310" s="3">
        <f t="shared" si="860"/>
        <v>42</v>
      </c>
      <c r="X2310" s="3">
        <f>soli3grenz(K2310,$A$3,Param!$J$9,Param!$J$10,Param!$J$11)*100</f>
        <v>5.5</v>
      </c>
      <c r="Y2310" s="13">
        <f t="shared" si="847"/>
        <v>86379</v>
      </c>
      <c r="Z2310" s="3">
        <f t="shared" si="861"/>
        <v>37.556086956521739</v>
      </c>
      <c r="AA2310" s="13">
        <f t="shared" si="848"/>
        <v>42</v>
      </c>
      <c r="AB2310" s="13">
        <f t="shared" si="849"/>
        <v>-5683.4600000000064</v>
      </c>
      <c r="AC2310" s="13">
        <f t="shared" si="850"/>
        <v>-2.4710695652173911</v>
      </c>
      <c r="AD2310" s="13">
        <f t="shared" si="851"/>
        <v>-2.3099999999999952</v>
      </c>
      <c r="AE2310" s="3">
        <f t="shared" si="852"/>
        <v>0</v>
      </c>
      <c r="AF2310" s="13">
        <f t="shared" si="865"/>
        <v>5683.4600000000064</v>
      </c>
      <c r="AG2310" s="13">
        <f t="shared" si="862"/>
        <v>2.4710695652173911</v>
      </c>
      <c r="AH2310" s="13">
        <f t="shared" si="866"/>
        <v>2.4710695652173911</v>
      </c>
    </row>
    <row r="2311" spans="1:34" x14ac:dyDescent="0.2">
      <c r="A2311" s="8">
        <f t="shared" si="863"/>
        <v>230100</v>
      </c>
      <c r="B2311" s="9">
        <f t="shared" si="864"/>
        <v>230.1</v>
      </c>
      <c r="C2311" s="13">
        <f>tarifest3(A2311,$A$3,Param!$B$5,Param!$C$5,Param!$D$5,Param!$E$5,Param!$B$6,Param!$C$6,Param!$D$6,Param!$E$6)</f>
        <v>87305</v>
      </c>
      <c r="D2311" s="3">
        <f t="shared" si="853"/>
        <v>37.942199043893957</v>
      </c>
      <c r="E2311" s="3">
        <f>tarifest3grenz(A2311,$A$3,Param!$B$5,Param!$C$5,Param!$D$5,Param!$E$5,Param!$B$6,Param!$C$6,Param!$D$6,Param!$E$6)*100</f>
        <v>42</v>
      </c>
      <c r="F2311" s="13">
        <f>soli3(C2311,$A$3,Param!$J$4,Param!$J$5,Param!$J$6)</f>
        <v>4801.7700000000004</v>
      </c>
      <c r="G2311" s="3">
        <f>soli3grenz(C2311,$A$3,Param!$J$4,Param!$J$5,Param!$J$6)*100</f>
        <v>5.5</v>
      </c>
      <c r="H2311" s="13">
        <f t="shared" si="844"/>
        <v>92106.77</v>
      </c>
      <c r="I2311" s="3">
        <f t="shared" si="867"/>
        <v>40.029017818339852</v>
      </c>
      <c r="J2311" s="13">
        <f t="shared" si="845"/>
        <v>44.309999999999995</v>
      </c>
      <c r="K2311" s="13">
        <f>tarifest3(A2311,$A$3,Param!$B$10,Param!$C$10,Param!$D$10,Param!$E$10,Param!$B$11,Param!$C$11,Param!$D$11,Param!$E$11)</f>
        <v>91651</v>
      </c>
      <c r="L2311" s="3">
        <f t="shared" si="854"/>
        <v>39.830943068231207</v>
      </c>
      <c r="M2311" s="3">
        <f>tarifest3grenz(A2311,$A$3,Param!$B$10,Param!$C$10,Param!$D$10,Param!$E$10,Param!$B$11,Param!$C$11,Param!$D$11,Param!$E$11)*100</f>
        <v>42</v>
      </c>
      <c r="N2311" s="3">
        <f t="shared" si="855"/>
        <v>77251</v>
      </c>
      <c r="O2311" s="3">
        <f t="shared" si="856"/>
        <v>33.572794437201217</v>
      </c>
      <c r="P2311" s="13">
        <f t="shared" si="846"/>
        <v>161070</v>
      </c>
      <c r="Q2311" s="13">
        <f t="shared" si="857"/>
        <v>0</v>
      </c>
      <c r="R2311" s="13">
        <f>tarifest3(A2311-$K$3,$A$3,Param!$B$10,Param!$C$10,Param!$D$10,Param!$E$10,Param!$B$11,Param!$C$11,Param!$D$11,Param!$E$11)</f>
        <v>83011</v>
      </c>
      <c r="S2311" s="3">
        <f t="shared" si="858"/>
        <v>36.076053889613213</v>
      </c>
      <c r="T2311" s="3">
        <f>IF(A2311&lt;$K$3,$K$2,tarifest3grenz(A2311-$K$3,$A$3,Param!$B$10,Param!$C$10,Param!$D$10,Param!$E$10,Param!$B$11,Param!$C$11,Param!$D$11,Param!$E$11))*100</f>
        <v>42</v>
      </c>
      <c r="U2311" s="3">
        <f>MAX(K2311-tarifest3($K$3,$A$3,Param!$B$10,Param!$C$10,Param!$D$10,Param!$E$10,Param!$B$11,Param!$C$11,Param!$D$11,Param!$E$11),0)</f>
        <v>86421</v>
      </c>
      <c r="V2311" s="3">
        <f t="shared" si="859"/>
        <v>37.558018252933508</v>
      </c>
      <c r="W2311" s="3">
        <f t="shared" si="860"/>
        <v>42</v>
      </c>
      <c r="X2311" s="3">
        <f>soli3grenz(K2311,$A$3,Param!$J$9,Param!$J$10,Param!$J$11)*100</f>
        <v>5.5</v>
      </c>
      <c r="Y2311" s="13">
        <f t="shared" si="847"/>
        <v>86421</v>
      </c>
      <c r="Z2311" s="3">
        <f t="shared" si="861"/>
        <v>37.558018252933508</v>
      </c>
      <c r="AA2311" s="13">
        <f t="shared" si="848"/>
        <v>42</v>
      </c>
      <c r="AB2311" s="13">
        <f t="shared" si="849"/>
        <v>-5685.7700000000041</v>
      </c>
      <c r="AC2311" s="13">
        <f t="shared" si="850"/>
        <v>-2.4709995654063448</v>
      </c>
      <c r="AD2311" s="13">
        <f t="shared" si="851"/>
        <v>-2.3099999999999952</v>
      </c>
      <c r="AE2311" s="3">
        <f t="shared" si="852"/>
        <v>0</v>
      </c>
      <c r="AF2311" s="13">
        <f t="shared" si="865"/>
        <v>5685.7700000000041</v>
      </c>
      <c r="AG2311" s="13">
        <f t="shared" si="862"/>
        <v>2.4709995654063448</v>
      </c>
      <c r="AH2311" s="13">
        <f t="shared" si="866"/>
        <v>2.4709995654063448</v>
      </c>
    </row>
    <row r="2312" spans="1:34" x14ac:dyDescent="0.2">
      <c r="A2312" s="8">
        <f t="shared" si="863"/>
        <v>230200</v>
      </c>
      <c r="B2312" s="9">
        <f t="shared" si="864"/>
        <v>230.2</v>
      </c>
      <c r="C2312" s="13">
        <f>tarifest3(A2312,$A$3,Param!$B$5,Param!$C$5,Param!$D$5,Param!$E$5,Param!$B$6,Param!$C$6,Param!$D$6,Param!$E$6)</f>
        <v>87347</v>
      </c>
      <c r="D2312" s="3">
        <f t="shared" si="853"/>
        <v>37.94396177237185</v>
      </c>
      <c r="E2312" s="3">
        <f>tarifest3grenz(A2312,$A$3,Param!$B$5,Param!$C$5,Param!$D$5,Param!$E$5,Param!$B$6,Param!$C$6,Param!$D$6,Param!$E$6)*100</f>
        <v>42</v>
      </c>
      <c r="F2312" s="13">
        <f>soli3(C2312,$A$3,Param!$J$4,Param!$J$5,Param!$J$6)</f>
        <v>4804.08</v>
      </c>
      <c r="G2312" s="3">
        <f>soli3grenz(C2312,$A$3,Param!$J$4,Param!$J$5,Param!$J$6)*100</f>
        <v>5.5</v>
      </c>
      <c r="H2312" s="13">
        <f t="shared" si="844"/>
        <v>92151.08</v>
      </c>
      <c r="I2312" s="3">
        <f t="shared" si="867"/>
        <v>40.03087749782798</v>
      </c>
      <c r="J2312" s="13">
        <f t="shared" si="845"/>
        <v>44.309999999999995</v>
      </c>
      <c r="K2312" s="13">
        <f>tarifest3(A2312,$A$3,Param!$B$10,Param!$C$10,Param!$D$10,Param!$E$10,Param!$B$11,Param!$C$11,Param!$D$11,Param!$E$11)</f>
        <v>91693</v>
      </c>
      <c r="L2312" s="3">
        <f t="shared" si="854"/>
        <v>39.83188531711555</v>
      </c>
      <c r="M2312" s="3">
        <f>tarifest3grenz(A2312,$A$3,Param!$B$10,Param!$C$10,Param!$D$10,Param!$E$10,Param!$B$11,Param!$C$11,Param!$D$11,Param!$E$11)*100</f>
        <v>42</v>
      </c>
      <c r="N2312" s="3">
        <f t="shared" si="855"/>
        <v>77293</v>
      </c>
      <c r="O2312" s="3">
        <f t="shared" si="856"/>
        <v>33.576455256298871</v>
      </c>
      <c r="P2312" s="13">
        <f t="shared" si="846"/>
        <v>161140</v>
      </c>
      <c r="Q2312" s="13">
        <f t="shared" si="857"/>
        <v>0</v>
      </c>
      <c r="R2312" s="13">
        <f>tarifest3(A2312-$K$3,$A$3,Param!$B$10,Param!$C$10,Param!$D$10,Param!$E$10,Param!$B$11,Param!$C$11,Param!$D$11,Param!$E$11)</f>
        <v>83053</v>
      </c>
      <c r="S2312" s="3">
        <f t="shared" si="858"/>
        <v>36.07862728062554</v>
      </c>
      <c r="T2312" s="3">
        <f>IF(A2312&lt;$K$3,$K$2,tarifest3grenz(A2312-$K$3,$A$3,Param!$B$10,Param!$C$10,Param!$D$10,Param!$E$10,Param!$B$11,Param!$C$11,Param!$D$11,Param!$E$11))*100</f>
        <v>42</v>
      </c>
      <c r="U2312" s="3">
        <f>MAX(K2312-tarifest3($K$3,$A$3,Param!$B$10,Param!$C$10,Param!$D$10,Param!$E$10,Param!$B$11,Param!$C$11,Param!$D$11,Param!$E$11),0)</f>
        <v>86463</v>
      </c>
      <c r="V2312" s="3">
        <f t="shared" si="859"/>
        <v>37.559947871416163</v>
      </c>
      <c r="W2312" s="3">
        <f t="shared" si="860"/>
        <v>42</v>
      </c>
      <c r="X2312" s="3">
        <f>soli3grenz(K2312,$A$3,Param!$J$9,Param!$J$10,Param!$J$11)*100</f>
        <v>5.5</v>
      </c>
      <c r="Y2312" s="13">
        <f t="shared" si="847"/>
        <v>86463</v>
      </c>
      <c r="Z2312" s="3">
        <f t="shared" si="861"/>
        <v>37.559947871416163</v>
      </c>
      <c r="AA2312" s="13">
        <f t="shared" si="848"/>
        <v>42</v>
      </c>
      <c r="AB2312" s="13">
        <f t="shared" si="849"/>
        <v>-5688.0800000000017</v>
      </c>
      <c r="AC2312" s="13">
        <f t="shared" si="850"/>
        <v>-2.4709296264118166</v>
      </c>
      <c r="AD2312" s="13">
        <f t="shared" si="851"/>
        <v>-2.3099999999999952</v>
      </c>
      <c r="AE2312" s="3">
        <f t="shared" si="852"/>
        <v>0</v>
      </c>
      <c r="AF2312" s="13">
        <f t="shared" si="865"/>
        <v>5688.0800000000017</v>
      </c>
      <c r="AG2312" s="13">
        <f t="shared" si="862"/>
        <v>2.4709296264118166</v>
      </c>
      <c r="AH2312" s="13">
        <f t="shared" si="866"/>
        <v>2.4709296264118166</v>
      </c>
    </row>
    <row r="2313" spans="1:34" x14ac:dyDescent="0.2">
      <c r="A2313" s="8">
        <f t="shared" si="863"/>
        <v>230300</v>
      </c>
      <c r="B2313" s="9">
        <f t="shared" si="864"/>
        <v>230.3</v>
      </c>
      <c r="C2313" s="13">
        <f>tarifest3(A2313,$A$3,Param!$B$5,Param!$C$5,Param!$D$5,Param!$E$5,Param!$B$6,Param!$C$6,Param!$D$6,Param!$E$6)</f>
        <v>87389</v>
      </c>
      <c r="D2313" s="3">
        <f t="shared" si="853"/>
        <v>37.945722970039078</v>
      </c>
      <c r="E2313" s="3">
        <f>tarifest3grenz(A2313,$A$3,Param!$B$5,Param!$C$5,Param!$D$5,Param!$E$5,Param!$B$6,Param!$C$6,Param!$D$6,Param!$E$6)*100</f>
        <v>42</v>
      </c>
      <c r="F2313" s="13">
        <f>soli3(C2313,$A$3,Param!$J$4,Param!$J$5,Param!$J$6)</f>
        <v>4806.3900000000003</v>
      </c>
      <c r="G2313" s="3">
        <f>soli3grenz(C2313,$A$3,Param!$J$4,Param!$J$5,Param!$J$6)*100</f>
        <v>5.5</v>
      </c>
      <c r="H2313" s="13">
        <f t="shared" si="844"/>
        <v>92195.39</v>
      </c>
      <c r="I2313" s="3">
        <f t="shared" si="867"/>
        <v>40.03273556231003</v>
      </c>
      <c r="J2313" s="13">
        <f t="shared" si="845"/>
        <v>44.309999999999995</v>
      </c>
      <c r="K2313" s="13">
        <f>tarifest3(A2313,$A$3,Param!$B$10,Param!$C$10,Param!$D$10,Param!$E$10,Param!$B$11,Param!$C$11,Param!$D$11,Param!$E$11)</f>
        <v>91735</v>
      </c>
      <c r="L2313" s="3">
        <f t="shared" si="854"/>
        <v>39.832826747720361</v>
      </c>
      <c r="M2313" s="3">
        <f>tarifest3grenz(A2313,$A$3,Param!$B$10,Param!$C$10,Param!$D$10,Param!$E$10,Param!$B$11,Param!$C$11,Param!$D$11,Param!$E$11)*100</f>
        <v>42</v>
      </c>
      <c r="N2313" s="3">
        <f t="shared" si="855"/>
        <v>77335</v>
      </c>
      <c r="O2313" s="3">
        <f t="shared" si="856"/>
        <v>33.580112896222317</v>
      </c>
      <c r="P2313" s="13">
        <f t="shared" si="846"/>
        <v>161210</v>
      </c>
      <c r="Q2313" s="13">
        <f t="shared" si="857"/>
        <v>0</v>
      </c>
      <c r="R2313" s="13">
        <f>tarifest3(A2313-$K$3,$A$3,Param!$B$10,Param!$C$10,Param!$D$10,Param!$E$10,Param!$B$11,Param!$C$11,Param!$D$11,Param!$E$11)</f>
        <v>83095</v>
      </c>
      <c r="S2313" s="3">
        <f t="shared" si="858"/>
        <v>36.081198436821538</v>
      </c>
      <c r="T2313" s="3">
        <f>IF(A2313&lt;$K$3,$K$2,tarifest3grenz(A2313-$K$3,$A$3,Param!$B$10,Param!$C$10,Param!$D$10,Param!$E$10,Param!$B$11,Param!$C$11,Param!$D$11,Param!$E$11))*100</f>
        <v>42</v>
      </c>
      <c r="U2313" s="3">
        <f>MAX(K2313-tarifest3($K$3,$A$3,Param!$B$10,Param!$C$10,Param!$D$10,Param!$E$10,Param!$B$11,Param!$C$11,Param!$D$11,Param!$E$11),0)</f>
        <v>86505</v>
      </c>
      <c r="V2313" s="3">
        <f t="shared" si="859"/>
        <v>37.561875814155449</v>
      </c>
      <c r="W2313" s="3">
        <f t="shared" si="860"/>
        <v>42</v>
      </c>
      <c r="X2313" s="3">
        <f>soli3grenz(K2313,$A$3,Param!$J$9,Param!$J$10,Param!$J$11)*100</f>
        <v>5.5</v>
      </c>
      <c r="Y2313" s="13">
        <f t="shared" si="847"/>
        <v>86505</v>
      </c>
      <c r="Z2313" s="3">
        <f t="shared" si="861"/>
        <v>37.561875814155449</v>
      </c>
      <c r="AA2313" s="13">
        <f t="shared" si="848"/>
        <v>42</v>
      </c>
      <c r="AB2313" s="13">
        <f t="shared" si="849"/>
        <v>-5690.3899999999994</v>
      </c>
      <c r="AC2313" s="13">
        <f t="shared" si="850"/>
        <v>-2.4708597481545809</v>
      </c>
      <c r="AD2313" s="13">
        <f t="shared" si="851"/>
        <v>-2.3099999999999952</v>
      </c>
      <c r="AE2313" s="3">
        <f t="shared" si="852"/>
        <v>0</v>
      </c>
      <c r="AF2313" s="13">
        <f t="shared" si="865"/>
        <v>5690.3899999999994</v>
      </c>
      <c r="AG2313" s="13">
        <f t="shared" si="862"/>
        <v>2.4708597481545809</v>
      </c>
      <c r="AH2313" s="13">
        <f t="shared" si="866"/>
        <v>2.4708597481545809</v>
      </c>
    </row>
    <row r="2314" spans="1:34" x14ac:dyDescent="0.2">
      <c r="A2314" s="8">
        <f t="shared" si="863"/>
        <v>230400</v>
      </c>
      <c r="B2314" s="9">
        <f t="shared" si="864"/>
        <v>230.4</v>
      </c>
      <c r="C2314" s="13">
        <f>tarifest3(A2314,$A$3,Param!$B$5,Param!$C$5,Param!$D$5,Param!$E$5,Param!$B$6,Param!$C$6,Param!$D$6,Param!$E$6)</f>
        <v>87431</v>
      </c>
      <c r="D2314" s="3">
        <f t="shared" si="853"/>
        <v>37.947482638888893</v>
      </c>
      <c r="E2314" s="3">
        <f>tarifest3grenz(A2314,$A$3,Param!$B$5,Param!$C$5,Param!$D$5,Param!$E$5,Param!$B$6,Param!$C$6,Param!$D$6,Param!$E$6)*100</f>
        <v>42</v>
      </c>
      <c r="F2314" s="13">
        <f>soli3(C2314,$A$3,Param!$J$4,Param!$J$5,Param!$J$6)</f>
        <v>4808.7</v>
      </c>
      <c r="G2314" s="3">
        <f>soli3grenz(C2314,$A$3,Param!$J$4,Param!$J$5,Param!$J$6)*100</f>
        <v>5.5</v>
      </c>
      <c r="H2314" s="13">
        <f t="shared" ref="H2314:H2377" si="868">+C2314+F2314</f>
        <v>92239.7</v>
      </c>
      <c r="I2314" s="3">
        <f t="shared" si="867"/>
        <v>40.03459201388889</v>
      </c>
      <c r="J2314" s="13">
        <f t="shared" ref="J2314:J2377" si="869">+E2314*(1+G2314/100)</f>
        <v>44.309999999999995</v>
      </c>
      <c r="K2314" s="13">
        <f>tarifest3(A2314,$A$3,Param!$B$10,Param!$C$10,Param!$D$10,Param!$E$10,Param!$B$11,Param!$C$11,Param!$D$11,Param!$E$11)</f>
        <v>91777</v>
      </c>
      <c r="L2314" s="3">
        <f t="shared" si="854"/>
        <v>39.833767361111114</v>
      </c>
      <c r="M2314" s="3">
        <f>tarifest3grenz(A2314,$A$3,Param!$B$10,Param!$C$10,Param!$D$10,Param!$E$10,Param!$B$11,Param!$C$11,Param!$D$11,Param!$E$11)*100</f>
        <v>42</v>
      </c>
      <c r="N2314" s="3">
        <f t="shared" si="855"/>
        <v>77377</v>
      </c>
      <c r="O2314" s="3">
        <f t="shared" si="856"/>
        <v>33.583767361111114</v>
      </c>
      <c r="P2314" s="13">
        <f t="shared" ref="P2314:P2377" si="870">+A2314*$K$2</f>
        <v>161280</v>
      </c>
      <c r="Q2314" s="13">
        <f t="shared" si="857"/>
        <v>0</v>
      </c>
      <c r="R2314" s="13">
        <f>tarifest3(A2314-$K$3,$A$3,Param!$B$10,Param!$C$10,Param!$D$10,Param!$E$10,Param!$B$11,Param!$C$11,Param!$D$11,Param!$E$11)</f>
        <v>83137</v>
      </c>
      <c r="S2314" s="3">
        <f t="shared" si="858"/>
        <v>36.083767361111114</v>
      </c>
      <c r="T2314" s="3">
        <f>IF(A2314&lt;$K$3,$K$2,tarifest3grenz(A2314-$K$3,$A$3,Param!$B$10,Param!$C$10,Param!$D$10,Param!$E$10,Param!$B$11,Param!$C$11,Param!$D$11,Param!$E$11))*100</f>
        <v>42</v>
      </c>
      <c r="U2314" s="3">
        <f>MAX(K2314-tarifest3($K$3,$A$3,Param!$B$10,Param!$C$10,Param!$D$10,Param!$E$10,Param!$B$11,Param!$C$11,Param!$D$11,Param!$E$11),0)</f>
        <v>86547</v>
      </c>
      <c r="V2314" s="3">
        <f t="shared" si="859"/>
        <v>37.563802083333329</v>
      </c>
      <c r="W2314" s="3">
        <f t="shared" si="860"/>
        <v>42</v>
      </c>
      <c r="X2314" s="3">
        <f>soli3grenz(K2314,$A$3,Param!$J$9,Param!$J$10,Param!$J$11)*100</f>
        <v>5.5</v>
      </c>
      <c r="Y2314" s="13">
        <f t="shared" ref="Y2314:Y2377" si="871">IF($Y$4=0,N2314,IF($Y$4=1,Q2314+R2314,IF($Y$4=2,Q2314+U2314)))</f>
        <v>86547</v>
      </c>
      <c r="Z2314" s="3">
        <f t="shared" si="861"/>
        <v>37.563802083333329</v>
      </c>
      <c r="AA2314" s="13">
        <f t="shared" ref="AA2314:AA2377" si="872">IF($Y$4=0,M2314,IF($Y$4=1,T2314,IF($Y$4=2,W2314)))</f>
        <v>42</v>
      </c>
      <c r="AB2314" s="13">
        <f t="shared" ref="AB2314:AB2377" si="873">+Y2314-H2314</f>
        <v>-5692.6999999999971</v>
      </c>
      <c r="AC2314" s="13">
        <f t="shared" ref="AC2314:AC2377" si="874">+Z2314-I2314</f>
        <v>-2.4707899305555614</v>
      </c>
      <c r="AD2314" s="13">
        <f t="shared" ref="AD2314:AD2377" si="875">+AA2314-J2314</f>
        <v>-2.3099999999999952</v>
      </c>
      <c r="AE2314" s="3">
        <f t="shared" ref="AE2314:AE2377" si="876">+M2314-E2314</f>
        <v>0</v>
      </c>
      <c r="AF2314" s="13">
        <f t="shared" si="865"/>
        <v>5692.6999999999971</v>
      </c>
      <c r="AG2314" s="13">
        <f t="shared" si="862"/>
        <v>2.4707899305555614</v>
      </c>
      <c r="AH2314" s="13">
        <f t="shared" si="866"/>
        <v>2.4707899305555614</v>
      </c>
    </row>
    <row r="2315" spans="1:34" x14ac:dyDescent="0.2">
      <c r="A2315" s="8">
        <f t="shared" si="863"/>
        <v>230500</v>
      </c>
      <c r="B2315" s="9">
        <f t="shared" si="864"/>
        <v>230.5</v>
      </c>
      <c r="C2315" s="13">
        <f>tarifest3(A2315,$A$3,Param!$B$5,Param!$C$5,Param!$D$5,Param!$E$5,Param!$B$6,Param!$C$6,Param!$D$6,Param!$E$6)</f>
        <v>87473</v>
      </c>
      <c r="D2315" s="3">
        <f t="shared" ref="D2315:D2378" si="877">IF($A2315=0,0,C2315/$A2315*100)</f>
        <v>37.949240780911062</v>
      </c>
      <c r="E2315" s="3">
        <f>tarifest3grenz(A2315,$A$3,Param!$B$5,Param!$C$5,Param!$D$5,Param!$E$5,Param!$B$6,Param!$C$6,Param!$D$6,Param!$E$6)*100</f>
        <v>42</v>
      </c>
      <c r="F2315" s="13">
        <f>soli3(C2315,$A$3,Param!$J$4,Param!$J$5,Param!$J$6)</f>
        <v>4811.01</v>
      </c>
      <c r="G2315" s="3">
        <f>soli3grenz(C2315,$A$3,Param!$J$4,Param!$J$5,Param!$J$6)*100</f>
        <v>5.5</v>
      </c>
      <c r="H2315" s="13">
        <f t="shared" si="868"/>
        <v>92284.01</v>
      </c>
      <c r="I2315" s="3">
        <f t="shared" si="867"/>
        <v>40.036446854663772</v>
      </c>
      <c r="J2315" s="13">
        <f t="shared" si="869"/>
        <v>44.309999999999995</v>
      </c>
      <c r="K2315" s="13">
        <f>tarifest3(A2315,$A$3,Param!$B$10,Param!$C$10,Param!$D$10,Param!$E$10,Param!$B$11,Param!$C$11,Param!$D$11,Param!$E$11)</f>
        <v>91819</v>
      </c>
      <c r="L2315" s="3">
        <f t="shared" ref="L2315:L2378" si="878">IF($A2315=0,0,K2315/$A2315*100)</f>
        <v>39.834707158351414</v>
      </c>
      <c r="M2315" s="3">
        <f>tarifest3grenz(A2315,$A$3,Param!$B$10,Param!$C$10,Param!$D$10,Param!$E$10,Param!$B$11,Param!$C$11,Param!$D$11,Param!$E$11)*100</f>
        <v>42</v>
      </c>
      <c r="N2315" s="3">
        <f t="shared" ref="N2315:N2378" si="879">+K2315-$K$1</f>
        <v>77419</v>
      </c>
      <c r="O2315" s="3">
        <f t="shared" ref="O2315:O2378" si="880">IF($A2315=0,0,N2315/$A2315*100)</f>
        <v>33.587418655097615</v>
      </c>
      <c r="P2315" s="13">
        <f t="shared" si="870"/>
        <v>161350</v>
      </c>
      <c r="Q2315" s="13">
        <f t="shared" ref="Q2315:Q2378" si="881">MIN(P2315-$K$1,0)</f>
        <v>0</v>
      </c>
      <c r="R2315" s="13">
        <f>tarifest3(A2315-$K$3,$A$3,Param!$B$10,Param!$C$10,Param!$D$10,Param!$E$10,Param!$B$11,Param!$C$11,Param!$D$11,Param!$E$11)</f>
        <v>83179</v>
      </c>
      <c r="S2315" s="3">
        <f t="shared" ref="S2315:S2378" si="882">IF($A2315=0,0,(Q2315+R2315)/$A2315*100)</f>
        <v>36.086334056399131</v>
      </c>
      <c r="T2315" s="3">
        <f>IF(A2315&lt;$K$3,$K$2,tarifest3grenz(A2315-$K$3,$A$3,Param!$B$10,Param!$C$10,Param!$D$10,Param!$E$10,Param!$B$11,Param!$C$11,Param!$D$11,Param!$E$11))*100</f>
        <v>42</v>
      </c>
      <c r="U2315" s="3">
        <f>MAX(K2315-tarifest3($K$3,$A$3,Param!$B$10,Param!$C$10,Param!$D$10,Param!$E$10,Param!$B$11,Param!$C$11,Param!$D$11,Param!$E$11),0)</f>
        <v>86589</v>
      </c>
      <c r="V2315" s="3">
        <f t="shared" ref="V2315:V2378" si="883">IF($A2315=0,0,(Q2315+U2315)/$A2315*100)</f>
        <v>37.565726681127984</v>
      </c>
      <c r="W2315" s="3">
        <f t="shared" ref="W2315:W2378" si="884">IF(A2315&lt;$K$3,$K$2*100,M2315)</f>
        <v>42</v>
      </c>
      <c r="X2315" s="3">
        <f>soli3grenz(K2315,$A$3,Param!$J$9,Param!$J$10,Param!$J$11)*100</f>
        <v>5.5</v>
      </c>
      <c r="Y2315" s="13">
        <f t="shared" si="871"/>
        <v>86589</v>
      </c>
      <c r="Z2315" s="3">
        <f t="shared" ref="Z2315:Z2378" si="885">IF($A2315=0,0,Y2315/$A2315*100)</f>
        <v>37.565726681127984</v>
      </c>
      <c r="AA2315" s="13">
        <f t="shared" si="872"/>
        <v>42</v>
      </c>
      <c r="AB2315" s="13">
        <f t="shared" si="873"/>
        <v>-5695.0099999999948</v>
      </c>
      <c r="AC2315" s="13">
        <f t="shared" si="874"/>
        <v>-2.4707201735357884</v>
      </c>
      <c r="AD2315" s="13">
        <f t="shared" si="875"/>
        <v>-2.3099999999999952</v>
      </c>
      <c r="AE2315" s="3">
        <f t="shared" si="876"/>
        <v>0</v>
      </c>
      <c r="AF2315" s="13">
        <f t="shared" si="865"/>
        <v>5695.0099999999948</v>
      </c>
      <c r="AG2315" s="13">
        <f t="shared" ref="AG2315:AG2378" si="886">-AC2315</f>
        <v>2.4707201735357884</v>
      </c>
      <c r="AH2315" s="13">
        <f t="shared" si="866"/>
        <v>2.4707201735357884</v>
      </c>
    </row>
    <row r="2316" spans="1:34" x14ac:dyDescent="0.2">
      <c r="A2316" s="8">
        <f t="shared" ref="A2316:A2379" si="887">+A2315+100</f>
        <v>230600</v>
      </c>
      <c r="B2316" s="9">
        <f t="shared" si="864"/>
        <v>230.6</v>
      </c>
      <c r="C2316" s="13">
        <f>tarifest3(A2316,$A$3,Param!$B$5,Param!$C$5,Param!$D$5,Param!$E$5,Param!$B$6,Param!$C$6,Param!$D$6,Param!$E$6)</f>
        <v>87515</v>
      </c>
      <c r="D2316" s="3">
        <f t="shared" si="877"/>
        <v>37.950997398091936</v>
      </c>
      <c r="E2316" s="3">
        <f>tarifest3grenz(A2316,$A$3,Param!$B$5,Param!$C$5,Param!$D$5,Param!$E$5,Param!$B$6,Param!$C$6,Param!$D$6,Param!$E$6)*100</f>
        <v>42</v>
      </c>
      <c r="F2316" s="13">
        <f>soli3(C2316,$A$3,Param!$J$4,Param!$J$5,Param!$J$6)</f>
        <v>4813.32</v>
      </c>
      <c r="G2316" s="3">
        <f>soli3grenz(C2316,$A$3,Param!$J$4,Param!$J$5,Param!$J$6)*100</f>
        <v>5.5</v>
      </c>
      <c r="H2316" s="13">
        <f t="shared" si="868"/>
        <v>92328.320000000007</v>
      </c>
      <c r="I2316" s="3">
        <f t="shared" si="867"/>
        <v>40.038300086730274</v>
      </c>
      <c r="J2316" s="13">
        <f t="shared" si="869"/>
        <v>44.309999999999995</v>
      </c>
      <c r="K2316" s="13">
        <f>tarifest3(A2316,$A$3,Param!$B$10,Param!$C$10,Param!$D$10,Param!$E$10,Param!$B$11,Param!$C$11,Param!$D$11,Param!$E$11)</f>
        <v>91861</v>
      </c>
      <c r="L2316" s="3">
        <f t="shared" si="878"/>
        <v>39.83564614050303</v>
      </c>
      <c r="M2316" s="3">
        <f>tarifest3grenz(A2316,$A$3,Param!$B$10,Param!$C$10,Param!$D$10,Param!$E$10,Param!$B$11,Param!$C$11,Param!$D$11,Param!$E$11)*100</f>
        <v>42</v>
      </c>
      <c r="N2316" s="3">
        <f t="shared" si="879"/>
        <v>77461</v>
      </c>
      <c r="O2316" s="3">
        <f t="shared" si="880"/>
        <v>33.591066782307024</v>
      </c>
      <c r="P2316" s="13">
        <f t="shared" si="870"/>
        <v>161420</v>
      </c>
      <c r="Q2316" s="13">
        <f t="shared" si="881"/>
        <v>0</v>
      </c>
      <c r="R2316" s="13">
        <f>tarifest3(A2316-$K$3,$A$3,Param!$B$10,Param!$C$10,Param!$D$10,Param!$E$10,Param!$B$11,Param!$C$11,Param!$D$11,Param!$E$11)</f>
        <v>83221</v>
      </c>
      <c r="S2316" s="3">
        <f t="shared" si="882"/>
        <v>36.088898525585428</v>
      </c>
      <c r="T2316" s="3">
        <f>IF(A2316&lt;$K$3,$K$2,tarifest3grenz(A2316-$K$3,$A$3,Param!$B$10,Param!$C$10,Param!$D$10,Param!$E$10,Param!$B$11,Param!$C$11,Param!$D$11,Param!$E$11))*100</f>
        <v>42</v>
      </c>
      <c r="U2316" s="3">
        <f>MAX(K2316-tarifest3($K$3,$A$3,Param!$B$10,Param!$C$10,Param!$D$10,Param!$E$10,Param!$B$11,Param!$C$11,Param!$D$11,Param!$E$11),0)</f>
        <v>86631</v>
      </c>
      <c r="V2316" s="3">
        <f t="shared" si="883"/>
        <v>37.56764960971379</v>
      </c>
      <c r="W2316" s="3">
        <f t="shared" si="884"/>
        <v>42</v>
      </c>
      <c r="X2316" s="3">
        <f>soli3grenz(K2316,$A$3,Param!$J$9,Param!$J$10,Param!$J$11)*100</f>
        <v>5.5</v>
      </c>
      <c r="Y2316" s="13">
        <f t="shared" si="871"/>
        <v>86631</v>
      </c>
      <c r="Z2316" s="3">
        <f t="shared" si="885"/>
        <v>37.56764960971379</v>
      </c>
      <c r="AA2316" s="13">
        <f t="shared" si="872"/>
        <v>42</v>
      </c>
      <c r="AB2316" s="13">
        <f t="shared" si="873"/>
        <v>-5697.320000000007</v>
      </c>
      <c r="AC2316" s="13">
        <f t="shared" si="874"/>
        <v>-2.4706504770164841</v>
      </c>
      <c r="AD2316" s="13">
        <f t="shared" si="875"/>
        <v>-2.3099999999999952</v>
      </c>
      <c r="AE2316" s="3">
        <f t="shared" si="876"/>
        <v>0</v>
      </c>
      <c r="AF2316" s="13">
        <f t="shared" si="865"/>
        <v>5697.320000000007</v>
      </c>
      <c r="AG2316" s="13">
        <f t="shared" si="886"/>
        <v>2.4706504770164841</v>
      </c>
      <c r="AH2316" s="13">
        <f t="shared" si="866"/>
        <v>2.4706504770164841</v>
      </c>
    </row>
    <row r="2317" spans="1:34" x14ac:dyDescent="0.2">
      <c r="A2317" s="8">
        <f t="shared" si="887"/>
        <v>230700</v>
      </c>
      <c r="B2317" s="9">
        <f t="shared" si="864"/>
        <v>230.7</v>
      </c>
      <c r="C2317" s="13">
        <f>tarifest3(A2317,$A$3,Param!$B$5,Param!$C$5,Param!$D$5,Param!$E$5,Param!$B$6,Param!$C$6,Param!$D$6,Param!$E$6)</f>
        <v>87557</v>
      </c>
      <c r="D2317" s="3">
        <f t="shared" si="877"/>
        <v>37.95275249241439</v>
      </c>
      <c r="E2317" s="3">
        <f>tarifest3grenz(A2317,$A$3,Param!$B$5,Param!$C$5,Param!$D$5,Param!$E$5,Param!$B$6,Param!$C$6,Param!$D$6,Param!$E$6)*100</f>
        <v>42</v>
      </c>
      <c r="F2317" s="13">
        <f>soli3(C2317,$A$3,Param!$J$4,Param!$J$5,Param!$J$6)</f>
        <v>4815.63</v>
      </c>
      <c r="G2317" s="3">
        <f>soli3grenz(C2317,$A$3,Param!$J$4,Param!$J$5,Param!$J$6)*100</f>
        <v>5.5</v>
      </c>
      <c r="H2317" s="13">
        <f t="shared" si="868"/>
        <v>92372.63</v>
      </c>
      <c r="I2317" s="3">
        <f t="shared" si="867"/>
        <v>40.040151712180325</v>
      </c>
      <c r="J2317" s="13">
        <f t="shared" si="869"/>
        <v>44.309999999999995</v>
      </c>
      <c r="K2317" s="13">
        <f>tarifest3(A2317,$A$3,Param!$B$10,Param!$C$10,Param!$D$10,Param!$E$10,Param!$B$11,Param!$C$11,Param!$D$11,Param!$E$11)</f>
        <v>91903</v>
      </c>
      <c r="L2317" s="3">
        <f t="shared" si="878"/>
        <v>39.836584308625923</v>
      </c>
      <c r="M2317" s="3">
        <f>tarifest3grenz(A2317,$A$3,Param!$B$10,Param!$C$10,Param!$D$10,Param!$E$10,Param!$B$11,Param!$C$11,Param!$D$11,Param!$E$11)*100</f>
        <v>42</v>
      </c>
      <c r="N2317" s="3">
        <f t="shared" si="879"/>
        <v>77503</v>
      </c>
      <c r="O2317" s="3">
        <f t="shared" si="880"/>
        <v>33.594711746857392</v>
      </c>
      <c r="P2317" s="13">
        <f t="shared" si="870"/>
        <v>161490</v>
      </c>
      <c r="Q2317" s="13">
        <f t="shared" si="881"/>
        <v>0</v>
      </c>
      <c r="R2317" s="13">
        <f>tarifest3(A2317-$K$3,$A$3,Param!$B$10,Param!$C$10,Param!$D$10,Param!$E$10,Param!$B$11,Param!$C$11,Param!$D$11,Param!$E$11)</f>
        <v>83263</v>
      </c>
      <c r="S2317" s="3">
        <f t="shared" si="882"/>
        <v>36.091460771564805</v>
      </c>
      <c r="T2317" s="3">
        <f>IF(A2317&lt;$K$3,$K$2,tarifest3grenz(A2317-$K$3,$A$3,Param!$B$10,Param!$C$10,Param!$D$10,Param!$E$10,Param!$B$11,Param!$C$11,Param!$D$11,Param!$E$11))*100</f>
        <v>42</v>
      </c>
      <c r="U2317" s="3">
        <f>MAX(K2317-tarifest3($K$3,$A$3,Param!$B$10,Param!$C$10,Param!$D$10,Param!$E$10,Param!$B$11,Param!$C$11,Param!$D$11,Param!$E$11),0)</f>
        <v>86673</v>
      </c>
      <c r="V2317" s="3">
        <f t="shared" si="883"/>
        <v>37.569570871261377</v>
      </c>
      <c r="W2317" s="3">
        <f t="shared" si="884"/>
        <v>42</v>
      </c>
      <c r="X2317" s="3">
        <f>soli3grenz(K2317,$A$3,Param!$J$9,Param!$J$10,Param!$J$11)*100</f>
        <v>5.5</v>
      </c>
      <c r="Y2317" s="13">
        <f t="shared" si="871"/>
        <v>86673</v>
      </c>
      <c r="Z2317" s="3">
        <f t="shared" si="885"/>
        <v>37.569570871261377</v>
      </c>
      <c r="AA2317" s="13">
        <f t="shared" si="872"/>
        <v>42</v>
      </c>
      <c r="AB2317" s="13">
        <f t="shared" si="873"/>
        <v>-5699.6300000000047</v>
      </c>
      <c r="AC2317" s="13">
        <f t="shared" si="874"/>
        <v>-2.4705808409189487</v>
      </c>
      <c r="AD2317" s="13">
        <f t="shared" si="875"/>
        <v>-2.3099999999999952</v>
      </c>
      <c r="AE2317" s="3">
        <f t="shared" si="876"/>
        <v>0</v>
      </c>
      <c r="AF2317" s="13">
        <f t="shared" si="865"/>
        <v>5699.6300000000047</v>
      </c>
      <c r="AG2317" s="13">
        <f t="shared" si="886"/>
        <v>2.4705808409189487</v>
      </c>
      <c r="AH2317" s="13">
        <f t="shared" si="866"/>
        <v>2.4705808409189487</v>
      </c>
    </row>
    <row r="2318" spans="1:34" x14ac:dyDescent="0.2">
      <c r="A2318" s="8">
        <f t="shared" si="887"/>
        <v>230800</v>
      </c>
      <c r="B2318" s="9">
        <f t="shared" si="864"/>
        <v>230.8</v>
      </c>
      <c r="C2318" s="13">
        <f>tarifest3(A2318,$A$3,Param!$B$5,Param!$C$5,Param!$D$5,Param!$E$5,Param!$B$6,Param!$C$6,Param!$D$6,Param!$E$6)</f>
        <v>87599</v>
      </c>
      <c r="D2318" s="3">
        <f t="shared" si="877"/>
        <v>37.954506065857885</v>
      </c>
      <c r="E2318" s="3">
        <f>tarifest3grenz(A2318,$A$3,Param!$B$5,Param!$C$5,Param!$D$5,Param!$E$5,Param!$B$6,Param!$C$6,Param!$D$6,Param!$E$6)*100</f>
        <v>42</v>
      </c>
      <c r="F2318" s="13">
        <f>soli3(C2318,$A$3,Param!$J$4,Param!$J$5,Param!$J$6)</f>
        <v>4817.9399999999996</v>
      </c>
      <c r="G2318" s="3">
        <f>soli3grenz(C2318,$A$3,Param!$J$4,Param!$J$5,Param!$J$6)*100</f>
        <v>5.5</v>
      </c>
      <c r="H2318" s="13">
        <f t="shared" si="868"/>
        <v>92416.94</v>
      </c>
      <c r="I2318" s="3">
        <f t="shared" si="867"/>
        <v>40.042001733102254</v>
      </c>
      <c r="J2318" s="13">
        <f t="shared" si="869"/>
        <v>44.309999999999995</v>
      </c>
      <c r="K2318" s="13">
        <f>tarifest3(A2318,$A$3,Param!$B$10,Param!$C$10,Param!$D$10,Param!$E$10,Param!$B$11,Param!$C$11,Param!$D$11,Param!$E$11)</f>
        <v>91945</v>
      </c>
      <c r="L2318" s="3">
        <f t="shared" si="878"/>
        <v>39.837521663778162</v>
      </c>
      <c r="M2318" s="3">
        <f>tarifest3grenz(A2318,$A$3,Param!$B$10,Param!$C$10,Param!$D$10,Param!$E$10,Param!$B$11,Param!$C$11,Param!$D$11,Param!$E$11)*100</f>
        <v>42</v>
      </c>
      <c r="N2318" s="3">
        <f t="shared" si="879"/>
        <v>77545</v>
      </c>
      <c r="O2318" s="3">
        <f t="shared" si="880"/>
        <v>33.598353552859614</v>
      </c>
      <c r="P2318" s="13">
        <f t="shared" si="870"/>
        <v>161560</v>
      </c>
      <c r="Q2318" s="13">
        <f t="shared" si="881"/>
        <v>0</v>
      </c>
      <c r="R2318" s="13">
        <f>tarifest3(A2318-$K$3,$A$3,Param!$B$10,Param!$C$10,Param!$D$10,Param!$E$10,Param!$B$11,Param!$C$11,Param!$D$11,Param!$E$11)</f>
        <v>83305</v>
      </c>
      <c r="S2318" s="3">
        <f t="shared" si="882"/>
        <v>36.094020797227039</v>
      </c>
      <c r="T2318" s="3">
        <f>IF(A2318&lt;$K$3,$K$2,tarifest3grenz(A2318-$K$3,$A$3,Param!$B$10,Param!$C$10,Param!$D$10,Param!$E$10,Param!$B$11,Param!$C$11,Param!$D$11,Param!$E$11))*100</f>
        <v>42</v>
      </c>
      <c r="U2318" s="3">
        <f>MAX(K2318-tarifest3($K$3,$A$3,Param!$B$10,Param!$C$10,Param!$D$10,Param!$E$10,Param!$B$11,Param!$C$11,Param!$D$11,Param!$E$11),0)</f>
        <v>86715</v>
      </c>
      <c r="V2318" s="3">
        <f t="shared" si="883"/>
        <v>37.571490467937608</v>
      </c>
      <c r="W2318" s="3">
        <f t="shared" si="884"/>
        <v>42</v>
      </c>
      <c r="X2318" s="3">
        <f>soli3grenz(K2318,$A$3,Param!$J$9,Param!$J$10,Param!$J$11)*100</f>
        <v>5.5</v>
      </c>
      <c r="Y2318" s="13">
        <f t="shared" si="871"/>
        <v>86715</v>
      </c>
      <c r="Z2318" s="3">
        <f t="shared" si="885"/>
        <v>37.571490467937608</v>
      </c>
      <c r="AA2318" s="13">
        <f t="shared" si="872"/>
        <v>42</v>
      </c>
      <c r="AB2318" s="13">
        <f t="shared" si="873"/>
        <v>-5701.9400000000023</v>
      </c>
      <c r="AC2318" s="13">
        <f t="shared" si="874"/>
        <v>-2.4705112651646459</v>
      </c>
      <c r="AD2318" s="13">
        <f t="shared" si="875"/>
        <v>-2.3099999999999952</v>
      </c>
      <c r="AE2318" s="3">
        <f t="shared" si="876"/>
        <v>0</v>
      </c>
      <c r="AF2318" s="13">
        <f t="shared" si="865"/>
        <v>5701.9400000000023</v>
      </c>
      <c r="AG2318" s="13">
        <f t="shared" si="886"/>
        <v>2.4705112651646459</v>
      </c>
      <c r="AH2318" s="13">
        <f t="shared" si="866"/>
        <v>2.4705112651646459</v>
      </c>
    </row>
    <row r="2319" spans="1:34" x14ac:dyDescent="0.2">
      <c r="A2319" s="8">
        <f t="shared" si="887"/>
        <v>230900</v>
      </c>
      <c r="B2319" s="9">
        <f t="shared" si="864"/>
        <v>230.9</v>
      </c>
      <c r="C2319" s="13">
        <f>tarifest3(A2319,$A$3,Param!$B$5,Param!$C$5,Param!$D$5,Param!$E$5,Param!$B$6,Param!$C$6,Param!$D$6,Param!$E$6)</f>
        <v>87641</v>
      </c>
      <c r="D2319" s="3">
        <f t="shared" si="877"/>
        <v>37.956258120398438</v>
      </c>
      <c r="E2319" s="3">
        <f>tarifest3grenz(A2319,$A$3,Param!$B$5,Param!$C$5,Param!$D$5,Param!$E$5,Param!$B$6,Param!$C$6,Param!$D$6,Param!$E$6)*100</f>
        <v>42</v>
      </c>
      <c r="F2319" s="13">
        <f>soli3(C2319,$A$3,Param!$J$4,Param!$J$5,Param!$J$6)</f>
        <v>4820.25</v>
      </c>
      <c r="G2319" s="3">
        <f>soli3grenz(C2319,$A$3,Param!$J$4,Param!$J$5,Param!$J$6)*100</f>
        <v>5.5</v>
      </c>
      <c r="H2319" s="13">
        <f t="shared" si="868"/>
        <v>92461.25</v>
      </c>
      <c r="I2319" s="3">
        <f t="shared" si="867"/>
        <v>40.04385015158077</v>
      </c>
      <c r="J2319" s="13">
        <f t="shared" si="869"/>
        <v>44.309999999999995</v>
      </c>
      <c r="K2319" s="13">
        <f>tarifest3(A2319,$A$3,Param!$B$10,Param!$C$10,Param!$D$10,Param!$E$10,Param!$B$11,Param!$C$11,Param!$D$11,Param!$E$11)</f>
        <v>91987</v>
      </c>
      <c r="L2319" s="3">
        <f t="shared" si="878"/>
        <v>39.838458207016025</v>
      </c>
      <c r="M2319" s="3">
        <f>tarifest3grenz(A2319,$A$3,Param!$B$10,Param!$C$10,Param!$D$10,Param!$E$10,Param!$B$11,Param!$C$11,Param!$D$11,Param!$E$11)*100</f>
        <v>42</v>
      </c>
      <c r="N2319" s="3">
        <f t="shared" si="879"/>
        <v>77587</v>
      </c>
      <c r="O2319" s="3">
        <f t="shared" si="880"/>
        <v>33.601992204417499</v>
      </c>
      <c r="P2319" s="13">
        <f t="shared" si="870"/>
        <v>161630</v>
      </c>
      <c r="Q2319" s="13">
        <f t="shared" si="881"/>
        <v>0</v>
      </c>
      <c r="R2319" s="13">
        <f>tarifest3(A2319-$K$3,$A$3,Param!$B$10,Param!$C$10,Param!$D$10,Param!$E$10,Param!$B$11,Param!$C$11,Param!$D$11,Param!$E$11)</f>
        <v>83347</v>
      </c>
      <c r="S2319" s="3">
        <f t="shared" si="882"/>
        <v>36.096578605456905</v>
      </c>
      <c r="T2319" s="3">
        <f>IF(A2319&lt;$K$3,$K$2,tarifest3grenz(A2319-$K$3,$A$3,Param!$B$10,Param!$C$10,Param!$D$10,Param!$E$10,Param!$B$11,Param!$C$11,Param!$D$11,Param!$E$11))*100</f>
        <v>42</v>
      </c>
      <c r="U2319" s="3">
        <f>MAX(K2319-tarifest3($K$3,$A$3,Param!$B$10,Param!$C$10,Param!$D$10,Param!$E$10,Param!$B$11,Param!$C$11,Param!$D$11,Param!$E$11),0)</f>
        <v>86757</v>
      </c>
      <c r="V2319" s="3">
        <f t="shared" si="883"/>
        <v>37.573408401905589</v>
      </c>
      <c r="W2319" s="3">
        <f t="shared" si="884"/>
        <v>42</v>
      </c>
      <c r="X2319" s="3">
        <f>soli3grenz(K2319,$A$3,Param!$J$9,Param!$J$10,Param!$J$11)*100</f>
        <v>5.5</v>
      </c>
      <c r="Y2319" s="13">
        <f t="shared" si="871"/>
        <v>86757</v>
      </c>
      <c r="Z2319" s="3">
        <f t="shared" si="885"/>
        <v>37.573408401905589</v>
      </c>
      <c r="AA2319" s="13">
        <f t="shared" si="872"/>
        <v>42</v>
      </c>
      <c r="AB2319" s="13">
        <f t="shared" si="873"/>
        <v>-5704.25</v>
      </c>
      <c r="AC2319" s="13">
        <f t="shared" si="874"/>
        <v>-2.4704417496751816</v>
      </c>
      <c r="AD2319" s="13">
        <f t="shared" si="875"/>
        <v>-2.3099999999999952</v>
      </c>
      <c r="AE2319" s="3">
        <f t="shared" si="876"/>
        <v>0</v>
      </c>
      <c r="AF2319" s="13">
        <f t="shared" si="865"/>
        <v>5704.25</v>
      </c>
      <c r="AG2319" s="13">
        <f t="shared" si="886"/>
        <v>2.4704417496751816</v>
      </c>
      <c r="AH2319" s="13">
        <f t="shared" si="866"/>
        <v>2.4704417496751816</v>
      </c>
    </row>
    <row r="2320" spans="1:34" x14ac:dyDescent="0.2">
      <c r="A2320" s="8">
        <f t="shared" si="887"/>
        <v>231000</v>
      </c>
      <c r="B2320" s="9">
        <f t="shared" si="864"/>
        <v>231</v>
      </c>
      <c r="C2320" s="13">
        <f>tarifest3(A2320,$A$3,Param!$B$5,Param!$C$5,Param!$D$5,Param!$E$5,Param!$B$6,Param!$C$6,Param!$D$6,Param!$E$6)</f>
        <v>87683</v>
      </c>
      <c r="D2320" s="3">
        <f t="shared" si="877"/>
        <v>37.958008658008659</v>
      </c>
      <c r="E2320" s="3">
        <f>tarifest3grenz(A2320,$A$3,Param!$B$5,Param!$C$5,Param!$D$5,Param!$E$5,Param!$B$6,Param!$C$6,Param!$D$6,Param!$E$6)*100</f>
        <v>42</v>
      </c>
      <c r="F2320" s="13">
        <f>soli3(C2320,$A$3,Param!$J$4,Param!$J$5,Param!$J$6)</f>
        <v>4822.5600000000004</v>
      </c>
      <c r="G2320" s="3">
        <f>soli3grenz(C2320,$A$3,Param!$J$4,Param!$J$5,Param!$J$6)*100</f>
        <v>5.5</v>
      </c>
      <c r="H2320" s="13">
        <f t="shared" si="868"/>
        <v>92505.56</v>
      </c>
      <c r="I2320" s="3">
        <f t="shared" si="867"/>
        <v>40.045696969696969</v>
      </c>
      <c r="J2320" s="13">
        <f t="shared" si="869"/>
        <v>44.309999999999995</v>
      </c>
      <c r="K2320" s="13">
        <f>tarifest3(A2320,$A$3,Param!$B$10,Param!$C$10,Param!$D$10,Param!$E$10,Param!$B$11,Param!$C$11,Param!$D$11,Param!$E$11)</f>
        <v>92029</v>
      </c>
      <c r="L2320" s="3">
        <f t="shared" si="878"/>
        <v>39.839393939393943</v>
      </c>
      <c r="M2320" s="3">
        <f>tarifest3grenz(A2320,$A$3,Param!$B$10,Param!$C$10,Param!$D$10,Param!$E$10,Param!$B$11,Param!$C$11,Param!$D$11,Param!$E$11)*100</f>
        <v>42</v>
      </c>
      <c r="N2320" s="3">
        <f t="shared" si="879"/>
        <v>77629</v>
      </c>
      <c r="O2320" s="3">
        <f t="shared" si="880"/>
        <v>33.605627705627704</v>
      </c>
      <c r="P2320" s="13">
        <f t="shared" si="870"/>
        <v>161700</v>
      </c>
      <c r="Q2320" s="13">
        <f t="shared" si="881"/>
        <v>0</v>
      </c>
      <c r="R2320" s="13">
        <f>tarifest3(A2320-$K$3,$A$3,Param!$B$10,Param!$C$10,Param!$D$10,Param!$E$10,Param!$B$11,Param!$C$11,Param!$D$11,Param!$E$11)</f>
        <v>83389</v>
      </c>
      <c r="S2320" s="3">
        <f t="shared" si="882"/>
        <v>36.099134199134198</v>
      </c>
      <c r="T2320" s="3">
        <f>IF(A2320&lt;$K$3,$K$2,tarifest3grenz(A2320-$K$3,$A$3,Param!$B$10,Param!$C$10,Param!$D$10,Param!$E$10,Param!$B$11,Param!$C$11,Param!$D$11,Param!$E$11))*100</f>
        <v>42</v>
      </c>
      <c r="U2320" s="3">
        <f>MAX(K2320-tarifest3($K$3,$A$3,Param!$B$10,Param!$C$10,Param!$D$10,Param!$E$10,Param!$B$11,Param!$C$11,Param!$D$11,Param!$E$11),0)</f>
        <v>86799</v>
      </c>
      <c r="V2320" s="3">
        <f t="shared" si="883"/>
        <v>37.575324675324673</v>
      </c>
      <c r="W2320" s="3">
        <f t="shared" si="884"/>
        <v>42</v>
      </c>
      <c r="X2320" s="3">
        <f>soli3grenz(K2320,$A$3,Param!$J$9,Param!$J$10,Param!$J$11)*100</f>
        <v>5.5</v>
      </c>
      <c r="Y2320" s="13">
        <f t="shared" si="871"/>
        <v>86799</v>
      </c>
      <c r="Z2320" s="3">
        <f t="shared" si="885"/>
        <v>37.575324675324673</v>
      </c>
      <c r="AA2320" s="13">
        <f t="shared" si="872"/>
        <v>42</v>
      </c>
      <c r="AB2320" s="13">
        <f t="shared" si="873"/>
        <v>-5706.5599999999977</v>
      </c>
      <c r="AC2320" s="13">
        <f t="shared" si="874"/>
        <v>-2.4703722943722966</v>
      </c>
      <c r="AD2320" s="13">
        <f t="shared" si="875"/>
        <v>-2.3099999999999952</v>
      </c>
      <c r="AE2320" s="3">
        <f t="shared" si="876"/>
        <v>0</v>
      </c>
      <c r="AF2320" s="13">
        <f t="shared" si="865"/>
        <v>5706.5599999999977</v>
      </c>
      <c r="AG2320" s="13">
        <f t="shared" si="886"/>
        <v>2.4703722943722966</v>
      </c>
      <c r="AH2320" s="13">
        <f t="shared" si="866"/>
        <v>2.4703722943722966</v>
      </c>
    </row>
    <row r="2321" spans="1:34" x14ac:dyDescent="0.2">
      <c r="A2321" s="8">
        <f t="shared" si="887"/>
        <v>231100</v>
      </c>
      <c r="B2321" s="9">
        <f t="shared" si="864"/>
        <v>231.1</v>
      </c>
      <c r="C2321" s="13">
        <f>tarifest3(A2321,$A$3,Param!$B$5,Param!$C$5,Param!$D$5,Param!$E$5,Param!$B$6,Param!$C$6,Param!$D$6,Param!$E$6)</f>
        <v>87725</v>
      </c>
      <c r="D2321" s="3">
        <f t="shared" si="877"/>
        <v>37.959757680657724</v>
      </c>
      <c r="E2321" s="3">
        <f>tarifest3grenz(A2321,$A$3,Param!$B$5,Param!$C$5,Param!$D$5,Param!$E$5,Param!$B$6,Param!$C$6,Param!$D$6,Param!$E$6)*100</f>
        <v>42</v>
      </c>
      <c r="F2321" s="13">
        <f>soli3(C2321,$A$3,Param!$J$4,Param!$J$5,Param!$J$6)</f>
        <v>4824.87</v>
      </c>
      <c r="G2321" s="3">
        <f>soli3grenz(C2321,$A$3,Param!$J$4,Param!$J$5,Param!$J$6)*100</f>
        <v>5.5</v>
      </c>
      <c r="H2321" s="13">
        <f t="shared" si="868"/>
        <v>92549.87</v>
      </c>
      <c r="I2321" s="3">
        <f t="shared" si="867"/>
        <v>40.047542189528343</v>
      </c>
      <c r="J2321" s="13">
        <f t="shared" si="869"/>
        <v>44.309999999999995</v>
      </c>
      <c r="K2321" s="13">
        <f>tarifest3(A2321,$A$3,Param!$B$10,Param!$C$10,Param!$D$10,Param!$E$10,Param!$B$11,Param!$C$11,Param!$D$11,Param!$E$11)</f>
        <v>92071</v>
      </c>
      <c r="L2321" s="3">
        <f t="shared" si="878"/>
        <v>39.840328861964522</v>
      </c>
      <c r="M2321" s="3">
        <f>tarifest3grenz(A2321,$A$3,Param!$B$10,Param!$C$10,Param!$D$10,Param!$E$10,Param!$B$11,Param!$C$11,Param!$D$11,Param!$E$11)*100</f>
        <v>42</v>
      </c>
      <c r="N2321" s="3">
        <f t="shared" si="879"/>
        <v>77671</v>
      </c>
      <c r="O2321" s="3">
        <f t="shared" si="880"/>
        <v>33.609260060579835</v>
      </c>
      <c r="P2321" s="13">
        <f t="shared" si="870"/>
        <v>161770</v>
      </c>
      <c r="Q2321" s="13">
        <f t="shared" si="881"/>
        <v>0</v>
      </c>
      <c r="R2321" s="13">
        <f>tarifest3(A2321-$K$3,$A$3,Param!$B$10,Param!$C$10,Param!$D$10,Param!$E$10,Param!$B$11,Param!$C$11,Param!$D$11,Param!$E$11)</f>
        <v>83431</v>
      </c>
      <c r="S2321" s="3">
        <f t="shared" si="882"/>
        <v>36.10168758113371</v>
      </c>
      <c r="T2321" s="3">
        <f>IF(A2321&lt;$K$3,$K$2,tarifest3grenz(A2321-$K$3,$A$3,Param!$B$10,Param!$C$10,Param!$D$10,Param!$E$10,Param!$B$11,Param!$C$11,Param!$D$11,Param!$E$11))*100</f>
        <v>42</v>
      </c>
      <c r="U2321" s="3">
        <f>MAX(K2321-tarifest3($K$3,$A$3,Param!$B$10,Param!$C$10,Param!$D$10,Param!$E$10,Param!$B$11,Param!$C$11,Param!$D$11,Param!$E$11),0)</f>
        <v>86841</v>
      </c>
      <c r="V2321" s="3">
        <f t="shared" si="883"/>
        <v>37.577239290350498</v>
      </c>
      <c r="W2321" s="3">
        <f t="shared" si="884"/>
        <v>42</v>
      </c>
      <c r="X2321" s="3">
        <f>soli3grenz(K2321,$A$3,Param!$J$9,Param!$J$10,Param!$J$11)*100</f>
        <v>5.5</v>
      </c>
      <c r="Y2321" s="13">
        <f t="shared" si="871"/>
        <v>86841</v>
      </c>
      <c r="Z2321" s="3">
        <f t="shared" si="885"/>
        <v>37.577239290350498</v>
      </c>
      <c r="AA2321" s="13">
        <f t="shared" si="872"/>
        <v>42</v>
      </c>
      <c r="AB2321" s="13">
        <f t="shared" si="873"/>
        <v>-5708.8699999999953</v>
      </c>
      <c r="AC2321" s="13">
        <f t="shared" si="874"/>
        <v>-2.4703028991778453</v>
      </c>
      <c r="AD2321" s="13">
        <f t="shared" si="875"/>
        <v>-2.3099999999999952</v>
      </c>
      <c r="AE2321" s="3">
        <f t="shared" si="876"/>
        <v>0</v>
      </c>
      <c r="AF2321" s="13">
        <f t="shared" si="865"/>
        <v>5708.8699999999953</v>
      </c>
      <c r="AG2321" s="13">
        <f t="shared" si="886"/>
        <v>2.4703028991778453</v>
      </c>
      <c r="AH2321" s="13">
        <f t="shared" si="866"/>
        <v>2.4703028991778453</v>
      </c>
    </row>
    <row r="2322" spans="1:34" x14ac:dyDescent="0.2">
      <c r="A2322" s="8">
        <f t="shared" si="887"/>
        <v>231200</v>
      </c>
      <c r="B2322" s="9">
        <f t="shared" si="864"/>
        <v>231.2</v>
      </c>
      <c r="C2322" s="13">
        <f>tarifest3(A2322,$A$3,Param!$B$5,Param!$C$5,Param!$D$5,Param!$E$5,Param!$B$6,Param!$C$6,Param!$D$6,Param!$E$6)</f>
        <v>87767</v>
      </c>
      <c r="D2322" s="3">
        <f t="shared" si="877"/>
        <v>37.961505190311421</v>
      </c>
      <c r="E2322" s="3">
        <f>tarifest3grenz(A2322,$A$3,Param!$B$5,Param!$C$5,Param!$D$5,Param!$E$5,Param!$B$6,Param!$C$6,Param!$D$6,Param!$E$6)*100</f>
        <v>42</v>
      </c>
      <c r="F2322" s="13">
        <f>soli3(C2322,$A$3,Param!$J$4,Param!$J$5,Param!$J$6)</f>
        <v>4827.18</v>
      </c>
      <c r="G2322" s="3">
        <f>soli3grenz(C2322,$A$3,Param!$J$4,Param!$J$5,Param!$J$6)*100</f>
        <v>5.5</v>
      </c>
      <c r="H2322" s="13">
        <f t="shared" si="868"/>
        <v>92594.18</v>
      </c>
      <c r="I2322" s="3">
        <f t="shared" si="867"/>
        <v>40.049385813148788</v>
      </c>
      <c r="J2322" s="13">
        <f t="shared" si="869"/>
        <v>44.309999999999995</v>
      </c>
      <c r="K2322" s="13">
        <f>tarifest3(A2322,$A$3,Param!$B$10,Param!$C$10,Param!$D$10,Param!$E$10,Param!$B$11,Param!$C$11,Param!$D$11,Param!$E$11)</f>
        <v>92113</v>
      </c>
      <c r="L2322" s="3">
        <f t="shared" si="878"/>
        <v>39.841262975778548</v>
      </c>
      <c r="M2322" s="3">
        <f>tarifest3grenz(A2322,$A$3,Param!$B$10,Param!$C$10,Param!$D$10,Param!$E$10,Param!$B$11,Param!$C$11,Param!$D$11,Param!$E$11)*100</f>
        <v>42</v>
      </c>
      <c r="N2322" s="3">
        <f t="shared" si="879"/>
        <v>77713</v>
      </c>
      <c r="O2322" s="3">
        <f t="shared" si="880"/>
        <v>33.612889273356402</v>
      </c>
      <c r="P2322" s="13">
        <f t="shared" si="870"/>
        <v>161840</v>
      </c>
      <c r="Q2322" s="13">
        <f t="shared" si="881"/>
        <v>0</v>
      </c>
      <c r="R2322" s="13">
        <f>tarifest3(A2322-$K$3,$A$3,Param!$B$10,Param!$C$10,Param!$D$10,Param!$E$10,Param!$B$11,Param!$C$11,Param!$D$11,Param!$E$11)</f>
        <v>83473</v>
      </c>
      <c r="S2322" s="3">
        <f t="shared" si="882"/>
        <v>36.104238754325259</v>
      </c>
      <c r="T2322" s="3">
        <f>IF(A2322&lt;$K$3,$K$2,tarifest3grenz(A2322-$K$3,$A$3,Param!$B$10,Param!$C$10,Param!$D$10,Param!$E$10,Param!$B$11,Param!$C$11,Param!$D$11,Param!$E$11))*100</f>
        <v>42</v>
      </c>
      <c r="U2322" s="3">
        <f>MAX(K2322-tarifest3($K$3,$A$3,Param!$B$10,Param!$C$10,Param!$D$10,Param!$E$10,Param!$B$11,Param!$C$11,Param!$D$11,Param!$E$11),0)</f>
        <v>86883</v>
      </c>
      <c r="V2322" s="3">
        <f t="shared" si="883"/>
        <v>37.57915224913495</v>
      </c>
      <c r="W2322" s="3">
        <f t="shared" si="884"/>
        <v>42</v>
      </c>
      <c r="X2322" s="3">
        <f>soli3grenz(K2322,$A$3,Param!$J$9,Param!$J$10,Param!$J$11)*100</f>
        <v>5.5</v>
      </c>
      <c r="Y2322" s="13">
        <f t="shared" si="871"/>
        <v>86883</v>
      </c>
      <c r="Z2322" s="3">
        <f t="shared" si="885"/>
        <v>37.57915224913495</v>
      </c>
      <c r="AA2322" s="13">
        <f t="shared" si="872"/>
        <v>42</v>
      </c>
      <c r="AB2322" s="13">
        <f t="shared" si="873"/>
        <v>-5711.179999999993</v>
      </c>
      <c r="AC2322" s="13">
        <f t="shared" si="874"/>
        <v>-2.4702335640138386</v>
      </c>
      <c r="AD2322" s="13">
        <f t="shared" si="875"/>
        <v>-2.3099999999999952</v>
      </c>
      <c r="AE2322" s="3">
        <f t="shared" si="876"/>
        <v>0</v>
      </c>
      <c r="AF2322" s="13">
        <f t="shared" si="865"/>
        <v>5711.179999999993</v>
      </c>
      <c r="AG2322" s="13">
        <f t="shared" si="886"/>
        <v>2.4702335640138386</v>
      </c>
      <c r="AH2322" s="13">
        <f t="shared" si="866"/>
        <v>2.4702335640138386</v>
      </c>
    </row>
    <row r="2323" spans="1:34" x14ac:dyDescent="0.2">
      <c r="A2323" s="8">
        <f t="shared" si="887"/>
        <v>231300</v>
      </c>
      <c r="B2323" s="9">
        <f t="shared" si="864"/>
        <v>231.3</v>
      </c>
      <c r="C2323" s="13">
        <f>tarifest3(A2323,$A$3,Param!$B$5,Param!$C$5,Param!$D$5,Param!$E$5,Param!$B$6,Param!$C$6,Param!$D$6,Param!$E$6)</f>
        <v>87809</v>
      </c>
      <c r="D2323" s="3">
        <f t="shared" si="877"/>
        <v>37.963251188932126</v>
      </c>
      <c r="E2323" s="3">
        <f>tarifest3grenz(A2323,$A$3,Param!$B$5,Param!$C$5,Param!$D$5,Param!$E$5,Param!$B$6,Param!$C$6,Param!$D$6,Param!$E$6)*100</f>
        <v>42</v>
      </c>
      <c r="F2323" s="13">
        <f>soli3(C2323,$A$3,Param!$J$4,Param!$J$5,Param!$J$6)</f>
        <v>4829.49</v>
      </c>
      <c r="G2323" s="3">
        <f>soli3grenz(C2323,$A$3,Param!$J$4,Param!$J$5,Param!$J$6)*100</f>
        <v>5.5</v>
      </c>
      <c r="H2323" s="13">
        <f t="shared" si="868"/>
        <v>92638.49</v>
      </c>
      <c r="I2323" s="3">
        <f t="shared" si="867"/>
        <v>40.05122784262862</v>
      </c>
      <c r="J2323" s="13">
        <f t="shared" si="869"/>
        <v>44.309999999999995</v>
      </c>
      <c r="K2323" s="13">
        <f>tarifest3(A2323,$A$3,Param!$B$10,Param!$C$10,Param!$D$10,Param!$E$10,Param!$B$11,Param!$C$11,Param!$D$11,Param!$E$11)</f>
        <v>92155</v>
      </c>
      <c r="L2323" s="3">
        <f t="shared" si="878"/>
        <v>39.842196281884995</v>
      </c>
      <c r="M2323" s="3">
        <f>tarifest3grenz(A2323,$A$3,Param!$B$10,Param!$C$10,Param!$D$10,Param!$E$10,Param!$B$11,Param!$C$11,Param!$D$11,Param!$E$11)*100</f>
        <v>42</v>
      </c>
      <c r="N2323" s="3">
        <f t="shared" si="879"/>
        <v>77755</v>
      </c>
      <c r="O2323" s="3">
        <f t="shared" si="880"/>
        <v>33.616515348032863</v>
      </c>
      <c r="P2323" s="13">
        <f t="shared" si="870"/>
        <v>161910</v>
      </c>
      <c r="Q2323" s="13">
        <f t="shared" si="881"/>
        <v>0</v>
      </c>
      <c r="R2323" s="13">
        <f>tarifest3(A2323-$K$3,$A$3,Param!$B$10,Param!$C$10,Param!$D$10,Param!$E$10,Param!$B$11,Param!$C$11,Param!$D$11,Param!$E$11)</f>
        <v>83515</v>
      </c>
      <c r="S2323" s="3">
        <f t="shared" si="882"/>
        <v>36.10678772157371</v>
      </c>
      <c r="T2323" s="3">
        <f>IF(A2323&lt;$K$3,$K$2,tarifest3grenz(A2323-$K$3,$A$3,Param!$B$10,Param!$C$10,Param!$D$10,Param!$E$10,Param!$B$11,Param!$C$11,Param!$D$11,Param!$E$11))*100</f>
        <v>42</v>
      </c>
      <c r="U2323" s="3">
        <f>MAX(K2323-tarifest3($K$3,$A$3,Param!$B$10,Param!$C$10,Param!$D$10,Param!$E$10,Param!$B$11,Param!$C$11,Param!$D$11,Param!$E$11),0)</f>
        <v>86925</v>
      </c>
      <c r="V2323" s="3">
        <f t="shared" si="883"/>
        <v>37.581063553826198</v>
      </c>
      <c r="W2323" s="3">
        <f t="shared" si="884"/>
        <v>42</v>
      </c>
      <c r="X2323" s="3">
        <f>soli3grenz(K2323,$A$3,Param!$J$9,Param!$J$10,Param!$J$11)*100</f>
        <v>5.5</v>
      </c>
      <c r="Y2323" s="13">
        <f t="shared" si="871"/>
        <v>86925</v>
      </c>
      <c r="Z2323" s="3">
        <f t="shared" si="885"/>
        <v>37.581063553826198</v>
      </c>
      <c r="AA2323" s="13">
        <f t="shared" si="872"/>
        <v>42</v>
      </c>
      <c r="AB2323" s="13">
        <f t="shared" si="873"/>
        <v>-5713.4900000000052</v>
      </c>
      <c r="AC2323" s="13">
        <f t="shared" si="874"/>
        <v>-2.4701642888024224</v>
      </c>
      <c r="AD2323" s="13">
        <f t="shared" si="875"/>
        <v>-2.3099999999999952</v>
      </c>
      <c r="AE2323" s="3">
        <f t="shared" si="876"/>
        <v>0</v>
      </c>
      <c r="AF2323" s="13">
        <f t="shared" si="865"/>
        <v>5713.4900000000052</v>
      </c>
      <c r="AG2323" s="13">
        <f t="shared" si="886"/>
        <v>2.4701642888024224</v>
      </c>
      <c r="AH2323" s="13">
        <f t="shared" si="866"/>
        <v>2.4701642888024224</v>
      </c>
    </row>
    <row r="2324" spans="1:34" x14ac:dyDescent="0.2">
      <c r="A2324" s="8">
        <f t="shared" si="887"/>
        <v>231400</v>
      </c>
      <c r="B2324" s="9">
        <f t="shared" si="864"/>
        <v>231.4</v>
      </c>
      <c r="C2324" s="13">
        <f>tarifest3(A2324,$A$3,Param!$B$5,Param!$C$5,Param!$D$5,Param!$E$5,Param!$B$6,Param!$C$6,Param!$D$6,Param!$E$6)</f>
        <v>87851</v>
      </c>
      <c r="D2324" s="3">
        <f t="shared" si="877"/>
        <v>37.964995678478822</v>
      </c>
      <c r="E2324" s="3">
        <f>tarifest3grenz(A2324,$A$3,Param!$B$5,Param!$C$5,Param!$D$5,Param!$E$5,Param!$B$6,Param!$C$6,Param!$D$6,Param!$E$6)*100</f>
        <v>42</v>
      </c>
      <c r="F2324" s="13">
        <f>soli3(C2324,$A$3,Param!$J$4,Param!$J$5,Param!$J$6)</f>
        <v>4831.8</v>
      </c>
      <c r="G2324" s="3">
        <f>soli3grenz(C2324,$A$3,Param!$J$4,Param!$J$5,Param!$J$6)*100</f>
        <v>5.5</v>
      </c>
      <c r="H2324" s="13">
        <f t="shared" si="868"/>
        <v>92682.8</v>
      </c>
      <c r="I2324" s="3">
        <f t="shared" si="867"/>
        <v>40.053068280034573</v>
      </c>
      <c r="J2324" s="13">
        <f t="shared" si="869"/>
        <v>44.309999999999995</v>
      </c>
      <c r="K2324" s="13">
        <f>tarifest3(A2324,$A$3,Param!$B$10,Param!$C$10,Param!$D$10,Param!$E$10,Param!$B$11,Param!$C$11,Param!$D$11,Param!$E$11)</f>
        <v>92197</v>
      </c>
      <c r="L2324" s="3">
        <f t="shared" si="878"/>
        <v>39.843128781331025</v>
      </c>
      <c r="M2324" s="3">
        <f>tarifest3grenz(A2324,$A$3,Param!$B$10,Param!$C$10,Param!$D$10,Param!$E$10,Param!$B$11,Param!$C$11,Param!$D$11,Param!$E$11)*100</f>
        <v>42</v>
      </c>
      <c r="N2324" s="3">
        <f t="shared" si="879"/>
        <v>77797</v>
      </c>
      <c r="O2324" s="3">
        <f t="shared" si="880"/>
        <v>33.620138288677616</v>
      </c>
      <c r="P2324" s="13">
        <f t="shared" si="870"/>
        <v>161980</v>
      </c>
      <c r="Q2324" s="13">
        <f t="shared" si="881"/>
        <v>0</v>
      </c>
      <c r="R2324" s="13">
        <f>tarifest3(A2324-$K$3,$A$3,Param!$B$10,Param!$C$10,Param!$D$10,Param!$E$10,Param!$B$11,Param!$C$11,Param!$D$11,Param!$E$11)</f>
        <v>83557</v>
      </c>
      <c r="S2324" s="3">
        <f t="shared" si="882"/>
        <v>36.109334485738984</v>
      </c>
      <c r="T2324" s="3">
        <f>IF(A2324&lt;$K$3,$K$2,tarifest3grenz(A2324-$K$3,$A$3,Param!$B$10,Param!$C$10,Param!$D$10,Param!$E$10,Param!$B$11,Param!$C$11,Param!$D$11,Param!$E$11))*100</f>
        <v>42</v>
      </c>
      <c r="U2324" s="3">
        <f>MAX(K2324-tarifest3($K$3,$A$3,Param!$B$10,Param!$C$10,Param!$D$10,Param!$E$10,Param!$B$11,Param!$C$11,Param!$D$11,Param!$E$11),0)</f>
        <v>86967</v>
      </c>
      <c r="V2324" s="3">
        <f t="shared" si="883"/>
        <v>37.58297320656871</v>
      </c>
      <c r="W2324" s="3">
        <f t="shared" si="884"/>
        <v>42</v>
      </c>
      <c r="X2324" s="3">
        <f>soli3grenz(K2324,$A$3,Param!$J$9,Param!$J$10,Param!$J$11)*100</f>
        <v>5.5</v>
      </c>
      <c r="Y2324" s="13">
        <f t="shared" si="871"/>
        <v>86967</v>
      </c>
      <c r="Z2324" s="3">
        <f t="shared" si="885"/>
        <v>37.58297320656871</v>
      </c>
      <c r="AA2324" s="13">
        <f t="shared" si="872"/>
        <v>42</v>
      </c>
      <c r="AB2324" s="13">
        <f t="shared" si="873"/>
        <v>-5715.8000000000029</v>
      </c>
      <c r="AC2324" s="13">
        <f t="shared" si="874"/>
        <v>-2.4700950734658633</v>
      </c>
      <c r="AD2324" s="13">
        <f t="shared" si="875"/>
        <v>-2.3099999999999952</v>
      </c>
      <c r="AE2324" s="3">
        <f t="shared" si="876"/>
        <v>0</v>
      </c>
      <c r="AF2324" s="13">
        <f t="shared" si="865"/>
        <v>5715.8000000000029</v>
      </c>
      <c r="AG2324" s="13">
        <f t="shared" si="886"/>
        <v>2.4700950734658633</v>
      </c>
      <c r="AH2324" s="13">
        <f t="shared" si="866"/>
        <v>2.4700950734658633</v>
      </c>
    </row>
    <row r="2325" spans="1:34" x14ac:dyDescent="0.2">
      <c r="A2325" s="8">
        <f t="shared" si="887"/>
        <v>231500</v>
      </c>
      <c r="B2325" s="9">
        <f t="shared" si="864"/>
        <v>231.5</v>
      </c>
      <c r="C2325" s="13">
        <f>tarifest3(A2325,$A$3,Param!$B$5,Param!$C$5,Param!$D$5,Param!$E$5,Param!$B$6,Param!$C$6,Param!$D$6,Param!$E$6)</f>
        <v>87893</v>
      </c>
      <c r="D2325" s="3">
        <f t="shared" si="877"/>
        <v>37.966738660907126</v>
      </c>
      <c r="E2325" s="3">
        <f>tarifest3grenz(A2325,$A$3,Param!$B$5,Param!$C$5,Param!$D$5,Param!$E$5,Param!$B$6,Param!$C$6,Param!$D$6,Param!$E$6)*100</f>
        <v>42</v>
      </c>
      <c r="F2325" s="13">
        <f>soli3(C2325,$A$3,Param!$J$4,Param!$J$5,Param!$J$6)</f>
        <v>4834.1099999999997</v>
      </c>
      <c r="G2325" s="3">
        <f>soli3grenz(C2325,$A$3,Param!$J$4,Param!$J$5,Param!$J$6)*100</f>
        <v>5.5</v>
      </c>
      <c r="H2325" s="13">
        <f t="shared" si="868"/>
        <v>92727.11</v>
      </c>
      <c r="I2325" s="3">
        <f t="shared" si="867"/>
        <v>40.054907127429807</v>
      </c>
      <c r="J2325" s="13">
        <f t="shared" si="869"/>
        <v>44.309999999999995</v>
      </c>
      <c r="K2325" s="13">
        <f>tarifest3(A2325,$A$3,Param!$B$10,Param!$C$10,Param!$D$10,Param!$E$10,Param!$B$11,Param!$C$11,Param!$D$11,Param!$E$11)</f>
        <v>92239</v>
      </c>
      <c r="L2325" s="3">
        <f t="shared" si="878"/>
        <v>39.844060475161989</v>
      </c>
      <c r="M2325" s="3">
        <f>tarifest3grenz(A2325,$A$3,Param!$B$10,Param!$C$10,Param!$D$10,Param!$E$10,Param!$B$11,Param!$C$11,Param!$D$11,Param!$E$11)*100</f>
        <v>42</v>
      </c>
      <c r="N2325" s="3">
        <f t="shared" si="879"/>
        <v>77839</v>
      </c>
      <c r="O2325" s="3">
        <f t="shared" si="880"/>
        <v>33.623758099352052</v>
      </c>
      <c r="P2325" s="13">
        <f t="shared" si="870"/>
        <v>162050</v>
      </c>
      <c r="Q2325" s="13">
        <f t="shared" si="881"/>
        <v>0</v>
      </c>
      <c r="R2325" s="13">
        <f>tarifest3(A2325-$K$3,$A$3,Param!$B$10,Param!$C$10,Param!$D$10,Param!$E$10,Param!$B$11,Param!$C$11,Param!$D$11,Param!$E$11)</f>
        <v>83599</v>
      </c>
      <c r="S2325" s="3">
        <f t="shared" si="882"/>
        <v>36.111879049676027</v>
      </c>
      <c r="T2325" s="3">
        <f>IF(A2325&lt;$K$3,$K$2,tarifest3grenz(A2325-$K$3,$A$3,Param!$B$10,Param!$C$10,Param!$D$10,Param!$E$10,Param!$B$11,Param!$C$11,Param!$D$11,Param!$E$11))*100</f>
        <v>42</v>
      </c>
      <c r="U2325" s="3">
        <f>MAX(K2325-tarifest3($K$3,$A$3,Param!$B$10,Param!$C$10,Param!$D$10,Param!$E$10,Param!$B$11,Param!$C$11,Param!$D$11,Param!$E$11),0)</f>
        <v>87009</v>
      </c>
      <c r="V2325" s="3">
        <f t="shared" si="883"/>
        <v>37.584881209503237</v>
      </c>
      <c r="W2325" s="3">
        <f t="shared" si="884"/>
        <v>42</v>
      </c>
      <c r="X2325" s="3">
        <f>soli3grenz(K2325,$A$3,Param!$J$9,Param!$J$10,Param!$J$11)*100</f>
        <v>5.5</v>
      </c>
      <c r="Y2325" s="13">
        <f t="shared" si="871"/>
        <v>87009</v>
      </c>
      <c r="Z2325" s="3">
        <f t="shared" si="885"/>
        <v>37.584881209503237</v>
      </c>
      <c r="AA2325" s="13">
        <f t="shared" si="872"/>
        <v>42</v>
      </c>
      <c r="AB2325" s="13">
        <f t="shared" si="873"/>
        <v>-5718.1100000000006</v>
      </c>
      <c r="AC2325" s="13">
        <f t="shared" si="874"/>
        <v>-2.47002591792657</v>
      </c>
      <c r="AD2325" s="13">
        <f t="shared" si="875"/>
        <v>-2.3099999999999952</v>
      </c>
      <c r="AE2325" s="3">
        <f t="shared" si="876"/>
        <v>0</v>
      </c>
      <c r="AF2325" s="13">
        <f t="shared" si="865"/>
        <v>5718.1100000000006</v>
      </c>
      <c r="AG2325" s="13">
        <f t="shared" si="886"/>
        <v>2.47002591792657</v>
      </c>
      <c r="AH2325" s="13">
        <f t="shared" si="866"/>
        <v>2.47002591792657</v>
      </c>
    </row>
    <row r="2326" spans="1:34" x14ac:dyDescent="0.2">
      <c r="A2326" s="8">
        <f t="shared" si="887"/>
        <v>231600</v>
      </c>
      <c r="B2326" s="9">
        <f t="shared" si="864"/>
        <v>231.6</v>
      </c>
      <c r="C2326" s="13">
        <f>tarifest3(A2326,$A$3,Param!$B$5,Param!$C$5,Param!$D$5,Param!$E$5,Param!$B$6,Param!$C$6,Param!$D$6,Param!$E$6)</f>
        <v>87935</v>
      </c>
      <c r="D2326" s="3">
        <f t="shared" si="877"/>
        <v>37.968480138169255</v>
      </c>
      <c r="E2326" s="3">
        <f>tarifest3grenz(A2326,$A$3,Param!$B$5,Param!$C$5,Param!$D$5,Param!$E$5,Param!$B$6,Param!$C$6,Param!$D$6,Param!$E$6)*100</f>
        <v>42</v>
      </c>
      <c r="F2326" s="13">
        <f>soli3(C2326,$A$3,Param!$J$4,Param!$J$5,Param!$J$6)</f>
        <v>4836.42</v>
      </c>
      <c r="G2326" s="3">
        <f>soli3grenz(C2326,$A$3,Param!$J$4,Param!$J$5,Param!$J$6)*100</f>
        <v>5.5</v>
      </c>
      <c r="H2326" s="13">
        <f t="shared" si="868"/>
        <v>92771.42</v>
      </c>
      <c r="I2326" s="3">
        <f t="shared" si="867"/>
        <v>40.056744386873923</v>
      </c>
      <c r="J2326" s="13">
        <f t="shared" si="869"/>
        <v>44.309999999999995</v>
      </c>
      <c r="K2326" s="13">
        <f>tarifest3(A2326,$A$3,Param!$B$10,Param!$C$10,Param!$D$10,Param!$E$10,Param!$B$11,Param!$C$11,Param!$D$11,Param!$E$11)</f>
        <v>92281</v>
      </c>
      <c r="L2326" s="3">
        <f t="shared" si="878"/>
        <v>39.844991364421418</v>
      </c>
      <c r="M2326" s="3">
        <f>tarifest3grenz(A2326,$A$3,Param!$B$10,Param!$C$10,Param!$D$10,Param!$E$10,Param!$B$11,Param!$C$11,Param!$D$11,Param!$E$11)*100</f>
        <v>42</v>
      </c>
      <c r="N2326" s="3">
        <f t="shared" si="879"/>
        <v>77881</v>
      </c>
      <c r="O2326" s="3">
        <f t="shared" si="880"/>
        <v>33.627374784110536</v>
      </c>
      <c r="P2326" s="13">
        <f t="shared" si="870"/>
        <v>162120</v>
      </c>
      <c r="Q2326" s="13">
        <f t="shared" si="881"/>
        <v>0</v>
      </c>
      <c r="R2326" s="13">
        <f>tarifest3(A2326-$K$3,$A$3,Param!$B$10,Param!$C$10,Param!$D$10,Param!$E$10,Param!$B$11,Param!$C$11,Param!$D$11,Param!$E$11)</f>
        <v>83641</v>
      </c>
      <c r="S2326" s="3">
        <f t="shared" si="882"/>
        <v>36.11442141623489</v>
      </c>
      <c r="T2326" s="3">
        <f>IF(A2326&lt;$K$3,$K$2,tarifest3grenz(A2326-$K$3,$A$3,Param!$B$10,Param!$C$10,Param!$D$10,Param!$E$10,Param!$B$11,Param!$C$11,Param!$D$11,Param!$E$11))*100</f>
        <v>42</v>
      </c>
      <c r="U2326" s="3">
        <f>MAX(K2326-tarifest3($K$3,$A$3,Param!$B$10,Param!$C$10,Param!$D$10,Param!$E$10,Param!$B$11,Param!$C$11,Param!$D$11,Param!$E$11),0)</f>
        <v>87051</v>
      </c>
      <c r="V2326" s="3">
        <f t="shared" si="883"/>
        <v>37.586787564766837</v>
      </c>
      <c r="W2326" s="3">
        <f t="shared" si="884"/>
        <v>42</v>
      </c>
      <c r="X2326" s="3">
        <f>soli3grenz(K2326,$A$3,Param!$J$9,Param!$J$10,Param!$J$11)*100</f>
        <v>5.5</v>
      </c>
      <c r="Y2326" s="13">
        <f t="shared" si="871"/>
        <v>87051</v>
      </c>
      <c r="Z2326" s="3">
        <f t="shared" si="885"/>
        <v>37.586787564766837</v>
      </c>
      <c r="AA2326" s="13">
        <f t="shared" si="872"/>
        <v>42</v>
      </c>
      <c r="AB2326" s="13">
        <f t="shared" si="873"/>
        <v>-5720.4199999999983</v>
      </c>
      <c r="AC2326" s="13">
        <f t="shared" si="874"/>
        <v>-2.4699568221070862</v>
      </c>
      <c r="AD2326" s="13">
        <f t="shared" si="875"/>
        <v>-2.3099999999999952</v>
      </c>
      <c r="AE2326" s="3">
        <f t="shared" si="876"/>
        <v>0</v>
      </c>
      <c r="AF2326" s="13">
        <f t="shared" si="865"/>
        <v>5720.4199999999983</v>
      </c>
      <c r="AG2326" s="13">
        <f t="shared" si="886"/>
        <v>2.4699568221070862</v>
      </c>
      <c r="AH2326" s="13">
        <f t="shared" si="866"/>
        <v>2.4699568221070862</v>
      </c>
    </row>
    <row r="2327" spans="1:34" x14ac:dyDescent="0.2">
      <c r="A2327" s="8">
        <f t="shared" si="887"/>
        <v>231700</v>
      </c>
      <c r="B2327" s="9">
        <f t="shared" si="864"/>
        <v>231.7</v>
      </c>
      <c r="C2327" s="13">
        <f>tarifest3(A2327,$A$3,Param!$B$5,Param!$C$5,Param!$D$5,Param!$E$5,Param!$B$6,Param!$C$6,Param!$D$6,Param!$E$6)</f>
        <v>87977</v>
      </c>
      <c r="D2327" s="3">
        <f t="shared" si="877"/>
        <v>37.970220112214072</v>
      </c>
      <c r="E2327" s="3">
        <f>tarifest3grenz(A2327,$A$3,Param!$B$5,Param!$C$5,Param!$D$5,Param!$E$5,Param!$B$6,Param!$C$6,Param!$D$6,Param!$E$6)*100</f>
        <v>42</v>
      </c>
      <c r="F2327" s="13">
        <f>soli3(C2327,$A$3,Param!$J$4,Param!$J$5,Param!$J$6)</f>
        <v>4838.7299999999996</v>
      </c>
      <c r="G2327" s="3">
        <f>soli3grenz(C2327,$A$3,Param!$J$4,Param!$J$5,Param!$J$6)*100</f>
        <v>5.5</v>
      </c>
      <c r="H2327" s="13">
        <f t="shared" si="868"/>
        <v>92815.73</v>
      </c>
      <c r="I2327" s="3">
        <f t="shared" si="867"/>
        <v>40.058580060422962</v>
      </c>
      <c r="J2327" s="13">
        <f t="shared" si="869"/>
        <v>44.309999999999995</v>
      </c>
      <c r="K2327" s="13">
        <f>tarifest3(A2327,$A$3,Param!$B$10,Param!$C$10,Param!$D$10,Param!$E$10,Param!$B$11,Param!$C$11,Param!$D$11,Param!$E$11)</f>
        <v>92323</v>
      </c>
      <c r="L2327" s="3">
        <f t="shared" si="878"/>
        <v>39.845921450151053</v>
      </c>
      <c r="M2327" s="3">
        <f>tarifest3grenz(A2327,$A$3,Param!$B$10,Param!$C$10,Param!$D$10,Param!$E$10,Param!$B$11,Param!$C$11,Param!$D$11,Param!$E$11)*100</f>
        <v>42</v>
      </c>
      <c r="N2327" s="3">
        <f t="shared" si="879"/>
        <v>77923</v>
      </c>
      <c r="O2327" s="3">
        <f t="shared" si="880"/>
        <v>33.630988347000432</v>
      </c>
      <c r="P2327" s="13">
        <f t="shared" si="870"/>
        <v>162190</v>
      </c>
      <c r="Q2327" s="13">
        <f t="shared" si="881"/>
        <v>0</v>
      </c>
      <c r="R2327" s="13">
        <f>tarifest3(A2327-$K$3,$A$3,Param!$B$10,Param!$C$10,Param!$D$10,Param!$E$10,Param!$B$11,Param!$C$11,Param!$D$11,Param!$E$11)</f>
        <v>83683</v>
      </c>
      <c r="S2327" s="3">
        <f t="shared" si="882"/>
        <v>36.116961588260679</v>
      </c>
      <c r="T2327" s="3">
        <f>IF(A2327&lt;$K$3,$K$2,tarifest3grenz(A2327-$K$3,$A$3,Param!$B$10,Param!$C$10,Param!$D$10,Param!$E$10,Param!$B$11,Param!$C$11,Param!$D$11,Param!$E$11))*100</f>
        <v>42</v>
      </c>
      <c r="U2327" s="3">
        <f>MAX(K2327-tarifest3($K$3,$A$3,Param!$B$10,Param!$C$10,Param!$D$10,Param!$E$10,Param!$B$11,Param!$C$11,Param!$D$11,Param!$E$11),0)</f>
        <v>87093</v>
      </c>
      <c r="V2327" s="3">
        <f t="shared" si="883"/>
        <v>37.588692274492878</v>
      </c>
      <c r="W2327" s="3">
        <f t="shared" si="884"/>
        <v>42</v>
      </c>
      <c r="X2327" s="3">
        <f>soli3grenz(K2327,$A$3,Param!$J$9,Param!$J$10,Param!$J$11)*100</f>
        <v>5.5</v>
      </c>
      <c r="Y2327" s="13">
        <f t="shared" si="871"/>
        <v>87093</v>
      </c>
      <c r="Z2327" s="3">
        <f t="shared" si="885"/>
        <v>37.588692274492878</v>
      </c>
      <c r="AA2327" s="13">
        <f t="shared" si="872"/>
        <v>42</v>
      </c>
      <c r="AB2327" s="13">
        <f t="shared" si="873"/>
        <v>-5722.7299999999959</v>
      </c>
      <c r="AC2327" s="13">
        <f t="shared" si="874"/>
        <v>-2.4698877859300836</v>
      </c>
      <c r="AD2327" s="13">
        <f t="shared" si="875"/>
        <v>-2.3099999999999952</v>
      </c>
      <c r="AE2327" s="3">
        <f t="shared" si="876"/>
        <v>0</v>
      </c>
      <c r="AF2327" s="13">
        <f t="shared" si="865"/>
        <v>5722.7299999999959</v>
      </c>
      <c r="AG2327" s="13">
        <f t="shared" si="886"/>
        <v>2.4698877859300836</v>
      </c>
      <c r="AH2327" s="13">
        <f t="shared" si="866"/>
        <v>2.4698877859300836</v>
      </c>
    </row>
    <row r="2328" spans="1:34" x14ac:dyDescent="0.2">
      <c r="A2328" s="8">
        <f t="shared" si="887"/>
        <v>231800</v>
      </c>
      <c r="B2328" s="9">
        <f t="shared" si="864"/>
        <v>231.8</v>
      </c>
      <c r="C2328" s="13">
        <f>tarifest3(A2328,$A$3,Param!$B$5,Param!$C$5,Param!$D$5,Param!$E$5,Param!$B$6,Param!$C$6,Param!$D$6,Param!$E$6)</f>
        <v>88019</v>
      </c>
      <c r="D2328" s="3">
        <f t="shared" si="877"/>
        <v>37.971958584987057</v>
      </c>
      <c r="E2328" s="3">
        <f>tarifest3grenz(A2328,$A$3,Param!$B$5,Param!$C$5,Param!$D$5,Param!$E$5,Param!$B$6,Param!$C$6,Param!$D$6,Param!$E$6)*100</f>
        <v>42</v>
      </c>
      <c r="F2328" s="13">
        <f>soli3(C2328,$A$3,Param!$J$4,Param!$J$5,Param!$J$6)</f>
        <v>4841.04</v>
      </c>
      <c r="G2328" s="3">
        <f>soli3grenz(C2328,$A$3,Param!$J$4,Param!$J$5,Param!$J$6)*100</f>
        <v>5.5</v>
      </c>
      <c r="H2328" s="13">
        <f t="shared" si="868"/>
        <v>92860.04</v>
      </c>
      <c r="I2328" s="3">
        <f t="shared" si="867"/>
        <v>40.060414150129418</v>
      </c>
      <c r="J2328" s="13">
        <f t="shared" si="869"/>
        <v>44.309999999999995</v>
      </c>
      <c r="K2328" s="13">
        <f>tarifest3(A2328,$A$3,Param!$B$10,Param!$C$10,Param!$D$10,Param!$E$10,Param!$B$11,Param!$C$11,Param!$D$11,Param!$E$11)</f>
        <v>92365</v>
      </c>
      <c r="L2328" s="3">
        <f t="shared" si="878"/>
        <v>39.846850733390852</v>
      </c>
      <c r="M2328" s="3">
        <f>tarifest3grenz(A2328,$A$3,Param!$B$10,Param!$C$10,Param!$D$10,Param!$E$10,Param!$B$11,Param!$C$11,Param!$D$11,Param!$E$11)*100</f>
        <v>42</v>
      </c>
      <c r="N2328" s="3">
        <f t="shared" si="879"/>
        <v>77965</v>
      </c>
      <c r="O2328" s="3">
        <f t="shared" si="880"/>
        <v>33.634598792062121</v>
      </c>
      <c r="P2328" s="13">
        <f t="shared" si="870"/>
        <v>162260</v>
      </c>
      <c r="Q2328" s="13">
        <f t="shared" si="881"/>
        <v>0</v>
      </c>
      <c r="R2328" s="13">
        <f>tarifest3(A2328-$K$3,$A$3,Param!$B$10,Param!$C$10,Param!$D$10,Param!$E$10,Param!$B$11,Param!$C$11,Param!$D$11,Param!$E$11)</f>
        <v>83725</v>
      </c>
      <c r="S2328" s="3">
        <f t="shared" si="882"/>
        <v>36.119499568593618</v>
      </c>
      <c r="T2328" s="3">
        <f>IF(A2328&lt;$K$3,$K$2,tarifest3grenz(A2328-$K$3,$A$3,Param!$B$10,Param!$C$10,Param!$D$10,Param!$E$10,Param!$B$11,Param!$C$11,Param!$D$11,Param!$E$11))*100</f>
        <v>42</v>
      </c>
      <c r="U2328" s="3">
        <f>MAX(K2328-tarifest3($K$3,$A$3,Param!$B$10,Param!$C$10,Param!$D$10,Param!$E$10,Param!$B$11,Param!$C$11,Param!$D$11,Param!$E$11),0)</f>
        <v>87135</v>
      </c>
      <c r="V2328" s="3">
        <f t="shared" si="883"/>
        <v>37.590595340811042</v>
      </c>
      <c r="W2328" s="3">
        <f t="shared" si="884"/>
        <v>42</v>
      </c>
      <c r="X2328" s="3">
        <f>soli3grenz(K2328,$A$3,Param!$J$9,Param!$J$10,Param!$J$11)*100</f>
        <v>5.5</v>
      </c>
      <c r="Y2328" s="13">
        <f t="shared" si="871"/>
        <v>87135</v>
      </c>
      <c r="Z2328" s="3">
        <f t="shared" si="885"/>
        <v>37.590595340811042</v>
      </c>
      <c r="AA2328" s="13">
        <f t="shared" si="872"/>
        <v>42</v>
      </c>
      <c r="AB2328" s="13">
        <f t="shared" si="873"/>
        <v>-5725.0399999999936</v>
      </c>
      <c r="AC2328" s="13">
        <f t="shared" si="874"/>
        <v>-2.4698188093183759</v>
      </c>
      <c r="AD2328" s="13">
        <f t="shared" si="875"/>
        <v>-2.3099999999999952</v>
      </c>
      <c r="AE2328" s="3">
        <f t="shared" si="876"/>
        <v>0</v>
      </c>
      <c r="AF2328" s="13">
        <f t="shared" si="865"/>
        <v>5725.0399999999936</v>
      </c>
      <c r="AG2328" s="13">
        <f t="shared" si="886"/>
        <v>2.4698188093183759</v>
      </c>
      <c r="AH2328" s="13">
        <f t="shared" si="866"/>
        <v>2.4698188093183759</v>
      </c>
    </row>
    <row r="2329" spans="1:34" x14ac:dyDescent="0.2">
      <c r="A2329" s="8">
        <f t="shared" si="887"/>
        <v>231900</v>
      </c>
      <c r="B2329" s="9">
        <f t="shared" si="864"/>
        <v>231.9</v>
      </c>
      <c r="C2329" s="13">
        <f>tarifest3(A2329,$A$3,Param!$B$5,Param!$C$5,Param!$D$5,Param!$E$5,Param!$B$6,Param!$C$6,Param!$D$6,Param!$E$6)</f>
        <v>88061</v>
      </c>
      <c r="D2329" s="3">
        <f t="shared" si="877"/>
        <v>37.973695558430357</v>
      </c>
      <c r="E2329" s="3">
        <f>tarifest3grenz(A2329,$A$3,Param!$B$5,Param!$C$5,Param!$D$5,Param!$E$5,Param!$B$6,Param!$C$6,Param!$D$6,Param!$E$6)*100</f>
        <v>42</v>
      </c>
      <c r="F2329" s="13">
        <f>soli3(C2329,$A$3,Param!$J$4,Param!$J$5,Param!$J$6)</f>
        <v>4843.3500000000004</v>
      </c>
      <c r="G2329" s="3">
        <f>soli3grenz(C2329,$A$3,Param!$J$4,Param!$J$5,Param!$J$6)*100</f>
        <v>5.5</v>
      </c>
      <c r="H2329" s="13">
        <f t="shared" si="868"/>
        <v>92904.35</v>
      </c>
      <c r="I2329" s="3">
        <f t="shared" si="867"/>
        <v>40.062246658042262</v>
      </c>
      <c r="J2329" s="13">
        <f t="shared" si="869"/>
        <v>44.309999999999995</v>
      </c>
      <c r="K2329" s="13">
        <f>tarifest3(A2329,$A$3,Param!$B$10,Param!$C$10,Param!$D$10,Param!$E$10,Param!$B$11,Param!$C$11,Param!$D$11,Param!$E$11)</f>
        <v>92407</v>
      </c>
      <c r="L2329" s="3">
        <f t="shared" si="878"/>
        <v>39.84777921517896</v>
      </c>
      <c r="M2329" s="3">
        <f>tarifest3grenz(A2329,$A$3,Param!$B$10,Param!$C$10,Param!$D$10,Param!$E$10,Param!$B$11,Param!$C$11,Param!$D$11,Param!$E$11)*100</f>
        <v>42</v>
      </c>
      <c r="N2329" s="3">
        <f t="shared" si="879"/>
        <v>78007</v>
      </c>
      <c r="O2329" s="3">
        <f t="shared" si="880"/>
        <v>33.63820612332902</v>
      </c>
      <c r="P2329" s="13">
        <f t="shared" si="870"/>
        <v>162330</v>
      </c>
      <c r="Q2329" s="13">
        <f t="shared" si="881"/>
        <v>0</v>
      </c>
      <c r="R2329" s="13">
        <f>tarifest3(A2329-$K$3,$A$3,Param!$B$10,Param!$C$10,Param!$D$10,Param!$E$10,Param!$B$11,Param!$C$11,Param!$D$11,Param!$E$11)</f>
        <v>83767</v>
      </c>
      <c r="S2329" s="3">
        <f t="shared" si="882"/>
        <v>36.122035360068992</v>
      </c>
      <c r="T2329" s="3">
        <f>IF(A2329&lt;$K$3,$K$2,tarifest3grenz(A2329-$K$3,$A$3,Param!$B$10,Param!$C$10,Param!$D$10,Param!$E$10,Param!$B$11,Param!$C$11,Param!$D$11,Param!$E$11))*100</f>
        <v>42</v>
      </c>
      <c r="U2329" s="3">
        <f>MAX(K2329-tarifest3($K$3,$A$3,Param!$B$10,Param!$C$10,Param!$D$10,Param!$E$10,Param!$B$11,Param!$C$11,Param!$D$11,Param!$E$11),0)</f>
        <v>87177</v>
      </c>
      <c r="V2329" s="3">
        <f t="shared" si="883"/>
        <v>37.592496765847351</v>
      </c>
      <c r="W2329" s="3">
        <f t="shared" si="884"/>
        <v>42</v>
      </c>
      <c r="X2329" s="3">
        <f>soli3grenz(K2329,$A$3,Param!$J$9,Param!$J$10,Param!$J$11)*100</f>
        <v>5.5</v>
      </c>
      <c r="Y2329" s="13">
        <f t="shared" si="871"/>
        <v>87177</v>
      </c>
      <c r="Z2329" s="3">
        <f t="shared" si="885"/>
        <v>37.592496765847351</v>
      </c>
      <c r="AA2329" s="13">
        <f t="shared" si="872"/>
        <v>42</v>
      </c>
      <c r="AB2329" s="13">
        <f t="shared" si="873"/>
        <v>-5727.3500000000058</v>
      </c>
      <c r="AC2329" s="13">
        <f t="shared" si="874"/>
        <v>-2.4697498921949119</v>
      </c>
      <c r="AD2329" s="13">
        <f t="shared" si="875"/>
        <v>-2.3099999999999952</v>
      </c>
      <c r="AE2329" s="3">
        <f t="shared" si="876"/>
        <v>0</v>
      </c>
      <c r="AF2329" s="13">
        <f t="shared" si="865"/>
        <v>5727.3500000000058</v>
      </c>
      <c r="AG2329" s="13">
        <f t="shared" si="886"/>
        <v>2.4697498921949119</v>
      </c>
      <c r="AH2329" s="13">
        <f t="shared" si="866"/>
        <v>2.4697498921949119</v>
      </c>
    </row>
    <row r="2330" spans="1:34" x14ac:dyDescent="0.2">
      <c r="A2330" s="8">
        <f t="shared" si="887"/>
        <v>232000</v>
      </c>
      <c r="B2330" s="9">
        <f t="shared" si="864"/>
        <v>232</v>
      </c>
      <c r="C2330" s="13">
        <f>tarifest3(A2330,$A$3,Param!$B$5,Param!$C$5,Param!$D$5,Param!$E$5,Param!$B$6,Param!$C$6,Param!$D$6,Param!$E$6)</f>
        <v>88103</v>
      </c>
      <c r="D2330" s="3">
        <f t="shared" si="877"/>
        <v>37.97543103448276</v>
      </c>
      <c r="E2330" s="3">
        <f>tarifest3grenz(A2330,$A$3,Param!$B$5,Param!$C$5,Param!$D$5,Param!$E$5,Param!$B$6,Param!$C$6,Param!$D$6,Param!$E$6)*100</f>
        <v>42</v>
      </c>
      <c r="F2330" s="13">
        <f>soli3(C2330,$A$3,Param!$J$4,Param!$J$5,Param!$J$6)</f>
        <v>4845.66</v>
      </c>
      <c r="G2330" s="3">
        <f>soli3grenz(C2330,$A$3,Param!$J$4,Param!$J$5,Param!$J$6)*100</f>
        <v>5.5</v>
      </c>
      <c r="H2330" s="13">
        <f t="shared" si="868"/>
        <v>92948.66</v>
      </c>
      <c r="I2330" s="3">
        <f t="shared" si="867"/>
        <v>40.064077586206899</v>
      </c>
      <c r="J2330" s="13">
        <f t="shared" si="869"/>
        <v>44.309999999999995</v>
      </c>
      <c r="K2330" s="13">
        <f>tarifest3(A2330,$A$3,Param!$B$10,Param!$C$10,Param!$D$10,Param!$E$10,Param!$B$11,Param!$C$11,Param!$D$11,Param!$E$11)</f>
        <v>92449</v>
      </c>
      <c r="L2330" s="3">
        <f t="shared" si="878"/>
        <v>39.848706896551725</v>
      </c>
      <c r="M2330" s="3">
        <f>tarifest3grenz(A2330,$A$3,Param!$B$10,Param!$C$10,Param!$D$10,Param!$E$10,Param!$B$11,Param!$C$11,Param!$D$11,Param!$E$11)*100</f>
        <v>42</v>
      </c>
      <c r="N2330" s="3">
        <f t="shared" si="879"/>
        <v>78049</v>
      </c>
      <c r="O2330" s="3">
        <f t="shared" si="880"/>
        <v>33.64181034482759</v>
      </c>
      <c r="P2330" s="13">
        <f t="shared" si="870"/>
        <v>162400</v>
      </c>
      <c r="Q2330" s="13">
        <f t="shared" si="881"/>
        <v>0</v>
      </c>
      <c r="R2330" s="13">
        <f>tarifest3(A2330-$K$3,$A$3,Param!$B$10,Param!$C$10,Param!$D$10,Param!$E$10,Param!$B$11,Param!$C$11,Param!$D$11,Param!$E$11)</f>
        <v>83809</v>
      </c>
      <c r="S2330" s="3">
        <f t="shared" si="882"/>
        <v>36.124568965517241</v>
      </c>
      <c r="T2330" s="3">
        <f>IF(A2330&lt;$K$3,$K$2,tarifest3grenz(A2330-$K$3,$A$3,Param!$B$10,Param!$C$10,Param!$D$10,Param!$E$10,Param!$B$11,Param!$C$11,Param!$D$11,Param!$E$11))*100</f>
        <v>42</v>
      </c>
      <c r="U2330" s="3">
        <f>MAX(K2330-tarifest3($K$3,$A$3,Param!$B$10,Param!$C$10,Param!$D$10,Param!$E$10,Param!$B$11,Param!$C$11,Param!$D$11,Param!$E$11),0)</f>
        <v>87219</v>
      </c>
      <c r="V2330" s="3">
        <f t="shared" si="883"/>
        <v>37.594396551724138</v>
      </c>
      <c r="W2330" s="3">
        <f t="shared" si="884"/>
        <v>42</v>
      </c>
      <c r="X2330" s="3">
        <f>soli3grenz(K2330,$A$3,Param!$J$9,Param!$J$10,Param!$J$11)*100</f>
        <v>5.5</v>
      </c>
      <c r="Y2330" s="13">
        <f t="shared" si="871"/>
        <v>87219</v>
      </c>
      <c r="Z2330" s="3">
        <f t="shared" si="885"/>
        <v>37.594396551724138</v>
      </c>
      <c r="AA2330" s="13">
        <f t="shared" si="872"/>
        <v>42</v>
      </c>
      <c r="AB2330" s="13">
        <f t="shared" si="873"/>
        <v>-5729.6600000000035</v>
      </c>
      <c r="AC2330" s="13">
        <f t="shared" si="874"/>
        <v>-2.4696810344827611</v>
      </c>
      <c r="AD2330" s="13">
        <f t="shared" si="875"/>
        <v>-2.3099999999999952</v>
      </c>
      <c r="AE2330" s="3">
        <f t="shared" si="876"/>
        <v>0</v>
      </c>
      <c r="AF2330" s="13">
        <f t="shared" si="865"/>
        <v>5729.6600000000035</v>
      </c>
      <c r="AG2330" s="13">
        <f t="shared" si="886"/>
        <v>2.4696810344827611</v>
      </c>
      <c r="AH2330" s="13">
        <f t="shared" si="866"/>
        <v>2.4696810344827611</v>
      </c>
    </row>
    <row r="2331" spans="1:34" x14ac:dyDescent="0.2">
      <c r="A2331" s="8">
        <f t="shared" si="887"/>
        <v>232100</v>
      </c>
      <c r="B2331" s="9">
        <f t="shared" si="864"/>
        <v>232.1</v>
      </c>
      <c r="C2331" s="13">
        <f>tarifest3(A2331,$A$3,Param!$B$5,Param!$C$5,Param!$D$5,Param!$E$5,Param!$B$6,Param!$C$6,Param!$D$6,Param!$E$6)</f>
        <v>88145</v>
      </c>
      <c r="D2331" s="3">
        <f t="shared" si="877"/>
        <v>37.977165015079706</v>
      </c>
      <c r="E2331" s="3">
        <f>tarifest3grenz(A2331,$A$3,Param!$B$5,Param!$C$5,Param!$D$5,Param!$E$5,Param!$B$6,Param!$C$6,Param!$D$6,Param!$E$6)*100</f>
        <v>42</v>
      </c>
      <c r="F2331" s="13">
        <f>soli3(C2331,$A$3,Param!$J$4,Param!$J$5,Param!$J$6)</f>
        <v>4847.97</v>
      </c>
      <c r="G2331" s="3">
        <f>soli3grenz(C2331,$A$3,Param!$J$4,Param!$J$5,Param!$J$6)*100</f>
        <v>5.5</v>
      </c>
      <c r="H2331" s="13">
        <f t="shared" si="868"/>
        <v>92992.97</v>
      </c>
      <c r="I2331" s="3">
        <f t="shared" si="867"/>
        <v>40.065906936665229</v>
      </c>
      <c r="J2331" s="13">
        <f t="shared" si="869"/>
        <v>44.309999999999995</v>
      </c>
      <c r="K2331" s="13">
        <f>tarifest3(A2331,$A$3,Param!$B$10,Param!$C$10,Param!$D$10,Param!$E$10,Param!$B$11,Param!$C$11,Param!$D$11,Param!$E$11)</f>
        <v>92491</v>
      </c>
      <c r="L2331" s="3">
        <f t="shared" si="878"/>
        <v>39.849633778543733</v>
      </c>
      <c r="M2331" s="3">
        <f>tarifest3grenz(A2331,$A$3,Param!$B$10,Param!$C$10,Param!$D$10,Param!$E$10,Param!$B$11,Param!$C$11,Param!$D$11,Param!$E$11)*100</f>
        <v>42</v>
      </c>
      <c r="N2331" s="3">
        <f t="shared" si="879"/>
        <v>78091</v>
      </c>
      <c r="O2331" s="3">
        <f t="shared" si="880"/>
        <v>33.645411460577336</v>
      </c>
      <c r="P2331" s="13">
        <f t="shared" si="870"/>
        <v>162470</v>
      </c>
      <c r="Q2331" s="13">
        <f t="shared" si="881"/>
        <v>0</v>
      </c>
      <c r="R2331" s="13">
        <f>tarifest3(A2331-$K$3,$A$3,Param!$B$10,Param!$C$10,Param!$D$10,Param!$E$10,Param!$B$11,Param!$C$11,Param!$D$11,Param!$E$11)</f>
        <v>83851</v>
      </c>
      <c r="S2331" s="3">
        <f t="shared" si="882"/>
        <v>36.127100387763896</v>
      </c>
      <c r="T2331" s="3">
        <f>IF(A2331&lt;$K$3,$K$2,tarifest3grenz(A2331-$K$3,$A$3,Param!$B$10,Param!$C$10,Param!$D$10,Param!$E$10,Param!$B$11,Param!$C$11,Param!$D$11,Param!$E$11))*100</f>
        <v>42</v>
      </c>
      <c r="U2331" s="3">
        <f>MAX(K2331-tarifest3($K$3,$A$3,Param!$B$10,Param!$C$10,Param!$D$10,Param!$E$10,Param!$B$11,Param!$C$11,Param!$D$11,Param!$E$11),0)</f>
        <v>87261</v>
      </c>
      <c r="V2331" s="3">
        <f t="shared" si="883"/>
        <v>37.596294700560101</v>
      </c>
      <c r="W2331" s="3">
        <f t="shared" si="884"/>
        <v>42</v>
      </c>
      <c r="X2331" s="3">
        <f>soli3grenz(K2331,$A$3,Param!$J$9,Param!$J$10,Param!$J$11)*100</f>
        <v>5.5</v>
      </c>
      <c r="Y2331" s="13">
        <f t="shared" si="871"/>
        <v>87261</v>
      </c>
      <c r="Z2331" s="3">
        <f t="shared" si="885"/>
        <v>37.596294700560101</v>
      </c>
      <c r="AA2331" s="13">
        <f t="shared" si="872"/>
        <v>42</v>
      </c>
      <c r="AB2331" s="13">
        <f t="shared" si="873"/>
        <v>-5731.9700000000012</v>
      </c>
      <c r="AC2331" s="13">
        <f t="shared" si="874"/>
        <v>-2.469612236105128</v>
      </c>
      <c r="AD2331" s="13">
        <f t="shared" si="875"/>
        <v>-2.3099999999999952</v>
      </c>
      <c r="AE2331" s="3">
        <f t="shared" si="876"/>
        <v>0</v>
      </c>
      <c r="AF2331" s="13">
        <f t="shared" si="865"/>
        <v>5731.9700000000012</v>
      </c>
      <c r="AG2331" s="13">
        <f t="shared" si="886"/>
        <v>2.469612236105128</v>
      </c>
      <c r="AH2331" s="13">
        <f t="shared" si="866"/>
        <v>2.469612236105128</v>
      </c>
    </row>
    <row r="2332" spans="1:34" x14ac:dyDescent="0.2">
      <c r="A2332" s="8">
        <f t="shared" si="887"/>
        <v>232200</v>
      </c>
      <c r="B2332" s="9">
        <f t="shared" si="864"/>
        <v>232.2</v>
      </c>
      <c r="C2332" s="13">
        <f>tarifest3(A2332,$A$3,Param!$B$5,Param!$C$5,Param!$D$5,Param!$E$5,Param!$B$6,Param!$C$6,Param!$D$6,Param!$E$6)</f>
        <v>88187</v>
      </c>
      <c r="D2332" s="3">
        <f t="shared" si="877"/>
        <v>37.978897502153316</v>
      </c>
      <c r="E2332" s="3">
        <f>tarifest3grenz(A2332,$A$3,Param!$B$5,Param!$C$5,Param!$D$5,Param!$E$5,Param!$B$6,Param!$C$6,Param!$D$6,Param!$E$6)*100</f>
        <v>42</v>
      </c>
      <c r="F2332" s="13">
        <f>soli3(C2332,$A$3,Param!$J$4,Param!$J$5,Param!$J$6)</f>
        <v>4850.28</v>
      </c>
      <c r="G2332" s="3">
        <f>soli3grenz(C2332,$A$3,Param!$J$4,Param!$J$5,Param!$J$6)*100</f>
        <v>5.5</v>
      </c>
      <c r="H2332" s="13">
        <f t="shared" si="868"/>
        <v>93037.28</v>
      </c>
      <c r="I2332" s="3">
        <f t="shared" si="867"/>
        <v>40.067734711455643</v>
      </c>
      <c r="J2332" s="13">
        <f t="shared" si="869"/>
        <v>44.309999999999995</v>
      </c>
      <c r="K2332" s="13">
        <f>tarifest3(A2332,$A$3,Param!$B$10,Param!$C$10,Param!$D$10,Param!$E$10,Param!$B$11,Param!$C$11,Param!$D$11,Param!$E$11)</f>
        <v>92533</v>
      </c>
      <c r="L2332" s="3">
        <f t="shared" si="878"/>
        <v>39.850559862187765</v>
      </c>
      <c r="M2332" s="3">
        <f>tarifest3grenz(A2332,$A$3,Param!$B$10,Param!$C$10,Param!$D$10,Param!$E$10,Param!$B$11,Param!$C$11,Param!$D$11,Param!$E$11)*100</f>
        <v>42</v>
      </c>
      <c r="N2332" s="3">
        <f t="shared" si="879"/>
        <v>78133</v>
      </c>
      <c r="O2332" s="3">
        <f t="shared" si="880"/>
        <v>33.649009474590869</v>
      </c>
      <c r="P2332" s="13">
        <f t="shared" si="870"/>
        <v>162540</v>
      </c>
      <c r="Q2332" s="13">
        <f t="shared" si="881"/>
        <v>0</v>
      </c>
      <c r="R2332" s="13">
        <f>tarifest3(A2332-$K$3,$A$3,Param!$B$10,Param!$C$10,Param!$D$10,Param!$E$10,Param!$B$11,Param!$C$11,Param!$D$11,Param!$E$11)</f>
        <v>83893</v>
      </c>
      <c r="S2332" s="3">
        <f t="shared" si="882"/>
        <v>36.129629629629626</v>
      </c>
      <c r="T2332" s="3">
        <f>IF(A2332&lt;$K$3,$K$2,tarifest3grenz(A2332-$K$3,$A$3,Param!$B$10,Param!$C$10,Param!$D$10,Param!$E$10,Param!$B$11,Param!$C$11,Param!$D$11,Param!$E$11))*100</f>
        <v>42</v>
      </c>
      <c r="U2332" s="3">
        <f>MAX(K2332-tarifest3($K$3,$A$3,Param!$B$10,Param!$C$10,Param!$D$10,Param!$E$10,Param!$B$11,Param!$C$11,Param!$D$11,Param!$E$11),0)</f>
        <v>87303</v>
      </c>
      <c r="V2332" s="3">
        <f t="shared" si="883"/>
        <v>37.598191214470283</v>
      </c>
      <c r="W2332" s="3">
        <f t="shared" si="884"/>
        <v>42</v>
      </c>
      <c r="X2332" s="3">
        <f>soli3grenz(K2332,$A$3,Param!$J$9,Param!$J$10,Param!$J$11)*100</f>
        <v>5.5</v>
      </c>
      <c r="Y2332" s="13">
        <f t="shared" si="871"/>
        <v>87303</v>
      </c>
      <c r="Z2332" s="3">
        <f t="shared" si="885"/>
        <v>37.598191214470283</v>
      </c>
      <c r="AA2332" s="13">
        <f t="shared" si="872"/>
        <v>42</v>
      </c>
      <c r="AB2332" s="13">
        <f t="shared" si="873"/>
        <v>-5734.2799999999988</v>
      </c>
      <c r="AC2332" s="13">
        <f t="shared" si="874"/>
        <v>-2.4695434969853594</v>
      </c>
      <c r="AD2332" s="13">
        <f t="shared" si="875"/>
        <v>-2.3099999999999952</v>
      </c>
      <c r="AE2332" s="3">
        <f t="shared" si="876"/>
        <v>0</v>
      </c>
      <c r="AF2332" s="13">
        <f t="shared" si="865"/>
        <v>5734.2799999999988</v>
      </c>
      <c r="AG2332" s="13">
        <f t="shared" si="886"/>
        <v>2.4695434969853594</v>
      </c>
      <c r="AH2332" s="13">
        <f t="shared" si="866"/>
        <v>2.4695434969853594</v>
      </c>
    </row>
    <row r="2333" spans="1:34" x14ac:dyDescent="0.2">
      <c r="A2333" s="8">
        <f t="shared" si="887"/>
        <v>232300</v>
      </c>
      <c r="B2333" s="9">
        <f t="shared" si="864"/>
        <v>232.3</v>
      </c>
      <c r="C2333" s="13">
        <f>tarifest3(A2333,$A$3,Param!$B$5,Param!$C$5,Param!$D$5,Param!$E$5,Param!$B$6,Param!$C$6,Param!$D$6,Param!$E$6)</f>
        <v>88229</v>
      </c>
      <c r="D2333" s="3">
        <f t="shared" si="877"/>
        <v>37.980628497632374</v>
      </c>
      <c r="E2333" s="3">
        <f>tarifest3grenz(A2333,$A$3,Param!$B$5,Param!$C$5,Param!$D$5,Param!$E$5,Param!$B$6,Param!$C$6,Param!$D$6,Param!$E$6)*100</f>
        <v>42</v>
      </c>
      <c r="F2333" s="13">
        <f>soli3(C2333,$A$3,Param!$J$4,Param!$J$5,Param!$J$6)</f>
        <v>4852.59</v>
      </c>
      <c r="G2333" s="3">
        <f>soli3grenz(C2333,$A$3,Param!$J$4,Param!$J$5,Param!$J$6)*100</f>
        <v>5.5</v>
      </c>
      <c r="H2333" s="13">
        <f t="shared" si="868"/>
        <v>93081.59</v>
      </c>
      <c r="I2333" s="3">
        <f t="shared" si="867"/>
        <v>40.069560912612999</v>
      </c>
      <c r="J2333" s="13">
        <f t="shared" si="869"/>
        <v>44.309999999999995</v>
      </c>
      <c r="K2333" s="13">
        <f>tarifest3(A2333,$A$3,Param!$B$10,Param!$C$10,Param!$D$10,Param!$E$10,Param!$B$11,Param!$C$11,Param!$D$11,Param!$E$11)</f>
        <v>92575</v>
      </c>
      <c r="L2333" s="3">
        <f t="shared" si="878"/>
        <v>39.851485148514854</v>
      </c>
      <c r="M2333" s="3">
        <f>tarifest3grenz(A2333,$A$3,Param!$B$10,Param!$C$10,Param!$D$10,Param!$E$10,Param!$B$11,Param!$C$11,Param!$D$11,Param!$E$11)*100</f>
        <v>42</v>
      </c>
      <c r="N2333" s="3">
        <f t="shared" si="879"/>
        <v>78175</v>
      </c>
      <c r="O2333" s="3">
        <f t="shared" si="880"/>
        <v>33.652604390873869</v>
      </c>
      <c r="P2333" s="13">
        <f t="shared" si="870"/>
        <v>162610</v>
      </c>
      <c r="Q2333" s="13">
        <f t="shared" si="881"/>
        <v>0</v>
      </c>
      <c r="R2333" s="13">
        <f>tarifest3(A2333-$K$3,$A$3,Param!$B$10,Param!$C$10,Param!$D$10,Param!$E$10,Param!$B$11,Param!$C$11,Param!$D$11,Param!$E$11)</f>
        <v>83935</v>
      </c>
      <c r="S2333" s="3">
        <f t="shared" si="882"/>
        <v>36.132156693930263</v>
      </c>
      <c r="T2333" s="3">
        <f>IF(A2333&lt;$K$3,$K$2,tarifest3grenz(A2333-$K$3,$A$3,Param!$B$10,Param!$C$10,Param!$D$10,Param!$E$10,Param!$B$11,Param!$C$11,Param!$D$11,Param!$E$11))*100</f>
        <v>42</v>
      </c>
      <c r="U2333" s="3">
        <f>MAX(K2333-tarifest3($K$3,$A$3,Param!$B$10,Param!$C$10,Param!$D$10,Param!$E$10,Param!$B$11,Param!$C$11,Param!$D$11,Param!$E$11),0)</f>
        <v>87345</v>
      </c>
      <c r="V2333" s="3">
        <f t="shared" si="883"/>
        <v>37.600086095566077</v>
      </c>
      <c r="W2333" s="3">
        <f t="shared" si="884"/>
        <v>42</v>
      </c>
      <c r="X2333" s="3">
        <f>soli3grenz(K2333,$A$3,Param!$J$9,Param!$J$10,Param!$J$11)*100</f>
        <v>5.5</v>
      </c>
      <c r="Y2333" s="13">
        <f t="shared" si="871"/>
        <v>87345</v>
      </c>
      <c r="Z2333" s="3">
        <f t="shared" si="885"/>
        <v>37.600086095566077</v>
      </c>
      <c r="AA2333" s="13">
        <f t="shared" si="872"/>
        <v>42</v>
      </c>
      <c r="AB2333" s="13">
        <f t="shared" si="873"/>
        <v>-5736.5899999999965</v>
      </c>
      <c r="AC2333" s="13">
        <f t="shared" si="874"/>
        <v>-2.4694748170469225</v>
      </c>
      <c r="AD2333" s="13">
        <f t="shared" si="875"/>
        <v>-2.3099999999999952</v>
      </c>
      <c r="AE2333" s="3">
        <f t="shared" si="876"/>
        <v>0</v>
      </c>
      <c r="AF2333" s="13">
        <f t="shared" si="865"/>
        <v>5736.5899999999965</v>
      </c>
      <c r="AG2333" s="13">
        <f t="shared" si="886"/>
        <v>2.4694748170469225</v>
      </c>
      <c r="AH2333" s="13">
        <f t="shared" si="866"/>
        <v>2.4694748170469225</v>
      </c>
    </row>
    <row r="2334" spans="1:34" x14ac:dyDescent="0.2">
      <c r="A2334" s="8">
        <f t="shared" si="887"/>
        <v>232400</v>
      </c>
      <c r="B2334" s="9">
        <f t="shared" si="864"/>
        <v>232.4</v>
      </c>
      <c r="C2334" s="13">
        <f>tarifest3(A2334,$A$3,Param!$B$5,Param!$C$5,Param!$D$5,Param!$E$5,Param!$B$6,Param!$C$6,Param!$D$6,Param!$E$6)</f>
        <v>88271</v>
      </c>
      <c r="D2334" s="3">
        <f t="shared" si="877"/>
        <v>37.982358003442343</v>
      </c>
      <c r="E2334" s="3">
        <f>tarifest3grenz(A2334,$A$3,Param!$B$5,Param!$C$5,Param!$D$5,Param!$E$5,Param!$B$6,Param!$C$6,Param!$D$6,Param!$E$6)*100</f>
        <v>42</v>
      </c>
      <c r="F2334" s="13">
        <f>soli3(C2334,$A$3,Param!$J$4,Param!$J$5,Param!$J$6)</f>
        <v>4854.8999999999996</v>
      </c>
      <c r="G2334" s="3">
        <f>soli3grenz(C2334,$A$3,Param!$J$4,Param!$J$5,Param!$J$6)*100</f>
        <v>5.5</v>
      </c>
      <c r="H2334" s="13">
        <f t="shared" si="868"/>
        <v>93125.9</v>
      </c>
      <c r="I2334" s="3">
        <f t="shared" si="867"/>
        <v>40.071385542168677</v>
      </c>
      <c r="J2334" s="13">
        <f t="shared" si="869"/>
        <v>44.309999999999995</v>
      </c>
      <c r="K2334" s="13">
        <f>tarifest3(A2334,$A$3,Param!$B$10,Param!$C$10,Param!$D$10,Param!$E$10,Param!$B$11,Param!$C$11,Param!$D$11,Param!$E$11)</f>
        <v>92617</v>
      </c>
      <c r="L2334" s="3">
        <f t="shared" si="878"/>
        <v>39.852409638554214</v>
      </c>
      <c r="M2334" s="3">
        <f>tarifest3grenz(A2334,$A$3,Param!$B$10,Param!$C$10,Param!$D$10,Param!$E$10,Param!$B$11,Param!$C$11,Param!$D$11,Param!$E$11)*100</f>
        <v>42</v>
      </c>
      <c r="N2334" s="3">
        <f t="shared" si="879"/>
        <v>78217</v>
      </c>
      <c r="O2334" s="3">
        <f t="shared" si="880"/>
        <v>33.656196213425126</v>
      </c>
      <c r="P2334" s="13">
        <f t="shared" si="870"/>
        <v>162680</v>
      </c>
      <c r="Q2334" s="13">
        <f t="shared" si="881"/>
        <v>0</v>
      </c>
      <c r="R2334" s="13">
        <f>tarifest3(A2334-$K$3,$A$3,Param!$B$10,Param!$C$10,Param!$D$10,Param!$E$10,Param!$B$11,Param!$C$11,Param!$D$11,Param!$E$11)</f>
        <v>83977</v>
      </c>
      <c r="S2334" s="3">
        <f t="shared" si="882"/>
        <v>36.134681583476763</v>
      </c>
      <c r="T2334" s="3">
        <f>IF(A2334&lt;$K$3,$K$2,tarifest3grenz(A2334-$K$3,$A$3,Param!$B$10,Param!$C$10,Param!$D$10,Param!$E$10,Param!$B$11,Param!$C$11,Param!$D$11,Param!$E$11))*100</f>
        <v>42</v>
      </c>
      <c r="U2334" s="3">
        <f>MAX(K2334-tarifest3($K$3,$A$3,Param!$B$10,Param!$C$10,Param!$D$10,Param!$E$10,Param!$B$11,Param!$C$11,Param!$D$11,Param!$E$11),0)</f>
        <v>87387</v>
      </c>
      <c r="V2334" s="3">
        <f t="shared" si="883"/>
        <v>37.60197934595525</v>
      </c>
      <c r="W2334" s="3">
        <f t="shared" si="884"/>
        <v>42</v>
      </c>
      <c r="X2334" s="3">
        <f>soli3grenz(K2334,$A$3,Param!$J$9,Param!$J$10,Param!$J$11)*100</f>
        <v>5.5</v>
      </c>
      <c r="Y2334" s="13">
        <f t="shared" si="871"/>
        <v>87387</v>
      </c>
      <c r="Z2334" s="3">
        <f t="shared" si="885"/>
        <v>37.60197934595525</v>
      </c>
      <c r="AA2334" s="13">
        <f t="shared" si="872"/>
        <v>42</v>
      </c>
      <c r="AB2334" s="13">
        <f t="shared" si="873"/>
        <v>-5738.8999999999942</v>
      </c>
      <c r="AC2334" s="13">
        <f t="shared" si="874"/>
        <v>-2.4694061962134271</v>
      </c>
      <c r="AD2334" s="13">
        <f t="shared" si="875"/>
        <v>-2.3099999999999952</v>
      </c>
      <c r="AE2334" s="3">
        <f t="shared" si="876"/>
        <v>0</v>
      </c>
      <c r="AF2334" s="13">
        <f t="shared" si="865"/>
        <v>5738.8999999999942</v>
      </c>
      <c r="AG2334" s="13">
        <f t="shared" si="886"/>
        <v>2.4694061962134271</v>
      </c>
      <c r="AH2334" s="13">
        <f t="shared" si="866"/>
        <v>2.4694061962134271</v>
      </c>
    </row>
    <row r="2335" spans="1:34" x14ac:dyDescent="0.2">
      <c r="A2335" s="8">
        <f t="shared" si="887"/>
        <v>232500</v>
      </c>
      <c r="B2335" s="9">
        <f t="shared" si="864"/>
        <v>232.5</v>
      </c>
      <c r="C2335" s="13">
        <f>tarifest3(A2335,$A$3,Param!$B$5,Param!$C$5,Param!$D$5,Param!$E$5,Param!$B$6,Param!$C$6,Param!$D$6,Param!$E$6)</f>
        <v>88313</v>
      </c>
      <c r="D2335" s="3">
        <f t="shared" si="877"/>
        <v>37.984086021505377</v>
      </c>
      <c r="E2335" s="3">
        <f>tarifest3grenz(A2335,$A$3,Param!$B$5,Param!$C$5,Param!$D$5,Param!$E$5,Param!$B$6,Param!$C$6,Param!$D$6,Param!$E$6)*100</f>
        <v>42</v>
      </c>
      <c r="F2335" s="13">
        <f>soli3(C2335,$A$3,Param!$J$4,Param!$J$5,Param!$J$6)</f>
        <v>4857.21</v>
      </c>
      <c r="G2335" s="3">
        <f>soli3grenz(C2335,$A$3,Param!$J$4,Param!$J$5,Param!$J$6)*100</f>
        <v>5.5</v>
      </c>
      <c r="H2335" s="13">
        <f t="shared" si="868"/>
        <v>93170.21</v>
      </c>
      <c r="I2335" s="3">
        <f t="shared" si="867"/>
        <v>40.073208602150537</v>
      </c>
      <c r="J2335" s="13">
        <f t="shared" si="869"/>
        <v>44.309999999999995</v>
      </c>
      <c r="K2335" s="13">
        <f>tarifest3(A2335,$A$3,Param!$B$10,Param!$C$10,Param!$D$10,Param!$E$10,Param!$B$11,Param!$C$11,Param!$D$11,Param!$E$11)</f>
        <v>92659</v>
      </c>
      <c r="L2335" s="3">
        <f t="shared" si="878"/>
        <v>39.853333333333332</v>
      </c>
      <c r="M2335" s="3">
        <f>tarifest3grenz(A2335,$A$3,Param!$B$10,Param!$C$10,Param!$D$10,Param!$E$10,Param!$B$11,Param!$C$11,Param!$D$11,Param!$E$11)*100</f>
        <v>42</v>
      </c>
      <c r="N2335" s="3">
        <f t="shared" si="879"/>
        <v>78259</v>
      </c>
      <c r="O2335" s="3">
        <f t="shared" si="880"/>
        <v>33.659784946236556</v>
      </c>
      <c r="P2335" s="13">
        <f t="shared" si="870"/>
        <v>162750</v>
      </c>
      <c r="Q2335" s="13">
        <f t="shared" si="881"/>
        <v>0</v>
      </c>
      <c r="R2335" s="13">
        <f>tarifest3(A2335-$K$3,$A$3,Param!$B$10,Param!$C$10,Param!$D$10,Param!$E$10,Param!$B$11,Param!$C$11,Param!$D$11,Param!$E$11)</f>
        <v>84019</v>
      </c>
      <c r="S2335" s="3">
        <f t="shared" si="882"/>
        <v>36.137204301075272</v>
      </c>
      <c r="T2335" s="3">
        <f>IF(A2335&lt;$K$3,$K$2,tarifest3grenz(A2335-$K$3,$A$3,Param!$B$10,Param!$C$10,Param!$D$10,Param!$E$10,Param!$B$11,Param!$C$11,Param!$D$11,Param!$E$11))*100</f>
        <v>42</v>
      </c>
      <c r="U2335" s="3">
        <f>MAX(K2335-tarifest3($K$3,$A$3,Param!$B$10,Param!$C$10,Param!$D$10,Param!$E$10,Param!$B$11,Param!$C$11,Param!$D$11,Param!$E$11),0)</f>
        <v>87429</v>
      </c>
      <c r="V2335" s="3">
        <f t="shared" si="883"/>
        <v>37.60387096774194</v>
      </c>
      <c r="W2335" s="3">
        <f t="shared" si="884"/>
        <v>42</v>
      </c>
      <c r="X2335" s="3">
        <f>soli3grenz(K2335,$A$3,Param!$J$9,Param!$J$10,Param!$J$11)*100</f>
        <v>5.5</v>
      </c>
      <c r="Y2335" s="13">
        <f t="shared" si="871"/>
        <v>87429</v>
      </c>
      <c r="Z2335" s="3">
        <f t="shared" si="885"/>
        <v>37.60387096774194</v>
      </c>
      <c r="AA2335" s="13">
        <f t="shared" si="872"/>
        <v>42</v>
      </c>
      <c r="AB2335" s="13">
        <f t="shared" si="873"/>
        <v>-5741.2100000000064</v>
      </c>
      <c r="AC2335" s="13">
        <f t="shared" si="874"/>
        <v>-2.4693376344085962</v>
      </c>
      <c r="AD2335" s="13">
        <f t="shared" si="875"/>
        <v>-2.3099999999999952</v>
      </c>
      <c r="AE2335" s="3">
        <f t="shared" si="876"/>
        <v>0</v>
      </c>
      <c r="AF2335" s="13">
        <f t="shared" si="865"/>
        <v>5741.2100000000064</v>
      </c>
      <c r="AG2335" s="13">
        <f t="shared" si="886"/>
        <v>2.4693376344085962</v>
      </c>
      <c r="AH2335" s="13">
        <f t="shared" si="866"/>
        <v>2.4693376344085962</v>
      </c>
    </row>
    <row r="2336" spans="1:34" x14ac:dyDescent="0.2">
      <c r="A2336" s="8">
        <f t="shared" si="887"/>
        <v>232600</v>
      </c>
      <c r="B2336" s="9">
        <f t="shared" si="864"/>
        <v>232.6</v>
      </c>
      <c r="C2336" s="13">
        <f>tarifest3(A2336,$A$3,Param!$B$5,Param!$C$5,Param!$D$5,Param!$E$5,Param!$B$6,Param!$C$6,Param!$D$6,Param!$E$6)</f>
        <v>88355</v>
      </c>
      <c r="D2336" s="3">
        <f t="shared" si="877"/>
        <v>37.985812553740331</v>
      </c>
      <c r="E2336" s="3">
        <f>tarifest3grenz(A2336,$A$3,Param!$B$5,Param!$C$5,Param!$D$5,Param!$E$5,Param!$B$6,Param!$C$6,Param!$D$6,Param!$E$6)*100</f>
        <v>42</v>
      </c>
      <c r="F2336" s="13">
        <f>soli3(C2336,$A$3,Param!$J$4,Param!$J$5,Param!$J$6)</f>
        <v>4859.5200000000004</v>
      </c>
      <c r="G2336" s="3">
        <f>soli3grenz(C2336,$A$3,Param!$J$4,Param!$J$5,Param!$J$6)*100</f>
        <v>5.5</v>
      </c>
      <c r="H2336" s="13">
        <f t="shared" si="868"/>
        <v>93214.52</v>
      </c>
      <c r="I2336" s="3">
        <f t="shared" si="867"/>
        <v>40.075030094582978</v>
      </c>
      <c r="J2336" s="13">
        <f t="shared" si="869"/>
        <v>44.309999999999995</v>
      </c>
      <c r="K2336" s="13">
        <f>tarifest3(A2336,$A$3,Param!$B$10,Param!$C$10,Param!$D$10,Param!$E$10,Param!$B$11,Param!$C$11,Param!$D$11,Param!$E$11)</f>
        <v>92701</v>
      </c>
      <c r="L2336" s="3">
        <f t="shared" si="878"/>
        <v>39.854256233877898</v>
      </c>
      <c r="M2336" s="3">
        <f>tarifest3grenz(A2336,$A$3,Param!$B$10,Param!$C$10,Param!$D$10,Param!$E$10,Param!$B$11,Param!$C$11,Param!$D$11,Param!$E$11)*100</f>
        <v>42</v>
      </c>
      <c r="N2336" s="3">
        <f t="shared" si="879"/>
        <v>78301</v>
      </c>
      <c r="O2336" s="3">
        <f t="shared" si="880"/>
        <v>33.663370593293209</v>
      </c>
      <c r="P2336" s="13">
        <f t="shared" si="870"/>
        <v>162820</v>
      </c>
      <c r="Q2336" s="13">
        <f t="shared" si="881"/>
        <v>0</v>
      </c>
      <c r="R2336" s="13">
        <f>tarifest3(A2336-$K$3,$A$3,Param!$B$10,Param!$C$10,Param!$D$10,Param!$E$10,Param!$B$11,Param!$C$11,Param!$D$11,Param!$E$11)</f>
        <v>84061</v>
      </c>
      <c r="S2336" s="3">
        <f t="shared" si="882"/>
        <v>36.139724849527084</v>
      </c>
      <c r="T2336" s="3">
        <f>IF(A2336&lt;$K$3,$K$2,tarifest3grenz(A2336-$K$3,$A$3,Param!$B$10,Param!$C$10,Param!$D$10,Param!$E$10,Param!$B$11,Param!$C$11,Param!$D$11,Param!$E$11))*100</f>
        <v>42</v>
      </c>
      <c r="U2336" s="3">
        <f>MAX(K2336-tarifest3($K$3,$A$3,Param!$B$10,Param!$C$10,Param!$D$10,Param!$E$10,Param!$B$11,Param!$C$11,Param!$D$11,Param!$E$11),0)</f>
        <v>87471</v>
      </c>
      <c r="V2336" s="3">
        <f t="shared" si="883"/>
        <v>37.605760963026654</v>
      </c>
      <c r="W2336" s="3">
        <f t="shared" si="884"/>
        <v>42</v>
      </c>
      <c r="X2336" s="3">
        <f>soli3grenz(K2336,$A$3,Param!$J$9,Param!$J$10,Param!$J$11)*100</f>
        <v>5.5</v>
      </c>
      <c r="Y2336" s="13">
        <f t="shared" si="871"/>
        <v>87471</v>
      </c>
      <c r="Z2336" s="3">
        <f t="shared" si="885"/>
        <v>37.605760963026654</v>
      </c>
      <c r="AA2336" s="13">
        <f t="shared" si="872"/>
        <v>42</v>
      </c>
      <c r="AB2336" s="13">
        <f t="shared" si="873"/>
        <v>-5743.5200000000041</v>
      </c>
      <c r="AC2336" s="13">
        <f t="shared" si="874"/>
        <v>-2.4692691315563238</v>
      </c>
      <c r="AD2336" s="13">
        <f t="shared" si="875"/>
        <v>-2.3099999999999952</v>
      </c>
      <c r="AE2336" s="3">
        <f t="shared" si="876"/>
        <v>0</v>
      </c>
      <c r="AF2336" s="13">
        <f t="shared" si="865"/>
        <v>5743.5200000000041</v>
      </c>
      <c r="AG2336" s="13">
        <f t="shared" si="886"/>
        <v>2.4692691315563238</v>
      </c>
      <c r="AH2336" s="13">
        <f t="shared" si="866"/>
        <v>2.4692691315563238</v>
      </c>
    </row>
    <row r="2337" spans="1:34" x14ac:dyDescent="0.2">
      <c r="A2337" s="8">
        <f t="shared" si="887"/>
        <v>232700</v>
      </c>
      <c r="B2337" s="9">
        <f t="shared" si="864"/>
        <v>232.7</v>
      </c>
      <c r="C2337" s="13">
        <f>tarifest3(A2337,$A$3,Param!$B$5,Param!$C$5,Param!$D$5,Param!$E$5,Param!$B$6,Param!$C$6,Param!$D$6,Param!$E$6)</f>
        <v>88397</v>
      </c>
      <c r="D2337" s="3">
        <f t="shared" si="877"/>
        <v>37.987537602062744</v>
      </c>
      <c r="E2337" s="3">
        <f>tarifest3grenz(A2337,$A$3,Param!$B$5,Param!$C$5,Param!$D$5,Param!$E$5,Param!$B$6,Param!$C$6,Param!$D$6,Param!$E$6)*100</f>
        <v>42</v>
      </c>
      <c r="F2337" s="13">
        <f>soli3(C2337,$A$3,Param!$J$4,Param!$J$5,Param!$J$6)</f>
        <v>4861.83</v>
      </c>
      <c r="G2337" s="3">
        <f>soli3grenz(C2337,$A$3,Param!$J$4,Param!$J$5,Param!$J$6)*100</f>
        <v>5.5</v>
      </c>
      <c r="H2337" s="13">
        <f t="shared" si="868"/>
        <v>93258.83</v>
      </c>
      <c r="I2337" s="3">
        <f t="shared" si="867"/>
        <v>40.076850021486891</v>
      </c>
      <c r="J2337" s="13">
        <f t="shared" si="869"/>
        <v>44.309999999999995</v>
      </c>
      <c r="K2337" s="13">
        <f>tarifest3(A2337,$A$3,Param!$B$10,Param!$C$10,Param!$D$10,Param!$E$10,Param!$B$11,Param!$C$11,Param!$D$11,Param!$E$11)</f>
        <v>92743</v>
      </c>
      <c r="L2337" s="3">
        <f t="shared" si="878"/>
        <v>39.855178341211861</v>
      </c>
      <c r="M2337" s="3">
        <f>tarifest3grenz(A2337,$A$3,Param!$B$10,Param!$C$10,Param!$D$10,Param!$E$10,Param!$B$11,Param!$C$11,Param!$D$11,Param!$E$11)*100</f>
        <v>42</v>
      </c>
      <c r="N2337" s="3">
        <f t="shared" si="879"/>
        <v>78343</v>
      </c>
      <c r="O2337" s="3">
        <f t="shared" si="880"/>
        <v>33.666953158573271</v>
      </c>
      <c r="P2337" s="13">
        <f t="shared" si="870"/>
        <v>162890</v>
      </c>
      <c r="Q2337" s="13">
        <f t="shared" si="881"/>
        <v>0</v>
      </c>
      <c r="R2337" s="13">
        <f>tarifest3(A2337-$K$3,$A$3,Param!$B$10,Param!$C$10,Param!$D$10,Param!$E$10,Param!$B$11,Param!$C$11,Param!$D$11,Param!$E$11)</f>
        <v>84103</v>
      </c>
      <c r="S2337" s="3">
        <f t="shared" si="882"/>
        <v>36.142243231628704</v>
      </c>
      <c r="T2337" s="3">
        <f>IF(A2337&lt;$K$3,$K$2,tarifest3grenz(A2337-$K$3,$A$3,Param!$B$10,Param!$C$10,Param!$D$10,Param!$E$10,Param!$B$11,Param!$C$11,Param!$D$11,Param!$E$11))*100</f>
        <v>42</v>
      </c>
      <c r="U2337" s="3">
        <f>MAX(K2337-tarifest3($K$3,$A$3,Param!$B$10,Param!$C$10,Param!$D$10,Param!$E$10,Param!$B$11,Param!$C$11,Param!$D$11,Param!$E$11),0)</f>
        <v>87513</v>
      </c>
      <c r="V2337" s="3">
        <f t="shared" si="883"/>
        <v>37.607649333906316</v>
      </c>
      <c r="W2337" s="3">
        <f t="shared" si="884"/>
        <v>42</v>
      </c>
      <c r="X2337" s="3">
        <f>soli3grenz(K2337,$A$3,Param!$J$9,Param!$J$10,Param!$J$11)*100</f>
        <v>5.5</v>
      </c>
      <c r="Y2337" s="13">
        <f t="shared" si="871"/>
        <v>87513</v>
      </c>
      <c r="Z2337" s="3">
        <f t="shared" si="885"/>
        <v>37.607649333906316</v>
      </c>
      <c r="AA2337" s="13">
        <f t="shared" si="872"/>
        <v>42</v>
      </c>
      <c r="AB2337" s="13">
        <f t="shared" si="873"/>
        <v>-5745.8300000000017</v>
      </c>
      <c r="AC2337" s="13">
        <f t="shared" si="874"/>
        <v>-2.4692006875805745</v>
      </c>
      <c r="AD2337" s="13">
        <f t="shared" si="875"/>
        <v>-2.3099999999999952</v>
      </c>
      <c r="AE2337" s="3">
        <f t="shared" si="876"/>
        <v>0</v>
      </c>
      <c r="AF2337" s="13">
        <f t="shared" si="865"/>
        <v>5745.8300000000017</v>
      </c>
      <c r="AG2337" s="13">
        <f t="shared" si="886"/>
        <v>2.4692006875805745</v>
      </c>
      <c r="AH2337" s="13">
        <f t="shared" si="866"/>
        <v>2.4692006875805745</v>
      </c>
    </row>
    <row r="2338" spans="1:34" x14ac:dyDescent="0.2">
      <c r="A2338" s="8">
        <f t="shared" si="887"/>
        <v>232800</v>
      </c>
      <c r="B2338" s="9">
        <f t="shared" si="864"/>
        <v>232.8</v>
      </c>
      <c r="C2338" s="13">
        <f>tarifest3(A2338,$A$3,Param!$B$5,Param!$C$5,Param!$D$5,Param!$E$5,Param!$B$6,Param!$C$6,Param!$D$6,Param!$E$6)</f>
        <v>88439</v>
      </c>
      <c r="D2338" s="3">
        <f t="shared" si="877"/>
        <v>37.989261168384878</v>
      </c>
      <c r="E2338" s="3">
        <f>tarifest3grenz(A2338,$A$3,Param!$B$5,Param!$C$5,Param!$D$5,Param!$E$5,Param!$B$6,Param!$C$6,Param!$D$6,Param!$E$6)*100</f>
        <v>42</v>
      </c>
      <c r="F2338" s="13">
        <f>soli3(C2338,$A$3,Param!$J$4,Param!$J$5,Param!$J$6)</f>
        <v>4864.1400000000003</v>
      </c>
      <c r="G2338" s="3">
        <f>soli3grenz(C2338,$A$3,Param!$J$4,Param!$J$5,Param!$J$6)*100</f>
        <v>5.5</v>
      </c>
      <c r="H2338" s="13">
        <f t="shared" si="868"/>
        <v>93303.14</v>
      </c>
      <c r="I2338" s="3">
        <f t="shared" si="867"/>
        <v>40.07866838487972</v>
      </c>
      <c r="J2338" s="13">
        <f t="shared" si="869"/>
        <v>44.309999999999995</v>
      </c>
      <c r="K2338" s="13">
        <f>tarifest3(A2338,$A$3,Param!$B$10,Param!$C$10,Param!$D$10,Param!$E$10,Param!$B$11,Param!$C$11,Param!$D$11,Param!$E$11)</f>
        <v>92785</v>
      </c>
      <c r="L2338" s="3">
        <f t="shared" si="878"/>
        <v>39.856099656357394</v>
      </c>
      <c r="M2338" s="3">
        <f>tarifest3grenz(A2338,$A$3,Param!$B$10,Param!$C$10,Param!$D$10,Param!$E$10,Param!$B$11,Param!$C$11,Param!$D$11,Param!$E$11)*100</f>
        <v>42</v>
      </c>
      <c r="N2338" s="3">
        <f t="shared" si="879"/>
        <v>78385</v>
      </c>
      <c r="O2338" s="3">
        <f t="shared" si="880"/>
        <v>33.670532646048116</v>
      </c>
      <c r="P2338" s="13">
        <f t="shared" si="870"/>
        <v>162960</v>
      </c>
      <c r="Q2338" s="13">
        <f t="shared" si="881"/>
        <v>0</v>
      </c>
      <c r="R2338" s="13">
        <f>tarifest3(A2338-$K$3,$A$3,Param!$B$10,Param!$C$10,Param!$D$10,Param!$E$10,Param!$B$11,Param!$C$11,Param!$D$11,Param!$E$11)</f>
        <v>84145</v>
      </c>
      <c r="S2338" s="3">
        <f t="shared" si="882"/>
        <v>36.144759450171819</v>
      </c>
      <c r="T2338" s="3">
        <f>IF(A2338&lt;$K$3,$K$2,tarifest3grenz(A2338-$K$3,$A$3,Param!$B$10,Param!$C$10,Param!$D$10,Param!$E$10,Param!$B$11,Param!$C$11,Param!$D$11,Param!$E$11))*100</f>
        <v>42</v>
      </c>
      <c r="U2338" s="3">
        <f>MAX(K2338-tarifest3($K$3,$A$3,Param!$B$10,Param!$C$10,Param!$D$10,Param!$E$10,Param!$B$11,Param!$C$11,Param!$D$11,Param!$E$11),0)</f>
        <v>87555</v>
      </c>
      <c r="V2338" s="3">
        <f t="shared" si="883"/>
        <v>37.609536082474229</v>
      </c>
      <c r="W2338" s="3">
        <f t="shared" si="884"/>
        <v>42</v>
      </c>
      <c r="X2338" s="3">
        <f>soli3grenz(K2338,$A$3,Param!$J$9,Param!$J$10,Param!$J$11)*100</f>
        <v>5.5</v>
      </c>
      <c r="Y2338" s="13">
        <f t="shared" si="871"/>
        <v>87555</v>
      </c>
      <c r="Z2338" s="3">
        <f t="shared" si="885"/>
        <v>37.609536082474229</v>
      </c>
      <c r="AA2338" s="13">
        <f t="shared" si="872"/>
        <v>42</v>
      </c>
      <c r="AB2338" s="13">
        <f t="shared" si="873"/>
        <v>-5748.1399999999994</v>
      </c>
      <c r="AC2338" s="13">
        <f t="shared" si="874"/>
        <v>-2.469132302405491</v>
      </c>
      <c r="AD2338" s="13">
        <f t="shared" si="875"/>
        <v>-2.3099999999999952</v>
      </c>
      <c r="AE2338" s="3">
        <f t="shared" si="876"/>
        <v>0</v>
      </c>
      <c r="AF2338" s="13">
        <f t="shared" si="865"/>
        <v>5748.1399999999994</v>
      </c>
      <c r="AG2338" s="13">
        <f t="shared" si="886"/>
        <v>2.469132302405491</v>
      </c>
      <c r="AH2338" s="13">
        <f t="shared" si="866"/>
        <v>2.469132302405491</v>
      </c>
    </row>
    <row r="2339" spans="1:34" x14ac:dyDescent="0.2">
      <c r="A2339" s="8">
        <f t="shared" si="887"/>
        <v>232900</v>
      </c>
      <c r="B2339" s="9">
        <f t="shared" si="864"/>
        <v>232.9</v>
      </c>
      <c r="C2339" s="13">
        <f>tarifest3(A2339,$A$3,Param!$B$5,Param!$C$5,Param!$D$5,Param!$E$5,Param!$B$6,Param!$C$6,Param!$D$6,Param!$E$6)</f>
        <v>88481</v>
      </c>
      <c r="D2339" s="3">
        <f t="shared" si="877"/>
        <v>37.990983254615713</v>
      </c>
      <c r="E2339" s="3">
        <f>tarifest3grenz(A2339,$A$3,Param!$B$5,Param!$C$5,Param!$D$5,Param!$E$5,Param!$B$6,Param!$C$6,Param!$D$6,Param!$E$6)*100</f>
        <v>42</v>
      </c>
      <c r="F2339" s="13">
        <f>soli3(C2339,$A$3,Param!$J$4,Param!$J$5,Param!$J$6)</f>
        <v>4866.45</v>
      </c>
      <c r="G2339" s="3">
        <f>soli3grenz(C2339,$A$3,Param!$J$4,Param!$J$5,Param!$J$6)*100</f>
        <v>5.5</v>
      </c>
      <c r="H2339" s="13">
        <f t="shared" si="868"/>
        <v>93347.45</v>
      </c>
      <c r="I2339" s="3">
        <f t="shared" si="867"/>
        <v>40.080485186775441</v>
      </c>
      <c r="J2339" s="13">
        <f t="shared" si="869"/>
        <v>44.309999999999995</v>
      </c>
      <c r="K2339" s="13">
        <f>tarifest3(A2339,$A$3,Param!$B$10,Param!$C$10,Param!$D$10,Param!$E$10,Param!$B$11,Param!$C$11,Param!$D$11,Param!$E$11)</f>
        <v>92827</v>
      </c>
      <c r="L2339" s="3">
        <f t="shared" si="878"/>
        <v>39.857020180334906</v>
      </c>
      <c r="M2339" s="3">
        <f>tarifest3grenz(A2339,$A$3,Param!$B$10,Param!$C$10,Param!$D$10,Param!$E$10,Param!$B$11,Param!$C$11,Param!$D$11,Param!$E$11)*100</f>
        <v>42</v>
      </c>
      <c r="N2339" s="3">
        <f t="shared" si="879"/>
        <v>78427</v>
      </c>
      <c r="O2339" s="3">
        <f t="shared" si="880"/>
        <v>33.674109059682266</v>
      </c>
      <c r="P2339" s="13">
        <f t="shared" si="870"/>
        <v>163030</v>
      </c>
      <c r="Q2339" s="13">
        <f t="shared" si="881"/>
        <v>0</v>
      </c>
      <c r="R2339" s="13">
        <f>tarifest3(A2339-$K$3,$A$3,Param!$B$10,Param!$C$10,Param!$D$10,Param!$E$10,Param!$B$11,Param!$C$11,Param!$D$11,Param!$E$11)</f>
        <v>84187</v>
      </c>
      <c r="S2339" s="3">
        <f t="shared" si="882"/>
        <v>36.147273507943325</v>
      </c>
      <c r="T2339" s="3">
        <f>IF(A2339&lt;$K$3,$K$2,tarifest3grenz(A2339-$K$3,$A$3,Param!$B$10,Param!$C$10,Param!$D$10,Param!$E$10,Param!$B$11,Param!$C$11,Param!$D$11,Param!$E$11))*100</f>
        <v>42</v>
      </c>
      <c r="U2339" s="3">
        <f>MAX(K2339-tarifest3($K$3,$A$3,Param!$B$10,Param!$C$10,Param!$D$10,Param!$E$10,Param!$B$11,Param!$C$11,Param!$D$11,Param!$E$11),0)</f>
        <v>87597</v>
      </c>
      <c r="V2339" s="3">
        <f t="shared" si="883"/>
        <v>37.611421210820097</v>
      </c>
      <c r="W2339" s="3">
        <f t="shared" si="884"/>
        <v>42</v>
      </c>
      <c r="X2339" s="3">
        <f>soli3grenz(K2339,$A$3,Param!$J$9,Param!$J$10,Param!$J$11)*100</f>
        <v>5.5</v>
      </c>
      <c r="Y2339" s="13">
        <f t="shared" si="871"/>
        <v>87597</v>
      </c>
      <c r="Z2339" s="3">
        <f t="shared" si="885"/>
        <v>37.611421210820097</v>
      </c>
      <c r="AA2339" s="13">
        <f t="shared" si="872"/>
        <v>42</v>
      </c>
      <c r="AB2339" s="13">
        <f t="shared" si="873"/>
        <v>-5750.4499999999971</v>
      </c>
      <c r="AC2339" s="13">
        <f t="shared" si="874"/>
        <v>-2.4690639759553434</v>
      </c>
      <c r="AD2339" s="13">
        <f t="shared" si="875"/>
        <v>-2.3099999999999952</v>
      </c>
      <c r="AE2339" s="3">
        <f t="shared" si="876"/>
        <v>0</v>
      </c>
      <c r="AF2339" s="13">
        <f t="shared" si="865"/>
        <v>5750.4499999999971</v>
      </c>
      <c r="AG2339" s="13">
        <f t="shared" si="886"/>
        <v>2.4690639759553434</v>
      </c>
      <c r="AH2339" s="13">
        <f t="shared" si="866"/>
        <v>2.4690639759553434</v>
      </c>
    </row>
    <row r="2340" spans="1:34" x14ac:dyDescent="0.2">
      <c r="A2340" s="8">
        <f t="shared" si="887"/>
        <v>233000</v>
      </c>
      <c r="B2340" s="9">
        <f t="shared" si="864"/>
        <v>233</v>
      </c>
      <c r="C2340" s="13">
        <f>tarifest3(A2340,$A$3,Param!$B$5,Param!$C$5,Param!$D$5,Param!$E$5,Param!$B$6,Param!$C$6,Param!$D$6,Param!$E$6)</f>
        <v>88523</v>
      </c>
      <c r="D2340" s="3">
        <f t="shared" si="877"/>
        <v>37.992703862660946</v>
      </c>
      <c r="E2340" s="3">
        <f>tarifest3grenz(A2340,$A$3,Param!$B$5,Param!$C$5,Param!$D$5,Param!$E$5,Param!$B$6,Param!$C$6,Param!$D$6,Param!$E$6)*100</f>
        <v>42</v>
      </c>
      <c r="F2340" s="13">
        <f>soli3(C2340,$A$3,Param!$J$4,Param!$J$5,Param!$J$6)</f>
        <v>4868.76</v>
      </c>
      <c r="G2340" s="3">
        <f>soli3grenz(C2340,$A$3,Param!$J$4,Param!$J$5,Param!$J$6)*100</f>
        <v>5.5</v>
      </c>
      <c r="H2340" s="13">
        <f t="shared" si="868"/>
        <v>93391.76</v>
      </c>
      <c r="I2340" s="3">
        <f t="shared" si="867"/>
        <v>40.082300429184549</v>
      </c>
      <c r="J2340" s="13">
        <f t="shared" si="869"/>
        <v>44.309999999999995</v>
      </c>
      <c r="K2340" s="13">
        <f>tarifest3(A2340,$A$3,Param!$B$10,Param!$C$10,Param!$D$10,Param!$E$10,Param!$B$11,Param!$C$11,Param!$D$11,Param!$E$11)</f>
        <v>92869</v>
      </c>
      <c r="L2340" s="3">
        <f t="shared" si="878"/>
        <v>39.85793991416309</v>
      </c>
      <c r="M2340" s="3">
        <f>tarifest3grenz(A2340,$A$3,Param!$B$10,Param!$C$10,Param!$D$10,Param!$E$10,Param!$B$11,Param!$C$11,Param!$D$11,Param!$E$11)*100</f>
        <v>42</v>
      </c>
      <c r="N2340" s="3">
        <f t="shared" si="879"/>
        <v>78469</v>
      </c>
      <c r="O2340" s="3">
        <f t="shared" si="880"/>
        <v>33.677682403433479</v>
      </c>
      <c r="P2340" s="13">
        <f t="shared" si="870"/>
        <v>163100</v>
      </c>
      <c r="Q2340" s="13">
        <f t="shared" si="881"/>
        <v>0</v>
      </c>
      <c r="R2340" s="13">
        <f>tarifest3(A2340-$K$3,$A$3,Param!$B$10,Param!$C$10,Param!$D$10,Param!$E$10,Param!$B$11,Param!$C$11,Param!$D$11,Param!$E$11)</f>
        <v>84229</v>
      </c>
      <c r="S2340" s="3">
        <f t="shared" si="882"/>
        <v>36.149785407725318</v>
      </c>
      <c r="T2340" s="3">
        <f>IF(A2340&lt;$K$3,$K$2,tarifest3grenz(A2340-$K$3,$A$3,Param!$B$10,Param!$C$10,Param!$D$10,Param!$E$10,Param!$B$11,Param!$C$11,Param!$D$11,Param!$E$11))*100</f>
        <v>42</v>
      </c>
      <c r="U2340" s="3">
        <f>MAX(K2340-tarifest3($K$3,$A$3,Param!$B$10,Param!$C$10,Param!$D$10,Param!$E$10,Param!$B$11,Param!$C$11,Param!$D$11,Param!$E$11),0)</f>
        <v>87639</v>
      </c>
      <c r="V2340" s="3">
        <f t="shared" si="883"/>
        <v>37.613304721030048</v>
      </c>
      <c r="W2340" s="3">
        <f t="shared" si="884"/>
        <v>42</v>
      </c>
      <c r="X2340" s="3">
        <f>soli3grenz(K2340,$A$3,Param!$J$9,Param!$J$10,Param!$J$11)*100</f>
        <v>5.5</v>
      </c>
      <c r="Y2340" s="13">
        <f t="shared" si="871"/>
        <v>87639</v>
      </c>
      <c r="Z2340" s="3">
        <f t="shared" si="885"/>
        <v>37.613304721030048</v>
      </c>
      <c r="AA2340" s="13">
        <f t="shared" si="872"/>
        <v>42</v>
      </c>
      <c r="AB2340" s="13">
        <f t="shared" si="873"/>
        <v>-5752.7599999999948</v>
      </c>
      <c r="AC2340" s="13">
        <f t="shared" si="874"/>
        <v>-2.4689957081545018</v>
      </c>
      <c r="AD2340" s="13">
        <f t="shared" si="875"/>
        <v>-2.3099999999999952</v>
      </c>
      <c r="AE2340" s="3">
        <f t="shared" si="876"/>
        <v>0</v>
      </c>
      <c r="AF2340" s="13">
        <f t="shared" si="865"/>
        <v>5752.7599999999948</v>
      </c>
      <c r="AG2340" s="13">
        <f t="shared" si="886"/>
        <v>2.4689957081545018</v>
      </c>
      <c r="AH2340" s="13">
        <f t="shared" si="866"/>
        <v>2.4689957081545018</v>
      </c>
    </row>
    <row r="2341" spans="1:34" x14ac:dyDescent="0.2">
      <c r="A2341" s="8">
        <f t="shared" si="887"/>
        <v>233100</v>
      </c>
      <c r="B2341" s="9">
        <f t="shared" si="864"/>
        <v>233.1</v>
      </c>
      <c r="C2341" s="13">
        <f>tarifest3(A2341,$A$3,Param!$B$5,Param!$C$5,Param!$D$5,Param!$E$5,Param!$B$6,Param!$C$6,Param!$D$6,Param!$E$6)</f>
        <v>88565</v>
      </c>
      <c r="D2341" s="3">
        <f t="shared" si="877"/>
        <v>37.99442299442299</v>
      </c>
      <c r="E2341" s="3">
        <f>tarifest3grenz(A2341,$A$3,Param!$B$5,Param!$C$5,Param!$D$5,Param!$E$5,Param!$B$6,Param!$C$6,Param!$D$6,Param!$E$6)*100</f>
        <v>42</v>
      </c>
      <c r="F2341" s="13">
        <f>soli3(C2341,$A$3,Param!$J$4,Param!$J$5,Param!$J$6)</f>
        <v>4871.07</v>
      </c>
      <c r="G2341" s="3">
        <f>soli3grenz(C2341,$A$3,Param!$J$4,Param!$J$5,Param!$J$6)*100</f>
        <v>5.5</v>
      </c>
      <c r="H2341" s="13">
        <f t="shared" si="868"/>
        <v>93436.07</v>
      </c>
      <c r="I2341" s="3">
        <f t="shared" si="867"/>
        <v>40.084114114114115</v>
      </c>
      <c r="J2341" s="13">
        <f t="shared" si="869"/>
        <v>44.309999999999995</v>
      </c>
      <c r="K2341" s="13">
        <f>tarifest3(A2341,$A$3,Param!$B$10,Param!$C$10,Param!$D$10,Param!$E$10,Param!$B$11,Param!$C$11,Param!$D$11,Param!$E$11)</f>
        <v>92911</v>
      </c>
      <c r="L2341" s="3">
        <f t="shared" si="878"/>
        <v>39.858858858858859</v>
      </c>
      <c r="M2341" s="3">
        <f>tarifest3grenz(A2341,$A$3,Param!$B$10,Param!$C$10,Param!$D$10,Param!$E$10,Param!$B$11,Param!$C$11,Param!$D$11,Param!$E$11)*100</f>
        <v>42</v>
      </c>
      <c r="N2341" s="3">
        <f t="shared" si="879"/>
        <v>78511</v>
      </c>
      <c r="O2341" s="3">
        <f t="shared" si="880"/>
        <v>33.68125268125268</v>
      </c>
      <c r="P2341" s="13">
        <f t="shared" si="870"/>
        <v>163170</v>
      </c>
      <c r="Q2341" s="13">
        <f t="shared" si="881"/>
        <v>0</v>
      </c>
      <c r="R2341" s="13">
        <f>tarifest3(A2341-$K$3,$A$3,Param!$B$10,Param!$C$10,Param!$D$10,Param!$E$10,Param!$B$11,Param!$C$11,Param!$D$11,Param!$E$11)</f>
        <v>84271</v>
      </c>
      <c r="S2341" s="3">
        <f t="shared" si="882"/>
        <v>36.152295152295153</v>
      </c>
      <c r="T2341" s="3">
        <f>IF(A2341&lt;$K$3,$K$2,tarifest3grenz(A2341-$K$3,$A$3,Param!$B$10,Param!$C$10,Param!$D$10,Param!$E$10,Param!$B$11,Param!$C$11,Param!$D$11,Param!$E$11))*100</f>
        <v>42</v>
      </c>
      <c r="U2341" s="3">
        <f>MAX(K2341-tarifest3($K$3,$A$3,Param!$B$10,Param!$C$10,Param!$D$10,Param!$E$10,Param!$B$11,Param!$C$11,Param!$D$11,Param!$E$11),0)</f>
        <v>87681</v>
      </c>
      <c r="V2341" s="3">
        <f t="shared" si="883"/>
        <v>37.615186615186616</v>
      </c>
      <c r="W2341" s="3">
        <f t="shared" si="884"/>
        <v>42</v>
      </c>
      <c r="X2341" s="3">
        <f>soli3grenz(K2341,$A$3,Param!$J$9,Param!$J$10,Param!$J$11)*100</f>
        <v>5.5</v>
      </c>
      <c r="Y2341" s="13">
        <f t="shared" si="871"/>
        <v>87681</v>
      </c>
      <c r="Z2341" s="3">
        <f t="shared" si="885"/>
        <v>37.615186615186616</v>
      </c>
      <c r="AA2341" s="13">
        <f t="shared" si="872"/>
        <v>42</v>
      </c>
      <c r="AB2341" s="13">
        <f t="shared" si="873"/>
        <v>-5755.070000000007</v>
      </c>
      <c r="AC2341" s="13">
        <f t="shared" si="874"/>
        <v>-2.4689274989274992</v>
      </c>
      <c r="AD2341" s="13">
        <f t="shared" si="875"/>
        <v>-2.3099999999999952</v>
      </c>
      <c r="AE2341" s="3">
        <f t="shared" si="876"/>
        <v>0</v>
      </c>
      <c r="AF2341" s="13">
        <f t="shared" si="865"/>
        <v>5755.070000000007</v>
      </c>
      <c r="AG2341" s="13">
        <f t="shared" si="886"/>
        <v>2.4689274989274992</v>
      </c>
      <c r="AH2341" s="13">
        <f t="shared" si="866"/>
        <v>2.4689274989274992</v>
      </c>
    </row>
    <row r="2342" spans="1:34" x14ac:dyDescent="0.2">
      <c r="A2342" s="8">
        <f t="shared" si="887"/>
        <v>233200</v>
      </c>
      <c r="B2342" s="9">
        <f t="shared" si="864"/>
        <v>233.2</v>
      </c>
      <c r="C2342" s="13">
        <f>tarifest3(A2342,$A$3,Param!$B$5,Param!$C$5,Param!$D$5,Param!$E$5,Param!$B$6,Param!$C$6,Param!$D$6,Param!$E$6)</f>
        <v>88607</v>
      </c>
      <c r="D2342" s="3">
        <f t="shared" si="877"/>
        <v>37.996140651801028</v>
      </c>
      <c r="E2342" s="3">
        <f>tarifest3grenz(A2342,$A$3,Param!$B$5,Param!$C$5,Param!$D$5,Param!$E$5,Param!$B$6,Param!$C$6,Param!$D$6,Param!$E$6)*100</f>
        <v>42</v>
      </c>
      <c r="F2342" s="13">
        <f>soli3(C2342,$A$3,Param!$J$4,Param!$J$5,Param!$J$6)</f>
        <v>4873.38</v>
      </c>
      <c r="G2342" s="3">
        <f>soli3grenz(C2342,$A$3,Param!$J$4,Param!$J$5,Param!$J$6)*100</f>
        <v>5.5</v>
      </c>
      <c r="H2342" s="13">
        <f t="shared" si="868"/>
        <v>93480.38</v>
      </c>
      <c r="I2342" s="3">
        <f t="shared" si="867"/>
        <v>40.085926243567755</v>
      </c>
      <c r="J2342" s="13">
        <f t="shared" si="869"/>
        <v>44.309999999999995</v>
      </c>
      <c r="K2342" s="13">
        <f>tarifest3(A2342,$A$3,Param!$B$10,Param!$C$10,Param!$D$10,Param!$E$10,Param!$B$11,Param!$C$11,Param!$D$11,Param!$E$11)</f>
        <v>92953</v>
      </c>
      <c r="L2342" s="3">
        <f t="shared" si="878"/>
        <v>39.859777015437395</v>
      </c>
      <c r="M2342" s="3">
        <f>tarifest3grenz(A2342,$A$3,Param!$B$10,Param!$C$10,Param!$D$10,Param!$E$10,Param!$B$11,Param!$C$11,Param!$D$11,Param!$E$11)*100</f>
        <v>42</v>
      </c>
      <c r="N2342" s="3">
        <f t="shared" si="879"/>
        <v>78553</v>
      </c>
      <c r="O2342" s="3">
        <f t="shared" si="880"/>
        <v>33.684819897084054</v>
      </c>
      <c r="P2342" s="13">
        <f t="shared" si="870"/>
        <v>163240</v>
      </c>
      <c r="Q2342" s="13">
        <f t="shared" si="881"/>
        <v>0</v>
      </c>
      <c r="R2342" s="13">
        <f>tarifest3(A2342-$K$3,$A$3,Param!$B$10,Param!$C$10,Param!$D$10,Param!$E$10,Param!$B$11,Param!$C$11,Param!$D$11,Param!$E$11)</f>
        <v>84313</v>
      </c>
      <c r="S2342" s="3">
        <f t="shared" si="882"/>
        <v>36.154802744425382</v>
      </c>
      <c r="T2342" s="3">
        <f>IF(A2342&lt;$K$3,$K$2,tarifest3grenz(A2342-$K$3,$A$3,Param!$B$10,Param!$C$10,Param!$D$10,Param!$E$10,Param!$B$11,Param!$C$11,Param!$D$11,Param!$E$11))*100</f>
        <v>42</v>
      </c>
      <c r="U2342" s="3">
        <f>MAX(K2342-tarifest3($K$3,$A$3,Param!$B$10,Param!$C$10,Param!$D$10,Param!$E$10,Param!$B$11,Param!$C$11,Param!$D$11,Param!$E$11),0)</f>
        <v>87723</v>
      </c>
      <c r="V2342" s="3">
        <f t="shared" si="883"/>
        <v>37.617066895368787</v>
      </c>
      <c r="W2342" s="3">
        <f t="shared" si="884"/>
        <v>42</v>
      </c>
      <c r="X2342" s="3">
        <f>soli3grenz(K2342,$A$3,Param!$J$9,Param!$J$10,Param!$J$11)*100</f>
        <v>5.5</v>
      </c>
      <c r="Y2342" s="13">
        <f t="shared" si="871"/>
        <v>87723</v>
      </c>
      <c r="Z2342" s="3">
        <f t="shared" si="885"/>
        <v>37.617066895368787</v>
      </c>
      <c r="AA2342" s="13">
        <f t="shared" si="872"/>
        <v>42</v>
      </c>
      <c r="AB2342" s="13">
        <f t="shared" si="873"/>
        <v>-5757.3800000000047</v>
      </c>
      <c r="AC2342" s="13">
        <f t="shared" si="874"/>
        <v>-2.4688593481989685</v>
      </c>
      <c r="AD2342" s="13">
        <f t="shared" si="875"/>
        <v>-2.3099999999999952</v>
      </c>
      <c r="AE2342" s="3">
        <f t="shared" si="876"/>
        <v>0</v>
      </c>
      <c r="AF2342" s="13">
        <f t="shared" si="865"/>
        <v>5757.3800000000047</v>
      </c>
      <c r="AG2342" s="13">
        <f t="shared" si="886"/>
        <v>2.4688593481989685</v>
      </c>
      <c r="AH2342" s="13">
        <f t="shared" si="866"/>
        <v>2.4688593481989685</v>
      </c>
    </row>
    <row r="2343" spans="1:34" x14ac:dyDescent="0.2">
      <c r="A2343" s="8">
        <f t="shared" si="887"/>
        <v>233300</v>
      </c>
      <c r="B2343" s="9">
        <f t="shared" si="864"/>
        <v>233.3</v>
      </c>
      <c r="C2343" s="13">
        <f>tarifest3(A2343,$A$3,Param!$B$5,Param!$C$5,Param!$D$5,Param!$E$5,Param!$B$6,Param!$C$6,Param!$D$6,Param!$E$6)</f>
        <v>88649</v>
      </c>
      <c r="D2343" s="3">
        <f t="shared" si="877"/>
        <v>37.997856836690957</v>
      </c>
      <c r="E2343" s="3">
        <f>tarifest3grenz(A2343,$A$3,Param!$B$5,Param!$C$5,Param!$D$5,Param!$E$5,Param!$B$6,Param!$C$6,Param!$D$6,Param!$E$6)*100</f>
        <v>42</v>
      </c>
      <c r="F2343" s="13">
        <f>soli3(C2343,$A$3,Param!$J$4,Param!$J$5,Param!$J$6)</f>
        <v>4875.6899999999996</v>
      </c>
      <c r="G2343" s="3">
        <f>soli3grenz(C2343,$A$3,Param!$J$4,Param!$J$5,Param!$J$6)*100</f>
        <v>5.5</v>
      </c>
      <c r="H2343" s="13">
        <f t="shared" si="868"/>
        <v>93524.69</v>
      </c>
      <c r="I2343" s="3">
        <f t="shared" si="867"/>
        <v>40.087736819545647</v>
      </c>
      <c r="J2343" s="13">
        <f t="shared" si="869"/>
        <v>44.309999999999995</v>
      </c>
      <c r="K2343" s="13">
        <f>tarifest3(A2343,$A$3,Param!$B$10,Param!$C$10,Param!$D$10,Param!$E$10,Param!$B$11,Param!$C$11,Param!$D$11,Param!$E$11)</f>
        <v>92995</v>
      </c>
      <c r="L2343" s="3">
        <f t="shared" si="878"/>
        <v>39.860694384912129</v>
      </c>
      <c r="M2343" s="3">
        <f>tarifest3grenz(A2343,$A$3,Param!$B$10,Param!$C$10,Param!$D$10,Param!$E$10,Param!$B$11,Param!$C$11,Param!$D$11,Param!$E$11)*100</f>
        <v>42</v>
      </c>
      <c r="N2343" s="3">
        <f t="shared" si="879"/>
        <v>78595</v>
      </c>
      <c r="O2343" s="3">
        <f t="shared" si="880"/>
        <v>33.688384054864976</v>
      </c>
      <c r="P2343" s="13">
        <f t="shared" si="870"/>
        <v>163310</v>
      </c>
      <c r="Q2343" s="13">
        <f t="shared" si="881"/>
        <v>0</v>
      </c>
      <c r="R2343" s="13">
        <f>tarifest3(A2343-$K$3,$A$3,Param!$B$10,Param!$C$10,Param!$D$10,Param!$E$10,Param!$B$11,Param!$C$11,Param!$D$11,Param!$E$11)</f>
        <v>84355</v>
      </c>
      <c r="S2343" s="3">
        <f t="shared" si="882"/>
        <v>36.157308186883839</v>
      </c>
      <c r="T2343" s="3">
        <f>IF(A2343&lt;$K$3,$K$2,tarifest3grenz(A2343-$K$3,$A$3,Param!$B$10,Param!$C$10,Param!$D$10,Param!$E$10,Param!$B$11,Param!$C$11,Param!$D$11,Param!$E$11))*100</f>
        <v>42</v>
      </c>
      <c r="U2343" s="3">
        <f>MAX(K2343-tarifest3($K$3,$A$3,Param!$B$10,Param!$C$10,Param!$D$10,Param!$E$10,Param!$B$11,Param!$C$11,Param!$D$11,Param!$E$11),0)</f>
        <v>87765</v>
      </c>
      <c r="V2343" s="3">
        <f t="shared" si="883"/>
        <v>37.618945563651948</v>
      </c>
      <c r="W2343" s="3">
        <f t="shared" si="884"/>
        <v>42</v>
      </c>
      <c r="X2343" s="3">
        <f>soli3grenz(K2343,$A$3,Param!$J$9,Param!$J$10,Param!$J$11)*100</f>
        <v>5.5</v>
      </c>
      <c r="Y2343" s="13">
        <f t="shared" si="871"/>
        <v>87765</v>
      </c>
      <c r="Z2343" s="3">
        <f t="shared" si="885"/>
        <v>37.618945563651948</v>
      </c>
      <c r="AA2343" s="13">
        <f t="shared" si="872"/>
        <v>42</v>
      </c>
      <c r="AB2343" s="13">
        <f t="shared" si="873"/>
        <v>-5759.6900000000023</v>
      </c>
      <c r="AC2343" s="13">
        <f t="shared" si="874"/>
        <v>-2.4687912558936986</v>
      </c>
      <c r="AD2343" s="13">
        <f t="shared" si="875"/>
        <v>-2.3099999999999952</v>
      </c>
      <c r="AE2343" s="3">
        <f t="shared" si="876"/>
        <v>0</v>
      </c>
      <c r="AF2343" s="13">
        <f t="shared" si="865"/>
        <v>5759.6900000000023</v>
      </c>
      <c r="AG2343" s="13">
        <f t="shared" si="886"/>
        <v>2.4687912558936986</v>
      </c>
      <c r="AH2343" s="13">
        <f t="shared" si="866"/>
        <v>2.4687912558936986</v>
      </c>
    </row>
    <row r="2344" spans="1:34" x14ac:dyDescent="0.2">
      <c r="A2344" s="8">
        <f t="shared" si="887"/>
        <v>233400</v>
      </c>
      <c r="B2344" s="9">
        <f t="shared" si="864"/>
        <v>233.4</v>
      </c>
      <c r="C2344" s="13">
        <f>tarifest3(A2344,$A$3,Param!$B$5,Param!$C$5,Param!$D$5,Param!$E$5,Param!$B$6,Param!$C$6,Param!$D$6,Param!$E$6)</f>
        <v>88691</v>
      </c>
      <c r="D2344" s="3">
        <f t="shared" si="877"/>
        <v>37.999571550985436</v>
      </c>
      <c r="E2344" s="3">
        <f>tarifest3grenz(A2344,$A$3,Param!$B$5,Param!$C$5,Param!$D$5,Param!$E$5,Param!$B$6,Param!$C$6,Param!$D$6,Param!$E$6)*100</f>
        <v>42</v>
      </c>
      <c r="F2344" s="13">
        <f>soli3(C2344,$A$3,Param!$J$4,Param!$J$5,Param!$J$6)</f>
        <v>4878</v>
      </c>
      <c r="G2344" s="3">
        <f>soli3grenz(C2344,$A$3,Param!$J$4,Param!$J$5,Param!$J$6)*100</f>
        <v>5.5</v>
      </c>
      <c r="H2344" s="13">
        <f t="shared" si="868"/>
        <v>93569</v>
      </c>
      <c r="I2344" s="3">
        <f t="shared" si="867"/>
        <v>40.089545844044558</v>
      </c>
      <c r="J2344" s="13">
        <f t="shared" si="869"/>
        <v>44.309999999999995</v>
      </c>
      <c r="K2344" s="13">
        <f>tarifest3(A2344,$A$3,Param!$B$10,Param!$C$10,Param!$D$10,Param!$E$10,Param!$B$11,Param!$C$11,Param!$D$11,Param!$E$11)</f>
        <v>93037</v>
      </c>
      <c r="L2344" s="3">
        <f t="shared" si="878"/>
        <v>39.861610968294777</v>
      </c>
      <c r="M2344" s="3">
        <f>tarifest3grenz(A2344,$A$3,Param!$B$10,Param!$C$10,Param!$D$10,Param!$E$10,Param!$B$11,Param!$C$11,Param!$D$11,Param!$E$11)*100</f>
        <v>42</v>
      </c>
      <c r="N2344" s="3">
        <f t="shared" si="879"/>
        <v>78637</v>
      </c>
      <c r="O2344" s="3">
        <f t="shared" si="880"/>
        <v>33.691945158526138</v>
      </c>
      <c r="P2344" s="13">
        <f t="shared" si="870"/>
        <v>163380</v>
      </c>
      <c r="Q2344" s="13">
        <f t="shared" si="881"/>
        <v>0</v>
      </c>
      <c r="R2344" s="13">
        <f>tarifest3(A2344-$K$3,$A$3,Param!$B$10,Param!$C$10,Param!$D$10,Param!$E$10,Param!$B$11,Param!$C$11,Param!$D$11,Param!$E$11)</f>
        <v>84397</v>
      </c>
      <c r="S2344" s="3">
        <f t="shared" si="882"/>
        <v>36.159811482433589</v>
      </c>
      <c r="T2344" s="3">
        <f>IF(A2344&lt;$K$3,$K$2,tarifest3grenz(A2344-$K$3,$A$3,Param!$B$10,Param!$C$10,Param!$D$10,Param!$E$10,Param!$B$11,Param!$C$11,Param!$D$11,Param!$E$11))*100</f>
        <v>42</v>
      </c>
      <c r="U2344" s="3">
        <f>MAX(K2344-tarifest3($K$3,$A$3,Param!$B$10,Param!$C$10,Param!$D$10,Param!$E$10,Param!$B$11,Param!$C$11,Param!$D$11,Param!$E$11),0)</f>
        <v>87807</v>
      </c>
      <c r="V2344" s="3">
        <f t="shared" si="883"/>
        <v>37.620822622107966</v>
      </c>
      <c r="W2344" s="3">
        <f t="shared" si="884"/>
        <v>42</v>
      </c>
      <c r="X2344" s="3">
        <f>soli3grenz(K2344,$A$3,Param!$J$9,Param!$J$10,Param!$J$11)*100</f>
        <v>5.5</v>
      </c>
      <c r="Y2344" s="13">
        <f t="shared" si="871"/>
        <v>87807</v>
      </c>
      <c r="Z2344" s="3">
        <f t="shared" si="885"/>
        <v>37.620822622107966</v>
      </c>
      <c r="AA2344" s="13">
        <f t="shared" si="872"/>
        <v>42</v>
      </c>
      <c r="AB2344" s="13">
        <f t="shared" si="873"/>
        <v>-5762</v>
      </c>
      <c r="AC2344" s="13">
        <f t="shared" si="874"/>
        <v>-2.4687232219365924</v>
      </c>
      <c r="AD2344" s="13">
        <f t="shared" si="875"/>
        <v>-2.3099999999999952</v>
      </c>
      <c r="AE2344" s="3">
        <f t="shared" si="876"/>
        <v>0</v>
      </c>
      <c r="AF2344" s="13">
        <f t="shared" si="865"/>
        <v>5762</v>
      </c>
      <c r="AG2344" s="13">
        <f t="shared" si="886"/>
        <v>2.4687232219365924</v>
      </c>
      <c r="AH2344" s="13">
        <f t="shared" si="866"/>
        <v>2.4687232219365924</v>
      </c>
    </row>
    <row r="2345" spans="1:34" x14ac:dyDescent="0.2">
      <c r="A2345" s="8">
        <f t="shared" si="887"/>
        <v>233500</v>
      </c>
      <c r="B2345" s="9">
        <f t="shared" si="864"/>
        <v>233.5</v>
      </c>
      <c r="C2345" s="13">
        <f>tarifest3(A2345,$A$3,Param!$B$5,Param!$C$5,Param!$D$5,Param!$E$5,Param!$B$6,Param!$C$6,Param!$D$6,Param!$E$6)</f>
        <v>88733</v>
      </c>
      <c r="D2345" s="3">
        <f t="shared" si="877"/>
        <v>38.001284796573877</v>
      </c>
      <c r="E2345" s="3">
        <f>tarifest3grenz(A2345,$A$3,Param!$B$5,Param!$C$5,Param!$D$5,Param!$E$5,Param!$B$6,Param!$C$6,Param!$D$6,Param!$E$6)*100</f>
        <v>42</v>
      </c>
      <c r="F2345" s="13">
        <f>soli3(C2345,$A$3,Param!$J$4,Param!$J$5,Param!$J$6)</f>
        <v>4880.3100000000004</v>
      </c>
      <c r="G2345" s="3">
        <f>soli3grenz(C2345,$A$3,Param!$J$4,Param!$J$5,Param!$J$6)*100</f>
        <v>5.5</v>
      </c>
      <c r="H2345" s="13">
        <f t="shared" si="868"/>
        <v>93613.31</v>
      </c>
      <c r="I2345" s="3">
        <f t="shared" si="867"/>
        <v>40.091353319057816</v>
      </c>
      <c r="J2345" s="13">
        <f t="shared" si="869"/>
        <v>44.309999999999995</v>
      </c>
      <c r="K2345" s="13">
        <f>tarifest3(A2345,$A$3,Param!$B$10,Param!$C$10,Param!$D$10,Param!$E$10,Param!$B$11,Param!$C$11,Param!$D$11,Param!$E$11)</f>
        <v>93079</v>
      </c>
      <c r="L2345" s="3">
        <f t="shared" si="878"/>
        <v>39.862526766595288</v>
      </c>
      <c r="M2345" s="3">
        <f>tarifest3grenz(A2345,$A$3,Param!$B$10,Param!$C$10,Param!$D$10,Param!$E$10,Param!$B$11,Param!$C$11,Param!$D$11,Param!$E$11)*100</f>
        <v>42</v>
      </c>
      <c r="N2345" s="3">
        <f t="shared" si="879"/>
        <v>78679</v>
      </c>
      <c r="O2345" s="3">
        <f t="shared" si="880"/>
        <v>33.695503211991436</v>
      </c>
      <c r="P2345" s="13">
        <f t="shared" si="870"/>
        <v>163450</v>
      </c>
      <c r="Q2345" s="13">
        <f t="shared" si="881"/>
        <v>0</v>
      </c>
      <c r="R2345" s="13">
        <f>tarifest3(A2345-$K$3,$A$3,Param!$B$10,Param!$C$10,Param!$D$10,Param!$E$10,Param!$B$11,Param!$C$11,Param!$D$11,Param!$E$11)</f>
        <v>84439</v>
      </c>
      <c r="S2345" s="3">
        <f t="shared" si="882"/>
        <v>36.162312633832975</v>
      </c>
      <c r="T2345" s="3">
        <f>IF(A2345&lt;$K$3,$K$2,tarifest3grenz(A2345-$K$3,$A$3,Param!$B$10,Param!$C$10,Param!$D$10,Param!$E$10,Param!$B$11,Param!$C$11,Param!$D$11,Param!$E$11))*100</f>
        <v>42</v>
      </c>
      <c r="U2345" s="3">
        <f>MAX(K2345-tarifest3($K$3,$A$3,Param!$B$10,Param!$C$10,Param!$D$10,Param!$E$10,Param!$B$11,Param!$C$11,Param!$D$11,Param!$E$11),0)</f>
        <v>87849</v>
      </c>
      <c r="V2345" s="3">
        <f t="shared" si="883"/>
        <v>37.622698072805136</v>
      </c>
      <c r="W2345" s="3">
        <f t="shared" si="884"/>
        <v>42</v>
      </c>
      <c r="X2345" s="3">
        <f>soli3grenz(K2345,$A$3,Param!$J$9,Param!$J$10,Param!$J$11)*100</f>
        <v>5.5</v>
      </c>
      <c r="Y2345" s="13">
        <f t="shared" si="871"/>
        <v>87849</v>
      </c>
      <c r="Z2345" s="3">
        <f t="shared" si="885"/>
        <v>37.622698072805136</v>
      </c>
      <c r="AA2345" s="13">
        <f t="shared" si="872"/>
        <v>42</v>
      </c>
      <c r="AB2345" s="13">
        <f t="shared" si="873"/>
        <v>-5764.3099999999977</v>
      </c>
      <c r="AC2345" s="13">
        <f t="shared" si="874"/>
        <v>-2.4686552462526805</v>
      </c>
      <c r="AD2345" s="13">
        <f t="shared" si="875"/>
        <v>-2.3099999999999952</v>
      </c>
      <c r="AE2345" s="3">
        <f t="shared" si="876"/>
        <v>0</v>
      </c>
      <c r="AF2345" s="13">
        <f t="shared" si="865"/>
        <v>5764.3099999999977</v>
      </c>
      <c r="AG2345" s="13">
        <f t="shared" si="886"/>
        <v>2.4686552462526805</v>
      </c>
      <c r="AH2345" s="13">
        <f t="shared" si="866"/>
        <v>2.4686552462526805</v>
      </c>
    </row>
    <row r="2346" spans="1:34" x14ac:dyDescent="0.2">
      <c r="A2346" s="8">
        <f t="shared" si="887"/>
        <v>233600</v>
      </c>
      <c r="B2346" s="9">
        <f t="shared" si="864"/>
        <v>233.6</v>
      </c>
      <c r="C2346" s="13">
        <f>tarifest3(A2346,$A$3,Param!$B$5,Param!$C$5,Param!$D$5,Param!$E$5,Param!$B$6,Param!$C$6,Param!$D$6,Param!$E$6)</f>
        <v>88775</v>
      </c>
      <c r="D2346" s="3">
        <f t="shared" si="877"/>
        <v>38.002996575342465</v>
      </c>
      <c r="E2346" s="3">
        <f>tarifest3grenz(A2346,$A$3,Param!$B$5,Param!$C$5,Param!$D$5,Param!$E$5,Param!$B$6,Param!$C$6,Param!$D$6,Param!$E$6)*100</f>
        <v>42</v>
      </c>
      <c r="F2346" s="13">
        <f>soli3(C2346,$A$3,Param!$J$4,Param!$J$5,Param!$J$6)</f>
        <v>4882.62</v>
      </c>
      <c r="G2346" s="3">
        <f>soli3grenz(C2346,$A$3,Param!$J$4,Param!$J$5,Param!$J$6)*100</f>
        <v>5.5</v>
      </c>
      <c r="H2346" s="13">
        <f t="shared" si="868"/>
        <v>93657.62</v>
      </c>
      <c r="I2346" s="3">
        <f t="shared" si="867"/>
        <v>40.09315924657534</v>
      </c>
      <c r="J2346" s="13">
        <f t="shared" si="869"/>
        <v>44.309999999999995</v>
      </c>
      <c r="K2346" s="13">
        <f>tarifest3(A2346,$A$3,Param!$B$10,Param!$C$10,Param!$D$10,Param!$E$10,Param!$B$11,Param!$C$11,Param!$D$11,Param!$E$11)</f>
        <v>93121</v>
      </c>
      <c r="L2346" s="3">
        <f t="shared" si="878"/>
        <v>39.863441780821915</v>
      </c>
      <c r="M2346" s="3">
        <f>tarifest3grenz(A2346,$A$3,Param!$B$10,Param!$C$10,Param!$D$10,Param!$E$10,Param!$B$11,Param!$C$11,Param!$D$11,Param!$E$11)*100</f>
        <v>42</v>
      </c>
      <c r="N2346" s="3">
        <f t="shared" si="879"/>
        <v>78721</v>
      </c>
      <c r="O2346" s="3">
        <f t="shared" si="880"/>
        <v>33.699058219178077</v>
      </c>
      <c r="P2346" s="13">
        <f t="shared" si="870"/>
        <v>163520</v>
      </c>
      <c r="Q2346" s="13">
        <f t="shared" si="881"/>
        <v>0</v>
      </c>
      <c r="R2346" s="13">
        <f>tarifest3(A2346-$K$3,$A$3,Param!$B$10,Param!$C$10,Param!$D$10,Param!$E$10,Param!$B$11,Param!$C$11,Param!$D$11,Param!$E$11)</f>
        <v>84481</v>
      </c>
      <c r="S2346" s="3">
        <f t="shared" si="882"/>
        <v>36.164811643835613</v>
      </c>
      <c r="T2346" s="3">
        <f>IF(A2346&lt;$K$3,$K$2,tarifest3grenz(A2346-$K$3,$A$3,Param!$B$10,Param!$C$10,Param!$D$10,Param!$E$10,Param!$B$11,Param!$C$11,Param!$D$11,Param!$E$11))*100</f>
        <v>42</v>
      </c>
      <c r="U2346" s="3">
        <f>MAX(K2346-tarifest3($K$3,$A$3,Param!$B$10,Param!$C$10,Param!$D$10,Param!$E$10,Param!$B$11,Param!$C$11,Param!$D$11,Param!$E$11),0)</f>
        <v>87891</v>
      </c>
      <c r="V2346" s="3">
        <f t="shared" si="883"/>
        <v>37.624571917808218</v>
      </c>
      <c r="W2346" s="3">
        <f t="shared" si="884"/>
        <v>42</v>
      </c>
      <c r="X2346" s="3">
        <f>soli3grenz(K2346,$A$3,Param!$J$9,Param!$J$10,Param!$J$11)*100</f>
        <v>5.5</v>
      </c>
      <c r="Y2346" s="13">
        <f t="shared" si="871"/>
        <v>87891</v>
      </c>
      <c r="Z2346" s="3">
        <f t="shared" si="885"/>
        <v>37.624571917808218</v>
      </c>
      <c r="AA2346" s="13">
        <f t="shared" si="872"/>
        <v>42</v>
      </c>
      <c r="AB2346" s="13">
        <f t="shared" si="873"/>
        <v>-5766.6199999999953</v>
      </c>
      <c r="AC2346" s="13">
        <f t="shared" si="874"/>
        <v>-2.4685873287671214</v>
      </c>
      <c r="AD2346" s="13">
        <f t="shared" si="875"/>
        <v>-2.3099999999999952</v>
      </c>
      <c r="AE2346" s="3">
        <f t="shared" si="876"/>
        <v>0</v>
      </c>
      <c r="AF2346" s="13">
        <f t="shared" si="865"/>
        <v>5766.6199999999953</v>
      </c>
      <c r="AG2346" s="13">
        <f t="shared" si="886"/>
        <v>2.4685873287671214</v>
      </c>
      <c r="AH2346" s="13">
        <f t="shared" si="866"/>
        <v>2.4685873287671214</v>
      </c>
    </row>
    <row r="2347" spans="1:34" x14ac:dyDescent="0.2">
      <c r="A2347" s="8">
        <f t="shared" si="887"/>
        <v>233700</v>
      </c>
      <c r="B2347" s="9">
        <f t="shared" si="864"/>
        <v>233.7</v>
      </c>
      <c r="C2347" s="13">
        <f>tarifest3(A2347,$A$3,Param!$B$5,Param!$C$5,Param!$D$5,Param!$E$5,Param!$B$6,Param!$C$6,Param!$D$6,Param!$E$6)</f>
        <v>88817</v>
      </c>
      <c r="D2347" s="3">
        <f t="shared" si="877"/>
        <v>38.004706889174159</v>
      </c>
      <c r="E2347" s="3">
        <f>tarifest3grenz(A2347,$A$3,Param!$B$5,Param!$C$5,Param!$D$5,Param!$E$5,Param!$B$6,Param!$C$6,Param!$D$6,Param!$E$6)*100</f>
        <v>42</v>
      </c>
      <c r="F2347" s="13">
        <f>soli3(C2347,$A$3,Param!$J$4,Param!$J$5,Param!$J$6)</f>
        <v>4884.93</v>
      </c>
      <c r="G2347" s="3">
        <f>soli3grenz(C2347,$A$3,Param!$J$4,Param!$J$5,Param!$J$6)*100</f>
        <v>5.5</v>
      </c>
      <c r="H2347" s="13">
        <f t="shared" si="868"/>
        <v>93701.93</v>
      </c>
      <c r="I2347" s="3">
        <f t="shared" si="867"/>
        <v>40.094963628583649</v>
      </c>
      <c r="J2347" s="13">
        <f t="shared" si="869"/>
        <v>44.309999999999995</v>
      </c>
      <c r="K2347" s="13">
        <f>tarifest3(A2347,$A$3,Param!$B$10,Param!$C$10,Param!$D$10,Param!$E$10,Param!$B$11,Param!$C$11,Param!$D$11,Param!$E$11)</f>
        <v>93163</v>
      </c>
      <c r="L2347" s="3">
        <f t="shared" si="878"/>
        <v>39.864356011981172</v>
      </c>
      <c r="M2347" s="3">
        <f>tarifest3grenz(A2347,$A$3,Param!$B$10,Param!$C$10,Param!$D$10,Param!$E$10,Param!$B$11,Param!$C$11,Param!$D$11,Param!$E$11)*100</f>
        <v>42</v>
      </c>
      <c r="N2347" s="3">
        <f t="shared" si="879"/>
        <v>78763</v>
      </c>
      <c r="O2347" s="3">
        <f t="shared" si="880"/>
        <v>33.702610183996576</v>
      </c>
      <c r="P2347" s="13">
        <f t="shared" si="870"/>
        <v>163590</v>
      </c>
      <c r="Q2347" s="13">
        <f t="shared" si="881"/>
        <v>0</v>
      </c>
      <c r="R2347" s="13">
        <f>tarifest3(A2347-$K$3,$A$3,Param!$B$10,Param!$C$10,Param!$D$10,Param!$E$10,Param!$B$11,Param!$C$11,Param!$D$11,Param!$E$11)</f>
        <v>84523</v>
      </c>
      <c r="S2347" s="3">
        <f t="shared" si="882"/>
        <v>36.167308515190413</v>
      </c>
      <c r="T2347" s="3">
        <f>IF(A2347&lt;$K$3,$K$2,tarifest3grenz(A2347-$K$3,$A$3,Param!$B$10,Param!$C$10,Param!$D$10,Param!$E$10,Param!$B$11,Param!$C$11,Param!$D$11,Param!$E$11))*100</f>
        <v>42</v>
      </c>
      <c r="U2347" s="3">
        <f>MAX(K2347-tarifest3($K$3,$A$3,Param!$B$10,Param!$C$10,Param!$D$10,Param!$E$10,Param!$B$11,Param!$C$11,Param!$D$11,Param!$E$11),0)</f>
        <v>87933</v>
      </c>
      <c r="V2347" s="3">
        <f t="shared" si="883"/>
        <v>37.626444159178433</v>
      </c>
      <c r="W2347" s="3">
        <f t="shared" si="884"/>
        <v>42</v>
      </c>
      <c r="X2347" s="3">
        <f>soli3grenz(K2347,$A$3,Param!$J$9,Param!$J$10,Param!$J$11)*100</f>
        <v>5.5</v>
      </c>
      <c r="Y2347" s="13">
        <f t="shared" si="871"/>
        <v>87933</v>
      </c>
      <c r="Z2347" s="3">
        <f t="shared" si="885"/>
        <v>37.626444159178433</v>
      </c>
      <c r="AA2347" s="13">
        <f t="shared" si="872"/>
        <v>42</v>
      </c>
      <c r="AB2347" s="13">
        <f t="shared" si="873"/>
        <v>-5768.929999999993</v>
      </c>
      <c r="AC2347" s="13">
        <f t="shared" si="874"/>
        <v>-2.4685194694052157</v>
      </c>
      <c r="AD2347" s="13">
        <f t="shared" si="875"/>
        <v>-2.3099999999999952</v>
      </c>
      <c r="AE2347" s="3">
        <f t="shared" si="876"/>
        <v>0</v>
      </c>
      <c r="AF2347" s="13">
        <f t="shared" si="865"/>
        <v>5768.929999999993</v>
      </c>
      <c r="AG2347" s="13">
        <f t="shared" si="886"/>
        <v>2.4685194694052157</v>
      </c>
      <c r="AH2347" s="13">
        <f t="shared" si="866"/>
        <v>2.4685194694052157</v>
      </c>
    </row>
    <row r="2348" spans="1:34" x14ac:dyDescent="0.2">
      <c r="A2348" s="8">
        <f t="shared" si="887"/>
        <v>233800</v>
      </c>
      <c r="B2348" s="9">
        <f t="shared" si="864"/>
        <v>233.8</v>
      </c>
      <c r="C2348" s="13">
        <f>tarifest3(A2348,$A$3,Param!$B$5,Param!$C$5,Param!$D$5,Param!$E$5,Param!$B$6,Param!$C$6,Param!$D$6,Param!$E$6)</f>
        <v>88859</v>
      </c>
      <c r="D2348" s="3">
        <f t="shared" si="877"/>
        <v>38.006415739948672</v>
      </c>
      <c r="E2348" s="3">
        <f>tarifest3grenz(A2348,$A$3,Param!$B$5,Param!$C$5,Param!$D$5,Param!$E$5,Param!$B$6,Param!$C$6,Param!$D$6,Param!$E$6)*100</f>
        <v>42</v>
      </c>
      <c r="F2348" s="13">
        <f>soli3(C2348,$A$3,Param!$J$4,Param!$J$5,Param!$J$6)</f>
        <v>4887.24</v>
      </c>
      <c r="G2348" s="3">
        <f>soli3grenz(C2348,$A$3,Param!$J$4,Param!$J$5,Param!$J$6)*100</f>
        <v>5.5</v>
      </c>
      <c r="H2348" s="13">
        <f t="shared" si="868"/>
        <v>93746.240000000005</v>
      </c>
      <c r="I2348" s="3">
        <f t="shared" si="867"/>
        <v>40.096766467065869</v>
      </c>
      <c r="J2348" s="13">
        <f t="shared" si="869"/>
        <v>44.309999999999995</v>
      </c>
      <c r="K2348" s="13">
        <f>tarifest3(A2348,$A$3,Param!$B$10,Param!$C$10,Param!$D$10,Param!$E$10,Param!$B$11,Param!$C$11,Param!$D$11,Param!$E$11)</f>
        <v>93205</v>
      </c>
      <c r="L2348" s="3">
        <f t="shared" si="878"/>
        <v>39.865269461077844</v>
      </c>
      <c r="M2348" s="3">
        <f>tarifest3grenz(A2348,$A$3,Param!$B$10,Param!$C$10,Param!$D$10,Param!$E$10,Param!$B$11,Param!$C$11,Param!$D$11,Param!$E$11)*100</f>
        <v>42</v>
      </c>
      <c r="N2348" s="3">
        <f t="shared" si="879"/>
        <v>78805</v>
      </c>
      <c r="O2348" s="3">
        <f t="shared" si="880"/>
        <v>33.706159110350725</v>
      </c>
      <c r="P2348" s="13">
        <f t="shared" si="870"/>
        <v>163660</v>
      </c>
      <c r="Q2348" s="13">
        <f t="shared" si="881"/>
        <v>0</v>
      </c>
      <c r="R2348" s="13">
        <f>tarifest3(A2348-$K$3,$A$3,Param!$B$10,Param!$C$10,Param!$D$10,Param!$E$10,Param!$B$11,Param!$C$11,Param!$D$11,Param!$E$11)</f>
        <v>84565</v>
      </c>
      <c r="S2348" s="3">
        <f t="shared" si="882"/>
        <v>36.169803250641571</v>
      </c>
      <c r="T2348" s="3">
        <f>IF(A2348&lt;$K$3,$K$2,tarifest3grenz(A2348-$K$3,$A$3,Param!$B$10,Param!$C$10,Param!$D$10,Param!$E$10,Param!$B$11,Param!$C$11,Param!$D$11,Param!$E$11))*100</f>
        <v>42</v>
      </c>
      <c r="U2348" s="3">
        <f>MAX(K2348-tarifest3($K$3,$A$3,Param!$B$10,Param!$C$10,Param!$D$10,Param!$E$10,Param!$B$11,Param!$C$11,Param!$D$11,Param!$E$11),0)</f>
        <v>87975</v>
      </c>
      <c r="V2348" s="3">
        <f t="shared" si="883"/>
        <v>37.628314798973484</v>
      </c>
      <c r="W2348" s="3">
        <f t="shared" si="884"/>
        <v>42</v>
      </c>
      <c r="X2348" s="3">
        <f>soli3grenz(K2348,$A$3,Param!$J$9,Param!$J$10,Param!$J$11)*100</f>
        <v>5.5</v>
      </c>
      <c r="Y2348" s="13">
        <f t="shared" si="871"/>
        <v>87975</v>
      </c>
      <c r="Z2348" s="3">
        <f t="shared" si="885"/>
        <v>37.628314798973484</v>
      </c>
      <c r="AA2348" s="13">
        <f t="shared" si="872"/>
        <v>42</v>
      </c>
      <c r="AB2348" s="13">
        <f t="shared" si="873"/>
        <v>-5771.2400000000052</v>
      </c>
      <c r="AC2348" s="13">
        <f t="shared" si="874"/>
        <v>-2.4684516680923849</v>
      </c>
      <c r="AD2348" s="13">
        <f t="shared" si="875"/>
        <v>-2.3099999999999952</v>
      </c>
      <c r="AE2348" s="3">
        <f t="shared" si="876"/>
        <v>0</v>
      </c>
      <c r="AF2348" s="13">
        <f t="shared" si="865"/>
        <v>5771.2400000000052</v>
      </c>
      <c r="AG2348" s="13">
        <f t="shared" si="886"/>
        <v>2.4684516680923849</v>
      </c>
      <c r="AH2348" s="13">
        <f t="shared" si="866"/>
        <v>2.4684516680923849</v>
      </c>
    </row>
    <row r="2349" spans="1:34" x14ac:dyDescent="0.2">
      <c r="A2349" s="8">
        <f t="shared" si="887"/>
        <v>233900</v>
      </c>
      <c r="B2349" s="9">
        <f t="shared" si="864"/>
        <v>233.9</v>
      </c>
      <c r="C2349" s="13">
        <f>tarifest3(A2349,$A$3,Param!$B$5,Param!$C$5,Param!$D$5,Param!$E$5,Param!$B$6,Param!$C$6,Param!$D$6,Param!$E$6)</f>
        <v>88901</v>
      </c>
      <c r="D2349" s="3">
        <f t="shared" si="877"/>
        <v>38.00812312954254</v>
      </c>
      <c r="E2349" s="3">
        <f>tarifest3grenz(A2349,$A$3,Param!$B$5,Param!$C$5,Param!$D$5,Param!$E$5,Param!$B$6,Param!$C$6,Param!$D$6,Param!$E$6)*100</f>
        <v>42</v>
      </c>
      <c r="F2349" s="13">
        <f>soli3(C2349,$A$3,Param!$J$4,Param!$J$5,Param!$J$6)</f>
        <v>4889.55</v>
      </c>
      <c r="G2349" s="3">
        <f>soli3grenz(C2349,$A$3,Param!$J$4,Param!$J$5,Param!$J$6)*100</f>
        <v>5.5</v>
      </c>
      <c r="H2349" s="13">
        <f t="shared" si="868"/>
        <v>93790.55</v>
      </c>
      <c r="I2349" s="3">
        <f t="shared" si="867"/>
        <v>40.098567764001714</v>
      </c>
      <c r="J2349" s="13">
        <f t="shared" si="869"/>
        <v>44.309999999999995</v>
      </c>
      <c r="K2349" s="13">
        <f>tarifest3(A2349,$A$3,Param!$B$10,Param!$C$10,Param!$D$10,Param!$E$10,Param!$B$11,Param!$C$11,Param!$D$11,Param!$E$11)</f>
        <v>93247</v>
      </c>
      <c r="L2349" s="3">
        <f t="shared" si="878"/>
        <v>39.86618212911501</v>
      </c>
      <c r="M2349" s="3">
        <f>tarifest3grenz(A2349,$A$3,Param!$B$10,Param!$C$10,Param!$D$10,Param!$E$10,Param!$B$11,Param!$C$11,Param!$D$11,Param!$E$11)*100</f>
        <v>42</v>
      </c>
      <c r="N2349" s="3">
        <f t="shared" si="879"/>
        <v>78847</v>
      </c>
      <c r="O2349" s="3">
        <f t="shared" si="880"/>
        <v>33.70970500213766</v>
      </c>
      <c r="P2349" s="13">
        <f t="shared" si="870"/>
        <v>163730</v>
      </c>
      <c r="Q2349" s="13">
        <f t="shared" si="881"/>
        <v>0</v>
      </c>
      <c r="R2349" s="13">
        <f>tarifest3(A2349-$K$3,$A$3,Param!$B$10,Param!$C$10,Param!$D$10,Param!$E$10,Param!$B$11,Param!$C$11,Param!$D$11,Param!$E$11)</f>
        <v>84607</v>
      </c>
      <c r="S2349" s="3">
        <f t="shared" si="882"/>
        <v>36.172295852928606</v>
      </c>
      <c r="T2349" s="3">
        <f>IF(A2349&lt;$K$3,$K$2,tarifest3grenz(A2349-$K$3,$A$3,Param!$B$10,Param!$C$10,Param!$D$10,Param!$E$10,Param!$B$11,Param!$C$11,Param!$D$11,Param!$E$11))*100</f>
        <v>42</v>
      </c>
      <c r="U2349" s="3">
        <f>MAX(K2349-tarifest3($K$3,$A$3,Param!$B$10,Param!$C$10,Param!$D$10,Param!$E$10,Param!$B$11,Param!$C$11,Param!$D$11,Param!$E$11),0)</f>
        <v>88017</v>
      </c>
      <c r="V2349" s="3">
        <f t="shared" si="883"/>
        <v>37.630183839247543</v>
      </c>
      <c r="W2349" s="3">
        <f t="shared" si="884"/>
        <v>42</v>
      </c>
      <c r="X2349" s="3">
        <f>soli3grenz(K2349,$A$3,Param!$J$9,Param!$J$10,Param!$J$11)*100</f>
        <v>5.5</v>
      </c>
      <c r="Y2349" s="13">
        <f t="shared" si="871"/>
        <v>88017</v>
      </c>
      <c r="Z2349" s="3">
        <f t="shared" si="885"/>
        <v>37.630183839247543</v>
      </c>
      <c r="AA2349" s="13">
        <f t="shared" si="872"/>
        <v>42</v>
      </c>
      <c r="AB2349" s="13">
        <f t="shared" si="873"/>
        <v>-5773.5500000000029</v>
      </c>
      <c r="AC2349" s="13">
        <f t="shared" si="874"/>
        <v>-2.4683839247541712</v>
      </c>
      <c r="AD2349" s="13">
        <f t="shared" si="875"/>
        <v>-2.3099999999999952</v>
      </c>
      <c r="AE2349" s="3">
        <f t="shared" si="876"/>
        <v>0</v>
      </c>
      <c r="AF2349" s="13">
        <f t="shared" si="865"/>
        <v>5773.5500000000029</v>
      </c>
      <c r="AG2349" s="13">
        <f t="shared" si="886"/>
        <v>2.4683839247541712</v>
      </c>
      <c r="AH2349" s="13">
        <f t="shared" si="866"/>
        <v>2.4683839247541712</v>
      </c>
    </row>
    <row r="2350" spans="1:34" x14ac:dyDescent="0.2">
      <c r="A2350" s="8">
        <f t="shared" si="887"/>
        <v>234000</v>
      </c>
      <c r="B2350" s="9">
        <f t="shared" ref="B2350:B2381" si="888">+A2350/1000</f>
        <v>234</v>
      </c>
      <c r="C2350" s="13">
        <f>tarifest3(A2350,$A$3,Param!$B$5,Param!$C$5,Param!$D$5,Param!$E$5,Param!$B$6,Param!$C$6,Param!$D$6,Param!$E$6)</f>
        <v>88943</v>
      </c>
      <c r="D2350" s="3">
        <f t="shared" si="877"/>
        <v>38.009829059829059</v>
      </c>
      <c r="E2350" s="3">
        <f>tarifest3grenz(A2350,$A$3,Param!$B$5,Param!$C$5,Param!$D$5,Param!$E$5,Param!$B$6,Param!$C$6,Param!$D$6,Param!$E$6)*100</f>
        <v>42</v>
      </c>
      <c r="F2350" s="13">
        <f>soli3(C2350,$A$3,Param!$J$4,Param!$J$5,Param!$J$6)</f>
        <v>4891.8599999999997</v>
      </c>
      <c r="G2350" s="3">
        <f>soli3grenz(C2350,$A$3,Param!$J$4,Param!$J$5,Param!$J$6)*100</f>
        <v>5.5</v>
      </c>
      <c r="H2350" s="13">
        <f t="shared" si="868"/>
        <v>93834.86</v>
      </c>
      <c r="I2350" s="3">
        <f t="shared" si="867"/>
        <v>40.100367521367517</v>
      </c>
      <c r="J2350" s="13">
        <f t="shared" si="869"/>
        <v>44.309999999999995</v>
      </c>
      <c r="K2350" s="13">
        <f>tarifest3(A2350,$A$3,Param!$B$10,Param!$C$10,Param!$D$10,Param!$E$10,Param!$B$11,Param!$C$11,Param!$D$11,Param!$E$11)</f>
        <v>93289</v>
      </c>
      <c r="L2350" s="3">
        <f t="shared" si="878"/>
        <v>39.867094017094018</v>
      </c>
      <c r="M2350" s="3">
        <f>tarifest3grenz(A2350,$A$3,Param!$B$10,Param!$C$10,Param!$D$10,Param!$E$10,Param!$B$11,Param!$C$11,Param!$D$11,Param!$E$11)*100</f>
        <v>42</v>
      </c>
      <c r="N2350" s="3">
        <f t="shared" si="879"/>
        <v>78889</v>
      </c>
      <c r="O2350" s="3">
        <f t="shared" si="880"/>
        <v>33.713247863247865</v>
      </c>
      <c r="P2350" s="13">
        <f t="shared" si="870"/>
        <v>163800</v>
      </c>
      <c r="Q2350" s="13">
        <f t="shared" si="881"/>
        <v>0</v>
      </c>
      <c r="R2350" s="13">
        <f>tarifest3(A2350-$K$3,$A$3,Param!$B$10,Param!$C$10,Param!$D$10,Param!$E$10,Param!$B$11,Param!$C$11,Param!$D$11,Param!$E$11)</f>
        <v>84649</v>
      </c>
      <c r="S2350" s="3">
        <f t="shared" si="882"/>
        <v>36.174786324786325</v>
      </c>
      <c r="T2350" s="3">
        <f>IF(A2350&lt;$K$3,$K$2,tarifest3grenz(A2350-$K$3,$A$3,Param!$B$10,Param!$C$10,Param!$D$10,Param!$E$10,Param!$B$11,Param!$C$11,Param!$D$11,Param!$E$11))*100</f>
        <v>42</v>
      </c>
      <c r="U2350" s="3">
        <f>MAX(K2350-tarifest3($K$3,$A$3,Param!$B$10,Param!$C$10,Param!$D$10,Param!$E$10,Param!$B$11,Param!$C$11,Param!$D$11,Param!$E$11),0)</f>
        <v>88059</v>
      </c>
      <c r="V2350" s="3">
        <f t="shared" si="883"/>
        <v>37.632051282051279</v>
      </c>
      <c r="W2350" s="3">
        <f t="shared" si="884"/>
        <v>42</v>
      </c>
      <c r="X2350" s="3">
        <f>soli3grenz(K2350,$A$3,Param!$J$9,Param!$J$10,Param!$J$11)*100</f>
        <v>5.5</v>
      </c>
      <c r="Y2350" s="13">
        <f t="shared" si="871"/>
        <v>88059</v>
      </c>
      <c r="Z2350" s="3">
        <f t="shared" si="885"/>
        <v>37.632051282051279</v>
      </c>
      <c r="AA2350" s="13">
        <f t="shared" si="872"/>
        <v>42</v>
      </c>
      <c r="AB2350" s="13">
        <f t="shared" si="873"/>
        <v>-5775.8600000000006</v>
      </c>
      <c r="AC2350" s="13">
        <f t="shared" si="874"/>
        <v>-2.4683162393162377</v>
      </c>
      <c r="AD2350" s="13">
        <f t="shared" si="875"/>
        <v>-2.3099999999999952</v>
      </c>
      <c r="AE2350" s="3">
        <f t="shared" si="876"/>
        <v>0</v>
      </c>
      <c r="AF2350" s="13">
        <f t="shared" si="865"/>
        <v>5775.8600000000006</v>
      </c>
      <c r="AG2350" s="13">
        <f t="shared" si="886"/>
        <v>2.4683162393162377</v>
      </c>
      <c r="AH2350" s="13">
        <f t="shared" si="866"/>
        <v>2.4683162393162377</v>
      </c>
    </row>
    <row r="2351" spans="1:34" x14ac:dyDescent="0.2">
      <c r="A2351" s="8">
        <f t="shared" si="887"/>
        <v>234100</v>
      </c>
      <c r="B2351" s="9">
        <f t="shared" si="888"/>
        <v>234.1</v>
      </c>
      <c r="C2351" s="13">
        <f>tarifest3(A2351,$A$3,Param!$B$5,Param!$C$5,Param!$D$5,Param!$E$5,Param!$B$6,Param!$C$6,Param!$D$6,Param!$E$6)</f>
        <v>88985</v>
      </c>
      <c r="D2351" s="3">
        <f t="shared" si="877"/>
        <v>38.011533532678342</v>
      </c>
      <c r="E2351" s="3">
        <f>tarifest3grenz(A2351,$A$3,Param!$B$5,Param!$C$5,Param!$D$5,Param!$E$5,Param!$B$6,Param!$C$6,Param!$D$6,Param!$E$6)*100</f>
        <v>42</v>
      </c>
      <c r="F2351" s="13">
        <f>soli3(C2351,$A$3,Param!$J$4,Param!$J$5,Param!$J$6)</f>
        <v>4894.17</v>
      </c>
      <c r="G2351" s="3">
        <f>soli3grenz(C2351,$A$3,Param!$J$4,Param!$J$5,Param!$J$6)*100</f>
        <v>5.5</v>
      </c>
      <c r="H2351" s="13">
        <f t="shared" si="868"/>
        <v>93879.17</v>
      </c>
      <c r="I2351" s="3">
        <f t="shared" si="867"/>
        <v>40.102165741136261</v>
      </c>
      <c r="J2351" s="13">
        <f t="shared" si="869"/>
        <v>44.309999999999995</v>
      </c>
      <c r="K2351" s="13">
        <f>tarifest3(A2351,$A$3,Param!$B$10,Param!$C$10,Param!$D$10,Param!$E$10,Param!$B$11,Param!$C$11,Param!$D$11,Param!$E$11)</f>
        <v>93331</v>
      </c>
      <c r="L2351" s="3">
        <f t="shared" si="878"/>
        <v>39.868005126014523</v>
      </c>
      <c r="M2351" s="3">
        <f>tarifest3grenz(A2351,$A$3,Param!$B$10,Param!$C$10,Param!$D$10,Param!$E$10,Param!$B$11,Param!$C$11,Param!$D$11,Param!$E$11)*100</f>
        <v>42</v>
      </c>
      <c r="N2351" s="3">
        <f t="shared" si="879"/>
        <v>78931</v>
      </c>
      <c r="O2351" s="3">
        <f t="shared" si="880"/>
        <v>33.716787697565145</v>
      </c>
      <c r="P2351" s="13">
        <f t="shared" si="870"/>
        <v>163870</v>
      </c>
      <c r="Q2351" s="13">
        <f t="shared" si="881"/>
        <v>0</v>
      </c>
      <c r="R2351" s="13">
        <f>tarifest3(A2351-$K$3,$A$3,Param!$B$10,Param!$C$10,Param!$D$10,Param!$E$10,Param!$B$11,Param!$C$11,Param!$D$11,Param!$E$11)</f>
        <v>84691</v>
      </c>
      <c r="S2351" s="3">
        <f t="shared" si="882"/>
        <v>36.177274668944897</v>
      </c>
      <c r="T2351" s="3">
        <f>IF(A2351&lt;$K$3,$K$2,tarifest3grenz(A2351-$K$3,$A$3,Param!$B$10,Param!$C$10,Param!$D$10,Param!$E$10,Param!$B$11,Param!$C$11,Param!$D$11,Param!$E$11))*100</f>
        <v>42</v>
      </c>
      <c r="U2351" s="3">
        <f>MAX(K2351-tarifest3($K$3,$A$3,Param!$B$10,Param!$C$10,Param!$D$10,Param!$E$10,Param!$B$11,Param!$C$11,Param!$D$11,Param!$E$11),0)</f>
        <v>88101</v>
      </c>
      <c r="V2351" s="3">
        <f t="shared" si="883"/>
        <v>37.633917129431865</v>
      </c>
      <c r="W2351" s="3">
        <f t="shared" si="884"/>
        <v>42</v>
      </c>
      <c r="X2351" s="3">
        <f>soli3grenz(K2351,$A$3,Param!$J$9,Param!$J$10,Param!$J$11)*100</f>
        <v>5.5</v>
      </c>
      <c r="Y2351" s="13">
        <f t="shared" si="871"/>
        <v>88101</v>
      </c>
      <c r="Z2351" s="3">
        <f t="shared" si="885"/>
        <v>37.633917129431865</v>
      </c>
      <c r="AA2351" s="13">
        <f t="shared" si="872"/>
        <v>42</v>
      </c>
      <c r="AB2351" s="13">
        <f t="shared" si="873"/>
        <v>-5778.1699999999983</v>
      </c>
      <c r="AC2351" s="13">
        <f t="shared" si="874"/>
        <v>-2.4682486117043965</v>
      </c>
      <c r="AD2351" s="13">
        <f t="shared" si="875"/>
        <v>-2.3099999999999952</v>
      </c>
      <c r="AE2351" s="3">
        <f t="shared" si="876"/>
        <v>0</v>
      </c>
      <c r="AF2351" s="13">
        <f t="shared" si="865"/>
        <v>5778.1699999999983</v>
      </c>
      <c r="AG2351" s="13">
        <f t="shared" si="886"/>
        <v>2.4682486117043965</v>
      </c>
      <c r="AH2351" s="13">
        <f t="shared" si="866"/>
        <v>2.4682486117043965</v>
      </c>
    </row>
    <row r="2352" spans="1:34" x14ac:dyDescent="0.2">
      <c r="A2352" s="8">
        <f t="shared" si="887"/>
        <v>234200</v>
      </c>
      <c r="B2352" s="9">
        <f t="shared" si="888"/>
        <v>234.2</v>
      </c>
      <c r="C2352" s="13">
        <f>tarifest3(A2352,$A$3,Param!$B$5,Param!$C$5,Param!$D$5,Param!$E$5,Param!$B$6,Param!$C$6,Param!$D$6,Param!$E$6)</f>
        <v>89027</v>
      </c>
      <c r="D2352" s="3">
        <f t="shared" si="877"/>
        <v>38.013236549957305</v>
      </c>
      <c r="E2352" s="3">
        <f>tarifest3grenz(A2352,$A$3,Param!$B$5,Param!$C$5,Param!$D$5,Param!$E$5,Param!$B$6,Param!$C$6,Param!$D$6,Param!$E$6)*100</f>
        <v>42</v>
      </c>
      <c r="F2352" s="13">
        <f>soli3(C2352,$A$3,Param!$J$4,Param!$J$5,Param!$J$6)</f>
        <v>4896.4799999999996</v>
      </c>
      <c r="G2352" s="3">
        <f>soli3grenz(C2352,$A$3,Param!$J$4,Param!$J$5,Param!$J$6)*100</f>
        <v>5.5</v>
      </c>
      <c r="H2352" s="13">
        <f t="shared" si="868"/>
        <v>93923.48</v>
      </c>
      <c r="I2352" s="3">
        <f t="shared" si="867"/>
        <v>40.103962425277537</v>
      </c>
      <c r="J2352" s="13">
        <f t="shared" si="869"/>
        <v>44.309999999999995</v>
      </c>
      <c r="K2352" s="13">
        <f>tarifest3(A2352,$A$3,Param!$B$10,Param!$C$10,Param!$D$10,Param!$E$10,Param!$B$11,Param!$C$11,Param!$D$11,Param!$E$11)</f>
        <v>93373</v>
      </c>
      <c r="L2352" s="3">
        <f t="shared" si="878"/>
        <v>39.868915456874468</v>
      </c>
      <c r="M2352" s="3">
        <f>tarifest3grenz(A2352,$A$3,Param!$B$10,Param!$C$10,Param!$D$10,Param!$E$10,Param!$B$11,Param!$C$11,Param!$D$11,Param!$E$11)*100</f>
        <v>42</v>
      </c>
      <c r="N2352" s="3">
        <f t="shared" si="879"/>
        <v>78973</v>
      </c>
      <c r="O2352" s="3">
        <f t="shared" si="880"/>
        <v>33.720324508966691</v>
      </c>
      <c r="P2352" s="13">
        <f t="shared" si="870"/>
        <v>163940</v>
      </c>
      <c r="Q2352" s="13">
        <f t="shared" si="881"/>
        <v>0</v>
      </c>
      <c r="R2352" s="13">
        <f>tarifest3(A2352-$K$3,$A$3,Param!$B$10,Param!$C$10,Param!$D$10,Param!$E$10,Param!$B$11,Param!$C$11,Param!$D$11,Param!$E$11)</f>
        <v>84733</v>
      </c>
      <c r="S2352" s="3">
        <f t="shared" si="882"/>
        <v>36.179760888129806</v>
      </c>
      <c r="T2352" s="3">
        <f>IF(A2352&lt;$K$3,$K$2,tarifest3grenz(A2352-$K$3,$A$3,Param!$B$10,Param!$C$10,Param!$D$10,Param!$E$10,Param!$B$11,Param!$C$11,Param!$D$11,Param!$E$11))*100</f>
        <v>42</v>
      </c>
      <c r="U2352" s="3">
        <f>MAX(K2352-tarifest3($K$3,$A$3,Param!$B$10,Param!$C$10,Param!$D$10,Param!$E$10,Param!$B$11,Param!$C$11,Param!$D$11,Param!$E$11),0)</f>
        <v>88143</v>
      </c>
      <c r="V2352" s="3">
        <f t="shared" si="883"/>
        <v>37.635781383432963</v>
      </c>
      <c r="W2352" s="3">
        <f t="shared" si="884"/>
        <v>42</v>
      </c>
      <c r="X2352" s="3">
        <f>soli3grenz(K2352,$A$3,Param!$J$9,Param!$J$10,Param!$J$11)*100</f>
        <v>5.5</v>
      </c>
      <c r="Y2352" s="13">
        <f t="shared" si="871"/>
        <v>88143</v>
      </c>
      <c r="Z2352" s="3">
        <f t="shared" si="885"/>
        <v>37.635781383432963</v>
      </c>
      <c r="AA2352" s="13">
        <f t="shared" si="872"/>
        <v>42</v>
      </c>
      <c r="AB2352" s="13">
        <f t="shared" si="873"/>
        <v>-5780.4799999999959</v>
      </c>
      <c r="AC2352" s="13">
        <f t="shared" si="874"/>
        <v>-2.4681810418445735</v>
      </c>
      <c r="AD2352" s="13">
        <f t="shared" si="875"/>
        <v>-2.3099999999999952</v>
      </c>
      <c r="AE2352" s="3">
        <f t="shared" si="876"/>
        <v>0</v>
      </c>
      <c r="AF2352" s="13">
        <f t="shared" si="865"/>
        <v>5780.4799999999959</v>
      </c>
      <c r="AG2352" s="13">
        <f t="shared" si="886"/>
        <v>2.4681810418445735</v>
      </c>
      <c r="AH2352" s="13">
        <f t="shared" si="866"/>
        <v>2.4681810418445735</v>
      </c>
    </row>
    <row r="2353" spans="1:34" x14ac:dyDescent="0.2">
      <c r="A2353" s="8">
        <f t="shared" si="887"/>
        <v>234300</v>
      </c>
      <c r="B2353" s="9">
        <f t="shared" si="888"/>
        <v>234.3</v>
      </c>
      <c r="C2353" s="13">
        <f>tarifest3(A2353,$A$3,Param!$B$5,Param!$C$5,Param!$D$5,Param!$E$5,Param!$B$6,Param!$C$6,Param!$D$6,Param!$E$6)</f>
        <v>89069</v>
      </c>
      <c r="D2353" s="3">
        <f t="shared" si="877"/>
        <v>38.014938113529659</v>
      </c>
      <c r="E2353" s="3">
        <f>tarifest3grenz(A2353,$A$3,Param!$B$5,Param!$C$5,Param!$D$5,Param!$E$5,Param!$B$6,Param!$C$6,Param!$D$6,Param!$E$6)*100</f>
        <v>42</v>
      </c>
      <c r="F2353" s="13">
        <f>soli3(C2353,$A$3,Param!$J$4,Param!$J$5,Param!$J$6)</f>
        <v>4898.79</v>
      </c>
      <c r="G2353" s="3">
        <f>soli3grenz(C2353,$A$3,Param!$J$4,Param!$J$5,Param!$J$6)*100</f>
        <v>5.5</v>
      </c>
      <c r="H2353" s="13">
        <f t="shared" si="868"/>
        <v>93967.79</v>
      </c>
      <c r="I2353" s="3">
        <f t="shared" si="867"/>
        <v>40.105757575757572</v>
      </c>
      <c r="J2353" s="13">
        <f t="shared" si="869"/>
        <v>44.309999999999995</v>
      </c>
      <c r="K2353" s="13">
        <f>tarifest3(A2353,$A$3,Param!$B$10,Param!$C$10,Param!$D$10,Param!$E$10,Param!$B$11,Param!$C$11,Param!$D$11,Param!$E$11)</f>
        <v>93415</v>
      </c>
      <c r="L2353" s="3">
        <f t="shared" si="878"/>
        <v>39.869825010670077</v>
      </c>
      <c r="M2353" s="3">
        <f>tarifest3grenz(A2353,$A$3,Param!$B$10,Param!$C$10,Param!$D$10,Param!$E$10,Param!$B$11,Param!$C$11,Param!$D$11,Param!$E$11)*100</f>
        <v>42</v>
      </c>
      <c r="N2353" s="3">
        <f t="shared" si="879"/>
        <v>79015</v>
      </c>
      <c r="O2353" s="3">
        <f t="shared" si="880"/>
        <v>33.723858301323091</v>
      </c>
      <c r="P2353" s="13">
        <f t="shared" si="870"/>
        <v>164010</v>
      </c>
      <c r="Q2353" s="13">
        <f t="shared" si="881"/>
        <v>0</v>
      </c>
      <c r="R2353" s="13">
        <f>tarifest3(A2353-$K$3,$A$3,Param!$B$10,Param!$C$10,Param!$D$10,Param!$E$10,Param!$B$11,Param!$C$11,Param!$D$11,Param!$E$11)</f>
        <v>84775</v>
      </c>
      <c r="S2353" s="3">
        <f t="shared" si="882"/>
        <v>36.182244985061885</v>
      </c>
      <c r="T2353" s="3">
        <f>IF(A2353&lt;$K$3,$K$2,tarifest3grenz(A2353-$K$3,$A$3,Param!$B$10,Param!$C$10,Param!$D$10,Param!$E$10,Param!$B$11,Param!$C$11,Param!$D$11,Param!$E$11))*100</f>
        <v>42</v>
      </c>
      <c r="U2353" s="3">
        <f>MAX(K2353-tarifest3($K$3,$A$3,Param!$B$10,Param!$C$10,Param!$D$10,Param!$E$10,Param!$B$11,Param!$C$11,Param!$D$11,Param!$E$11),0)</f>
        <v>88185</v>
      </c>
      <c r="V2353" s="3">
        <f t="shared" si="883"/>
        <v>37.637644046094749</v>
      </c>
      <c r="W2353" s="3">
        <f t="shared" si="884"/>
        <v>42</v>
      </c>
      <c r="X2353" s="3">
        <f>soli3grenz(K2353,$A$3,Param!$J$9,Param!$J$10,Param!$J$11)*100</f>
        <v>5.5</v>
      </c>
      <c r="Y2353" s="13">
        <f t="shared" si="871"/>
        <v>88185</v>
      </c>
      <c r="Z2353" s="3">
        <f t="shared" si="885"/>
        <v>37.637644046094749</v>
      </c>
      <c r="AA2353" s="13">
        <f t="shared" si="872"/>
        <v>42</v>
      </c>
      <c r="AB2353" s="13">
        <f t="shared" si="873"/>
        <v>-5782.7899999999936</v>
      </c>
      <c r="AC2353" s="13">
        <f t="shared" si="874"/>
        <v>-2.4681135296628227</v>
      </c>
      <c r="AD2353" s="13">
        <f t="shared" si="875"/>
        <v>-2.3099999999999952</v>
      </c>
      <c r="AE2353" s="3">
        <f t="shared" si="876"/>
        <v>0</v>
      </c>
      <c r="AF2353" s="13">
        <f t="shared" si="865"/>
        <v>5782.7899999999936</v>
      </c>
      <c r="AG2353" s="13">
        <f t="shared" si="886"/>
        <v>2.4681135296628227</v>
      </c>
      <c r="AH2353" s="13">
        <f t="shared" si="866"/>
        <v>2.4681135296628227</v>
      </c>
    </row>
    <row r="2354" spans="1:34" x14ac:dyDescent="0.2">
      <c r="A2354" s="8">
        <f t="shared" si="887"/>
        <v>234400</v>
      </c>
      <c r="B2354" s="9">
        <f t="shared" si="888"/>
        <v>234.4</v>
      </c>
      <c r="C2354" s="13">
        <f>tarifest3(A2354,$A$3,Param!$B$5,Param!$C$5,Param!$D$5,Param!$E$5,Param!$B$6,Param!$C$6,Param!$D$6,Param!$E$6)</f>
        <v>89111</v>
      </c>
      <c r="D2354" s="3">
        <f t="shared" si="877"/>
        <v>38.016638225255974</v>
      </c>
      <c r="E2354" s="3">
        <f>tarifest3grenz(A2354,$A$3,Param!$B$5,Param!$C$5,Param!$D$5,Param!$E$5,Param!$B$6,Param!$C$6,Param!$D$6,Param!$E$6)*100</f>
        <v>42</v>
      </c>
      <c r="F2354" s="13">
        <f>soli3(C2354,$A$3,Param!$J$4,Param!$J$5,Param!$J$6)</f>
        <v>4901.1000000000004</v>
      </c>
      <c r="G2354" s="3">
        <f>soli3grenz(C2354,$A$3,Param!$J$4,Param!$J$5,Param!$J$6)*100</f>
        <v>5.5</v>
      </c>
      <c r="H2354" s="13">
        <f t="shared" si="868"/>
        <v>94012.1</v>
      </c>
      <c r="I2354" s="3">
        <f t="shared" si="867"/>
        <v>40.107551194539255</v>
      </c>
      <c r="J2354" s="13">
        <f t="shared" si="869"/>
        <v>44.309999999999995</v>
      </c>
      <c r="K2354" s="13">
        <f>tarifest3(A2354,$A$3,Param!$B$10,Param!$C$10,Param!$D$10,Param!$E$10,Param!$B$11,Param!$C$11,Param!$D$11,Param!$E$11)</f>
        <v>93457</v>
      </c>
      <c r="L2354" s="3">
        <f t="shared" si="878"/>
        <v>39.87073378839591</v>
      </c>
      <c r="M2354" s="3">
        <f>tarifest3grenz(A2354,$A$3,Param!$B$10,Param!$C$10,Param!$D$10,Param!$E$10,Param!$B$11,Param!$C$11,Param!$D$11,Param!$E$11)*100</f>
        <v>42</v>
      </c>
      <c r="N2354" s="3">
        <f t="shared" si="879"/>
        <v>79057</v>
      </c>
      <c r="O2354" s="3">
        <f t="shared" si="880"/>
        <v>33.727389078498291</v>
      </c>
      <c r="P2354" s="13">
        <f t="shared" si="870"/>
        <v>164080</v>
      </c>
      <c r="Q2354" s="13">
        <f t="shared" si="881"/>
        <v>0</v>
      </c>
      <c r="R2354" s="13">
        <f>tarifest3(A2354-$K$3,$A$3,Param!$B$10,Param!$C$10,Param!$D$10,Param!$E$10,Param!$B$11,Param!$C$11,Param!$D$11,Param!$E$11)</f>
        <v>84817</v>
      </c>
      <c r="S2354" s="3">
        <f t="shared" si="882"/>
        <v>36.184726962457333</v>
      </c>
      <c r="T2354" s="3">
        <f>IF(A2354&lt;$K$3,$K$2,tarifest3grenz(A2354-$K$3,$A$3,Param!$B$10,Param!$C$10,Param!$D$10,Param!$E$10,Param!$B$11,Param!$C$11,Param!$D$11,Param!$E$11))*100</f>
        <v>42</v>
      </c>
      <c r="U2354" s="3">
        <f>MAX(K2354-tarifest3($K$3,$A$3,Param!$B$10,Param!$C$10,Param!$D$10,Param!$E$10,Param!$B$11,Param!$C$11,Param!$D$11,Param!$E$11),0)</f>
        <v>88227</v>
      </c>
      <c r="V2354" s="3">
        <f t="shared" si="883"/>
        <v>37.639505119453922</v>
      </c>
      <c r="W2354" s="3">
        <f t="shared" si="884"/>
        <v>42</v>
      </c>
      <c r="X2354" s="3">
        <f>soli3grenz(K2354,$A$3,Param!$J$9,Param!$J$10,Param!$J$11)*100</f>
        <v>5.5</v>
      </c>
      <c r="Y2354" s="13">
        <f t="shared" si="871"/>
        <v>88227</v>
      </c>
      <c r="Z2354" s="3">
        <f t="shared" si="885"/>
        <v>37.639505119453922</v>
      </c>
      <c r="AA2354" s="13">
        <f t="shared" si="872"/>
        <v>42</v>
      </c>
      <c r="AB2354" s="13">
        <f t="shared" si="873"/>
        <v>-5785.1000000000058</v>
      </c>
      <c r="AC2354" s="13">
        <f t="shared" si="874"/>
        <v>-2.4680460750853328</v>
      </c>
      <c r="AD2354" s="13">
        <f t="shared" si="875"/>
        <v>-2.3099999999999952</v>
      </c>
      <c r="AE2354" s="3">
        <f t="shared" si="876"/>
        <v>0</v>
      </c>
      <c r="AF2354" s="13">
        <f t="shared" si="865"/>
        <v>5785.1000000000058</v>
      </c>
      <c r="AG2354" s="13">
        <f t="shared" si="886"/>
        <v>2.4680460750853328</v>
      </c>
      <c r="AH2354" s="13">
        <f t="shared" si="866"/>
        <v>2.4680460750853328</v>
      </c>
    </row>
    <row r="2355" spans="1:34" x14ac:dyDescent="0.2">
      <c r="A2355" s="8">
        <f t="shared" si="887"/>
        <v>234500</v>
      </c>
      <c r="B2355" s="9">
        <f t="shared" si="888"/>
        <v>234.5</v>
      </c>
      <c r="C2355" s="13">
        <f>tarifest3(A2355,$A$3,Param!$B$5,Param!$C$5,Param!$D$5,Param!$E$5,Param!$B$6,Param!$C$6,Param!$D$6,Param!$E$6)</f>
        <v>89153</v>
      </c>
      <c r="D2355" s="3">
        <f t="shared" si="877"/>
        <v>38.018336886993602</v>
      </c>
      <c r="E2355" s="3">
        <f>tarifest3grenz(A2355,$A$3,Param!$B$5,Param!$C$5,Param!$D$5,Param!$E$5,Param!$B$6,Param!$C$6,Param!$D$6,Param!$E$6)*100</f>
        <v>42</v>
      </c>
      <c r="F2355" s="13">
        <f>soli3(C2355,$A$3,Param!$J$4,Param!$J$5,Param!$J$6)</f>
        <v>4903.41</v>
      </c>
      <c r="G2355" s="3">
        <f>soli3grenz(C2355,$A$3,Param!$J$4,Param!$J$5,Param!$J$6)*100</f>
        <v>5.5</v>
      </c>
      <c r="H2355" s="13">
        <f t="shared" si="868"/>
        <v>94056.41</v>
      </c>
      <c r="I2355" s="3">
        <f t="shared" si="867"/>
        <v>40.109343283582092</v>
      </c>
      <c r="J2355" s="13">
        <f t="shared" si="869"/>
        <v>44.309999999999995</v>
      </c>
      <c r="K2355" s="13">
        <f>tarifest3(A2355,$A$3,Param!$B$10,Param!$C$10,Param!$D$10,Param!$E$10,Param!$B$11,Param!$C$11,Param!$D$11,Param!$E$11)</f>
        <v>93499</v>
      </c>
      <c r="L2355" s="3">
        <f t="shared" si="878"/>
        <v>39.871641791044773</v>
      </c>
      <c r="M2355" s="3">
        <f>tarifest3grenz(A2355,$A$3,Param!$B$10,Param!$C$10,Param!$D$10,Param!$E$10,Param!$B$11,Param!$C$11,Param!$D$11,Param!$E$11)*100</f>
        <v>42</v>
      </c>
      <c r="N2355" s="3">
        <f t="shared" si="879"/>
        <v>79099</v>
      </c>
      <c r="O2355" s="3">
        <f t="shared" si="880"/>
        <v>33.730916844349679</v>
      </c>
      <c r="P2355" s="13">
        <f t="shared" si="870"/>
        <v>164150</v>
      </c>
      <c r="Q2355" s="13">
        <f t="shared" si="881"/>
        <v>0</v>
      </c>
      <c r="R2355" s="13">
        <f>tarifest3(A2355-$K$3,$A$3,Param!$B$10,Param!$C$10,Param!$D$10,Param!$E$10,Param!$B$11,Param!$C$11,Param!$D$11,Param!$E$11)</f>
        <v>84859</v>
      </c>
      <c r="S2355" s="3">
        <f t="shared" si="882"/>
        <v>36.187206823027715</v>
      </c>
      <c r="T2355" s="3">
        <f>IF(A2355&lt;$K$3,$K$2,tarifest3grenz(A2355-$K$3,$A$3,Param!$B$10,Param!$C$10,Param!$D$10,Param!$E$10,Param!$B$11,Param!$C$11,Param!$D$11,Param!$E$11))*100</f>
        <v>42</v>
      </c>
      <c r="U2355" s="3">
        <f>MAX(K2355-tarifest3($K$3,$A$3,Param!$B$10,Param!$C$10,Param!$D$10,Param!$E$10,Param!$B$11,Param!$C$11,Param!$D$11,Param!$E$11),0)</f>
        <v>88269</v>
      </c>
      <c r="V2355" s="3">
        <f t="shared" si="883"/>
        <v>37.641364605543707</v>
      </c>
      <c r="W2355" s="3">
        <f t="shared" si="884"/>
        <v>42</v>
      </c>
      <c r="X2355" s="3">
        <f>soli3grenz(K2355,$A$3,Param!$J$9,Param!$J$10,Param!$J$11)*100</f>
        <v>5.5</v>
      </c>
      <c r="Y2355" s="13">
        <f t="shared" si="871"/>
        <v>88269</v>
      </c>
      <c r="Z2355" s="3">
        <f t="shared" si="885"/>
        <v>37.641364605543707</v>
      </c>
      <c r="AA2355" s="13">
        <f t="shared" si="872"/>
        <v>42</v>
      </c>
      <c r="AB2355" s="13">
        <f t="shared" si="873"/>
        <v>-5787.4100000000035</v>
      </c>
      <c r="AC2355" s="13">
        <f t="shared" si="874"/>
        <v>-2.467978678038385</v>
      </c>
      <c r="AD2355" s="13">
        <f t="shared" si="875"/>
        <v>-2.3099999999999952</v>
      </c>
      <c r="AE2355" s="3">
        <f t="shared" si="876"/>
        <v>0</v>
      </c>
      <c r="AF2355" s="13">
        <f t="shared" si="865"/>
        <v>5787.4100000000035</v>
      </c>
      <c r="AG2355" s="13">
        <f t="shared" si="886"/>
        <v>2.467978678038385</v>
      </c>
      <c r="AH2355" s="13">
        <f t="shared" si="866"/>
        <v>2.467978678038385</v>
      </c>
    </row>
    <row r="2356" spans="1:34" x14ac:dyDescent="0.2">
      <c r="A2356" s="8">
        <f t="shared" si="887"/>
        <v>234600</v>
      </c>
      <c r="B2356" s="9">
        <f t="shared" si="888"/>
        <v>234.6</v>
      </c>
      <c r="C2356" s="13">
        <f>tarifest3(A2356,$A$3,Param!$B$5,Param!$C$5,Param!$D$5,Param!$E$5,Param!$B$6,Param!$C$6,Param!$D$6,Param!$E$6)</f>
        <v>89195</v>
      </c>
      <c r="D2356" s="3">
        <f t="shared" si="877"/>
        <v>38.02003410059676</v>
      </c>
      <c r="E2356" s="3">
        <f>tarifest3grenz(A2356,$A$3,Param!$B$5,Param!$C$5,Param!$D$5,Param!$E$5,Param!$B$6,Param!$C$6,Param!$D$6,Param!$E$6)*100</f>
        <v>42</v>
      </c>
      <c r="F2356" s="13">
        <f>soli3(C2356,$A$3,Param!$J$4,Param!$J$5,Param!$J$6)</f>
        <v>4905.72</v>
      </c>
      <c r="G2356" s="3">
        <f>soli3grenz(C2356,$A$3,Param!$J$4,Param!$J$5,Param!$J$6)*100</f>
        <v>5.5</v>
      </c>
      <c r="H2356" s="13">
        <f t="shared" si="868"/>
        <v>94100.72</v>
      </c>
      <c r="I2356" s="3">
        <f t="shared" si="867"/>
        <v>40.111133844842286</v>
      </c>
      <c r="J2356" s="13">
        <f t="shared" si="869"/>
        <v>44.309999999999995</v>
      </c>
      <c r="K2356" s="13">
        <f>tarifest3(A2356,$A$3,Param!$B$10,Param!$C$10,Param!$D$10,Param!$E$10,Param!$B$11,Param!$C$11,Param!$D$11,Param!$E$11)</f>
        <v>93541</v>
      </c>
      <c r="L2356" s="3">
        <f t="shared" si="878"/>
        <v>39.872549019607845</v>
      </c>
      <c r="M2356" s="3">
        <f>tarifest3grenz(A2356,$A$3,Param!$B$10,Param!$C$10,Param!$D$10,Param!$E$10,Param!$B$11,Param!$C$11,Param!$D$11,Param!$E$11)*100</f>
        <v>42</v>
      </c>
      <c r="N2356" s="3">
        <f t="shared" si="879"/>
        <v>79141</v>
      </c>
      <c r="O2356" s="3">
        <f t="shared" si="880"/>
        <v>33.734441602728047</v>
      </c>
      <c r="P2356" s="13">
        <f t="shared" si="870"/>
        <v>164220</v>
      </c>
      <c r="Q2356" s="13">
        <f t="shared" si="881"/>
        <v>0</v>
      </c>
      <c r="R2356" s="13">
        <f>tarifest3(A2356-$K$3,$A$3,Param!$B$10,Param!$C$10,Param!$D$10,Param!$E$10,Param!$B$11,Param!$C$11,Param!$D$11,Param!$E$11)</f>
        <v>84901</v>
      </c>
      <c r="S2356" s="3">
        <f t="shared" si="882"/>
        <v>36.189684569479965</v>
      </c>
      <c r="T2356" s="3">
        <f>IF(A2356&lt;$K$3,$K$2,tarifest3grenz(A2356-$K$3,$A$3,Param!$B$10,Param!$C$10,Param!$D$10,Param!$E$10,Param!$B$11,Param!$C$11,Param!$D$11,Param!$E$11))*100</f>
        <v>42</v>
      </c>
      <c r="U2356" s="3">
        <f>MAX(K2356-tarifest3($K$3,$A$3,Param!$B$10,Param!$C$10,Param!$D$10,Param!$E$10,Param!$B$11,Param!$C$11,Param!$D$11,Param!$E$11),0)</f>
        <v>88311</v>
      </c>
      <c r="V2356" s="3">
        <f t="shared" si="883"/>
        <v>37.643222506393862</v>
      </c>
      <c r="W2356" s="3">
        <f t="shared" si="884"/>
        <v>42</v>
      </c>
      <c r="X2356" s="3">
        <f>soli3grenz(K2356,$A$3,Param!$J$9,Param!$J$10,Param!$J$11)*100</f>
        <v>5.5</v>
      </c>
      <c r="Y2356" s="13">
        <f t="shared" si="871"/>
        <v>88311</v>
      </c>
      <c r="Z2356" s="3">
        <f t="shared" si="885"/>
        <v>37.643222506393862</v>
      </c>
      <c r="AA2356" s="13">
        <f t="shared" si="872"/>
        <v>42</v>
      </c>
      <c r="AB2356" s="13">
        <f t="shared" si="873"/>
        <v>-5789.7200000000012</v>
      </c>
      <c r="AC2356" s="13">
        <f t="shared" si="874"/>
        <v>-2.4679113384484239</v>
      </c>
      <c r="AD2356" s="13">
        <f t="shared" si="875"/>
        <v>-2.3099999999999952</v>
      </c>
      <c r="AE2356" s="3">
        <f t="shared" si="876"/>
        <v>0</v>
      </c>
      <c r="AF2356" s="13">
        <f t="shared" ref="AF2356:AF2419" si="889">-AB2356</f>
        <v>5789.7200000000012</v>
      </c>
      <c r="AG2356" s="13">
        <f t="shared" si="886"/>
        <v>2.4679113384484239</v>
      </c>
      <c r="AH2356" s="13">
        <f t="shared" ref="AH2356:AH2419" si="890">-AC2356</f>
        <v>2.4679113384484239</v>
      </c>
    </row>
    <row r="2357" spans="1:34" x14ac:dyDescent="0.2">
      <c r="A2357" s="8">
        <f t="shared" si="887"/>
        <v>234700</v>
      </c>
      <c r="B2357" s="9">
        <f t="shared" si="888"/>
        <v>234.7</v>
      </c>
      <c r="C2357" s="13">
        <f>tarifest3(A2357,$A$3,Param!$B$5,Param!$C$5,Param!$D$5,Param!$E$5,Param!$B$6,Param!$C$6,Param!$D$6,Param!$E$6)</f>
        <v>89237</v>
      </c>
      <c r="D2357" s="3">
        <f t="shared" si="877"/>
        <v>38.021729867916484</v>
      </c>
      <c r="E2357" s="3">
        <f>tarifest3grenz(A2357,$A$3,Param!$B$5,Param!$C$5,Param!$D$5,Param!$E$5,Param!$B$6,Param!$C$6,Param!$D$6,Param!$E$6)*100</f>
        <v>42</v>
      </c>
      <c r="F2357" s="13">
        <f>soli3(C2357,$A$3,Param!$J$4,Param!$J$5,Param!$J$6)</f>
        <v>4908.03</v>
      </c>
      <c r="G2357" s="3">
        <f>soli3grenz(C2357,$A$3,Param!$J$4,Param!$J$5,Param!$J$6)*100</f>
        <v>5.5</v>
      </c>
      <c r="H2357" s="13">
        <f t="shared" si="868"/>
        <v>94145.03</v>
      </c>
      <c r="I2357" s="3">
        <f t="shared" si="867"/>
        <v>40.112922880272691</v>
      </c>
      <c r="J2357" s="13">
        <f t="shared" si="869"/>
        <v>44.309999999999995</v>
      </c>
      <c r="K2357" s="13">
        <f>tarifest3(A2357,$A$3,Param!$B$10,Param!$C$10,Param!$D$10,Param!$E$10,Param!$B$11,Param!$C$11,Param!$D$11,Param!$E$11)</f>
        <v>93583</v>
      </c>
      <c r="L2357" s="3">
        <f t="shared" si="878"/>
        <v>39.873455475074564</v>
      </c>
      <c r="M2357" s="3">
        <f>tarifest3grenz(A2357,$A$3,Param!$B$10,Param!$C$10,Param!$D$10,Param!$E$10,Param!$B$11,Param!$C$11,Param!$D$11,Param!$E$11)*100</f>
        <v>42</v>
      </c>
      <c r="N2357" s="3">
        <f t="shared" si="879"/>
        <v>79183</v>
      </c>
      <c r="O2357" s="3">
        <f t="shared" si="880"/>
        <v>33.737963357477632</v>
      </c>
      <c r="P2357" s="13">
        <f t="shared" si="870"/>
        <v>164290</v>
      </c>
      <c r="Q2357" s="13">
        <f t="shared" si="881"/>
        <v>0</v>
      </c>
      <c r="R2357" s="13">
        <f>tarifest3(A2357-$K$3,$A$3,Param!$B$10,Param!$C$10,Param!$D$10,Param!$E$10,Param!$B$11,Param!$C$11,Param!$D$11,Param!$E$11)</f>
        <v>84943</v>
      </c>
      <c r="S2357" s="3">
        <f t="shared" si="882"/>
        <v>36.192160204516405</v>
      </c>
      <c r="T2357" s="3">
        <f>IF(A2357&lt;$K$3,$K$2,tarifest3grenz(A2357-$K$3,$A$3,Param!$B$10,Param!$C$10,Param!$D$10,Param!$E$10,Param!$B$11,Param!$C$11,Param!$D$11,Param!$E$11))*100</f>
        <v>42</v>
      </c>
      <c r="U2357" s="3">
        <f>MAX(K2357-tarifest3($K$3,$A$3,Param!$B$10,Param!$C$10,Param!$D$10,Param!$E$10,Param!$B$11,Param!$C$11,Param!$D$11,Param!$E$11),0)</f>
        <v>88353</v>
      </c>
      <c r="V2357" s="3">
        <f t="shared" si="883"/>
        <v>37.645078824030676</v>
      </c>
      <c r="W2357" s="3">
        <f t="shared" si="884"/>
        <v>42</v>
      </c>
      <c r="X2357" s="3">
        <f>soli3grenz(K2357,$A$3,Param!$J$9,Param!$J$10,Param!$J$11)*100</f>
        <v>5.5</v>
      </c>
      <c r="Y2357" s="13">
        <f t="shared" si="871"/>
        <v>88353</v>
      </c>
      <c r="Z2357" s="3">
        <f t="shared" si="885"/>
        <v>37.645078824030676</v>
      </c>
      <c r="AA2357" s="13">
        <f t="shared" si="872"/>
        <v>42</v>
      </c>
      <c r="AB2357" s="13">
        <f t="shared" si="873"/>
        <v>-5792.0299999999988</v>
      </c>
      <c r="AC2357" s="13">
        <f t="shared" si="874"/>
        <v>-2.467844056242015</v>
      </c>
      <c r="AD2357" s="13">
        <f t="shared" si="875"/>
        <v>-2.3099999999999952</v>
      </c>
      <c r="AE2357" s="3">
        <f t="shared" si="876"/>
        <v>0</v>
      </c>
      <c r="AF2357" s="13">
        <f t="shared" si="889"/>
        <v>5792.0299999999988</v>
      </c>
      <c r="AG2357" s="13">
        <f t="shared" si="886"/>
        <v>2.467844056242015</v>
      </c>
      <c r="AH2357" s="13">
        <f t="shared" si="890"/>
        <v>2.467844056242015</v>
      </c>
    </row>
    <row r="2358" spans="1:34" x14ac:dyDescent="0.2">
      <c r="A2358" s="8">
        <f t="shared" si="887"/>
        <v>234800</v>
      </c>
      <c r="B2358" s="9">
        <f t="shared" si="888"/>
        <v>234.8</v>
      </c>
      <c r="C2358" s="13">
        <f>tarifest3(A2358,$A$3,Param!$B$5,Param!$C$5,Param!$D$5,Param!$E$5,Param!$B$6,Param!$C$6,Param!$D$6,Param!$E$6)</f>
        <v>89279</v>
      </c>
      <c r="D2358" s="3">
        <f t="shared" si="877"/>
        <v>38.023424190800682</v>
      </c>
      <c r="E2358" s="3">
        <f>tarifest3grenz(A2358,$A$3,Param!$B$5,Param!$C$5,Param!$D$5,Param!$E$5,Param!$B$6,Param!$C$6,Param!$D$6,Param!$E$6)*100</f>
        <v>42</v>
      </c>
      <c r="F2358" s="13">
        <f>soli3(C2358,$A$3,Param!$J$4,Param!$J$5,Param!$J$6)</f>
        <v>4910.34</v>
      </c>
      <c r="G2358" s="3">
        <f>soli3grenz(C2358,$A$3,Param!$J$4,Param!$J$5,Param!$J$6)*100</f>
        <v>5.5</v>
      </c>
      <c r="H2358" s="13">
        <f t="shared" si="868"/>
        <v>94189.34</v>
      </c>
      <c r="I2358" s="3">
        <f t="shared" si="867"/>
        <v>40.114710391822825</v>
      </c>
      <c r="J2358" s="13">
        <f t="shared" si="869"/>
        <v>44.309999999999995</v>
      </c>
      <c r="K2358" s="13">
        <f>tarifest3(A2358,$A$3,Param!$B$10,Param!$C$10,Param!$D$10,Param!$E$10,Param!$B$11,Param!$C$11,Param!$D$11,Param!$E$11)</f>
        <v>93625</v>
      </c>
      <c r="L2358" s="3">
        <f t="shared" si="878"/>
        <v>39.874361158432706</v>
      </c>
      <c r="M2358" s="3">
        <f>tarifest3grenz(A2358,$A$3,Param!$B$10,Param!$C$10,Param!$D$10,Param!$E$10,Param!$B$11,Param!$C$11,Param!$D$11,Param!$E$11)*100</f>
        <v>42</v>
      </c>
      <c r="N2358" s="3">
        <f t="shared" si="879"/>
        <v>79225</v>
      </c>
      <c r="O2358" s="3">
        <f t="shared" si="880"/>
        <v>33.741482112436117</v>
      </c>
      <c r="P2358" s="13">
        <f t="shared" si="870"/>
        <v>164360</v>
      </c>
      <c r="Q2358" s="13">
        <f t="shared" si="881"/>
        <v>0</v>
      </c>
      <c r="R2358" s="13">
        <f>tarifest3(A2358-$K$3,$A$3,Param!$B$10,Param!$C$10,Param!$D$10,Param!$E$10,Param!$B$11,Param!$C$11,Param!$D$11,Param!$E$11)</f>
        <v>84985</v>
      </c>
      <c r="S2358" s="3">
        <f t="shared" si="882"/>
        <v>36.194633730834752</v>
      </c>
      <c r="T2358" s="3">
        <f>IF(A2358&lt;$K$3,$K$2,tarifest3grenz(A2358-$K$3,$A$3,Param!$B$10,Param!$C$10,Param!$D$10,Param!$E$10,Param!$B$11,Param!$C$11,Param!$D$11,Param!$E$11))*100</f>
        <v>42</v>
      </c>
      <c r="U2358" s="3">
        <f>MAX(K2358-tarifest3($K$3,$A$3,Param!$B$10,Param!$C$10,Param!$D$10,Param!$E$10,Param!$B$11,Param!$C$11,Param!$D$11,Param!$E$11),0)</f>
        <v>88395</v>
      </c>
      <c r="V2358" s="3">
        <f t="shared" si="883"/>
        <v>37.646933560477002</v>
      </c>
      <c r="W2358" s="3">
        <f t="shared" si="884"/>
        <v>42</v>
      </c>
      <c r="X2358" s="3">
        <f>soli3grenz(K2358,$A$3,Param!$J$9,Param!$J$10,Param!$J$11)*100</f>
        <v>5.5</v>
      </c>
      <c r="Y2358" s="13">
        <f t="shared" si="871"/>
        <v>88395</v>
      </c>
      <c r="Z2358" s="3">
        <f t="shared" si="885"/>
        <v>37.646933560477002</v>
      </c>
      <c r="AA2358" s="13">
        <f t="shared" si="872"/>
        <v>42</v>
      </c>
      <c r="AB2358" s="13">
        <f t="shared" si="873"/>
        <v>-5794.3399999999965</v>
      </c>
      <c r="AC2358" s="13">
        <f t="shared" si="874"/>
        <v>-2.467776831345823</v>
      </c>
      <c r="AD2358" s="13">
        <f t="shared" si="875"/>
        <v>-2.3099999999999952</v>
      </c>
      <c r="AE2358" s="3">
        <f t="shared" si="876"/>
        <v>0</v>
      </c>
      <c r="AF2358" s="13">
        <f t="shared" si="889"/>
        <v>5794.3399999999965</v>
      </c>
      <c r="AG2358" s="13">
        <f t="shared" si="886"/>
        <v>2.467776831345823</v>
      </c>
      <c r="AH2358" s="13">
        <f t="shared" si="890"/>
        <v>2.467776831345823</v>
      </c>
    </row>
    <row r="2359" spans="1:34" x14ac:dyDescent="0.2">
      <c r="A2359" s="8">
        <f t="shared" si="887"/>
        <v>234900</v>
      </c>
      <c r="B2359" s="9">
        <f t="shared" si="888"/>
        <v>234.9</v>
      </c>
      <c r="C2359" s="13">
        <f>tarifest3(A2359,$A$3,Param!$B$5,Param!$C$5,Param!$D$5,Param!$E$5,Param!$B$6,Param!$C$6,Param!$D$6,Param!$E$6)</f>
        <v>89321</v>
      </c>
      <c r="D2359" s="3">
        <f t="shared" si="877"/>
        <v>38.025117071094087</v>
      </c>
      <c r="E2359" s="3">
        <f>tarifest3grenz(A2359,$A$3,Param!$B$5,Param!$C$5,Param!$D$5,Param!$E$5,Param!$B$6,Param!$C$6,Param!$D$6,Param!$E$6)*100</f>
        <v>42</v>
      </c>
      <c r="F2359" s="13">
        <f>soli3(C2359,$A$3,Param!$J$4,Param!$J$5,Param!$J$6)</f>
        <v>4912.6499999999996</v>
      </c>
      <c r="G2359" s="3">
        <f>soli3grenz(C2359,$A$3,Param!$J$4,Param!$J$5,Param!$J$6)*100</f>
        <v>5.5</v>
      </c>
      <c r="H2359" s="13">
        <f t="shared" si="868"/>
        <v>94233.65</v>
      </c>
      <c r="I2359" s="3">
        <f t="shared" si="867"/>
        <v>40.116496381438907</v>
      </c>
      <c r="J2359" s="13">
        <f t="shared" si="869"/>
        <v>44.309999999999995</v>
      </c>
      <c r="K2359" s="13">
        <f>tarifest3(A2359,$A$3,Param!$B$10,Param!$C$10,Param!$D$10,Param!$E$10,Param!$B$11,Param!$C$11,Param!$D$11,Param!$E$11)</f>
        <v>93667</v>
      </c>
      <c r="L2359" s="3">
        <f t="shared" si="878"/>
        <v>39.875266070668367</v>
      </c>
      <c r="M2359" s="3">
        <f>tarifest3grenz(A2359,$A$3,Param!$B$10,Param!$C$10,Param!$D$10,Param!$E$10,Param!$B$11,Param!$C$11,Param!$D$11,Param!$E$11)*100</f>
        <v>42</v>
      </c>
      <c r="N2359" s="3">
        <f t="shared" si="879"/>
        <v>79267</v>
      </c>
      <c r="O2359" s="3">
        <f t="shared" si="880"/>
        <v>33.744997871434649</v>
      </c>
      <c r="P2359" s="13">
        <f t="shared" si="870"/>
        <v>164430</v>
      </c>
      <c r="Q2359" s="13">
        <f t="shared" si="881"/>
        <v>0</v>
      </c>
      <c r="R2359" s="13">
        <f>tarifest3(A2359-$K$3,$A$3,Param!$B$10,Param!$C$10,Param!$D$10,Param!$E$10,Param!$B$11,Param!$C$11,Param!$D$11,Param!$E$11)</f>
        <v>85027</v>
      </c>
      <c r="S2359" s="3">
        <f t="shared" si="882"/>
        <v>36.197105151128142</v>
      </c>
      <c r="T2359" s="3">
        <f>IF(A2359&lt;$K$3,$K$2,tarifest3grenz(A2359-$K$3,$A$3,Param!$B$10,Param!$C$10,Param!$D$10,Param!$E$10,Param!$B$11,Param!$C$11,Param!$D$11,Param!$E$11))*100</f>
        <v>42</v>
      </c>
      <c r="U2359" s="3">
        <f>MAX(K2359-tarifest3($K$3,$A$3,Param!$B$10,Param!$C$10,Param!$D$10,Param!$E$10,Param!$B$11,Param!$C$11,Param!$D$11,Param!$E$11),0)</f>
        <v>88437</v>
      </c>
      <c r="V2359" s="3">
        <f t="shared" si="883"/>
        <v>37.648786717752238</v>
      </c>
      <c r="W2359" s="3">
        <f t="shared" si="884"/>
        <v>42</v>
      </c>
      <c r="X2359" s="3">
        <f>soli3grenz(K2359,$A$3,Param!$J$9,Param!$J$10,Param!$J$11)*100</f>
        <v>5.5</v>
      </c>
      <c r="Y2359" s="13">
        <f t="shared" si="871"/>
        <v>88437</v>
      </c>
      <c r="Z2359" s="3">
        <f t="shared" si="885"/>
        <v>37.648786717752238</v>
      </c>
      <c r="AA2359" s="13">
        <f t="shared" si="872"/>
        <v>42</v>
      </c>
      <c r="AB2359" s="13">
        <f t="shared" si="873"/>
        <v>-5796.6499999999942</v>
      </c>
      <c r="AC2359" s="13">
        <f t="shared" si="874"/>
        <v>-2.4677096636866693</v>
      </c>
      <c r="AD2359" s="13">
        <f t="shared" si="875"/>
        <v>-2.3099999999999952</v>
      </c>
      <c r="AE2359" s="3">
        <f t="shared" si="876"/>
        <v>0</v>
      </c>
      <c r="AF2359" s="13">
        <f t="shared" si="889"/>
        <v>5796.6499999999942</v>
      </c>
      <c r="AG2359" s="13">
        <f t="shared" si="886"/>
        <v>2.4677096636866693</v>
      </c>
      <c r="AH2359" s="13">
        <f t="shared" si="890"/>
        <v>2.4677096636866693</v>
      </c>
    </row>
    <row r="2360" spans="1:34" x14ac:dyDescent="0.2">
      <c r="A2360" s="8">
        <f t="shared" si="887"/>
        <v>235000</v>
      </c>
      <c r="B2360" s="9">
        <f t="shared" si="888"/>
        <v>235</v>
      </c>
      <c r="C2360" s="13">
        <f>tarifest3(A2360,$A$3,Param!$B$5,Param!$C$5,Param!$D$5,Param!$E$5,Param!$B$6,Param!$C$6,Param!$D$6,Param!$E$6)</f>
        <v>89363</v>
      </c>
      <c r="D2360" s="3">
        <f t="shared" si="877"/>
        <v>38.026808510638297</v>
      </c>
      <c r="E2360" s="3">
        <f>tarifest3grenz(A2360,$A$3,Param!$B$5,Param!$C$5,Param!$D$5,Param!$E$5,Param!$B$6,Param!$C$6,Param!$D$6,Param!$E$6)*100</f>
        <v>42</v>
      </c>
      <c r="F2360" s="13">
        <f>soli3(C2360,$A$3,Param!$J$4,Param!$J$5,Param!$J$6)</f>
        <v>4914.96</v>
      </c>
      <c r="G2360" s="3">
        <f>soli3grenz(C2360,$A$3,Param!$J$4,Param!$J$5,Param!$J$6)*100</f>
        <v>5.5</v>
      </c>
      <c r="H2360" s="13">
        <f t="shared" si="868"/>
        <v>94277.96</v>
      </c>
      <c r="I2360" s="3">
        <f t="shared" si="867"/>
        <v>40.11828085106383</v>
      </c>
      <c r="J2360" s="13">
        <f t="shared" si="869"/>
        <v>44.309999999999995</v>
      </c>
      <c r="K2360" s="13">
        <f>tarifest3(A2360,$A$3,Param!$B$10,Param!$C$10,Param!$D$10,Param!$E$10,Param!$B$11,Param!$C$11,Param!$D$11,Param!$E$11)</f>
        <v>93709</v>
      </c>
      <c r="L2360" s="3">
        <f t="shared" si="878"/>
        <v>39.876170212765963</v>
      </c>
      <c r="M2360" s="3">
        <f>tarifest3grenz(A2360,$A$3,Param!$B$10,Param!$C$10,Param!$D$10,Param!$E$10,Param!$B$11,Param!$C$11,Param!$D$11,Param!$E$11)*100</f>
        <v>42</v>
      </c>
      <c r="N2360" s="3">
        <f t="shared" si="879"/>
        <v>79309</v>
      </c>
      <c r="O2360" s="3">
        <f t="shared" si="880"/>
        <v>33.748510638297873</v>
      </c>
      <c r="P2360" s="13">
        <f t="shared" si="870"/>
        <v>164500</v>
      </c>
      <c r="Q2360" s="13">
        <f t="shared" si="881"/>
        <v>0</v>
      </c>
      <c r="R2360" s="13">
        <f>tarifest3(A2360-$K$3,$A$3,Param!$B$10,Param!$C$10,Param!$D$10,Param!$E$10,Param!$B$11,Param!$C$11,Param!$D$11,Param!$E$11)</f>
        <v>85069</v>
      </c>
      <c r="S2360" s="3">
        <f t="shared" si="882"/>
        <v>36.199574468085103</v>
      </c>
      <c r="T2360" s="3">
        <f>IF(A2360&lt;$K$3,$K$2,tarifest3grenz(A2360-$K$3,$A$3,Param!$B$10,Param!$C$10,Param!$D$10,Param!$E$10,Param!$B$11,Param!$C$11,Param!$D$11,Param!$E$11))*100</f>
        <v>42</v>
      </c>
      <c r="U2360" s="3">
        <f>MAX(K2360-tarifest3($K$3,$A$3,Param!$B$10,Param!$C$10,Param!$D$10,Param!$E$10,Param!$B$11,Param!$C$11,Param!$D$11,Param!$E$11),0)</f>
        <v>88479</v>
      </c>
      <c r="V2360" s="3">
        <f t="shared" si="883"/>
        <v>37.650638297872341</v>
      </c>
      <c r="W2360" s="3">
        <f t="shared" si="884"/>
        <v>42</v>
      </c>
      <c r="X2360" s="3">
        <f>soli3grenz(K2360,$A$3,Param!$J$9,Param!$J$10,Param!$J$11)*100</f>
        <v>5.5</v>
      </c>
      <c r="Y2360" s="13">
        <f t="shared" si="871"/>
        <v>88479</v>
      </c>
      <c r="Z2360" s="3">
        <f t="shared" si="885"/>
        <v>37.650638297872341</v>
      </c>
      <c r="AA2360" s="13">
        <f t="shared" si="872"/>
        <v>42</v>
      </c>
      <c r="AB2360" s="13">
        <f t="shared" si="873"/>
        <v>-5798.9600000000064</v>
      </c>
      <c r="AC2360" s="13">
        <f t="shared" si="874"/>
        <v>-2.4676425531914887</v>
      </c>
      <c r="AD2360" s="13">
        <f t="shared" si="875"/>
        <v>-2.3099999999999952</v>
      </c>
      <c r="AE2360" s="3">
        <f t="shared" si="876"/>
        <v>0</v>
      </c>
      <c r="AF2360" s="13">
        <f t="shared" si="889"/>
        <v>5798.9600000000064</v>
      </c>
      <c r="AG2360" s="13">
        <f t="shared" si="886"/>
        <v>2.4676425531914887</v>
      </c>
      <c r="AH2360" s="13">
        <f t="shared" si="890"/>
        <v>2.4676425531914887</v>
      </c>
    </row>
    <row r="2361" spans="1:34" x14ac:dyDescent="0.2">
      <c r="A2361" s="8">
        <f t="shared" si="887"/>
        <v>235100</v>
      </c>
      <c r="B2361" s="9">
        <f t="shared" si="888"/>
        <v>235.1</v>
      </c>
      <c r="C2361" s="13">
        <f>tarifest3(A2361,$A$3,Param!$B$5,Param!$C$5,Param!$D$5,Param!$E$5,Param!$B$6,Param!$C$6,Param!$D$6,Param!$E$6)</f>
        <v>89405</v>
      </c>
      <c r="D2361" s="3">
        <f t="shared" si="877"/>
        <v>38.028498511271799</v>
      </c>
      <c r="E2361" s="3">
        <f>tarifest3grenz(A2361,$A$3,Param!$B$5,Param!$C$5,Param!$D$5,Param!$E$5,Param!$B$6,Param!$C$6,Param!$D$6,Param!$E$6)*100</f>
        <v>42</v>
      </c>
      <c r="F2361" s="13">
        <f>soli3(C2361,$A$3,Param!$J$4,Param!$J$5,Param!$J$6)</f>
        <v>4917.2700000000004</v>
      </c>
      <c r="G2361" s="3">
        <f>soli3grenz(C2361,$A$3,Param!$J$4,Param!$J$5,Param!$J$6)*100</f>
        <v>5.5</v>
      </c>
      <c r="H2361" s="13">
        <f t="shared" si="868"/>
        <v>94322.27</v>
      </c>
      <c r="I2361" s="3">
        <f t="shared" si="867"/>
        <v>40.120063802637176</v>
      </c>
      <c r="J2361" s="13">
        <f t="shared" si="869"/>
        <v>44.309999999999995</v>
      </c>
      <c r="K2361" s="13">
        <f>tarifest3(A2361,$A$3,Param!$B$10,Param!$C$10,Param!$D$10,Param!$E$10,Param!$B$11,Param!$C$11,Param!$D$11,Param!$E$11)</f>
        <v>93751</v>
      </c>
      <c r="L2361" s="3">
        <f t="shared" si="878"/>
        <v>39.87707358570821</v>
      </c>
      <c r="M2361" s="3">
        <f>tarifest3grenz(A2361,$A$3,Param!$B$10,Param!$C$10,Param!$D$10,Param!$E$10,Param!$B$11,Param!$C$11,Param!$D$11,Param!$E$11)*100</f>
        <v>42</v>
      </c>
      <c r="N2361" s="3">
        <f t="shared" si="879"/>
        <v>79351</v>
      </c>
      <c r="O2361" s="3">
        <f t="shared" si="880"/>
        <v>33.752020416843898</v>
      </c>
      <c r="P2361" s="13">
        <f t="shared" si="870"/>
        <v>164570</v>
      </c>
      <c r="Q2361" s="13">
        <f t="shared" si="881"/>
        <v>0</v>
      </c>
      <c r="R2361" s="13">
        <f>tarifest3(A2361-$K$3,$A$3,Param!$B$10,Param!$C$10,Param!$D$10,Param!$E$10,Param!$B$11,Param!$C$11,Param!$D$11,Param!$E$11)</f>
        <v>85111</v>
      </c>
      <c r="S2361" s="3">
        <f t="shared" si="882"/>
        <v>36.20204168438962</v>
      </c>
      <c r="T2361" s="3">
        <f>IF(A2361&lt;$K$3,$K$2,tarifest3grenz(A2361-$K$3,$A$3,Param!$B$10,Param!$C$10,Param!$D$10,Param!$E$10,Param!$B$11,Param!$C$11,Param!$D$11,Param!$E$11))*100</f>
        <v>42</v>
      </c>
      <c r="U2361" s="3">
        <f>MAX(K2361-tarifest3($K$3,$A$3,Param!$B$10,Param!$C$10,Param!$D$10,Param!$E$10,Param!$B$11,Param!$C$11,Param!$D$11,Param!$E$11),0)</f>
        <v>88521</v>
      </c>
      <c r="V2361" s="3">
        <f t="shared" si="883"/>
        <v>37.652488302849854</v>
      </c>
      <c r="W2361" s="3">
        <f t="shared" si="884"/>
        <v>42</v>
      </c>
      <c r="X2361" s="3">
        <f>soli3grenz(K2361,$A$3,Param!$J$9,Param!$J$10,Param!$J$11)*100</f>
        <v>5.5</v>
      </c>
      <c r="Y2361" s="13">
        <f t="shared" si="871"/>
        <v>88521</v>
      </c>
      <c r="Z2361" s="3">
        <f t="shared" si="885"/>
        <v>37.652488302849854</v>
      </c>
      <c r="AA2361" s="13">
        <f t="shared" si="872"/>
        <v>42</v>
      </c>
      <c r="AB2361" s="13">
        <f t="shared" si="873"/>
        <v>-5801.2700000000041</v>
      </c>
      <c r="AC2361" s="13">
        <f t="shared" si="874"/>
        <v>-2.4675754997873227</v>
      </c>
      <c r="AD2361" s="13">
        <f t="shared" si="875"/>
        <v>-2.3099999999999952</v>
      </c>
      <c r="AE2361" s="3">
        <f t="shared" si="876"/>
        <v>0</v>
      </c>
      <c r="AF2361" s="13">
        <f t="shared" si="889"/>
        <v>5801.2700000000041</v>
      </c>
      <c r="AG2361" s="13">
        <f t="shared" si="886"/>
        <v>2.4675754997873227</v>
      </c>
      <c r="AH2361" s="13">
        <f t="shared" si="890"/>
        <v>2.4675754997873227</v>
      </c>
    </row>
    <row r="2362" spans="1:34" x14ac:dyDescent="0.2">
      <c r="A2362" s="8">
        <f t="shared" si="887"/>
        <v>235200</v>
      </c>
      <c r="B2362" s="9">
        <f t="shared" si="888"/>
        <v>235.2</v>
      </c>
      <c r="C2362" s="13">
        <f>tarifest3(A2362,$A$3,Param!$B$5,Param!$C$5,Param!$D$5,Param!$E$5,Param!$B$6,Param!$C$6,Param!$D$6,Param!$E$6)</f>
        <v>89447</v>
      </c>
      <c r="D2362" s="3">
        <f t="shared" si="877"/>
        <v>38.030187074829932</v>
      </c>
      <c r="E2362" s="3">
        <f>tarifest3grenz(A2362,$A$3,Param!$B$5,Param!$C$5,Param!$D$5,Param!$E$5,Param!$B$6,Param!$C$6,Param!$D$6,Param!$E$6)*100</f>
        <v>42</v>
      </c>
      <c r="F2362" s="13">
        <f>soli3(C2362,$A$3,Param!$J$4,Param!$J$5,Param!$J$6)</f>
        <v>4919.58</v>
      </c>
      <c r="G2362" s="3">
        <f>soli3grenz(C2362,$A$3,Param!$J$4,Param!$J$5,Param!$J$6)*100</f>
        <v>5.5</v>
      </c>
      <c r="H2362" s="13">
        <f t="shared" si="868"/>
        <v>94366.58</v>
      </c>
      <c r="I2362" s="3">
        <f t="shared" si="867"/>
        <v>40.12184523809524</v>
      </c>
      <c r="J2362" s="13">
        <f t="shared" si="869"/>
        <v>44.309999999999995</v>
      </c>
      <c r="K2362" s="13">
        <f>tarifest3(A2362,$A$3,Param!$B$10,Param!$C$10,Param!$D$10,Param!$E$10,Param!$B$11,Param!$C$11,Param!$D$11,Param!$E$11)</f>
        <v>93793</v>
      </c>
      <c r="L2362" s="3">
        <f t="shared" si="878"/>
        <v>39.87797619047619</v>
      </c>
      <c r="M2362" s="3">
        <f>tarifest3grenz(A2362,$A$3,Param!$B$10,Param!$C$10,Param!$D$10,Param!$E$10,Param!$B$11,Param!$C$11,Param!$D$11,Param!$E$11)*100</f>
        <v>42</v>
      </c>
      <c r="N2362" s="3">
        <f t="shared" si="879"/>
        <v>79393</v>
      </c>
      <c r="O2362" s="3">
        <f t="shared" si="880"/>
        <v>33.75552721088436</v>
      </c>
      <c r="P2362" s="13">
        <f t="shared" si="870"/>
        <v>164640</v>
      </c>
      <c r="Q2362" s="13">
        <f t="shared" si="881"/>
        <v>0</v>
      </c>
      <c r="R2362" s="13">
        <f>tarifest3(A2362-$K$3,$A$3,Param!$B$10,Param!$C$10,Param!$D$10,Param!$E$10,Param!$B$11,Param!$C$11,Param!$D$11,Param!$E$11)</f>
        <v>85153</v>
      </c>
      <c r="S2362" s="3">
        <f t="shared" si="882"/>
        <v>36.204506802721085</v>
      </c>
      <c r="T2362" s="3">
        <f>IF(A2362&lt;$K$3,$K$2,tarifest3grenz(A2362-$K$3,$A$3,Param!$B$10,Param!$C$10,Param!$D$10,Param!$E$10,Param!$B$11,Param!$C$11,Param!$D$11,Param!$E$11))*100</f>
        <v>42</v>
      </c>
      <c r="U2362" s="3">
        <f>MAX(K2362-tarifest3($K$3,$A$3,Param!$B$10,Param!$C$10,Param!$D$10,Param!$E$10,Param!$B$11,Param!$C$11,Param!$D$11,Param!$E$11),0)</f>
        <v>88563</v>
      </c>
      <c r="V2362" s="3">
        <f t="shared" si="883"/>
        <v>37.654336734693878</v>
      </c>
      <c r="W2362" s="3">
        <f t="shared" si="884"/>
        <v>42</v>
      </c>
      <c r="X2362" s="3">
        <f>soli3grenz(K2362,$A$3,Param!$J$9,Param!$J$10,Param!$J$11)*100</f>
        <v>5.5</v>
      </c>
      <c r="Y2362" s="13">
        <f t="shared" si="871"/>
        <v>88563</v>
      </c>
      <c r="Z2362" s="3">
        <f t="shared" si="885"/>
        <v>37.654336734693878</v>
      </c>
      <c r="AA2362" s="13">
        <f t="shared" si="872"/>
        <v>42</v>
      </c>
      <c r="AB2362" s="13">
        <f t="shared" si="873"/>
        <v>-5803.5800000000017</v>
      </c>
      <c r="AC2362" s="13">
        <f t="shared" si="874"/>
        <v>-2.467508503401362</v>
      </c>
      <c r="AD2362" s="13">
        <f t="shared" si="875"/>
        <v>-2.3099999999999952</v>
      </c>
      <c r="AE2362" s="3">
        <f t="shared" si="876"/>
        <v>0</v>
      </c>
      <c r="AF2362" s="13">
        <f t="shared" si="889"/>
        <v>5803.5800000000017</v>
      </c>
      <c r="AG2362" s="13">
        <f t="shared" si="886"/>
        <v>2.467508503401362</v>
      </c>
      <c r="AH2362" s="13">
        <f t="shared" si="890"/>
        <v>2.467508503401362</v>
      </c>
    </row>
    <row r="2363" spans="1:34" x14ac:dyDescent="0.2">
      <c r="A2363" s="8">
        <f t="shared" si="887"/>
        <v>235300</v>
      </c>
      <c r="B2363" s="9">
        <f t="shared" si="888"/>
        <v>235.3</v>
      </c>
      <c r="C2363" s="13">
        <f>tarifest3(A2363,$A$3,Param!$B$5,Param!$C$5,Param!$D$5,Param!$E$5,Param!$B$6,Param!$C$6,Param!$D$6,Param!$E$6)</f>
        <v>89489</v>
      </c>
      <c r="D2363" s="3">
        <f t="shared" si="877"/>
        <v>38.031874203144923</v>
      </c>
      <c r="E2363" s="3">
        <f>tarifest3grenz(A2363,$A$3,Param!$B$5,Param!$C$5,Param!$D$5,Param!$E$5,Param!$B$6,Param!$C$6,Param!$D$6,Param!$E$6)*100</f>
        <v>42</v>
      </c>
      <c r="F2363" s="13">
        <f>soli3(C2363,$A$3,Param!$J$4,Param!$J$5,Param!$J$6)</f>
        <v>4921.8900000000003</v>
      </c>
      <c r="G2363" s="3">
        <f>soli3grenz(C2363,$A$3,Param!$J$4,Param!$J$5,Param!$J$6)*100</f>
        <v>5.5</v>
      </c>
      <c r="H2363" s="13">
        <f t="shared" si="868"/>
        <v>94410.89</v>
      </c>
      <c r="I2363" s="3">
        <f t="shared" si="867"/>
        <v>40.123625159371016</v>
      </c>
      <c r="J2363" s="13">
        <f t="shared" si="869"/>
        <v>44.309999999999995</v>
      </c>
      <c r="K2363" s="13">
        <f>tarifest3(A2363,$A$3,Param!$B$10,Param!$C$10,Param!$D$10,Param!$E$10,Param!$B$11,Param!$C$11,Param!$D$11,Param!$E$11)</f>
        <v>93835</v>
      </c>
      <c r="L2363" s="3">
        <f t="shared" si="878"/>
        <v>39.8788780280493</v>
      </c>
      <c r="M2363" s="3">
        <f>tarifest3grenz(A2363,$A$3,Param!$B$10,Param!$C$10,Param!$D$10,Param!$E$10,Param!$B$11,Param!$C$11,Param!$D$11,Param!$E$11)*100</f>
        <v>42</v>
      </c>
      <c r="N2363" s="3">
        <f t="shared" si="879"/>
        <v>79435</v>
      </c>
      <c r="O2363" s="3">
        <f t="shared" si="880"/>
        <v>33.759031024224399</v>
      </c>
      <c r="P2363" s="13">
        <f t="shared" si="870"/>
        <v>164710</v>
      </c>
      <c r="Q2363" s="13">
        <f t="shared" si="881"/>
        <v>0</v>
      </c>
      <c r="R2363" s="13">
        <f>tarifest3(A2363-$K$3,$A$3,Param!$B$10,Param!$C$10,Param!$D$10,Param!$E$10,Param!$B$11,Param!$C$11,Param!$D$11,Param!$E$11)</f>
        <v>85195</v>
      </c>
      <c r="S2363" s="3">
        <f t="shared" si="882"/>
        <v>36.206969825754356</v>
      </c>
      <c r="T2363" s="3">
        <f>IF(A2363&lt;$K$3,$K$2,tarifest3grenz(A2363-$K$3,$A$3,Param!$B$10,Param!$C$10,Param!$D$10,Param!$E$10,Param!$B$11,Param!$C$11,Param!$D$11,Param!$E$11))*100</f>
        <v>42</v>
      </c>
      <c r="U2363" s="3">
        <f>MAX(K2363-tarifest3($K$3,$A$3,Param!$B$10,Param!$C$10,Param!$D$10,Param!$E$10,Param!$B$11,Param!$C$11,Param!$D$11,Param!$E$11),0)</f>
        <v>88605</v>
      </c>
      <c r="V2363" s="3">
        <f t="shared" si="883"/>
        <v>37.656183595410113</v>
      </c>
      <c r="W2363" s="3">
        <f t="shared" si="884"/>
        <v>42</v>
      </c>
      <c r="X2363" s="3">
        <f>soli3grenz(K2363,$A$3,Param!$J$9,Param!$J$10,Param!$J$11)*100</f>
        <v>5.5</v>
      </c>
      <c r="Y2363" s="13">
        <f t="shared" si="871"/>
        <v>88605</v>
      </c>
      <c r="Z2363" s="3">
        <f t="shared" si="885"/>
        <v>37.656183595410113</v>
      </c>
      <c r="AA2363" s="13">
        <f t="shared" si="872"/>
        <v>42</v>
      </c>
      <c r="AB2363" s="13">
        <f t="shared" si="873"/>
        <v>-5805.8899999999994</v>
      </c>
      <c r="AC2363" s="13">
        <f t="shared" si="874"/>
        <v>-2.4674415639609037</v>
      </c>
      <c r="AD2363" s="13">
        <f t="shared" si="875"/>
        <v>-2.3099999999999952</v>
      </c>
      <c r="AE2363" s="3">
        <f t="shared" si="876"/>
        <v>0</v>
      </c>
      <c r="AF2363" s="13">
        <f t="shared" si="889"/>
        <v>5805.8899999999994</v>
      </c>
      <c r="AG2363" s="13">
        <f t="shared" si="886"/>
        <v>2.4674415639609037</v>
      </c>
      <c r="AH2363" s="13">
        <f t="shared" si="890"/>
        <v>2.4674415639609037</v>
      </c>
    </row>
    <row r="2364" spans="1:34" x14ac:dyDescent="0.2">
      <c r="A2364" s="8">
        <f t="shared" si="887"/>
        <v>235400</v>
      </c>
      <c r="B2364" s="9">
        <f t="shared" si="888"/>
        <v>235.4</v>
      </c>
      <c r="C2364" s="13">
        <f>tarifest3(A2364,$A$3,Param!$B$5,Param!$C$5,Param!$D$5,Param!$E$5,Param!$B$6,Param!$C$6,Param!$D$6,Param!$E$6)</f>
        <v>89531</v>
      </c>
      <c r="D2364" s="3">
        <f t="shared" si="877"/>
        <v>38.03355989804588</v>
      </c>
      <c r="E2364" s="3">
        <f>tarifest3grenz(A2364,$A$3,Param!$B$5,Param!$C$5,Param!$D$5,Param!$E$5,Param!$B$6,Param!$C$6,Param!$D$6,Param!$E$6)*100</f>
        <v>42</v>
      </c>
      <c r="F2364" s="13">
        <f>soli3(C2364,$A$3,Param!$J$4,Param!$J$5,Param!$J$6)</f>
        <v>4924.2</v>
      </c>
      <c r="G2364" s="3">
        <f>soli3grenz(C2364,$A$3,Param!$J$4,Param!$J$5,Param!$J$6)*100</f>
        <v>5.5</v>
      </c>
      <c r="H2364" s="13">
        <f t="shared" si="868"/>
        <v>94455.2</v>
      </c>
      <c r="I2364" s="3">
        <f t="shared" si="867"/>
        <v>40.125403568394219</v>
      </c>
      <c r="J2364" s="13">
        <f t="shared" si="869"/>
        <v>44.309999999999995</v>
      </c>
      <c r="K2364" s="13">
        <f>tarifest3(A2364,$A$3,Param!$B$10,Param!$C$10,Param!$D$10,Param!$E$10,Param!$B$11,Param!$C$11,Param!$D$11,Param!$E$11)</f>
        <v>93877</v>
      </c>
      <c r="L2364" s="3">
        <f t="shared" si="878"/>
        <v>39.879779099405269</v>
      </c>
      <c r="M2364" s="3">
        <f>tarifest3grenz(A2364,$A$3,Param!$B$10,Param!$C$10,Param!$D$10,Param!$E$10,Param!$B$11,Param!$C$11,Param!$D$11,Param!$E$11)*100</f>
        <v>42</v>
      </c>
      <c r="N2364" s="3">
        <f t="shared" si="879"/>
        <v>79477</v>
      </c>
      <c r="O2364" s="3">
        <f t="shared" si="880"/>
        <v>33.762531860662705</v>
      </c>
      <c r="P2364" s="13">
        <f t="shared" si="870"/>
        <v>164780</v>
      </c>
      <c r="Q2364" s="13">
        <f t="shared" si="881"/>
        <v>0</v>
      </c>
      <c r="R2364" s="13">
        <f>tarifest3(A2364-$K$3,$A$3,Param!$B$10,Param!$C$10,Param!$D$10,Param!$E$10,Param!$B$11,Param!$C$11,Param!$D$11,Param!$E$11)</f>
        <v>85237</v>
      </c>
      <c r="S2364" s="3">
        <f t="shared" si="882"/>
        <v>36.209430756159726</v>
      </c>
      <c r="T2364" s="3">
        <f>IF(A2364&lt;$K$3,$K$2,tarifest3grenz(A2364-$K$3,$A$3,Param!$B$10,Param!$C$10,Param!$D$10,Param!$E$10,Param!$B$11,Param!$C$11,Param!$D$11,Param!$E$11))*100</f>
        <v>42</v>
      </c>
      <c r="U2364" s="3">
        <f>MAX(K2364-tarifest3($K$3,$A$3,Param!$B$10,Param!$C$10,Param!$D$10,Param!$E$10,Param!$B$11,Param!$C$11,Param!$D$11,Param!$E$11),0)</f>
        <v>88647</v>
      </c>
      <c r="V2364" s="3">
        <f t="shared" si="883"/>
        <v>37.658028887000853</v>
      </c>
      <c r="W2364" s="3">
        <f t="shared" si="884"/>
        <v>42</v>
      </c>
      <c r="X2364" s="3">
        <f>soli3grenz(K2364,$A$3,Param!$J$9,Param!$J$10,Param!$J$11)*100</f>
        <v>5.5</v>
      </c>
      <c r="Y2364" s="13">
        <f t="shared" si="871"/>
        <v>88647</v>
      </c>
      <c r="Z2364" s="3">
        <f t="shared" si="885"/>
        <v>37.658028887000853</v>
      </c>
      <c r="AA2364" s="13">
        <f t="shared" si="872"/>
        <v>42</v>
      </c>
      <c r="AB2364" s="13">
        <f t="shared" si="873"/>
        <v>-5808.1999999999971</v>
      </c>
      <c r="AC2364" s="13">
        <f t="shared" si="874"/>
        <v>-2.4673746813933661</v>
      </c>
      <c r="AD2364" s="13">
        <f t="shared" si="875"/>
        <v>-2.3099999999999952</v>
      </c>
      <c r="AE2364" s="3">
        <f t="shared" si="876"/>
        <v>0</v>
      </c>
      <c r="AF2364" s="13">
        <f t="shared" si="889"/>
        <v>5808.1999999999971</v>
      </c>
      <c r="AG2364" s="13">
        <f t="shared" si="886"/>
        <v>2.4673746813933661</v>
      </c>
      <c r="AH2364" s="13">
        <f t="shared" si="890"/>
        <v>2.4673746813933661</v>
      </c>
    </row>
    <row r="2365" spans="1:34" x14ac:dyDescent="0.2">
      <c r="A2365" s="8">
        <f t="shared" si="887"/>
        <v>235500</v>
      </c>
      <c r="B2365" s="9">
        <f t="shared" si="888"/>
        <v>235.5</v>
      </c>
      <c r="C2365" s="13">
        <f>tarifest3(A2365,$A$3,Param!$B$5,Param!$C$5,Param!$D$5,Param!$E$5,Param!$B$6,Param!$C$6,Param!$D$6,Param!$E$6)</f>
        <v>89573</v>
      </c>
      <c r="D2365" s="3">
        <f t="shared" si="877"/>
        <v>38.035244161358811</v>
      </c>
      <c r="E2365" s="3">
        <f>tarifest3grenz(A2365,$A$3,Param!$B$5,Param!$C$5,Param!$D$5,Param!$E$5,Param!$B$6,Param!$C$6,Param!$D$6,Param!$E$6)*100</f>
        <v>42</v>
      </c>
      <c r="F2365" s="13">
        <f>soli3(C2365,$A$3,Param!$J$4,Param!$J$5,Param!$J$6)</f>
        <v>4926.51</v>
      </c>
      <c r="G2365" s="3">
        <f>soli3grenz(C2365,$A$3,Param!$J$4,Param!$J$5,Param!$J$6)*100</f>
        <v>5.5</v>
      </c>
      <c r="H2365" s="13">
        <f t="shared" si="868"/>
        <v>94499.51</v>
      </c>
      <c r="I2365" s="3">
        <f t="shared" ref="I2365:I2428" si="891">IF($A2365=0,0,H2365/$A2365*100)</f>
        <v>40.127180467091293</v>
      </c>
      <c r="J2365" s="13">
        <f t="shared" si="869"/>
        <v>44.309999999999995</v>
      </c>
      <c r="K2365" s="13">
        <f>tarifest3(A2365,$A$3,Param!$B$10,Param!$C$10,Param!$D$10,Param!$E$10,Param!$B$11,Param!$C$11,Param!$D$11,Param!$E$11)</f>
        <v>93919</v>
      </c>
      <c r="L2365" s="3">
        <f t="shared" si="878"/>
        <v>39.880679405520169</v>
      </c>
      <c r="M2365" s="3">
        <f>tarifest3grenz(A2365,$A$3,Param!$B$10,Param!$C$10,Param!$D$10,Param!$E$10,Param!$B$11,Param!$C$11,Param!$D$11,Param!$E$11)*100</f>
        <v>42</v>
      </c>
      <c r="N2365" s="3">
        <f t="shared" si="879"/>
        <v>79519</v>
      </c>
      <c r="O2365" s="3">
        <f t="shared" si="880"/>
        <v>33.766029723991508</v>
      </c>
      <c r="P2365" s="13">
        <f t="shared" si="870"/>
        <v>164850</v>
      </c>
      <c r="Q2365" s="13">
        <f t="shared" si="881"/>
        <v>0</v>
      </c>
      <c r="R2365" s="13">
        <f>tarifest3(A2365-$K$3,$A$3,Param!$B$10,Param!$C$10,Param!$D$10,Param!$E$10,Param!$B$11,Param!$C$11,Param!$D$11,Param!$E$11)</f>
        <v>85279</v>
      </c>
      <c r="S2365" s="3">
        <f t="shared" si="882"/>
        <v>36.211889596602973</v>
      </c>
      <c r="T2365" s="3">
        <f>IF(A2365&lt;$K$3,$K$2,tarifest3grenz(A2365-$K$3,$A$3,Param!$B$10,Param!$C$10,Param!$D$10,Param!$E$10,Param!$B$11,Param!$C$11,Param!$D$11,Param!$E$11))*100</f>
        <v>42</v>
      </c>
      <c r="U2365" s="3">
        <f>MAX(K2365-tarifest3($K$3,$A$3,Param!$B$10,Param!$C$10,Param!$D$10,Param!$E$10,Param!$B$11,Param!$C$11,Param!$D$11,Param!$E$11),0)</f>
        <v>88689</v>
      </c>
      <c r="V2365" s="3">
        <f t="shared" si="883"/>
        <v>37.659872611464969</v>
      </c>
      <c r="W2365" s="3">
        <f t="shared" si="884"/>
        <v>42</v>
      </c>
      <c r="X2365" s="3">
        <f>soli3grenz(K2365,$A$3,Param!$J$9,Param!$J$10,Param!$J$11)*100</f>
        <v>5.5</v>
      </c>
      <c r="Y2365" s="13">
        <f t="shared" si="871"/>
        <v>88689</v>
      </c>
      <c r="Z2365" s="3">
        <f t="shared" si="885"/>
        <v>37.659872611464969</v>
      </c>
      <c r="AA2365" s="13">
        <f t="shared" si="872"/>
        <v>42</v>
      </c>
      <c r="AB2365" s="13">
        <f t="shared" si="873"/>
        <v>-5810.5099999999948</v>
      </c>
      <c r="AC2365" s="13">
        <f t="shared" si="874"/>
        <v>-2.4673078556263235</v>
      </c>
      <c r="AD2365" s="13">
        <f t="shared" si="875"/>
        <v>-2.3099999999999952</v>
      </c>
      <c r="AE2365" s="3">
        <f t="shared" si="876"/>
        <v>0</v>
      </c>
      <c r="AF2365" s="13">
        <f t="shared" si="889"/>
        <v>5810.5099999999948</v>
      </c>
      <c r="AG2365" s="13">
        <f t="shared" si="886"/>
        <v>2.4673078556263235</v>
      </c>
      <c r="AH2365" s="13">
        <f t="shared" si="890"/>
        <v>2.4673078556263235</v>
      </c>
    </row>
    <row r="2366" spans="1:34" x14ac:dyDescent="0.2">
      <c r="A2366" s="8">
        <f t="shared" si="887"/>
        <v>235600</v>
      </c>
      <c r="B2366" s="9">
        <f t="shared" si="888"/>
        <v>235.6</v>
      </c>
      <c r="C2366" s="13">
        <f>tarifest3(A2366,$A$3,Param!$B$5,Param!$C$5,Param!$D$5,Param!$E$5,Param!$B$6,Param!$C$6,Param!$D$6,Param!$E$6)</f>
        <v>89615</v>
      </c>
      <c r="D2366" s="3">
        <f t="shared" si="877"/>
        <v>38.036926994906622</v>
      </c>
      <c r="E2366" s="3">
        <f>tarifest3grenz(A2366,$A$3,Param!$B$5,Param!$C$5,Param!$D$5,Param!$E$5,Param!$B$6,Param!$C$6,Param!$D$6,Param!$E$6)*100</f>
        <v>42</v>
      </c>
      <c r="F2366" s="13">
        <f>soli3(C2366,$A$3,Param!$J$4,Param!$J$5,Param!$J$6)</f>
        <v>4928.82</v>
      </c>
      <c r="G2366" s="3">
        <f>soli3grenz(C2366,$A$3,Param!$J$4,Param!$J$5,Param!$J$6)*100</f>
        <v>5.5</v>
      </c>
      <c r="H2366" s="13">
        <f t="shared" si="868"/>
        <v>94543.82</v>
      </c>
      <c r="I2366" s="3">
        <f t="shared" si="891"/>
        <v>40.128955857385399</v>
      </c>
      <c r="J2366" s="13">
        <f t="shared" si="869"/>
        <v>44.309999999999995</v>
      </c>
      <c r="K2366" s="13">
        <f>tarifest3(A2366,$A$3,Param!$B$10,Param!$C$10,Param!$D$10,Param!$E$10,Param!$B$11,Param!$C$11,Param!$D$11,Param!$E$11)</f>
        <v>93961</v>
      </c>
      <c r="L2366" s="3">
        <f t="shared" si="878"/>
        <v>39.881578947368425</v>
      </c>
      <c r="M2366" s="3">
        <f>tarifest3grenz(A2366,$A$3,Param!$B$10,Param!$C$10,Param!$D$10,Param!$E$10,Param!$B$11,Param!$C$11,Param!$D$11,Param!$E$11)*100</f>
        <v>42</v>
      </c>
      <c r="N2366" s="3">
        <f t="shared" si="879"/>
        <v>79561</v>
      </c>
      <c r="O2366" s="3">
        <f t="shared" si="880"/>
        <v>33.769524617996602</v>
      </c>
      <c r="P2366" s="13">
        <f t="shared" si="870"/>
        <v>164920</v>
      </c>
      <c r="Q2366" s="13">
        <f t="shared" si="881"/>
        <v>0</v>
      </c>
      <c r="R2366" s="13">
        <f>tarifest3(A2366-$K$3,$A$3,Param!$B$10,Param!$C$10,Param!$D$10,Param!$E$10,Param!$B$11,Param!$C$11,Param!$D$11,Param!$E$11)</f>
        <v>85321</v>
      </c>
      <c r="S2366" s="3">
        <f t="shared" si="882"/>
        <v>36.214346349745327</v>
      </c>
      <c r="T2366" s="3">
        <f>IF(A2366&lt;$K$3,$K$2,tarifest3grenz(A2366-$K$3,$A$3,Param!$B$10,Param!$C$10,Param!$D$10,Param!$E$10,Param!$B$11,Param!$C$11,Param!$D$11,Param!$E$11))*100</f>
        <v>42</v>
      </c>
      <c r="U2366" s="3">
        <f>MAX(K2366-tarifest3($K$3,$A$3,Param!$B$10,Param!$C$10,Param!$D$10,Param!$E$10,Param!$B$11,Param!$C$11,Param!$D$11,Param!$E$11),0)</f>
        <v>88731</v>
      </c>
      <c r="V2366" s="3">
        <f t="shared" si="883"/>
        <v>37.661714770797957</v>
      </c>
      <c r="W2366" s="3">
        <f t="shared" si="884"/>
        <v>42</v>
      </c>
      <c r="X2366" s="3">
        <f>soli3grenz(K2366,$A$3,Param!$J$9,Param!$J$10,Param!$J$11)*100</f>
        <v>5.5</v>
      </c>
      <c r="Y2366" s="13">
        <f t="shared" si="871"/>
        <v>88731</v>
      </c>
      <c r="Z2366" s="3">
        <f t="shared" si="885"/>
        <v>37.661714770797957</v>
      </c>
      <c r="AA2366" s="13">
        <f t="shared" si="872"/>
        <v>42</v>
      </c>
      <c r="AB2366" s="13">
        <f t="shared" si="873"/>
        <v>-5812.820000000007</v>
      </c>
      <c r="AC2366" s="13">
        <f t="shared" si="874"/>
        <v>-2.4672410865874426</v>
      </c>
      <c r="AD2366" s="13">
        <f t="shared" si="875"/>
        <v>-2.3099999999999952</v>
      </c>
      <c r="AE2366" s="3">
        <f t="shared" si="876"/>
        <v>0</v>
      </c>
      <c r="AF2366" s="13">
        <f t="shared" si="889"/>
        <v>5812.820000000007</v>
      </c>
      <c r="AG2366" s="13">
        <f t="shared" si="886"/>
        <v>2.4672410865874426</v>
      </c>
      <c r="AH2366" s="13">
        <f t="shared" si="890"/>
        <v>2.4672410865874426</v>
      </c>
    </row>
    <row r="2367" spans="1:34" x14ac:dyDescent="0.2">
      <c r="A2367" s="8">
        <f t="shared" si="887"/>
        <v>235700</v>
      </c>
      <c r="B2367" s="9">
        <f t="shared" si="888"/>
        <v>235.7</v>
      </c>
      <c r="C2367" s="13">
        <f>tarifest3(A2367,$A$3,Param!$B$5,Param!$C$5,Param!$D$5,Param!$E$5,Param!$B$6,Param!$C$6,Param!$D$6,Param!$E$6)</f>
        <v>89657</v>
      </c>
      <c r="D2367" s="3">
        <f t="shared" si="877"/>
        <v>38.038608400509119</v>
      </c>
      <c r="E2367" s="3">
        <f>tarifest3grenz(A2367,$A$3,Param!$B$5,Param!$C$5,Param!$D$5,Param!$E$5,Param!$B$6,Param!$C$6,Param!$D$6,Param!$E$6)*100</f>
        <v>42</v>
      </c>
      <c r="F2367" s="13">
        <f>soli3(C2367,$A$3,Param!$J$4,Param!$J$5,Param!$J$6)</f>
        <v>4931.13</v>
      </c>
      <c r="G2367" s="3">
        <f>soli3grenz(C2367,$A$3,Param!$J$4,Param!$J$5,Param!$J$6)*100</f>
        <v>5.5</v>
      </c>
      <c r="H2367" s="13">
        <f t="shared" si="868"/>
        <v>94588.13</v>
      </c>
      <c r="I2367" s="3">
        <f t="shared" si="891"/>
        <v>40.130729741196433</v>
      </c>
      <c r="J2367" s="13">
        <f t="shared" si="869"/>
        <v>44.309999999999995</v>
      </c>
      <c r="K2367" s="13">
        <f>tarifest3(A2367,$A$3,Param!$B$10,Param!$C$10,Param!$D$10,Param!$E$10,Param!$B$11,Param!$C$11,Param!$D$11,Param!$E$11)</f>
        <v>94003</v>
      </c>
      <c r="L2367" s="3">
        <f t="shared" si="878"/>
        <v>39.882477725922783</v>
      </c>
      <c r="M2367" s="3">
        <f>tarifest3grenz(A2367,$A$3,Param!$B$10,Param!$C$10,Param!$D$10,Param!$E$10,Param!$B$11,Param!$C$11,Param!$D$11,Param!$E$11)*100</f>
        <v>42</v>
      </c>
      <c r="N2367" s="3">
        <f t="shared" si="879"/>
        <v>79603</v>
      </c>
      <c r="O2367" s="3">
        <f t="shared" si="880"/>
        <v>33.773016546457363</v>
      </c>
      <c r="P2367" s="13">
        <f t="shared" si="870"/>
        <v>164990</v>
      </c>
      <c r="Q2367" s="13">
        <f t="shared" si="881"/>
        <v>0</v>
      </c>
      <c r="R2367" s="13">
        <f>tarifest3(A2367-$K$3,$A$3,Param!$B$10,Param!$C$10,Param!$D$10,Param!$E$10,Param!$B$11,Param!$C$11,Param!$D$11,Param!$E$11)</f>
        <v>85363</v>
      </c>
      <c r="S2367" s="3">
        <f t="shared" si="882"/>
        <v>36.21680101824353</v>
      </c>
      <c r="T2367" s="3">
        <f>IF(A2367&lt;$K$3,$K$2,tarifest3grenz(A2367-$K$3,$A$3,Param!$B$10,Param!$C$10,Param!$D$10,Param!$E$10,Param!$B$11,Param!$C$11,Param!$D$11,Param!$E$11))*100</f>
        <v>42</v>
      </c>
      <c r="U2367" s="3">
        <f>MAX(K2367-tarifest3($K$3,$A$3,Param!$B$10,Param!$C$10,Param!$D$10,Param!$E$10,Param!$B$11,Param!$C$11,Param!$D$11,Param!$E$11),0)</f>
        <v>88773</v>
      </c>
      <c r="V2367" s="3">
        <f t="shared" si="883"/>
        <v>37.663555366991943</v>
      </c>
      <c r="W2367" s="3">
        <f t="shared" si="884"/>
        <v>42</v>
      </c>
      <c r="X2367" s="3">
        <f>soli3grenz(K2367,$A$3,Param!$J$9,Param!$J$10,Param!$J$11)*100</f>
        <v>5.5</v>
      </c>
      <c r="Y2367" s="13">
        <f t="shared" si="871"/>
        <v>88773</v>
      </c>
      <c r="Z2367" s="3">
        <f t="shared" si="885"/>
        <v>37.663555366991943</v>
      </c>
      <c r="AA2367" s="13">
        <f t="shared" si="872"/>
        <v>42</v>
      </c>
      <c r="AB2367" s="13">
        <f t="shared" si="873"/>
        <v>-5815.1300000000047</v>
      </c>
      <c r="AC2367" s="13">
        <f t="shared" si="874"/>
        <v>-2.4671743742044896</v>
      </c>
      <c r="AD2367" s="13">
        <f t="shared" si="875"/>
        <v>-2.3099999999999952</v>
      </c>
      <c r="AE2367" s="3">
        <f t="shared" si="876"/>
        <v>0</v>
      </c>
      <c r="AF2367" s="13">
        <f t="shared" si="889"/>
        <v>5815.1300000000047</v>
      </c>
      <c r="AG2367" s="13">
        <f t="shared" si="886"/>
        <v>2.4671743742044896</v>
      </c>
      <c r="AH2367" s="13">
        <f t="shared" si="890"/>
        <v>2.4671743742044896</v>
      </c>
    </row>
    <row r="2368" spans="1:34" x14ac:dyDescent="0.2">
      <c r="A2368" s="8">
        <f t="shared" si="887"/>
        <v>235800</v>
      </c>
      <c r="B2368" s="9">
        <f t="shared" si="888"/>
        <v>235.8</v>
      </c>
      <c r="C2368" s="13">
        <f>tarifest3(A2368,$A$3,Param!$B$5,Param!$C$5,Param!$D$5,Param!$E$5,Param!$B$6,Param!$C$6,Param!$D$6,Param!$E$6)</f>
        <v>89699</v>
      </c>
      <c r="D2368" s="3">
        <f t="shared" si="877"/>
        <v>38.040288379983032</v>
      </c>
      <c r="E2368" s="3">
        <f>tarifest3grenz(A2368,$A$3,Param!$B$5,Param!$C$5,Param!$D$5,Param!$E$5,Param!$B$6,Param!$C$6,Param!$D$6,Param!$E$6)*100</f>
        <v>42</v>
      </c>
      <c r="F2368" s="13">
        <f>soli3(C2368,$A$3,Param!$J$4,Param!$J$5,Param!$J$6)</f>
        <v>4933.4399999999996</v>
      </c>
      <c r="G2368" s="3">
        <f>soli3grenz(C2368,$A$3,Param!$J$4,Param!$J$5,Param!$J$6)*100</f>
        <v>5.5</v>
      </c>
      <c r="H2368" s="13">
        <f t="shared" si="868"/>
        <v>94632.44</v>
      </c>
      <c r="I2368" s="3">
        <f t="shared" si="891"/>
        <v>40.132502120441053</v>
      </c>
      <c r="J2368" s="13">
        <f t="shared" si="869"/>
        <v>44.309999999999995</v>
      </c>
      <c r="K2368" s="13">
        <f>tarifest3(A2368,$A$3,Param!$B$10,Param!$C$10,Param!$D$10,Param!$E$10,Param!$B$11,Param!$C$11,Param!$D$11,Param!$E$11)</f>
        <v>94045</v>
      </c>
      <c r="L2368" s="3">
        <f t="shared" si="878"/>
        <v>39.883375742154371</v>
      </c>
      <c r="M2368" s="3">
        <f>tarifest3grenz(A2368,$A$3,Param!$B$10,Param!$C$10,Param!$D$10,Param!$E$10,Param!$B$11,Param!$C$11,Param!$D$11,Param!$E$11)*100</f>
        <v>42</v>
      </c>
      <c r="N2368" s="3">
        <f t="shared" si="879"/>
        <v>79645</v>
      </c>
      <c r="O2368" s="3">
        <f t="shared" si="880"/>
        <v>33.776505513146731</v>
      </c>
      <c r="P2368" s="13">
        <f t="shared" si="870"/>
        <v>165060</v>
      </c>
      <c r="Q2368" s="13">
        <f t="shared" si="881"/>
        <v>0</v>
      </c>
      <c r="R2368" s="13">
        <f>tarifest3(A2368-$K$3,$A$3,Param!$B$10,Param!$C$10,Param!$D$10,Param!$E$10,Param!$B$11,Param!$C$11,Param!$D$11,Param!$E$11)</f>
        <v>85405</v>
      </c>
      <c r="S2368" s="3">
        <f t="shared" si="882"/>
        <v>36.219253604749788</v>
      </c>
      <c r="T2368" s="3">
        <f>IF(A2368&lt;$K$3,$K$2,tarifest3grenz(A2368-$K$3,$A$3,Param!$B$10,Param!$C$10,Param!$D$10,Param!$E$10,Param!$B$11,Param!$C$11,Param!$D$11,Param!$E$11))*100</f>
        <v>42</v>
      </c>
      <c r="U2368" s="3">
        <f>MAX(K2368-tarifest3($K$3,$A$3,Param!$B$10,Param!$C$10,Param!$D$10,Param!$E$10,Param!$B$11,Param!$C$11,Param!$D$11,Param!$E$11),0)</f>
        <v>88815</v>
      </c>
      <c r="V2368" s="3">
        <f t="shared" si="883"/>
        <v>37.665394402035624</v>
      </c>
      <c r="W2368" s="3">
        <f t="shared" si="884"/>
        <v>42</v>
      </c>
      <c r="X2368" s="3">
        <f>soli3grenz(K2368,$A$3,Param!$J$9,Param!$J$10,Param!$J$11)*100</f>
        <v>5.5</v>
      </c>
      <c r="Y2368" s="13">
        <f t="shared" si="871"/>
        <v>88815</v>
      </c>
      <c r="Z2368" s="3">
        <f t="shared" si="885"/>
        <v>37.665394402035624</v>
      </c>
      <c r="AA2368" s="13">
        <f t="shared" si="872"/>
        <v>42</v>
      </c>
      <c r="AB2368" s="13">
        <f t="shared" si="873"/>
        <v>-5817.4400000000023</v>
      </c>
      <c r="AC2368" s="13">
        <f t="shared" si="874"/>
        <v>-2.4671077184054298</v>
      </c>
      <c r="AD2368" s="13">
        <f t="shared" si="875"/>
        <v>-2.3099999999999952</v>
      </c>
      <c r="AE2368" s="3">
        <f t="shared" si="876"/>
        <v>0</v>
      </c>
      <c r="AF2368" s="13">
        <f t="shared" si="889"/>
        <v>5817.4400000000023</v>
      </c>
      <c r="AG2368" s="13">
        <f t="shared" si="886"/>
        <v>2.4671077184054298</v>
      </c>
      <c r="AH2368" s="13">
        <f t="shared" si="890"/>
        <v>2.4671077184054298</v>
      </c>
    </row>
    <row r="2369" spans="1:34" x14ac:dyDescent="0.2">
      <c r="A2369" s="8">
        <f t="shared" si="887"/>
        <v>235900</v>
      </c>
      <c r="B2369" s="9">
        <f t="shared" si="888"/>
        <v>235.9</v>
      </c>
      <c r="C2369" s="13">
        <f>tarifest3(A2369,$A$3,Param!$B$5,Param!$C$5,Param!$D$5,Param!$E$5,Param!$B$6,Param!$C$6,Param!$D$6,Param!$E$6)</f>
        <v>89741</v>
      </c>
      <c r="D2369" s="3">
        <f t="shared" si="877"/>
        <v>38.041966935142007</v>
      </c>
      <c r="E2369" s="3">
        <f>tarifest3grenz(A2369,$A$3,Param!$B$5,Param!$C$5,Param!$D$5,Param!$E$5,Param!$B$6,Param!$C$6,Param!$D$6,Param!$E$6)*100</f>
        <v>42</v>
      </c>
      <c r="F2369" s="13">
        <f>soli3(C2369,$A$3,Param!$J$4,Param!$J$5,Param!$J$6)</f>
        <v>4935.75</v>
      </c>
      <c r="G2369" s="3">
        <f>soli3grenz(C2369,$A$3,Param!$J$4,Param!$J$5,Param!$J$6)*100</f>
        <v>5.5</v>
      </c>
      <c r="H2369" s="13">
        <f t="shared" si="868"/>
        <v>94676.75</v>
      </c>
      <c r="I2369" s="3">
        <f t="shared" si="891"/>
        <v>40.134272997032639</v>
      </c>
      <c r="J2369" s="13">
        <f t="shared" si="869"/>
        <v>44.309999999999995</v>
      </c>
      <c r="K2369" s="13">
        <f>tarifest3(A2369,$A$3,Param!$B$10,Param!$C$10,Param!$D$10,Param!$E$10,Param!$B$11,Param!$C$11,Param!$D$11,Param!$E$11)</f>
        <v>94087</v>
      </c>
      <c r="L2369" s="3">
        <f t="shared" si="878"/>
        <v>39.884272997032646</v>
      </c>
      <c r="M2369" s="3">
        <f>tarifest3grenz(A2369,$A$3,Param!$B$10,Param!$C$10,Param!$D$10,Param!$E$10,Param!$B$11,Param!$C$11,Param!$D$11,Param!$E$11)*100</f>
        <v>42</v>
      </c>
      <c r="N2369" s="3">
        <f t="shared" si="879"/>
        <v>79687</v>
      </c>
      <c r="O2369" s="3">
        <f t="shared" si="880"/>
        <v>33.779991521831285</v>
      </c>
      <c r="P2369" s="13">
        <f t="shared" si="870"/>
        <v>165130</v>
      </c>
      <c r="Q2369" s="13">
        <f t="shared" si="881"/>
        <v>0</v>
      </c>
      <c r="R2369" s="13">
        <f>tarifest3(A2369-$K$3,$A$3,Param!$B$10,Param!$C$10,Param!$D$10,Param!$E$10,Param!$B$11,Param!$C$11,Param!$D$11,Param!$E$11)</f>
        <v>85447</v>
      </c>
      <c r="S2369" s="3">
        <f t="shared" si="882"/>
        <v>36.221704111911826</v>
      </c>
      <c r="T2369" s="3">
        <f>IF(A2369&lt;$K$3,$K$2,tarifest3grenz(A2369-$K$3,$A$3,Param!$B$10,Param!$C$10,Param!$D$10,Param!$E$10,Param!$B$11,Param!$C$11,Param!$D$11,Param!$E$11))*100</f>
        <v>42</v>
      </c>
      <c r="U2369" s="3">
        <f>MAX(K2369-tarifest3($K$3,$A$3,Param!$B$10,Param!$C$10,Param!$D$10,Param!$E$10,Param!$B$11,Param!$C$11,Param!$D$11,Param!$E$11),0)</f>
        <v>88857</v>
      </c>
      <c r="V2369" s="3">
        <f t="shared" si="883"/>
        <v>37.667231877914368</v>
      </c>
      <c r="W2369" s="3">
        <f t="shared" si="884"/>
        <v>42</v>
      </c>
      <c r="X2369" s="3">
        <f>soli3grenz(K2369,$A$3,Param!$J$9,Param!$J$10,Param!$J$11)*100</f>
        <v>5.5</v>
      </c>
      <c r="Y2369" s="13">
        <f t="shared" si="871"/>
        <v>88857</v>
      </c>
      <c r="Z2369" s="3">
        <f t="shared" si="885"/>
        <v>37.667231877914368</v>
      </c>
      <c r="AA2369" s="13">
        <f t="shared" si="872"/>
        <v>42</v>
      </c>
      <c r="AB2369" s="13">
        <f t="shared" si="873"/>
        <v>-5819.75</v>
      </c>
      <c r="AC2369" s="13">
        <f t="shared" si="874"/>
        <v>-2.4670411191182708</v>
      </c>
      <c r="AD2369" s="13">
        <f t="shared" si="875"/>
        <v>-2.3099999999999952</v>
      </c>
      <c r="AE2369" s="3">
        <f t="shared" si="876"/>
        <v>0</v>
      </c>
      <c r="AF2369" s="13">
        <f t="shared" si="889"/>
        <v>5819.75</v>
      </c>
      <c r="AG2369" s="13">
        <f t="shared" si="886"/>
        <v>2.4670411191182708</v>
      </c>
      <c r="AH2369" s="13">
        <f t="shared" si="890"/>
        <v>2.4670411191182708</v>
      </c>
    </row>
    <row r="2370" spans="1:34" x14ac:dyDescent="0.2">
      <c r="A2370" s="8">
        <f t="shared" si="887"/>
        <v>236000</v>
      </c>
      <c r="B2370" s="9">
        <f t="shared" si="888"/>
        <v>236</v>
      </c>
      <c r="C2370" s="13">
        <f>tarifest3(A2370,$A$3,Param!$B$5,Param!$C$5,Param!$D$5,Param!$E$5,Param!$B$6,Param!$C$6,Param!$D$6,Param!$E$6)</f>
        <v>89783</v>
      </c>
      <c r="D2370" s="3">
        <f t="shared" si="877"/>
        <v>38.043644067796613</v>
      </c>
      <c r="E2370" s="3">
        <f>tarifest3grenz(A2370,$A$3,Param!$B$5,Param!$C$5,Param!$D$5,Param!$E$5,Param!$B$6,Param!$C$6,Param!$D$6,Param!$E$6)*100</f>
        <v>42</v>
      </c>
      <c r="F2370" s="13">
        <f>soli3(C2370,$A$3,Param!$J$4,Param!$J$5,Param!$J$6)</f>
        <v>4938.0600000000004</v>
      </c>
      <c r="G2370" s="3">
        <f>soli3grenz(C2370,$A$3,Param!$J$4,Param!$J$5,Param!$J$6)*100</f>
        <v>5.5</v>
      </c>
      <c r="H2370" s="13">
        <f t="shared" si="868"/>
        <v>94721.06</v>
      </c>
      <c r="I2370" s="3">
        <f t="shared" si="891"/>
        <v>40.136042372881356</v>
      </c>
      <c r="J2370" s="13">
        <f t="shared" si="869"/>
        <v>44.309999999999995</v>
      </c>
      <c r="K2370" s="13">
        <f>tarifest3(A2370,$A$3,Param!$B$10,Param!$C$10,Param!$D$10,Param!$E$10,Param!$B$11,Param!$C$11,Param!$D$11,Param!$E$11)</f>
        <v>94129</v>
      </c>
      <c r="L2370" s="3">
        <f t="shared" si="878"/>
        <v>39.885169491525424</v>
      </c>
      <c r="M2370" s="3">
        <f>tarifest3grenz(A2370,$A$3,Param!$B$10,Param!$C$10,Param!$D$10,Param!$E$10,Param!$B$11,Param!$C$11,Param!$D$11,Param!$E$11)*100</f>
        <v>42</v>
      </c>
      <c r="N2370" s="3">
        <f t="shared" si="879"/>
        <v>79729</v>
      </c>
      <c r="O2370" s="3">
        <f t="shared" si="880"/>
        <v>33.783474576271189</v>
      </c>
      <c r="P2370" s="13">
        <f t="shared" si="870"/>
        <v>165200</v>
      </c>
      <c r="Q2370" s="13">
        <f t="shared" si="881"/>
        <v>0</v>
      </c>
      <c r="R2370" s="13">
        <f>tarifest3(A2370-$K$3,$A$3,Param!$B$10,Param!$C$10,Param!$D$10,Param!$E$10,Param!$B$11,Param!$C$11,Param!$D$11,Param!$E$11)</f>
        <v>85489</v>
      </c>
      <c r="S2370" s="3">
        <f t="shared" si="882"/>
        <v>36.224152542372885</v>
      </c>
      <c r="T2370" s="3">
        <f>IF(A2370&lt;$K$3,$K$2,tarifest3grenz(A2370-$K$3,$A$3,Param!$B$10,Param!$C$10,Param!$D$10,Param!$E$10,Param!$B$11,Param!$C$11,Param!$D$11,Param!$E$11))*100</f>
        <v>42</v>
      </c>
      <c r="U2370" s="3">
        <f>MAX(K2370-tarifest3($K$3,$A$3,Param!$B$10,Param!$C$10,Param!$D$10,Param!$E$10,Param!$B$11,Param!$C$11,Param!$D$11,Param!$E$11),0)</f>
        <v>88899</v>
      </c>
      <c r="V2370" s="3">
        <f t="shared" si="883"/>
        <v>37.669067796610165</v>
      </c>
      <c r="W2370" s="3">
        <f t="shared" si="884"/>
        <v>42</v>
      </c>
      <c r="X2370" s="3">
        <f>soli3grenz(K2370,$A$3,Param!$J$9,Param!$J$10,Param!$J$11)*100</f>
        <v>5.5</v>
      </c>
      <c r="Y2370" s="13">
        <f t="shared" si="871"/>
        <v>88899</v>
      </c>
      <c r="Z2370" s="3">
        <f t="shared" si="885"/>
        <v>37.669067796610165</v>
      </c>
      <c r="AA2370" s="13">
        <f t="shared" si="872"/>
        <v>42</v>
      </c>
      <c r="AB2370" s="13">
        <f t="shared" si="873"/>
        <v>-5822.0599999999977</v>
      </c>
      <c r="AC2370" s="13">
        <f t="shared" si="874"/>
        <v>-2.4669745762711912</v>
      </c>
      <c r="AD2370" s="13">
        <f t="shared" si="875"/>
        <v>-2.3099999999999952</v>
      </c>
      <c r="AE2370" s="3">
        <f t="shared" si="876"/>
        <v>0</v>
      </c>
      <c r="AF2370" s="13">
        <f t="shared" si="889"/>
        <v>5822.0599999999977</v>
      </c>
      <c r="AG2370" s="13">
        <f t="shared" si="886"/>
        <v>2.4669745762711912</v>
      </c>
      <c r="AH2370" s="13">
        <f t="shared" si="890"/>
        <v>2.4669745762711912</v>
      </c>
    </row>
    <row r="2371" spans="1:34" x14ac:dyDescent="0.2">
      <c r="A2371" s="8">
        <f t="shared" si="887"/>
        <v>236100</v>
      </c>
      <c r="B2371" s="9">
        <f t="shared" si="888"/>
        <v>236.1</v>
      </c>
      <c r="C2371" s="13">
        <f>tarifest3(A2371,$A$3,Param!$B$5,Param!$C$5,Param!$D$5,Param!$E$5,Param!$B$6,Param!$C$6,Param!$D$6,Param!$E$6)</f>
        <v>89825</v>
      </c>
      <c r="D2371" s="3">
        <f t="shared" si="877"/>
        <v>38.045319779754344</v>
      </c>
      <c r="E2371" s="3">
        <f>tarifest3grenz(A2371,$A$3,Param!$B$5,Param!$C$5,Param!$D$5,Param!$E$5,Param!$B$6,Param!$C$6,Param!$D$6,Param!$E$6)*100</f>
        <v>42</v>
      </c>
      <c r="F2371" s="13">
        <f>soli3(C2371,$A$3,Param!$J$4,Param!$J$5,Param!$J$6)</f>
        <v>4940.37</v>
      </c>
      <c r="G2371" s="3">
        <f>soli3grenz(C2371,$A$3,Param!$J$4,Param!$J$5,Param!$J$6)*100</f>
        <v>5.5</v>
      </c>
      <c r="H2371" s="13">
        <f t="shared" si="868"/>
        <v>94765.37</v>
      </c>
      <c r="I2371" s="3">
        <f t="shared" si="891"/>
        <v>40.137810249894116</v>
      </c>
      <c r="J2371" s="13">
        <f t="shared" si="869"/>
        <v>44.309999999999995</v>
      </c>
      <c r="K2371" s="13">
        <f>tarifest3(A2371,$A$3,Param!$B$10,Param!$C$10,Param!$D$10,Param!$E$10,Param!$B$11,Param!$C$11,Param!$D$11,Param!$E$11)</f>
        <v>94171</v>
      </c>
      <c r="L2371" s="3">
        <f t="shared" si="878"/>
        <v>39.886065226598902</v>
      </c>
      <c r="M2371" s="3">
        <f>tarifest3grenz(A2371,$A$3,Param!$B$10,Param!$C$10,Param!$D$10,Param!$E$10,Param!$B$11,Param!$C$11,Param!$D$11,Param!$E$11)*100</f>
        <v>42</v>
      </c>
      <c r="N2371" s="3">
        <f t="shared" si="879"/>
        <v>79771</v>
      </c>
      <c r="O2371" s="3">
        <f t="shared" si="880"/>
        <v>33.786954680220241</v>
      </c>
      <c r="P2371" s="13">
        <f t="shared" si="870"/>
        <v>165270</v>
      </c>
      <c r="Q2371" s="13">
        <f t="shared" si="881"/>
        <v>0</v>
      </c>
      <c r="R2371" s="13">
        <f>tarifest3(A2371-$K$3,$A$3,Param!$B$10,Param!$C$10,Param!$D$10,Param!$E$10,Param!$B$11,Param!$C$11,Param!$D$11,Param!$E$11)</f>
        <v>85531</v>
      </c>
      <c r="S2371" s="3">
        <f t="shared" si="882"/>
        <v>36.226598898771705</v>
      </c>
      <c r="T2371" s="3">
        <f>IF(A2371&lt;$K$3,$K$2,tarifest3grenz(A2371-$K$3,$A$3,Param!$B$10,Param!$C$10,Param!$D$10,Param!$E$10,Param!$B$11,Param!$C$11,Param!$D$11,Param!$E$11))*100</f>
        <v>42</v>
      </c>
      <c r="U2371" s="3">
        <f>MAX(K2371-tarifest3($K$3,$A$3,Param!$B$10,Param!$C$10,Param!$D$10,Param!$E$10,Param!$B$11,Param!$C$11,Param!$D$11,Param!$E$11),0)</f>
        <v>88941</v>
      </c>
      <c r="V2371" s="3">
        <f t="shared" si="883"/>
        <v>37.670902160101647</v>
      </c>
      <c r="W2371" s="3">
        <f t="shared" si="884"/>
        <v>42</v>
      </c>
      <c r="X2371" s="3">
        <f>soli3grenz(K2371,$A$3,Param!$J$9,Param!$J$10,Param!$J$11)*100</f>
        <v>5.5</v>
      </c>
      <c r="Y2371" s="13">
        <f t="shared" si="871"/>
        <v>88941</v>
      </c>
      <c r="Z2371" s="3">
        <f t="shared" si="885"/>
        <v>37.670902160101647</v>
      </c>
      <c r="AA2371" s="13">
        <f t="shared" si="872"/>
        <v>42</v>
      </c>
      <c r="AB2371" s="13">
        <f t="shared" si="873"/>
        <v>-5824.3699999999953</v>
      </c>
      <c r="AC2371" s="13">
        <f t="shared" si="874"/>
        <v>-2.4669080897924687</v>
      </c>
      <c r="AD2371" s="13">
        <f t="shared" si="875"/>
        <v>-2.3099999999999952</v>
      </c>
      <c r="AE2371" s="3">
        <f t="shared" si="876"/>
        <v>0</v>
      </c>
      <c r="AF2371" s="13">
        <f t="shared" si="889"/>
        <v>5824.3699999999953</v>
      </c>
      <c r="AG2371" s="13">
        <f t="shared" si="886"/>
        <v>2.4669080897924687</v>
      </c>
      <c r="AH2371" s="13">
        <f t="shared" si="890"/>
        <v>2.4669080897924687</v>
      </c>
    </row>
    <row r="2372" spans="1:34" x14ac:dyDescent="0.2">
      <c r="A2372" s="8">
        <f t="shared" si="887"/>
        <v>236200</v>
      </c>
      <c r="B2372" s="9">
        <f t="shared" si="888"/>
        <v>236.2</v>
      </c>
      <c r="C2372" s="13">
        <f>tarifest3(A2372,$A$3,Param!$B$5,Param!$C$5,Param!$D$5,Param!$E$5,Param!$B$6,Param!$C$6,Param!$D$6,Param!$E$6)</f>
        <v>89867</v>
      </c>
      <c r="D2372" s="3">
        <f t="shared" si="877"/>
        <v>38.046994072819643</v>
      </c>
      <c r="E2372" s="3">
        <f>tarifest3grenz(A2372,$A$3,Param!$B$5,Param!$C$5,Param!$D$5,Param!$E$5,Param!$B$6,Param!$C$6,Param!$D$6,Param!$E$6)*100</f>
        <v>42</v>
      </c>
      <c r="F2372" s="13">
        <f>soli3(C2372,$A$3,Param!$J$4,Param!$J$5,Param!$J$6)</f>
        <v>4942.68</v>
      </c>
      <c r="G2372" s="3">
        <f>soli3grenz(C2372,$A$3,Param!$J$4,Param!$J$5,Param!$J$6)*100</f>
        <v>5.5</v>
      </c>
      <c r="H2372" s="13">
        <f t="shared" si="868"/>
        <v>94809.68</v>
      </c>
      <c r="I2372" s="3">
        <f t="shared" si="891"/>
        <v>40.139576629974592</v>
      </c>
      <c r="J2372" s="13">
        <f t="shared" si="869"/>
        <v>44.309999999999995</v>
      </c>
      <c r="K2372" s="13">
        <f>tarifest3(A2372,$A$3,Param!$B$10,Param!$C$10,Param!$D$10,Param!$E$10,Param!$B$11,Param!$C$11,Param!$D$11,Param!$E$11)</f>
        <v>94213</v>
      </c>
      <c r="L2372" s="3">
        <f t="shared" si="878"/>
        <v>39.886960203217612</v>
      </c>
      <c r="M2372" s="3">
        <f>tarifest3grenz(A2372,$A$3,Param!$B$10,Param!$C$10,Param!$D$10,Param!$E$10,Param!$B$11,Param!$C$11,Param!$D$11,Param!$E$11)*100</f>
        <v>42</v>
      </c>
      <c r="N2372" s="3">
        <f t="shared" si="879"/>
        <v>79813</v>
      </c>
      <c r="O2372" s="3">
        <f t="shared" si="880"/>
        <v>33.790431837425913</v>
      </c>
      <c r="P2372" s="13">
        <f t="shared" si="870"/>
        <v>165340</v>
      </c>
      <c r="Q2372" s="13">
        <f t="shared" si="881"/>
        <v>0</v>
      </c>
      <c r="R2372" s="13">
        <f>tarifest3(A2372-$K$3,$A$3,Param!$B$10,Param!$C$10,Param!$D$10,Param!$E$10,Param!$B$11,Param!$C$11,Param!$D$11,Param!$E$11)</f>
        <v>85573</v>
      </c>
      <c r="S2372" s="3">
        <f t="shared" si="882"/>
        <v>36.22904318374259</v>
      </c>
      <c r="T2372" s="3">
        <f>IF(A2372&lt;$K$3,$K$2,tarifest3grenz(A2372-$K$3,$A$3,Param!$B$10,Param!$C$10,Param!$D$10,Param!$E$10,Param!$B$11,Param!$C$11,Param!$D$11,Param!$E$11))*100</f>
        <v>42</v>
      </c>
      <c r="U2372" s="3">
        <f>MAX(K2372-tarifest3($K$3,$A$3,Param!$B$10,Param!$C$10,Param!$D$10,Param!$E$10,Param!$B$11,Param!$C$11,Param!$D$11,Param!$E$11),0)</f>
        <v>88983</v>
      </c>
      <c r="V2372" s="3">
        <f t="shared" si="883"/>
        <v>37.672734970364097</v>
      </c>
      <c r="W2372" s="3">
        <f t="shared" si="884"/>
        <v>42</v>
      </c>
      <c r="X2372" s="3">
        <f>soli3grenz(K2372,$A$3,Param!$J$9,Param!$J$10,Param!$J$11)*100</f>
        <v>5.5</v>
      </c>
      <c r="Y2372" s="13">
        <f t="shared" si="871"/>
        <v>88983</v>
      </c>
      <c r="Z2372" s="3">
        <f t="shared" si="885"/>
        <v>37.672734970364097</v>
      </c>
      <c r="AA2372" s="13">
        <f t="shared" si="872"/>
        <v>42</v>
      </c>
      <c r="AB2372" s="13">
        <f t="shared" si="873"/>
        <v>-5826.679999999993</v>
      </c>
      <c r="AC2372" s="13">
        <f t="shared" si="874"/>
        <v>-2.4668416596104947</v>
      </c>
      <c r="AD2372" s="13">
        <f t="shared" si="875"/>
        <v>-2.3099999999999952</v>
      </c>
      <c r="AE2372" s="3">
        <f t="shared" si="876"/>
        <v>0</v>
      </c>
      <c r="AF2372" s="13">
        <f t="shared" si="889"/>
        <v>5826.679999999993</v>
      </c>
      <c r="AG2372" s="13">
        <f t="shared" si="886"/>
        <v>2.4668416596104947</v>
      </c>
      <c r="AH2372" s="13">
        <f t="shared" si="890"/>
        <v>2.4668416596104947</v>
      </c>
    </row>
    <row r="2373" spans="1:34" x14ac:dyDescent="0.2">
      <c r="A2373" s="8">
        <f t="shared" si="887"/>
        <v>236300</v>
      </c>
      <c r="B2373" s="9">
        <f t="shared" si="888"/>
        <v>236.3</v>
      </c>
      <c r="C2373" s="13">
        <f>tarifest3(A2373,$A$3,Param!$B$5,Param!$C$5,Param!$D$5,Param!$E$5,Param!$B$6,Param!$C$6,Param!$D$6,Param!$E$6)</f>
        <v>89909</v>
      </c>
      <c r="D2373" s="3">
        <f t="shared" si="877"/>
        <v>38.048666948793908</v>
      </c>
      <c r="E2373" s="3">
        <f>tarifest3grenz(A2373,$A$3,Param!$B$5,Param!$C$5,Param!$D$5,Param!$E$5,Param!$B$6,Param!$C$6,Param!$D$6,Param!$E$6)*100</f>
        <v>42</v>
      </c>
      <c r="F2373" s="13">
        <f>soli3(C2373,$A$3,Param!$J$4,Param!$J$5,Param!$J$6)</f>
        <v>4944.99</v>
      </c>
      <c r="G2373" s="3">
        <f>soli3grenz(C2373,$A$3,Param!$J$4,Param!$J$5,Param!$J$6)*100</f>
        <v>5.5</v>
      </c>
      <c r="H2373" s="13">
        <f t="shared" si="868"/>
        <v>94853.99</v>
      </c>
      <c r="I2373" s="3">
        <f t="shared" si="891"/>
        <v>40.141341515023278</v>
      </c>
      <c r="J2373" s="13">
        <f t="shared" si="869"/>
        <v>44.309999999999995</v>
      </c>
      <c r="K2373" s="13">
        <f>tarifest3(A2373,$A$3,Param!$B$10,Param!$C$10,Param!$D$10,Param!$E$10,Param!$B$11,Param!$C$11,Param!$D$11,Param!$E$11)</f>
        <v>94255</v>
      </c>
      <c r="L2373" s="3">
        <f t="shared" si="878"/>
        <v>39.887854422344475</v>
      </c>
      <c r="M2373" s="3">
        <f>tarifest3grenz(A2373,$A$3,Param!$B$10,Param!$C$10,Param!$D$10,Param!$E$10,Param!$B$11,Param!$C$11,Param!$D$11,Param!$E$11)*100</f>
        <v>42</v>
      </c>
      <c r="N2373" s="3">
        <f t="shared" si="879"/>
        <v>79855</v>
      </c>
      <c r="O2373" s="3">
        <f t="shared" si="880"/>
        <v>33.793906051629286</v>
      </c>
      <c r="P2373" s="13">
        <f t="shared" si="870"/>
        <v>165410</v>
      </c>
      <c r="Q2373" s="13">
        <f t="shared" si="881"/>
        <v>0</v>
      </c>
      <c r="R2373" s="13">
        <f>tarifest3(A2373-$K$3,$A$3,Param!$B$10,Param!$C$10,Param!$D$10,Param!$E$10,Param!$B$11,Param!$C$11,Param!$D$11,Param!$E$11)</f>
        <v>85615</v>
      </c>
      <c r="S2373" s="3">
        <f t="shared" si="882"/>
        <v>36.231485399915364</v>
      </c>
      <c r="T2373" s="3">
        <f>IF(A2373&lt;$K$3,$K$2,tarifest3grenz(A2373-$K$3,$A$3,Param!$B$10,Param!$C$10,Param!$D$10,Param!$E$10,Param!$B$11,Param!$C$11,Param!$D$11,Param!$E$11))*100</f>
        <v>42</v>
      </c>
      <c r="U2373" s="3">
        <f>MAX(K2373-tarifest3($K$3,$A$3,Param!$B$10,Param!$C$10,Param!$D$10,Param!$E$10,Param!$B$11,Param!$C$11,Param!$D$11,Param!$E$11),0)</f>
        <v>89025</v>
      </c>
      <c r="V2373" s="3">
        <f t="shared" si="883"/>
        <v>37.674566229369447</v>
      </c>
      <c r="W2373" s="3">
        <f t="shared" si="884"/>
        <v>42</v>
      </c>
      <c r="X2373" s="3">
        <f>soli3grenz(K2373,$A$3,Param!$J$9,Param!$J$10,Param!$J$11)*100</f>
        <v>5.5</v>
      </c>
      <c r="Y2373" s="13">
        <f t="shared" si="871"/>
        <v>89025</v>
      </c>
      <c r="Z2373" s="3">
        <f t="shared" si="885"/>
        <v>37.674566229369447</v>
      </c>
      <c r="AA2373" s="13">
        <f t="shared" si="872"/>
        <v>42</v>
      </c>
      <c r="AB2373" s="13">
        <f t="shared" si="873"/>
        <v>-5828.9900000000052</v>
      </c>
      <c r="AC2373" s="13">
        <f t="shared" si="874"/>
        <v>-2.4667752856538314</v>
      </c>
      <c r="AD2373" s="13">
        <f t="shared" si="875"/>
        <v>-2.3099999999999952</v>
      </c>
      <c r="AE2373" s="3">
        <f t="shared" si="876"/>
        <v>0</v>
      </c>
      <c r="AF2373" s="13">
        <f t="shared" si="889"/>
        <v>5828.9900000000052</v>
      </c>
      <c r="AG2373" s="13">
        <f t="shared" si="886"/>
        <v>2.4667752856538314</v>
      </c>
      <c r="AH2373" s="13">
        <f t="shared" si="890"/>
        <v>2.4667752856538314</v>
      </c>
    </row>
    <row r="2374" spans="1:34" x14ac:dyDescent="0.2">
      <c r="A2374" s="8">
        <f t="shared" si="887"/>
        <v>236400</v>
      </c>
      <c r="B2374" s="9">
        <f t="shared" si="888"/>
        <v>236.4</v>
      </c>
      <c r="C2374" s="13">
        <f>tarifest3(A2374,$A$3,Param!$B$5,Param!$C$5,Param!$D$5,Param!$E$5,Param!$B$6,Param!$C$6,Param!$D$6,Param!$E$6)</f>
        <v>89951</v>
      </c>
      <c r="D2374" s="3">
        <f t="shared" si="877"/>
        <v>38.050338409475465</v>
      </c>
      <c r="E2374" s="3">
        <f>tarifest3grenz(A2374,$A$3,Param!$B$5,Param!$C$5,Param!$D$5,Param!$E$5,Param!$B$6,Param!$C$6,Param!$D$6,Param!$E$6)*100</f>
        <v>42</v>
      </c>
      <c r="F2374" s="13">
        <f>soli3(C2374,$A$3,Param!$J$4,Param!$J$5,Param!$J$6)</f>
        <v>4947.3</v>
      </c>
      <c r="G2374" s="3">
        <f>soli3grenz(C2374,$A$3,Param!$J$4,Param!$J$5,Param!$J$6)*100</f>
        <v>5.5</v>
      </c>
      <c r="H2374" s="13">
        <f t="shared" si="868"/>
        <v>94898.3</v>
      </c>
      <c r="I2374" s="3">
        <f t="shared" si="891"/>
        <v>40.143104906937396</v>
      </c>
      <c r="J2374" s="13">
        <f t="shared" si="869"/>
        <v>44.309999999999995</v>
      </c>
      <c r="K2374" s="13">
        <f>tarifest3(A2374,$A$3,Param!$B$10,Param!$C$10,Param!$D$10,Param!$E$10,Param!$B$11,Param!$C$11,Param!$D$11,Param!$E$11)</f>
        <v>94297</v>
      </c>
      <c r="L2374" s="3">
        <f t="shared" si="878"/>
        <v>39.888747884940777</v>
      </c>
      <c r="M2374" s="3">
        <f>tarifest3grenz(A2374,$A$3,Param!$B$10,Param!$C$10,Param!$D$10,Param!$E$10,Param!$B$11,Param!$C$11,Param!$D$11,Param!$E$11)*100</f>
        <v>42</v>
      </c>
      <c r="N2374" s="3">
        <f t="shared" si="879"/>
        <v>79897</v>
      </c>
      <c r="O2374" s="3">
        <f t="shared" si="880"/>
        <v>33.79737732656514</v>
      </c>
      <c r="P2374" s="13">
        <f t="shared" si="870"/>
        <v>165480</v>
      </c>
      <c r="Q2374" s="13">
        <f t="shared" si="881"/>
        <v>0</v>
      </c>
      <c r="R2374" s="13">
        <f>tarifest3(A2374-$K$3,$A$3,Param!$B$10,Param!$C$10,Param!$D$10,Param!$E$10,Param!$B$11,Param!$C$11,Param!$D$11,Param!$E$11)</f>
        <v>85657</v>
      </c>
      <c r="S2374" s="3">
        <f t="shared" si="882"/>
        <v>36.233925549915398</v>
      </c>
      <c r="T2374" s="3">
        <f>IF(A2374&lt;$K$3,$K$2,tarifest3grenz(A2374-$K$3,$A$3,Param!$B$10,Param!$C$10,Param!$D$10,Param!$E$10,Param!$B$11,Param!$C$11,Param!$D$11,Param!$E$11))*100</f>
        <v>42</v>
      </c>
      <c r="U2374" s="3">
        <f>MAX(K2374-tarifest3($K$3,$A$3,Param!$B$10,Param!$C$10,Param!$D$10,Param!$E$10,Param!$B$11,Param!$C$11,Param!$D$11,Param!$E$11),0)</f>
        <v>89067</v>
      </c>
      <c r="V2374" s="3">
        <f t="shared" si="883"/>
        <v>37.676395939086291</v>
      </c>
      <c r="W2374" s="3">
        <f t="shared" si="884"/>
        <v>42</v>
      </c>
      <c r="X2374" s="3">
        <f>soli3grenz(K2374,$A$3,Param!$J$9,Param!$J$10,Param!$J$11)*100</f>
        <v>5.5</v>
      </c>
      <c r="Y2374" s="13">
        <f t="shared" si="871"/>
        <v>89067</v>
      </c>
      <c r="Z2374" s="3">
        <f t="shared" si="885"/>
        <v>37.676395939086291</v>
      </c>
      <c r="AA2374" s="13">
        <f t="shared" si="872"/>
        <v>42</v>
      </c>
      <c r="AB2374" s="13">
        <f t="shared" si="873"/>
        <v>-5831.3000000000029</v>
      </c>
      <c r="AC2374" s="13">
        <f t="shared" si="874"/>
        <v>-2.4667089678511047</v>
      </c>
      <c r="AD2374" s="13">
        <f t="shared" si="875"/>
        <v>-2.3099999999999952</v>
      </c>
      <c r="AE2374" s="3">
        <f t="shared" si="876"/>
        <v>0</v>
      </c>
      <c r="AF2374" s="13">
        <f t="shared" si="889"/>
        <v>5831.3000000000029</v>
      </c>
      <c r="AG2374" s="13">
        <f t="shared" si="886"/>
        <v>2.4667089678511047</v>
      </c>
      <c r="AH2374" s="13">
        <f t="shared" si="890"/>
        <v>2.4667089678511047</v>
      </c>
    </row>
    <row r="2375" spans="1:34" x14ac:dyDescent="0.2">
      <c r="A2375" s="8">
        <f t="shared" si="887"/>
        <v>236500</v>
      </c>
      <c r="B2375" s="9">
        <f t="shared" si="888"/>
        <v>236.5</v>
      </c>
      <c r="C2375" s="13">
        <f>tarifest3(A2375,$A$3,Param!$B$5,Param!$C$5,Param!$D$5,Param!$E$5,Param!$B$6,Param!$C$6,Param!$D$6,Param!$E$6)</f>
        <v>89993</v>
      </c>
      <c r="D2375" s="3">
        <f t="shared" si="877"/>
        <v>38.052008456659621</v>
      </c>
      <c r="E2375" s="3">
        <f>tarifest3grenz(A2375,$A$3,Param!$B$5,Param!$C$5,Param!$D$5,Param!$E$5,Param!$B$6,Param!$C$6,Param!$D$6,Param!$E$6)*100</f>
        <v>42</v>
      </c>
      <c r="F2375" s="13">
        <f>soli3(C2375,$A$3,Param!$J$4,Param!$J$5,Param!$J$6)</f>
        <v>4949.6099999999997</v>
      </c>
      <c r="G2375" s="3">
        <f>soli3grenz(C2375,$A$3,Param!$J$4,Param!$J$5,Param!$J$6)*100</f>
        <v>5.5</v>
      </c>
      <c r="H2375" s="13">
        <f t="shared" si="868"/>
        <v>94942.61</v>
      </c>
      <c r="I2375" s="3">
        <f t="shared" si="891"/>
        <v>40.144866807610995</v>
      </c>
      <c r="J2375" s="13">
        <f t="shared" si="869"/>
        <v>44.309999999999995</v>
      </c>
      <c r="K2375" s="13">
        <f>tarifest3(A2375,$A$3,Param!$B$10,Param!$C$10,Param!$D$10,Param!$E$10,Param!$B$11,Param!$C$11,Param!$D$11,Param!$E$11)</f>
        <v>94339</v>
      </c>
      <c r="L2375" s="3">
        <f t="shared" si="878"/>
        <v>39.889640591966177</v>
      </c>
      <c r="M2375" s="3">
        <f>tarifest3grenz(A2375,$A$3,Param!$B$10,Param!$C$10,Param!$D$10,Param!$E$10,Param!$B$11,Param!$C$11,Param!$D$11,Param!$E$11)*100</f>
        <v>42</v>
      </c>
      <c r="N2375" s="3">
        <f t="shared" si="879"/>
        <v>79939</v>
      </c>
      <c r="O2375" s="3">
        <f t="shared" si="880"/>
        <v>33.800845665961944</v>
      </c>
      <c r="P2375" s="13">
        <f t="shared" si="870"/>
        <v>165550</v>
      </c>
      <c r="Q2375" s="13">
        <f t="shared" si="881"/>
        <v>0</v>
      </c>
      <c r="R2375" s="13">
        <f>tarifest3(A2375-$K$3,$A$3,Param!$B$10,Param!$C$10,Param!$D$10,Param!$E$10,Param!$B$11,Param!$C$11,Param!$D$11,Param!$E$11)</f>
        <v>85699</v>
      </c>
      <c r="S2375" s="3">
        <f t="shared" si="882"/>
        <v>36.236363636363642</v>
      </c>
      <c r="T2375" s="3">
        <f>IF(A2375&lt;$K$3,$K$2,tarifest3grenz(A2375-$K$3,$A$3,Param!$B$10,Param!$C$10,Param!$D$10,Param!$E$10,Param!$B$11,Param!$C$11,Param!$D$11,Param!$E$11))*100</f>
        <v>42</v>
      </c>
      <c r="U2375" s="3">
        <f>MAX(K2375-tarifest3($K$3,$A$3,Param!$B$10,Param!$C$10,Param!$D$10,Param!$E$10,Param!$B$11,Param!$C$11,Param!$D$11,Param!$E$11),0)</f>
        <v>89109</v>
      </c>
      <c r="V2375" s="3">
        <f t="shared" si="883"/>
        <v>37.67822410147992</v>
      </c>
      <c r="W2375" s="3">
        <f t="shared" si="884"/>
        <v>42</v>
      </c>
      <c r="X2375" s="3">
        <f>soli3grenz(K2375,$A$3,Param!$J$9,Param!$J$10,Param!$J$11)*100</f>
        <v>5.5</v>
      </c>
      <c r="Y2375" s="13">
        <f t="shared" si="871"/>
        <v>89109</v>
      </c>
      <c r="Z2375" s="3">
        <f t="shared" si="885"/>
        <v>37.67822410147992</v>
      </c>
      <c r="AA2375" s="13">
        <f t="shared" si="872"/>
        <v>42</v>
      </c>
      <c r="AB2375" s="13">
        <f t="shared" si="873"/>
        <v>-5833.6100000000006</v>
      </c>
      <c r="AC2375" s="13">
        <f t="shared" si="874"/>
        <v>-2.4666427061310756</v>
      </c>
      <c r="AD2375" s="13">
        <f t="shared" si="875"/>
        <v>-2.3099999999999952</v>
      </c>
      <c r="AE2375" s="3">
        <f t="shared" si="876"/>
        <v>0</v>
      </c>
      <c r="AF2375" s="13">
        <f t="shared" si="889"/>
        <v>5833.6100000000006</v>
      </c>
      <c r="AG2375" s="13">
        <f t="shared" si="886"/>
        <v>2.4666427061310756</v>
      </c>
      <c r="AH2375" s="13">
        <f t="shared" si="890"/>
        <v>2.4666427061310756</v>
      </c>
    </row>
    <row r="2376" spans="1:34" x14ac:dyDescent="0.2">
      <c r="A2376" s="8">
        <f t="shared" si="887"/>
        <v>236600</v>
      </c>
      <c r="B2376" s="9">
        <f t="shared" si="888"/>
        <v>236.6</v>
      </c>
      <c r="C2376" s="13">
        <f>tarifest3(A2376,$A$3,Param!$B$5,Param!$C$5,Param!$D$5,Param!$E$5,Param!$B$6,Param!$C$6,Param!$D$6,Param!$E$6)</f>
        <v>90035</v>
      </c>
      <c r="D2376" s="3">
        <f t="shared" si="877"/>
        <v>38.053677092138635</v>
      </c>
      <c r="E2376" s="3">
        <f>tarifest3grenz(A2376,$A$3,Param!$B$5,Param!$C$5,Param!$D$5,Param!$E$5,Param!$B$6,Param!$C$6,Param!$D$6,Param!$E$6)*100</f>
        <v>42</v>
      </c>
      <c r="F2376" s="13">
        <f>soli3(C2376,$A$3,Param!$J$4,Param!$J$5,Param!$J$6)</f>
        <v>4951.92</v>
      </c>
      <c r="G2376" s="3">
        <f>soli3grenz(C2376,$A$3,Param!$J$4,Param!$J$5,Param!$J$6)*100</f>
        <v>5.5</v>
      </c>
      <c r="H2376" s="13">
        <f t="shared" si="868"/>
        <v>94986.92</v>
      </c>
      <c r="I2376" s="3">
        <f t="shared" si="891"/>
        <v>40.14662721893491</v>
      </c>
      <c r="J2376" s="13">
        <f t="shared" si="869"/>
        <v>44.309999999999995</v>
      </c>
      <c r="K2376" s="13">
        <f>tarifest3(A2376,$A$3,Param!$B$10,Param!$C$10,Param!$D$10,Param!$E$10,Param!$B$11,Param!$C$11,Param!$D$11,Param!$E$11)</f>
        <v>94381</v>
      </c>
      <c r="L2376" s="3">
        <f t="shared" si="878"/>
        <v>39.890532544378701</v>
      </c>
      <c r="M2376" s="3">
        <f>tarifest3grenz(A2376,$A$3,Param!$B$10,Param!$C$10,Param!$D$10,Param!$E$10,Param!$B$11,Param!$C$11,Param!$D$11,Param!$E$11)*100</f>
        <v>42</v>
      </c>
      <c r="N2376" s="3">
        <f t="shared" si="879"/>
        <v>79981</v>
      </c>
      <c r="O2376" s="3">
        <f t="shared" si="880"/>
        <v>33.80431107354184</v>
      </c>
      <c r="P2376" s="13">
        <f t="shared" si="870"/>
        <v>165620</v>
      </c>
      <c r="Q2376" s="13">
        <f t="shared" si="881"/>
        <v>0</v>
      </c>
      <c r="R2376" s="13">
        <f>tarifest3(A2376-$K$3,$A$3,Param!$B$10,Param!$C$10,Param!$D$10,Param!$E$10,Param!$B$11,Param!$C$11,Param!$D$11,Param!$E$11)</f>
        <v>85741</v>
      </c>
      <c r="S2376" s="3">
        <f t="shared" si="882"/>
        <v>36.238799661876584</v>
      </c>
      <c r="T2376" s="3">
        <f>IF(A2376&lt;$K$3,$K$2,tarifest3grenz(A2376-$K$3,$A$3,Param!$B$10,Param!$C$10,Param!$D$10,Param!$E$10,Param!$B$11,Param!$C$11,Param!$D$11,Param!$E$11))*100</f>
        <v>42</v>
      </c>
      <c r="U2376" s="3">
        <f>MAX(K2376-tarifest3($K$3,$A$3,Param!$B$10,Param!$C$10,Param!$D$10,Param!$E$10,Param!$B$11,Param!$C$11,Param!$D$11,Param!$E$11),0)</f>
        <v>89151</v>
      </c>
      <c r="V2376" s="3">
        <f t="shared" si="883"/>
        <v>37.680050718512263</v>
      </c>
      <c r="W2376" s="3">
        <f t="shared" si="884"/>
        <v>42</v>
      </c>
      <c r="X2376" s="3">
        <f>soli3grenz(K2376,$A$3,Param!$J$9,Param!$J$10,Param!$J$11)*100</f>
        <v>5.5</v>
      </c>
      <c r="Y2376" s="13">
        <f t="shared" si="871"/>
        <v>89151</v>
      </c>
      <c r="Z2376" s="3">
        <f t="shared" si="885"/>
        <v>37.680050718512263</v>
      </c>
      <c r="AA2376" s="13">
        <f t="shared" si="872"/>
        <v>42</v>
      </c>
      <c r="AB2376" s="13">
        <f t="shared" si="873"/>
        <v>-5835.9199999999983</v>
      </c>
      <c r="AC2376" s="13">
        <f t="shared" si="874"/>
        <v>-2.4665765004226472</v>
      </c>
      <c r="AD2376" s="13">
        <f t="shared" si="875"/>
        <v>-2.3099999999999952</v>
      </c>
      <c r="AE2376" s="3">
        <f t="shared" si="876"/>
        <v>0</v>
      </c>
      <c r="AF2376" s="13">
        <f t="shared" si="889"/>
        <v>5835.9199999999983</v>
      </c>
      <c r="AG2376" s="13">
        <f t="shared" si="886"/>
        <v>2.4665765004226472</v>
      </c>
      <c r="AH2376" s="13">
        <f t="shared" si="890"/>
        <v>2.4665765004226472</v>
      </c>
    </row>
    <row r="2377" spans="1:34" x14ac:dyDescent="0.2">
      <c r="A2377" s="8">
        <f t="shared" si="887"/>
        <v>236700</v>
      </c>
      <c r="B2377" s="9">
        <f t="shared" si="888"/>
        <v>236.7</v>
      </c>
      <c r="C2377" s="13">
        <f>tarifest3(A2377,$A$3,Param!$B$5,Param!$C$5,Param!$D$5,Param!$E$5,Param!$B$6,Param!$C$6,Param!$D$6,Param!$E$6)</f>
        <v>90077</v>
      </c>
      <c r="D2377" s="3">
        <f t="shared" si="877"/>
        <v>38.055344317701731</v>
      </c>
      <c r="E2377" s="3">
        <f>tarifest3grenz(A2377,$A$3,Param!$B$5,Param!$C$5,Param!$D$5,Param!$E$5,Param!$B$6,Param!$C$6,Param!$D$6,Param!$E$6)*100</f>
        <v>42</v>
      </c>
      <c r="F2377" s="13">
        <f>soli3(C2377,$A$3,Param!$J$4,Param!$J$5,Param!$J$6)</f>
        <v>4954.2299999999996</v>
      </c>
      <c r="G2377" s="3">
        <f>soli3grenz(C2377,$A$3,Param!$J$4,Param!$J$5,Param!$J$6)*100</f>
        <v>5.5</v>
      </c>
      <c r="H2377" s="13">
        <f t="shared" si="868"/>
        <v>95031.23</v>
      </c>
      <c r="I2377" s="3">
        <f t="shared" si="891"/>
        <v>40.148386142796788</v>
      </c>
      <c r="J2377" s="13">
        <f t="shared" si="869"/>
        <v>44.309999999999995</v>
      </c>
      <c r="K2377" s="13">
        <f>tarifest3(A2377,$A$3,Param!$B$10,Param!$C$10,Param!$D$10,Param!$E$10,Param!$B$11,Param!$C$11,Param!$D$11,Param!$E$11)</f>
        <v>94423</v>
      </c>
      <c r="L2377" s="3">
        <f t="shared" si="878"/>
        <v>39.891423743134766</v>
      </c>
      <c r="M2377" s="3">
        <f>tarifest3grenz(A2377,$A$3,Param!$B$10,Param!$C$10,Param!$D$10,Param!$E$10,Param!$B$11,Param!$C$11,Param!$D$11,Param!$E$11)*100</f>
        <v>42</v>
      </c>
      <c r="N2377" s="3">
        <f t="shared" si="879"/>
        <v>80023</v>
      </c>
      <c r="O2377" s="3">
        <f t="shared" si="880"/>
        <v>33.807773553020702</v>
      </c>
      <c r="P2377" s="13">
        <f t="shared" si="870"/>
        <v>165690</v>
      </c>
      <c r="Q2377" s="13">
        <f t="shared" si="881"/>
        <v>0</v>
      </c>
      <c r="R2377" s="13">
        <f>tarifest3(A2377-$K$3,$A$3,Param!$B$10,Param!$C$10,Param!$D$10,Param!$E$10,Param!$B$11,Param!$C$11,Param!$D$11,Param!$E$11)</f>
        <v>85783</v>
      </c>
      <c r="S2377" s="3">
        <f t="shared" si="882"/>
        <v>36.241233629066329</v>
      </c>
      <c r="T2377" s="3">
        <f>IF(A2377&lt;$K$3,$K$2,tarifest3grenz(A2377-$K$3,$A$3,Param!$B$10,Param!$C$10,Param!$D$10,Param!$E$10,Param!$B$11,Param!$C$11,Param!$D$11,Param!$E$11))*100</f>
        <v>42</v>
      </c>
      <c r="U2377" s="3">
        <f>MAX(K2377-tarifest3($K$3,$A$3,Param!$B$10,Param!$C$10,Param!$D$10,Param!$E$10,Param!$B$11,Param!$C$11,Param!$D$11,Param!$E$11),0)</f>
        <v>89193</v>
      </c>
      <c r="V2377" s="3">
        <f t="shared" si="883"/>
        <v>37.681875792141952</v>
      </c>
      <c r="W2377" s="3">
        <f t="shared" si="884"/>
        <v>42</v>
      </c>
      <c r="X2377" s="3">
        <f>soli3grenz(K2377,$A$3,Param!$J$9,Param!$J$10,Param!$J$11)*100</f>
        <v>5.5</v>
      </c>
      <c r="Y2377" s="13">
        <f t="shared" si="871"/>
        <v>89193</v>
      </c>
      <c r="Z2377" s="3">
        <f t="shared" si="885"/>
        <v>37.681875792141952</v>
      </c>
      <c r="AA2377" s="13">
        <f t="shared" si="872"/>
        <v>42</v>
      </c>
      <c r="AB2377" s="13">
        <f t="shared" si="873"/>
        <v>-5838.2299999999959</v>
      </c>
      <c r="AC2377" s="13">
        <f t="shared" si="874"/>
        <v>-2.4665103506548363</v>
      </c>
      <c r="AD2377" s="13">
        <f t="shared" si="875"/>
        <v>-2.3099999999999952</v>
      </c>
      <c r="AE2377" s="3">
        <f t="shared" si="876"/>
        <v>0</v>
      </c>
      <c r="AF2377" s="13">
        <f t="shared" si="889"/>
        <v>5838.2299999999959</v>
      </c>
      <c r="AG2377" s="13">
        <f t="shared" si="886"/>
        <v>2.4665103506548363</v>
      </c>
      <c r="AH2377" s="13">
        <f t="shared" si="890"/>
        <v>2.4665103506548363</v>
      </c>
    </row>
    <row r="2378" spans="1:34" x14ac:dyDescent="0.2">
      <c r="A2378" s="8">
        <f t="shared" si="887"/>
        <v>236800</v>
      </c>
      <c r="B2378" s="9">
        <f t="shared" si="888"/>
        <v>236.8</v>
      </c>
      <c r="C2378" s="13">
        <f>tarifest3(A2378,$A$3,Param!$B$5,Param!$C$5,Param!$D$5,Param!$E$5,Param!$B$6,Param!$C$6,Param!$D$6,Param!$E$6)</f>
        <v>90119</v>
      </c>
      <c r="D2378" s="3">
        <f t="shared" si="877"/>
        <v>38.05701013513513</v>
      </c>
      <c r="E2378" s="3">
        <f>tarifest3grenz(A2378,$A$3,Param!$B$5,Param!$C$5,Param!$D$5,Param!$E$5,Param!$B$6,Param!$C$6,Param!$D$6,Param!$E$6)*100</f>
        <v>42</v>
      </c>
      <c r="F2378" s="13">
        <f>soli3(C2378,$A$3,Param!$J$4,Param!$J$5,Param!$J$6)</f>
        <v>4956.54</v>
      </c>
      <c r="G2378" s="3">
        <f>soli3grenz(C2378,$A$3,Param!$J$4,Param!$J$5,Param!$J$6)*100</f>
        <v>5.5</v>
      </c>
      <c r="H2378" s="13">
        <f t="shared" ref="H2378:H2441" si="892">+C2378+F2378</f>
        <v>95075.54</v>
      </c>
      <c r="I2378" s="3">
        <f t="shared" si="891"/>
        <v>40.150143581081075</v>
      </c>
      <c r="J2378" s="13">
        <f t="shared" ref="J2378:J2441" si="893">+E2378*(1+G2378/100)</f>
        <v>44.309999999999995</v>
      </c>
      <c r="K2378" s="13">
        <f>tarifest3(A2378,$A$3,Param!$B$10,Param!$C$10,Param!$D$10,Param!$E$10,Param!$B$11,Param!$C$11,Param!$D$11,Param!$E$11)</f>
        <v>94465</v>
      </c>
      <c r="L2378" s="3">
        <f t="shared" si="878"/>
        <v>39.892314189189186</v>
      </c>
      <c r="M2378" s="3">
        <f>tarifest3grenz(A2378,$A$3,Param!$B$10,Param!$C$10,Param!$D$10,Param!$E$10,Param!$B$11,Param!$C$11,Param!$D$11,Param!$E$11)*100</f>
        <v>42</v>
      </c>
      <c r="N2378" s="3">
        <f t="shared" si="879"/>
        <v>80065</v>
      </c>
      <c r="O2378" s="3">
        <f t="shared" si="880"/>
        <v>33.811233108108105</v>
      </c>
      <c r="P2378" s="13">
        <f t="shared" ref="P2378:P2441" si="894">+A2378*$K$2</f>
        <v>165760</v>
      </c>
      <c r="Q2378" s="13">
        <f t="shared" si="881"/>
        <v>0</v>
      </c>
      <c r="R2378" s="13">
        <f>tarifest3(A2378-$K$3,$A$3,Param!$B$10,Param!$C$10,Param!$D$10,Param!$E$10,Param!$B$11,Param!$C$11,Param!$D$11,Param!$E$11)</f>
        <v>85825</v>
      </c>
      <c r="S2378" s="3">
        <f t="shared" si="882"/>
        <v>36.24366554054054</v>
      </c>
      <c r="T2378" s="3">
        <f>IF(A2378&lt;$K$3,$K$2,tarifest3grenz(A2378-$K$3,$A$3,Param!$B$10,Param!$C$10,Param!$D$10,Param!$E$10,Param!$B$11,Param!$C$11,Param!$D$11,Param!$E$11))*100</f>
        <v>42</v>
      </c>
      <c r="U2378" s="3">
        <f>MAX(K2378-tarifest3($K$3,$A$3,Param!$B$10,Param!$C$10,Param!$D$10,Param!$E$10,Param!$B$11,Param!$C$11,Param!$D$11,Param!$E$11),0)</f>
        <v>89235</v>
      </c>
      <c r="V2378" s="3">
        <f t="shared" si="883"/>
        <v>37.68369932432433</v>
      </c>
      <c r="W2378" s="3">
        <f t="shared" si="884"/>
        <v>42</v>
      </c>
      <c r="X2378" s="3">
        <f>soli3grenz(K2378,$A$3,Param!$J$9,Param!$J$10,Param!$J$11)*100</f>
        <v>5.5</v>
      </c>
      <c r="Y2378" s="13">
        <f t="shared" ref="Y2378:Y2441" si="895">IF($Y$4=0,N2378,IF($Y$4=1,Q2378+R2378,IF($Y$4=2,Q2378+U2378)))</f>
        <v>89235</v>
      </c>
      <c r="Z2378" s="3">
        <f t="shared" si="885"/>
        <v>37.68369932432433</v>
      </c>
      <c r="AA2378" s="13">
        <f t="shared" ref="AA2378:AA2441" si="896">IF($Y$4=0,M2378,IF($Y$4=1,T2378,IF($Y$4=2,W2378)))</f>
        <v>42</v>
      </c>
      <c r="AB2378" s="13">
        <f t="shared" ref="AB2378:AB2441" si="897">+Y2378-H2378</f>
        <v>-5840.5399999999936</v>
      </c>
      <c r="AC2378" s="13">
        <f t="shared" ref="AC2378:AC2441" si="898">+Z2378-I2378</f>
        <v>-2.4664442567567448</v>
      </c>
      <c r="AD2378" s="13">
        <f t="shared" ref="AD2378:AD2441" si="899">+AA2378-J2378</f>
        <v>-2.3099999999999952</v>
      </c>
      <c r="AE2378" s="3">
        <f t="shared" ref="AE2378:AE2441" si="900">+M2378-E2378</f>
        <v>0</v>
      </c>
      <c r="AF2378" s="13">
        <f t="shared" si="889"/>
        <v>5840.5399999999936</v>
      </c>
      <c r="AG2378" s="13">
        <f t="shared" si="886"/>
        <v>2.4664442567567448</v>
      </c>
      <c r="AH2378" s="13">
        <f t="shared" si="890"/>
        <v>2.4664442567567448</v>
      </c>
    </row>
    <row r="2379" spans="1:34" x14ac:dyDescent="0.2">
      <c r="A2379" s="8">
        <f t="shared" si="887"/>
        <v>236900</v>
      </c>
      <c r="B2379" s="9">
        <f t="shared" si="888"/>
        <v>236.9</v>
      </c>
      <c r="C2379" s="13">
        <f>tarifest3(A2379,$A$3,Param!$B$5,Param!$C$5,Param!$D$5,Param!$E$5,Param!$B$6,Param!$C$6,Param!$D$6,Param!$E$6)</f>
        <v>90161</v>
      </c>
      <c r="D2379" s="3">
        <f t="shared" ref="D2379:D2442" si="901">IF($A2379=0,0,C2379/$A2379*100)</f>
        <v>38.058674546222029</v>
      </c>
      <c r="E2379" s="3">
        <f>tarifest3grenz(A2379,$A$3,Param!$B$5,Param!$C$5,Param!$D$5,Param!$E$5,Param!$B$6,Param!$C$6,Param!$D$6,Param!$E$6)*100</f>
        <v>42</v>
      </c>
      <c r="F2379" s="13">
        <f>soli3(C2379,$A$3,Param!$J$4,Param!$J$5,Param!$J$6)</f>
        <v>4958.8500000000004</v>
      </c>
      <c r="G2379" s="3">
        <f>soli3grenz(C2379,$A$3,Param!$J$4,Param!$J$5,Param!$J$6)*100</f>
        <v>5.5</v>
      </c>
      <c r="H2379" s="13">
        <f t="shared" si="892"/>
        <v>95119.85</v>
      </c>
      <c r="I2379" s="3">
        <f t="shared" si="891"/>
        <v>40.15189953566906</v>
      </c>
      <c r="J2379" s="13">
        <f t="shared" si="893"/>
        <v>44.309999999999995</v>
      </c>
      <c r="K2379" s="13">
        <f>tarifest3(A2379,$A$3,Param!$B$10,Param!$C$10,Param!$D$10,Param!$E$10,Param!$B$11,Param!$C$11,Param!$D$11,Param!$E$11)</f>
        <v>94507</v>
      </c>
      <c r="L2379" s="3">
        <f t="shared" ref="L2379:L2442" si="902">IF($A2379=0,0,K2379/$A2379*100)</f>
        <v>39.89320388349514</v>
      </c>
      <c r="M2379" s="3">
        <f>tarifest3grenz(A2379,$A$3,Param!$B$10,Param!$C$10,Param!$D$10,Param!$E$10,Param!$B$11,Param!$C$11,Param!$D$11,Param!$E$11)*100</f>
        <v>42</v>
      </c>
      <c r="N2379" s="3">
        <f t="shared" ref="N2379:N2442" si="903">+K2379-$K$1</f>
        <v>80107</v>
      </c>
      <c r="O2379" s="3">
        <f t="shared" ref="O2379:O2442" si="904">IF($A2379=0,0,N2379/$A2379*100)</f>
        <v>33.814689742507383</v>
      </c>
      <c r="P2379" s="13">
        <f t="shared" si="894"/>
        <v>165830</v>
      </c>
      <c r="Q2379" s="13">
        <f t="shared" ref="Q2379:Q2442" si="905">MIN(P2379-$K$1,0)</f>
        <v>0</v>
      </c>
      <c r="R2379" s="13">
        <f>tarifest3(A2379-$K$3,$A$3,Param!$B$10,Param!$C$10,Param!$D$10,Param!$E$10,Param!$B$11,Param!$C$11,Param!$D$11,Param!$E$11)</f>
        <v>85867</v>
      </c>
      <c r="S2379" s="3">
        <f t="shared" ref="S2379:S2442" si="906">IF($A2379=0,0,(Q2379+R2379)/$A2379*100)</f>
        <v>36.24609539890249</v>
      </c>
      <c r="T2379" s="3">
        <f>IF(A2379&lt;$K$3,$K$2,tarifest3grenz(A2379-$K$3,$A$3,Param!$B$10,Param!$C$10,Param!$D$10,Param!$E$10,Param!$B$11,Param!$C$11,Param!$D$11,Param!$E$11))*100</f>
        <v>42</v>
      </c>
      <c r="U2379" s="3">
        <f>MAX(K2379-tarifest3($K$3,$A$3,Param!$B$10,Param!$C$10,Param!$D$10,Param!$E$10,Param!$B$11,Param!$C$11,Param!$D$11,Param!$E$11),0)</f>
        <v>89277</v>
      </c>
      <c r="V2379" s="3">
        <f t="shared" ref="V2379:V2442" si="907">IF($A2379=0,0,(Q2379+U2379)/$A2379*100)</f>
        <v>37.685521317011393</v>
      </c>
      <c r="W2379" s="3">
        <f t="shared" ref="W2379:W2442" si="908">IF(A2379&lt;$K$3,$K$2*100,M2379)</f>
        <v>42</v>
      </c>
      <c r="X2379" s="3">
        <f>soli3grenz(K2379,$A$3,Param!$J$9,Param!$J$10,Param!$J$11)*100</f>
        <v>5.5</v>
      </c>
      <c r="Y2379" s="13">
        <f t="shared" si="895"/>
        <v>89277</v>
      </c>
      <c r="Z2379" s="3">
        <f t="shared" ref="Z2379:Z2442" si="909">IF($A2379=0,0,Y2379/$A2379*100)</f>
        <v>37.685521317011393</v>
      </c>
      <c r="AA2379" s="13">
        <f t="shared" si="896"/>
        <v>42</v>
      </c>
      <c r="AB2379" s="13">
        <f t="shared" si="897"/>
        <v>-5842.8500000000058</v>
      </c>
      <c r="AC2379" s="13">
        <f t="shared" si="898"/>
        <v>-2.4663782186576668</v>
      </c>
      <c r="AD2379" s="13">
        <f t="shared" si="899"/>
        <v>-2.3099999999999952</v>
      </c>
      <c r="AE2379" s="3">
        <f t="shared" si="900"/>
        <v>0</v>
      </c>
      <c r="AF2379" s="13">
        <f t="shared" si="889"/>
        <v>5842.8500000000058</v>
      </c>
      <c r="AG2379" s="13">
        <f t="shared" ref="AG2379:AG2442" si="910">-AC2379</f>
        <v>2.4663782186576668</v>
      </c>
      <c r="AH2379" s="13">
        <f t="shared" si="890"/>
        <v>2.4663782186576668</v>
      </c>
    </row>
    <row r="2380" spans="1:34" x14ac:dyDescent="0.2">
      <c r="A2380" s="8">
        <f t="shared" ref="A2380:A2443" si="911">+A2379+100</f>
        <v>237000</v>
      </c>
      <c r="B2380" s="9">
        <f t="shared" si="888"/>
        <v>237</v>
      </c>
      <c r="C2380" s="13">
        <f>tarifest3(A2380,$A$3,Param!$B$5,Param!$C$5,Param!$D$5,Param!$E$5,Param!$B$6,Param!$C$6,Param!$D$6,Param!$E$6)</f>
        <v>90203</v>
      </c>
      <c r="D2380" s="3">
        <f t="shared" si="901"/>
        <v>38.060337552742617</v>
      </c>
      <c r="E2380" s="3">
        <f>tarifest3grenz(A2380,$A$3,Param!$B$5,Param!$C$5,Param!$D$5,Param!$E$5,Param!$B$6,Param!$C$6,Param!$D$6,Param!$E$6)*100</f>
        <v>42</v>
      </c>
      <c r="F2380" s="13">
        <f>soli3(C2380,$A$3,Param!$J$4,Param!$J$5,Param!$J$6)</f>
        <v>4961.16</v>
      </c>
      <c r="G2380" s="3">
        <f>soli3grenz(C2380,$A$3,Param!$J$4,Param!$J$5,Param!$J$6)*100</f>
        <v>5.5</v>
      </c>
      <c r="H2380" s="13">
        <f t="shared" si="892"/>
        <v>95164.160000000003</v>
      </c>
      <c r="I2380" s="3">
        <f t="shared" si="891"/>
        <v>40.153654008438821</v>
      </c>
      <c r="J2380" s="13">
        <f t="shared" si="893"/>
        <v>44.309999999999995</v>
      </c>
      <c r="K2380" s="13">
        <f>tarifest3(A2380,$A$3,Param!$B$10,Param!$C$10,Param!$D$10,Param!$E$10,Param!$B$11,Param!$C$11,Param!$D$11,Param!$E$11)</f>
        <v>94549</v>
      </c>
      <c r="L2380" s="3">
        <f t="shared" si="902"/>
        <v>39.894092827004215</v>
      </c>
      <c r="M2380" s="3">
        <f>tarifest3grenz(A2380,$A$3,Param!$B$10,Param!$C$10,Param!$D$10,Param!$E$10,Param!$B$11,Param!$C$11,Param!$D$11,Param!$E$11)*100</f>
        <v>42</v>
      </c>
      <c r="N2380" s="3">
        <f t="shared" si="903"/>
        <v>80149</v>
      </c>
      <c r="O2380" s="3">
        <f t="shared" si="904"/>
        <v>33.818143459915611</v>
      </c>
      <c r="P2380" s="13">
        <f t="shared" si="894"/>
        <v>165900</v>
      </c>
      <c r="Q2380" s="13">
        <f t="shared" si="905"/>
        <v>0</v>
      </c>
      <c r="R2380" s="13">
        <f>tarifest3(A2380-$K$3,$A$3,Param!$B$10,Param!$C$10,Param!$D$10,Param!$E$10,Param!$B$11,Param!$C$11,Param!$D$11,Param!$E$11)</f>
        <v>85909</v>
      </c>
      <c r="S2380" s="3">
        <f t="shared" si="906"/>
        <v>36.248523206751052</v>
      </c>
      <c r="T2380" s="3">
        <f>IF(A2380&lt;$K$3,$K$2,tarifest3grenz(A2380-$K$3,$A$3,Param!$B$10,Param!$C$10,Param!$D$10,Param!$E$10,Param!$B$11,Param!$C$11,Param!$D$11,Param!$E$11))*100</f>
        <v>42</v>
      </c>
      <c r="U2380" s="3">
        <f>MAX(K2380-tarifest3($K$3,$A$3,Param!$B$10,Param!$C$10,Param!$D$10,Param!$E$10,Param!$B$11,Param!$C$11,Param!$D$11,Param!$E$11),0)</f>
        <v>89319</v>
      </c>
      <c r="V2380" s="3">
        <f t="shared" si="907"/>
        <v>37.687341772151903</v>
      </c>
      <c r="W2380" s="3">
        <f t="shared" si="908"/>
        <v>42</v>
      </c>
      <c r="X2380" s="3">
        <f>soli3grenz(K2380,$A$3,Param!$J$9,Param!$J$10,Param!$J$11)*100</f>
        <v>5.5</v>
      </c>
      <c r="Y2380" s="13">
        <f t="shared" si="895"/>
        <v>89319</v>
      </c>
      <c r="Z2380" s="3">
        <f t="shared" si="909"/>
        <v>37.687341772151903</v>
      </c>
      <c r="AA2380" s="13">
        <f t="shared" si="896"/>
        <v>42</v>
      </c>
      <c r="AB2380" s="13">
        <f t="shared" si="897"/>
        <v>-5845.1600000000035</v>
      </c>
      <c r="AC2380" s="13">
        <f t="shared" si="898"/>
        <v>-2.4663122362869174</v>
      </c>
      <c r="AD2380" s="13">
        <f t="shared" si="899"/>
        <v>-2.3099999999999952</v>
      </c>
      <c r="AE2380" s="3">
        <f t="shared" si="900"/>
        <v>0</v>
      </c>
      <c r="AF2380" s="13">
        <f t="shared" si="889"/>
        <v>5845.1600000000035</v>
      </c>
      <c r="AG2380" s="13">
        <f t="shared" si="910"/>
        <v>2.4663122362869174</v>
      </c>
      <c r="AH2380" s="13">
        <f t="shared" si="890"/>
        <v>2.4663122362869174</v>
      </c>
    </row>
    <row r="2381" spans="1:34" x14ac:dyDescent="0.2">
      <c r="A2381" s="8">
        <f t="shared" si="911"/>
        <v>237100</v>
      </c>
      <c r="B2381" s="9">
        <f t="shared" si="888"/>
        <v>237.1</v>
      </c>
      <c r="C2381" s="13">
        <f>tarifest3(A2381,$A$3,Param!$B$5,Param!$C$5,Param!$D$5,Param!$E$5,Param!$B$6,Param!$C$6,Param!$D$6,Param!$E$6)</f>
        <v>90245</v>
      </c>
      <c r="D2381" s="3">
        <f t="shared" si="901"/>
        <v>38.061999156474066</v>
      </c>
      <c r="E2381" s="3">
        <f>tarifest3grenz(A2381,$A$3,Param!$B$5,Param!$C$5,Param!$D$5,Param!$E$5,Param!$B$6,Param!$C$6,Param!$D$6,Param!$E$6)*100</f>
        <v>42</v>
      </c>
      <c r="F2381" s="13">
        <f>soli3(C2381,$A$3,Param!$J$4,Param!$J$5,Param!$J$6)</f>
        <v>4963.47</v>
      </c>
      <c r="G2381" s="3">
        <f>soli3grenz(C2381,$A$3,Param!$J$4,Param!$J$5,Param!$J$6)*100</f>
        <v>5.5</v>
      </c>
      <c r="H2381" s="13">
        <f t="shared" si="892"/>
        <v>95208.47</v>
      </c>
      <c r="I2381" s="3">
        <f t="shared" si="891"/>
        <v>40.155407001265289</v>
      </c>
      <c r="J2381" s="13">
        <f t="shared" si="893"/>
        <v>44.309999999999995</v>
      </c>
      <c r="K2381" s="13">
        <f>tarifest3(A2381,$A$3,Param!$B$10,Param!$C$10,Param!$D$10,Param!$E$10,Param!$B$11,Param!$C$11,Param!$D$11,Param!$E$11)</f>
        <v>94591</v>
      </c>
      <c r="L2381" s="3">
        <f t="shared" si="902"/>
        <v>39.894981020666386</v>
      </c>
      <c r="M2381" s="3">
        <f>tarifest3grenz(A2381,$A$3,Param!$B$10,Param!$C$10,Param!$D$10,Param!$E$10,Param!$B$11,Param!$C$11,Param!$D$11,Param!$E$11)*100</f>
        <v>42</v>
      </c>
      <c r="N2381" s="3">
        <f t="shared" si="903"/>
        <v>80191</v>
      </c>
      <c r="O2381" s="3">
        <f t="shared" si="904"/>
        <v>33.821594264023616</v>
      </c>
      <c r="P2381" s="13">
        <f t="shared" si="894"/>
        <v>165970</v>
      </c>
      <c r="Q2381" s="13">
        <f t="shared" si="905"/>
        <v>0</v>
      </c>
      <c r="R2381" s="13">
        <f>tarifest3(A2381-$K$3,$A$3,Param!$B$10,Param!$C$10,Param!$D$10,Param!$E$10,Param!$B$11,Param!$C$11,Param!$D$11,Param!$E$11)</f>
        <v>85951</v>
      </c>
      <c r="S2381" s="3">
        <f t="shared" si="906"/>
        <v>36.250948966680724</v>
      </c>
      <c r="T2381" s="3">
        <f>IF(A2381&lt;$K$3,$K$2,tarifest3grenz(A2381-$K$3,$A$3,Param!$B$10,Param!$C$10,Param!$D$10,Param!$E$10,Param!$B$11,Param!$C$11,Param!$D$11,Param!$E$11))*100</f>
        <v>42</v>
      </c>
      <c r="U2381" s="3">
        <f>MAX(K2381-tarifest3($K$3,$A$3,Param!$B$10,Param!$C$10,Param!$D$10,Param!$E$10,Param!$B$11,Param!$C$11,Param!$D$11,Param!$E$11),0)</f>
        <v>89361</v>
      </c>
      <c r="V2381" s="3">
        <f t="shared" si="907"/>
        <v>37.689160691691271</v>
      </c>
      <c r="W2381" s="3">
        <f t="shared" si="908"/>
        <v>42</v>
      </c>
      <c r="X2381" s="3">
        <f>soli3grenz(K2381,$A$3,Param!$J$9,Param!$J$10,Param!$J$11)*100</f>
        <v>5.5</v>
      </c>
      <c r="Y2381" s="13">
        <f t="shared" si="895"/>
        <v>89361</v>
      </c>
      <c r="Z2381" s="3">
        <f t="shared" si="909"/>
        <v>37.689160691691271</v>
      </c>
      <c r="AA2381" s="13">
        <f t="shared" si="896"/>
        <v>42</v>
      </c>
      <c r="AB2381" s="13">
        <f t="shared" si="897"/>
        <v>-5847.4700000000012</v>
      </c>
      <c r="AC2381" s="13">
        <f t="shared" si="898"/>
        <v>-2.4662463095740179</v>
      </c>
      <c r="AD2381" s="13">
        <f t="shared" si="899"/>
        <v>-2.3099999999999952</v>
      </c>
      <c r="AE2381" s="3">
        <f t="shared" si="900"/>
        <v>0</v>
      </c>
      <c r="AF2381" s="13">
        <f t="shared" si="889"/>
        <v>5847.4700000000012</v>
      </c>
      <c r="AG2381" s="13">
        <f t="shared" si="910"/>
        <v>2.4662463095740179</v>
      </c>
      <c r="AH2381" s="13">
        <f t="shared" si="890"/>
        <v>2.4662463095740179</v>
      </c>
    </row>
    <row r="2382" spans="1:34" x14ac:dyDescent="0.2">
      <c r="A2382" s="8">
        <f t="shared" si="911"/>
        <v>237200</v>
      </c>
      <c r="B2382" s="9">
        <f>+A2382/1000</f>
        <v>237.2</v>
      </c>
      <c r="C2382" s="13">
        <f>tarifest3(A2382,$A$3,Param!$B$5,Param!$C$5,Param!$D$5,Param!$E$5,Param!$B$6,Param!$C$6,Param!$D$6,Param!$E$6)</f>
        <v>90287</v>
      </c>
      <c r="D2382" s="3">
        <f t="shared" si="901"/>
        <v>38.063659359190552</v>
      </c>
      <c r="E2382" s="3">
        <f>tarifest3grenz(A2382,$A$3,Param!$B$5,Param!$C$5,Param!$D$5,Param!$E$5,Param!$B$6,Param!$C$6,Param!$D$6,Param!$E$6)*100</f>
        <v>42</v>
      </c>
      <c r="F2382" s="13">
        <f>soli3(C2382,$A$3,Param!$J$4,Param!$J$5,Param!$J$6)</f>
        <v>4965.78</v>
      </c>
      <c r="G2382" s="3">
        <f>soli3grenz(C2382,$A$3,Param!$J$4,Param!$J$5,Param!$J$6)*100</f>
        <v>5.5</v>
      </c>
      <c r="H2382" s="13">
        <f t="shared" si="892"/>
        <v>95252.78</v>
      </c>
      <c r="I2382" s="3">
        <f t="shared" si="891"/>
        <v>40.157158516020239</v>
      </c>
      <c r="J2382" s="13">
        <f t="shared" si="893"/>
        <v>44.309999999999995</v>
      </c>
      <c r="K2382" s="13">
        <f>tarifest3(A2382,$A$3,Param!$B$10,Param!$C$10,Param!$D$10,Param!$E$10,Param!$B$11,Param!$C$11,Param!$D$11,Param!$E$11)</f>
        <v>94633</v>
      </c>
      <c r="L2382" s="3">
        <f t="shared" si="902"/>
        <v>39.89586846543002</v>
      </c>
      <c r="M2382" s="3">
        <f>tarifest3grenz(A2382,$A$3,Param!$B$10,Param!$C$10,Param!$D$10,Param!$E$10,Param!$B$11,Param!$C$11,Param!$D$11,Param!$E$11)*100</f>
        <v>42</v>
      </c>
      <c r="N2382" s="3">
        <f t="shared" si="903"/>
        <v>80233</v>
      </c>
      <c r="O2382" s="3">
        <f t="shared" si="904"/>
        <v>33.82504215851602</v>
      </c>
      <c r="P2382" s="13">
        <f t="shared" si="894"/>
        <v>166040</v>
      </c>
      <c r="Q2382" s="13">
        <f t="shared" si="905"/>
        <v>0</v>
      </c>
      <c r="R2382" s="13">
        <f>tarifest3(A2382-$K$3,$A$3,Param!$B$10,Param!$C$10,Param!$D$10,Param!$E$10,Param!$B$11,Param!$C$11,Param!$D$11,Param!$E$11)</f>
        <v>85993</v>
      </c>
      <c r="S2382" s="3">
        <f t="shared" si="906"/>
        <v>36.253372681281618</v>
      </c>
      <c r="T2382" s="3">
        <f>IF(A2382&lt;$K$3,$K$2,tarifest3grenz(A2382-$K$3,$A$3,Param!$B$10,Param!$C$10,Param!$D$10,Param!$E$10,Param!$B$11,Param!$C$11,Param!$D$11,Param!$E$11))*100</f>
        <v>42</v>
      </c>
      <c r="U2382" s="3">
        <f>MAX(K2382-tarifest3($K$3,$A$3,Param!$B$10,Param!$C$10,Param!$D$10,Param!$E$10,Param!$B$11,Param!$C$11,Param!$D$11,Param!$E$11),0)</f>
        <v>89403</v>
      </c>
      <c r="V2382" s="3">
        <f t="shared" si="907"/>
        <v>37.690978077571671</v>
      </c>
      <c r="W2382" s="3">
        <f t="shared" si="908"/>
        <v>42</v>
      </c>
      <c r="X2382" s="3">
        <f>soli3grenz(K2382,$A$3,Param!$J$9,Param!$J$10,Param!$J$11)*100</f>
        <v>5.5</v>
      </c>
      <c r="Y2382" s="13">
        <f t="shared" si="895"/>
        <v>89403</v>
      </c>
      <c r="Z2382" s="3">
        <f t="shared" si="909"/>
        <v>37.690978077571671</v>
      </c>
      <c r="AA2382" s="13">
        <f t="shared" si="896"/>
        <v>42</v>
      </c>
      <c r="AB2382" s="13">
        <f t="shared" si="897"/>
        <v>-5849.7799999999988</v>
      </c>
      <c r="AC2382" s="13">
        <f t="shared" si="898"/>
        <v>-2.4661804384485677</v>
      </c>
      <c r="AD2382" s="13">
        <f t="shared" si="899"/>
        <v>-2.3099999999999952</v>
      </c>
      <c r="AE2382" s="3">
        <f t="shared" si="900"/>
        <v>0</v>
      </c>
      <c r="AF2382" s="13">
        <f t="shared" si="889"/>
        <v>5849.7799999999988</v>
      </c>
      <c r="AG2382" s="13">
        <f t="shared" si="910"/>
        <v>2.4661804384485677</v>
      </c>
      <c r="AH2382" s="13">
        <f t="shared" si="890"/>
        <v>2.4661804384485677</v>
      </c>
    </row>
    <row r="2383" spans="1:34" x14ac:dyDescent="0.2">
      <c r="A2383" s="8">
        <f t="shared" si="911"/>
        <v>237300</v>
      </c>
      <c r="B2383" s="9">
        <f t="shared" ref="B2383:B2446" si="912">+A2383/1000</f>
        <v>237.3</v>
      </c>
      <c r="C2383" s="13">
        <f>tarifest3(A2383,$A$3,Param!$B$5,Param!$C$5,Param!$D$5,Param!$E$5,Param!$B$6,Param!$C$6,Param!$D$6,Param!$E$6)</f>
        <v>90329</v>
      </c>
      <c r="D2383" s="3">
        <f t="shared" si="901"/>
        <v>38.065318162663296</v>
      </c>
      <c r="E2383" s="3">
        <f>tarifest3grenz(A2383,$A$3,Param!$B$5,Param!$C$5,Param!$D$5,Param!$E$5,Param!$B$6,Param!$C$6,Param!$D$6,Param!$E$6)*100</f>
        <v>42</v>
      </c>
      <c r="F2383" s="13">
        <f>soli3(C2383,$A$3,Param!$J$4,Param!$J$5,Param!$J$6)</f>
        <v>4968.09</v>
      </c>
      <c r="G2383" s="3">
        <f>soli3grenz(C2383,$A$3,Param!$J$4,Param!$J$5,Param!$J$6)*100</f>
        <v>5.5</v>
      </c>
      <c r="H2383" s="13">
        <f t="shared" si="892"/>
        <v>95297.09</v>
      </c>
      <c r="I2383" s="3">
        <f t="shared" si="891"/>
        <v>40.158908554572271</v>
      </c>
      <c r="J2383" s="13">
        <f t="shared" si="893"/>
        <v>44.309999999999995</v>
      </c>
      <c r="K2383" s="13">
        <f>tarifest3(A2383,$A$3,Param!$B$10,Param!$C$10,Param!$D$10,Param!$E$10,Param!$B$11,Param!$C$11,Param!$D$11,Param!$E$11)</f>
        <v>94675</v>
      </c>
      <c r="L2383" s="3">
        <f t="shared" si="902"/>
        <v>39.896755162241888</v>
      </c>
      <c r="M2383" s="3">
        <f>tarifest3grenz(A2383,$A$3,Param!$B$10,Param!$C$10,Param!$D$10,Param!$E$10,Param!$B$11,Param!$C$11,Param!$D$11,Param!$E$11)*100</f>
        <v>42</v>
      </c>
      <c r="N2383" s="3">
        <f t="shared" si="903"/>
        <v>80275</v>
      </c>
      <c r="O2383" s="3">
        <f t="shared" si="904"/>
        <v>33.828487147071215</v>
      </c>
      <c r="P2383" s="13">
        <f t="shared" si="894"/>
        <v>166110</v>
      </c>
      <c r="Q2383" s="13">
        <f t="shared" si="905"/>
        <v>0</v>
      </c>
      <c r="R2383" s="13">
        <f>tarifest3(A2383-$K$3,$A$3,Param!$B$10,Param!$C$10,Param!$D$10,Param!$E$10,Param!$B$11,Param!$C$11,Param!$D$11,Param!$E$11)</f>
        <v>86035</v>
      </c>
      <c r="S2383" s="3">
        <f t="shared" si="906"/>
        <v>36.255794353139486</v>
      </c>
      <c r="T2383" s="3">
        <f>IF(A2383&lt;$K$3,$K$2,tarifest3grenz(A2383-$K$3,$A$3,Param!$B$10,Param!$C$10,Param!$D$10,Param!$E$10,Param!$B$11,Param!$C$11,Param!$D$11,Param!$E$11))*100</f>
        <v>42</v>
      </c>
      <c r="U2383" s="3">
        <f>MAX(K2383-tarifest3($K$3,$A$3,Param!$B$10,Param!$C$10,Param!$D$10,Param!$E$10,Param!$B$11,Param!$C$11,Param!$D$11,Param!$E$11),0)</f>
        <v>89445</v>
      </c>
      <c r="V2383" s="3">
        <f t="shared" si="907"/>
        <v>37.692793931731984</v>
      </c>
      <c r="W2383" s="3">
        <f t="shared" si="908"/>
        <v>42</v>
      </c>
      <c r="X2383" s="3">
        <f>soli3grenz(K2383,$A$3,Param!$J$9,Param!$J$10,Param!$J$11)*100</f>
        <v>5.5</v>
      </c>
      <c r="Y2383" s="13">
        <f t="shared" si="895"/>
        <v>89445</v>
      </c>
      <c r="Z2383" s="3">
        <f t="shared" si="909"/>
        <v>37.692793931731984</v>
      </c>
      <c r="AA2383" s="13">
        <f t="shared" si="896"/>
        <v>42</v>
      </c>
      <c r="AB2383" s="13">
        <f t="shared" si="897"/>
        <v>-5852.0899999999965</v>
      </c>
      <c r="AC2383" s="13">
        <f t="shared" si="898"/>
        <v>-2.466114622840287</v>
      </c>
      <c r="AD2383" s="13">
        <f t="shared" si="899"/>
        <v>-2.3099999999999952</v>
      </c>
      <c r="AE2383" s="3">
        <f t="shared" si="900"/>
        <v>0</v>
      </c>
      <c r="AF2383" s="13">
        <f t="shared" si="889"/>
        <v>5852.0899999999965</v>
      </c>
      <c r="AG2383" s="13">
        <f t="shared" si="910"/>
        <v>2.466114622840287</v>
      </c>
      <c r="AH2383" s="13">
        <f t="shared" si="890"/>
        <v>2.466114622840287</v>
      </c>
    </row>
    <row r="2384" spans="1:34" x14ac:dyDescent="0.2">
      <c r="A2384" s="8">
        <f t="shared" si="911"/>
        <v>237400</v>
      </c>
      <c r="B2384" s="9">
        <f t="shared" si="912"/>
        <v>237.4</v>
      </c>
      <c r="C2384" s="13">
        <f>tarifest3(A2384,$A$3,Param!$B$5,Param!$C$5,Param!$D$5,Param!$E$5,Param!$B$6,Param!$C$6,Param!$D$6,Param!$E$6)</f>
        <v>90371</v>
      </c>
      <c r="D2384" s="3">
        <f t="shared" si="901"/>
        <v>38.066975568660489</v>
      </c>
      <c r="E2384" s="3">
        <f>tarifest3grenz(A2384,$A$3,Param!$B$5,Param!$C$5,Param!$D$5,Param!$E$5,Param!$B$6,Param!$C$6,Param!$D$6,Param!$E$6)*100</f>
        <v>42</v>
      </c>
      <c r="F2384" s="13">
        <f>soli3(C2384,$A$3,Param!$J$4,Param!$J$5,Param!$J$6)</f>
        <v>4970.3999999999996</v>
      </c>
      <c r="G2384" s="3">
        <f>soli3grenz(C2384,$A$3,Param!$J$4,Param!$J$5,Param!$J$6)*100</f>
        <v>5.5</v>
      </c>
      <c r="H2384" s="13">
        <f t="shared" si="892"/>
        <v>95341.4</v>
      </c>
      <c r="I2384" s="3">
        <f t="shared" si="891"/>
        <v>40.160657118786858</v>
      </c>
      <c r="J2384" s="13">
        <f t="shared" si="893"/>
        <v>44.309999999999995</v>
      </c>
      <c r="K2384" s="13">
        <f>tarifest3(A2384,$A$3,Param!$B$10,Param!$C$10,Param!$D$10,Param!$E$10,Param!$B$11,Param!$C$11,Param!$D$11,Param!$E$11)</f>
        <v>94717</v>
      </c>
      <c r="L2384" s="3">
        <f t="shared" si="902"/>
        <v>39.897641112047175</v>
      </c>
      <c r="M2384" s="3">
        <f>tarifest3grenz(A2384,$A$3,Param!$B$10,Param!$C$10,Param!$D$10,Param!$E$10,Param!$B$11,Param!$C$11,Param!$D$11,Param!$E$11)*100</f>
        <v>42</v>
      </c>
      <c r="N2384" s="3">
        <f t="shared" si="903"/>
        <v>80317</v>
      </c>
      <c r="O2384" s="3">
        <f t="shared" si="904"/>
        <v>33.831929233361414</v>
      </c>
      <c r="P2384" s="13">
        <f t="shared" si="894"/>
        <v>166180</v>
      </c>
      <c r="Q2384" s="13">
        <f t="shared" si="905"/>
        <v>0</v>
      </c>
      <c r="R2384" s="13">
        <f>tarifest3(A2384-$K$3,$A$3,Param!$B$10,Param!$C$10,Param!$D$10,Param!$E$10,Param!$B$11,Param!$C$11,Param!$D$11,Param!$E$11)</f>
        <v>86077</v>
      </c>
      <c r="S2384" s="3">
        <f t="shared" si="906"/>
        <v>36.25821398483572</v>
      </c>
      <c r="T2384" s="3">
        <f>IF(A2384&lt;$K$3,$K$2,tarifest3grenz(A2384-$K$3,$A$3,Param!$B$10,Param!$C$10,Param!$D$10,Param!$E$10,Param!$B$11,Param!$C$11,Param!$D$11,Param!$E$11))*100</f>
        <v>42</v>
      </c>
      <c r="U2384" s="3">
        <f>MAX(K2384-tarifest3($K$3,$A$3,Param!$B$10,Param!$C$10,Param!$D$10,Param!$E$10,Param!$B$11,Param!$C$11,Param!$D$11,Param!$E$11),0)</f>
        <v>89487</v>
      </c>
      <c r="V2384" s="3">
        <f t="shared" si="907"/>
        <v>37.694608256107834</v>
      </c>
      <c r="W2384" s="3">
        <f t="shared" si="908"/>
        <v>42</v>
      </c>
      <c r="X2384" s="3">
        <f>soli3grenz(K2384,$A$3,Param!$J$9,Param!$J$10,Param!$J$11)*100</f>
        <v>5.5</v>
      </c>
      <c r="Y2384" s="13">
        <f t="shared" si="895"/>
        <v>89487</v>
      </c>
      <c r="Z2384" s="3">
        <f t="shared" si="909"/>
        <v>37.694608256107834</v>
      </c>
      <c r="AA2384" s="13">
        <f t="shared" si="896"/>
        <v>42</v>
      </c>
      <c r="AB2384" s="13">
        <f t="shared" si="897"/>
        <v>-5854.3999999999942</v>
      </c>
      <c r="AC2384" s="13">
        <f t="shared" si="898"/>
        <v>-2.466048862679024</v>
      </c>
      <c r="AD2384" s="13">
        <f t="shared" si="899"/>
        <v>-2.3099999999999952</v>
      </c>
      <c r="AE2384" s="3">
        <f t="shared" si="900"/>
        <v>0</v>
      </c>
      <c r="AF2384" s="13">
        <f t="shared" si="889"/>
        <v>5854.3999999999942</v>
      </c>
      <c r="AG2384" s="13">
        <f t="shared" si="910"/>
        <v>2.466048862679024</v>
      </c>
      <c r="AH2384" s="13">
        <f t="shared" si="890"/>
        <v>2.466048862679024</v>
      </c>
    </row>
    <row r="2385" spans="1:34" x14ac:dyDescent="0.2">
      <c r="A2385" s="8">
        <f t="shared" si="911"/>
        <v>237500</v>
      </c>
      <c r="B2385" s="9">
        <f t="shared" si="912"/>
        <v>237.5</v>
      </c>
      <c r="C2385" s="13">
        <f>tarifest3(A2385,$A$3,Param!$B$5,Param!$C$5,Param!$D$5,Param!$E$5,Param!$B$6,Param!$C$6,Param!$D$6,Param!$E$6)</f>
        <v>90413</v>
      </c>
      <c r="D2385" s="3">
        <f t="shared" si="901"/>
        <v>38.068631578947368</v>
      </c>
      <c r="E2385" s="3">
        <f>tarifest3grenz(A2385,$A$3,Param!$B$5,Param!$C$5,Param!$D$5,Param!$E$5,Param!$B$6,Param!$C$6,Param!$D$6,Param!$E$6)*100</f>
        <v>42</v>
      </c>
      <c r="F2385" s="13">
        <f>soli3(C2385,$A$3,Param!$J$4,Param!$J$5,Param!$J$6)</f>
        <v>4972.71</v>
      </c>
      <c r="G2385" s="3">
        <f>soli3grenz(C2385,$A$3,Param!$J$4,Param!$J$5,Param!$J$6)*100</f>
        <v>5.5</v>
      </c>
      <c r="H2385" s="13">
        <f t="shared" si="892"/>
        <v>95385.71</v>
      </c>
      <c r="I2385" s="3">
        <f t="shared" si="891"/>
        <v>40.162404210526319</v>
      </c>
      <c r="J2385" s="13">
        <f t="shared" si="893"/>
        <v>44.309999999999995</v>
      </c>
      <c r="K2385" s="13">
        <f>tarifest3(A2385,$A$3,Param!$B$10,Param!$C$10,Param!$D$10,Param!$E$10,Param!$B$11,Param!$C$11,Param!$D$11,Param!$E$11)</f>
        <v>94759</v>
      </c>
      <c r="L2385" s="3">
        <f t="shared" si="902"/>
        <v>39.898526315789475</v>
      </c>
      <c r="M2385" s="3">
        <f>tarifest3grenz(A2385,$A$3,Param!$B$10,Param!$C$10,Param!$D$10,Param!$E$10,Param!$B$11,Param!$C$11,Param!$D$11,Param!$E$11)*100</f>
        <v>42</v>
      </c>
      <c r="N2385" s="3">
        <f t="shared" si="903"/>
        <v>80359</v>
      </c>
      <c r="O2385" s="3">
        <f t="shared" si="904"/>
        <v>33.835368421052628</v>
      </c>
      <c r="P2385" s="13">
        <f t="shared" si="894"/>
        <v>166250</v>
      </c>
      <c r="Q2385" s="13">
        <f t="shared" si="905"/>
        <v>0</v>
      </c>
      <c r="R2385" s="13">
        <f>tarifest3(A2385-$K$3,$A$3,Param!$B$10,Param!$C$10,Param!$D$10,Param!$E$10,Param!$B$11,Param!$C$11,Param!$D$11,Param!$E$11)</f>
        <v>86119</v>
      </c>
      <c r="S2385" s="3">
        <f t="shared" si="906"/>
        <v>36.260631578947368</v>
      </c>
      <c r="T2385" s="3">
        <f>IF(A2385&lt;$K$3,$K$2,tarifest3grenz(A2385-$K$3,$A$3,Param!$B$10,Param!$C$10,Param!$D$10,Param!$E$10,Param!$B$11,Param!$C$11,Param!$D$11,Param!$E$11))*100</f>
        <v>42</v>
      </c>
      <c r="U2385" s="3">
        <f>MAX(K2385-tarifest3($K$3,$A$3,Param!$B$10,Param!$C$10,Param!$D$10,Param!$E$10,Param!$B$11,Param!$C$11,Param!$D$11,Param!$E$11),0)</f>
        <v>89529</v>
      </c>
      <c r="V2385" s="3">
        <f t="shared" si="907"/>
        <v>37.696421052631578</v>
      </c>
      <c r="W2385" s="3">
        <f t="shared" si="908"/>
        <v>42</v>
      </c>
      <c r="X2385" s="3">
        <f>soli3grenz(K2385,$A$3,Param!$J$9,Param!$J$10,Param!$J$11)*100</f>
        <v>5.5</v>
      </c>
      <c r="Y2385" s="13">
        <f t="shared" si="895"/>
        <v>89529</v>
      </c>
      <c r="Z2385" s="3">
        <f t="shared" si="909"/>
        <v>37.696421052631578</v>
      </c>
      <c r="AA2385" s="13">
        <f t="shared" si="896"/>
        <v>42</v>
      </c>
      <c r="AB2385" s="13">
        <f t="shared" si="897"/>
        <v>-5856.7100000000064</v>
      </c>
      <c r="AC2385" s="13">
        <f t="shared" si="898"/>
        <v>-2.4659831578947404</v>
      </c>
      <c r="AD2385" s="13">
        <f t="shared" si="899"/>
        <v>-2.3099999999999952</v>
      </c>
      <c r="AE2385" s="3">
        <f t="shared" si="900"/>
        <v>0</v>
      </c>
      <c r="AF2385" s="13">
        <f t="shared" si="889"/>
        <v>5856.7100000000064</v>
      </c>
      <c r="AG2385" s="13">
        <f t="shared" si="910"/>
        <v>2.4659831578947404</v>
      </c>
      <c r="AH2385" s="13">
        <f t="shared" si="890"/>
        <v>2.4659831578947404</v>
      </c>
    </row>
    <row r="2386" spans="1:34" x14ac:dyDescent="0.2">
      <c r="A2386" s="8">
        <f t="shared" si="911"/>
        <v>237600</v>
      </c>
      <c r="B2386" s="9">
        <f t="shared" si="912"/>
        <v>237.6</v>
      </c>
      <c r="C2386" s="13">
        <f>tarifest3(A2386,$A$3,Param!$B$5,Param!$C$5,Param!$D$5,Param!$E$5,Param!$B$6,Param!$C$6,Param!$D$6,Param!$E$6)</f>
        <v>90455</v>
      </c>
      <c r="D2386" s="3">
        <f t="shared" si="901"/>
        <v>38.070286195286194</v>
      </c>
      <c r="E2386" s="3">
        <f>tarifest3grenz(A2386,$A$3,Param!$B$5,Param!$C$5,Param!$D$5,Param!$E$5,Param!$B$6,Param!$C$6,Param!$D$6,Param!$E$6)*100</f>
        <v>42</v>
      </c>
      <c r="F2386" s="13">
        <f>soli3(C2386,$A$3,Param!$J$4,Param!$J$5,Param!$J$6)</f>
        <v>4975.0200000000004</v>
      </c>
      <c r="G2386" s="3">
        <f>soli3grenz(C2386,$A$3,Param!$J$4,Param!$J$5,Param!$J$6)*100</f>
        <v>5.5</v>
      </c>
      <c r="H2386" s="13">
        <f t="shared" si="892"/>
        <v>95430.02</v>
      </c>
      <c r="I2386" s="3">
        <f t="shared" si="891"/>
        <v>40.16414983164983</v>
      </c>
      <c r="J2386" s="13">
        <f t="shared" si="893"/>
        <v>44.309999999999995</v>
      </c>
      <c r="K2386" s="13">
        <f>tarifest3(A2386,$A$3,Param!$B$10,Param!$C$10,Param!$D$10,Param!$E$10,Param!$B$11,Param!$C$11,Param!$D$11,Param!$E$11)</f>
        <v>94801</v>
      </c>
      <c r="L2386" s="3">
        <f t="shared" si="902"/>
        <v>39.899410774410775</v>
      </c>
      <c r="M2386" s="3">
        <f>tarifest3grenz(A2386,$A$3,Param!$B$10,Param!$C$10,Param!$D$10,Param!$E$10,Param!$B$11,Param!$C$11,Param!$D$11,Param!$E$11)*100</f>
        <v>42</v>
      </c>
      <c r="N2386" s="3">
        <f t="shared" si="903"/>
        <v>80401</v>
      </c>
      <c r="O2386" s="3">
        <f t="shared" si="904"/>
        <v>33.838804713804713</v>
      </c>
      <c r="P2386" s="13">
        <f t="shared" si="894"/>
        <v>166320</v>
      </c>
      <c r="Q2386" s="13">
        <f t="shared" si="905"/>
        <v>0</v>
      </c>
      <c r="R2386" s="13">
        <f>tarifest3(A2386-$K$3,$A$3,Param!$B$10,Param!$C$10,Param!$D$10,Param!$E$10,Param!$B$11,Param!$C$11,Param!$D$11,Param!$E$11)</f>
        <v>86161</v>
      </c>
      <c r="S2386" s="3">
        <f t="shared" si="906"/>
        <v>36.263047138047142</v>
      </c>
      <c r="T2386" s="3">
        <f>IF(A2386&lt;$K$3,$K$2,tarifest3grenz(A2386-$K$3,$A$3,Param!$B$10,Param!$C$10,Param!$D$10,Param!$E$10,Param!$B$11,Param!$C$11,Param!$D$11,Param!$E$11))*100</f>
        <v>42</v>
      </c>
      <c r="U2386" s="3">
        <f>MAX(K2386-tarifest3($K$3,$A$3,Param!$B$10,Param!$C$10,Param!$D$10,Param!$E$10,Param!$B$11,Param!$C$11,Param!$D$11,Param!$E$11),0)</f>
        <v>89571</v>
      </c>
      <c r="V2386" s="3">
        <f t="shared" si="907"/>
        <v>37.698232323232325</v>
      </c>
      <c r="W2386" s="3">
        <f t="shared" si="908"/>
        <v>42</v>
      </c>
      <c r="X2386" s="3">
        <f>soli3grenz(K2386,$A$3,Param!$J$9,Param!$J$10,Param!$J$11)*100</f>
        <v>5.5</v>
      </c>
      <c r="Y2386" s="13">
        <f t="shared" si="895"/>
        <v>89571</v>
      </c>
      <c r="Z2386" s="3">
        <f t="shared" si="909"/>
        <v>37.698232323232325</v>
      </c>
      <c r="AA2386" s="13">
        <f t="shared" si="896"/>
        <v>42</v>
      </c>
      <c r="AB2386" s="13">
        <f t="shared" si="897"/>
        <v>-5859.0200000000041</v>
      </c>
      <c r="AC2386" s="13">
        <f t="shared" si="898"/>
        <v>-2.4659175084175047</v>
      </c>
      <c r="AD2386" s="13">
        <f t="shared" si="899"/>
        <v>-2.3099999999999952</v>
      </c>
      <c r="AE2386" s="3">
        <f t="shared" si="900"/>
        <v>0</v>
      </c>
      <c r="AF2386" s="13">
        <f t="shared" si="889"/>
        <v>5859.0200000000041</v>
      </c>
      <c r="AG2386" s="13">
        <f t="shared" si="910"/>
        <v>2.4659175084175047</v>
      </c>
      <c r="AH2386" s="13">
        <f t="shared" si="890"/>
        <v>2.4659175084175047</v>
      </c>
    </row>
    <row r="2387" spans="1:34" x14ac:dyDescent="0.2">
      <c r="A2387" s="8">
        <f t="shared" si="911"/>
        <v>237700</v>
      </c>
      <c r="B2387" s="9">
        <f t="shared" si="912"/>
        <v>237.7</v>
      </c>
      <c r="C2387" s="13">
        <f>tarifest3(A2387,$A$3,Param!$B$5,Param!$C$5,Param!$D$5,Param!$E$5,Param!$B$6,Param!$C$6,Param!$D$6,Param!$E$6)</f>
        <v>90497</v>
      </c>
      <c r="D2387" s="3">
        <f t="shared" si="901"/>
        <v>38.071939419436262</v>
      </c>
      <c r="E2387" s="3">
        <f>tarifest3grenz(A2387,$A$3,Param!$B$5,Param!$C$5,Param!$D$5,Param!$E$5,Param!$B$6,Param!$C$6,Param!$D$6,Param!$E$6)*100</f>
        <v>42</v>
      </c>
      <c r="F2387" s="13">
        <f>soli3(C2387,$A$3,Param!$J$4,Param!$J$5,Param!$J$6)</f>
        <v>4977.33</v>
      </c>
      <c r="G2387" s="3">
        <f>soli3grenz(C2387,$A$3,Param!$J$4,Param!$J$5,Param!$J$6)*100</f>
        <v>5.5</v>
      </c>
      <c r="H2387" s="13">
        <f t="shared" si="892"/>
        <v>95474.33</v>
      </c>
      <c r="I2387" s="3">
        <f t="shared" si="891"/>
        <v>40.165893984013465</v>
      </c>
      <c r="J2387" s="13">
        <f t="shared" si="893"/>
        <v>44.309999999999995</v>
      </c>
      <c r="K2387" s="13">
        <f>tarifest3(A2387,$A$3,Param!$B$10,Param!$C$10,Param!$D$10,Param!$E$10,Param!$B$11,Param!$C$11,Param!$D$11,Param!$E$11)</f>
        <v>94843</v>
      </c>
      <c r="L2387" s="3">
        <f t="shared" si="902"/>
        <v>39.900294488851493</v>
      </c>
      <c r="M2387" s="3">
        <f>tarifest3grenz(A2387,$A$3,Param!$B$10,Param!$C$10,Param!$D$10,Param!$E$10,Param!$B$11,Param!$C$11,Param!$D$11,Param!$E$11)*100</f>
        <v>42</v>
      </c>
      <c r="N2387" s="3">
        <f t="shared" si="903"/>
        <v>80443</v>
      </c>
      <c r="O2387" s="3">
        <f t="shared" si="904"/>
        <v>33.84223811527135</v>
      </c>
      <c r="P2387" s="13">
        <f t="shared" si="894"/>
        <v>166390</v>
      </c>
      <c r="Q2387" s="13">
        <f t="shared" si="905"/>
        <v>0</v>
      </c>
      <c r="R2387" s="13">
        <f>tarifest3(A2387-$K$3,$A$3,Param!$B$10,Param!$C$10,Param!$D$10,Param!$E$10,Param!$B$11,Param!$C$11,Param!$D$11,Param!$E$11)</f>
        <v>86203</v>
      </c>
      <c r="S2387" s="3">
        <f t="shared" si="906"/>
        <v>36.265460664703411</v>
      </c>
      <c r="T2387" s="3">
        <f>IF(A2387&lt;$K$3,$K$2,tarifest3grenz(A2387-$K$3,$A$3,Param!$B$10,Param!$C$10,Param!$D$10,Param!$E$10,Param!$B$11,Param!$C$11,Param!$D$11,Param!$E$11))*100</f>
        <v>42</v>
      </c>
      <c r="U2387" s="3">
        <f>MAX(K2387-tarifest3($K$3,$A$3,Param!$B$10,Param!$C$10,Param!$D$10,Param!$E$10,Param!$B$11,Param!$C$11,Param!$D$11,Param!$E$11),0)</f>
        <v>89613</v>
      </c>
      <c r="V2387" s="3">
        <f t="shared" si="907"/>
        <v>37.700042069835924</v>
      </c>
      <c r="W2387" s="3">
        <f t="shared" si="908"/>
        <v>42</v>
      </c>
      <c r="X2387" s="3">
        <f>soli3grenz(K2387,$A$3,Param!$J$9,Param!$J$10,Param!$J$11)*100</f>
        <v>5.5</v>
      </c>
      <c r="Y2387" s="13">
        <f t="shared" si="895"/>
        <v>89613</v>
      </c>
      <c r="Z2387" s="3">
        <f t="shared" si="909"/>
        <v>37.700042069835924</v>
      </c>
      <c r="AA2387" s="13">
        <f t="shared" si="896"/>
        <v>42</v>
      </c>
      <c r="AB2387" s="13">
        <f t="shared" si="897"/>
        <v>-5861.3300000000017</v>
      </c>
      <c r="AC2387" s="13">
        <f t="shared" si="898"/>
        <v>-2.4658519141775415</v>
      </c>
      <c r="AD2387" s="13">
        <f t="shared" si="899"/>
        <v>-2.3099999999999952</v>
      </c>
      <c r="AE2387" s="3">
        <f t="shared" si="900"/>
        <v>0</v>
      </c>
      <c r="AF2387" s="13">
        <f t="shared" si="889"/>
        <v>5861.3300000000017</v>
      </c>
      <c r="AG2387" s="13">
        <f t="shared" si="910"/>
        <v>2.4658519141775415</v>
      </c>
      <c r="AH2387" s="13">
        <f t="shared" si="890"/>
        <v>2.4658519141775415</v>
      </c>
    </row>
    <row r="2388" spans="1:34" x14ac:dyDescent="0.2">
      <c r="A2388" s="8">
        <f t="shared" si="911"/>
        <v>237800</v>
      </c>
      <c r="B2388" s="9">
        <f t="shared" si="912"/>
        <v>237.8</v>
      </c>
      <c r="C2388" s="13">
        <f>tarifest3(A2388,$A$3,Param!$B$5,Param!$C$5,Param!$D$5,Param!$E$5,Param!$B$6,Param!$C$6,Param!$D$6,Param!$E$6)</f>
        <v>90539</v>
      </c>
      <c r="D2388" s="3">
        <f t="shared" si="901"/>
        <v>38.073591253153907</v>
      </c>
      <c r="E2388" s="3">
        <f>tarifest3grenz(A2388,$A$3,Param!$B$5,Param!$C$5,Param!$D$5,Param!$E$5,Param!$B$6,Param!$C$6,Param!$D$6,Param!$E$6)*100</f>
        <v>42</v>
      </c>
      <c r="F2388" s="13">
        <f>soli3(C2388,$A$3,Param!$J$4,Param!$J$5,Param!$J$6)</f>
        <v>4979.6400000000003</v>
      </c>
      <c r="G2388" s="3">
        <f>soli3grenz(C2388,$A$3,Param!$J$4,Param!$J$5,Param!$J$6)*100</f>
        <v>5.5</v>
      </c>
      <c r="H2388" s="13">
        <f t="shared" si="892"/>
        <v>95518.64</v>
      </c>
      <c r="I2388" s="3">
        <f t="shared" si="891"/>
        <v>40.167636669470141</v>
      </c>
      <c r="J2388" s="13">
        <f t="shared" si="893"/>
        <v>44.309999999999995</v>
      </c>
      <c r="K2388" s="13">
        <f>tarifest3(A2388,$A$3,Param!$B$10,Param!$C$10,Param!$D$10,Param!$E$10,Param!$B$11,Param!$C$11,Param!$D$11,Param!$E$11)</f>
        <v>94885</v>
      </c>
      <c r="L2388" s="3">
        <f t="shared" si="902"/>
        <v>39.901177460050462</v>
      </c>
      <c r="M2388" s="3">
        <f>tarifest3grenz(A2388,$A$3,Param!$B$10,Param!$C$10,Param!$D$10,Param!$E$10,Param!$B$11,Param!$C$11,Param!$D$11,Param!$E$11)*100</f>
        <v>42</v>
      </c>
      <c r="N2388" s="3">
        <f t="shared" si="903"/>
        <v>80485</v>
      </c>
      <c r="O2388" s="3">
        <f t="shared" si="904"/>
        <v>33.845668629100082</v>
      </c>
      <c r="P2388" s="13">
        <f t="shared" si="894"/>
        <v>166460</v>
      </c>
      <c r="Q2388" s="13">
        <f t="shared" si="905"/>
        <v>0</v>
      </c>
      <c r="R2388" s="13">
        <f>tarifest3(A2388-$K$3,$A$3,Param!$B$10,Param!$C$10,Param!$D$10,Param!$E$10,Param!$B$11,Param!$C$11,Param!$D$11,Param!$E$11)</f>
        <v>86245</v>
      </c>
      <c r="S2388" s="3">
        <f t="shared" si="906"/>
        <v>36.267872161480234</v>
      </c>
      <c r="T2388" s="3">
        <f>IF(A2388&lt;$K$3,$K$2,tarifest3grenz(A2388-$K$3,$A$3,Param!$B$10,Param!$C$10,Param!$D$10,Param!$E$10,Param!$B$11,Param!$C$11,Param!$D$11,Param!$E$11))*100</f>
        <v>42</v>
      </c>
      <c r="U2388" s="3">
        <f>MAX(K2388-tarifest3($K$3,$A$3,Param!$B$10,Param!$C$10,Param!$D$10,Param!$E$10,Param!$B$11,Param!$C$11,Param!$D$11,Param!$E$11),0)</f>
        <v>89655</v>
      </c>
      <c r="V2388" s="3">
        <f t="shared" si="907"/>
        <v>37.701850294365016</v>
      </c>
      <c r="W2388" s="3">
        <f t="shared" si="908"/>
        <v>42</v>
      </c>
      <c r="X2388" s="3">
        <f>soli3grenz(K2388,$A$3,Param!$J$9,Param!$J$10,Param!$J$11)*100</f>
        <v>5.5</v>
      </c>
      <c r="Y2388" s="13">
        <f t="shared" si="895"/>
        <v>89655</v>
      </c>
      <c r="Z2388" s="3">
        <f t="shared" si="909"/>
        <v>37.701850294365016</v>
      </c>
      <c r="AA2388" s="13">
        <f t="shared" si="896"/>
        <v>42</v>
      </c>
      <c r="AB2388" s="13">
        <f t="shared" si="897"/>
        <v>-5863.6399999999994</v>
      </c>
      <c r="AC2388" s="13">
        <f t="shared" si="898"/>
        <v>-2.4657863751051252</v>
      </c>
      <c r="AD2388" s="13">
        <f t="shared" si="899"/>
        <v>-2.3099999999999952</v>
      </c>
      <c r="AE2388" s="3">
        <f t="shared" si="900"/>
        <v>0</v>
      </c>
      <c r="AF2388" s="13">
        <f t="shared" si="889"/>
        <v>5863.6399999999994</v>
      </c>
      <c r="AG2388" s="13">
        <f t="shared" si="910"/>
        <v>2.4657863751051252</v>
      </c>
      <c r="AH2388" s="13">
        <f t="shared" si="890"/>
        <v>2.4657863751051252</v>
      </c>
    </row>
    <row r="2389" spans="1:34" x14ac:dyDescent="0.2">
      <c r="A2389" s="8">
        <f t="shared" si="911"/>
        <v>237900</v>
      </c>
      <c r="B2389" s="9">
        <f t="shared" si="912"/>
        <v>237.9</v>
      </c>
      <c r="C2389" s="13">
        <f>tarifest3(A2389,$A$3,Param!$B$5,Param!$C$5,Param!$D$5,Param!$E$5,Param!$B$6,Param!$C$6,Param!$D$6,Param!$E$6)</f>
        <v>90581</v>
      </c>
      <c r="D2389" s="3">
        <f t="shared" si="901"/>
        <v>38.075241698192521</v>
      </c>
      <c r="E2389" s="3">
        <f>tarifest3grenz(A2389,$A$3,Param!$B$5,Param!$C$5,Param!$D$5,Param!$E$5,Param!$B$6,Param!$C$6,Param!$D$6,Param!$E$6)*100</f>
        <v>42</v>
      </c>
      <c r="F2389" s="13">
        <f>soli3(C2389,$A$3,Param!$J$4,Param!$J$5,Param!$J$6)</f>
        <v>4981.95</v>
      </c>
      <c r="G2389" s="3">
        <f>soli3grenz(C2389,$A$3,Param!$J$4,Param!$J$5,Param!$J$6)*100</f>
        <v>5.5</v>
      </c>
      <c r="H2389" s="13">
        <f t="shared" si="892"/>
        <v>95562.95</v>
      </c>
      <c r="I2389" s="3">
        <f t="shared" si="891"/>
        <v>40.169377889869686</v>
      </c>
      <c r="J2389" s="13">
        <f t="shared" si="893"/>
        <v>44.309999999999995</v>
      </c>
      <c r="K2389" s="13">
        <f>tarifest3(A2389,$A$3,Param!$B$10,Param!$C$10,Param!$D$10,Param!$E$10,Param!$B$11,Param!$C$11,Param!$D$11,Param!$E$11)</f>
        <v>94927</v>
      </c>
      <c r="L2389" s="3">
        <f t="shared" si="902"/>
        <v>39.902059688944938</v>
      </c>
      <c r="M2389" s="3">
        <f>tarifest3grenz(A2389,$A$3,Param!$B$10,Param!$C$10,Param!$D$10,Param!$E$10,Param!$B$11,Param!$C$11,Param!$D$11,Param!$E$11)*100</f>
        <v>42</v>
      </c>
      <c r="N2389" s="3">
        <f t="shared" si="903"/>
        <v>80527</v>
      </c>
      <c r="O2389" s="3">
        <f t="shared" si="904"/>
        <v>33.849096258932327</v>
      </c>
      <c r="P2389" s="13">
        <f t="shared" si="894"/>
        <v>166530</v>
      </c>
      <c r="Q2389" s="13">
        <f t="shared" si="905"/>
        <v>0</v>
      </c>
      <c r="R2389" s="13">
        <f>tarifest3(A2389-$K$3,$A$3,Param!$B$10,Param!$C$10,Param!$D$10,Param!$E$10,Param!$B$11,Param!$C$11,Param!$D$11,Param!$E$11)</f>
        <v>86287</v>
      </c>
      <c r="S2389" s="3">
        <f t="shared" si="906"/>
        <v>36.270281630937369</v>
      </c>
      <c r="T2389" s="3">
        <f>IF(A2389&lt;$K$3,$K$2,tarifest3grenz(A2389-$K$3,$A$3,Param!$B$10,Param!$C$10,Param!$D$10,Param!$E$10,Param!$B$11,Param!$C$11,Param!$D$11,Param!$E$11))*100</f>
        <v>42</v>
      </c>
      <c r="U2389" s="3">
        <f>MAX(K2389-tarifest3($K$3,$A$3,Param!$B$10,Param!$C$10,Param!$D$10,Param!$E$10,Param!$B$11,Param!$C$11,Param!$D$11,Param!$E$11),0)</f>
        <v>89697</v>
      </c>
      <c r="V2389" s="3">
        <f t="shared" si="907"/>
        <v>37.703656998738964</v>
      </c>
      <c r="W2389" s="3">
        <f t="shared" si="908"/>
        <v>42</v>
      </c>
      <c r="X2389" s="3">
        <f>soli3grenz(K2389,$A$3,Param!$J$9,Param!$J$10,Param!$J$11)*100</f>
        <v>5.5</v>
      </c>
      <c r="Y2389" s="13">
        <f t="shared" si="895"/>
        <v>89697</v>
      </c>
      <c r="Z2389" s="3">
        <f t="shared" si="909"/>
        <v>37.703656998738964</v>
      </c>
      <c r="AA2389" s="13">
        <f t="shared" si="896"/>
        <v>42</v>
      </c>
      <c r="AB2389" s="13">
        <f t="shared" si="897"/>
        <v>-5865.9499999999971</v>
      </c>
      <c r="AC2389" s="13">
        <f t="shared" si="898"/>
        <v>-2.4657208911307222</v>
      </c>
      <c r="AD2389" s="13">
        <f t="shared" si="899"/>
        <v>-2.3099999999999952</v>
      </c>
      <c r="AE2389" s="3">
        <f t="shared" si="900"/>
        <v>0</v>
      </c>
      <c r="AF2389" s="13">
        <f t="shared" si="889"/>
        <v>5865.9499999999971</v>
      </c>
      <c r="AG2389" s="13">
        <f t="shared" si="910"/>
        <v>2.4657208911307222</v>
      </c>
      <c r="AH2389" s="13">
        <f t="shared" si="890"/>
        <v>2.4657208911307222</v>
      </c>
    </row>
    <row r="2390" spans="1:34" x14ac:dyDescent="0.2">
      <c r="A2390" s="8">
        <f t="shared" si="911"/>
        <v>238000</v>
      </c>
      <c r="B2390" s="9">
        <f t="shared" si="912"/>
        <v>238</v>
      </c>
      <c r="C2390" s="13">
        <f>tarifest3(A2390,$A$3,Param!$B$5,Param!$C$5,Param!$D$5,Param!$E$5,Param!$B$6,Param!$C$6,Param!$D$6,Param!$E$6)</f>
        <v>90623</v>
      </c>
      <c r="D2390" s="3">
        <f t="shared" si="901"/>
        <v>38.076890756302525</v>
      </c>
      <c r="E2390" s="3">
        <f>tarifest3grenz(A2390,$A$3,Param!$B$5,Param!$C$5,Param!$D$5,Param!$E$5,Param!$B$6,Param!$C$6,Param!$D$6,Param!$E$6)*100</f>
        <v>42</v>
      </c>
      <c r="F2390" s="13">
        <f>soli3(C2390,$A$3,Param!$J$4,Param!$J$5,Param!$J$6)</f>
        <v>4984.26</v>
      </c>
      <c r="G2390" s="3">
        <f>soli3grenz(C2390,$A$3,Param!$J$4,Param!$J$5,Param!$J$6)*100</f>
        <v>5.5</v>
      </c>
      <c r="H2390" s="13">
        <f t="shared" si="892"/>
        <v>95607.26</v>
      </c>
      <c r="I2390" s="3">
        <f t="shared" si="891"/>
        <v>40.171117647058821</v>
      </c>
      <c r="J2390" s="13">
        <f t="shared" si="893"/>
        <v>44.309999999999995</v>
      </c>
      <c r="K2390" s="13">
        <f>tarifest3(A2390,$A$3,Param!$B$10,Param!$C$10,Param!$D$10,Param!$E$10,Param!$B$11,Param!$C$11,Param!$D$11,Param!$E$11)</f>
        <v>94969</v>
      </c>
      <c r="L2390" s="3">
        <f t="shared" si="902"/>
        <v>39.902941176470584</v>
      </c>
      <c r="M2390" s="3">
        <f>tarifest3grenz(A2390,$A$3,Param!$B$10,Param!$C$10,Param!$D$10,Param!$E$10,Param!$B$11,Param!$C$11,Param!$D$11,Param!$E$11)*100</f>
        <v>42</v>
      </c>
      <c r="N2390" s="3">
        <f t="shared" si="903"/>
        <v>80569</v>
      </c>
      <c r="O2390" s="3">
        <f t="shared" si="904"/>
        <v>33.852521008403365</v>
      </c>
      <c r="P2390" s="13">
        <f t="shared" si="894"/>
        <v>166600</v>
      </c>
      <c r="Q2390" s="13">
        <f t="shared" si="905"/>
        <v>0</v>
      </c>
      <c r="R2390" s="13">
        <f>tarifest3(A2390-$K$3,$A$3,Param!$B$10,Param!$C$10,Param!$D$10,Param!$E$10,Param!$B$11,Param!$C$11,Param!$D$11,Param!$E$11)</f>
        <v>86329</v>
      </c>
      <c r="S2390" s="3">
        <f t="shared" si="906"/>
        <v>36.272689075630254</v>
      </c>
      <c r="T2390" s="3">
        <f>IF(A2390&lt;$K$3,$K$2,tarifest3grenz(A2390-$K$3,$A$3,Param!$B$10,Param!$C$10,Param!$D$10,Param!$E$10,Param!$B$11,Param!$C$11,Param!$D$11,Param!$E$11))*100</f>
        <v>42</v>
      </c>
      <c r="U2390" s="3">
        <f>MAX(K2390-tarifest3($K$3,$A$3,Param!$B$10,Param!$C$10,Param!$D$10,Param!$E$10,Param!$B$11,Param!$C$11,Param!$D$11,Param!$E$11),0)</f>
        <v>89739</v>
      </c>
      <c r="V2390" s="3">
        <f t="shared" si="907"/>
        <v>37.705462184873952</v>
      </c>
      <c r="W2390" s="3">
        <f t="shared" si="908"/>
        <v>42</v>
      </c>
      <c r="X2390" s="3">
        <f>soli3grenz(K2390,$A$3,Param!$J$9,Param!$J$10,Param!$J$11)*100</f>
        <v>5.5</v>
      </c>
      <c r="Y2390" s="13">
        <f t="shared" si="895"/>
        <v>89739</v>
      </c>
      <c r="Z2390" s="3">
        <f t="shared" si="909"/>
        <v>37.705462184873952</v>
      </c>
      <c r="AA2390" s="13">
        <f t="shared" si="896"/>
        <v>42</v>
      </c>
      <c r="AB2390" s="13">
        <f t="shared" si="897"/>
        <v>-5868.2599999999948</v>
      </c>
      <c r="AC2390" s="13">
        <f t="shared" si="898"/>
        <v>-2.4656554621848699</v>
      </c>
      <c r="AD2390" s="13">
        <f t="shared" si="899"/>
        <v>-2.3099999999999952</v>
      </c>
      <c r="AE2390" s="3">
        <f t="shared" si="900"/>
        <v>0</v>
      </c>
      <c r="AF2390" s="13">
        <f t="shared" si="889"/>
        <v>5868.2599999999948</v>
      </c>
      <c r="AG2390" s="13">
        <f t="shared" si="910"/>
        <v>2.4656554621848699</v>
      </c>
      <c r="AH2390" s="13">
        <f t="shared" si="890"/>
        <v>2.4656554621848699</v>
      </c>
    </row>
    <row r="2391" spans="1:34" x14ac:dyDescent="0.2">
      <c r="A2391" s="8">
        <f t="shared" si="911"/>
        <v>238100</v>
      </c>
      <c r="B2391" s="9">
        <f t="shared" si="912"/>
        <v>238.1</v>
      </c>
      <c r="C2391" s="13">
        <f>tarifest3(A2391,$A$3,Param!$B$5,Param!$C$5,Param!$D$5,Param!$E$5,Param!$B$6,Param!$C$6,Param!$D$6,Param!$E$6)</f>
        <v>90665</v>
      </c>
      <c r="D2391" s="3">
        <f t="shared" si="901"/>
        <v>38.078538429231415</v>
      </c>
      <c r="E2391" s="3">
        <f>tarifest3grenz(A2391,$A$3,Param!$B$5,Param!$C$5,Param!$D$5,Param!$E$5,Param!$B$6,Param!$C$6,Param!$D$6,Param!$E$6)*100</f>
        <v>42</v>
      </c>
      <c r="F2391" s="13">
        <f>soli3(C2391,$A$3,Param!$J$4,Param!$J$5,Param!$J$6)</f>
        <v>4986.57</v>
      </c>
      <c r="G2391" s="3">
        <f>soli3grenz(C2391,$A$3,Param!$J$4,Param!$J$5,Param!$J$6)*100</f>
        <v>5.5</v>
      </c>
      <c r="H2391" s="13">
        <f t="shared" si="892"/>
        <v>95651.57</v>
      </c>
      <c r="I2391" s="3">
        <f t="shared" si="891"/>
        <v>40.172855942881149</v>
      </c>
      <c r="J2391" s="13">
        <f t="shared" si="893"/>
        <v>44.309999999999995</v>
      </c>
      <c r="K2391" s="13">
        <f>tarifest3(A2391,$A$3,Param!$B$10,Param!$C$10,Param!$D$10,Param!$E$10,Param!$B$11,Param!$C$11,Param!$D$11,Param!$E$11)</f>
        <v>95011</v>
      </c>
      <c r="L2391" s="3">
        <f t="shared" si="902"/>
        <v>39.90382192356153</v>
      </c>
      <c r="M2391" s="3">
        <f>tarifest3grenz(A2391,$A$3,Param!$B$10,Param!$C$10,Param!$D$10,Param!$E$10,Param!$B$11,Param!$C$11,Param!$D$11,Param!$E$11)*100</f>
        <v>42</v>
      </c>
      <c r="N2391" s="3">
        <f t="shared" si="903"/>
        <v>80611</v>
      </c>
      <c r="O2391" s="3">
        <f t="shared" si="904"/>
        <v>33.855942881142376</v>
      </c>
      <c r="P2391" s="13">
        <f t="shared" si="894"/>
        <v>166670</v>
      </c>
      <c r="Q2391" s="13">
        <f t="shared" si="905"/>
        <v>0</v>
      </c>
      <c r="R2391" s="13">
        <f>tarifest3(A2391-$K$3,$A$3,Param!$B$10,Param!$C$10,Param!$D$10,Param!$E$10,Param!$B$11,Param!$C$11,Param!$D$11,Param!$E$11)</f>
        <v>86371</v>
      </c>
      <c r="S2391" s="3">
        <f t="shared" si="906"/>
        <v>36.275094498110036</v>
      </c>
      <c r="T2391" s="3">
        <f>IF(A2391&lt;$K$3,$K$2,tarifest3grenz(A2391-$K$3,$A$3,Param!$B$10,Param!$C$10,Param!$D$10,Param!$E$10,Param!$B$11,Param!$C$11,Param!$D$11,Param!$E$11))*100</f>
        <v>42</v>
      </c>
      <c r="U2391" s="3">
        <f>MAX(K2391-tarifest3($K$3,$A$3,Param!$B$10,Param!$C$10,Param!$D$10,Param!$E$10,Param!$B$11,Param!$C$11,Param!$D$11,Param!$E$11),0)</f>
        <v>89781</v>
      </c>
      <c r="V2391" s="3">
        <f t="shared" si="907"/>
        <v>37.707265854682909</v>
      </c>
      <c r="W2391" s="3">
        <f t="shared" si="908"/>
        <v>42</v>
      </c>
      <c r="X2391" s="3">
        <f>soli3grenz(K2391,$A$3,Param!$J$9,Param!$J$10,Param!$J$11)*100</f>
        <v>5.5</v>
      </c>
      <c r="Y2391" s="13">
        <f t="shared" si="895"/>
        <v>89781</v>
      </c>
      <c r="Z2391" s="3">
        <f t="shared" si="909"/>
        <v>37.707265854682909</v>
      </c>
      <c r="AA2391" s="13">
        <f t="shared" si="896"/>
        <v>42</v>
      </c>
      <c r="AB2391" s="13">
        <f t="shared" si="897"/>
        <v>-5870.570000000007</v>
      </c>
      <c r="AC2391" s="13">
        <f t="shared" si="898"/>
        <v>-2.4655900881982404</v>
      </c>
      <c r="AD2391" s="13">
        <f t="shared" si="899"/>
        <v>-2.3099999999999952</v>
      </c>
      <c r="AE2391" s="3">
        <f t="shared" si="900"/>
        <v>0</v>
      </c>
      <c r="AF2391" s="13">
        <f t="shared" si="889"/>
        <v>5870.570000000007</v>
      </c>
      <c r="AG2391" s="13">
        <f t="shared" si="910"/>
        <v>2.4655900881982404</v>
      </c>
      <c r="AH2391" s="13">
        <f t="shared" si="890"/>
        <v>2.4655900881982404</v>
      </c>
    </row>
    <row r="2392" spans="1:34" x14ac:dyDescent="0.2">
      <c r="A2392" s="8">
        <f t="shared" si="911"/>
        <v>238200</v>
      </c>
      <c r="B2392" s="9">
        <f t="shared" si="912"/>
        <v>238.2</v>
      </c>
      <c r="C2392" s="13">
        <f>tarifest3(A2392,$A$3,Param!$B$5,Param!$C$5,Param!$D$5,Param!$E$5,Param!$B$6,Param!$C$6,Param!$D$6,Param!$E$6)</f>
        <v>90707</v>
      </c>
      <c r="D2392" s="3">
        <f t="shared" si="901"/>
        <v>38.080184718723764</v>
      </c>
      <c r="E2392" s="3">
        <f>tarifest3grenz(A2392,$A$3,Param!$B$5,Param!$C$5,Param!$D$5,Param!$E$5,Param!$B$6,Param!$C$6,Param!$D$6,Param!$E$6)*100</f>
        <v>42</v>
      </c>
      <c r="F2392" s="13">
        <f>soli3(C2392,$A$3,Param!$J$4,Param!$J$5,Param!$J$6)</f>
        <v>4988.88</v>
      </c>
      <c r="G2392" s="3">
        <f>soli3grenz(C2392,$A$3,Param!$J$4,Param!$J$5,Param!$J$6)*100</f>
        <v>5.5</v>
      </c>
      <c r="H2392" s="13">
        <f t="shared" si="892"/>
        <v>95695.88</v>
      </c>
      <c r="I2392" s="3">
        <f t="shared" si="891"/>
        <v>40.174592779177168</v>
      </c>
      <c r="J2392" s="13">
        <f t="shared" si="893"/>
        <v>44.309999999999995</v>
      </c>
      <c r="K2392" s="13">
        <f>tarifest3(A2392,$A$3,Param!$B$10,Param!$C$10,Param!$D$10,Param!$E$10,Param!$B$11,Param!$C$11,Param!$D$11,Param!$E$11)</f>
        <v>95053</v>
      </c>
      <c r="L2392" s="3">
        <f t="shared" si="902"/>
        <v>39.904701931150292</v>
      </c>
      <c r="M2392" s="3">
        <f>tarifest3grenz(A2392,$A$3,Param!$B$10,Param!$C$10,Param!$D$10,Param!$E$10,Param!$B$11,Param!$C$11,Param!$D$11,Param!$E$11)*100</f>
        <v>42</v>
      </c>
      <c r="N2392" s="3">
        <f t="shared" si="903"/>
        <v>80653</v>
      </c>
      <c r="O2392" s="3">
        <f t="shared" si="904"/>
        <v>33.859361880772461</v>
      </c>
      <c r="P2392" s="13">
        <f t="shared" si="894"/>
        <v>166740</v>
      </c>
      <c r="Q2392" s="13">
        <f t="shared" si="905"/>
        <v>0</v>
      </c>
      <c r="R2392" s="13">
        <f>tarifest3(A2392-$K$3,$A$3,Param!$B$10,Param!$C$10,Param!$D$10,Param!$E$10,Param!$B$11,Param!$C$11,Param!$D$11,Param!$E$11)</f>
        <v>86413</v>
      </c>
      <c r="S2392" s="3">
        <f t="shared" si="906"/>
        <v>36.277497900923592</v>
      </c>
      <c r="T2392" s="3">
        <f>IF(A2392&lt;$K$3,$K$2,tarifest3grenz(A2392-$K$3,$A$3,Param!$B$10,Param!$C$10,Param!$D$10,Param!$E$10,Param!$B$11,Param!$C$11,Param!$D$11,Param!$E$11))*100</f>
        <v>42</v>
      </c>
      <c r="U2392" s="3">
        <f>MAX(K2392-tarifest3($K$3,$A$3,Param!$B$10,Param!$C$10,Param!$D$10,Param!$E$10,Param!$B$11,Param!$C$11,Param!$D$11,Param!$E$11),0)</f>
        <v>89823</v>
      </c>
      <c r="V2392" s="3">
        <f t="shared" si="907"/>
        <v>37.709068010075569</v>
      </c>
      <c r="W2392" s="3">
        <f t="shared" si="908"/>
        <v>42</v>
      </c>
      <c r="X2392" s="3">
        <f>soli3grenz(K2392,$A$3,Param!$J$9,Param!$J$10,Param!$J$11)*100</f>
        <v>5.5</v>
      </c>
      <c r="Y2392" s="13">
        <f t="shared" si="895"/>
        <v>89823</v>
      </c>
      <c r="Z2392" s="3">
        <f t="shared" si="909"/>
        <v>37.709068010075569</v>
      </c>
      <c r="AA2392" s="13">
        <f t="shared" si="896"/>
        <v>42</v>
      </c>
      <c r="AB2392" s="13">
        <f t="shared" si="897"/>
        <v>-5872.8800000000047</v>
      </c>
      <c r="AC2392" s="13">
        <f t="shared" si="898"/>
        <v>-2.4655247691015987</v>
      </c>
      <c r="AD2392" s="13">
        <f t="shared" si="899"/>
        <v>-2.3099999999999952</v>
      </c>
      <c r="AE2392" s="3">
        <f t="shared" si="900"/>
        <v>0</v>
      </c>
      <c r="AF2392" s="13">
        <f t="shared" si="889"/>
        <v>5872.8800000000047</v>
      </c>
      <c r="AG2392" s="13">
        <f t="shared" si="910"/>
        <v>2.4655247691015987</v>
      </c>
      <c r="AH2392" s="13">
        <f t="shared" si="890"/>
        <v>2.4655247691015987</v>
      </c>
    </row>
    <row r="2393" spans="1:34" x14ac:dyDescent="0.2">
      <c r="A2393" s="8">
        <f t="shared" si="911"/>
        <v>238300</v>
      </c>
      <c r="B2393" s="9">
        <f t="shared" si="912"/>
        <v>238.3</v>
      </c>
      <c r="C2393" s="13">
        <f>tarifest3(A2393,$A$3,Param!$B$5,Param!$C$5,Param!$D$5,Param!$E$5,Param!$B$6,Param!$C$6,Param!$D$6,Param!$E$6)</f>
        <v>90749</v>
      </c>
      <c r="D2393" s="3">
        <f t="shared" si="901"/>
        <v>38.081829626521191</v>
      </c>
      <c r="E2393" s="3">
        <f>tarifest3grenz(A2393,$A$3,Param!$B$5,Param!$C$5,Param!$D$5,Param!$E$5,Param!$B$6,Param!$C$6,Param!$D$6,Param!$E$6)*100</f>
        <v>42</v>
      </c>
      <c r="F2393" s="13">
        <f>soli3(C2393,$A$3,Param!$J$4,Param!$J$5,Param!$J$6)</f>
        <v>4991.1899999999996</v>
      </c>
      <c r="G2393" s="3">
        <f>soli3grenz(C2393,$A$3,Param!$J$4,Param!$J$5,Param!$J$6)*100</f>
        <v>5.5</v>
      </c>
      <c r="H2393" s="13">
        <f t="shared" si="892"/>
        <v>95740.19</v>
      </c>
      <c r="I2393" s="3">
        <f t="shared" si="891"/>
        <v>40.176328157784305</v>
      </c>
      <c r="J2393" s="13">
        <f t="shared" si="893"/>
        <v>44.309999999999995</v>
      </c>
      <c r="K2393" s="13">
        <f>tarifest3(A2393,$A$3,Param!$B$10,Param!$C$10,Param!$D$10,Param!$E$10,Param!$B$11,Param!$C$11,Param!$D$11,Param!$E$11)</f>
        <v>95095</v>
      </c>
      <c r="L2393" s="3">
        <f t="shared" si="902"/>
        <v>39.905581200167859</v>
      </c>
      <c r="M2393" s="3">
        <f>tarifest3grenz(A2393,$A$3,Param!$B$10,Param!$C$10,Param!$D$10,Param!$E$10,Param!$B$11,Param!$C$11,Param!$D$11,Param!$E$11)*100</f>
        <v>42</v>
      </c>
      <c r="N2393" s="3">
        <f t="shared" si="903"/>
        <v>80695</v>
      </c>
      <c r="O2393" s="3">
        <f t="shared" si="904"/>
        <v>33.862778010910617</v>
      </c>
      <c r="P2393" s="13">
        <f t="shared" si="894"/>
        <v>166810</v>
      </c>
      <c r="Q2393" s="13">
        <f t="shared" si="905"/>
        <v>0</v>
      </c>
      <c r="R2393" s="13">
        <f>tarifest3(A2393-$K$3,$A$3,Param!$B$10,Param!$C$10,Param!$D$10,Param!$E$10,Param!$B$11,Param!$C$11,Param!$D$11,Param!$E$11)</f>
        <v>86455</v>
      </c>
      <c r="S2393" s="3">
        <f t="shared" si="906"/>
        <v>36.279899286613514</v>
      </c>
      <c r="T2393" s="3">
        <f>IF(A2393&lt;$K$3,$K$2,tarifest3grenz(A2393-$K$3,$A$3,Param!$B$10,Param!$C$10,Param!$D$10,Param!$E$10,Param!$B$11,Param!$C$11,Param!$D$11,Param!$E$11))*100</f>
        <v>42</v>
      </c>
      <c r="U2393" s="3">
        <f>MAX(K2393-tarifest3($K$3,$A$3,Param!$B$10,Param!$C$10,Param!$D$10,Param!$E$10,Param!$B$11,Param!$C$11,Param!$D$11,Param!$E$11),0)</f>
        <v>89865</v>
      </c>
      <c r="V2393" s="3">
        <f t="shared" si="907"/>
        <v>37.71086865295846</v>
      </c>
      <c r="W2393" s="3">
        <f t="shared" si="908"/>
        <v>42</v>
      </c>
      <c r="X2393" s="3">
        <f>soli3grenz(K2393,$A$3,Param!$J$9,Param!$J$10,Param!$J$11)*100</f>
        <v>5.5</v>
      </c>
      <c r="Y2393" s="13">
        <f t="shared" si="895"/>
        <v>89865</v>
      </c>
      <c r="Z2393" s="3">
        <f t="shared" si="909"/>
        <v>37.71086865295846</v>
      </c>
      <c r="AA2393" s="13">
        <f t="shared" si="896"/>
        <v>42</v>
      </c>
      <c r="AB2393" s="13">
        <f t="shared" si="897"/>
        <v>-5875.1900000000023</v>
      </c>
      <c r="AC2393" s="13">
        <f t="shared" si="898"/>
        <v>-2.4654595048258443</v>
      </c>
      <c r="AD2393" s="13">
        <f t="shared" si="899"/>
        <v>-2.3099999999999952</v>
      </c>
      <c r="AE2393" s="3">
        <f t="shared" si="900"/>
        <v>0</v>
      </c>
      <c r="AF2393" s="13">
        <f t="shared" si="889"/>
        <v>5875.1900000000023</v>
      </c>
      <c r="AG2393" s="13">
        <f t="shared" si="910"/>
        <v>2.4654595048258443</v>
      </c>
      <c r="AH2393" s="13">
        <f t="shared" si="890"/>
        <v>2.4654595048258443</v>
      </c>
    </row>
    <row r="2394" spans="1:34" x14ac:dyDescent="0.2">
      <c r="A2394" s="8">
        <f t="shared" si="911"/>
        <v>238400</v>
      </c>
      <c r="B2394" s="9">
        <f t="shared" si="912"/>
        <v>238.4</v>
      </c>
      <c r="C2394" s="13">
        <f>tarifest3(A2394,$A$3,Param!$B$5,Param!$C$5,Param!$D$5,Param!$E$5,Param!$B$6,Param!$C$6,Param!$D$6,Param!$E$6)</f>
        <v>90791</v>
      </c>
      <c r="D2394" s="3">
        <f t="shared" si="901"/>
        <v>38.083473154362416</v>
      </c>
      <c r="E2394" s="3">
        <f>tarifest3grenz(A2394,$A$3,Param!$B$5,Param!$C$5,Param!$D$5,Param!$E$5,Param!$B$6,Param!$C$6,Param!$D$6,Param!$E$6)*100</f>
        <v>42</v>
      </c>
      <c r="F2394" s="13">
        <f>soli3(C2394,$A$3,Param!$J$4,Param!$J$5,Param!$J$6)</f>
        <v>4993.5</v>
      </c>
      <c r="G2394" s="3">
        <f>soli3grenz(C2394,$A$3,Param!$J$4,Param!$J$5,Param!$J$6)*100</f>
        <v>5.5</v>
      </c>
      <c r="H2394" s="13">
        <f t="shared" si="892"/>
        <v>95784.5</v>
      </c>
      <c r="I2394" s="3">
        <f t="shared" si="891"/>
        <v>40.178062080536911</v>
      </c>
      <c r="J2394" s="13">
        <f t="shared" si="893"/>
        <v>44.309999999999995</v>
      </c>
      <c r="K2394" s="13">
        <f>tarifest3(A2394,$A$3,Param!$B$10,Param!$C$10,Param!$D$10,Param!$E$10,Param!$B$11,Param!$C$11,Param!$D$11,Param!$E$11)</f>
        <v>95137</v>
      </c>
      <c r="L2394" s="3">
        <f t="shared" si="902"/>
        <v>39.906459731543627</v>
      </c>
      <c r="M2394" s="3">
        <f>tarifest3grenz(A2394,$A$3,Param!$B$10,Param!$C$10,Param!$D$10,Param!$E$10,Param!$B$11,Param!$C$11,Param!$D$11,Param!$E$11)*100</f>
        <v>42</v>
      </c>
      <c r="N2394" s="3">
        <f t="shared" si="903"/>
        <v>80737</v>
      </c>
      <c r="O2394" s="3">
        <f t="shared" si="904"/>
        <v>33.866191275167786</v>
      </c>
      <c r="P2394" s="13">
        <f t="shared" si="894"/>
        <v>166880</v>
      </c>
      <c r="Q2394" s="13">
        <f t="shared" si="905"/>
        <v>0</v>
      </c>
      <c r="R2394" s="13">
        <f>tarifest3(A2394-$K$3,$A$3,Param!$B$10,Param!$C$10,Param!$D$10,Param!$E$10,Param!$B$11,Param!$C$11,Param!$D$11,Param!$E$11)</f>
        <v>86497</v>
      </c>
      <c r="S2394" s="3">
        <f t="shared" si="906"/>
        <v>36.282298657718123</v>
      </c>
      <c r="T2394" s="3">
        <f>IF(A2394&lt;$K$3,$K$2,tarifest3grenz(A2394-$K$3,$A$3,Param!$B$10,Param!$C$10,Param!$D$10,Param!$E$10,Param!$B$11,Param!$C$11,Param!$D$11,Param!$E$11))*100</f>
        <v>42</v>
      </c>
      <c r="U2394" s="3">
        <f>MAX(K2394-tarifest3($K$3,$A$3,Param!$B$10,Param!$C$10,Param!$D$10,Param!$E$10,Param!$B$11,Param!$C$11,Param!$D$11,Param!$E$11),0)</f>
        <v>89907</v>
      </c>
      <c r="V2394" s="3">
        <f t="shared" si="907"/>
        <v>37.712667785234899</v>
      </c>
      <c r="W2394" s="3">
        <f t="shared" si="908"/>
        <v>42</v>
      </c>
      <c r="X2394" s="3">
        <f>soli3grenz(K2394,$A$3,Param!$J$9,Param!$J$10,Param!$J$11)*100</f>
        <v>5.5</v>
      </c>
      <c r="Y2394" s="13">
        <f t="shared" si="895"/>
        <v>89907</v>
      </c>
      <c r="Z2394" s="3">
        <f t="shared" si="909"/>
        <v>37.712667785234899</v>
      </c>
      <c r="AA2394" s="13">
        <f t="shared" si="896"/>
        <v>42</v>
      </c>
      <c r="AB2394" s="13">
        <f t="shared" si="897"/>
        <v>-5877.5</v>
      </c>
      <c r="AC2394" s="13">
        <f t="shared" si="898"/>
        <v>-2.465394295302012</v>
      </c>
      <c r="AD2394" s="13">
        <f t="shared" si="899"/>
        <v>-2.3099999999999952</v>
      </c>
      <c r="AE2394" s="3">
        <f t="shared" si="900"/>
        <v>0</v>
      </c>
      <c r="AF2394" s="13">
        <f t="shared" si="889"/>
        <v>5877.5</v>
      </c>
      <c r="AG2394" s="13">
        <f t="shared" si="910"/>
        <v>2.465394295302012</v>
      </c>
      <c r="AH2394" s="13">
        <f t="shared" si="890"/>
        <v>2.465394295302012</v>
      </c>
    </row>
    <row r="2395" spans="1:34" x14ac:dyDescent="0.2">
      <c r="A2395" s="8">
        <f t="shared" si="911"/>
        <v>238500</v>
      </c>
      <c r="B2395" s="9">
        <f t="shared" si="912"/>
        <v>238.5</v>
      </c>
      <c r="C2395" s="13">
        <f>tarifest3(A2395,$A$3,Param!$B$5,Param!$C$5,Param!$D$5,Param!$E$5,Param!$B$6,Param!$C$6,Param!$D$6,Param!$E$6)</f>
        <v>90833</v>
      </c>
      <c r="D2395" s="3">
        <f t="shared" si="901"/>
        <v>38.08511530398323</v>
      </c>
      <c r="E2395" s="3">
        <f>tarifest3grenz(A2395,$A$3,Param!$B$5,Param!$C$5,Param!$D$5,Param!$E$5,Param!$B$6,Param!$C$6,Param!$D$6,Param!$E$6)*100</f>
        <v>42</v>
      </c>
      <c r="F2395" s="13">
        <f>soli3(C2395,$A$3,Param!$J$4,Param!$J$5,Param!$J$6)</f>
        <v>4995.8100000000004</v>
      </c>
      <c r="G2395" s="3">
        <f>soli3grenz(C2395,$A$3,Param!$J$4,Param!$J$5,Param!$J$6)*100</f>
        <v>5.5</v>
      </c>
      <c r="H2395" s="13">
        <f t="shared" si="892"/>
        <v>95828.81</v>
      </c>
      <c r="I2395" s="3">
        <f t="shared" si="891"/>
        <v>40.179794549266248</v>
      </c>
      <c r="J2395" s="13">
        <f t="shared" si="893"/>
        <v>44.309999999999995</v>
      </c>
      <c r="K2395" s="13">
        <f>tarifest3(A2395,$A$3,Param!$B$10,Param!$C$10,Param!$D$10,Param!$E$10,Param!$B$11,Param!$C$11,Param!$D$11,Param!$E$11)</f>
        <v>95179</v>
      </c>
      <c r="L2395" s="3">
        <f t="shared" si="902"/>
        <v>39.907337526205453</v>
      </c>
      <c r="M2395" s="3">
        <f>tarifest3grenz(A2395,$A$3,Param!$B$10,Param!$C$10,Param!$D$10,Param!$E$10,Param!$B$11,Param!$C$11,Param!$D$11,Param!$E$11)*100</f>
        <v>42</v>
      </c>
      <c r="N2395" s="3">
        <f t="shared" si="903"/>
        <v>80779</v>
      </c>
      <c r="O2395" s="3">
        <f t="shared" si="904"/>
        <v>33.86960167714885</v>
      </c>
      <c r="P2395" s="13">
        <f t="shared" si="894"/>
        <v>166950</v>
      </c>
      <c r="Q2395" s="13">
        <f t="shared" si="905"/>
        <v>0</v>
      </c>
      <c r="R2395" s="13">
        <f>tarifest3(A2395-$K$3,$A$3,Param!$B$10,Param!$C$10,Param!$D$10,Param!$E$10,Param!$B$11,Param!$C$11,Param!$D$11,Param!$E$11)</f>
        <v>86539</v>
      </c>
      <c r="S2395" s="3">
        <f t="shared" si="906"/>
        <v>36.284696016771491</v>
      </c>
      <c r="T2395" s="3">
        <f>IF(A2395&lt;$K$3,$K$2,tarifest3grenz(A2395-$K$3,$A$3,Param!$B$10,Param!$C$10,Param!$D$10,Param!$E$10,Param!$B$11,Param!$C$11,Param!$D$11,Param!$E$11))*100</f>
        <v>42</v>
      </c>
      <c r="U2395" s="3">
        <f>MAX(K2395-tarifest3($K$3,$A$3,Param!$B$10,Param!$C$10,Param!$D$10,Param!$E$10,Param!$B$11,Param!$C$11,Param!$D$11,Param!$E$11),0)</f>
        <v>89949</v>
      </c>
      <c r="V2395" s="3">
        <f t="shared" si="907"/>
        <v>37.714465408805033</v>
      </c>
      <c r="W2395" s="3">
        <f t="shared" si="908"/>
        <v>42</v>
      </c>
      <c r="X2395" s="3">
        <f>soli3grenz(K2395,$A$3,Param!$J$9,Param!$J$10,Param!$J$11)*100</f>
        <v>5.5</v>
      </c>
      <c r="Y2395" s="13">
        <f t="shared" si="895"/>
        <v>89949</v>
      </c>
      <c r="Z2395" s="3">
        <f t="shared" si="909"/>
        <v>37.714465408805033</v>
      </c>
      <c r="AA2395" s="13">
        <f t="shared" si="896"/>
        <v>42</v>
      </c>
      <c r="AB2395" s="13">
        <f t="shared" si="897"/>
        <v>-5879.8099999999977</v>
      </c>
      <c r="AC2395" s="13">
        <f t="shared" si="898"/>
        <v>-2.4653291404612148</v>
      </c>
      <c r="AD2395" s="13">
        <f t="shared" si="899"/>
        <v>-2.3099999999999952</v>
      </c>
      <c r="AE2395" s="3">
        <f t="shared" si="900"/>
        <v>0</v>
      </c>
      <c r="AF2395" s="13">
        <f t="shared" si="889"/>
        <v>5879.8099999999977</v>
      </c>
      <c r="AG2395" s="13">
        <f t="shared" si="910"/>
        <v>2.4653291404612148</v>
      </c>
      <c r="AH2395" s="13">
        <f t="shared" si="890"/>
        <v>2.4653291404612148</v>
      </c>
    </row>
    <row r="2396" spans="1:34" x14ac:dyDescent="0.2">
      <c r="A2396" s="8">
        <f t="shared" si="911"/>
        <v>238600</v>
      </c>
      <c r="B2396" s="9">
        <f t="shared" si="912"/>
        <v>238.6</v>
      </c>
      <c r="C2396" s="13">
        <f>tarifest3(A2396,$A$3,Param!$B$5,Param!$C$5,Param!$D$5,Param!$E$5,Param!$B$6,Param!$C$6,Param!$D$6,Param!$E$6)</f>
        <v>90875</v>
      </c>
      <c r="D2396" s="3">
        <f t="shared" si="901"/>
        <v>38.086756077116512</v>
      </c>
      <c r="E2396" s="3">
        <f>tarifest3grenz(A2396,$A$3,Param!$B$5,Param!$C$5,Param!$D$5,Param!$E$5,Param!$B$6,Param!$C$6,Param!$D$6,Param!$E$6)*100</f>
        <v>42</v>
      </c>
      <c r="F2396" s="13">
        <f>soli3(C2396,$A$3,Param!$J$4,Param!$J$5,Param!$J$6)</f>
        <v>4998.12</v>
      </c>
      <c r="G2396" s="3">
        <f>soli3grenz(C2396,$A$3,Param!$J$4,Param!$J$5,Param!$J$6)*100</f>
        <v>5.5</v>
      </c>
      <c r="H2396" s="13">
        <f t="shared" si="892"/>
        <v>95873.12</v>
      </c>
      <c r="I2396" s="3">
        <f t="shared" si="891"/>
        <v>40.181525565800499</v>
      </c>
      <c r="J2396" s="13">
        <f t="shared" si="893"/>
        <v>44.309999999999995</v>
      </c>
      <c r="K2396" s="13">
        <f>tarifest3(A2396,$A$3,Param!$B$10,Param!$C$10,Param!$D$10,Param!$E$10,Param!$B$11,Param!$C$11,Param!$D$11,Param!$E$11)</f>
        <v>95221</v>
      </c>
      <c r="L2396" s="3">
        <f t="shared" si="902"/>
        <v>39.908214585079634</v>
      </c>
      <c r="M2396" s="3">
        <f>tarifest3grenz(A2396,$A$3,Param!$B$10,Param!$C$10,Param!$D$10,Param!$E$10,Param!$B$11,Param!$C$11,Param!$D$11,Param!$E$11)*100</f>
        <v>42</v>
      </c>
      <c r="N2396" s="3">
        <f t="shared" si="903"/>
        <v>80821</v>
      </c>
      <c r="O2396" s="3">
        <f t="shared" si="904"/>
        <v>33.873009220452637</v>
      </c>
      <c r="P2396" s="13">
        <f t="shared" si="894"/>
        <v>167020</v>
      </c>
      <c r="Q2396" s="13">
        <f t="shared" si="905"/>
        <v>0</v>
      </c>
      <c r="R2396" s="13">
        <f>tarifest3(A2396-$K$3,$A$3,Param!$B$10,Param!$C$10,Param!$D$10,Param!$E$10,Param!$B$11,Param!$C$11,Param!$D$11,Param!$E$11)</f>
        <v>86581</v>
      </c>
      <c r="S2396" s="3">
        <f t="shared" si="906"/>
        <v>36.287091366303436</v>
      </c>
      <c r="T2396" s="3">
        <f>IF(A2396&lt;$K$3,$K$2,tarifest3grenz(A2396-$K$3,$A$3,Param!$B$10,Param!$C$10,Param!$D$10,Param!$E$10,Param!$B$11,Param!$C$11,Param!$D$11,Param!$E$11))*100</f>
        <v>42</v>
      </c>
      <c r="U2396" s="3">
        <f>MAX(K2396-tarifest3($K$3,$A$3,Param!$B$10,Param!$C$10,Param!$D$10,Param!$E$10,Param!$B$11,Param!$C$11,Param!$D$11,Param!$E$11),0)</f>
        <v>89991</v>
      </c>
      <c r="V2396" s="3">
        <f t="shared" si="907"/>
        <v>37.716261525565805</v>
      </c>
      <c r="W2396" s="3">
        <f t="shared" si="908"/>
        <v>42</v>
      </c>
      <c r="X2396" s="3">
        <f>soli3grenz(K2396,$A$3,Param!$J$9,Param!$J$10,Param!$J$11)*100</f>
        <v>5.5</v>
      </c>
      <c r="Y2396" s="13">
        <f t="shared" si="895"/>
        <v>89991</v>
      </c>
      <c r="Z2396" s="3">
        <f t="shared" si="909"/>
        <v>37.716261525565805</v>
      </c>
      <c r="AA2396" s="13">
        <f t="shared" si="896"/>
        <v>42</v>
      </c>
      <c r="AB2396" s="13">
        <f t="shared" si="897"/>
        <v>-5882.1199999999953</v>
      </c>
      <c r="AC2396" s="13">
        <f t="shared" si="898"/>
        <v>-2.4652640402346933</v>
      </c>
      <c r="AD2396" s="13">
        <f t="shared" si="899"/>
        <v>-2.3099999999999952</v>
      </c>
      <c r="AE2396" s="3">
        <f t="shared" si="900"/>
        <v>0</v>
      </c>
      <c r="AF2396" s="13">
        <f t="shared" si="889"/>
        <v>5882.1199999999953</v>
      </c>
      <c r="AG2396" s="13">
        <f t="shared" si="910"/>
        <v>2.4652640402346933</v>
      </c>
      <c r="AH2396" s="13">
        <f t="shared" si="890"/>
        <v>2.4652640402346933</v>
      </c>
    </row>
    <row r="2397" spans="1:34" x14ac:dyDescent="0.2">
      <c r="A2397" s="8">
        <f t="shared" si="911"/>
        <v>238700</v>
      </c>
      <c r="B2397" s="9">
        <f t="shared" si="912"/>
        <v>238.7</v>
      </c>
      <c r="C2397" s="13">
        <f>tarifest3(A2397,$A$3,Param!$B$5,Param!$C$5,Param!$D$5,Param!$E$5,Param!$B$6,Param!$C$6,Param!$D$6,Param!$E$6)</f>
        <v>90917</v>
      </c>
      <c r="D2397" s="3">
        <f t="shared" si="901"/>
        <v>38.088395475492248</v>
      </c>
      <c r="E2397" s="3">
        <f>tarifest3grenz(A2397,$A$3,Param!$B$5,Param!$C$5,Param!$D$5,Param!$E$5,Param!$B$6,Param!$C$6,Param!$D$6,Param!$E$6)*100</f>
        <v>42</v>
      </c>
      <c r="F2397" s="13">
        <f>soli3(C2397,$A$3,Param!$J$4,Param!$J$5,Param!$J$6)</f>
        <v>5000.43</v>
      </c>
      <c r="G2397" s="3">
        <f>soli3grenz(C2397,$A$3,Param!$J$4,Param!$J$5,Param!$J$6)*100</f>
        <v>5.5</v>
      </c>
      <c r="H2397" s="13">
        <f t="shared" si="892"/>
        <v>95917.43</v>
      </c>
      <c r="I2397" s="3">
        <f t="shared" si="891"/>
        <v>40.183255131964806</v>
      </c>
      <c r="J2397" s="13">
        <f t="shared" si="893"/>
        <v>44.309999999999995</v>
      </c>
      <c r="K2397" s="13">
        <f>tarifest3(A2397,$A$3,Param!$B$10,Param!$C$10,Param!$D$10,Param!$E$10,Param!$B$11,Param!$C$11,Param!$D$11,Param!$E$11)</f>
        <v>95263</v>
      </c>
      <c r="L2397" s="3">
        <f t="shared" si="902"/>
        <v>39.909090909090914</v>
      </c>
      <c r="M2397" s="3">
        <f>tarifest3grenz(A2397,$A$3,Param!$B$10,Param!$C$10,Param!$D$10,Param!$E$10,Param!$B$11,Param!$C$11,Param!$D$11,Param!$E$11)*100</f>
        <v>42</v>
      </c>
      <c r="N2397" s="3">
        <f t="shared" si="903"/>
        <v>80863</v>
      </c>
      <c r="O2397" s="3">
        <f t="shared" si="904"/>
        <v>33.876413908671971</v>
      </c>
      <c r="P2397" s="13">
        <f t="shared" si="894"/>
        <v>167090</v>
      </c>
      <c r="Q2397" s="13">
        <f t="shared" si="905"/>
        <v>0</v>
      </c>
      <c r="R2397" s="13">
        <f>tarifest3(A2397-$K$3,$A$3,Param!$B$10,Param!$C$10,Param!$D$10,Param!$E$10,Param!$B$11,Param!$C$11,Param!$D$11,Param!$E$11)</f>
        <v>86623</v>
      </c>
      <c r="S2397" s="3">
        <f t="shared" si="906"/>
        <v>36.289484708839545</v>
      </c>
      <c r="T2397" s="3">
        <f>IF(A2397&lt;$K$3,$K$2,tarifest3grenz(A2397-$K$3,$A$3,Param!$B$10,Param!$C$10,Param!$D$10,Param!$E$10,Param!$B$11,Param!$C$11,Param!$D$11,Param!$E$11))*100</f>
        <v>42</v>
      </c>
      <c r="U2397" s="3">
        <f>MAX(K2397-tarifest3($K$3,$A$3,Param!$B$10,Param!$C$10,Param!$D$10,Param!$E$10,Param!$B$11,Param!$C$11,Param!$D$11,Param!$E$11),0)</f>
        <v>90033</v>
      </c>
      <c r="V2397" s="3">
        <f t="shared" si="907"/>
        <v>37.718056137410976</v>
      </c>
      <c r="W2397" s="3">
        <f t="shared" si="908"/>
        <v>42</v>
      </c>
      <c r="X2397" s="3">
        <f>soli3grenz(K2397,$A$3,Param!$J$9,Param!$J$10,Param!$J$11)*100</f>
        <v>5.5</v>
      </c>
      <c r="Y2397" s="13">
        <f t="shared" si="895"/>
        <v>90033</v>
      </c>
      <c r="Z2397" s="3">
        <f t="shared" si="909"/>
        <v>37.718056137410976</v>
      </c>
      <c r="AA2397" s="13">
        <f t="shared" si="896"/>
        <v>42</v>
      </c>
      <c r="AB2397" s="13">
        <f t="shared" si="897"/>
        <v>-5884.429999999993</v>
      </c>
      <c r="AC2397" s="13">
        <f t="shared" si="898"/>
        <v>-2.4651989945538304</v>
      </c>
      <c r="AD2397" s="13">
        <f t="shared" si="899"/>
        <v>-2.3099999999999952</v>
      </c>
      <c r="AE2397" s="3">
        <f t="shared" si="900"/>
        <v>0</v>
      </c>
      <c r="AF2397" s="13">
        <f t="shared" si="889"/>
        <v>5884.429999999993</v>
      </c>
      <c r="AG2397" s="13">
        <f t="shared" si="910"/>
        <v>2.4651989945538304</v>
      </c>
      <c r="AH2397" s="13">
        <f t="shared" si="890"/>
        <v>2.4651989945538304</v>
      </c>
    </row>
    <row r="2398" spans="1:34" x14ac:dyDescent="0.2">
      <c r="A2398" s="8">
        <f t="shared" si="911"/>
        <v>238800</v>
      </c>
      <c r="B2398" s="9">
        <f t="shared" si="912"/>
        <v>238.8</v>
      </c>
      <c r="C2398" s="13">
        <f>tarifest3(A2398,$A$3,Param!$B$5,Param!$C$5,Param!$D$5,Param!$E$5,Param!$B$6,Param!$C$6,Param!$D$6,Param!$E$6)</f>
        <v>90959</v>
      </c>
      <c r="D2398" s="3">
        <f t="shared" si="901"/>
        <v>38.090033500837521</v>
      </c>
      <c r="E2398" s="3">
        <f>tarifest3grenz(A2398,$A$3,Param!$B$5,Param!$C$5,Param!$D$5,Param!$E$5,Param!$B$6,Param!$C$6,Param!$D$6,Param!$E$6)*100</f>
        <v>42</v>
      </c>
      <c r="F2398" s="13">
        <f>soli3(C2398,$A$3,Param!$J$4,Param!$J$5,Param!$J$6)</f>
        <v>5002.74</v>
      </c>
      <c r="G2398" s="3">
        <f>soli3grenz(C2398,$A$3,Param!$J$4,Param!$J$5,Param!$J$6)*100</f>
        <v>5.5</v>
      </c>
      <c r="H2398" s="13">
        <f t="shared" si="892"/>
        <v>95961.74</v>
      </c>
      <c r="I2398" s="3">
        <f t="shared" si="891"/>
        <v>40.184983249581244</v>
      </c>
      <c r="J2398" s="13">
        <f t="shared" si="893"/>
        <v>44.309999999999995</v>
      </c>
      <c r="K2398" s="13">
        <f>tarifest3(A2398,$A$3,Param!$B$10,Param!$C$10,Param!$D$10,Param!$E$10,Param!$B$11,Param!$C$11,Param!$D$11,Param!$E$11)</f>
        <v>95305</v>
      </c>
      <c r="L2398" s="3">
        <f t="shared" si="902"/>
        <v>39.909966499162479</v>
      </c>
      <c r="M2398" s="3">
        <f>tarifest3grenz(A2398,$A$3,Param!$B$10,Param!$C$10,Param!$D$10,Param!$E$10,Param!$B$11,Param!$C$11,Param!$D$11,Param!$E$11)*100</f>
        <v>42</v>
      </c>
      <c r="N2398" s="3">
        <f t="shared" si="903"/>
        <v>80905</v>
      </c>
      <c r="O2398" s="3">
        <f t="shared" si="904"/>
        <v>33.879815745393635</v>
      </c>
      <c r="P2398" s="13">
        <f t="shared" si="894"/>
        <v>167160</v>
      </c>
      <c r="Q2398" s="13">
        <f t="shared" si="905"/>
        <v>0</v>
      </c>
      <c r="R2398" s="13">
        <f>tarifest3(A2398-$K$3,$A$3,Param!$B$10,Param!$C$10,Param!$D$10,Param!$E$10,Param!$B$11,Param!$C$11,Param!$D$11,Param!$E$11)</f>
        <v>86665</v>
      </c>
      <c r="S2398" s="3">
        <f t="shared" si="906"/>
        <v>36.291876046901173</v>
      </c>
      <c r="T2398" s="3">
        <f>IF(A2398&lt;$K$3,$K$2,tarifest3grenz(A2398-$K$3,$A$3,Param!$B$10,Param!$C$10,Param!$D$10,Param!$E$10,Param!$B$11,Param!$C$11,Param!$D$11,Param!$E$11))*100</f>
        <v>42</v>
      </c>
      <c r="U2398" s="3">
        <f>MAX(K2398-tarifest3($K$3,$A$3,Param!$B$10,Param!$C$10,Param!$D$10,Param!$E$10,Param!$B$11,Param!$C$11,Param!$D$11,Param!$E$11),0)</f>
        <v>90075</v>
      </c>
      <c r="V2398" s="3">
        <f t="shared" si="907"/>
        <v>37.719849246231156</v>
      </c>
      <c r="W2398" s="3">
        <f t="shared" si="908"/>
        <v>42</v>
      </c>
      <c r="X2398" s="3">
        <f>soli3grenz(K2398,$A$3,Param!$J$9,Param!$J$10,Param!$J$11)*100</f>
        <v>5.5</v>
      </c>
      <c r="Y2398" s="13">
        <f t="shared" si="895"/>
        <v>90075</v>
      </c>
      <c r="Z2398" s="3">
        <f t="shared" si="909"/>
        <v>37.719849246231156</v>
      </c>
      <c r="AA2398" s="13">
        <f t="shared" si="896"/>
        <v>42</v>
      </c>
      <c r="AB2398" s="13">
        <f t="shared" si="897"/>
        <v>-5886.7400000000052</v>
      </c>
      <c r="AC2398" s="13">
        <f t="shared" si="898"/>
        <v>-2.4651340033500873</v>
      </c>
      <c r="AD2398" s="13">
        <f t="shared" si="899"/>
        <v>-2.3099999999999952</v>
      </c>
      <c r="AE2398" s="3">
        <f t="shared" si="900"/>
        <v>0</v>
      </c>
      <c r="AF2398" s="13">
        <f t="shared" si="889"/>
        <v>5886.7400000000052</v>
      </c>
      <c r="AG2398" s="13">
        <f t="shared" si="910"/>
        <v>2.4651340033500873</v>
      </c>
      <c r="AH2398" s="13">
        <f t="shared" si="890"/>
        <v>2.4651340033500873</v>
      </c>
    </row>
    <row r="2399" spans="1:34" x14ac:dyDescent="0.2">
      <c r="A2399" s="8">
        <f t="shared" si="911"/>
        <v>238900</v>
      </c>
      <c r="B2399" s="9">
        <f t="shared" si="912"/>
        <v>238.9</v>
      </c>
      <c r="C2399" s="13">
        <f>tarifest3(A2399,$A$3,Param!$B$5,Param!$C$5,Param!$D$5,Param!$E$5,Param!$B$6,Param!$C$6,Param!$D$6,Param!$E$6)</f>
        <v>91001</v>
      </c>
      <c r="D2399" s="3">
        <f t="shared" si="901"/>
        <v>38.091670154876518</v>
      </c>
      <c r="E2399" s="3">
        <f>tarifest3grenz(A2399,$A$3,Param!$B$5,Param!$C$5,Param!$D$5,Param!$E$5,Param!$B$6,Param!$C$6,Param!$D$6,Param!$E$6)*100</f>
        <v>42</v>
      </c>
      <c r="F2399" s="13">
        <f>soli3(C2399,$A$3,Param!$J$4,Param!$J$5,Param!$J$6)</f>
        <v>5005.05</v>
      </c>
      <c r="G2399" s="3">
        <f>soli3grenz(C2399,$A$3,Param!$J$4,Param!$J$5,Param!$J$6)*100</f>
        <v>5.5</v>
      </c>
      <c r="H2399" s="13">
        <f t="shared" si="892"/>
        <v>96006.05</v>
      </c>
      <c r="I2399" s="3">
        <f t="shared" si="891"/>
        <v>40.186709920468815</v>
      </c>
      <c r="J2399" s="13">
        <f t="shared" si="893"/>
        <v>44.309999999999995</v>
      </c>
      <c r="K2399" s="13">
        <f>tarifest3(A2399,$A$3,Param!$B$10,Param!$C$10,Param!$D$10,Param!$E$10,Param!$B$11,Param!$C$11,Param!$D$11,Param!$E$11)</f>
        <v>95347</v>
      </c>
      <c r="L2399" s="3">
        <f t="shared" si="902"/>
        <v>39.91084135621599</v>
      </c>
      <c r="M2399" s="3">
        <f>tarifest3grenz(A2399,$A$3,Param!$B$10,Param!$C$10,Param!$D$10,Param!$E$10,Param!$B$11,Param!$C$11,Param!$D$11,Param!$E$11)*100</f>
        <v>42</v>
      </c>
      <c r="N2399" s="3">
        <f t="shared" si="903"/>
        <v>80947</v>
      </c>
      <c r="O2399" s="3">
        <f t="shared" si="904"/>
        <v>33.883214734198411</v>
      </c>
      <c r="P2399" s="13">
        <f t="shared" si="894"/>
        <v>167230</v>
      </c>
      <c r="Q2399" s="13">
        <f t="shared" si="905"/>
        <v>0</v>
      </c>
      <c r="R2399" s="13">
        <f>tarifest3(A2399-$K$3,$A$3,Param!$B$10,Param!$C$10,Param!$D$10,Param!$E$10,Param!$B$11,Param!$C$11,Param!$D$11,Param!$E$11)</f>
        <v>86707</v>
      </c>
      <c r="S2399" s="3">
        <f t="shared" si="906"/>
        <v>36.294265383005438</v>
      </c>
      <c r="T2399" s="3">
        <f>IF(A2399&lt;$K$3,$K$2,tarifest3grenz(A2399-$K$3,$A$3,Param!$B$10,Param!$C$10,Param!$D$10,Param!$E$10,Param!$B$11,Param!$C$11,Param!$D$11,Param!$E$11))*100</f>
        <v>42</v>
      </c>
      <c r="U2399" s="3">
        <f>MAX(K2399-tarifest3($K$3,$A$3,Param!$B$10,Param!$C$10,Param!$D$10,Param!$E$10,Param!$B$11,Param!$C$11,Param!$D$11,Param!$E$11),0)</f>
        <v>90117</v>
      </c>
      <c r="V2399" s="3">
        <f t="shared" si="907"/>
        <v>37.721640853913776</v>
      </c>
      <c r="W2399" s="3">
        <f t="shared" si="908"/>
        <v>42</v>
      </c>
      <c r="X2399" s="3">
        <f>soli3grenz(K2399,$A$3,Param!$J$9,Param!$J$10,Param!$J$11)*100</f>
        <v>5.5</v>
      </c>
      <c r="Y2399" s="13">
        <f t="shared" si="895"/>
        <v>90117</v>
      </c>
      <c r="Z2399" s="3">
        <f t="shared" si="909"/>
        <v>37.721640853913776</v>
      </c>
      <c r="AA2399" s="13">
        <f t="shared" si="896"/>
        <v>42</v>
      </c>
      <c r="AB2399" s="13">
        <f t="shared" si="897"/>
        <v>-5889.0500000000029</v>
      </c>
      <c r="AC2399" s="13">
        <f t="shared" si="898"/>
        <v>-2.4650690665550385</v>
      </c>
      <c r="AD2399" s="13">
        <f t="shared" si="899"/>
        <v>-2.3099999999999952</v>
      </c>
      <c r="AE2399" s="3">
        <f t="shared" si="900"/>
        <v>0</v>
      </c>
      <c r="AF2399" s="13">
        <f t="shared" si="889"/>
        <v>5889.0500000000029</v>
      </c>
      <c r="AG2399" s="13">
        <f t="shared" si="910"/>
        <v>2.4650690665550385</v>
      </c>
      <c r="AH2399" s="13">
        <f t="shared" si="890"/>
        <v>2.4650690665550385</v>
      </c>
    </row>
    <row r="2400" spans="1:34" x14ac:dyDescent="0.2">
      <c r="A2400" s="8">
        <f t="shared" si="911"/>
        <v>239000</v>
      </c>
      <c r="B2400" s="9">
        <f t="shared" si="912"/>
        <v>239</v>
      </c>
      <c r="C2400" s="13">
        <f>tarifest3(A2400,$A$3,Param!$B$5,Param!$C$5,Param!$D$5,Param!$E$5,Param!$B$6,Param!$C$6,Param!$D$6,Param!$E$6)</f>
        <v>91043</v>
      </c>
      <c r="D2400" s="3">
        <f t="shared" si="901"/>
        <v>38.093305439330543</v>
      </c>
      <c r="E2400" s="3">
        <f>tarifest3grenz(A2400,$A$3,Param!$B$5,Param!$C$5,Param!$D$5,Param!$E$5,Param!$B$6,Param!$C$6,Param!$D$6,Param!$E$6)*100</f>
        <v>42</v>
      </c>
      <c r="F2400" s="13">
        <f>soli3(C2400,$A$3,Param!$J$4,Param!$J$5,Param!$J$6)</f>
        <v>5007.3599999999997</v>
      </c>
      <c r="G2400" s="3">
        <f>soli3grenz(C2400,$A$3,Param!$J$4,Param!$J$5,Param!$J$6)*100</f>
        <v>5.5</v>
      </c>
      <c r="H2400" s="13">
        <f t="shared" si="892"/>
        <v>96050.36</v>
      </c>
      <c r="I2400" s="3">
        <f t="shared" si="891"/>
        <v>40.18843514644351</v>
      </c>
      <c r="J2400" s="13">
        <f t="shared" si="893"/>
        <v>44.309999999999995</v>
      </c>
      <c r="K2400" s="13">
        <f>tarifest3(A2400,$A$3,Param!$B$10,Param!$C$10,Param!$D$10,Param!$E$10,Param!$B$11,Param!$C$11,Param!$D$11,Param!$E$11)</f>
        <v>95389</v>
      </c>
      <c r="L2400" s="3">
        <f t="shared" si="902"/>
        <v>39.911715481171548</v>
      </c>
      <c r="M2400" s="3">
        <f>tarifest3grenz(A2400,$A$3,Param!$B$10,Param!$C$10,Param!$D$10,Param!$E$10,Param!$B$11,Param!$C$11,Param!$D$11,Param!$E$11)*100</f>
        <v>42</v>
      </c>
      <c r="N2400" s="3">
        <f t="shared" si="903"/>
        <v>80989</v>
      </c>
      <c r="O2400" s="3">
        <f t="shared" si="904"/>
        <v>33.886610878661088</v>
      </c>
      <c r="P2400" s="13">
        <f t="shared" si="894"/>
        <v>167300</v>
      </c>
      <c r="Q2400" s="13">
        <f t="shared" si="905"/>
        <v>0</v>
      </c>
      <c r="R2400" s="13">
        <f>tarifest3(A2400-$K$3,$A$3,Param!$B$10,Param!$C$10,Param!$D$10,Param!$E$10,Param!$B$11,Param!$C$11,Param!$D$11,Param!$E$11)</f>
        <v>86749</v>
      </c>
      <c r="S2400" s="3">
        <f t="shared" si="906"/>
        <v>36.296652719665275</v>
      </c>
      <c r="T2400" s="3">
        <f>IF(A2400&lt;$K$3,$K$2,tarifest3grenz(A2400-$K$3,$A$3,Param!$B$10,Param!$C$10,Param!$D$10,Param!$E$10,Param!$B$11,Param!$C$11,Param!$D$11,Param!$E$11))*100</f>
        <v>42</v>
      </c>
      <c r="U2400" s="3">
        <f>MAX(K2400-tarifest3($K$3,$A$3,Param!$B$10,Param!$C$10,Param!$D$10,Param!$E$10,Param!$B$11,Param!$C$11,Param!$D$11,Param!$E$11),0)</f>
        <v>90159</v>
      </c>
      <c r="V2400" s="3">
        <f t="shared" si="907"/>
        <v>37.723430962343095</v>
      </c>
      <c r="W2400" s="3">
        <f t="shared" si="908"/>
        <v>42</v>
      </c>
      <c r="X2400" s="3">
        <f>soli3grenz(K2400,$A$3,Param!$J$9,Param!$J$10,Param!$J$11)*100</f>
        <v>5.5</v>
      </c>
      <c r="Y2400" s="13">
        <f t="shared" si="895"/>
        <v>90159</v>
      </c>
      <c r="Z2400" s="3">
        <f t="shared" si="909"/>
        <v>37.723430962343095</v>
      </c>
      <c r="AA2400" s="13">
        <f t="shared" si="896"/>
        <v>42</v>
      </c>
      <c r="AB2400" s="13">
        <f t="shared" si="897"/>
        <v>-5891.3600000000006</v>
      </c>
      <c r="AC2400" s="13">
        <f t="shared" si="898"/>
        <v>-2.4650041841004153</v>
      </c>
      <c r="AD2400" s="13">
        <f t="shared" si="899"/>
        <v>-2.3099999999999952</v>
      </c>
      <c r="AE2400" s="3">
        <f t="shared" si="900"/>
        <v>0</v>
      </c>
      <c r="AF2400" s="13">
        <f t="shared" si="889"/>
        <v>5891.3600000000006</v>
      </c>
      <c r="AG2400" s="13">
        <f t="shared" si="910"/>
        <v>2.4650041841004153</v>
      </c>
      <c r="AH2400" s="13">
        <f t="shared" si="890"/>
        <v>2.4650041841004153</v>
      </c>
    </row>
    <row r="2401" spans="1:34" x14ac:dyDescent="0.2">
      <c r="A2401" s="8">
        <f t="shared" si="911"/>
        <v>239100</v>
      </c>
      <c r="B2401" s="9">
        <f t="shared" si="912"/>
        <v>239.1</v>
      </c>
      <c r="C2401" s="13">
        <f>tarifest3(A2401,$A$3,Param!$B$5,Param!$C$5,Param!$D$5,Param!$E$5,Param!$B$6,Param!$C$6,Param!$D$6,Param!$E$6)</f>
        <v>91085</v>
      </c>
      <c r="D2401" s="3">
        <f t="shared" si="901"/>
        <v>38.094939355918029</v>
      </c>
      <c r="E2401" s="3">
        <f>tarifest3grenz(A2401,$A$3,Param!$B$5,Param!$C$5,Param!$D$5,Param!$E$5,Param!$B$6,Param!$C$6,Param!$D$6,Param!$E$6)*100</f>
        <v>42</v>
      </c>
      <c r="F2401" s="13">
        <f>soli3(C2401,$A$3,Param!$J$4,Param!$J$5,Param!$J$6)</f>
        <v>5009.67</v>
      </c>
      <c r="G2401" s="3">
        <f>soli3grenz(C2401,$A$3,Param!$J$4,Param!$J$5,Param!$J$6)*100</f>
        <v>5.5</v>
      </c>
      <c r="H2401" s="13">
        <f t="shared" si="892"/>
        <v>96094.67</v>
      </c>
      <c r="I2401" s="3">
        <f t="shared" si="891"/>
        <v>40.190158929318272</v>
      </c>
      <c r="J2401" s="13">
        <f t="shared" si="893"/>
        <v>44.309999999999995</v>
      </c>
      <c r="K2401" s="13">
        <f>tarifest3(A2401,$A$3,Param!$B$10,Param!$C$10,Param!$D$10,Param!$E$10,Param!$B$11,Param!$C$11,Param!$D$11,Param!$E$11)</f>
        <v>95431</v>
      </c>
      <c r="L2401" s="3">
        <f t="shared" si="902"/>
        <v>39.912588874947716</v>
      </c>
      <c r="M2401" s="3">
        <f>tarifest3grenz(A2401,$A$3,Param!$B$10,Param!$C$10,Param!$D$10,Param!$E$10,Param!$B$11,Param!$C$11,Param!$D$11,Param!$E$11)*100</f>
        <v>42</v>
      </c>
      <c r="N2401" s="3">
        <f t="shared" si="903"/>
        <v>81031</v>
      </c>
      <c r="O2401" s="3">
        <f t="shared" si="904"/>
        <v>33.890004182350481</v>
      </c>
      <c r="P2401" s="13">
        <f t="shared" si="894"/>
        <v>167370</v>
      </c>
      <c r="Q2401" s="13">
        <f t="shared" si="905"/>
        <v>0</v>
      </c>
      <c r="R2401" s="13">
        <f>tarifest3(A2401-$K$3,$A$3,Param!$B$10,Param!$C$10,Param!$D$10,Param!$E$10,Param!$B$11,Param!$C$11,Param!$D$11,Param!$E$11)</f>
        <v>86791</v>
      </c>
      <c r="S2401" s="3">
        <f t="shared" si="906"/>
        <v>36.299038059389375</v>
      </c>
      <c r="T2401" s="3">
        <f>IF(A2401&lt;$K$3,$K$2,tarifest3grenz(A2401-$K$3,$A$3,Param!$B$10,Param!$C$10,Param!$D$10,Param!$E$10,Param!$B$11,Param!$C$11,Param!$D$11,Param!$E$11))*100</f>
        <v>42</v>
      </c>
      <c r="U2401" s="3">
        <f>MAX(K2401-tarifest3($K$3,$A$3,Param!$B$10,Param!$C$10,Param!$D$10,Param!$E$10,Param!$B$11,Param!$C$11,Param!$D$11,Param!$E$11),0)</f>
        <v>90201</v>
      </c>
      <c r="V2401" s="3">
        <f t="shared" si="907"/>
        <v>37.725219573400246</v>
      </c>
      <c r="W2401" s="3">
        <f t="shared" si="908"/>
        <v>42</v>
      </c>
      <c r="X2401" s="3">
        <f>soli3grenz(K2401,$A$3,Param!$J$9,Param!$J$10,Param!$J$11)*100</f>
        <v>5.5</v>
      </c>
      <c r="Y2401" s="13">
        <f t="shared" si="895"/>
        <v>90201</v>
      </c>
      <c r="Z2401" s="3">
        <f t="shared" si="909"/>
        <v>37.725219573400246</v>
      </c>
      <c r="AA2401" s="13">
        <f t="shared" si="896"/>
        <v>42</v>
      </c>
      <c r="AB2401" s="13">
        <f t="shared" si="897"/>
        <v>-5893.6699999999983</v>
      </c>
      <c r="AC2401" s="13">
        <f t="shared" si="898"/>
        <v>-2.4649393559180268</v>
      </c>
      <c r="AD2401" s="13">
        <f t="shared" si="899"/>
        <v>-2.3099999999999952</v>
      </c>
      <c r="AE2401" s="3">
        <f t="shared" si="900"/>
        <v>0</v>
      </c>
      <c r="AF2401" s="13">
        <f t="shared" si="889"/>
        <v>5893.6699999999983</v>
      </c>
      <c r="AG2401" s="13">
        <f t="shared" si="910"/>
        <v>2.4649393559180268</v>
      </c>
      <c r="AH2401" s="13">
        <f t="shared" si="890"/>
        <v>2.4649393559180268</v>
      </c>
    </row>
    <row r="2402" spans="1:34" x14ac:dyDescent="0.2">
      <c r="A2402" s="8">
        <f t="shared" si="911"/>
        <v>239200</v>
      </c>
      <c r="B2402" s="9">
        <f t="shared" si="912"/>
        <v>239.2</v>
      </c>
      <c r="C2402" s="13">
        <f>tarifest3(A2402,$A$3,Param!$B$5,Param!$C$5,Param!$D$5,Param!$E$5,Param!$B$6,Param!$C$6,Param!$D$6,Param!$E$6)</f>
        <v>91127</v>
      </c>
      <c r="D2402" s="3">
        <f t="shared" si="901"/>
        <v>38.096571906354512</v>
      </c>
      <c r="E2402" s="3">
        <f>tarifest3grenz(A2402,$A$3,Param!$B$5,Param!$C$5,Param!$D$5,Param!$E$5,Param!$B$6,Param!$C$6,Param!$D$6,Param!$E$6)*100</f>
        <v>42</v>
      </c>
      <c r="F2402" s="13">
        <f>soli3(C2402,$A$3,Param!$J$4,Param!$J$5,Param!$J$6)</f>
        <v>5011.9799999999996</v>
      </c>
      <c r="G2402" s="3">
        <f>soli3grenz(C2402,$A$3,Param!$J$4,Param!$J$5,Param!$J$6)*100</f>
        <v>5.5</v>
      </c>
      <c r="H2402" s="13">
        <f t="shared" si="892"/>
        <v>96138.98</v>
      </c>
      <c r="I2402" s="3">
        <f t="shared" si="891"/>
        <v>40.191881270903011</v>
      </c>
      <c r="J2402" s="13">
        <f t="shared" si="893"/>
        <v>44.309999999999995</v>
      </c>
      <c r="K2402" s="13">
        <f>tarifest3(A2402,$A$3,Param!$B$10,Param!$C$10,Param!$D$10,Param!$E$10,Param!$B$11,Param!$C$11,Param!$D$11,Param!$E$11)</f>
        <v>95473</v>
      </c>
      <c r="L2402" s="3">
        <f t="shared" si="902"/>
        <v>39.913461538461533</v>
      </c>
      <c r="M2402" s="3">
        <f>tarifest3grenz(A2402,$A$3,Param!$B$10,Param!$C$10,Param!$D$10,Param!$E$10,Param!$B$11,Param!$C$11,Param!$D$11,Param!$E$11)*100</f>
        <v>42</v>
      </c>
      <c r="N2402" s="3">
        <f t="shared" si="903"/>
        <v>81073</v>
      </c>
      <c r="O2402" s="3">
        <f t="shared" si="904"/>
        <v>33.893394648829435</v>
      </c>
      <c r="P2402" s="13">
        <f t="shared" si="894"/>
        <v>167440</v>
      </c>
      <c r="Q2402" s="13">
        <f t="shared" si="905"/>
        <v>0</v>
      </c>
      <c r="R2402" s="13">
        <f>tarifest3(A2402-$K$3,$A$3,Param!$B$10,Param!$C$10,Param!$D$10,Param!$E$10,Param!$B$11,Param!$C$11,Param!$D$11,Param!$E$11)</f>
        <v>86833</v>
      </c>
      <c r="S2402" s="3">
        <f t="shared" si="906"/>
        <v>36.30142140468228</v>
      </c>
      <c r="T2402" s="3">
        <f>IF(A2402&lt;$K$3,$K$2,tarifest3grenz(A2402-$K$3,$A$3,Param!$B$10,Param!$C$10,Param!$D$10,Param!$E$10,Param!$B$11,Param!$C$11,Param!$D$11,Param!$E$11))*100</f>
        <v>42</v>
      </c>
      <c r="U2402" s="3">
        <f>MAX(K2402-tarifest3($K$3,$A$3,Param!$B$10,Param!$C$10,Param!$D$10,Param!$E$10,Param!$B$11,Param!$C$11,Param!$D$11,Param!$E$11),0)</f>
        <v>90243</v>
      </c>
      <c r="V2402" s="3">
        <f t="shared" si="907"/>
        <v>37.727006688963208</v>
      </c>
      <c r="W2402" s="3">
        <f t="shared" si="908"/>
        <v>42</v>
      </c>
      <c r="X2402" s="3">
        <f>soli3grenz(K2402,$A$3,Param!$J$9,Param!$J$10,Param!$J$11)*100</f>
        <v>5.5</v>
      </c>
      <c r="Y2402" s="13">
        <f t="shared" si="895"/>
        <v>90243</v>
      </c>
      <c r="Z2402" s="3">
        <f t="shared" si="909"/>
        <v>37.727006688963208</v>
      </c>
      <c r="AA2402" s="13">
        <f t="shared" si="896"/>
        <v>42</v>
      </c>
      <c r="AB2402" s="13">
        <f t="shared" si="897"/>
        <v>-5895.9799999999959</v>
      </c>
      <c r="AC2402" s="13">
        <f t="shared" si="898"/>
        <v>-2.464874581939803</v>
      </c>
      <c r="AD2402" s="13">
        <f t="shared" si="899"/>
        <v>-2.3099999999999952</v>
      </c>
      <c r="AE2402" s="3">
        <f t="shared" si="900"/>
        <v>0</v>
      </c>
      <c r="AF2402" s="13">
        <f t="shared" si="889"/>
        <v>5895.9799999999959</v>
      </c>
      <c r="AG2402" s="13">
        <f t="shared" si="910"/>
        <v>2.464874581939803</v>
      </c>
      <c r="AH2402" s="13">
        <f t="shared" si="890"/>
        <v>2.464874581939803</v>
      </c>
    </row>
    <row r="2403" spans="1:34" x14ac:dyDescent="0.2">
      <c r="A2403" s="8">
        <f t="shared" si="911"/>
        <v>239300</v>
      </c>
      <c r="B2403" s="9">
        <f t="shared" si="912"/>
        <v>239.3</v>
      </c>
      <c r="C2403" s="13">
        <f>tarifest3(A2403,$A$3,Param!$B$5,Param!$C$5,Param!$D$5,Param!$E$5,Param!$B$6,Param!$C$6,Param!$D$6,Param!$E$6)</f>
        <v>91169</v>
      </c>
      <c r="D2403" s="3">
        <f t="shared" si="901"/>
        <v>38.098203092352698</v>
      </c>
      <c r="E2403" s="3">
        <f>tarifest3grenz(A2403,$A$3,Param!$B$5,Param!$C$5,Param!$D$5,Param!$E$5,Param!$B$6,Param!$C$6,Param!$D$6,Param!$E$6)*100</f>
        <v>42</v>
      </c>
      <c r="F2403" s="13">
        <f>soli3(C2403,$A$3,Param!$J$4,Param!$J$5,Param!$J$6)</f>
        <v>5014.29</v>
      </c>
      <c r="G2403" s="3">
        <f>soli3grenz(C2403,$A$3,Param!$J$4,Param!$J$5,Param!$J$6)*100</f>
        <v>5.5</v>
      </c>
      <c r="H2403" s="13">
        <f t="shared" si="892"/>
        <v>96183.29</v>
      </c>
      <c r="I2403" s="3">
        <f t="shared" si="891"/>
        <v>40.193602173004592</v>
      </c>
      <c r="J2403" s="13">
        <f t="shared" si="893"/>
        <v>44.309999999999995</v>
      </c>
      <c r="K2403" s="13">
        <f>tarifest3(A2403,$A$3,Param!$B$10,Param!$C$10,Param!$D$10,Param!$E$10,Param!$B$11,Param!$C$11,Param!$D$11,Param!$E$11)</f>
        <v>95515</v>
      </c>
      <c r="L2403" s="3">
        <f t="shared" si="902"/>
        <v>39.914333472628499</v>
      </c>
      <c r="M2403" s="3">
        <f>tarifest3grenz(A2403,$A$3,Param!$B$10,Param!$C$10,Param!$D$10,Param!$E$10,Param!$B$11,Param!$C$11,Param!$D$11,Param!$E$11)*100</f>
        <v>42</v>
      </c>
      <c r="N2403" s="3">
        <f t="shared" si="903"/>
        <v>81115</v>
      </c>
      <c r="O2403" s="3">
        <f t="shared" si="904"/>
        <v>33.896782281654822</v>
      </c>
      <c r="P2403" s="13">
        <f t="shared" si="894"/>
        <v>167510</v>
      </c>
      <c r="Q2403" s="13">
        <f t="shared" si="905"/>
        <v>0</v>
      </c>
      <c r="R2403" s="13">
        <f>tarifest3(A2403-$K$3,$A$3,Param!$B$10,Param!$C$10,Param!$D$10,Param!$E$10,Param!$B$11,Param!$C$11,Param!$D$11,Param!$E$11)</f>
        <v>86875</v>
      </c>
      <c r="S2403" s="3">
        <f t="shared" si="906"/>
        <v>36.303802758044299</v>
      </c>
      <c r="T2403" s="3">
        <f>IF(A2403&lt;$K$3,$K$2,tarifest3grenz(A2403-$K$3,$A$3,Param!$B$10,Param!$C$10,Param!$D$10,Param!$E$10,Param!$B$11,Param!$C$11,Param!$D$11,Param!$E$11))*100</f>
        <v>42</v>
      </c>
      <c r="U2403" s="3">
        <f>MAX(K2403-tarifest3($K$3,$A$3,Param!$B$10,Param!$C$10,Param!$D$10,Param!$E$10,Param!$B$11,Param!$C$11,Param!$D$11,Param!$E$11),0)</f>
        <v>90285</v>
      </c>
      <c r="V2403" s="3">
        <f t="shared" si="907"/>
        <v>37.728792310906812</v>
      </c>
      <c r="W2403" s="3">
        <f t="shared" si="908"/>
        <v>42</v>
      </c>
      <c r="X2403" s="3">
        <f>soli3grenz(K2403,$A$3,Param!$J$9,Param!$J$10,Param!$J$11)*100</f>
        <v>5.5</v>
      </c>
      <c r="Y2403" s="13">
        <f t="shared" si="895"/>
        <v>90285</v>
      </c>
      <c r="Z2403" s="3">
        <f t="shared" si="909"/>
        <v>37.728792310906812</v>
      </c>
      <c r="AA2403" s="13">
        <f t="shared" si="896"/>
        <v>42</v>
      </c>
      <c r="AB2403" s="13">
        <f t="shared" si="897"/>
        <v>-5898.2899999999936</v>
      </c>
      <c r="AC2403" s="13">
        <f t="shared" si="898"/>
        <v>-2.4648098620977805</v>
      </c>
      <c r="AD2403" s="13">
        <f t="shared" si="899"/>
        <v>-2.3099999999999952</v>
      </c>
      <c r="AE2403" s="3">
        <f t="shared" si="900"/>
        <v>0</v>
      </c>
      <c r="AF2403" s="13">
        <f t="shared" si="889"/>
        <v>5898.2899999999936</v>
      </c>
      <c r="AG2403" s="13">
        <f t="shared" si="910"/>
        <v>2.4648098620977805</v>
      </c>
      <c r="AH2403" s="13">
        <f t="shared" si="890"/>
        <v>2.4648098620977805</v>
      </c>
    </row>
    <row r="2404" spans="1:34" x14ac:dyDescent="0.2">
      <c r="A2404" s="8">
        <f t="shared" si="911"/>
        <v>239400</v>
      </c>
      <c r="B2404" s="9">
        <f t="shared" si="912"/>
        <v>239.4</v>
      </c>
      <c r="C2404" s="13">
        <f>tarifest3(A2404,$A$3,Param!$B$5,Param!$C$5,Param!$D$5,Param!$E$5,Param!$B$6,Param!$C$6,Param!$D$6,Param!$E$6)</f>
        <v>91211</v>
      </c>
      <c r="D2404" s="3">
        <f t="shared" si="901"/>
        <v>38.099832915622386</v>
      </c>
      <c r="E2404" s="3">
        <f>tarifest3grenz(A2404,$A$3,Param!$B$5,Param!$C$5,Param!$D$5,Param!$E$5,Param!$B$6,Param!$C$6,Param!$D$6,Param!$E$6)*100</f>
        <v>42</v>
      </c>
      <c r="F2404" s="13">
        <f>soli3(C2404,$A$3,Param!$J$4,Param!$J$5,Param!$J$6)</f>
        <v>5016.6000000000004</v>
      </c>
      <c r="G2404" s="3">
        <f>soli3grenz(C2404,$A$3,Param!$J$4,Param!$J$5,Param!$J$6)*100</f>
        <v>5.5</v>
      </c>
      <c r="H2404" s="13">
        <f t="shared" si="892"/>
        <v>96227.6</v>
      </c>
      <c r="I2404" s="3">
        <f t="shared" si="891"/>
        <v>40.1953216374269</v>
      </c>
      <c r="J2404" s="13">
        <f t="shared" si="893"/>
        <v>44.309999999999995</v>
      </c>
      <c r="K2404" s="13">
        <f>tarifest3(A2404,$A$3,Param!$B$10,Param!$C$10,Param!$D$10,Param!$E$10,Param!$B$11,Param!$C$11,Param!$D$11,Param!$E$11)</f>
        <v>95557</v>
      </c>
      <c r="L2404" s="3">
        <f t="shared" si="902"/>
        <v>39.915204678362578</v>
      </c>
      <c r="M2404" s="3">
        <f>tarifest3grenz(A2404,$A$3,Param!$B$10,Param!$C$10,Param!$D$10,Param!$E$10,Param!$B$11,Param!$C$11,Param!$D$11,Param!$E$11)*100</f>
        <v>42</v>
      </c>
      <c r="N2404" s="3">
        <f t="shared" si="903"/>
        <v>81157</v>
      </c>
      <c r="O2404" s="3">
        <f t="shared" si="904"/>
        <v>33.900167084377607</v>
      </c>
      <c r="P2404" s="13">
        <f t="shared" si="894"/>
        <v>167580</v>
      </c>
      <c r="Q2404" s="13">
        <f t="shared" si="905"/>
        <v>0</v>
      </c>
      <c r="R2404" s="13">
        <f>tarifest3(A2404-$K$3,$A$3,Param!$B$10,Param!$C$10,Param!$D$10,Param!$E$10,Param!$B$11,Param!$C$11,Param!$D$11,Param!$E$11)</f>
        <v>86917</v>
      </c>
      <c r="S2404" s="3">
        <f t="shared" si="906"/>
        <v>36.306182121971595</v>
      </c>
      <c r="T2404" s="3">
        <f>IF(A2404&lt;$K$3,$K$2,tarifest3grenz(A2404-$K$3,$A$3,Param!$B$10,Param!$C$10,Param!$D$10,Param!$E$10,Param!$B$11,Param!$C$11,Param!$D$11,Param!$E$11))*100</f>
        <v>42</v>
      </c>
      <c r="U2404" s="3">
        <f>MAX(K2404-tarifest3($K$3,$A$3,Param!$B$10,Param!$C$10,Param!$D$10,Param!$E$10,Param!$B$11,Param!$C$11,Param!$D$11,Param!$E$11),0)</f>
        <v>90327</v>
      </c>
      <c r="V2404" s="3">
        <f t="shared" si="907"/>
        <v>37.730576441102755</v>
      </c>
      <c r="W2404" s="3">
        <f t="shared" si="908"/>
        <v>42</v>
      </c>
      <c r="X2404" s="3">
        <f>soli3grenz(K2404,$A$3,Param!$J$9,Param!$J$10,Param!$J$11)*100</f>
        <v>5.5</v>
      </c>
      <c r="Y2404" s="13">
        <f t="shared" si="895"/>
        <v>90327</v>
      </c>
      <c r="Z2404" s="3">
        <f t="shared" si="909"/>
        <v>37.730576441102755</v>
      </c>
      <c r="AA2404" s="13">
        <f t="shared" si="896"/>
        <v>42</v>
      </c>
      <c r="AB2404" s="13">
        <f t="shared" si="897"/>
        <v>-5900.6000000000058</v>
      </c>
      <c r="AC2404" s="13">
        <f t="shared" si="898"/>
        <v>-2.4647451963241451</v>
      </c>
      <c r="AD2404" s="13">
        <f t="shared" si="899"/>
        <v>-2.3099999999999952</v>
      </c>
      <c r="AE2404" s="3">
        <f t="shared" si="900"/>
        <v>0</v>
      </c>
      <c r="AF2404" s="13">
        <f t="shared" si="889"/>
        <v>5900.6000000000058</v>
      </c>
      <c r="AG2404" s="13">
        <f t="shared" si="910"/>
        <v>2.4647451963241451</v>
      </c>
      <c r="AH2404" s="13">
        <f t="shared" si="890"/>
        <v>2.4647451963241451</v>
      </c>
    </row>
    <row r="2405" spans="1:34" x14ac:dyDescent="0.2">
      <c r="A2405" s="8">
        <f t="shared" si="911"/>
        <v>239500</v>
      </c>
      <c r="B2405" s="9">
        <f t="shared" si="912"/>
        <v>239.5</v>
      </c>
      <c r="C2405" s="13">
        <f>tarifest3(A2405,$A$3,Param!$B$5,Param!$C$5,Param!$D$5,Param!$E$5,Param!$B$6,Param!$C$6,Param!$D$6,Param!$E$6)</f>
        <v>91253</v>
      </c>
      <c r="D2405" s="3">
        <f t="shared" si="901"/>
        <v>38.101461377870564</v>
      </c>
      <c r="E2405" s="3">
        <f>tarifest3grenz(A2405,$A$3,Param!$B$5,Param!$C$5,Param!$D$5,Param!$E$5,Param!$B$6,Param!$C$6,Param!$D$6,Param!$E$6)*100</f>
        <v>42</v>
      </c>
      <c r="F2405" s="13">
        <f>soli3(C2405,$A$3,Param!$J$4,Param!$J$5,Param!$J$6)</f>
        <v>5018.91</v>
      </c>
      <c r="G2405" s="3">
        <f>soli3grenz(C2405,$A$3,Param!$J$4,Param!$J$5,Param!$J$6)*100</f>
        <v>5.5</v>
      </c>
      <c r="H2405" s="13">
        <f t="shared" si="892"/>
        <v>96271.91</v>
      </c>
      <c r="I2405" s="3">
        <f t="shared" si="891"/>
        <v>40.197039665970777</v>
      </c>
      <c r="J2405" s="13">
        <f t="shared" si="893"/>
        <v>44.309999999999995</v>
      </c>
      <c r="K2405" s="13">
        <f>tarifest3(A2405,$A$3,Param!$B$10,Param!$C$10,Param!$D$10,Param!$E$10,Param!$B$11,Param!$C$11,Param!$D$11,Param!$E$11)</f>
        <v>95599</v>
      </c>
      <c r="L2405" s="3">
        <f t="shared" si="902"/>
        <v>39.916075156576206</v>
      </c>
      <c r="M2405" s="3">
        <f>tarifest3grenz(A2405,$A$3,Param!$B$10,Param!$C$10,Param!$D$10,Param!$E$10,Param!$B$11,Param!$C$11,Param!$D$11,Param!$E$11)*100</f>
        <v>42</v>
      </c>
      <c r="N2405" s="3">
        <f t="shared" si="903"/>
        <v>81199</v>
      </c>
      <c r="O2405" s="3">
        <f t="shared" si="904"/>
        <v>33.903549060542801</v>
      </c>
      <c r="P2405" s="13">
        <f t="shared" si="894"/>
        <v>167650</v>
      </c>
      <c r="Q2405" s="13">
        <f t="shared" si="905"/>
        <v>0</v>
      </c>
      <c r="R2405" s="13">
        <f>tarifest3(A2405-$K$3,$A$3,Param!$B$10,Param!$C$10,Param!$D$10,Param!$E$10,Param!$B$11,Param!$C$11,Param!$D$11,Param!$E$11)</f>
        <v>86959</v>
      </c>
      <c r="S2405" s="3">
        <f t="shared" si="906"/>
        <v>36.308559498956164</v>
      </c>
      <c r="T2405" s="3">
        <f>IF(A2405&lt;$K$3,$K$2,tarifest3grenz(A2405-$K$3,$A$3,Param!$B$10,Param!$C$10,Param!$D$10,Param!$E$10,Param!$B$11,Param!$C$11,Param!$D$11,Param!$E$11))*100</f>
        <v>42</v>
      </c>
      <c r="U2405" s="3">
        <f>MAX(K2405-tarifest3($K$3,$A$3,Param!$B$10,Param!$C$10,Param!$D$10,Param!$E$10,Param!$B$11,Param!$C$11,Param!$D$11,Param!$E$11),0)</f>
        <v>90369</v>
      </c>
      <c r="V2405" s="3">
        <f t="shared" si="907"/>
        <v>37.732359081419624</v>
      </c>
      <c r="W2405" s="3">
        <f t="shared" si="908"/>
        <v>42</v>
      </c>
      <c r="X2405" s="3">
        <f>soli3grenz(K2405,$A$3,Param!$J$9,Param!$J$10,Param!$J$11)*100</f>
        <v>5.5</v>
      </c>
      <c r="Y2405" s="13">
        <f t="shared" si="895"/>
        <v>90369</v>
      </c>
      <c r="Z2405" s="3">
        <f t="shared" si="909"/>
        <v>37.732359081419624</v>
      </c>
      <c r="AA2405" s="13">
        <f t="shared" si="896"/>
        <v>42</v>
      </c>
      <c r="AB2405" s="13">
        <f t="shared" si="897"/>
        <v>-5902.9100000000035</v>
      </c>
      <c r="AC2405" s="13">
        <f t="shared" si="898"/>
        <v>-2.4646805845511537</v>
      </c>
      <c r="AD2405" s="13">
        <f t="shared" si="899"/>
        <v>-2.3099999999999952</v>
      </c>
      <c r="AE2405" s="3">
        <f t="shared" si="900"/>
        <v>0</v>
      </c>
      <c r="AF2405" s="13">
        <f t="shared" si="889"/>
        <v>5902.9100000000035</v>
      </c>
      <c r="AG2405" s="13">
        <f t="shared" si="910"/>
        <v>2.4646805845511537</v>
      </c>
      <c r="AH2405" s="13">
        <f t="shared" si="890"/>
        <v>2.4646805845511537</v>
      </c>
    </row>
    <row r="2406" spans="1:34" x14ac:dyDescent="0.2">
      <c r="A2406" s="8">
        <f t="shared" si="911"/>
        <v>239600</v>
      </c>
      <c r="B2406" s="9">
        <f t="shared" si="912"/>
        <v>239.6</v>
      </c>
      <c r="C2406" s="13">
        <f>tarifest3(A2406,$A$3,Param!$B$5,Param!$C$5,Param!$D$5,Param!$E$5,Param!$B$6,Param!$C$6,Param!$D$6,Param!$E$6)</f>
        <v>91295</v>
      </c>
      <c r="D2406" s="3">
        <f t="shared" si="901"/>
        <v>38.103088480801333</v>
      </c>
      <c r="E2406" s="3">
        <f>tarifest3grenz(A2406,$A$3,Param!$B$5,Param!$C$5,Param!$D$5,Param!$E$5,Param!$B$6,Param!$C$6,Param!$D$6,Param!$E$6)*100</f>
        <v>42</v>
      </c>
      <c r="F2406" s="13">
        <f>soli3(C2406,$A$3,Param!$J$4,Param!$J$5,Param!$J$6)</f>
        <v>5021.22</v>
      </c>
      <c r="G2406" s="3">
        <f>soli3grenz(C2406,$A$3,Param!$J$4,Param!$J$5,Param!$J$6)*100</f>
        <v>5.5</v>
      </c>
      <c r="H2406" s="13">
        <f t="shared" si="892"/>
        <v>96316.22</v>
      </c>
      <c r="I2406" s="3">
        <f t="shared" si="891"/>
        <v>40.19875626043406</v>
      </c>
      <c r="J2406" s="13">
        <f t="shared" si="893"/>
        <v>44.309999999999995</v>
      </c>
      <c r="K2406" s="13">
        <f>tarifest3(A2406,$A$3,Param!$B$10,Param!$C$10,Param!$D$10,Param!$E$10,Param!$B$11,Param!$C$11,Param!$D$11,Param!$E$11)</f>
        <v>95641</v>
      </c>
      <c r="L2406" s="3">
        <f t="shared" si="902"/>
        <v>39.916944908180305</v>
      </c>
      <c r="M2406" s="3">
        <f>tarifest3grenz(A2406,$A$3,Param!$B$10,Param!$C$10,Param!$D$10,Param!$E$10,Param!$B$11,Param!$C$11,Param!$D$11,Param!$E$11)*100</f>
        <v>42</v>
      </c>
      <c r="N2406" s="3">
        <f t="shared" si="903"/>
        <v>81241</v>
      </c>
      <c r="O2406" s="3">
        <f t="shared" si="904"/>
        <v>33.906928213689483</v>
      </c>
      <c r="P2406" s="13">
        <f t="shared" si="894"/>
        <v>167720</v>
      </c>
      <c r="Q2406" s="13">
        <f t="shared" si="905"/>
        <v>0</v>
      </c>
      <c r="R2406" s="13">
        <f>tarifest3(A2406-$K$3,$A$3,Param!$B$10,Param!$C$10,Param!$D$10,Param!$E$10,Param!$B$11,Param!$C$11,Param!$D$11,Param!$E$11)</f>
        <v>87001</v>
      </c>
      <c r="S2406" s="3">
        <f t="shared" si="906"/>
        <v>36.310934891485807</v>
      </c>
      <c r="T2406" s="3">
        <f>IF(A2406&lt;$K$3,$K$2,tarifest3grenz(A2406-$K$3,$A$3,Param!$B$10,Param!$C$10,Param!$D$10,Param!$E$10,Param!$B$11,Param!$C$11,Param!$D$11,Param!$E$11))*100</f>
        <v>42</v>
      </c>
      <c r="U2406" s="3">
        <f>MAX(K2406-tarifest3($K$3,$A$3,Param!$B$10,Param!$C$10,Param!$D$10,Param!$E$10,Param!$B$11,Param!$C$11,Param!$D$11,Param!$E$11),0)</f>
        <v>90411</v>
      </c>
      <c r="V2406" s="3">
        <f t="shared" si="907"/>
        <v>37.734140233722876</v>
      </c>
      <c r="W2406" s="3">
        <f t="shared" si="908"/>
        <v>42</v>
      </c>
      <c r="X2406" s="3">
        <f>soli3grenz(K2406,$A$3,Param!$J$9,Param!$J$10,Param!$J$11)*100</f>
        <v>5.5</v>
      </c>
      <c r="Y2406" s="13">
        <f t="shared" si="895"/>
        <v>90411</v>
      </c>
      <c r="Z2406" s="3">
        <f t="shared" si="909"/>
        <v>37.734140233722876</v>
      </c>
      <c r="AA2406" s="13">
        <f t="shared" si="896"/>
        <v>42</v>
      </c>
      <c r="AB2406" s="13">
        <f t="shared" si="897"/>
        <v>-5905.2200000000012</v>
      </c>
      <c r="AC2406" s="13">
        <f t="shared" si="898"/>
        <v>-2.4646160267111838</v>
      </c>
      <c r="AD2406" s="13">
        <f t="shared" si="899"/>
        <v>-2.3099999999999952</v>
      </c>
      <c r="AE2406" s="3">
        <f t="shared" si="900"/>
        <v>0</v>
      </c>
      <c r="AF2406" s="13">
        <f t="shared" si="889"/>
        <v>5905.2200000000012</v>
      </c>
      <c r="AG2406" s="13">
        <f t="shared" si="910"/>
        <v>2.4646160267111838</v>
      </c>
      <c r="AH2406" s="13">
        <f t="shared" si="890"/>
        <v>2.4646160267111838</v>
      </c>
    </row>
    <row r="2407" spans="1:34" x14ac:dyDescent="0.2">
      <c r="A2407" s="8">
        <f t="shared" si="911"/>
        <v>239700</v>
      </c>
      <c r="B2407" s="9">
        <f t="shared" si="912"/>
        <v>239.7</v>
      </c>
      <c r="C2407" s="13">
        <f>tarifest3(A2407,$A$3,Param!$B$5,Param!$C$5,Param!$D$5,Param!$E$5,Param!$B$6,Param!$C$6,Param!$D$6,Param!$E$6)</f>
        <v>91337</v>
      </c>
      <c r="D2407" s="3">
        <f t="shared" si="901"/>
        <v>38.104714226115973</v>
      </c>
      <c r="E2407" s="3">
        <f>tarifest3grenz(A2407,$A$3,Param!$B$5,Param!$C$5,Param!$D$5,Param!$E$5,Param!$B$6,Param!$C$6,Param!$D$6,Param!$E$6)*100</f>
        <v>42</v>
      </c>
      <c r="F2407" s="13">
        <f>soli3(C2407,$A$3,Param!$J$4,Param!$J$5,Param!$J$6)</f>
        <v>5023.53</v>
      </c>
      <c r="G2407" s="3">
        <f>soli3grenz(C2407,$A$3,Param!$J$4,Param!$J$5,Param!$J$6)*100</f>
        <v>5.5</v>
      </c>
      <c r="H2407" s="13">
        <f t="shared" si="892"/>
        <v>96360.53</v>
      </c>
      <c r="I2407" s="3">
        <f t="shared" si="891"/>
        <v>40.200471422611599</v>
      </c>
      <c r="J2407" s="13">
        <f t="shared" si="893"/>
        <v>44.309999999999995</v>
      </c>
      <c r="K2407" s="13">
        <f>tarifest3(A2407,$A$3,Param!$B$10,Param!$C$10,Param!$D$10,Param!$E$10,Param!$B$11,Param!$C$11,Param!$D$11,Param!$E$11)</f>
        <v>95683</v>
      </c>
      <c r="L2407" s="3">
        <f t="shared" si="902"/>
        <v>39.917813934084272</v>
      </c>
      <c r="M2407" s="3">
        <f>tarifest3grenz(A2407,$A$3,Param!$B$10,Param!$C$10,Param!$D$10,Param!$E$10,Param!$B$11,Param!$C$11,Param!$D$11,Param!$E$11)*100</f>
        <v>42</v>
      </c>
      <c r="N2407" s="3">
        <f t="shared" si="903"/>
        <v>81283</v>
      </c>
      <c r="O2407" s="3">
        <f t="shared" si="904"/>
        <v>33.910304547350854</v>
      </c>
      <c r="P2407" s="13">
        <f t="shared" si="894"/>
        <v>167790</v>
      </c>
      <c r="Q2407" s="13">
        <f t="shared" si="905"/>
        <v>0</v>
      </c>
      <c r="R2407" s="13">
        <f>tarifest3(A2407-$K$3,$A$3,Param!$B$10,Param!$C$10,Param!$D$10,Param!$E$10,Param!$B$11,Param!$C$11,Param!$D$11,Param!$E$11)</f>
        <v>87043</v>
      </c>
      <c r="S2407" s="3">
        <f t="shared" si="906"/>
        <v>36.31330830204422</v>
      </c>
      <c r="T2407" s="3">
        <f>IF(A2407&lt;$K$3,$K$2,tarifest3grenz(A2407-$K$3,$A$3,Param!$B$10,Param!$C$10,Param!$D$10,Param!$E$10,Param!$B$11,Param!$C$11,Param!$D$11,Param!$E$11))*100</f>
        <v>42</v>
      </c>
      <c r="U2407" s="3">
        <f>MAX(K2407-tarifest3($K$3,$A$3,Param!$B$10,Param!$C$10,Param!$D$10,Param!$E$10,Param!$B$11,Param!$C$11,Param!$D$11,Param!$E$11),0)</f>
        <v>90453</v>
      </c>
      <c r="V2407" s="3">
        <f t="shared" si="907"/>
        <v>37.735919899874844</v>
      </c>
      <c r="W2407" s="3">
        <f t="shared" si="908"/>
        <v>42</v>
      </c>
      <c r="X2407" s="3">
        <f>soli3grenz(K2407,$A$3,Param!$J$9,Param!$J$10,Param!$J$11)*100</f>
        <v>5.5</v>
      </c>
      <c r="Y2407" s="13">
        <f t="shared" si="895"/>
        <v>90453</v>
      </c>
      <c r="Z2407" s="3">
        <f t="shared" si="909"/>
        <v>37.735919899874844</v>
      </c>
      <c r="AA2407" s="13">
        <f t="shared" si="896"/>
        <v>42</v>
      </c>
      <c r="AB2407" s="13">
        <f t="shared" si="897"/>
        <v>-5907.5299999999988</v>
      </c>
      <c r="AC2407" s="13">
        <f t="shared" si="898"/>
        <v>-2.4645515227367554</v>
      </c>
      <c r="AD2407" s="13">
        <f t="shared" si="899"/>
        <v>-2.3099999999999952</v>
      </c>
      <c r="AE2407" s="3">
        <f t="shared" si="900"/>
        <v>0</v>
      </c>
      <c r="AF2407" s="13">
        <f t="shared" si="889"/>
        <v>5907.5299999999988</v>
      </c>
      <c r="AG2407" s="13">
        <f t="shared" si="910"/>
        <v>2.4645515227367554</v>
      </c>
      <c r="AH2407" s="13">
        <f t="shared" si="890"/>
        <v>2.4645515227367554</v>
      </c>
    </row>
    <row r="2408" spans="1:34" x14ac:dyDescent="0.2">
      <c r="A2408" s="8">
        <f t="shared" si="911"/>
        <v>239800</v>
      </c>
      <c r="B2408" s="9">
        <f t="shared" si="912"/>
        <v>239.8</v>
      </c>
      <c r="C2408" s="13">
        <f>tarifest3(A2408,$A$3,Param!$B$5,Param!$C$5,Param!$D$5,Param!$E$5,Param!$B$6,Param!$C$6,Param!$D$6,Param!$E$6)</f>
        <v>91379</v>
      </c>
      <c r="D2408" s="3">
        <f t="shared" si="901"/>
        <v>38.106338615512925</v>
      </c>
      <c r="E2408" s="3">
        <f>tarifest3grenz(A2408,$A$3,Param!$B$5,Param!$C$5,Param!$D$5,Param!$E$5,Param!$B$6,Param!$C$6,Param!$D$6,Param!$E$6)*100</f>
        <v>42</v>
      </c>
      <c r="F2408" s="13">
        <f>soli3(C2408,$A$3,Param!$J$4,Param!$J$5,Param!$J$6)</f>
        <v>5025.84</v>
      </c>
      <c r="G2408" s="3">
        <f>soli3grenz(C2408,$A$3,Param!$J$4,Param!$J$5,Param!$J$6)*100</f>
        <v>5.5</v>
      </c>
      <c r="H2408" s="13">
        <f t="shared" si="892"/>
        <v>96404.84</v>
      </c>
      <c r="I2408" s="3">
        <f t="shared" si="891"/>
        <v>40.202185154295243</v>
      </c>
      <c r="J2408" s="13">
        <f t="shared" si="893"/>
        <v>44.309999999999995</v>
      </c>
      <c r="K2408" s="13">
        <f>tarifest3(A2408,$A$3,Param!$B$10,Param!$C$10,Param!$D$10,Param!$E$10,Param!$B$11,Param!$C$11,Param!$D$11,Param!$E$11)</f>
        <v>95725</v>
      </c>
      <c r="L2408" s="3">
        <f t="shared" si="902"/>
        <v>39.918682235195995</v>
      </c>
      <c r="M2408" s="3">
        <f>tarifest3grenz(A2408,$A$3,Param!$B$10,Param!$C$10,Param!$D$10,Param!$E$10,Param!$B$11,Param!$C$11,Param!$D$11,Param!$E$11)*100</f>
        <v>42</v>
      </c>
      <c r="N2408" s="3">
        <f t="shared" si="903"/>
        <v>81325</v>
      </c>
      <c r="O2408" s="3">
        <f t="shared" si="904"/>
        <v>33.913678065054206</v>
      </c>
      <c r="P2408" s="13">
        <f t="shared" si="894"/>
        <v>167860</v>
      </c>
      <c r="Q2408" s="13">
        <f t="shared" si="905"/>
        <v>0</v>
      </c>
      <c r="R2408" s="13">
        <f>tarifest3(A2408-$K$3,$A$3,Param!$B$10,Param!$C$10,Param!$D$10,Param!$E$10,Param!$B$11,Param!$C$11,Param!$D$11,Param!$E$11)</f>
        <v>87085</v>
      </c>
      <c r="S2408" s="3">
        <f t="shared" si="906"/>
        <v>36.315679733110926</v>
      </c>
      <c r="T2408" s="3">
        <f>IF(A2408&lt;$K$3,$K$2,tarifest3grenz(A2408-$K$3,$A$3,Param!$B$10,Param!$C$10,Param!$D$10,Param!$E$10,Param!$B$11,Param!$C$11,Param!$D$11,Param!$E$11))*100</f>
        <v>42</v>
      </c>
      <c r="U2408" s="3">
        <f>MAX(K2408-tarifest3($K$3,$A$3,Param!$B$10,Param!$C$10,Param!$D$10,Param!$E$10,Param!$B$11,Param!$C$11,Param!$D$11,Param!$E$11),0)</f>
        <v>90495</v>
      </c>
      <c r="V2408" s="3">
        <f t="shared" si="907"/>
        <v>37.737698081734777</v>
      </c>
      <c r="W2408" s="3">
        <f t="shared" si="908"/>
        <v>42</v>
      </c>
      <c r="X2408" s="3">
        <f>soli3grenz(K2408,$A$3,Param!$J$9,Param!$J$10,Param!$J$11)*100</f>
        <v>5.5</v>
      </c>
      <c r="Y2408" s="13">
        <f t="shared" si="895"/>
        <v>90495</v>
      </c>
      <c r="Z2408" s="3">
        <f t="shared" si="909"/>
        <v>37.737698081734777</v>
      </c>
      <c r="AA2408" s="13">
        <f t="shared" si="896"/>
        <v>42</v>
      </c>
      <c r="AB2408" s="13">
        <f t="shared" si="897"/>
        <v>-5909.8399999999965</v>
      </c>
      <c r="AC2408" s="13">
        <f t="shared" si="898"/>
        <v>-2.4644870725604662</v>
      </c>
      <c r="AD2408" s="13">
        <f t="shared" si="899"/>
        <v>-2.3099999999999952</v>
      </c>
      <c r="AE2408" s="3">
        <f t="shared" si="900"/>
        <v>0</v>
      </c>
      <c r="AF2408" s="13">
        <f t="shared" si="889"/>
        <v>5909.8399999999965</v>
      </c>
      <c r="AG2408" s="13">
        <f t="shared" si="910"/>
        <v>2.4644870725604662</v>
      </c>
      <c r="AH2408" s="13">
        <f t="shared" si="890"/>
        <v>2.4644870725604662</v>
      </c>
    </row>
    <row r="2409" spans="1:34" x14ac:dyDescent="0.2">
      <c r="A2409" s="8">
        <f t="shared" si="911"/>
        <v>239900</v>
      </c>
      <c r="B2409" s="9">
        <f t="shared" si="912"/>
        <v>239.9</v>
      </c>
      <c r="C2409" s="13">
        <f>tarifest3(A2409,$A$3,Param!$B$5,Param!$C$5,Param!$D$5,Param!$E$5,Param!$B$6,Param!$C$6,Param!$D$6,Param!$E$6)</f>
        <v>91421</v>
      </c>
      <c r="D2409" s="3">
        <f t="shared" si="901"/>
        <v>38.107961650687791</v>
      </c>
      <c r="E2409" s="3">
        <f>tarifest3grenz(A2409,$A$3,Param!$B$5,Param!$C$5,Param!$D$5,Param!$E$5,Param!$B$6,Param!$C$6,Param!$D$6,Param!$E$6)*100</f>
        <v>42</v>
      </c>
      <c r="F2409" s="13">
        <f>soli3(C2409,$A$3,Param!$J$4,Param!$J$5,Param!$J$6)</f>
        <v>5028.1499999999996</v>
      </c>
      <c r="G2409" s="3">
        <f>soli3grenz(C2409,$A$3,Param!$J$4,Param!$J$5,Param!$J$6)*100</f>
        <v>5.5</v>
      </c>
      <c r="H2409" s="13">
        <f t="shared" si="892"/>
        <v>96449.15</v>
      </c>
      <c r="I2409" s="3">
        <f t="shared" si="891"/>
        <v>40.203897457273861</v>
      </c>
      <c r="J2409" s="13">
        <f t="shared" si="893"/>
        <v>44.309999999999995</v>
      </c>
      <c r="K2409" s="13">
        <f>tarifest3(A2409,$A$3,Param!$B$10,Param!$C$10,Param!$D$10,Param!$E$10,Param!$B$11,Param!$C$11,Param!$D$11,Param!$E$11)</f>
        <v>95767</v>
      </c>
      <c r="L2409" s="3">
        <f t="shared" si="902"/>
        <v>39.919549812421842</v>
      </c>
      <c r="M2409" s="3">
        <f>tarifest3grenz(A2409,$A$3,Param!$B$10,Param!$C$10,Param!$D$10,Param!$E$10,Param!$B$11,Param!$C$11,Param!$D$11,Param!$E$11)*100</f>
        <v>42</v>
      </c>
      <c r="N2409" s="3">
        <f t="shared" si="903"/>
        <v>81367</v>
      </c>
      <c r="O2409" s="3">
        <f t="shared" si="904"/>
        <v>33.917048770320967</v>
      </c>
      <c r="P2409" s="13">
        <f t="shared" si="894"/>
        <v>167930</v>
      </c>
      <c r="Q2409" s="13">
        <f t="shared" si="905"/>
        <v>0</v>
      </c>
      <c r="R2409" s="13">
        <f>tarifest3(A2409-$K$3,$A$3,Param!$B$10,Param!$C$10,Param!$D$10,Param!$E$10,Param!$B$11,Param!$C$11,Param!$D$11,Param!$E$11)</f>
        <v>87127</v>
      </c>
      <c r="S2409" s="3">
        <f t="shared" si="906"/>
        <v>36.318049187161314</v>
      </c>
      <c r="T2409" s="3">
        <f>IF(A2409&lt;$K$3,$K$2,tarifest3grenz(A2409-$K$3,$A$3,Param!$B$10,Param!$C$10,Param!$D$10,Param!$E$10,Param!$B$11,Param!$C$11,Param!$D$11,Param!$E$11))*100</f>
        <v>42</v>
      </c>
      <c r="U2409" s="3">
        <f>MAX(K2409-tarifest3($K$3,$A$3,Param!$B$10,Param!$C$10,Param!$D$10,Param!$E$10,Param!$B$11,Param!$C$11,Param!$D$11,Param!$E$11),0)</f>
        <v>90537</v>
      </c>
      <c r="V2409" s="3">
        <f t="shared" si="907"/>
        <v>37.739474781158819</v>
      </c>
      <c r="W2409" s="3">
        <f t="shared" si="908"/>
        <v>42</v>
      </c>
      <c r="X2409" s="3">
        <f>soli3grenz(K2409,$A$3,Param!$J$9,Param!$J$10,Param!$J$11)*100</f>
        <v>5.5</v>
      </c>
      <c r="Y2409" s="13">
        <f t="shared" si="895"/>
        <v>90537</v>
      </c>
      <c r="Z2409" s="3">
        <f t="shared" si="909"/>
        <v>37.739474781158819</v>
      </c>
      <c r="AA2409" s="13">
        <f t="shared" si="896"/>
        <v>42</v>
      </c>
      <c r="AB2409" s="13">
        <f t="shared" si="897"/>
        <v>-5912.1499999999942</v>
      </c>
      <c r="AC2409" s="13">
        <f t="shared" si="898"/>
        <v>-2.4644226761150421</v>
      </c>
      <c r="AD2409" s="13">
        <f t="shared" si="899"/>
        <v>-2.3099999999999952</v>
      </c>
      <c r="AE2409" s="3">
        <f t="shared" si="900"/>
        <v>0</v>
      </c>
      <c r="AF2409" s="13">
        <f t="shared" si="889"/>
        <v>5912.1499999999942</v>
      </c>
      <c r="AG2409" s="13">
        <f t="shared" si="910"/>
        <v>2.4644226761150421</v>
      </c>
      <c r="AH2409" s="13">
        <f t="shared" si="890"/>
        <v>2.4644226761150421</v>
      </c>
    </row>
    <row r="2410" spans="1:34" x14ac:dyDescent="0.2">
      <c r="A2410" s="8">
        <f t="shared" si="911"/>
        <v>240000</v>
      </c>
      <c r="B2410" s="9">
        <f t="shared" si="912"/>
        <v>240</v>
      </c>
      <c r="C2410" s="13">
        <f>tarifest3(A2410,$A$3,Param!$B$5,Param!$C$5,Param!$D$5,Param!$E$5,Param!$B$6,Param!$C$6,Param!$D$6,Param!$E$6)</f>
        <v>91463</v>
      </c>
      <c r="D2410" s="3">
        <f t="shared" si="901"/>
        <v>38.109583333333333</v>
      </c>
      <c r="E2410" s="3">
        <f>tarifest3grenz(A2410,$A$3,Param!$B$5,Param!$C$5,Param!$D$5,Param!$E$5,Param!$B$6,Param!$C$6,Param!$D$6,Param!$E$6)*100</f>
        <v>42</v>
      </c>
      <c r="F2410" s="13">
        <f>soli3(C2410,$A$3,Param!$J$4,Param!$J$5,Param!$J$6)</f>
        <v>5030.46</v>
      </c>
      <c r="G2410" s="3">
        <f>soli3grenz(C2410,$A$3,Param!$J$4,Param!$J$5,Param!$J$6)*100</f>
        <v>5.5</v>
      </c>
      <c r="H2410" s="13">
        <f t="shared" si="892"/>
        <v>96493.46</v>
      </c>
      <c r="I2410" s="3">
        <f t="shared" si="891"/>
        <v>40.205608333333338</v>
      </c>
      <c r="J2410" s="13">
        <f t="shared" si="893"/>
        <v>44.309999999999995</v>
      </c>
      <c r="K2410" s="13">
        <f>tarifest3(A2410,$A$3,Param!$B$10,Param!$C$10,Param!$D$10,Param!$E$10,Param!$B$11,Param!$C$11,Param!$D$11,Param!$E$11)</f>
        <v>95809</v>
      </c>
      <c r="L2410" s="3">
        <f t="shared" si="902"/>
        <v>39.920416666666668</v>
      </c>
      <c r="M2410" s="3">
        <f>tarifest3grenz(A2410,$A$3,Param!$B$10,Param!$C$10,Param!$D$10,Param!$E$10,Param!$B$11,Param!$C$11,Param!$D$11,Param!$E$11)*100</f>
        <v>42</v>
      </c>
      <c r="N2410" s="3">
        <f t="shared" si="903"/>
        <v>81409</v>
      </c>
      <c r="O2410" s="3">
        <f t="shared" si="904"/>
        <v>33.920416666666661</v>
      </c>
      <c r="P2410" s="13">
        <f t="shared" si="894"/>
        <v>168000</v>
      </c>
      <c r="Q2410" s="13">
        <f t="shared" si="905"/>
        <v>0</v>
      </c>
      <c r="R2410" s="13">
        <f>tarifest3(A2410-$K$3,$A$3,Param!$B$10,Param!$C$10,Param!$D$10,Param!$E$10,Param!$B$11,Param!$C$11,Param!$D$11,Param!$E$11)</f>
        <v>87169</v>
      </c>
      <c r="S2410" s="3">
        <f t="shared" si="906"/>
        <v>36.320416666666667</v>
      </c>
      <c r="T2410" s="3">
        <f>IF(A2410&lt;$K$3,$K$2,tarifest3grenz(A2410-$K$3,$A$3,Param!$B$10,Param!$C$10,Param!$D$10,Param!$E$10,Param!$B$11,Param!$C$11,Param!$D$11,Param!$E$11))*100</f>
        <v>42</v>
      </c>
      <c r="U2410" s="3">
        <f>MAX(K2410-tarifest3($K$3,$A$3,Param!$B$10,Param!$C$10,Param!$D$10,Param!$E$10,Param!$B$11,Param!$C$11,Param!$D$11,Param!$E$11),0)</f>
        <v>90579</v>
      </c>
      <c r="V2410" s="3">
        <f t="shared" si="907"/>
        <v>37.741250000000001</v>
      </c>
      <c r="W2410" s="3">
        <f t="shared" si="908"/>
        <v>42</v>
      </c>
      <c r="X2410" s="3">
        <f>soli3grenz(K2410,$A$3,Param!$J$9,Param!$J$10,Param!$J$11)*100</f>
        <v>5.5</v>
      </c>
      <c r="Y2410" s="13">
        <f t="shared" si="895"/>
        <v>90579</v>
      </c>
      <c r="Z2410" s="3">
        <f t="shared" si="909"/>
        <v>37.741250000000001</v>
      </c>
      <c r="AA2410" s="13">
        <f t="shared" si="896"/>
        <v>42</v>
      </c>
      <c r="AB2410" s="13">
        <f t="shared" si="897"/>
        <v>-5914.4600000000064</v>
      </c>
      <c r="AC2410" s="13">
        <f t="shared" si="898"/>
        <v>-2.4643583333333368</v>
      </c>
      <c r="AD2410" s="13">
        <f t="shared" si="899"/>
        <v>-2.3099999999999952</v>
      </c>
      <c r="AE2410" s="3">
        <f t="shared" si="900"/>
        <v>0</v>
      </c>
      <c r="AF2410" s="13">
        <f t="shared" si="889"/>
        <v>5914.4600000000064</v>
      </c>
      <c r="AG2410" s="13">
        <f t="shared" si="910"/>
        <v>2.4643583333333368</v>
      </c>
      <c r="AH2410" s="13">
        <f t="shared" si="890"/>
        <v>2.4643583333333368</v>
      </c>
    </row>
    <row r="2411" spans="1:34" x14ac:dyDescent="0.2">
      <c r="A2411" s="8">
        <f t="shared" si="911"/>
        <v>240100</v>
      </c>
      <c r="B2411" s="9">
        <f t="shared" si="912"/>
        <v>240.1</v>
      </c>
      <c r="C2411" s="13">
        <f>tarifest3(A2411,$A$3,Param!$B$5,Param!$C$5,Param!$D$5,Param!$E$5,Param!$B$6,Param!$C$6,Param!$D$6,Param!$E$6)</f>
        <v>91505</v>
      </c>
      <c r="D2411" s="3">
        <f t="shared" si="901"/>
        <v>38.111203665139527</v>
      </c>
      <c r="E2411" s="3">
        <f>tarifest3grenz(A2411,$A$3,Param!$B$5,Param!$C$5,Param!$D$5,Param!$E$5,Param!$B$6,Param!$C$6,Param!$D$6,Param!$E$6)*100</f>
        <v>42</v>
      </c>
      <c r="F2411" s="13">
        <f>soli3(C2411,$A$3,Param!$J$4,Param!$J$5,Param!$J$6)</f>
        <v>5032.7700000000004</v>
      </c>
      <c r="G2411" s="3">
        <f>soli3grenz(C2411,$A$3,Param!$J$4,Param!$J$5,Param!$J$6)*100</f>
        <v>5.5</v>
      </c>
      <c r="H2411" s="13">
        <f t="shared" si="892"/>
        <v>96537.77</v>
      </c>
      <c r="I2411" s="3">
        <f t="shared" si="891"/>
        <v>40.20731778425656</v>
      </c>
      <c r="J2411" s="13">
        <f t="shared" si="893"/>
        <v>44.309999999999995</v>
      </c>
      <c r="K2411" s="13">
        <f>tarifest3(A2411,$A$3,Param!$B$10,Param!$C$10,Param!$D$10,Param!$E$10,Param!$B$11,Param!$C$11,Param!$D$11,Param!$E$11)</f>
        <v>95851</v>
      </c>
      <c r="L2411" s="3">
        <f t="shared" si="902"/>
        <v>39.921282798833815</v>
      </c>
      <c r="M2411" s="3">
        <f>tarifest3grenz(A2411,$A$3,Param!$B$10,Param!$C$10,Param!$D$10,Param!$E$10,Param!$B$11,Param!$C$11,Param!$D$11,Param!$E$11)*100</f>
        <v>42</v>
      </c>
      <c r="N2411" s="3">
        <f t="shared" si="903"/>
        <v>81451</v>
      </c>
      <c r="O2411" s="3">
        <f t="shared" si="904"/>
        <v>33.923781757600999</v>
      </c>
      <c r="P2411" s="13">
        <f t="shared" si="894"/>
        <v>168070</v>
      </c>
      <c r="Q2411" s="13">
        <f t="shared" si="905"/>
        <v>0</v>
      </c>
      <c r="R2411" s="13">
        <f>tarifest3(A2411-$K$3,$A$3,Param!$B$10,Param!$C$10,Param!$D$10,Param!$E$10,Param!$B$11,Param!$C$11,Param!$D$11,Param!$E$11)</f>
        <v>87211</v>
      </c>
      <c r="S2411" s="3">
        <f t="shared" si="906"/>
        <v>36.322782174094129</v>
      </c>
      <c r="T2411" s="3">
        <f>IF(A2411&lt;$K$3,$K$2,tarifest3grenz(A2411-$K$3,$A$3,Param!$B$10,Param!$C$10,Param!$D$10,Param!$E$10,Param!$B$11,Param!$C$11,Param!$D$11,Param!$E$11))*100</f>
        <v>42</v>
      </c>
      <c r="U2411" s="3">
        <f>MAX(K2411-tarifest3($K$3,$A$3,Param!$B$10,Param!$C$10,Param!$D$10,Param!$E$10,Param!$B$11,Param!$C$11,Param!$D$11,Param!$E$11),0)</f>
        <v>90621</v>
      </c>
      <c r="V2411" s="3">
        <f t="shared" si="907"/>
        <v>37.743023740108292</v>
      </c>
      <c r="W2411" s="3">
        <f t="shared" si="908"/>
        <v>42</v>
      </c>
      <c r="X2411" s="3">
        <f>soli3grenz(K2411,$A$3,Param!$J$9,Param!$J$10,Param!$J$11)*100</f>
        <v>5.5</v>
      </c>
      <c r="Y2411" s="13">
        <f t="shared" si="895"/>
        <v>90621</v>
      </c>
      <c r="Z2411" s="3">
        <f t="shared" si="909"/>
        <v>37.743023740108292</v>
      </c>
      <c r="AA2411" s="13">
        <f t="shared" si="896"/>
        <v>42</v>
      </c>
      <c r="AB2411" s="13">
        <f t="shared" si="897"/>
        <v>-5916.7700000000041</v>
      </c>
      <c r="AC2411" s="13">
        <f t="shared" si="898"/>
        <v>-2.4642940441482679</v>
      </c>
      <c r="AD2411" s="13">
        <f t="shared" si="899"/>
        <v>-2.3099999999999952</v>
      </c>
      <c r="AE2411" s="3">
        <f t="shared" si="900"/>
        <v>0</v>
      </c>
      <c r="AF2411" s="13">
        <f t="shared" si="889"/>
        <v>5916.7700000000041</v>
      </c>
      <c r="AG2411" s="13">
        <f t="shared" si="910"/>
        <v>2.4642940441482679</v>
      </c>
      <c r="AH2411" s="13">
        <f t="shared" si="890"/>
        <v>2.4642940441482679</v>
      </c>
    </row>
    <row r="2412" spans="1:34" x14ac:dyDescent="0.2">
      <c r="A2412" s="8">
        <f t="shared" si="911"/>
        <v>240200</v>
      </c>
      <c r="B2412" s="9">
        <f t="shared" si="912"/>
        <v>240.2</v>
      </c>
      <c r="C2412" s="13">
        <f>tarifest3(A2412,$A$3,Param!$B$5,Param!$C$5,Param!$D$5,Param!$E$5,Param!$B$6,Param!$C$6,Param!$D$6,Param!$E$6)</f>
        <v>91547</v>
      </c>
      <c r="D2412" s="3">
        <f t="shared" si="901"/>
        <v>38.112822647793507</v>
      </c>
      <c r="E2412" s="3">
        <f>tarifest3grenz(A2412,$A$3,Param!$B$5,Param!$C$5,Param!$D$5,Param!$E$5,Param!$B$6,Param!$C$6,Param!$D$6,Param!$E$6)*100</f>
        <v>42</v>
      </c>
      <c r="F2412" s="13">
        <f>soli3(C2412,$A$3,Param!$J$4,Param!$J$5,Param!$J$6)</f>
        <v>5035.08</v>
      </c>
      <c r="G2412" s="3">
        <f>soli3grenz(C2412,$A$3,Param!$J$4,Param!$J$5,Param!$J$6)*100</f>
        <v>5.5</v>
      </c>
      <c r="H2412" s="13">
        <f t="shared" si="892"/>
        <v>96582.080000000002</v>
      </c>
      <c r="I2412" s="3">
        <f t="shared" si="891"/>
        <v>40.20902581182348</v>
      </c>
      <c r="J2412" s="13">
        <f t="shared" si="893"/>
        <v>44.309999999999995</v>
      </c>
      <c r="K2412" s="13">
        <f>tarifest3(A2412,$A$3,Param!$B$10,Param!$C$10,Param!$D$10,Param!$E$10,Param!$B$11,Param!$C$11,Param!$D$11,Param!$E$11)</f>
        <v>95893</v>
      </c>
      <c r="L2412" s="3">
        <f t="shared" si="902"/>
        <v>39.922148209825146</v>
      </c>
      <c r="M2412" s="3">
        <f>tarifest3grenz(A2412,$A$3,Param!$B$10,Param!$C$10,Param!$D$10,Param!$E$10,Param!$B$11,Param!$C$11,Param!$D$11,Param!$E$11)*100</f>
        <v>42</v>
      </c>
      <c r="N2412" s="3">
        <f t="shared" si="903"/>
        <v>81493</v>
      </c>
      <c r="O2412" s="3">
        <f t="shared" si="904"/>
        <v>33.927144046627809</v>
      </c>
      <c r="P2412" s="13">
        <f t="shared" si="894"/>
        <v>168140</v>
      </c>
      <c r="Q2412" s="13">
        <f t="shared" si="905"/>
        <v>0</v>
      </c>
      <c r="R2412" s="13">
        <f>tarifest3(A2412-$K$3,$A$3,Param!$B$10,Param!$C$10,Param!$D$10,Param!$E$10,Param!$B$11,Param!$C$11,Param!$D$11,Param!$E$11)</f>
        <v>87253</v>
      </c>
      <c r="S2412" s="3">
        <f t="shared" si="906"/>
        <v>36.325145711906742</v>
      </c>
      <c r="T2412" s="3">
        <f>IF(A2412&lt;$K$3,$K$2,tarifest3grenz(A2412-$K$3,$A$3,Param!$B$10,Param!$C$10,Param!$D$10,Param!$E$10,Param!$B$11,Param!$C$11,Param!$D$11,Param!$E$11))*100</f>
        <v>42</v>
      </c>
      <c r="U2412" s="3">
        <f>MAX(K2412-tarifest3($K$3,$A$3,Param!$B$10,Param!$C$10,Param!$D$10,Param!$E$10,Param!$B$11,Param!$C$11,Param!$D$11,Param!$E$11),0)</f>
        <v>90663</v>
      </c>
      <c r="V2412" s="3">
        <f t="shared" si="907"/>
        <v>37.744796003330556</v>
      </c>
      <c r="W2412" s="3">
        <f t="shared" si="908"/>
        <v>42</v>
      </c>
      <c r="X2412" s="3">
        <f>soli3grenz(K2412,$A$3,Param!$J$9,Param!$J$10,Param!$J$11)*100</f>
        <v>5.5</v>
      </c>
      <c r="Y2412" s="13">
        <f t="shared" si="895"/>
        <v>90663</v>
      </c>
      <c r="Z2412" s="3">
        <f t="shared" si="909"/>
        <v>37.744796003330556</v>
      </c>
      <c r="AA2412" s="13">
        <f t="shared" si="896"/>
        <v>42</v>
      </c>
      <c r="AB2412" s="13">
        <f t="shared" si="897"/>
        <v>-5919.0800000000017</v>
      </c>
      <c r="AC2412" s="13">
        <f t="shared" si="898"/>
        <v>-2.4642298084929237</v>
      </c>
      <c r="AD2412" s="13">
        <f t="shared" si="899"/>
        <v>-2.3099999999999952</v>
      </c>
      <c r="AE2412" s="3">
        <f t="shared" si="900"/>
        <v>0</v>
      </c>
      <c r="AF2412" s="13">
        <f t="shared" si="889"/>
        <v>5919.0800000000017</v>
      </c>
      <c r="AG2412" s="13">
        <f t="shared" si="910"/>
        <v>2.4642298084929237</v>
      </c>
      <c r="AH2412" s="13">
        <f t="shared" si="890"/>
        <v>2.4642298084929237</v>
      </c>
    </row>
    <row r="2413" spans="1:34" x14ac:dyDescent="0.2">
      <c r="A2413" s="8">
        <f t="shared" si="911"/>
        <v>240300</v>
      </c>
      <c r="B2413" s="9">
        <f t="shared" si="912"/>
        <v>240.3</v>
      </c>
      <c r="C2413" s="13">
        <f>tarifest3(A2413,$A$3,Param!$B$5,Param!$C$5,Param!$D$5,Param!$E$5,Param!$B$6,Param!$C$6,Param!$D$6,Param!$E$6)</f>
        <v>91589</v>
      </c>
      <c r="D2413" s="3">
        <f t="shared" si="901"/>
        <v>38.114440282979615</v>
      </c>
      <c r="E2413" s="3">
        <f>tarifest3grenz(A2413,$A$3,Param!$B$5,Param!$C$5,Param!$D$5,Param!$E$5,Param!$B$6,Param!$C$6,Param!$D$6,Param!$E$6)*100</f>
        <v>42</v>
      </c>
      <c r="F2413" s="13">
        <f>soli3(C2413,$A$3,Param!$J$4,Param!$J$5,Param!$J$6)</f>
        <v>5037.3900000000003</v>
      </c>
      <c r="G2413" s="3">
        <f>soli3grenz(C2413,$A$3,Param!$J$4,Param!$J$5,Param!$J$6)*100</f>
        <v>5.5</v>
      </c>
      <c r="H2413" s="13">
        <f t="shared" si="892"/>
        <v>96626.39</v>
      </c>
      <c r="I2413" s="3">
        <f t="shared" si="891"/>
        <v>40.210732417811066</v>
      </c>
      <c r="J2413" s="13">
        <f t="shared" si="893"/>
        <v>44.309999999999995</v>
      </c>
      <c r="K2413" s="13">
        <f>tarifest3(A2413,$A$3,Param!$B$10,Param!$C$10,Param!$D$10,Param!$E$10,Param!$B$11,Param!$C$11,Param!$D$11,Param!$E$11)</f>
        <v>95935</v>
      </c>
      <c r="L2413" s="3">
        <f t="shared" si="902"/>
        <v>39.923012900540989</v>
      </c>
      <c r="M2413" s="3">
        <f>tarifest3grenz(A2413,$A$3,Param!$B$10,Param!$C$10,Param!$D$10,Param!$E$10,Param!$B$11,Param!$C$11,Param!$D$11,Param!$E$11)*100</f>
        <v>42</v>
      </c>
      <c r="N2413" s="3">
        <f t="shared" si="903"/>
        <v>81535</v>
      </c>
      <c r="O2413" s="3">
        <f t="shared" si="904"/>
        <v>33.930503537245109</v>
      </c>
      <c r="P2413" s="13">
        <f t="shared" si="894"/>
        <v>168210</v>
      </c>
      <c r="Q2413" s="13">
        <f t="shared" si="905"/>
        <v>0</v>
      </c>
      <c r="R2413" s="13">
        <f>tarifest3(A2413-$K$3,$A$3,Param!$B$10,Param!$C$10,Param!$D$10,Param!$E$10,Param!$B$11,Param!$C$11,Param!$D$11,Param!$E$11)</f>
        <v>87295</v>
      </c>
      <c r="S2413" s="3">
        <f t="shared" si="906"/>
        <v>36.327507282563467</v>
      </c>
      <c r="T2413" s="3">
        <f>IF(A2413&lt;$K$3,$K$2,tarifest3grenz(A2413-$K$3,$A$3,Param!$B$10,Param!$C$10,Param!$D$10,Param!$E$10,Param!$B$11,Param!$C$11,Param!$D$11,Param!$E$11))*100</f>
        <v>42</v>
      </c>
      <c r="U2413" s="3">
        <f>MAX(K2413-tarifest3($K$3,$A$3,Param!$B$10,Param!$C$10,Param!$D$10,Param!$E$10,Param!$B$11,Param!$C$11,Param!$D$11,Param!$E$11),0)</f>
        <v>90705</v>
      </c>
      <c r="V2413" s="3">
        <f t="shared" si="907"/>
        <v>37.74656679151061</v>
      </c>
      <c r="W2413" s="3">
        <f t="shared" si="908"/>
        <v>42</v>
      </c>
      <c r="X2413" s="3">
        <f>soli3grenz(K2413,$A$3,Param!$J$9,Param!$J$10,Param!$J$11)*100</f>
        <v>5.5</v>
      </c>
      <c r="Y2413" s="13">
        <f t="shared" si="895"/>
        <v>90705</v>
      </c>
      <c r="Z2413" s="3">
        <f t="shared" si="909"/>
        <v>37.74656679151061</v>
      </c>
      <c r="AA2413" s="13">
        <f t="shared" si="896"/>
        <v>42</v>
      </c>
      <c r="AB2413" s="13">
        <f t="shared" si="897"/>
        <v>-5921.3899999999994</v>
      </c>
      <c r="AC2413" s="13">
        <f t="shared" si="898"/>
        <v>-2.4641656263004563</v>
      </c>
      <c r="AD2413" s="13">
        <f t="shared" si="899"/>
        <v>-2.3099999999999952</v>
      </c>
      <c r="AE2413" s="3">
        <f t="shared" si="900"/>
        <v>0</v>
      </c>
      <c r="AF2413" s="13">
        <f t="shared" si="889"/>
        <v>5921.3899999999994</v>
      </c>
      <c r="AG2413" s="13">
        <f t="shared" si="910"/>
        <v>2.4641656263004563</v>
      </c>
      <c r="AH2413" s="13">
        <f t="shared" si="890"/>
        <v>2.4641656263004563</v>
      </c>
    </row>
    <row r="2414" spans="1:34" x14ac:dyDescent="0.2">
      <c r="A2414" s="8">
        <f t="shared" si="911"/>
        <v>240400</v>
      </c>
      <c r="B2414" s="9">
        <f t="shared" si="912"/>
        <v>240.4</v>
      </c>
      <c r="C2414" s="13">
        <f>tarifest3(A2414,$A$3,Param!$B$5,Param!$C$5,Param!$D$5,Param!$E$5,Param!$B$6,Param!$C$6,Param!$D$6,Param!$E$6)</f>
        <v>91631</v>
      </c>
      <c r="D2414" s="3">
        <f t="shared" si="901"/>
        <v>38.116056572379371</v>
      </c>
      <c r="E2414" s="3">
        <f>tarifest3grenz(A2414,$A$3,Param!$B$5,Param!$C$5,Param!$D$5,Param!$E$5,Param!$B$6,Param!$C$6,Param!$D$6,Param!$E$6)*100</f>
        <v>42</v>
      </c>
      <c r="F2414" s="13">
        <f>soli3(C2414,$A$3,Param!$J$4,Param!$J$5,Param!$J$6)</f>
        <v>5039.7</v>
      </c>
      <c r="G2414" s="3">
        <f>soli3grenz(C2414,$A$3,Param!$J$4,Param!$J$5,Param!$J$6)*100</f>
        <v>5.5</v>
      </c>
      <c r="H2414" s="13">
        <f t="shared" si="892"/>
        <v>96670.7</v>
      </c>
      <c r="I2414" s="3">
        <f t="shared" si="891"/>
        <v>40.212437603993344</v>
      </c>
      <c r="J2414" s="13">
        <f t="shared" si="893"/>
        <v>44.309999999999995</v>
      </c>
      <c r="K2414" s="13">
        <f>tarifest3(A2414,$A$3,Param!$B$10,Param!$C$10,Param!$D$10,Param!$E$10,Param!$B$11,Param!$C$11,Param!$D$11,Param!$E$11)</f>
        <v>95977</v>
      </c>
      <c r="L2414" s="3">
        <f t="shared" si="902"/>
        <v>39.923876871880196</v>
      </c>
      <c r="M2414" s="3">
        <f>tarifest3grenz(A2414,$A$3,Param!$B$10,Param!$C$10,Param!$D$10,Param!$E$10,Param!$B$11,Param!$C$11,Param!$D$11,Param!$E$11)*100</f>
        <v>42</v>
      </c>
      <c r="N2414" s="3">
        <f t="shared" si="903"/>
        <v>81577</v>
      </c>
      <c r="O2414" s="3">
        <f t="shared" si="904"/>
        <v>33.933860232945094</v>
      </c>
      <c r="P2414" s="13">
        <f t="shared" si="894"/>
        <v>168280</v>
      </c>
      <c r="Q2414" s="13">
        <f t="shared" si="905"/>
        <v>0</v>
      </c>
      <c r="R2414" s="13">
        <f>tarifest3(A2414-$K$3,$A$3,Param!$B$10,Param!$C$10,Param!$D$10,Param!$E$10,Param!$B$11,Param!$C$11,Param!$D$11,Param!$E$11)</f>
        <v>87337</v>
      </c>
      <c r="S2414" s="3">
        <f t="shared" si="906"/>
        <v>36.329866888519135</v>
      </c>
      <c r="T2414" s="3">
        <f>IF(A2414&lt;$K$3,$K$2,tarifest3grenz(A2414-$K$3,$A$3,Param!$B$10,Param!$C$10,Param!$D$10,Param!$E$10,Param!$B$11,Param!$C$11,Param!$D$11,Param!$E$11))*100</f>
        <v>42</v>
      </c>
      <c r="U2414" s="3">
        <f>MAX(K2414-tarifest3($K$3,$A$3,Param!$B$10,Param!$C$10,Param!$D$10,Param!$E$10,Param!$B$11,Param!$C$11,Param!$D$11,Param!$E$11),0)</f>
        <v>90747</v>
      </c>
      <c r="V2414" s="3">
        <f t="shared" si="907"/>
        <v>37.748336106489184</v>
      </c>
      <c r="W2414" s="3">
        <f t="shared" si="908"/>
        <v>42</v>
      </c>
      <c r="X2414" s="3">
        <f>soli3grenz(K2414,$A$3,Param!$J$9,Param!$J$10,Param!$J$11)*100</f>
        <v>5.5</v>
      </c>
      <c r="Y2414" s="13">
        <f t="shared" si="895"/>
        <v>90747</v>
      </c>
      <c r="Z2414" s="3">
        <f t="shared" si="909"/>
        <v>37.748336106489184</v>
      </c>
      <c r="AA2414" s="13">
        <f t="shared" si="896"/>
        <v>42</v>
      </c>
      <c r="AB2414" s="13">
        <f t="shared" si="897"/>
        <v>-5923.6999999999971</v>
      </c>
      <c r="AC2414" s="13">
        <f t="shared" si="898"/>
        <v>-2.46410149750416</v>
      </c>
      <c r="AD2414" s="13">
        <f t="shared" si="899"/>
        <v>-2.3099999999999952</v>
      </c>
      <c r="AE2414" s="3">
        <f t="shared" si="900"/>
        <v>0</v>
      </c>
      <c r="AF2414" s="13">
        <f t="shared" si="889"/>
        <v>5923.6999999999971</v>
      </c>
      <c r="AG2414" s="13">
        <f t="shared" si="910"/>
        <v>2.46410149750416</v>
      </c>
      <c r="AH2414" s="13">
        <f t="shared" si="890"/>
        <v>2.46410149750416</v>
      </c>
    </row>
    <row r="2415" spans="1:34" x14ac:dyDescent="0.2">
      <c r="A2415" s="8">
        <f t="shared" si="911"/>
        <v>240500</v>
      </c>
      <c r="B2415" s="9">
        <f t="shared" si="912"/>
        <v>240.5</v>
      </c>
      <c r="C2415" s="13">
        <f>tarifest3(A2415,$A$3,Param!$B$5,Param!$C$5,Param!$D$5,Param!$E$5,Param!$B$6,Param!$C$6,Param!$D$6,Param!$E$6)</f>
        <v>91673</v>
      </c>
      <c r="D2415" s="3">
        <f t="shared" si="901"/>
        <v>38.117671517671518</v>
      </c>
      <c r="E2415" s="3">
        <f>tarifest3grenz(A2415,$A$3,Param!$B$5,Param!$C$5,Param!$D$5,Param!$E$5,Param!$B$6,Param!$C$6,Param!$D$6,Param!$E$6)*100</f>
        <v>42</v>
      </c>
      <c r="F2415" s="13">
        <f>soli3(C2415,$A$3,Param!$J$4,Param!$J$5,Param!$J$6)</f>
        <v>5042.01</v>
      </c>
      <c r="G2415" s="3">
        <f>soli3grenz(C2415,$A$3,Param!$J$4,Param!$J$5,Param!$J$6)*100</f>
        <v>5.5</v>
      </c>
      <c r="H2415" s="13">
        <f t="shared" si="892"/>
        <v>96715.01</v>
      </c>
      <c r="I2415" s="3">
        <f t="shared" si="891"/>
        <v>40.21414137214137</v>
      </c>
      <c r="J2415" s="13">
        <f t="shared" si="893"/>
        <v>44.309999999999995</v>
      </c>
      <c r="K2415" s="13">
        <f>tarifest3(A2415,$A$3,Param!$B$10,Param!$C$10,Param!$D$10,Param!$E$10,Param!$B$11,Param!$C$11,Param!$D$11,Param!$E$11)</f>
        <v>96019</v>
      </c>
      <c r="L2415" s="3">
        <f t="shared" si="902"/>
        <v>39.924740124740126</v>
      </c>
      <c r="M2415" s="3">
        <f>tarifest3grenz(A2415,$A$3,Param!$B$10,Param!$C$10,Param!$D$10,Param!$E$10,Param!$B$11,Param!$C$11,Param!$D$11,Param!$E$11)*100</f>
        <v>42</v>
      </c>
      <c r="N2415" s="3">
        <f t="shared" si="903"/>
        <v>81619</v>
      </c>
      <c r="O2415" s="3">
        <f t="shared" si="904"/>
        <v>33.937214137214141</v>
      </c>
      <c r="P2415" s="13">
        <f t="shared" si="894"/>
        <v>168350</v>
      </c>
      <c r="Q2415" s="13">
        <f t="shared" si="905"/>
        <v>0</v>
      </c>
      <c r="R2415" s="13">
        <f>tarifest3(A2415-$K$3,$A$3,Param!$B$10,Param!$C$10,Param!$D$10,Param!$E$10,Param!$B$11,Param!$C$11,Param!$D$11,Param!$E$11)</f>
        <v>87379</v>
      </c>
      <c r="S2415" s="3">
        <f t="shared" si="906"/>
        <v>36.332224532224529</v>
      </c>
      <c r="T2415" s="3">
        <f>IF(A2415&lt;$K$3,$K$2,tarifest3grenz(A2415-$K$3,$A$3,Param!$B$10,Param!$C$10,Param!$D$10,Param!$E$10,Param!$B$11,Param!$C$11,Param!$D$11,Param!$E$11))*100</f>
        <v>42</v>
      </c>
      <c r="U2415" s="3">
        <f>MAX(K2415-tarifest3($K$3,$A$3,Param!$B$10,Param!$C$10,Param!$D$10,Param!$E$10,Param!$B$11,Param!$C$11,Param!$D$11,Param!$E$11),0)</f>
        <v>90789</v>
      </c>
      <c r="V2415" s="3">
        <f t="shared" si="907"/>
        <v>37.750103950103956</v>
      </c>
      <c r="W2415" s="3">
        <f t="shared" si="908"/>
        <v>42</v>
      </c>
      <c r="X2415" s="3">
        <f>soli3grenz(K2415,$A$3,Param!$J$9,Param!$J$10,Param!$J$11)*100</f>
        <v>5.5</v>
      </c>
      <c r="Y2415" s="13">
        <f t="shared" si="895"/>
        <v>90789</v>
      </c>
      <c r="Z2415" s="3">
        <f t="shared" si="909"/>
        <v>37.750103950103956</v>
      </c>
      <c r="AA2415" s="13">
        <f t="shared" si="896"/>
        <v>42</v>
      </c>
      <c r="AB2415" s="13">
        <f t="shared" si="897"/>
        <v>-5926.0099999999948</v>
      </c>
      <c r="AC2415" s="13">
        <f t="shared" si="898"/>
        <v>-2.4640374220374142</v>
      </c>
      <c r="AD2415" s="13">
        <f t="shared" si="899"/>
        <v>-2.3099999999999952</v>
      </c>
      <c r="AE2415" s="3">
        <f t="shared" si="900"/>
        <v>0</v>
      </c>
      <c r="AF2415" s="13">
        <f t="shared" si="889"/>
        <v>5926.0099999999948</v>
      </c>
      <c r="AG2415" s="13">
        <f t="shared" si="910"/>
        <v>2.4640374220374142</v>
      </c>
      <c r="AH2415" s="13">
        <f t="shared" si="890"/>
        <v>2.4640374220374142</v>
      </c>
    </row>
    <row r="2416" spans="1:34" x14ac:dyDescent="0.2">
      <c r="A2416" s="8">
        <f t="shared" si="911"/>
        <v>240600</v>
      </c>
      <c r="B2416" s="9">
        <f t="shared" si="912"/>
        <v>240.6</v>
      </c>
      <c r="C2416" s="13">
        <f>tarifest3(A2416,$A$3,Param!$B$5,Param!$C$5,Param!$D$5,Param!$E$5,Param!$B$6,Param!$C$6,Param!$D$6,Param!$E$6)</f>
        <v>91715</v>
      </c>
      <c r="D2416" s="3">
        <f t="shared" si="901"/>
        <v>38.119285120532005</v>
      </c>
      <c r="E2416" s="3">
        <f>tarifest3grenz(A2416,$A$3,Param!$B$5,Param!$C$5,Param!$D$5,Param!$E$5,Param!$B$6,Param!$C$6,Param!$D$6,Param!$E$6)*100</f>
        <v>42</v>
      </c>
      <c r="F2416" s="13">
        <f>soli3(C2416,$A$3,Param!$J$4,Param!$J$5,Param!$J$6)</f>
        <v>5044.32</v>
      </c>
      <c r="G2416" s="3">
        <f>soli3grenz(C2416,$A$3,Param!$J$4,Param!$J$5,Param!$J$6)*100</f>
        <v>5.5</v>
      </c>
      <c r="H2416" s="13">
        <f t="shared" si="892"/>
        <v>96759.32</v>
      </c>
      <c r="I2416" s="3">
        <f t="shared" si="891"/>
        <v>40.215843724023273</v>
      </c>
      <c r="J2416" s="13">
        <f t="shared" si="893"/>
        <v>44.309999999999995</v>
      </c>
      <c r="K2416" s="13">
        <f>tarifest3(A2416,$A$3,Param!$B$10,Param!$C$10,Param!$D$10,Param!$E$10,Param!$B$11,Param!$C$11,Param!$D$11,Param!$E$11)</f>
        <v>96061</v>
      </c>
      <c r="L2416" s="3">
        <f t="shared" si="902"/>
        <v>39.925602660016622</v>
      </c>
      <c r="M2416" s="3">
        <f>tarifest3grenz(A2416,$A$3,Param!$B$10,Param!$C$10,Param!$D$10,Param!$E$10,Param!$B$11,Param!$C$11,Param!$D$11,Param!$E$11)*100</f>
        <v>42</v>
      </c>
      <c r="N2416" s="3">
        <f t="shared" si="903"/>
        <v>81661</v>
      </c>
      <c r="O2416" s="3">
        <f t="shared" si="904"/>
        <v>33.940565253532831</v>
      </c>
      <c r="P2416" s="13">
        <f t="shared" si="894"/>
        <v>168420</v>
      </c>
      <c r="Q2416" s="13">
        <f t="shared" si="905"/>
        <v>0</v>
      </c>
      <c r="R2416" s="13">
        <f>tarifest3(A2416-$K$3,$A$3,Param!$B$10,Param!$C$10,Param!$D$10,Param!$E$10,Param!$B$11,Param!$C$11,Param!$D$11,Param!$E$11)</f>
        <v>87421</v>
      </c>
      <c r="S2416" s="3">
        <f t="shared" si="906"/>
        <v>36.334580216126348</v>
      </c>
      <c r="T2416" s="3">
        <f>IF(A2416&lt;$K$3,$K$2,tarifest3grenz(A2416-$K$3,$A$3,Param!$B$10,Param!$C$10,Param!$D$10,Param!$E$10,Param!$B$11,Param!$C$11,Param!$D$11,Param!$E$11))*100</f>
        <v>42</v>
      </c>
      <c r="U2416" s="3">
        <f>MAX(K2416-tarifest3($K$3,$A$3,Param!$B$10,Param!$C$10,Param!$D$10,Param!$E$10,Param!$B$11,Param!$C$11,Param!$D$11,Param!$E$11),0)</f>
        <v>90831</v>
      </c>
      <c r="V2416" s="3">
        <f t="shared" si="907"/>
        <v>37.751870324189525</v>
      </c>
      <c r="W2416" s="3">
        <f t="shared" si="908"/>
        <v>42</v>
      </c>
      <c r="X2416" s="3">
        <f>soli3grenz(K2416,$A$3,Param!$J$9,Param!$J$10,Param!$J$11)*100</f>
        <v>5.5</v>
      </c>
      <c r="Y2416" s="13">
        <f t="shared" si="895"/>
        <v>90831</v>
      </c>
      <c r="Z2416" s="3">
        <f t="shared" si="909"/>
        <v>37.751870324189525</v>
      </c>
      <c r="AA2416" s="13">
        <f t="shared" si="896"/>
        <v>42</v>
      </c>
      <c r="AB2416" s="13">
        <f t="shared" si="897"/>
        <v>-5928.320000000007</v>
      </c>
      <c r="AC2416" s="13">
        <f t="shared" si="898"/>
        <v>-2.4639733998337476</v>
      </c>
      <c r="AD2416" s="13">
        <f t="shared" si="899"/>
        <v>-2.3099999999999952</v>
      </c>
      <c r="AE2416" s="3">
        <f t="shared" si="900"/>
        <v>0</v>
      </c>
      <c r="AF2416" s="13">
        <f t="shared" si="889"/>
        <v>5928.320000000007</v>
      </c>
      <c r="AG2416" s="13">
        <f t="shared" si="910"/>
        <v>2.4639733998337476</v>
      </c>
      <c r="AH2416" s="13">
        <f t="shared" si="890"/>
        <v>2.4639733998337476</v>
      </c>
    </row>
    <row r="2417" spans="1:34" x14ac:dyDescent="0.2">
      <c r="A2417" s="8">
        <f t="shared" si="911"/>
        <v>240700</v>
      </c>
      <c r="B2417" s="9">
        <f t="shared" si="912"/>
        <v>240.7</v>
      </c>
      <c r="C2417" s="13">
        <f>tarifest3(A2417,$A$3,Param!$B$5,Param!$C$5,Param!$D$5,Param!$E$5,Param!$B$6,Param!$C$6,Param!$D$6,Param!$E$6)</f>
        <v>91757</v>
      </c>
      <c r="D2417" s="3">
        <f t="shared" si="901"/>
        <v>38.120897382633984</v>
      </c>
      <c r="E2417" s="3">
        <f>tarifest3grenz(A2417,$A$3,Param!$B$5,Param!$C$5,Param!$D$5,Param!$E$5,Param!$B$6,Param!$C$6,Param!$D$6,Param!$E$6)*100</f>
        <v>42</v>
      </c>
      <c r="F2417" s="13">
        <f>soli3(C2417,$A$3,Param!$J$4,Param!$J$5,Param!$J$6)</f>
        <v>5046.63</v>
      </c>
      <c r="G2417" s="3">
        <f>soli3grenz(C2417,$A$3,Param!$J$4,Param!$J$5,Param!$J$6)*100</f>
        <v>5.5</v>
      </c>
      <c r="H2417" s="13">
        <f t="shared" si="892"/>
        <v>96803.63</v>
      </c>
      <c r="I2417" s="3">
        <f t="shared" si="891"/>
        <v>40.21754466140424</v>
      </c>
      <c r="J2417" s="13">
        <f t="shared" si="893"/>
        <v>44.309999999999995</v>
      </c>
      <c r="K2417" s="13">
        <f>tarifest3(A2417,$A$3,Param!$B$10,Param!$C$10,Param!$D$10,Param!$E$10,Param!$B$11,Param!$C$11,Param!$D$11,Param!$E$11)</f>
        <v>96103</v>
      </c>
      <c r="L2417" s="3">
        <f t="shared" si="902"/>
        <v>39.926464478604075</v>
      </c>
      <c r="M2417" s="3">
        <f>tarifest3grenz(A2417,$A$3,Param!$B$10,Param!$C$10,Param!$D$10,Param!$E$10,Param!$B$11,Param!$C$11,Param!$D$11,Param!$E$11)*100</f>
        <v>42</v>
      </c>
      <c r="N2417" s="3">
        <f t="shared" si="903"/>
        <v>81703</v>
      </c>
      <c r="O2417" s="3">
        <f t="shared" si="904"/>
        <v>33.943913585375981</v>
      </c>
      <c r="P2417" s="13">
        <f t="shared" si="894"/>
        <v>168490</v>
      </c>
      <c r="Q2417" s="13">
        <f t="shared" si="905"/>
        <v>0</v>
      </c>
      <c r="R2417" s="13">
        <f>tarifest3(A2417-$K$3,$A$3,Param!$B$10,Param!$C$10,Param!$D$10,Param!$E$10,Param!$B$11,Param!$C$11,Param!$D$11,Param!$E$11)</f>
        <v>87463</v>
      </c>
      <c r="S2417" s="3">
        <f t="shared" si="906"/>
        <v>36.336933942667223</v>
      </c>
      <c r="T2417" s="3">
        <f>IF(A2417&lt;$K$3,$K$2,tarifest3grenz(A2417-$K$3,$A$3,Param!$B$10,Param!$C$10,Param!$D$10,Param!$E$10,Param!$B$11,Param!$C$11,Param!$D$11,Param!$E$11))*100</f>
        <v>42</v>
      </c>
      <c r="U2417" s="3">
        <f>MAX(K2417-tarifest3($K$3,$A$3,Param!$B$10,Param!$C$10,Param!$D$10,Param!$E$10,Param!$B$11,Param!$C$11,Param!$D$11,Param!$E$11),0)</f>
        <v>90873</v>
      </c>
      <c r="V2417" s="3">
        <f t="shared" si="907"/>
        <v>37.75363523057748</v>
      </c>
      <c r="W2417" s="3">
        <f t="shared" si="908"/>
        <v>42</v>
      </c>
      <c r="X2417" s="3">
        <f>soli3grenz(K2417,$A$3,Param!$J$9,Param!$J$10,Param!$J$11)*100</f>
        <v>5.5</v>
      </c>
      <c r="Y2417" s="13">
        <f t="shared" si="895"/>
        <v>90873</v>
      </c>
      <c r="Z2417" s="3">
        <f t="shared" si="909"/>
        <v>37.75363523057748</v>
      </c>
      <c r="AA2417" s="13">
        <f t="shared" si="896"/>
        <v>42</v>
      </c>
      <c r="AB2417" s="13">
        <f t="shared" si="897"/>
        <v>-5930.6300000000047</v>
      </c>
      <c r="AC2417" s="13">
        <f t="shared" si="898"/>
        <v>-2.4639094308267602</v>
      </c>
      <c r="AD2417" s="13">
        <f t="shared" si="899"/>
        <v>-2.3099999999999952</v>
      </c>
      <c r="AE2417" s="3">
        <f t="shared" si="900"/>
        <v>0</v>
      </c>
      <c r="AF2417" s="13">
        <f t="shared" si="889"/>
        <v>5930.6300000000047</v>
      </c>
      <c r="AG2417" s="13">
        <f t="shared" si="910"/>
        <v>2.4639094308267602</v>
      </c>
      <c r="AH2417" s="13">
        <f t="shared" si="890"/>
        <v>2.4639094308267602</v>
      </c>
    </row>
    <row r="2418" spans="1:34" x14ac:dyDescent="0.2">
      <c r="A2418" s="8">
        <f t="shared" si="911"/>
        <v>240800</v>
      </c>
      <c r="B2418" s="9">
        <f t="shared" si="912"/>
        <v>240.8</v>
      </c>
      <c r="C2418" s="13">
        <f>tarifest3(A2418,$A$3,Param!$B$5,Param!$C$5,Param!$D$5,Param!$E$5,Param!$B$6,Param!$C$6,Param!$D$6,Param!$E$6)</f>
        <v>91799</v>
      </c>
      <c r="D2418" s="3">
        <f t="shared" si="901"/>
        <v>38.122508305647841</v>
      </c>
      <c r="E2418" s="3">
        <f>tarifest3grenz(A2418,$A$3,Param!$B$5,Param!$C$5,Param!$D$5,Param!$E$5,Param!$B$6,Param!$C$6,Param!$D$6,Param!$E$6)*100</f>
        <v>42</v>
      </c>
      <c r="F2418" s="13">
        <f>soli3(C2418,$A$3,Param!$J$4,Param!$J$5,Param!$J$6)</f>
        <v>5048.9399999999996</v>
      </c>
      <c r="G2418" s="3">
        <f>soli3grenz(C2418,$A$3,Param!$J$4,Param!$J$5,Param!$J$6)*100</f>
        <v>5.5</v>
      </c>
      <c r="H2418" s="13">
        <f t="shared" si="892"/>
        <v>96847.94</v>
      </c>
      <c r="I2418" s="3">
        <f t="shared" si="891"/>
        <v>40.21924418604651</v>
      </c>
      <c r="J2418" s="13">
        <f t="shared" si="893"/>
        <v>44.309999999999995</v>
      </c>
      <c r="K2418" s="13">
        <f>tarifest3(A2418,$A$3,Param!$B$10,Param!$C$10,Param!$D$10,Param!$E$10,Param!$B$11,Param!$C$11,Param!$D$11,Param!$E$11)</f>
        <v>96145</v>
      </c>
      <c r="L2418" s="3">
        <f t="shared" si="902"/>
        <v>39.927325581395351</v>
      </c>
      <c r="M2418" s="3">
        <f>tarifest3grenz(A2418,$A$3,Param!$B$10,Param!$C$10,Param!$D$10,Param!$E$10,Param!$B$11,Param!$C$11,Param!$D$11,Param!$E$11)*100</f>
        <v>42</v>
      </c>
      <c r="N2418" s="3">
        <f t="shared" si="903"/>
        <v>81745</v>
      </c>
      <c r="O2418" s="3">
        <f t="shared" si="904"/>
        <v>33.947259136212629</v>
      </c>
      <c r="P2418" s="13">
        <f t="shared" si="894"/>
        <v>168560</v>
      </c>
      <c r="Q2418" s="13">
        <f t="shared" si="905"/>
        <v>0</v>
      </c>
      <c r="R2418" s="13">
        <f>tarifest3(A2418-$K$3,$A$3,Param!$B$10,Param!$C$10,Param!$D$10,Param!$E$10,Param!$B$11,Param!$C$11,Param!$D$11,Param!$E$11)</f>
        <v>87505</v>
      </c>
      <c r="S2418" s="3">
        <f t="shared" si="906"/>
        <v>36.339285714285715</v>
      </c>
      <c r="T2418" s="3">
        <f>IF(A2418&lt;$K$3,$K$2,tarifest3grenz(A2418-$K$3,$A$3,Param!$B$10,Param!$C$10,Param!$D$10,Param!$E$10,Param!$B$11,Param!$C$11,Param!$D$11,Param!$E$11))*100</f>
        <v>42</v>
      </c>
      <c r="U2418" s="3">
        <f>MAX(K2418-tarifest3($K$3,$A$3,Param!$B$10,Param!$C$10,Param!$D$10,Param!$E$10,Param!$B$11,Param!$C$11,Param!$D$11,Param!$E$11),0)</f>
        <v>90915</v>
      </c>
      <c r="V2418" s="3">
        <f t="shared" si="907"/>
        <v>37.755398671096344</v>
      </c>
      <c r="W2418" s="3">
        <f t="shared" si="908"/>
        <v>42</v>
      </c>
      <c r="X2418" s="3">
        <f>soli3grenz(K2418,$A$3,Param!$J$9,Param!$J$10,Param!$J$11)*100</f>
        <v>5.5</v>
      </c>
      <c r="Y2418" s="13">
        <f t="shared" si="895"/>
        <v>90915</v>
      </c>
      <c r="Z2418" s="3">
        <f t="shared" si="909"/>
        <v>37.755398671096344</v>
      </c>
      <c r="AA2418" s="13">
        <f t="shared" si="896"/>
        <v>42</v>
      </c>
      <c r="AB2418" s="13">
        <f t="shared" si="897"/>
        <v>-5932.9400000000023</v>
      </c>
      <c r="AC2418" s="13">
        <f t="shared" si="898"/>
        <v>-2.4638455149501652</v>
      </c>
      <c r="AD2418" s="13">
        <f t="shared" si="899"/>
        <v>-2.3099999999999952</v>
      </c>
      <c r="AE2418" s="3">
        <f t="shared" si="900"/>
        <v>0</v>
      </c>
      <c r="AF2418" s="13">
        <f t="shared" si="889"/>
        <v>5932.9400000000023</v>
      </c>
      <c r="AG2418" s="13">
        <f t="shared" si="910"/>
        <v>2.4638455149501652</v>
      </c>
      <c r="AH2418" s="13">
        <f t="shared" si="890"/>
        <v>2.4638455149501652</v>
      </c>
    </row>
    <row r="2419" spans="1:34" x14ac:dyDescent="0.2">
      <c r="A2419" s="8">
        <f t="shared" si="911"/>
        <v>240900</v>
      </c>
      <c r="B2419" s="9">
        <f t="shared" si="912"/>
        <v>240.9</v>
      </c>
      <c r="C2419" s="13">
        <f>tarifest3(A2419,$A$3,Param!$B$5,Param!$C$5,Param!$D$5,Param!$E$5,Param!$B$6,Param!$C$6,Param!$D$6,Param!$E$6)</f>
        <v>91841</v>
      </c>
      <c r="D2419" s="3">
        <f t="shared" si="901"/>
        <v>38.124117891241177</v>
      </c>
      <c r="E2419" s="3">
        <f>tarifest3grenz(A2419,$A$3,Param!$B$5,Param!$C$5,Param!$D$5,Param!$E$5,Param!$B$6,Param!$C$6,Param!$D$6,Param!$E$6)*100</f>
        <v>42</v>
      </c>
      <c r="F2419" s="13">
        <f>soli3(C2419,$A$3,Param!$J$4,Param!$J$5,Param!$J$6)</f>
        <v>5051.25</v>
      </c>
      <c r="G2419" s="3">
        <f>soli3grenz(C2419,$A$3,Param!$J$4,Param!$J$5,Param!$J$6)*100</f>
        <v>5.5</v>
      </c>
      <c r="H2419" s="13">
        <f t="shared" si="892"/>
        <v>96892.25</v>
      </c>
      <c r="I2419" s="3">
        <f t="shared" si="891"/>
        <v>40.220942299709421</v>
      </c>
      <c r="J2419" s="13">
        <f t="shared" si="893"/>
        <v>44.309999999999995</v>
      </c>
      <c r="K2419" s="13">
        <f>tarifest3(A2419,$A$3,Param!$B$10,Param!$C$10,Param!$D$10,Param!$E$10,Param!$B$11,Param!$C$11,Param!$D$11,Param!$E$11)</f>
        <v>96187</v>
      </c>
      <c r="L2419" s="3">
        <f t="shared" si="902"/>
        <v>39.928185969281863</v>
      </c>
      <c r="M2419" s="3">
        <f>tarifest3grenz(A2419,$A$3,Param!$B$10,Param!$C$10,Param!$D$10,Param!$E$10,Param!$B$11,Param!$C$11,Param!$D$11,Param!$E$11)*100</f>
        <v>42</v>
      </c>
      <c r="N2419" s="3">
        <f t="shared" si="903"/>
        <v>81787</v>
      </c>
      <c r="O2419" s="3">
        <f t="shared" si="904"/>
        <v>33.95060190950602</v>
      </c>
      <c r="P2419" s="13">
        <f t="shared" si="894"/>
        <v>168630</v>
      </c>
      <c r="Q2419" s="13">
        <f t="shared" si="905"/>
        <v>0</v>
      </c>
      <c r="R2419" s="13">
        <f>tarifest3(A2419-$K$3,$A$3,Param!$B$10,Param!$C$10,Param!$D$10,Param!$E$10,Param!$B$11,Param!$C$11,Param!$D$11,Param!$E$11)</f>
        <v>87547</v>
      </c>
      <c r="S2419" s="3">
        <f t="shared" si="906"/>
        <v>36.341635533416358</v>
      </c>
      <c r="T2419" s="3">
        <f>IF(A2419&lt;$K$3,$K$2,tarifest3grenz(A2419-$K$3,$A$3,Param!$B$10,Param!$C$10,Param!$D$10,Param!$E$10,Param!$B$11,Param!$C$11,Param!$D$11,Param!$E$11))*100</f>
        <v>42</v>
      </c>
      <c r="U2419" s="3">
        <f>MAX(K2419-tarifest3($K$3,$A$3,Param!$B$10,Param!$C$10,Param!$D$10,Param!$E$10,Param!$B$11,Param!$C$11,Param!$D$11,Param!$E$11),0)</f>
        <v>90957</v>
      </c>
      <c r="V2419" s="3">
        <f t="shared" si="907"/>
        <v>37.75716064757161</v>
      </c>
      <c r="W2419" s="3">
        <f t="shared" si="908"/>
        <v>42</v>
      </c>
      <c r="X2419" s="3">
        <f>soli3grenz(K2419,$A$3,Param!$J$9,Param!$J$10,Param!$J$11)*100</f>
        <v>5.5</v>
      </c>
      <c r="Y2419" s="13">
        <f t="shared" si="895"/>
        <v>90957</v>
      </c>
      <c r="Z2419" s="3">
        <f t="shared" si="909"/>
        <v>37.75716064757161</v>
      </c>
      <c r="AA2419" s="13">
        <f t="shared" si="896"/>
        <v>42</v>
      </c>
      <c r="AB2419" s="13">
        <f t="shared" si="897"/>
        <v>-5935.25</v>
      </c>
      <c r="AC2419" s="13">
        <f t="shared" si="898"/>
        <v>-2.4637816521378113</v>
      </c>
      <c r="AD2419" s="13">
        <f t="shared" si="899"/>
        <v>-2.3099999999999952</v>
      </c>
      <c r="AE2419" s="3">
        <f t="shared" si="900"/>
        <v>0</v>
      </c>
      <c r="AF2419" s="13">
        <f t="shared" si="889"/>
        <v>5935.25</v>
      </c>
      <c r="AG2419" s="13">
        <f t="shared" si="910"/>
        <v>2.4637816521378113</v>
      </c>
      <c r="AH2419" s="13">
        <f t="shared" si="890"/>
        <v>2.4637816521378113</v>
      </c>
    </row>
    <row r="2420" spans="1:34" x14ac:dyDescent="0.2">
      <c r="A2420" s="8">
        <f t="shared" si="911"/>
        <v>241000</v>
      </c>
      <c r="B2420" s="9">
        <f t="shared" si="912"/>
        <v>241</v>
      </c>
      <c r="C2420" s="13">
        <f>tarifest3(A2420,$A$3,Param!$B$5,Param!$C$5,Param!$D$5,Param!$E$5,Param!$B$6,Param!$C$6,Param!$D$6,Param!$E$6)</f>
        <v>91883</v>
      </c>
      <c r="D2420" s="3">
        <f t="shared" si="901"/>
        <v>38.125726141078836</v>
      </c>
      <c r="E2420" s="3">
        <f>tarifest3grenz(A2420,$A$3,Param!$B$5,Param!$C$5,Param!$D$5,Param!$E$5,Param!$B$6,Param!$C$6,Param!$D$6,Param!$E$6)*100</f>
        <v>42</v>
      </c>
      <c r="F2420" s="13">
        <f>soli3(C2420,$A$3,Param!$J$4,Param!$J$5,Param!$J$6)</f>
        <v>5053.5600000000004</v>
      </c>
      <c r="G2420" s="3">
        <f>soli3grenz(C2420,$A$3,Param!$J$4,Param!$J$5,Param!$J$6)*100</f>
        <v>5.5</v>
      </c>
      <c r="H2420" s="13">
        <f t="shared" si="892"/>
        <v>96936.56</v>
      </c>
      <c r="I2420" s="3">
        <f t="shared" si="891"/>
        <v>40.222639004149372</v>
      </c>
      <c r="J2420" s="13">
        <f t="shared" si="893"/>
        <v>44.309999999999995</v>
      </c>
      <c r="K2420" s="13">
        <f>tarifest3(A2420,$A$3,Param!$B$10,Param!$C$10,Param!$D$10,Param!$E$10,Param!$B$11,Param!$C$11,Param!$D$11,Param!$E$11)</f>
        <v>96229</v>
      </c>
      <c r="L2420" s="3">
        <f t="shared" si="902"/>
        <v>39.929045643153529</v>
      </c>
      <c r="M2420" s="3">
        <f>tarifest3grenz(A2420,$A$3,Param!$B$10,Param!$C$10,Param!$D$10,Param!$E$10,Param!$B$11,Param!$C$11,Param!$D$11,Param!$E$11)*100</f>
        <v>42</v>
      </c>
      <c r="N2420" s="3">
        <f t="shared" si="903"/>
        <v>81829</v>
      </c>
      <c r="O2420" s="3">
        <f t="shared" si="904"/>
        <v>33.953941908713695</v>
      </c>
      <c r="P2420" s="13">
        <f t="shared" si="894"/>
        <v>168700</v>
      </c>
      <c r="Q2420" s="13">
        <f t="shared" si="905"/>
        <v>0</v>
      </c>
      <c r="R2420" s="13">
        <f>tarifest3(A2420-$K$3,$A$3,Param!$B$10,Param!$C$10,Param!$D$10,Param!$E$10,Param!$B$11,Param!$C$11,Param!$D$11,Param!$E$11)</f>
        <v>87589</v>
      </c>
      <c r="S2420" s="3">
        <f t="shared" si="906"/>
        <v>36.343983402489627</v>
      </c>
      <c r="T2420" s="3">
        <f>IF(A2420&lt;$K$3,$K$2,tarifest3grenz(A2420-$K$3,$A$3,Param!$B$10,Param!$C$10,Param!$D$10,Param!$E$10,Param!$B$11,Param!$C$11,Param!$D$11,Param!$E$11))*100</f>
        <v>42</v>
      </c>
      <c r="U2420" s="3">
        <f>MAX(K2420-tarifest3($K$3,$A$3,Param!$B$10,Param!$C$10,Param!$D$10,Param!$E$10,Param!$B$11,Param!$C$11,Param!$D$11,Param!$E$11),0)</f>
        <v>90999</v>
      </c>
      <c r="V2420" s="3">
        <f t="shared" si="907"/>
        <v>37.758921161825725</v>
      </c>
      <c r="W2420" s="3">
        <f t="shared" si="908"/>
        <v>42</v>
      </c>
      <c r="X2420" s="3">
        <f>soli3grenz(K2420,$A$3,Param!$J$9,Param!$J$10,Param!$J$11)*100</f>
        <v>5.5</v>
      </c>
      <c r="Y2420" s="13">
        <f t="shared" si="895"/>
        <v>90999</v>
      </c>
      <c r="Z2420" s="3">
        <f t="shared" si="909"/>
        <v>37.758921161825725</v>
      </c>
      <c r="AA2420" s="13">
        <f t="shared" si="896"/>
        <v>42</v>
      </c>
      <c r="AB2420" s="13">
        <f t="shared" si="897"/>
        <v>-5937.5599999999977</v>
      </c>
      <c r="AC2420" s="13">
        <f t="shared" si="898"/>
        <v>-2.4637178423236463</v>
      </c>
      <c r="AD2420" s="13">
        <f t="shared" si="899"/>
        <v>-2.3099999999999952</v>
      </c>
      <c r="AE2420" s="3">
        <f t="shared" si="900"/>
        <v>0</v>
      </c>
      <c r="AF2420" s="13">
        <f t="shared" ref="AF2420:AF2483" si="913">-AB2420</f>
        <v>5937.5599999999977</v>
      </c>
      <c r="AG2420" s="13">
        <f t="shared" si="910"/>
        <v>2.4637178423236463</v>
      </c>
      <c r="AH2420" s="13">
        <f t="shared" ref="AH2420:AH2483" si="914">-AC2420</f>
        <v>2.4637178423236463</v>
      </c>
    </row>
    <row r="2421" spans="1:34" x14ac:dyDescent="0.2">
      <c r="A2421" s="8">
        <f t="shared" si="911"/>
        <v>241100</v>
      </c>
      <c r="B2421" s="9">
        <f t="shared" si="912"/>
        <v>241.1</v>
      </c>
      <c r="C2421" s="13">
        <f>tarifest3(A2421,$A$3,Param!$B$5,Param!$C$5,Param!$D$5,Param!$E$5,Param!$B$6,Param!$C$6,Param!$D$6,Param!$E$6)</f>
        <v>91925</v>
      </c>
      <c r="D2421" s="3">
        <f t="shared" si="901"/>
        <v>38.127333056822891</v>
      </c>
      <c r="E2421" s="3">
        <f>tarifest3grenz(A2421,$A$3,Param!$B$5,Param!$C$5,Param!$D$5,Param!$E$5,Param!$B$6,Param!$C$6,Param!$D$6,Param!$E$6)*100</f>
        <v>42</v>
      </c>
      <c r="F2421" s="13">
        <f>soli3(C2421,$A$3,Param!$J$4,Param!$J$5,Param!$J$6)</f>
        <v>5055.87</v>
      </c>
      <c r="G2421" s="3">
        <f>soli3grenz(C2421,$A$3,Param!$J$4,Param!$J$5,Param!$J$6)*100</f>
        <v>5.5</v>
      </c>
      <c r="H2421" s="13">
        <f t="shared" si="892"/>
        <v>96980.87</v>
      </c>
      <c r="I2421" s="3">
        <f t="shared" si="891"/>
        <v>40.22433430111986</v>
      </c>
      <c r="J2421" s="13">
        <f t="shared" si="893"/>
        <v>44.309999999999995</v>
      </c>
      <c r="K2421" s="13">
        <f>tarifest3(A2421,$A$3,Param!$B$10,Param!$C$10,Param!$D$10,Param!$E$10,Param!$B$11,Param!$C$11,Param!$D$11,Param!$E$11)</f>
        <v>96271</v>
      </c>
      <c r="L2421" s="3">
        <f t="shared" si="902"/>
        <v>39.929904603898798</v>
      </c>
      <c r="M2421" s="3">
        <f>tarifest3grenz(A2421,$A$3,Param!$B$10,Param!$C$10,Param!$D$10,Param!$E$10,Param!$B$11,Param!$C$11,Param!$D$11,Param!$E$11)*100</f>
        <v>42</v>
      </c>
      <c r="N2421" s="3">
        <f t="shared" si="903"/>
        <v>81871</v>
      </c>
      <c r="O2421" s="3">
        <f t="shared" si="904"/>
        <v>33.957279137287429</v>
      </c>
      <c r="P2421" s="13">
        <f t="shared" si="894"/>
        <v>168770</v>
      </c>
      <c r="Q2421" s="13">
        <f t="shared" si="905"/>
        <v>0</v>
      </c>
      <c r="R2421" s="13">
        <f>tarifest3(A2421-$K$3,$A$3,Param!$B$10,Param!$C$10,Param!$D$10,Param!$E$10,Param!$B$11,Param!$C$11,Param!$D$11,Param!$E$11)</f>
        <v>87631</v>
      </c>
      <c r="S2421" s="3">
        <f t="shared" si="906"/>
        <v>36.346329323931982</v>
      </c>
      <c r="T2421" s="3">
        <f>IF(A2421&lt;$K$3,$K$2,tarifest3grenz(A2421-$K$3,$A$3,Param!$B$10,Param!$C$10,Param!$D$10,Param!$E$10,Param!$B$11,Param!$C$11,Param!$D$11,Param!$E$11))*100</f>
        <v>42</v>
      </c>
      <c r="U2421" s="3">
        <f>MAX(K2421-tarifest3($K$3,$A$3,Param!$B$10,Param!$C$10,Param!$D$10,Param!$E$10,Param!$B$11,Param!$C$11,Param!$D$11,Param!$E$11),0)</f>
        <v>91041</v>
      </c>
      <c r="V2421" s="3">
        <f t="shared" si="907"/>
        <v>37.760680215678143</v>
      </c>
      <c r="W2421" s="3">
        <f t="shared" si="908"/>
        <v>42</v>
      </c>
      <c r="X2421" s="3">
        <f>soli3grenz(K2421,$A$3,Param!$J$9,Param!$J$10,Param!$J$11)*100</f>
        <v>5.5</v>
      </c>
      <c r="Y2421" s="13">
        <f t="shared" si="895"/>
        <v>91041</v>
      </c>
      <c r="Z2421" s="3">
        <f t="shared" si="909"/>
        <v>37.760680215678143</v>
      </c>
      <c r="AA2421" s="13">
        <f t="shared" si="896"/>
        <v>42</v>
      </c>
      <c r="AB2421" s="13">
        <f t="shared" si="897"/>
        <v>-5939.8699999999953</v>
      </c>
      <c r="AC2421" s="13">
        <f t="shared" si="898"/>
        <v>-2.4636540854417177</v>
      </c>
      <c r="AD2421" s="13">
        <f t="shared" si="899"/>
        <v>-2.3099999999999952</v>
      </c>
      <c r="AE2421" s="3">
        <f t="shared" si="900"/>
        <v>0</v>
      </c>
      <c r="AF2421" s="13">
        <f t="shared" si="913"/>
        <v>5939.8699999999953</v>
      </c>
      <c r="AG2421" s="13">
        <f t="shared" si="910"/>
        <v>2.4636540854417177</v>
      </c>
      <c r="AH2421" s="13">
        <f t="shared" si="914"/>
        <v>2.4636540854417177</v>
      </c>
    </row>
    <row r="2422" spans="1:34" x14ac:dyDescent="0.2">
      <c r="A2422" s="8">
        <f t="shared" si="911"/>
        <v>241200</v>
      </c>
      <c r="B2422" s="9">
        <f t="shared" si="912"/>
        <v>241.2</v>
      </c>
      <c r="C2422" s="13">
        <f>tarifest3(A2422,$A$3,Param!$B$5,Param!$C$5,Param!$D$5,Param!$E$5,Param!$B$6,Param!$C$6,Param!$D$6,Param!$E$6)</f>
        <v>91967</v>
      </c>
      <c r="D2422" s="3">
        <f t="shared" si="901"/>
        <v>38.128938640132674</v>
      </c>
      <c r="E2422" s="3">
        <f>tarifest3grenz(A2422,$A$3,Param!$B$5,Param!$C$5,Param!$D$5,Param!$E$5,Param!$B$6,Param!$C$6,Param!$D$6,Param!$E$6)*100</f>
        <v>42</v>
      </c>
      <c r="F2422" s="13">
        <f>soli3(C2422,$A$3,Param!$J$4,Param!$J$5,Param!$J$6)</f>
        <v>5058.18</v>
      </c>
      <c r="G2422" s="3">
        <f>soli3grenz(C2422,$A$3,Param!$J$4,Param!$J$5,Param!$J$6)*100</f>
        <v>5.5</v>
      </c>
      <c r="H2422" s="13">
        <f t="shared" si="892"/>
        <v>97025.18</v>
      </c>
      <c r="I2422" s="3">
        <f t="shared" si="891"/>
        <v>40.226028192371473</v>
      </c>
      <c r="J2422" s="13">
        <f t="shared" si="893"/>
        <v>44.309999999999995</v>
      </c>
      <c r="K2422" s="13">
        <f>tarifest3(A2422,$A$3,Param!$B$10,Param!$C$10,Param!$D$10,Param!$E$10,Param!$B$11,Param!$C$11,Param!$D$11,Param!$E$11)</f>
        <v>96313</v>
      </c>
      <c r="L2422" s="3">
        <f t="shared" si="902"/>
        <v>39.930762852404641</v>
      </c>
      <c r="M2422" s="3">
        <f>tarifest3grenz(A2422,$A$3,Param!$B$10,Param!$C$10,Param!$D$10,Param!$E$10,Param!$B$11,Param!$C$11,Param!$D$11,Param!$E$11)*100</f>
        <v>42</v>
      </c>
      <c r="N2422" s="3">
        <f t="shared" si="903"/>
        <v>81913</v>
      </c>
      <c r="O2422" s="3">
        <f t="shared" si="904"/>
        <v>33.960613598673298</v>
      </c>
      <c r="P2422" s="13">
        <f t="shared" si="894"/>
        <v>168840</v>
      </c>
      <c r="Q2422" s="13">
        <f t="shared" si="905"/>
        <v>0</v>
      </c>
      <c r="R2422" s="13">
        <f>tarifest3(A2422-$K$3,$A$3,Param!$B$10,Param!$C$10,Param!$D$10,Param!$E$10,Param!$B$11,Param!$C$11,Param!$D$11,Param!$E$11)</f>
        <v>87673</v>
      </c>
      <c r="S2422" s="3">
        <f t="shared" si="906"/>
        <v>36.348673300165842</v>
      </c>
      <c r="T2422" s="3">
        <f>IF(A2422&lt;$K$3,$K$2,tarifest3grenz(A2422-$K$3,$A$3,Param!$B$10,Param!$C$10,Param!$D$10,Param!$E$10,Param!$B$11,Param!$C$11,Param!$D$11,Param!$E$11))*100</f>
        <v>42</v>
      </c>
      <c r="U2422" s="3">
        <f>MAX(K2422-tarifest3($K$3,$A$3,Param!$B$10,Param!$C$10,Param!$D$10,Param!$E$10,Param!$B$11,Param!$C$11,Param!$D$11,Param!$E$11),0)</f>
        <v>91083</v>
      </c>
      <c r="V2422" s="3">
        <f t="shared" si="907"/>
        <v>37.762437810945279</v>
      </c>
      <c r="W2422" s="3">
        <f t="shared" si="908"/>
        <v>42</v>
      </c>
      <c r="X2422" s="3">
        <f>soli3grenz(K2422,$A$3,Param!$J$9,Param!$J$10,Param!$J$11)*100</f>
        <v>5.5</v>
      </c>
      <c r="Y2422" s="13">
        <f t="shared" si="895"/>
        <v>91083</v>
      </c>
      <c r="Z2422" s="3">
        <f t="shared" si="909"/>
        <v>37.762437810945279</v>
      </c>
      <c r="AA2422" s="13">
        <f t="shared" si="896"/>
        <v>42</v>
      </c>
      <c r="AB2422" s="13">
        <f t="shared" si="897"/>
        <v>-5942.179999999993</v>
      </c>
      <c r="AC2422" s="13">
        <f t="shared" si="898"/>
        <v>-2.4635903814261937</v>
      </c>
      <c r="AD2422" s="13">
        <f t="shared" si="899"/>
        <v>-2.3099999999999952</v>
      </c>
      <c r="AE2422" s="3">
        <f t="shared" si="900"/>
        <v>0</v>
      </c>
      <c r="AF2422" s="13">
        <f t="shared" si="913"/>
        <v>5942.179999999993</v>
      </c>
      <c r="AG2422" s="13">
        <f t="shared" si="910"/>
        <v>2.4635903814261937</v>
      </c>
      <c r="AH2422" s="13">
        <f t="shared" si="914"/>
        <v>2.4635903814261937</v>
      </c>
    </row>
    <row r="2423" spans="1:34" x14ac:dyDescent="0.2">
      <c r="A2423" s="8">
        <f t="shared" si="911"/>
        <v>241300</v>
      </c>
      <c r="B2423" s="9">
        <f t="shared" si="912"/>
        <v>241.3</v>
      </c>
      <c r="C2423" s="13">
        <f>tarifest3(A2423,$A$3,Param!$B$5,Param!$C$5,Param!$D$5,Param!$E$5,Param!$B$6,Param!$C$6,Param!$D$6,Param!$E$6)</f>
        <v>92009</v>
      </c>
      <c r="D2423" s="3">
        <f t="shared" si="901"/>
        <v>38.130542892664735</v>
      </c>
      <c r="E2423" s="3">
        <f>tarifest3grenz(A2423,$A$3,Param!$B$5,Param!$C$5,Param!$D$5,Param!$E$5,Param!$B$6,Param!$C$6,Param!$D$6,Param!$E$6)*100</f>
        <v>42</v>
      </c>
      <c r="F2423" s="13">
        <f>soli3(C2423,$A$3,Param!$J$4,Param!$J$5,Param!$J$6)</f>
        <v>5060.49</v>
      </c>
      <c r="G2423" s="3">
        <f>soli3grenz(C2423,$A$3,Param!$J$4,Param!$J$5,Param!$J$6)*100</f>
        <v>5.5</v>
      </c>
      <c r="H2423" s="13">
        <f t="shared" si="892"/>
        <v>97069.49</v>
      </c>
      <c r="I2423" s="3">
        <f t="shared" si="891"/>
        <v>40.227720679651888</v>
      </c>
      <c r="J2423" s="13">
        <f t="shared" si="893"/>
        <v>44.309999999999995</v>
      </c>
      <c r="K2423" s="13">
        <f>tarifest3(A2423,$A$3,Param!$B$10,Param!$C$10,Param!$D$10,Param!$E$10,Param!$B$11,Param!$C$11,Param!$D$11,Param!$E$11)</f>
        <v>96355</v>
      </c>
      <c r="L2423" s="3">
        <f t="shared" si="902"/>
        <v>39.931620389556571</v>
      </c>
      <c r="M2423" s="3">
        <f>tarifest3grenz(A2423,$A$3,Param!$B$10,Param!$C$10,Param!$D$10,Param!$E$10,Param!$B$11,Param!$C$11,Param!$D$11,Param!$E$11)*100</f>
        <v>42</v>
      </c>
      <c r="N2423" s="3">
        <f t="shared" si="903"/>
        <v>81955</v>
      </c>
      <c r="O2423" s="3">
        <f t="shared" si="904"/>
        <v>33.963945296311643</v>
      </c>
      <c r="P2423" s="13">
        <f t="shared" si="894"/>
        <v>168910</v>
      </c>
      <c r="Q2423" s="13">
        <f t="shared" si="905"/>
        <v>0</v>
      </c>
      <c r="R2423" s="13">
        <f>tarifest3(A2423-$K$3,$A$3,Param!$B$10,Param!$C$10,Param!$D$10,Param!$E$10,Param!$B$11,Param!$C$11,Param!$D$11,Param!$E$11)</f>
        <v>87715</v>
      </c>
      <c r="S2423" s="3">
        <f t="shared" si="906"/>
        <v>36.351015333609617</v>
      </c>
      <c r="T2423" s="3">
        <f>IF(A2423&lt;$K$3,$K$2,tarifest3grenz(A2423-$K$3,$A$3,Param!$B$10,Param!$C$10,Param!$D$10,Param!$E$10,Param!$B$11,Param!$C$11,Param!$D$11,Param!$E$11))*100</f>
        <v>42</v>
      </c>
      <c r="U2423" s="3">
        <f>MAX(K2423-tarifest3($K$3,$A$3,Param!$B$10,Param!$C$10,Param!$D$10,Param!$E$10,Param!$B$11,Param!$C$11,Param!$D$11,Param!$E$11),0)</f>
        <v>91125</v>
      </c>
      <c r="V2423" s="3">
        <f t="shared" si="907"/>
        <v>37.764193949440532</v>
      </c>
      <c r="W2423" s="3">
        <f t="shared" si="908"/>
        <v>42</v>
      </c>
      <c r="X2423" s="3">
        <f>soli3grenz(K2423,$A$3,Param!$J$9,Param!$J$10,Param!$J$11)*100</f>
        <v>5.5</v>
      </c>
      <c r="Y2423" s="13">
        <f t="shared" si="895"/>
        <v>91125</v>
      </c>
      <c r="Z2423" s="3">
        <f t="shared" si="909"/>
        <v>37.764193949440532</v>
      </c>
      <c r="AA2423" s="13">
        <f t="shared" si="896"/>
        <v>42</v>
      </c>
      <c r="AB2423" s="13">
        <f t="shared" si="897"/>
        <v>-5944.4900000000052</v>
      </c>
      <c r="AC2423" s="13">
        <f t="shared" si="898"/>
        <v>-2.4635267302113562</v>
      </c>
      <c r="AD2423" s="13">
        <f t="shared" si="899"/>
        <v>-2.3099999999999952</v>
      </c>
      <c r="AE2423" s="3">
        <f t="shared" si="900"/>
        <v>0</v>
      </c>
      <c r="AF2423" s="13">
        <f t="shared" si="913"/>
        <v>5944.4900000000052</v>
      </c>
      <c r="AG2423" s="13">
        <f t="shared" si="910"/>
        <v>2.4635267302113562</v>
      </c>
      <c r="AH2423" s="13">
        <f t="shared" si="914"/>
        <v>2.4635267302113562</v>
      </c>
    </row>
    <row r="2424" spans="1:34" x14ac:dyDescent="0.2">
      <c r="A2424" s="8">
        <f t="shared" si="911"/>
        <v>241400</v>
      </c>
      <c r="B2424" s="9">
        <f t="shared" si="912"/>
        <v>241.4</v>
      </c>
      <c r="C2424" s="13">
        <f>tarifest3(A2424,$A$3,Param!$B$5,Param!$C$5,Param!$D$5,Param!$E$5,Param!$B$6,Param!$C$6,Param!$D$6,Param!$E$6)</f>
        <v>92051</v>
      </c>
      <c r="D2424" s="3">
        <f t="shared" si="901"/>
        <v>38.132145816072907</v>
      </c>
      <c r="E2424" s="3">
        <f>tarifest3grenz(A2424,$A$3,Param!$B$5,Param!$C$5,Param!$D$5,Param!$E$5,Param!$B$6,Param!$C$6,Param!$D$6,Param!$E$6)*100</f>
        <v>42</v>
      </c>
      <c r="F2424" s="13">
        <f>soli3(C2424,$A$3,Param!$J$4,Param!$J$5,Param!$J$6)</f>
        <v>5062.8</v>
      </c>
      <c r="G2424" s="3">
        <f>soli3grenz(C2424,$A$3,Param!$J$4,Param!$J$5,Param!$J$6)*100</f>
        <v>5.5</v>
      </c>
      <c r="H2424" s="13">
        <f t="shared" si="892"/>
        <v>97113.8</v>
      </c>
      <c r="I2424" s="3">
        <f t="shared" si="891"/>
        <v>40.229411764705887</v>
      </c>
      <c r="J2424" s="13">
        <f t="shared" si="893"/>
        <v>44.309999999999995</v>
      </c>
      <c r="K2424" s="13">
        <f>tarifest3(A2424,$A$3,Param!$B$10,Param!$C$10,Param!$D$10,Param!$E$10,Param!$B$11,Param!$C$11,Param!$D$11,Param!$E$11)</f>
        <v>96397</v>
      </c>
      <c r="L2424" s="3">
        <f t="shared" si="902"/>
        <v>39.93247721623861</v>
      </c>
      <c r="M2424" s="3">
        <f>tarifest3grenz(A2424,$A$3,Param!$B$10,Param!$C$10,Param!$D$10,Param!$E$10,Param!$B$11,Param!$C$11,Param!$D$11,Param!$E$11)*100</f>
        <v>42</v>
      </c>
      <c r="N2424" s="3">
        <f t="shared" si="903"/>
        <v>81997</v>
      </c>
      <c r="O2424" s="3">
        <f t="shared" si="904"/>
        <v>33.96727423363712</v>
      </c>
      <c r="P2424" s="13">
        <f t="shared" si="894"/>
        <v>168980</v>
      </c>
      <c r="Q2424" s="13">
        <f t="shared" si="905"/>
        <v>0</v>
      </c>
      <c r="R2424" s="13">
        <f>tarifest3(A2424-$K$3,$A$3,Param!$B$10,Param!$C$10,Param!$D$10,Param!$E$10,Param!$B$11,Param!$C$11,Param!$D$11,Param!$E$11)</f>
        <v>87757</v>
      </c>
      <c r="S2424" s="3">
        <f t="shared" si="906"/>
        <v>36.353355426677716</v>
      </c>
      <c r="T2424" s="3">
        <f>IF(A2424&lt;$K$3,$K$2,tarifest3grenz(A2424-$K$3,$A$3,Param!$B$10,Param!$C$10,Param!$D$10,Param!$E$10,Param!$B$11,Param!$C$11,Param!$D$11,Param!$E$11))*100</f>
        <v>42</v>
      </c>
      <c r="U2424" s="3">
        <f>MAX(K2424-tarifest3($K$3,$A$3,Param!$B$10,Param!$C$10,Param!$D$10,Param!$E$10,Param!$B$11,Param!$C$11,Param!$D$11,Param!$E$11),0)</f>
        <v>91167</v>
      </c>
      <c r="V2424" s="3">
        <f t="shared" si="907"/>
        <v>37.765948632974315</v>
      </c>
      <c r="W2424" s="3">
        <f t="shared" si="908"/>
        <v>42</v>
      </c>
      <c r="X2424" s="3">
        <f>soli3grenz(K2424,$A$3,Param!$J$9,Param!$J$10,Param!$J$11)*100</f>
        <v>5.5</v>
      </c>
      <c r="Y2424" s="13">
        <f t="shared" si="895"/>
        <v>91167</v>
      </c>
      <c r="Z2424" s="3">
        <f t="shared" si="909"/>
        <v>37.765948632974315</v>
      </c>
      <c r="AA2424" s="13">
        <f t="shared" si="896"/>
        <v>42</v>
      </c>
      <c r="AB2424" s="13">
        <f t="shared" si="897"/>
        <v>-5946.8000000000029</v>
      </c>
      <c r="AC2424" s="13">
        <f t="shared" si="898"/>
        <v>-2.4634631317315723</v>
      </c>
      <c r="AD2424" s="13">
        <f t="shared" si="899"/>
        <v>-2.3099999999999952</v>
      </c>
      <c r="AE2424" s="3">
        <f t="shared" si="900"/>
        <v>0</v>
      </c>
      <c r="AF2424" s="13">
        <f t="shared" si="913"/>
        <v>5946.8000000000029</v>
      </c>
      <c r="AG2424" s="13">
        <f t="shared" si="910"/>
        <v>2.4634631317315723</v>
      </c>
      <c r="AH2424" s="13">
        <f t="shared" si="914"/>
        <v>2.4634631317315723</v>
      </c>
    </row>
    <row r="2425" spans="1:34" x14ac:dyDescent="0.2">
      <c r="A2425" s="8">
        <f t="shared" si="911"/>
        <v>241500</v>
      </c>
      <c r="B2425" s="9">
        <f t="shared" si="912"/>
        <v>241.5</v>
      </c>
      <c r="C2425" s="13">
        <f>tarifest3(A2425,$A$3,Param!$B$5,Param!$C$5,Param!$D$5,Param!$E$5,Param!$B$6,Param!$C$6,Param!$D$6,Param!$E$6)</f>
        <v>92093</v>
      </c>
      <c r="D2425" s="3">
        <f t="shared" si="901"/>
        <v>38.133747412008283</v>
      </c>
      <c r="E2425" s="3">
        <f>tarifest3grenz(A2425,$A$3,Param!$B$5,Param!$C$5,Param!$D$5,Param!$E$5,Param!$B$6,Param!$C$6,Param!$D$6,Param!$E$6)*100</f>
        <v>42</v>
      </c>
      <c r="F2425" s="13">
        <f>soli3(C2425,$A$3,Param!$J$4,Param!$J$5,Param!$J$6)</f>
        <v>5065.1099999999997</v>
      </c>
      <c r="G2425" s="3">
        <f>soli3grenz(C2425,$A$3,Param!$J$4,Param!$J$5,Param!$J$6)*100</f>
        <v>5.5</v>
      </c>
      <c r="H2425" s="13">
        <f t="shared" si="892"/>
        <v>97158.11</v>
      </c>
      <c r="I2425" s="3">
        <f t="shared" si="891"/>
        <v>40.231101449275364</v>
      </c>
      <c r="J2425" s="13">
        <f t="shared" si="893"/>
        <v>44.309999999999995</v>
      </c>
      <c r="K2425" s="13">
        <f>tarifest3(A2425,$A$3,Param!$B$10,Param!$C$10,Param!$D$10,Param!$E$10,Param!$B$11,Param!$C$11,Param!$D$11,Param!$E$11)</f>
        <v>96439</v>
      </c>
      <c r="L2425" s="3">
        <f t="shared" si="902"/>
        <v>39.93333333333333</v>
      </c>
      <c r="M2425" s="3">
        <f>tarifest3grenz(A2425,$A$3,Param!$B$10,Param!$C$10,Param!$D$10,Param!$E$10,Param!$B$11,Param!$C$11,Param!$D$11,Param!$E$11)*100</f>
        <v>42</v>
      </c>
      <c r="N2425" s="3">
        <f t="shared" si="903"/>
        <v>82039</v>
      </c>
      <c r="O2425" s="3">
        <f t="shared" si="904"/>
        <v>33.970600414078675</v>
      </c>
      <c r="P2425" s="13">
        <f t="shared" si="894"/>
        <v>169050</v>
      </c>
      <c r="Q2425" s="13">
        <f t="shared" si="905"/>
        <v>0</v>
      </c>
      <c r="R2425" s="13">
        <f>tarifest3(A2425-$K$3,$A$3,Param!$B$10,Param!$C$10,Param!$D$10,Param!$E$10,Param!$B$11,Param!$C$11,Param!$D$11,Param!$E$11)</f>
        <v>87799</v>
      </c>
      <c r="S2425" s="3">
        <f t="shared" si="906"/>
        <v>36.355693581780542</v>
      </c>
      <c r="T2425" s="3">
        <f>IF(A2425&lt;$K$3,$K$2,tarifest3grenz(A2425-$K$3,$A$3,Param!$B$10,Param!$C$10,Param!$D$10,Param!$E$10,Param!$B$11,Param!$C$11,Param!$D$11,Param!$E$11))*100</f>
        <v>42</v>
      </c>
      <c r="U2425" s="3">
        <f>MAX(K2425-tarifest3($K$3,$A$3,Param!$B$10,Param!$C$10,Param!$D$10,Param!$E$10,Param!$B$11,Param!$C$11,Param!$D$11,Param!$E$11),0)</f>
        <v>91209</v>
      </c>
      <c r="V2425" s="3">
        <f t="shared" si="907"/>
        <v>37.767701863354034</v>
      </c>
      <c r="W2425" s="3">
        <f t="shared" si="908"/>
        <v>42</v>
      </c>
      <c r="X2425" s="3">
        <f>soli3grenz(K2425,$A$3,Param!$J$9,Param!$J$10,Param!$J$11)*100</f>
        <v>5.5</v>
      </c>
      <c r="Y2425" s="13">
        <f t="shared" si="895"/>
        <v>91209</v>
      </c>
      <c r="Z2425" s="3">
        <f t="shared" si="909"/>
        <v>37.767701863354034</v>
      </c>
      <c r="AA2425" s="13">
        <f t="shared" si="896"/>
        <v>42</v>
      </c>
      <c r="AB2425" s="13">
        <f t="shared" si="897"/>
        <v>-5949.1100000000006</v>
      </c>
      <c r="AC2425" s="13">
        <f t="shared" si="898"/>
        <v>-2.46339958592133</v>
      </c>
      <c r="AD2425" s="13">
        <f t="shared" si="899"/>
        <v>-2.3099999999999952</v>
      </c>
      <c r="AE2425" s="3">
        <f t="shared" si="900"/>
        <v>0</v>
      </c>
      <c r="AF2425" s="13">
        <f t="shared" si="913"/>
        <v>5949.1100000000006</v>
      </c>
      <c r="AG2425" s="13">
        <f t="shared" si="910"/>
        <v>2.46339958592133</v>
      </c>
      <c r="AH2425" s="13">
        <f t="shared" si="914"/>
        <v>2.46339958592133</v>
      </c>
    </row>
    <row r="2426" spans="1:34" x14ac:dyDescent="0.2">
      <c r="A2426" s="8">
        <f t="shared" si="911"/>
        <v>241600</v>
      </c>
      <c r="B2426" s="9">
        <f t="shared" si="912"/>
        <v>241.6</v>
      </c>
      <c r="C2426" s="13">
        <f>tarifest3(A2426,$A$3,Param!$B$5,Param!$C$5,Param!$D$5,Param!$E$5,Param!$B$6,Param!$C$6,Param!$D$6,Param!$E$6)</f>
        <v>92135</v>
      </c>
      <c r="D2426" s="3">
        <f t="shared" si="901"/>
        <v>38.135347682119203</v>
      </c>
      <c r="E2426" s="3">
        <f>tarifest3grenz(A2426,$A$3,Param!$B$5,Param!$C$5,Param!$D$5,Param!$E$5,Param!$B$6,Param!$C$6,Param!$D$6,Param!$E$6)*100</f>
        <v>42</v>
      </c>
      <c r="F2426" s="13">
        <f>soli3(C2426,$A$3,Param!$J$4,Param!$J$5,Param!$J$6)</f>
        <v>5067.42</v>
      </c>
      <c r="G2426" s="3">
        <f>soli3grenz(C2426,$A$3,Param!$J$4,Param!$J$5,Param!$J$6)*100</f>
        <v>5.5</v>
      </c>
      <c r="H2426" s="13">
        <f t="shared" si="892"/>
        <v>97202.42</v>
      </c>
      <c r="I2426" s="3">
        <f t="shared" si="891"/>
        <v>40.232789735099338</v>
      </c>
      <c r="J2426" s="13">
        <f t="shared" si="893"/>
        <v>44.309999999999995</v>
      </c>
      <c r="K2426" s="13">
        <f>tarifest3(A2426,$A$3,Param!$B$10,Param!$C$10,Param!$D$10,Param!$E$10,Param!$B$11,Param!$C$11,Param!$D$11,Param!$E$11)</f>
        <v>96481</v>
      </c>
      <c r="L2426" s="3">
        <f t="shared" si="902"/>
        <v>39.934188741721854</v>
      </c>
      <c r="M2426" s="3">
        <f>tarifest3grenz(A2426,$A$3,Param!$B$10,Param!$C$10,Param!$D$10,Param!$E$10,Param!$B$11,Param!$C$11,Param!$D$11,Param!$E$11)*100</f>
        <v>42</v>
      </c>
      <c r="N2426" s="3">
        <f t="shared" si="903"/>
        <v>82081</v>
      </c>
      <c r="O2426" s="3">
        <f t="shared" si="904"/>
        <v>33.973923841059602</v>
      </c>
      <c r="P2426" s="13">
        <f t="shared" si="894"/>
        <v>169120</v>
      </c>
      <c r="Q2426" s="13">
        <f t="shared" si="905"/>
        <v>0</v>
      </c>
      <c r="R2426" s="13">
        <f>tarifest3(A2426-$K$3,$A$3,Param!$B$10,Param!$C$10,Param!$D$10,Param!$E$10,Param!$B$11,Param!$C$11,Param!$D$11,Param!$E$11)</f>
        <v>87841</v>
      </c>
      <c r="S2426" s="3">
        <f t="shared" si="906"/>
        <v>36.358029801324506</v>
      </c>
      <c r="T2426" s="3">
        <f>IF(A2426&lt;$K$3,$K$2,tarifest3grenz(A2426-$K$3,$A$3,Param!$B$10,Param!$C$10,Param!$D$10,Param!$E$10,Param!$B$11,Param!$C$11,Param!$D$11,Param!$E$11))*100</f>
        <v>42</v>
      </c>
      <c r="U2426" s="3">
        <f>MAX(K2426-tarifest3($K$3,$A$3,Param!$B$10,Param!$C$10,Param!$D$10,Param!$E$10,Param!$B$11,Param!$C$11,Param!$D$11,Param!$E$11),0)</f>
        <v>91251</v>
      </c>
      <c r="V2426" s="3">
        <f t="shared" si="907"/>
        <v>37.769453642384107</v>
      </c>
      <c r="W2426" s="3">
        <f t="shared" si="908"/>
        <v>42</v>
      </c>
      <c r="X2426" s="3">
        <f>soli3grenz(K2426,$A$3,Param!$J$9,Param!$J$10,Param!$J$11)*100</f>
        <v>5.5</v>
      </c>
      <c r="Y2426" s="13">
        <f t="shared" si="895"/>
        <v>91251</v>
      </c>
      <c r="Z2426" s="3">
        <f t="shared" si="909"/>
        <v>37.769453642384107</v>
      </c>
      <c r="AA2426" s="13">
        <f t="shared" si="896"/>
        <v>42</v>
      </c>
      <c r="AB2426" s="13">
        <f t="shared" si="897"/>
        <v>-5951.4199999999983</v>
      </c>
      <c r="AC2426" s="13">
        <f t="shared" si="898"/>
        <v>-2.463336092715231</v>
      </c>
      <c r="AD2426" s="13">
        <f t="shared" si="899"/>
        <v>-2.3099999999999952</v>
      </c>
      <c r="AE2426" s="3">
        <f t="shared" si="900"/>
        <v>0</v>
      </c>
      <c r="AF2426" s="13">
        <f t="shared" si="913"/>
        <v>5951.4199999999983</v>
      </c>
      <c r="AG2426" s="13">
        <f t="shared" si="910"/>
        <v>2.463336092715231</v>
      </c>
      <c r="AH2426" s="13">
        <f t="shared" si="914"/>
        <v>2.463336092715231</v>
      </c>
    </row>
    <row r="2427" spans="1:34" x14ac:dyDescent="0.2">
      <c r="A2427" s="8">
        <f t="shared" si="911"/>
        <v>241700</v>
      </c>
      <c r="B2427" s="9">
        <f t="shared" si="912"/>
        <v>241.7</v>
      </c>
      <c r="C2427" s="13">
        <f>tarifest3(A2427,$A$3,Param!$B$5,Param!$C$5,Param!$D$5,Param!$E$5,Param!$B$6,Param!$C$6,Param!$D$6,Param!$E$6)</f>
        <v>92177</v>
      </c>
      <c r="D2427" s="3">
        <f t="shared" si="901"/>
        <v>38.136946628051305</v>
      </c>
      <c r="E2427" s="3">
        <f>tarifest3grenz(A2427,$A$3,Param!$B$5,Param!$C$5,Param!$D$5,Param!$E$5,Param!$B$6,Param!$C$6,Param!$D$6,Param!$E$6)*100</f>
        <v>42</v>
      </c>
      <c r="F2427" s="13">
        <f>soli3(C2427,$A$3,Param!$J$4,Param!$J$5,Param!$J$6)</f>
        <v>5069.7299999999996</v>
      </c>
      <c r="G2427" s="3">
        <f>soli3grenz(C2427,$A$3,Param!$J$4,Param!$J$5,Param!$J$6)*100</f>
        <v>5.5</v>
      </c>
      <c r="H2427" s="13">
        <f t="shared" si="892"/>
        <v>97246.73</v>
      </c>
      <c r="I2427" s="3">
        <f t="shared" si="891"/>
        <v>40.234476623913942</v>
      </c>
      <c r="J2427" s="13">
        <f t="shared" si="893"/>
        <v>44.309999999999995</v>
      </c>
      <c r="K2427" s="13">
        <f>tarifest3(A2427,$A$3,Param!$B$10,Param!$C$10,Param!$D$10,Param!$E$10,Param!$B$11,Param!$C$11,Param!$D$11,Param!$E$11)</f>
        <v>96523</v>
      </c>
      <c r="L2427" s="3">
        <f t="shared" si="902"/>
        <v>39.935043442283828</v>
      </c>
      <c r="M2427" s="3">
        <f>tarifest3grenz(A2427,$A$3,Param!$B$10,Param!$C$10,Param!$D$10,Param!$E$10,Param!$B$11,Param!$C$11,Param!$D$11,Param!$E$11)*100</f>
        <v>42</v>
      </c>
      <c r="N2427" s="3">
        <f t="shared" si="903"/>
        <v>82123</v>
      </c>
      <c r="O2427" s="3">
        <f t="shared" si="904"/>
        <v>33.977244517997519</v>
      </c>
      <c r="P2427" s="13">
        <f t="shared" si="894"/>
        <v>169190</v>
      </c>
      <c r="Q2427" s="13">
        <f t="shared" si="905"/>
        <v>0</v>
      </c>
      <c r="R2427" s="13">
        <f>tarifest3(A2427-$K$3,$A$3,Param!$B$10,Param!$C$10,Param!$D$10,Param!$E$10,Param!$B$11,Param!$C$11,Param!$D$11,Param!$E$11)</f>
        <v>87883</v>
      </c>
      <c r="S2427" s="3">
        <f t="shared" si="906"/>
        <v>36.360364087712036</v>
      </c>
      <c r="T2427" s="3">
        <f>IF(A2427&lt;$K$3,$K$2,tarifest3grenz(A2427-$K$3,$A$3,Param!$B$10,Param!$C$10,Param!$D$10,Param!$E$10,Param!$B$11,Param!$C$11,Param!$D$11,Param!$E$11))*100</f>
        <v>42</v>
      </c>
      <c r="U2427" s="3">
        <f>MAX(K2427-tarifest3($K$3,$A$3,Param!$B$10,Param!$C$10,Param!$D$10,Param!$E$10,Param!$B$11,Param!$C$11,Param!$D$11,Param!$E$11),0)</f>
        <v>91293</v>
      </c>
      <c r="V2427" s="3">
        <f t="shared" si="907"/>
        <v>37.771203971865951</v>
      </c>
      <c r="W2427" s="3">
        <f t="shared" si="908"/>
        <v>42</v>
      </c>
      <c r="X2427" s="3">
        <f>soli3grenz(K2427,$A$3,Param!$J$9,Param!$J$10,Param!$J$11)*100</f>
        <v>5.5</v>
      </c>
      <c r="Y2427" s="13">
        <f t="shared" si="895"/>
        <v>91293</v>
      </c>
      <c r="Z2427" s="3">
        <f t="shared" si="909"/>
        <v>37.771203971865951</v>
      </c>
      <c r="AA2427" s="13">
        <f t="shared" si="896"/>
        <v>42</v>
      </c>
      <c r="AB2427" s="13">
        <f t="shared" si="897"/>
        <v>-5953.7299999999959</v>
      </c>
      <c r="AC2427" s="13">
        <f t="shared" si="898"/>
        <v>-2.4632726520479906</v>
      </c>
      <c r="AD2427" s="13">
        <f t="shared" si="899"/>
        <v>-2.3099999999999952</v>
      </c>
      <c r="AE2427" s="3">
        <f t="shared" si="900"/>
        <v>0</v>
      </c>
      <c r="AF2427" s="13">
        <f t="shared" si="913"/>
        <v>5953.7299999999959</v>
      </c>
      <c r="AG2427" s="13">
        <f t="shared" si="910"/>
        <v>2.4632726520479906</v>
      </c>
      <c r="AH2427" s="13">
        <f t="shared" si="914"/>
        <v>2.4632726520479906</v>
      </c>
    </row>
    <row r="2428" spans="1:34" x14ac:dyDescent="0.2">
      <c r="A2428" s="8">
        <f t="shared" si="911"/>
        <v>241800</v>
      </c>
      <c r="B2428" s="9">
        <f t="shared" si="912"/>
        <v>241.8</v>
      </c>
      <c r="C2428" s="13">
        <f>tarifest3(A2428,$A$3,Param!$B$5,Param!$C$5,Param!$D$5,Param!$E$5,Param!$B$6,Param!$C$6,Param!$D$6,Param!$E$6)</f>
        <v>92219</v>
      </c>
      <c r="D2428" s="3">
        <f t="shared" si="901"/>
        <v>38.138544251447478</v>
      </c>
      <c r="E2428" s="3">
        <f>tarifest3grenz(A2428,$A$3,Param!$B$5,Param!$C$5,Param!$D$5,Param!$E$5,Param!$B$6,Param!$C$6,Param!$D$6,Param!$E$6)*100</f>
        <v>42</v>
      </c>
      <c r="F2428" s="13">
        <f>soli3(C2428,$A$3,Param!$J$4,Param!$J$5,Param!$J$6)</f>
        <v>5072.04</v>
      </c>
      <c r="G2428" s="3">
        <f>soli3grenz(C2428,$A$3,Param!$J$4,Param!$J$5,Param!$J$6)*100</f>
        <v>5.5</v>
      </c>
      <c r="H2428" s="13">
        <f t="shared" si="892"/>
        <v>97291.04</v>
      </c>
      <c r="I2428" s="3">
        <f t="shared" si="891"/>
        <v>40.236162117452437</v>
      </c>
      <c r="J2428" s="13">
        <f t="shared" si="893"/>
        <v>44.309999999999995</v>
      </c>
      <c r="K2428" s="13">
        <f>tarifest3(A2428,$A$3,Param!$B$10,Param!$C$10,Param!$D$10,Param!$E$10,Param!$B$11,Param!$C$11,Param!$D$11,Param!$E$11)</f>
        <v>96565</v>
      </c>
      <c r="L2428" s="3">
        <f t="shared" si="902"/>
        <v>39.935897435897438</v>
      </c>
      <c r="M2428" s="3">
        <f>tarifest3grenz(A2428,$A$3,Param!$B$10,Param!$C$10,Param!$D$10,Param!$E$10,Param!$B$11,Param!$C$11,Param!$D$11,Param!$E$11)*100</f>
        <v>42</v>
      </c>
      <c r="N2428" s="3">
        <f t="shared" si="903"/>
        <v>82165</v>
      </c>
      <c r="O2428" s="3">
        <f t="shared" si="904"/>
        <v>33.980562448304383</v>
      </c>
      <c r="P2428" s="13">
        <f t="shared" si="894"/>
        <v>169260</v>
      </c>
      <c r="Q2428" s="13">
        <f t="shared" si="905"/>
        <v>0</v>
      </c>
      <c r="R2428" s="13">
        <f>tarifest3(A2428-$K$3,$A$3,Param!$B$10,Param!$C$10,Param!$D$10,Param!$E$10,Param!$B$11,Param!$C$11,Param!$D$11,Param!$E$11)</f>
        <v>87925</v>
      </c>
      <c r="S2428" s="3">
        <f t="shared" si="906"/>
        <v>36.362696443341605</v>
      </c>
      <c r="T2428" s="3">
        <f>IF(A2428&lt;$K$3,$K$2,tarifest3grenz(A2428-$K$3,$A$3,Param!$B$10,Param!$C$10,Param!$D$10,Param!$E$10,Param!$B$11,Param!$C$11,Param!$D$11,Param!$E$11))*100</f>
        <v>42</v>
      </c>
      <c r="U2428" s="3">
        <f>MAX(K2428-tarifest3($K$3,$A$3,Param!$B$10,Param!$C$10,Param!$D$10,Param!$E$10,Param!$B$11,Param!$C$11,Param!$D$11,Param!$E$11),0)</f>
        <v>91335</v>
      </c>
      <c r="V2428" s="3">
        <f t="shared" si="907"/>
        <v>37.772952853598014</v>
      </c>
      <c r="W2428" s="3">
        <f t="shared" si="908"/>
        <v>42</v>
      </c>
      <c r="X2428" s="3">
        <f>soli3grenz(K2428,$A$3,Param!$J$9,Param!$J$10,Param!$J$11)*100</f>
        <v>5.5</v>
      </c>
      <c r="Y2428" s="13">
        <f t="shared" si="895"/>
        <v>91335</v>
      </c>
      <c r="Z2428" s="3">
        <f t="shared" si="909"/>
        <v>37.772952853598014</v>
      </c>
      <c r="AA2428" s="13">
        <f t="shared" si="896"/>
        <v>42</v>
      </c>
      <c r="AB2428" s="13">
        <f t="shared" si="897"/>
        <v>-5956.0399999999936</v>
      </c>
      <c r="AC2428" s="13">
        <f t="shared" si="898"/>
        <v>-2.4632092638544236</v>
      </c>
      <c r="AD2428" s="13">
        <f t="shared" si="899"/>
        <v>-2.3099999999999952</v>
      </c>
      <c r="AE2428" s="3">
        <f t="shared" si="900"/>
        <v>0</v>
      </c>
      <c r="AF2428" s="13">
        <f t="shared" si="913"/>
        <v>5956.0399999999936</v>
      </c>
      <c r="AG2428" s="13">
        <f t="shared" si="910"/>
        <v>2.4632092638544236</v>
      </c>
      <c r="AH2428" s="13">
        <f t="shared" si="914"/>
        <v>2.4632092638544236</v>
      </c>
    </row>
    <row r="2429" spans="1:34" x14ac:dyDescent="0.2">
      <c r="A2429" s="8">
        <f t="shared" si="911"/>
        <v>241900</v>
      </c>
      <c r="B2429" s="9">
        <f t="shared" si="912"/>
        <v>241.9</v>
      </c>
      <c r="C2429" s="13">
        <f>tarifest3(A2429,$A$3,Param!$B$5,Param!$C$5,Param!$D$5,Param!$E$5,Param!$B$6,Param!$C$6,Param!$D$6,Param!$E$6)</f>
        <v>92261</v>
      </c>
      <c r="D2429" s="3">
        <f t="shared" si="901"/>
        <v>38.140140553947909</v>
      </c>
      <c r="E2429" s="3">
        <f>tarifest3grenz(A2429,$A$3,Param!$B$5,Param!$C$5,Param!$D$5,Param!$E$5,Param!$B$6,Param!$C$6,Param!$D$6,Param!$E$6)*100</f>
        <v>42</v>
      </c>
      <c r="F2429" s="13">
        <f>soli3(C2429,$A$3,Param!$J$4,Param!$J$5,Param!$J$6)</f>
        <v>5074.3500000000004</v>
      </c>
      <c r="G2429" s="3">
        <f>soli3grenz(C2429,$A$3,Param!$J$4,Param!$J$5,Param!$J$6)*100</f>
        <v>5.5</v>
      </c>
      <c r="H2429" s="13">
        <f t="shared" si="892"/>
        <v>97335.35</v>
      </c>
      <c r="I2429" s="3">
        <f t="shared" ref="I2429:I2492" si="915">IF($A2429=0,0,H2429/$A2429*100)</f>
        <v>40.237846217445231</v>
      </c>
      <c r="J2429" s="13">
        <f t="shared" si="893"/>
        <v>44.309999999999995</v>
      </c>
      <c r="K2429" s="13">
        <f>tarifest3(A2429,$A$3,Param!$B$10,Param!$C$10,Param!$D$10,Param!$E$10,Param!$B$11,Param!$C$11,Param!$D$11,Param!$E$11)</f>
        <v>96607</v>
      </c>
      <c r="L2429" s="3">
        <f t="shared" si="902"/>
        <v>39.936750723439438</v>
      </c>
      <c r="M2429" s="3">
        <f>tarifest3grenz(A2429,$A$3,Param!$B$10,Param!$C$10,Param!$D$10,Param!$E$10,Param!$B$11,Param!$C$11,Param!$D$11,Param!$E$11)*100</f>
        <v>42</v>
      </c>
      <c r="N2429" s="3">
        <f t="shared" si="903"/>
        <v>82207</v>
      </c>
      <c r="O2429" s="3">
        <f t="shared" si="904"/>
        <v>33.98387763538652</v>
      </c>
      <c r="P2429" s="13">
        <f t="shared" si="894"/>
        <v>169330</v>
      </c>
      <c r="Q2429" s="13">
        <f t="shared" si="905"/>
        <v>0</v>
      </c>
      <c r="R2429" s="13">
        <f>tarifest3(A2429-$K$3,$A$3,Param!$B$10,Param!$C$10,Param!$D$10,Param!$E$10,Param!$B$11,Param!$C$11,Param!$D$11,Param!$E$11)</f>
        <v>87967</v>
      </c>
      <c r="S2429" s="3">
        <f t="shared" si="906"/>
        <v>36.365026870607693</v>
      </c>
      <c r="T2429" s="3">
        <f>IF(A2429&lt;$K$3,$K$2,tarifest3grenz(A2429-$K$3,$A$3,Param!$B$10,Param!$C$10,Param!$D$10,Param!$E$10,Param!$B$11,Param!$C$11,Param!$D$11,Param!$E$11))*100</f>
        <v>42</v>
      </c>
      <c r="U2429" s="3">
        <f>MAX(K2429-tarifest3($K$3,$A$3,Param!$B$10,Param!$C$10,Param!$D$10,Param!$E$10,Param!$B$11,Param!$C$11,Param!$D$11,Param!$E$11),0)</f>
        <v>91377</v>
      </c>
      <c r="V2429" s="3">
        <f t="shared" si="907"/>
        <v>37.774700289375772</v>
      </c>
      <c r="W2429" s="3">
        <f t="shared" si="908"/>
        <v>42</v>
      </c>
      <c r="X2429" s="3">
        <f>soli3grenz(K2429,$A$3,Param!$J$9,Param!$J$10,Param!$J$11)*100</f>
        <v>5.5</v>
      </c>
      <c r="Y2429" s="13">
        <f t="shared" si="895"/>
        <v>91377</v>
      </c>
      <c r="Z2429" s="3">
        <f t="shared" si="909"/>
        <v>37.774700289375772</v>
      </c>
      <c r="AA2429" s="13">
        <f t="shared" si="896"/>
        <v>42</v>
      </c>
      <c r="AB2429" s="13">
        <f t="shared" si="897"/>
        <v>-5958.3500000000058</v>
      </c>
      <c r="AC2429" s="13">
        <f t="shared" si="898"/>
        <v>-2.4631459280694585</v>
      </c>
      <c r="AD2429" s="13">
        <f t="shared" si="899"/>
        <v>-2.3099999999999952</v>
      </c>
      <c r="AE2429" s="3">
        <f t="shared" si="900"/>
        <v>0</v>
      </c>
      <c r="AF2429" s="13">
        <f t="shared" si="913"/>
        <v>5958.3500000000058</v>
      </c>
      <c r="AG2429" s="13">
        <f t="shared" si="910"/>
        <v>2.4631459280694585</v>
      </c>
      <c r="AH2429" s="13">
        <f t="shared" si="914"/>
        <v>2.4631459280694585</v>
      </c>
    </row>
    <row r="2430" spans="1:34" x14ac:dyDescent="0.2">
      <c r="A2430" s="8">
        <f t="shared" si="911"/>
        <v>242000</v>
      </c>
      <c r="B2430" s="9">
        <f t="shared" si="912"/>
        <v>242</v>
      </c>
      <c r="C2430" s="13">
        <f>tarifest3(A2430,$A$3,Param!$B$5,Param!$C$5,Param!$D$5,Param!$E$5,Param!$B$6,Param!$C$6,Param!$D$6,Param!$E$6)</f>
        <v>92303</v>
      </c>
      <c r="D2430" s="3">
        <f t="shared" si="901"/>
        <v>38.14173553719008</v>
      </c>
      <c r="E2430" s="3">
        <f>tarifest3grenz(A2430,$A$3,Param!$B$5,Param!$C$5,Param!$D$5,Param!$E$5,Param!$B$6,Param!$C$6,Param!$D$6,Param!$E$6)*100</f>
        <v>42</v>
      </c>
      <c r="F2430" s="13">
        <f>soli3(C2430,$A$3,Param!$J$4,Param!$J$5,Param!$J$6)</f>
        <v>5076.66</v>
      </c>
      <c r="G2430" s="3">
        <f>soli3grenz(C2430,$A$3,Param!$J$4,Param!$J$5,Param!$J$6)*100</f>
        <v>5.5</v>
      </c>
      <c r="H2430" s="13">
        <f t="shared" si="892"/>
        <v>97379.66</v>
      </c>
      <c r="I2430" s="3">
        <f t="shared" si="915"/>
        <v>40.239528925619837</v>
      </c>
      <c r="J2430" s="13">
        <f t="shared" si="893"/>
        <v>44.309999999999995</v>
      </c>
      <c r="K2430" s="13">
        <f>tarifest3(A2430,$A$3,Param!$B$10,Param!$C$10,Param!$D$10,Param!$E$10,Param!$B$11,Param!$C$11,Param!$D$11,Param!$E$11)</f>
        <v>96649</v>
      </c>
      <c r="L2430" s="3">
        <f t="shared" si="902"/>
        <v>39.937603305785125</v>
      </c>
      <c r="M2430" s="3">
        <f>tarifest3grenz(A2430,$A$3,Param!$B$10,Param!$C$10,Param!$D$10,Param!$E$10,Param!$B$11,Param!$C$11,Param!$D$11,Param!$E$11)*100</f>
        <v>42</v>
      </c>
      <c r="N2430" s="3">
        <f t="shared" si="903"/>
        <v>82249</v>
      </c>
      <c r="O2430" s="3">
        <f t="shared" si="904"/>
        <v>33.987190082644631</v>
      </c>
      <c r="P2430" s="13">
        <f t="shared" si="894"/>
        <v>169400</v>
      </c>
      <c r="Q2430" s="13">
        <f t="shared" si="905"/>
        <v>0</v>
      </c>
      <c r="R2430" s="13">
        <f>tarifest3(A2430-$K$3,$A$3,Param!$B$10,Param!$C$10,Param!$D$10,Param!$E$10,Param!$B$11,Param!$C$11,Param!$D$11,Param!$E$11)</f>
        <v>88009</v>
      </c>
      <c r="S2430" s="3">
        <f t="shared" si="906"/>
        <v>36.367355371900828</v>
      </c>
      <c r="T2430" s="3">
        <f>IF(A2430&lt;$K$3,$K$2,tarifest3grenz(A2430-$K$3,$A$3,Param!$B$10,Param!$C$10,Param!$D$10,Param!$E$10,Param!$B$11,Param!$C$11,Param!$D$11,Param!$E$11))*100</f>
        <v>42</v>
      </c>
      <c r="U2430" s="3">
        <f>MAX(K2430-tarifest3($K$3,$A$3,Param!$B$10,Param!$C$10,Param!$D$10,Param!$E$10,Param!$B$11,Param!$C$11,Param!$D$11,Param!$E$11),0)</f>
        <v>91419</v>
      </c>
      <c r="V2430" s="3">
        <f t="shared" si="907"/>
        <v>37.776446280991735</v>
      </c>
      <c r="W2430" s="3">
        <f t="shared" si="908"/>
        <v>42</v>
      </c>
      <c r="X2430" s="3">
        <f>soli3grenz(K2430,$A$3,Param!$J$9,Param!$J$10,Param!$J$11)*100</f>
        <v>5.5</v>
      </c>
      <c r="Y2430" s="13">
        <f t="shared" si="895"/>
        <v>91419</v>
      </c>
      <c r="Z2430" s="3">
        <f t="shared" si="909"/>
        <v>37.776446280991735</v>
      </c>
      <c r="AA2430" s="13">
        <f t="shared" si="896"/>
        <v>42</v>
      </c>
      <c r="AB2430" s="13">
        <f t="shared" si="897"/>
        <v>-5960.6600000000035</v>
      </c>
      <c r="AC2430" s="13">
        <f t="shared" si="898"/>
        <v>-2.463082644628102</v>
      </c>
      <c r="AD2430" s="13">
        <f t="shared" si="899"/>
        <v>-2.3099999999999952</v>
      </c>
      <c r="AE2430" s="3">
        <f t="shared" si="900"/>
        <v>0</v>
      </c>
      <c r="AF2430" s="13">
        <f t="shared" si="913"/>
        <v>5960.6600000000035</v>
      </c>
      <c r="AG2430" s="13">
        <f t="shared" si="910"/>
        <v>2.463082644628102</v>
      </c>
      <c r="AH2430" s="13">
        <f t="shared" si="914"/>
        <v>2.463082644628102</v>
      </c>
    </row>
    <row r="2431" spans="1:34" x14ac:dyDescent="0.2">
      <c r="A2431" s="8">
        <f t="shared" si="911"/>
        <v>242100</v>
      </c>
      <c r="B2431" s="9">
        <f t="shared" si="912"/>
        <v>242.1</v>
      </c>
      <c r="C2431" s="13">
        <f>tarifest3(A2431,$A$3,Param!$B$5,Param!$C$5,Param!$D$5,Param!$E$5,Param!$B$6,Param!$C$6,Param!$D$6,Param!$E$6)</f>
        <v>92345</v>
      </c>
      <c r="D2431" s="3">
        <f t="shared" si="901"/>
        <v>38.143329202808758</v>
      </c>
      <c r="E2431" s="3">
        <f>tarifest3grenz(A2431,$A$3,Param!$B$5,Param!$C$5,Param!$D$5,Param!$E$5,Param!$B$6,Param!$C$6,Param!$D$6,Param!$E$6)*100</f>
        <v>42</v>
      </c>
      <c r="F2431" s="13">
        <f>soli3(C2431,$A$3,Param!$J$4,Param!$J$5,Param!$J$6)</f>
        <v>5078.97</v>
      </c>
      <c r="G2431" s="3">
        <f>soli3grenz(C2431,$A$3,Param!$J$4,Param!$J$5,Param!$J$6)*100</f>
        <v>5.5</v>
      </c>
      <c r="H2431" s="13">
        <f t="shared" si="892"/>
        <v>97423.97</v>
      </c>
      <c r="I2431" s="3">
        <f t="shared" si="915"/>
        <v>40.241210243700948</v>
      </c>
      <c r="J2431" s="13">
        <f t="shared" si="893"/>
        <v>44.309999999999995</v>
      </c>
      <c r="K2431" s="13">
        <f>tarifest3(A2431,$A$3,Param!$B$10,Param!$C$10,Param!$D$10,Param!$E$10,Param!$B$11,Param!$C$11,Param!$D$11,Param!$E$11)</f>
        <v>96691</v>
      </c>
      <c r="L2431" s="3">
        <f t="shared" si="902"/>
        <v>39.938455183808344</v>
      </c>
      <c r="M2431" s="3">
        <f>tarifest3grenz(A2431,$A$3,Param!$B$10,Param!$C$10,Param!$D$10,Param!$E$10,Param!$B$11,Param!$C$11,Param!$D$11,Param!$E$11)*100</f>
        <v>42</v>
      </c>
      <c r="N2431" s="3">
        <f t="shared" si="903"/>
        <v>82291</v>
      </c>
      <c r="O2431" s="3">
        <f t="shared" si="904"/>
        <v>33.990499793473774</v>
      </c>
      <c r="P2431" s="13">
        <f t="shared" si="894"/>
        <v>169470</v>
      </c>
      <c r="Q2431" s="13">
        <f t="shared" si="905"/>
        <v>0</v>
      </c>
      <c r="R2431" s="13">
        <f>tarifest3(A2431-$K$3,$A$3,Param!$B$10,Param!$C$10,Param!$D$10,Param!$E$10,Param!$B$11,Param!$C$11,Param!$D$11,Param!$E$11)</f>
        <v>88051</v>
      </c>
      <c r="S2431" s="3">
        <f t="shared" si="906"/>
        <v>36.369681949607603</v>
      </c>
      <c r="T2431" s="3">
        <f>IF(A2431&lt;$K$3,$K$2,tarifest3grenz(A2431-$K$3,$A$3,Param!$B$10,Param!$C$10,Param!$D$10,Param!$E$10,Param!$B$11,Param!$C$11,Param!$D$11,Param!$E$11))*100</f>
        <v>42</v>
      </c>
      <c r="U2431" s="3">
        <f>MAX(K2431-tarifest3($K$3,$A$3,Param!$B$10,Param!$C$10,Param!$D$10,Param!$E$10,Param!$B$11,Param!$C$11,Param!$D$11,Param!$E$11),0)</f>
        <v>91461</v>
      </c>
      <c r="V2431" s="3">
        <f t="shared" si="907"/>
        <v>37.778190830235445</v>
      </c>
      <c r="W2431" s="3">
        <f t="shared" si="908"/>
        <v>42</v>
      </c>
      <c r="X2431" s="3">
        <f>soli3grenz(K2431,$A$3,Param!$J$9,Param!$J$10,Param!$J$11)*100</f>
        <v>5.5</v>
      </c>
      <c r="Y2431" s="13">
        <f t="shared" si="895"/>
        <v>91461</v>
      </c>
      <c r="Z2431" s="3">
        <f t="shared" si="909"/>
        <v>37.778190830235445</v>
      </c>
      <c r="AA2431" s="13">
        <f t="shared" si="896"/>
        <v>42</v>
      </c>
      <c r="AB2431" s="13">
        <f t="shared" si="897"/>
        <v>-5962.9700000000012</v>
      </c>
      <c r="AC2431" s="13">
        <f t="shared" si="898"/>
        <v>-2.4630194134655028</v>
      </c>
      <c r="AD2431" s="13">
        <f t="shared" si="899"/>
        <v>-2.3099999999999952</v>
      </c>
      <c r="AE2431" s="3">
        <f t="shared" si="900"/>
        <v>0</v>
      </c>
      <c r="AF2431" s="13">
        <f t="shared" si="913"/>
        <v>5962.9700000000012</v>
      </c>
      <c r="AG2431" s="13">
        <f t="shared" si="910"/>
        <v>2.4630194134655028</v>
      </c>
      <c r="AH2431" s="13">
        <f t="shared" si="914"/>
        <v>2.4630194134655028</v>
      </c>
    </row>
    <row r="2432" spans="1:34" x14ac:dyDescent="0.2">
      <c r="A2432" s="8">
        <f t="shared" si="911"/>
        <v>242200</v>
      </c>
      <c r="B2432" s="9">
        <f t="shared" si="912"/>
        <v>242.2</v>
      </c>
      <c r="C2432" s="13">
        <f>tarifest3(A2432,$A$3,Param!$B$5,Param!$C$5,Param!$D$5,Param!$E$5,Param!$B$6,Param!$C$6,Param!$D$6,Param!$E$6)</f>
        <v>92387</v>
      </c>
      <c r="D2432" s="3">
        <f t="shared" si="901"/>
        <v>38.144921552436003</v>
      </c>
      <c r="E2432" s="3">
        <f>tarifest3grenz(A2432,$A$3,Param!$B$5,Param!$C$5,Param!$D$5,Param!$E$5,Param!$B$6,Param!$C$6,Param!$D$6,Param!$E$6)*100</f>
        <v>42</v>
      </c>
      <c r="F2432" s="13">
        <f>soli3(C2432,$A$3,Param!$J$4,Param!$J$5,Param!$J$6)</f>
        <v>5081.28</v>
      </c>
      <c r="G2432" s="3">
        <f>soli3grenz(C2432,$A$3,Param!$J$4,Param!$J$5,Param!$J$6)*100</f>
        <v>5.5</v>
      </c>
      <c r="H2432" s="13">
        <f t="shared" si="892"/>
        <v>97468.28</v>
      </c>
      <c r="I2432" s="3">
        <f t="shared" si="915"/>
        <v>40.242890173410409</v>
      </c>
      <c r="J2432" s="13">
        <f t="shared" si="893"/>
        <v>44.309999999999995</v>
      </c>
      <c r="K2432" s="13">
        <f>tarifest3(A2432,$A$3,Param!$B$10,Param!$C$10,Param!$D$10,Param!$E$10,Param!$B$11,Param!$C$11,Param!$D$11,Param!$E$11)</f>
        <v>96733</v>
      </c>
      <c r="L2432" s="3">
        <f t="shared" si="902"/>
        <v>39.939306358381508</v>
      </c>
      <c r="M2432" s="3">
        <f>tarifest3grenz(A2432,$A$3,Param!$B$10,Param!$C$10,Param!$D$10,Param!$E$10,Param!$B$11,Param!$C$11,Param!$D$11,Param!$E$11)*100</f>
        <v>42</v>
      </c>
      <c r="N2432" s="3">
        <f t="shared" si="903"/>
        <v>82333</v>
      </c>
      <c r="O2432" s="3">
        <f t="shared" si="904"/>
        <v>33.993806771263415</v>
      </c>
      <c r="P2432" s="13">
        <f t="shared" si="894"/>
        <v>169540</v>
      </c>
      <c r="Q2432" s="13">
        <f t="shared" si="905"/>
        <v>0</v>
      </c>
      <c r="R2432" s="13">
        <f>tarifest3(A2432-$K$3,$A$3,Param!$B$10,Param!$C$10,Param!$D$10,Param!$E$10,Param!$B$11,Param!$C$11,Param!$D$11,Param!$E$11)</f>
        <v>88093</v>
      </c>
      <c r="S2432" s="3">
        <f t="shared" si="906"/>
        <v>36.372006606110652</v>
      </c>
      <c r="T2432" s="3">
        <f>IF(A2432&lt;$K$3,$K$2,tarifest3grenz(A2432-$K$3,$A$3,Param!$B$10,Param!$C$10,Param!$D$10,Param!$E$10,Param!$B$11,Param!$C$11,Param!$D$11,Param!$E$11))*100</f>
        <v>42</v>
      </c>
      <c r="U2432" s="3">
        <f>MAX(K2432-tarifest3($K$3,$A$3,Param!$B$10,Param!$C$10,Param!$D$10,Param!$E$10,Param!$B$11,Param!$C$11,Param!$D$11,Param!$E$11),0)</f>
        <v>91503</v>
      </c>
      <c r="V2432" s="3">
        <f t="shared" si="907"/>
        <v>37.779933938893478</v>
      </c>
      <c r="W2432" s="3">
        <f t="shared" si="908"/>
        <v>42</v>
      </c>
      <c r="X2432" s="3">
        <f>soli3grenz(K2432,$A$3,Param!$J$9,Param!$J$10,Param!$J$11)*100</f>
        <v>5.5</v>
      </c>
      <c r="Y2432" s="13">
        <f t="shared" si="895"/>
        <v>91503</v>
      </c>
      <c r="Z2432" s="3">
        <f t="shared" si="909"/>
        <v>37.779933938893478</v>
      </c>
      <c r="AA2432" s="13">
        <f t="shared" si="896"/>
        <v>42</v>
      </c>
      <c r="AB2432" s="13">
        <f t="shared" si="897"/>
        <v>-5965.2799999999988</v>
      </c>
      <c r="AC2432" s="13">
        <f t="shared" si="898"/>
        <v>-2.4629562345169305</v>
      </c>
      <c r="AD2432" s="13">
        <f t="shared" si="899"/>
        <v>-2.3099999999999952</v>
      </c>
      <c r="AE2432" s="3">
        <f t="shared" si="900"/>
        <v>0</v>
      </c>
      <c r="AF2432" s="13">
        <f t="shared" si="913"/>
        <v>5965.2799999999988</v>
      </c>
      <c r="AG2432" s="13">
        <f t="shared" si="910"/>
        <v>2.4629562345169305</v>
      </c>
      <c r="AH2432" s="13">
        <f t="shared" si="914"/>
        <v>2.4629562345169305</v>
      </c>
    </row>
    <row r="2433" spans="1:34" x14ac:dyDescent="0.2">
      <c r="A2433" s="8">
        <f t="shared" si="911"/>
        <v>242300</v>
      </c>
      <c r="B2433" s="9">
        <f t="shared" si="912"/>
        <v>242.3</v>
      </c>
      <c r="C2433" s="13">
        <f>tarifest3(A2433,$A$3,Param!$B$5,Param!$C$5,Param!$D$5,Param!$E$5,Param!$B$6,Param!$C$6,Param!$D$6,Param!$E$6)</f>
        <v>92429</v>
      </c>
      <c r="D2433" s="3">
        <f t="shared" si="901"/>
        <v>38.146512587701196</v>
      </c>
      <c r="E2433" s="3">
        <f>tarifest3grenz(A2433,$A$3,Param!$B$5,Param!$C$5,Param!$D$5,Param!$E$5,Param!$B$6,Param!$C$6,Param!$D$6,Param!$E$6)*100</f>
        <v>42</v>
      </c>
      <c r="F2433" s="13">
        <f>soli3(C2433,$A$3,Param!$J$4,Param!$J$5,Param!$J$6)</f>
        <v>5083.59</v>
      </c>
      <c r="G2433" s="3">
        <f>soli3grenz(C2433,$A$3,Param!$J$4,Param!$J$5,Param!$J$6)*100</f>
        <v>5.5</v>
      </c>
      <c r="H2433" s="13">
        <f t="shared" si="892"/>
        <v>97512.59</v>
      </c>
      <c r="I2433" s="3">
        <f t="shared" si="915"/>
        <v>40.244568716467185</v>
      </c>
      <c r="J2433" s="13">
        <f t="shared" si="893"/>
        <v>44.309999999999995</v>
      </c>
      <c r="K2433" s="13">
        <f>tarifest3(A2433,$A$3,Param!$B$10,Param!$C$10,Param!$D$10,Param!$E$10,Param!$B$11,Param!$C$11,Param!$D$11,Param!$E$11)</f>
        <v>96775</v>
      </c>
      <c r="L2433" s="3">
        <f t="shared" si="902"/>
        <v>39.940156830375564</v>
      </c>
      <c r="M2433" s="3">
        <f>tarifest3grenz(A2433,$A$3,Param!$B$10,Param!$C$10,Param!$D$10,Param!$E$10,Param!$B$11,Param!$C$11,Param!$D$11,Param!$E$11)*100</f>
        <v>42</v>
      </c>
      <c r="N2433" s="3">
        <f t="shared" si="903"/>
        <v>82375</v>
      </c>
      <c r="O2433" s="3">
        <f t="shared" si="904"/>
        <v>33.997111019397444</v>
      </c>
      <c r="P2433" s="13">
        <f t="shared" si="894"/>
        <v>169610</v>
      </c>
      <c r="Q2433" s="13">
        <f t="shared" si="905"/>
        <v>0</v>
      </c>
      <c r="R2433" s="13">
        <f>tarifest3(A2433-$K$3,$A$3,Param!$B$10,Param!$C$10,Param!$D$10,Param!$E$10,Param!$B$11,Param!$C$11,Param!$D$11,Param!$E$11)</f>
        <v>88135</v>
      </c>
      <c r="S2433" s="3">
        <f t="shared" si="906"/>
        <v>36.374329343788695</v>
      </c>
      <c r="T2433" s="3">
        <f>IF(A2433&lt;$K$3,$K$2,tarifest3grenz(A2433-$K$3,$A$3,Param!$B$10,Param!$C$10,Param!$D$10,Param!$E$10,Param!$B$11,Param!$C$11,Param!$D$11,Param!$E$11))*100</f>
        <v>42</v>
      </c>
      <c r="U2433" s="3">
        <f>MAX(K2433-tarifest3($K$3,$A$3,Param!$B$10,Param!$C$10,Param!$D$10,Param!$E$10,Param!$B$11,Param!$C$11,Param!$D$11,Param!$E$11),0)</f>
        <v>91545</v>
      </c>
      <c r="V2433" s="3">
        <f t="shared" si="907"/>
        <v>37.781675608749481</v>
      </c>
      <c r="W2433" s="3">
        <f t="shared" si="908"/>
        <v>42</v>
      </c>
      <c r="X2433" s="3">
        <f>soli3grenz(K2433,$A$3,Param!$J$9,Param!$J$10,Param!$J$11)*100</f>
        <v>5.5</v>
      </c>
      <c r="Y2433" s="13">
        <f t="shared" si="895"/>
        <v>91545</v>
      </c>
      <c r="Z2433" s="3">
        <f t="shared" si="909"/>
        <v>37.781675608749481</v>
      </c>
      <c r="AA2433" s="13">
        <f t="shared" si="896"/>
        <v>42</v>
      </c>
      <c r="AB2433" s="13">
        <f t="shared" si="897"/>
        <v>-5967.5899999999965</v>
      </c>
      <c r="AC2433" s="13">
        <f t="shared" si="898"/>
        <v>-2.4628931077177043</v>
      </c>
      <c r="AD2433" s="13">
        <f t="shared" si="899"/>
        <v>-2.3099999999999952</v>
      </c>
      <c r="AE2433" s="3">
        <f t="shared" si="900"/>
        <v>0</v>
      </c>
      <c r="AF2433" s="13">
        <f t="shared" si="913"/>
        <v>5967.5899999999965</v>
      </c>
      <c r="AG2433" s="13">
        <f t="shared" si="910"/>
        <v>2.4628931077177043</v>
      </c>
      <c r="AH2433" s="13">
        <f t="shared" si="914"/>
        <v>2.4628931077177043</v>
      </c>
    </row>
    <row r="2434" spans="1:34" x14ac:dyDescent="0.2">
      <c r="A2434" s="8">
        <f t="shared" si="911"/>
        <v>242400</v>
      </c>
      <c r="B2434" s="9">
        <f t="shared" si="912"/>
        <v>242.4</v>
      </c>
      <c r="C2434" s="13">
        <f>tarifest3(A2434,$A$3,Param!$B$5,Param!$C$5,Param!$D$5,Param!$E$5,Param!$B$6,Param!$C$6,Param!$D$6,Param!$E$6)</f>
        <v>92471</v>
      </c>
      <c r="D2434" s="3">
        <f t="shared" si="901"/>
        <v>38.148102310231025</v>
      </c>
      <c r="E2434" s="3">
        <f>tarifest3grenz(A2434,$A$3,Param!$B$5,Param!$C$5,Param!$D$5,Param!$E$5,Param!$B$6,Param!$C$6,Param!$D$6,Param!$E$6)*100</f>
        <v>42</v>
      </c>
      <c r="F2434" s="13">
        <f>soli3(C2434,$A$3,Param!$J$4,Param!$J$5,Param!$J$6)</f>
        <v>5085.8999999999996</v>
      </c>
      <c r="G2434" s="3">
        <f>soli3grenz(C2434,$A$3,Param!$J$4,Param!$J$5,Param!$J$6)*100</f>
        <v>5.5</v>
      </c>
      <c r="H2434" s="13">
        <f t="shared" si="892"/>
        <v>97556.9</v>
      </c>
      <c r="I2434" s="3">
        <f t="shared" si="915"/>
        <v>40.246245874587459</v>
      </c>
      <c r="J2434" s="13">
        <f t="shared" si="893"/>
        <v>44.309999999999995</v>
      </c>
      <c r="K2434" s="13">
        <f>tarifest3(A2434,$A$3,Param!$B$10,Param!$C$10,Param!$D$10,Param!$E$10,Param!$B$11,Param!$C$11,Param!$D$11,Param!$E$11)</f>
        <v>96817</v>
      </c>
      <c r="L2434" s="3">
        <f t="shared" si="902"/>
        <v>39.941006600660067</v>
      </c>
      <c r="M2434" s="3">
        <f>tarifest3grenz(A2434,$A$3,Param!$B$10,Param!$C$10,Param!$D$10,Param!$E$10,Param!$B$11,Param!$C$11,Param!$D$11,Param!$E$11)*100</f>
        <v>42</v>
      </c>
      <c r="N2434" s="3">
        <f t="shared" si="903"/>
        <v>82417</v>
      </c>
      <c r="O2434" s="3">
        <f t="shared" si="904"/>
        <v>34.000412541254128</v>
      </c>
      <c r="P2434" s="13">
        <f t="shared" si="894"/>
        <v>169680</v>
      </c>
      <c r="Q2434" s="13">
        <f t="shared" si="905"/>
        <v>0</v>
      </c>
      <c r="R2434" s="13">
        <f>tarifest3(A2434-$K$3,$A$3,Param!$B$10,Param!$C$10,Param!$D$10,Param!$E$10,Param!$B$11,Param!$C$11,Param!$D$11,Param!$E$11)</f>
        <v>88177</v>
      </c>
      <c r="S2434" s="3">
        <f t="shared" si="906"/>
        <v>36.3766501650165</v>
      </c>
      <c r="T2434" s="3">
        <f>IF(A2434&lt;$K$3,$K$2,tarifest3grenz(A2434-$K$3,$A$3,Param!$B$10,Param!$C$10,Param!$D$10,Param!$E$10,Param!$B$11,Param!$C$11,Param!$D$11,Param!$E$11))*100</f>
        <v>42</v>
      </c>
      <c r="U2434" s="3">
        <f>MAX(K2434-tarifest3($K$3,$A$3,Param!$B$10,Param!$C$10,Param!$D$10,Param!$E$10,Param!$B$11,Param!$C$11,Param!$D$11,Param!$E$11),0)</f>
        <v>91587</v>
      </c>
      <c r="V2434" s="3">
        <f t="shared" si="907"/>
        <v>37.783415841584159</v>
      </c>
      <c r="W2434" s="3">
        <f t="shared" si="908"/>
        <v>42</v>
      </c>
      <c r="X2434" s="3">
        <f>soli3grenz(K2434,$A$3,Param!$J$9,Param!$J$10,Param!$J$11)*100</f>
        <v>5.5</v>
      </c>
      <c r="Y2434" s="13">
        <f t="shared" si="895"/>
        <v>91587</v>
      </c>
      <c r="Z2434" s="3">
        <f t="shared" si="909"/>
        <v>37.783415841584159</v>
      </c>
      <c r="AA2434" s="13">
        <f t="shared" si="896"/>
        <v>42</v>
      </c>
      <c r="AB2434" s="13">
        <f t="shared" si="897"/>
        <v>-5969.8999999999942</v>
      </c>
      <c r="AC2434" s="13">
        <f t="shared" si="898"/>
        <v>-2.4628300330032999</v>
      </c>
      <c r="AD2434" s="13">
        <f t="shared" si="899"/>
        <v>-2.3099999999999952</v>
      </c>
      <c r="AE2434" s="3">
        <f t="shared" si="900"/>
        <v>0</v>
      </c>
      <c r="AF2434" s="13">
        <f t="shared" si="913"/>
        <v>5969.8999999999942</v>
      </c>
      <c r="AG2434" s="13">
        <f t="shared" si="910"/>
        <v>2.4628300330032999</v>
      </c>
      <c r="AH2434" s="13">
        <f t="shared" si="914"/>
        <v>2.4628300330032999</v>
      </c>
    </row>
    <row r="2435" spans="1:34" x14ac:dyDescent="0.2">
      <c r="A2435" s="8">
        <f t="shared" si="911"/>
        <v>242500</v>
      </c>
      <c r="B2435" s="9">
        <f t="shared" si="912"/>
        <v>242.5</v>
      </c>
      <c r="C2435" s="13">
        <f>tarifest3(A2435,$A$3,Param!$B$5,Param!$C$5,Param!$D$5,Param!$E$5,Param!$B$6,Param!$C$6,Param!$D$6,Param!$E$6)</f>
        <v>92513</v>
      </c>
      <c r="D2435" s="3">
        <f t="shared" si="901"/>
        <v>38.149690721649485</v>
      </c>
      <c r="E2435" s="3">
        <f>tarifest3grenz(A2435,$A$3,Param!$B$5,Param!$C$5,Param!$D$5,Param!$E$5,Param!$B$6,Param!$C$6,Param!$D$6,Param!$E$6)*100</f>
        <v>42</v>
      </c>
      <c r="F2435" s="13">
        <f>soli3(C2435,$A$3,Param!$J$4,Param!$J$5,Param!$J$6)</f>
        <v>5088.21</v>
      </c>
      <c r="G2435" s="3">
        <f>soli3grenz(C2435,$A$3,Param!$J$4,Param!$J$5,Param!$J$6)*100</f>
        <v>5.5</v>
      </c>
      <c r="H2435" s="13">
        <f t="shared" si="892"/>
        <v>97601.21</v>
      </c>
      <c r="I2435" s="3">
        <f t="shared" si="915"/>
        <v>40.247921649484539</v>
      </c>
      <c r="J2435" s="13">
        <f t="shared" si="893"/>
        <v>44.309999999999995</v>
      </c>
      <c r="K2435" s="13">
        <f>tarifest3(A2435,$A$3,Param!$B$10,Param!$C$10,Param!$D$10,Param!$E$10,Param!$B$11,Param!$C$11,Param!$D$11,Param!$E$11)</f>
        <v>96859</v>
      </c>
      <c r="L2435" s="3">
        <f t="shared" si="902"/>
        <v>39.941855670103095</v>
      </c>
      <c r="M2435" s="3">
        <f>tarifest3grenz(A2435,$A$3,Param!$B$10,Param!$C$10,Param!$D$10,Param!$E$10,Param!$B$11,Param!$C$11,Param!$D$11,Param!$E$11)*100</f>
        <v>42</v>
      </c>
      <c r="N2435" s="3">
        <f t="shared" si="903"/>
        <v>82459</v>
      </c>
      <c r="O2435" s="3">
        <f t="shared" si="904"/>
        <v>34.003711340206181</v>
      </c>
      <c r="P2435" s="13">
        <f t="shared" si="894"/>
        <v>169750</v>
      </c>
      <c r="Q2435" s="13">
        <f t="shared" si="905"/>
        <v>0</v>
      </c>
      <c r="R2435" s="13">
        <f>tarifest3(A2435-$K$3,$A$3,Param!$B$10,Param!$C$10,Param!$D$10,Param!$E$10,Param!$B$11,Param!$C$11,Param!$D$11,Param!$E$11)</f>
        <v>88219</v>
      </c>
      <c r="S2435" s="3">
        <f t="shared" si="906"/>
        <v>36.378969072164949</v>
      </c>
      <c r="T2435" s="3">
        <f>IF(A2435&lt;$K$3,$K$2,tarifest3grenz(A2435-$K$3,$A$3,Param!$B$10,Param!$C$10,Param!$D$10,Param!$E$10,Param!$B$11,Param!$C$11,Param!$D$11,Param!$E$11))*100</f>
        <v>42</v>
      </c>
      <c r="U2435" s="3">
        <f>MAX(K2435-tarifest3($K$3,$A$3,Param!$B$10,Param!$C$10,Param!$D$10,Param!$E$10,Param!$B$11,Param!$C$11,Param!$D$11,Param!$E$11),0)</f>
        <v>91629</v>
      </c>
      <c r="V2435" s="3">
        <f t="shared" si="907"/>
        <v>37.785154639175254</v>
      </c>
      <c r="W2435" s="3">
        <f t="shared" si="908"/>
        <v>42</v>
      </c>
      <c r="X2435" s="3">
        <f>soli3grenz(K2435,$A$3,Param!$J$9,Param!$J$10,Param!$J$11)*100</f>
        <v>5.5</v>
      </c>
      <c r="Y2435" s="13">
        <f t="shared" si="895"/>
        <v>91629</v>
      </c>
      <c r="Z2435" s="3">
        <f t="shared" si="909"/>
        <v>37.785154639175254</v>
      </c>
      <c r="AA2435" s="13">
        <f t="shared" si="896"/>
        <v>42</v>
      </c>
      <c r="AB2435" s="13">
        <f t="shared" si="897"/>
        <v>-5972.2100000000064</v>
      </c>
      <c r="AC2435" s="13">
        <f t="shared" si="898"/>
        <v>-2.4627670103092854</v>
      </c>
      <c r="AD2435" s="13">
        <f t="shared" si="899"/>
        <v>-2.3099999999999952</v>
      </c>
      <c r="AE2435" s="3">
        <f t="shared" si="900"/>
        <v>0</v>
      </c>
      <c r="AF2435" s="13">
        <f t="shared" si="913"/>
        <v>5972.2100000000064</v>
      </c>
      <c r="AG2435" s="13">
        <f t="shared" si="910"/>
        <v>2.4627670103092854</v>
      </c>
      <c r="AH2435" s="13">
        <f t="shared" si="914"/>
        <v>2.4627670103092854</v>
      </c>
    </row>
    <row r="2436" spans="1:34" x14ac:dyDescent="0.2">
      <c r="A2436" s="8">
        <f t="shared" si="911"/>
        <v>242600</v>
      </c>
      <c r="B2436" s="9">
        <f t="shared" si="912"/>
        <v>242.6</v>
      </c>
      <c r="C2436" s="13">
        <f>tarifest3(A2436,$A$3,Param!$B$5,Param!$C$5,Param!$D$5,Param!$E$5,Param!$B$6,Param!$C$6,Param!$D$6,Param!$E$6)</f>
        <v>92555</v>
      </c>
      <c r="D2436" s="3">
        <f t="shared" si="901"/>
        <v>38.151277823577907</v>
      </c>
      <c r="E2436" s="3">
        <f>tarifest3grenz(A2436,$A$3,Param!$B$5,Param!$C$5,Param!$D$5,Param!$E$5,Param!$B$6,Param!$C$6,Param!$D$6,Param!$E$6)*100</f>
        <v>42</v>
      </c>
      <c r="F2436" s="13">
        <f>soli3(C2436,$A$3,Param!$J$4,Param!$J$5,Param!$J$6)</f>
        <v>5090.5200000000004</v>
      </c>
      <c r="G2436" s="3">
        <f>soli3grenz(C2436,$A$3,Param!$J$4,Param!$J$5,Param!$J$6)*100</f>
        <v>5.5</v>
      </c>
      <c r="H2436" s="13">
        <f t="shared" si="892"/>
        <v>97645.52</v>
      </c>
      <c r="I2436" s="3">
        <f t="shared" si="915"/>
        <v>40.249596042868923</v>
      </c>
      <c r="J2436" s="13">
        <f t="shared" si="893"/>
        <v>44.309999999999995</v>
      </c>
      <c r="K2436" s="13">
        <f>tarifest3(A2436,$A$3,Param!$B$10,Param!$C$10,Param!$D$10,Param!$E$10,Param!$B$11,Param!$C$11,Param!$D$11,Param!$E$11)</f>
        <v>96901</v>
      </c>
      <c r="L2436" s="3">
        <f t="shared" si="902"/>
        <v>39.942704039571311</v>
      </c>
      <c r="M2436" s="3">
        <f>tarifest3grenz(A2436,$A$3,Param!$B$10,Param!$C$10,Param!$D$10,Param!$E$10,Param!$B$11,Param!$C$11,Param!$D$11,Param!$E$11)*100</f>
        <v>42</v>
      </c>
      <c r="N2436" s="3">
        <f t="shared" si="903"/>
        <v>82501</v>
      </c>
      <c r="O2436" s="3">
        <f t="shared" si="904"/>
        <v>34.007007419620777</v>
      </c>
      <c r="P2436" s="13">
        <f t="shared" si="894"/>
        <v>169820</v>
      </c>
      <c r="Q2436" s="13">
        <f t="shared" si="905"/>
        <v>0</v>
      </c>
      <c r="R2436" s="13">
        <f>tarifest3(A2436-$K$3,$A$3,Param!$B$10,Param!$C$10,Param!$D$10,Param!$E$10,Param!$B$11,Param!$C$11,Param!$D$11,Param!$E$11)</f>
        <v>88261</v>
      </c>
      <c r="S2436" s="3">
        <f t="shared" si="906"/>
        <v>36.381286067600989</v>
      </c>
      <c r="T2436" s="3">
        <f>IF(A2436&lt;$K$3,$K$2,tarifest3grenz(A2436-$K$3,$A$3,Param!$B$10,Param!$C$10,Param!$D$10,Param!$E$10,Param!$B$11,Param!$C$11,Param!$D$11,Param!$E$11))*100</f>
        <v>42</v>
      </c>
      <c r="U2436" s="3">
        <f>MAX(K2436-tarifest3($K$3,$A$3,Param!$B$10,Param!$C$10,Param!$D$10,Param!$E$10,Param!$B$11,Param!$C$11,Param!$D$11,Param!$E$11),0)</f>
        <v>91671</v>
      </c>
      <c r="V2436" s="3">
        <f t="shared" si="907"/>
        <v>37.786892003297609</v>
      </c>
      <c r="W2436" s="3">
        <f t="shared" si="908"/>
        <v>42</v>
      </c>
      <c r="X2436" s="3">
        <f>soli3grenz(K2436,$A$3,Param!$J$9,Param!$J$10,Param!$J$11)*100</f>
        <v>5.5</v>
      </c>
      <c r="Y2436" s="13">
        <f t="shared" si="895"/>
        <v>91671</v>
      </c>
      <c r="Z2436" s="3">
        <f t="shared" si="909"/>
        <v>37.786892003297609</v>
      </c>
      <c r="AA2436" s="13">
        <f t="shared" si="896"/>
        <v>42</v>
      </c>
      <c r="AB2436" s="13">
        <f t="shared" si="897"/>
        <v>-5974.5200000000041</v>
      </c>
      <c r="AC2436" s="13">
        <f t="shared" si="898"/>
        <v>-2.4627040395713138</v>
      </c>
      <c r="AD2436" s="13">
        <f t="shared" si="899"/>
        <v>-2.3099999999999952</v>
      </c>
      <c r="AE2436" s="3">
        <f t="shared" si="900"/>
        <v>0</v>
      </c>
      <c r="AF2436" s="13">
        <f t="shared" si="913"/>
        <v>5974.5200000000041</v>
      </c>
      <c r="AG2436" s="13">
        <f t="shared" si="910"/>
        <v>2.4627040395713138</v>
      </c>
      <c r="AH2436" s="13">
        <f t="shared" si="914"/>
        <v>2.4627040395713138</v>
      </c>
    </row>
    <row r="2437" spans="1:34" x14ac:dyDescent="0.2">
      <c r="A2437" s="8">
        <f t="shared" si="911"/>
        <v>242700</v>
      </c>
      <c r="B2437" s="9">
        <f t="shared" si="912"/>
        <v>242.7</v>
      </c>
      <c r="C2437" s="13">
        <f>tarifest3(A2437,$A$3,Param!$B$5,Param!$C$5,Param!$D$5,Param!$E$5,Param!$B$6,Param!$C$6,Param!$D$6,Param!$E$6)</f>
        <v>92597</v>
      </c>
      <c r="D2437" s="3">
        <f t="shared" si="901"/>
        <v>38.152863617634942</v>
      </c>
      <c r="E2437" s="3">
        <f>tarifest3grenz(A2437,$A$3,Param!$B$5,Param!$C$5,Param!$D$5,Param!$E$5,Param!$B$6,Param!$C$6,Param!$D$6,Param!$E$6)*100</f>
        <v>42</v>
      </c>
      <c r="F2437" s="13">
        <f>soli3(C2437,$A$3,Param!$J$4,Param!$J$5,Param!$J$6)</f>
        <v>5092.83</v>
      </c>
      <c r="G2437" s="3">
        <f>soli3grenz(C2437,$A$3,Param!$J$4,Param!$J$5,Param!$J$6)*100</f>
        <v>5.5</v>
      </c>
      <c r="H2437" s="13">
        <f t="shared" si="892"/>
        <v>97689.83</v>
      </c>
      <c r="I2437" s="3">
        <f t="shared" si="915"/>
        <v>40.251269056448294</v>
      </c>
      <c r="J2437" s="13">
        <f t="shared" si="893"/>
        <v>44.309999999999995</v>
      </c>
      <c r="K2437" s="13">
        <f>tarifest3(A2437,$A$3,Param!$B$10,Param!$C$10,Param!$D$10,Param!$E$10,Param!$B$11,Param!$C$11,Param!$D$11,Param!$E$11)</f>
        <v>96943</v>
      </c>
      <c r="L2437" s="3">
        <f t="shared" si="902"/>
        <v>39.943551709929956</v>
      </c>
      <c r="M2437" s="3">
        <f>tarifest3grenz(A2437,$A$3,Param!$B$10,Param!$C$10,Param!$D$10,Param!$E$10,Param!$B$11,Param!$C$11,Param!$D$11,Param!$E$11)*100</f>
        <v>42</v>
      </c>
      <c r="N2437" s="3">
        <f t="shared" si="903"/>
        <v>82543</v>
      </c>
      <c r="O2437" s="3">
        <f t="shared" si="904"/>
        <v>34.010300782859495</v>
      </c>
      <c r="P2437" s="13">
        <f t="shared" si="894"/>
        <v>169890</v>
      </c>
      <c r="Q2437" s="13">
        <f t="shared" si="905"/>
        <v>0</v>
      </c>
      <c r="R2437" s="13">
        <f>tarifest3(A2437-$K$3,$A$3,Param!$B$10,Param!$C$10,Param!$D$10,Param!$E$10,Param!$B$11,Param!$C$11,Param!$D$11,Param!$E$11)</f>
        <v>88303</v>
      </c>
      <c r="S2437" s="3">
        <f t="shared" si="906"/>
        <v>36.383601153687678</v>
      </c>
      <c r="T2437" s="3">
        <f>IF(A2437&lt;$K$3,$K$2,tarifest3grenz(A2437-$K$3,$A$3,Param!$B$10,Param!$C$10,Param!$D$10,Param!$E$10,Param!$B$11,Param!$C$11,Param!$D$11,Param!$E$11))*100</f>
        <v>42</v>
      </c>
      <c r="U2437" s="3">
        <f>MAX(K2437-tarifest3($K$3,$A$3,Param!$B$10,Param!$C$10,Param!$D$10,Param!$E$10,Param!$B$11,Param!$C$11,Param!$D$11,Param!$E$11),0)</f>
        <v>91713</v>
      </c>
      <c r="V2437" s="3">
        <f t="shared" si="907"/>
        <v>37.788627935723113</v>
      </c>
      <c r="W2437" s="3">
        <f t="shared" si="908"/>
        <v>42</v>
      </c>
      <c r="X2437" s="3">
        <f>soli3grenz(K2437,$A$3,Param!$J$9,Param!$J$10,Param!$J$11)*100</f>
        <v>5.5</v>
      </c>
      <c r="Y2437" s="13">
        <f t="shared" si="895"/>
        <v>91713</v>
      </c>
      <c r="Z2437" s="3">
        <f t="shared" si="909"/>
        <v>37.788627935723113</v>
      </c>
      <c r="AA2437" s="13">
        <f t="shared" si="896"/>
        <v>42</v>
      </c>
      <c r="AB2437" s="13">
        <f t="shared" si="897"/>
        <v>-5976.8300000000017</v>
      </c>
      <c r="AC2437" s="13">
        <f t="shared" si="898"/>
        <v>-2.4626411207251806</v>
      </c>
      <c r="AD2437" s="13">
        <f t="shared" si="899"/>
        <v>-2.3099999999999952</v>
      </c>
      <c r="AE2437" s="3">
        <f t="shared" si="900"/>
        <v>0</v>
      </c>
      <c r="AF2437" s="13">
        <f t="shared" si="913"/>
        <v>5976.8300000000017</v>
      </c>
      <c r="AG2437" s="13">
        <f t="shared" si="910"/>
        <v>2.4626411207251806</v>
      </c>
      <c r="AH2437" s="13">
        <f t="shared" si="914"/>
        <v>2.4626411207251806</v>
      </c>
    </row>
    <row r="2438" spans="1:34" x14ac:dyDescent="0.2">
      <c r="A2438" s="8">
        <f t="shared" si="911"/>
        <v>242800</v>
      </c>
      <c r="B2438" s="9">
        <f t="shared" si="912"/>
        <v>242.8</v>
      </c>
      <c r="C2438" s="13">
        <f>tarifest3(A2438,$A$3,Param!$B$5,Param!$C$5,Param!$D$5,Param!$E$5,Param!$B$6,Param!$C$6,Param!$D$6,Param!$E$6)</f>
        <v>92639</v>
      </c>
      <c r="D2438" s="3">
        <f t="shared" si="901"/>
        <v>38.154448105436572</v>
      </c>
      <c r="E2438" s="3">
        <f>tarifest3grenz(A2438,$A$3,Param!$B$5,Param!$C$5,Param!$D$5,Param!$E$5,Param!$B$6,Param!$C$6,Param!$D$6,Param!$E$6)*100</f>
        <v>42</v>
      </c>
      <c r="F2438" s="13">
        <f>soli3(C2438,$A$3,Param!$J$4,Param!$J$5,Param!$J$6)</f>
        <v>5095.1400000000003</v>
      </c>
      <c r="G2438" s="3">
        <f>soli3grenz(C2438,$A$3,Param!$J$4,Param!$J$5,Param!$J$6)*100</f>
        <v>5.5</v>
      </c>
      <c r="H2438" s="13">
        <f t="shared" si="892"/>
        <v>97734.14</v>
      </c>
      <c r="I2438" s="3">
        <f t="shared" si="915"/>
        <v>40.252940691927513</v>
      </c>
      <c r="J2438" s="13">
        <f t="shared" si="893"/>
        <v>44.309999999999995</v>
      </c>
      <c r="K2438" s="13">
        <f>tarifest3(A2438,$A$3,Param!$B$10,Param!$C$10,Param!$D$10,Param!$E$10,Param!$B$11,Param!$C$11,Param!$D$11,Param!$E$11)</f>
        <v>96985</v>
      </c>
      <c r="L2438" s="3">
        <f t="shared" si="902"/>
        <v>39.944398682042831</v>
      </c>
      <c r="M2438" s="3">
        <f>tarifest3grenz(A2438,$A$3,Param!$B$10,Param!$C$10,Param!$D$10,Param!$E$10,Param!$B$11,Param!$C$11,Param!$D$11,Param!$E$11)*100</f>
        <v>42</v>
      </c>
      <c r="N2438" s="3">
        <f t="shared" si="903"/>
        <v>82585</v>
      </c>
      <c r="O2438" s="3">
        <f t="shared" si="904"/>
        <v>34.013591433278414</v>
      </c>
      <c r="P2438" s="13">
        <f t="shared" si="894"/>
        <v>169960</v>
      </c>
      <c r="Q2438" s="13">
        <f t="shared" si="905"/>
        <v>0</v>
      </c>
      <c r="R2438" s="13">
        <f>tarifest3(A2438-$K$3,$A$3,Param!$B$10,Param!$C$10,Param!$D$10,Param!$E$10,Param!$B$11,Param!$C$11,Param!$D$11,Param!$E$11)</f>
        <v>88345</v>
      </c>
      <c r="S2438" s="3">
        <f t="shared" si="906"/>
        <v>36.385914332784189</v>
      </c>
      <c r="T2438" s="3">
        <f>IF(A2438&lt;$K$3,$K$2,tarifest3grenz(A2438-$K$3,$A$3,Param!$B$10,Param!$C$10,Param!$D$10,Param!$E$10,Param!$B$11,Param!$C$11,Param!$D$11,Param!$E$11))*100</f>
        <v>42</v>
      </c>
      <c r="U2438" s="3">
        <f>MAX(K2438-tarifest3($K$3,$A$3,Param!$B$10,Param!$C$10,Param!$D$10,Param!$E$10,Param!$B$11,Param!$C$11,Param!$D$11,Param!$E$11),0)</f>
        <v>91755</v>
      </c>
      <c r="V2438" s="3">
        <f t="shared" si="907"/>
        <v>37.790362438220761</v>
      </c>
      <c r="W2438" s="3">
        <f t="shared" si="908"/>
        <v>42</v>
      </c>
      <c r="X2438" s="3">
        <f>soli3grenz(K2438,$A$3,Param!$J$9,Param!$J$10,Param!$J$11)*100</f>
        <v>5.5</v>
      </c>
      <c r="Y2438" s="13">
        <f t="shared" si="895"/>
        <v>91755</v>
      </c>
      <c r="Z2438" s="3">
        <f t="shared" si="909"/>
        <v>37.790362438220761</v>
      </c>
      <c r="AA2438" s="13">
        <f t="shared" si="896"/>
        <v>42</v>
      </c>
      <c r="AB2438" s="13">
        <f t="shared" si="897"/>
        <v>-5979.1399999999994</v>
      </c>
      <c r="AC2438" s="13">
        <f t="shared" si="898"/>
        <v>-2.4625782537067522</v>
      </c>
      <c r="AD2438" s="13">
        <f t="shared" si="899"/>
        <v>-2.3099999999999952</v>
      </c>
      <c r="AE2438" s="3">
        <f t="shared" si="900"/>
        <v>0</v>
      </c>
      <c r="AF2438" s="13">
        <f t="shared" si="913"/>
        <v>5979.1399999999994</v>
      </c>
      <c r="AG2438" s="13">
        <f t="shared" si="910"/>
        <v>2.4625782537067522</v>
      </c>
      <c r="AH2438" s="13">
        <f t="shared" si="914"/>
        <v>2.4625782537067522</v>
      </c>
    </row>
    <row r="2439" spans="1:34" x14ac:dyDescent="0.2">
      <c r="A2439" s="8">
        <f t="shared" si="911"/>
        <v>242900</v>
      </c>
      <c r="B2439" s="9">
        <f t="shared" si="912"/>
        <v>242.9</v>
      </c>
      <c r="C2439" s="13">
        <f>tarifest3(A2439,$A$3,Param!$B$5,Param!$C$5,Param!$D$5,Param!$E$5,Param!$B$6,Param!$C$6,Param!$D$6,Param!$E$6)</f>
        <v>92681</v>
      </c>
      <c r="D2439" s="3">
        <f t="shared" si="901"/>
        <v>38.156031288596132</v>
      </c>
      <c r="E2439" s="3">
        <f>tarifest3grenz(A2439,$A$3,Param!$B$5,Param!$C$5,Param!$D$5,Param!$E$5,Param!$B$6,Param!$C$6,Param!$D$6,Param!$E$6)*100</f>
        <v>42</v>
      </c>
      <c r="F2439" s="13">
        <f>soli3(C2439,$A$3,Param!$J$4,Param!$J$5,Param!$J$6)</f>
        <v>5097.45</v>
      </c>
      <c r="G2439" s="3">
        <f>soli3grenz(C2439,$A$3,Param!$J$4,Param!$J$5,Param!$J$6)*100</f>
        <v>5.5</v>
      </c>
      <c r="H2439" s="13">
        <f t="shared" si="892"/>
        <v>97778.45</v>
      </c>
      <c r="I2439" s="3">
        <f t="shared" si="915"/>
        <v>40.254610951008644</v>
      </c>
      <c r="J2439" s="13">
        <f t="shared" si="893"/>
        <v>44.309999999999995</v>
      </c>
      <c r="K2439" s="13">
        <f>tarifest3(A2439,$A$3,Param!$B$10,Param!$C$10,Param!$D$10,Param!$E$10,Param!$B$11,Param!$C$11,Param!$D$11,Param!$E$11)</f>
        <v>97027</v>
      </c>
      <c r="L2439" s="3">
        <f t="shared" si="902"/>
        <v>39.945244956772335</v>
      </c>
      <c r="M2439" s="3">
        <f>tarifest3grenz(A2439,$A$3,Param!$B$10,Param!$C$10,Param!$D$10,Param!$E$10,Param!$B$11,Param!$C$11,Param!$D$11,Param!$E$11)*100</f>
        <v>42</v>
      </c>
      <c r="N2439" s="3">
        <f t="shared" si="903"/>
        <v>82627</v>
      </c>
      <c r="O2439" s="3">
        <f t="shared" si="904"/>
        <v>34.016879374228076</v>
      </c>
      <c r="P2439" s="13">
        <f t="shared" si="894"/>
        <v>170030</v>
      </c>
      <c r="Q2439" s="13">
        <f t="shared" si="905"/>
        <v>0</v>
      </c>
      <c r="R2439" s="13">
        <f>tarifest3(A2439-$K$3,$A$3,Param!$B$10,Param!$C$10,Param!$D$10,Param!$E$10,Param!$B$11,Param!$C$11,Param!$D$11,Param!$E$11)</f>
        <v>88387</v>
      </c>
      <c r="S2439" s="3">
        <f t="shared" si="906"/>
        <v>36.388225607245779</v>
      </c>
      <c r="T2439" s="3">
        <f>IF(A2439&lt;$K$3,$K$2,tarifest3grenz(A2439-$K$3,$A$3,Param!$B$10,Param!$C$10,Param!$D$10,Param!$E$10,Param!$B$11,Param!$C$11,Param!$D$11,Param!$E$11))*100</f>
        <v>42</v>
      </c>
      <c r="U2439" s="3">
        <f>MAX(K2439-tarifest3($K$3,$A$3,Param!$B$10,Param!$C$10,Param!$D$10,Param!$E$10,Param!$B$11,Param!$C$11,Param!$D$11,Param!$E$11),0)</f>
        <v>91797</v>
      </c>
      <c r="V2439" s="3">
        <f t="shared" si="907"/>
        <v>37.792095512556607</v>
      </c>
      <c r="W2439" s="3">
        <f t="shared" si="908"/>
        <v>42</v>
      </c>
      <c r="X2439" s="3">
        <f>soli3grenz(K2439,$A$3,Param!$J$9,Param!$J$10,Param!$J$11)*100</f>
        <v>5.5</v>
      </c>
      <c r="Y2439" s="13">
        <f t="shared" si="895"/>
        <v>91797</v>
      </c>
      <c r="Z2439" s="3">
        <f t="shared" si="909"/>
        <v>37.792095512556607</v>
      </c>
      <c r="AA2439" s="13">
        <f t="shared" si="896"/>
        <v>42</v>
      </c>
      <c r="AB2439" s="13">
        <f t="shared" si="897"/>
        <v>-5981.4499999999971</v>
      </c>
      <c r="AC2439" s="13">
        <f t="shared" si="898"/>
        <v>-2.4625154384520371</v>
      </c>
      <c r="AD2439" s="13">
        <f t="shared" si="899"/>
        <v>-2.3099999999999952</v>
      </c>
      <c r="AE2439" s="3">
        <f t="shared" si="900"/>
        <v>0</v>
      </c>
      <c r="AF2439" s="13">
        <f t="shared" si="913"/>
        <v>5981.4499999999971</v>
      </c>
      <c r="AG2439" s="13">
        <f t="shared" si="910"/>
        <v>2.4625154384520371</v>
      </c>
      <c r="AH2439" s="13">
        <f t="shared" si="914"/>
        <v>2.4625154384520371</v>
      </c>
    </row>
    <row r="2440" spans="1:34" x14ac:dyDescent="0.2">
      <c r="A2440" s="8">
        <f t="shared" si="911"/>
        <v>243000</v>
      </c>
      <c r="B2440" s="9">
        <f t="shared" si="912"/>
        <v>243</v>
      </c>
      <c r="C2440" s="13">
        <f>tarifest3(A2440,$A$3,Param!$B$5,Param!$C$5,Param!$D$5,Param!$E$5,Param!$B$6,Param!$C$6,Param!$D$6,Param!$E$6)</f>
        <v>92723</v>
      </c>
      <c r="D2440" s="3">
        <f t="shared" si="901"/>
        <v>38.157613168724282</v>
      </c>
      <c r="E2440" s="3">
        <f>tarifest3grenz(A2440,$A$3,Param!$B$5,Param!$C$5,Param!$D$5,Param!$E$5,Param!$B$6,Param!$C$6,Param!$D$6,Param!$E$6)*100</f>
        <v>42</v>
      </c>
      <c r="F2440" s="13">
        <f>soli3(C2440,$A$3,Param!$J$4,Param!$J$5,Param!$J$6)</f>
        <v>5099.76</v>
      </c>
      <c r="G2440" s="3">
        <f>soli3grenz(C2440,$A$3,Param!$J$4,Param!$J$5,Param!$J$6)*100</f>
        <v>5.5</v>
      </c>
      <c r="H2440" s="13">
        <f t="shared" si="892"/>
        <v>97822.76</v>
      </c>
      <c r="I2440" s="3">
        <f t="shared" si="915"/>
        <v>40.256279835390949</v>
      </c>
      <c r="J2440" s="13">
        <f t="shared" si="893"/>
        <v>44.309999999999995</v>
      </c>
      <c r="K2440" s="13">
        <f>tarifest3(A2440,$A$3,Param!$B$10,Param!$C$10,Param!$D$10,Param!$E$10,Param!$B$11,Param!$C$11,Param!$D$11,Param!$E$11)</f>
        <v>97069</v>
      </c>
      <c r="L2440" s="3">
        <f t="shared" si="902"/>
        <v>39.946090534979426</v>
      </c>
      <c r="M2440" s="3">
        <f>tarifest3grenz(A2440,$A$3,Param!$B$10,Param!$C$10,Param!$D$10,Param!$E$10,Param!$B$11,Param!$C$11,Param!$D$11,Param!$E$11)*100</f>
        <v>42</v>
      </c>
      <c r="N2440" s="3">
        <f t="shared" si="903"/>
        <v>82669</v>
      </c>
      <c r="O2440" s="3">
        <f t="shared" si="904"/>
        <v>34.020164609053502</v>
      </c>
      <c r="P2440" s="13">
        <f t="shared" si="894"/>
        <v>170100</v>
      </c>
      <c r="Q2440" s="13">
        <f t="shared" si="905"/>
        <v>0</v>
      </c>
      <c r="R2440" s="13">
        <f>tarifest3(A2440-$K$3,$A$3,Param!$B$10,Param!$C$10,Param!$D$10,Param!$E$10,Param!$B$11,Param!$C$11,Param!$D$11,Param!$E$11)</f>
        <v>88429</v>
      </c>
      <c r="S2440" s="3">
        <f t="shared" si="906"/>
        <v>36.390534979423869</v>
      </c>
      <c r="T2440" s="3">
        <f>IF(A2440&lt;$K$3,$K$2,tarifest3grenz(A2440-$K$3,$A$3,Param!$B$10,Param!$C$10,Param!$D$10,Param!$E$10,Param!$B$11,Param!$C$11,Param!$D$11,Param!$E$11))*100</f>
        <v>42</v>
      </c>
      <c r="U2440" s="3">
        <f>MAX(K2440-tarifest3($K$3,$A$3,Param!$B$10,Param!$C$10,Param!$D$10,Param!$E$10,Param!$B$11,Param!$C$11,Param!$D$11,Param!$E$11),0)</f>
        <v>91839</v>
      </c>
      <c r="V2440" s="3">
        <f t="shared" si="907"/>
        <v>37.793827160493827</v>
      </c>
      <c r="W2440" s="3">
        <f t="shared" si="908"/>
        <v>42</v>
      </c>
      <c r="X2440" s="3">
        <f>soli3grenz(K2440,$A$3,Param!$J$9,Param!$J$10,Param!$J$11)*100</f>
        <v>5.5</v>
      </c>
      <c r="Y2440" s="13">
        <f t="shared" si="895"/>
        <v>91839</v>
      </c>
      <c r="Z2440" s="3">
        <f t="shared" si="909"/>
        <v>37.793827160493827</v>
      </c>
      <c r="AA2440" s="13">
        <f t="shared" si="896"/>
        <v>42</v>
      </c>
      <c r="AB2440" s="13">
        <f t="shared" si="897"/>
        <v>-5983.7599999999948</v>
      </c>
      <c r="AC2440" s="13">
        <f t="shared" si="898"/>
        <v>-2.4624526748971221</v>
      </c>
      <c r="AD2440" s="13">
        <f t="shared" si="899"/>
        <v>-2.3099999999999952</v>
      </c>
      <c r="AE2440" s="3">
        <f t="shared" si="900"/>
        <v>0</v>
      </c>
      <c r="AF2440" s="13">
        <f t="shared" si="913"/>
        <v>5983.7599999999948</v>
      </c>
      <c r="AG2440" s="13">
        <f t="shared" si="910"/>
        <v>2.4624526748971221</v>
      </c>
      <c r="AH2440" s="13">
        <f t="shared" si="914"/>
        <v>2.4624526748971221</v>
      </c>
    </row>
    <row r="2441" spans="1:34" x14ac:dyDescent="0.2">
      <c r="A2441" s="8">
        <f t="shared" si="911"/>
        <v>243100</v>
      </c>
      <c r="B2441" s="9">
        <f t="shared" si="912"/>
        <v>243.1</v>
      </c>
      <c r="C2441" s="13">
        <f>tarifest3(A2441,$A$3,Param!$B$5,Param!$C$5,Param!$D$5,Param!$E$5,Param!$B$6,Param!$C$6,Param!$D$6,Param!$E$6)</f>
        <v>92765</v>
      </c>
      <c r="D2441" s="3">
        <f t="shared" si="901"/>
        <v>38.159193747429043</v>
      </c>
      <c r="E2441" s="3">
        <f>tarifest3grenz(A2441,$A$3,Param!$B$5,Param!$C$5,Param!$D$5,Param!$E$5,Param!$B$6,Param!$C$6,Param!$D$6,Param!$E$6)*100</f>
        <v>42</v>
      </c>
      <c r="F2441" s="13">
        <f>soli3(C2441,$A$3,Param!$J$4,Param!$J$5,Param!$J$6)</f>
        <v>5102.07</v>
      </c>
      <c r="G2441" s="3">
        <f>soli3grenz(C2441,$A$3,Param!$J$4,Param!$J$5,Param!$J$6)*100</f>
        <v>5.5</v>
      </c>
      <c r="H2441" s="13">
        <f t="shared" si="892"/>
        <v>97867.07</v>
      </c>
      <c r="I2441" s="3">
        <f t="shared" si="915"/>
        <v>40.257947346770877</v>
      </c>
      <c r="J2441" s="13">
        <f t="shared" si="893"/>
        <v>44.309999999999995</v>
      </c>
      <c r="K2441" s="13">
        <f>tarifest3(A2441,$A$3,Param!$B$10,Param!$C$10,Param!$D$10,Param!$E$10,Param!$B$11,Param!$C$11,Param!$D$11,Param!$E$11)</f>
        <v>97111</v>
      </c>
      <c r="L2441" s="3">
        <f t="shared" si="902"/>
        <v>39.946935417523655</v>
      </c>
      <c r="M2441" s="3">
        <f>tarifest3grenz(A2441,$A$3,Param!$B$10,Param!$C$10,Param!$D$10,Param!$E$10,Param!$B$11,Param!$C$11,Param!$D$11,Param!$E$11)*100</f>
        <v>42</v>
      </c>
      <c r="N2441" s="3">
        <f t="shared" si="903"/>
        <v>82711</v>
      </c>
      <c r="O2441" s="3">
        <f t="shared" si="904"/>
        <v>34.023447141094195</v>
      </c>
      <c r="P2441" s="13">
        <f t="shared" si="894"/>
        <v>170170</v>
      </c>
      <c r="Q2441" s="13">
        <f t="shared" si="905"/>
        <v>0</v>
      </c>
      <c r="R2441" s="13">
        <f>tarifest3(A2441-$K$3,$A$3,Param!$B$10,Param!$C$10,Param!$D$10,Param!$E$10,Param!$B$11,Param!$C$11,Param!$D$11,Param!$E$11)</f>
        <v>88471</v>
      </c>
      <c r="S2441" s="3">
        <f t="shared" si="906"/>
        <v>36.392842451665977</v>
      </c>
      <c r="T2441" s="3">
        <f>IF(A2441&lt;$K$3,$K$2,tarifest3grenz(A2441-$K$3,$A$3,Param!$B$10,Param!$C$10,Param!$D$10,Param!$E$10,Param!$B$11,Param!$C$11,Param!$D$11,Param!$E$11))*100</f>
        <v>42</v>
      </c>
      <c r="U2441" s="3">
        <f>MAX(K2441-tarifest3($K$3,$A$3,Param!$B$10,Param!$C$10,Param!$D$10,Param!$E$10,Param!$B$11,Param!$C$11,Param!$D$11,Param!$E$11),0)</f>
        <v>91881</v>
      </c>
      <c r="V2441" s="3">
        <f t="shared" si="907"/>
        <v>37.795557383792676</v>
      </c>
      <c r="W2441" s="3">
        <f t="shared" si="908"/>
        <v>42</v>
      </c>
      <c r="X2441" s="3">
        <f>soli3grenz(K2441,$A$3,Param!$J$9,Param!$J$10,Param!$J$11)*100</f>
        <v>5.5</v>
      </c>
      <c r="Y2441" s="13">
        <f t="shared" si="895"/>
        <v>91881</v>
      </c>
      <c r="Z2441" s="3">
        <f t="shared" si="909"/>
        <v>37.795557383792676</v>
      </c>
      <c r="AA2441" s="13">
        <f t="shared" si="896"/>
        <v>42</v>
      </c>
      <c r="AB2441" s="13">
        <f t="shared" si="897"/>
        <v>-5986.070000000007</v>
      </c>
      <c r="AC2441" s="13">
        <f t="shared" si="898"/>
        <v>-2.4623899629782002</v>
      </c>
      <c r="AD2441" s="13">
        <f t="shared" si="899"/>
        <v>-2.3099999999999952</v>
      </c>
      <c r="AE2441" s="3">
        <f t="shared" si="900"/>
        <v>0</v>
      </c>
      <c r="AF2441" s="13">
        <f t="shared" si="913"/>
        <v>5986.070000000007</v>
      </c>
      <c r="AG2441" s="13">
        <f t="shared" si="910"/>
        <v>2.4623899629782002</v>
      </c>
      <c r="AH2441" s="13">
        <f t="shared" si="914"/>
        <v>2.4623899629782002</v>
      </c>
    </row>
    <row r="2442" spans="1:34" x14ac:dyDescent="0.2">
      <c r="A2442" s="8">
        <f t="shared" si="911"/>
        <v>243200</v>
      </c>
      <c r="B2442" s="9">
        <f t="shared" si="912"/>
        <v>243.2</v>
      </c>
      <c r="C2442" s="13">
        <f>tarifest3(A2442,$A$3,Param!$B$5,Param!$C$5,Param!$D$5,Param!$E$5,Param!$B$6,Param!$C$6,Param!$D$6,Param!$E$6)</f>
        <v>92807</v>
      </c>
      <c r="D2442" s="3">
        <f t="shared" si="901"/>
        <v>38.160773026315795</v>
      </c>
      <c r="E2442" s="3">
        <f>tarifest3grenz(A2442,$A$3,Param!$B$5,Param!$C$5,Param!$D$5,Param!$E$5,Param!$B$6,Param!$C$6,Param!$D$6,Param!$E$6)*100</f>
        <v>42</v>
      </c>
      <c r="F2442" s="13">
        <f>soli3(C2442,$A$3,Param!$J$4,Param!$J$5,Param!$J$6)</f>
        <v>5104.38</v>
      </c>
      <c r="G2442" s="3">
        <f>soli3grenz(C2442,$A$3,Param!$J$4,Param!$J$5,Param!$J$6)*100</f>
        <v>5.5</v>
      </c>
      <c r="H2442" s="13">
        <f t="shared" ref="H2442:H2505" si="916">+C2442+F2442</f>
        <v>97911.38</v>
      </c>
      <c r="I2442" s="3">
        <f t="shared" si="915"/>
        <v>40.259613486842106</v>
      </c>
      <c r="J2442" s="13">
        <f t="shared" ref="J2442:J2505" si="917">+E2442*(1+G2442/100)</f>
        <v>44.309999999999995</v>
      </c>
      <c r="K2442" s="13">
        <f>tarifest3(A2442,$A$3,Param!$B$10,Param!$C$10,Param!$D$10,Param!$E$10,Param!$B$11,Param!$C$11,Param!$D$11,Param!$E$11)</f>
        <v>97153</v>
      </c>
      <c r="L2442" s="3">
        <f t="shared" si="902"/>
        <v>39.947779605263158</v>
      </c>
      <c r="M2442" s="3">
        <f>tarifest3grenz(A2442,$A$3,Param!$B$10,Param!$C$10,Param!$D$10,Param!$E$10,Param!$B$11,Param!$C$11,Param!$D$11,Param!$E$11)*100</f>
        <v>42</v>
      </c>
      <c r="N2442" s="3">
        <f t="shared" si="903"/>
        <v>82753</v>
      </c>
      <c r="O2442" s="3">
        <f t="shared" si="904"/>
        <v>34.026726973684212</v>
      </c>
      <c r="P2442" s="13">
        <f t="shared" ref="P2442:P2505" si="918">+A2442*$K$2</f>
        <v>170240</v>
      </c>
      <c r="Q2442" s="13">
        <f t="shared" si="905"/>
        <v>0</v>
      </c>
      <c r="R2442" s="13">
        <f>tarifest3(A2442-$K$3,$A$3,Param!$B$10,Param!$C$10,Param!$D$10,Param!$E$10,Param!$B$11,Param!$C$11,Param!$D$11,Param!$E$11)</f>
        <v>88513</v>
      </c>
      <c r="S2442" s="3">
        <f t="shared" si="906"/>
        <v>36.395148026315788</v>
      </c>
      <c r="T2442" s="3">
        <f>IF(A2442&lt;$K$3,$K$2,tarifest3grenz(A2442-$K$3,$A$3,Param!$B$10,Param!$C$10,Param!$D$10,Param!$E$10,Param!$B$11,Param!$C$11,Param!$D$11,Param!$E$11))*100</f>
        <v>42</v>
      </c>
      <c r="U2442" s="3">
        <f>MAX(K2442-tarifest3($K$3,$A$3,Param!$B$10,Param!$C$10,Param!$D$10,Param!$E$10,Param!$B$11,Param!$C$11,Param!$D$11,Param!$E$11),0)</f>
        <v>91923</v>
      </c>
      <c r="V2442" s="3">
        <f t="shared" si="907"/>
        <v>37.797286184210527</v>
      </c>
      <c r="W2442" s="3">
        <f t="shared" si="908"/>
        <v>42</v>
      </c>
      <c r="X2442" s="3">
        <f>soli3grenz(K2442,$A$3,Param!$J$9,Param!$J$10,Param!$J$11)*100</f>
        <v>5.5</v>
      </c>
      <c r="Y2442" s="13">
        <f t="shared" ref="Y2442:Y2505" si="919">IF($Y$4=0,N2442,IF($Y$4=1,Q2442+R2442,IF($Y$4=2,Q2442+U2442)))</f>
        <v>91923</v>
      </c>
      <c r="Z2442" s="3">
        <f t="shared" si="909"/>
        <v>37.797286184210527</v>
      </c>
      <c r="AA2442" s="13">
        <f t="shared" ref="AA2442:AA2505" si="920">IF($Y$4=0,M2442,IF($Y$4=1,T2442,IF($Y$4=2,W2442)))</f>
        <v>42</v>
      </c>
      <c r="AB2442" s="13">
        <f t="shared" ref="AB2442:AB2505" si="921">+Y2442-H2442</f>
        <v>-5988.3800000000047</v>
      </c>
      <c r="AC2442" s="13">
        <f t="shared" ref="AC2442:AC2505" si="922">+Z2442-I2442</f>
        <v>-2.4623273026315786</v>
      </c>
      <c r="AD2442" s="13">
        <f t="shared" ref="AD2442:AD2505" si="923">+AA2442-J2442</f>
        <v>-2.3099999999999952</v>
      </c>
      <c r="AE2442" s="3">
        <f t="shared" ref="AE2442:AE2505" si="924">+M2442-E2442</f>
        <v>0</v>
      </c>
      <c r="AF2442" s="13">
        <f t="shared" si="913"/>
        <v>5988.3800000000047</v>
      </c>
      <c r="AG2442" s="13">
        <f t="shared" si="910"/>
        <v>2.4623273026315786</v>
      </c>
      <c r="AH2442" s="13">
        <f t="shared" si="914"/>
        <v>2.4623273026315786</v>
      </c>
    </row>
    <row r="2443" spans="1:34" x14ac:dyDescent="0.2">
      <c r="A2443" s="8">
        <f t="shared" si="911"/>
        <v>243300</v>
      </c>
      <c r="B2443" s="9">
        <f t="shared" si="912"/>
        <v>243.3</v>
      </c>
      <c r="C2443" s="13">
        <f>tarifest3(A2443,$A$3,Param!$B$5,Param!$C$5,Param!$D$5,Param!$E$5,Param!$B$6,Param!$C$6,Param!$D$6,Param!$E$6)</f>
        <v>92849</v>
      </c>
      <c r="D2443" s="3">
        <f t="shared" ref="D2443:D2506" si="925">IF($A2443=0,0,C2443/$A2443*100)</f>
        <v>38.162351006987258</v>
      </c>
      <c r="E2443" s="3">
        <f>tarifest3grenz(A2443,$A$3,Param!$B$5,Param!$C$5,Param!$D$5,Param!$E$5,Param!$B$6,Param!$C$6,Param!$D$6,Param!$E$6)*100</f>
        <v>42</v>
      </c>
      <c r="F2443" s="13">
        <f>soli3(C2443,$A$3,Param!$J$4,Param!$J$5,Param!$J$6)</f>
        <v>5106.6899999999996</v>
      </c>
      <c r="G2443" s="3">
        <f>soli3grenz(C2443,$A$3,Param!$J$4,Param!$J$5,Param!$J$6)*100</f>
        <v>5.5</v>
      </c>
      <c r="H2443" s="13">
        <f t="shared" si="916"/>
        <v>97955.69</v>
      </c>
      <c r="I2443" s="3">
        <f t="shared" si="915"/>
        <v>40.261278257295515</v>
      </c>
      <c r="J2443" s="13">
        <f t="shared" si="917"/>
        <v>44.309999999999995</v>
      </c>
      <c r="K2443" s="13">
        <f>tarifest3(A2443,$A$3,Param!$B$10,Param!$C$10,Param!$D$10,Param!$E$10,Param!$B$11,Param!$C$11,Param!$D$11,Param!$E$11)</f>
        <v>97195</v>
      </c>
      <c r="L2443" s="3">
        <f t="shared" ref="L2443:L2506" si="926">IF($A2443=0,0,K2443/$A2443*100)</f>
        <v>39.948623099054664</v>
      </c>
      <c r="M2443" s="3">
        <f>tarifest3grenz(A2443,$A$3,Param!$B$10,Param!$C$10,Param!$D$10,Param!$E$10,Param!$B$11,Param!$C$11,Param!$D$11,Param!$E$11)*100</f>
        <v>42</v>
      </c>
      <c r="N2443" s="3">
        <f t="shared" ref="N2443:N2506" si="927">+K2443-$K$1</f>
        <v>82795</v>
      </c>
      <c r="O2443" s="3">
        <f t="shared" ref="O2443:O2506" si="928">IF($A2443=0,0,N2443/$A2443*100)</f>
        <v>34.03000411015207</v>
      </c>
      <c r="P2443" s="13">
        <f t="shared" si="918"/>
        <v>170310</v>
      </c>
      <c r="Q2443" s="13">
        <f t="shared" ref="Q2443:Q2506" si="929">MIN(P2443-$K$1,0)</f>
        <v>0</v>
      </c>
      <c r="R2443" s="13">
        <f>tarifest3(A2443-$K$3,$A$3,Param!$B$10,Param!$C$10,Param!$D$10,Param!$E$10,Param!$B$11,Param!$C$11,Param!$D$11,Param!$E$11)</f>
        <v>88555</v>
      </c>
      <c r="S2443" s="3">
        <f t="shared" ref="S2443:S2506" si="930">IF($A2443=0,0,(Q2443+R2443)/$A2443*100)</f>
        <v>36.39745170571311</v>
      </c>
      <c r="T2443" s="3">
        <f>IF(A2443&lt;$K$3,$K$2,tarifest3grenz(A2443-$K$3,$A$3,Param!$B$10,Param!$C$10,Param!$D$10,Param!$E$10,Param!$B$11,Param!$C$11,Param!$D$11,Param!$E$11))*100</f>
        <v>42</v>
      </c>
      <c r="U2443" s="3">
        <f>MAX(K2443-tarifest3($K$3,$A$3,Param!$B$10,Param!$C$10,Param!$D$10,Param!$E$10,Param!$B$11,Param!$C$11,Param!$D$11,Param!$E$11),0)</f>
        <v>91965</v>
      </c>
      <c r="V2443" s="3">
        <f t="shared" ref="V2443:V2506" si="931">IF($A2443=0,0,(Q2443+U2443)/$A2443*100)</f>
        <v>37.799013563501852</v>
      </c>
      <c r="W2443" s="3">
        <f t="shared" ref="W2443:W2506" si="932">IF(A2443&lt;$K$3,$K$2*100,M2443)</f>
        <v>42</v>
      </c>
      <c r="X2443" s="3">
        <f>soli3grenz(K2443,$A$3,Param!$J$9,Param!$J$10,Param!$J$11)*100</f>
        <v>5.5</v>
      </c>
      <c r="Y2443" s="13">
        <f t="shared" si="919"/>
        <v>91965</v>
      </c>
      <c r="Z2443" s="3">
        <f t="shared" ref="Z2443:Z2506" si="933">IF($A2443=0,0,Y2443/$A2443*100)</f>
        <v>37.799013563501852</v>
      </c>
      <c r="AA2443" s="13">
        <f t="shared" si="920"/>
        <v>42</v>
      </c>
      <c r="AB2443" s="13">
        <f t="shared" si="921"/>
        <v>-5990.6900000000023</v>
      </c>
      <c r="AC2443" s="13">
        <f t="shared" si="922"/>
        <v>-2.4622646937936636</v>
      </c>
      <c r="AD2443" s="13">
        <f t="shared" si="923"/>
        <v>-2.3099999999999952</v>
      </c>
      <c r="AE2443" s="3">
        <f t="shared" si="924"/>
        <v>0</v>
      </c>
      <c r="AF2443" s="13">
        <f t="shared" si="913"/>
        <v>5990.6900000000023</v>
      </c>
      <c r="AG2443" s="13">
        <f t="shared" ref="AG2443:AG2506" si="934">-AC2443</f>
        <v>2.4622646937936636</v>
      </c>
      <c r="AH2443" s="13">
        <f t="shared" si="914"/>
        <v>2.4622646937936636</v>
      </c>
    </row>
    <row r="2444" spans="1:34" x14ac:dyDescent="0.2">
      <c r="A2444" s="8">
        <f t="shared" ref="A2444:A2507" si="935">+A2443+100</f>
        <v>243400</v>
      </c>
      <c r="B2444" s="9">
        <f t="shared" si="912"/>
        <v>243.4</v>
      </c>
      <c r="C2444" s="13">
        <f>tarifest3(A2444,$A$3,Param!$B$5,Param!$C$5,Param!$D$5,Param!$E$5,Param!$B$6,Param!$C$6,Param!$D$6,Param!$E$6)</f>
        <v>92891</v>
      </c>
      <c r="D2444" s="3">
        <f t="shared" si="925"/>
        <v>38.163927691043547</v>
      </c>
      <c r="E2444" s="3">
        <f>tarifest3grenz(A2444,$A$3,Param!$B$5,Param!$C$5,Param!$D$5,Param!$E$5,Param!$B$6,Param!$C$6,Param!$D$6,Param!$E$6)*100</f>
        <v>42</v>
      </c>
      <c r="F2444" s="13">
        <f>soli3(C2444,$A$3,Param!$J$4,Param!$J$5,Param!$J$6)</f>
        <v>5109</v>
      </c>
      <c r="G2444" s="3">
        <f>soli3grenz(C2444,$A$3,Param!$J$4,Param!$J$5,Param!$J$6)*100</f>
        <v>5.5</v>
      </c>
      <c r="H2444" s="13">
        <f t="shared" si="916"/>
        <v>98000</v>
      </c>
      <c r="I2444" s="3">
        <f t="shared" si="915"/>
        <v>40.262941659819226</v>
      </c>
      <c r="J2444" s="13">
        <f t="shared" si="917"/>
        <v>44.309999999999995</v>
      </c>
      <c r="K2444" s="13">
        <f>tarifest3(A2444,$A$3,Param!$B$10,Param!$C$10,Param!$D$10,Param!$E$10,Param!$B$11,Param!$C$11,Param!$D$11,Param!$E$11)</f>
        <v>97237</v>
      </c>
      <c r="L2444" s="3">
        <f t="shared" si="926"/>
        <v>39.949465899753491</v>
      </c>
      <c r="M2444" s="3">
        <f>tarifest3grenz(A2444,$A$3,Param!$B$10,Param!$C$10,Param!$D$10,Param!$E$10,Param!$B$11,Param!$C$11,Param!$D$11,Param!$E$11)*100</f>
        <v>42</v>
      </c>
      <c r="N2444" s="3">
        <f t="shared" si="927"/>
        <v>82837</v>
      </c>
      <c r="O2444" s="3">
        <f t="shared" si="928"/>
        <v>34.033278553820871</v>
      </c>
      <c r="P2444" s="13">
        <f t="shared" si="918"/>
        <v>170380</v>
      </c>
      <c r="Q2444" s="13">
        <f t="shared" si="929"/>
        <v>0</v>
      </c>
      <c r="R2444" s="13">
        <f>tarifest3(A2444-$K$3,$A$3,Param!$B$10,Param!$C$10,Param!$D$10,Param!$E$10,Param!$B$11,Param!$C$11,Param!$D$11,Param!$E$11)</f>
        <v>88597</v>
      </c>
      <c r="S2444" s="3">
        <f t="shared" si="930"/>
        <v>36.399753492193923</v>
      </c>
      <c r="T2444" s="3">
        <f>IF(A2444&lt;$K$3,$K$2,tarifest3grenz(A2444-$K$3,$A$3,Param!$B$10,Param!$C$10,Param!$D$10,Param!$E$10,Param!$B$11,Param!$C$11,Param!$D$11,Param!$E$11))*100</f>
        <v>42</v>
      </c>
      <c r="U2444" s="3">
        <f>MAX(K2444-tarifest3($K$3,$A$3,Param!$B$10,Param!$C$10,Param!$D$10,Param!$E$10,Param!$B$11,Param!$C$11,Param!$D$11,Param!$E$11),0)</f>
        <v>92007</v>
      </c>
      <c r="V2444" s="3">
        <f t="shared" si="931"/>
        <v>37.800739523418244</v>
      </c>
      <c r="W2444" s="3">
        <f t="shared" si="932"/>
        <v>42</v>
      </c>
      <c r="X2444" s="3">
        <f>soli3grenz(K2444,$A$3,Param!$J$9,Param!$J$10,Param!$J$11)*100</f>
        <v>5.5</v>
      </c>
      <c r="Y2444" s="13">
        <f t="shared" si="919"/>
        <v>92007</v>
      </c>
      <c r="Z2444" s="3">
        <f t="shared" si="933"/>
        <v>37.800739523418244</v>
      </c>
      <c r="AA2444" s="13">
        <f t="shared" si="920"/>
        <v>42</v>
      </c>
      <c r="AB2444" s="13">
        <f t="shared" si="921"/>
        <v>-5993</v>
      </c>
      <c r="AC2444" s="13">
        <f t="shared" si="922"/>
        <v>-2.4622021364009825</v>
      </c>
      <c r="AD2444" s="13">
        <f t="shared" si="923"/>
        <v>-2.3099999999999952</v>
      </c>
      <c r="AE2444" s="3">
        <f t="shared" si="924"/>
        <v>0</v>
      </c>
      <c r="AF2444" s="13">
        <f t="shared" si="913"/>
        <v>5993</v>
      </c>
      <c r="AG2444" s="13">
        <f t="shared" si="934"/>
        <v>2.4622021364009825</v>
      </c>
      <c r="AH2444" s="13">
        <f t="shared" si="914"/>
        <v>2.4622021364009825</v>
      </c>
    </row>
    <row r="2445" spans="1:34" x14ac:dyDescent="0.2">
      <c r="A2445" s="8">
        <f t="shared" si="935"/>
        <v>243500</v>
      </c>
      <c r="B2445" s="9">
        <f t="shared" si="912"/>
        <v>243.5</v>
      </c>
      <c r="C2445" s="13">
        <f>tarifest3(A2445,$A$3,Param!$B$5,Param!$C$5,Param!$D$5,Param!$E$5,Param!$B$6,Param!$C$6,Param!$D$6,Param!$E$6)</f>
        <v>92933</v>
      </c>
      <c r="D2445" s="3">
        <f t="shared" si="925"/>
        <v>38.165503080082139</v>
      </c>
      <c r="E2445" s="3">
        <f>tarifest3grenz(A2445,$A$3,Param!$B$5,Param!$C$5,Param!$D$5,Param!$E$5,Param!$B$6,Param!$C$6,Param!$D$6,Param!$E$6)*100</f>
        <v>42</v>
      </c>
      <c r="F2445" s="13">
        <f>soli3(C2445,$A$3,Param!$J$4,Param!$J$5,Param!$J$6)</f>
        <v>5111.3100000000004</v>
      </c>
      <c r="G2445" s="3">
        <f>soli3grenz(C2445,$A$3,Param!$J$4,Param!$J$5,Param!$J$6)*100</f>
        <v>5.5</v>
      </c>
      <c r="H2445" s="13">
        <f t="shared" si="916"/>
        <v>98044.31</v>
      </c>
      <c r="I2445" s="3">
        <f t="shared" si="915"/>
        <v>40.264603696098561</v>
      </c>
      <c r="J2445" s="13">
        <f t="shared" si="917"/>
        <v>44.309999999999995</v>
      </c>
      <c r="K2445" s="13">
        <f>tarifest3(A2445,$A$3,Param!$B$10,Param!$C$10,Param!$D$10,Param!$E$10,Param!$B$11,Param!$C$11,Param!$D$11,Param!$E$11)</f>
        <v>97279</v>
      </c>
      <c r="L2445" s="3">
        <f t="shared" si="926"/>
        <v>39.950308008213554</v>
      </c>
      <c r="M2445" s="3">
        <f>tarifest3grenz(A2445,$A$3,Param!$B$10,Param!$C$10,Param!$D$10,Param!$E$10,Param!$B$11,Param!$C$11,Param!$D$11,Param!$E$11)*100</f>
        <v>42</v>
      </c>
      <c r="N2445" s="3">
        <f t="shared" si="927"/>
        <v>82879</v>
      </c>
      <c r="O2445" s="3">
        <f t="shared" si="928"/>
        <v>34.036550308008209</v>
      </c>
      <c r="P2445" s="13">
        <f t="shared" si="918"/>
        <v>170450</v>
      </c>
      <c r="Q2445" s="13">
        <f t="shared" si="929"/>
        <v>0</v>
      </c>
      <c r="R2445" s="13">
        <f>tarifest3(A2445-$K$3,$A$3,Param!$B$10,Param!$C$10,Param!$D$10,Param!$E$10,Param!$B$11,Param!$C$11,Param!$D$11,Param!$E$11)</f>
        <v>88639</v>
      </c>
      <c r="S2445" s="3">
        <f t="shared" si="930"/>
        <v>36.402053388090351</v>
      </c>
      <c r="T2445" s="3">
        <f>IF(A2445&lt;$K$3,$K$2,tarifest3grenz(A2445-$K$3,$A$3,Param!$B$10,Param!$C$10,Param!$D$10,Param!$E$10,Param!$B$11,Param!$C$11,Param!$D$11,Param!$E$11))*100</f>
        <v>42</v>
      </c>
      <c r="U2445" s="3">
        <f>MAX(K2445-tarifest3($K$3,$A$3,Param!$B$10,Param!$C$10,Param!$D$10,Param!$E$10,Param!$B$11,Param!$C$11,Param!$D$11,Param!$E$11),0)</f>
        <v>92049</v>
      </c>
      <c r="V2445" s="3">
        <f t="shared" si="931"/>
        <v>37.802464065708421</v>
      </c>
      <c r="W2445" s="3">
        <f t="shared" si="932"/>
        <v>42</v>
      </c>
      <c r="X2445" s="3">
        <f>soli3grenz(K2445,$A$3,Param!$J$9,Param!$J$10,Param!$J$11)*100</f>
        <v>5.5</v>
      </c>
      <c r="Y2445" s="13">
        <f t="shared" si="919"/>
        <v>92049</v>
      </c>
      <c r="Z2445" s="3">
        <f t="shared" si="933"/>
        <v>37.802464065708421</v>
      </c>
      <c r="AA2445" s="13">
        <f t="shared" si="920"/>
        <v>42</v>
      </c>
      <c r="AB2445" s="13">
        <f t="shared" si="921"/>
        <v>-5995.3099999999977</v>
      </c>
      <c r="AC2445" s="13">
        <f t="shared" si="922"/>
        <v>-2.4621396303901406</v>
      </c>
      <c r="AD2445" s="13">
        <f t="shared" si="923"/>
        <v>-2.3099999999999952</v>
      </c>
      <c r="AE2445" s="3">
        <f t="shared" si="924"/>
        <v>0</v>
      </c>
      <c r="AF2445" s="13">
        <f t="shared" si="913"/>
        <v>5995.3099999999977</v>
      </c>
      <c r="AG2445" s="13">
        <f t="shared" si="934"/>
        <v>2.4621396303901406</v>
      </c>
      <c r="AH2445" s="13">
        <f t="shared" si="914"/>
        <v>2.4621396303901406</v>
      </c>
    </row>
    <row r="2446" spans="1:34" x14ac:dyDescent="0.2">
      <c r="A2446" s="8">
        <f t="shared" si="935"/>
        <v>243600</v>
      </c>
      <c r="B2446" s="9">
        <f t="shared" si="912"/>
        <v>243.6</v>
      </c>
      <c r="C2446" s="13">
        <f>tarifest3(A2446,$A$3,Param!$B$5,Param!$C$5,Param!$D$5,Param!$E$5,Param!$B$6,Param!$C$6,Param!$D$6,Param!$E$6)</f>
        <v>92975</v>
      </c>
      <c r="D2446" s="3">
        <f t="shared" si="925"/>
        <v>38.16707717569787</v>
      </c>
      <c r="E2446" s="3">
        <f>tarifest3grenz(A2446,$A$3,Param!$B$5,Param!$C$5,Param!$D$5,Param!$E$5,Param!$B$6,Param!$C$6,Param!$D$6,Param!$E$6)*100</f>
        <v>42</v>
      </c>
      <c r="F2446" s="13">
        <f>soli3(C2446,$A$3,Param!$J$4,Param!$J$5,Param!$J$6)</f>
        <v>5113.62</v>
      </c>
      <c r="G2446" s="3">
        <f>soli3grenz(C2446,$A$3,Param!$J$4,Param!$J$5,Param!$J$6)*100</f>
        <v>5.5</v>
      </c>
      <c r="H2446" s="13">
        <f t="shared" si="916"/>
        <v>98088.62</v>
      </c>
      <c r="I2446" s="3">
        <f t="shared" si="915"/>
        <v>40.266264367816092</v>
      </c>
      <c r="J2446" s="13">
        <f t="shared" si="917"/>
        <v>44.309999999999995</v>
      </c>
      <c r="K2446" s="13">
        <f>tarifest3(A2446,$A$3,Param!$B$10,Param!$C$10,Param!$D$10,Param!$E$10,Param!$B$11,Param!$C$11,Param!$D$11,Param!$E$11)</f>
        <v>97321</v>
      </c>
      <c r="L2446" s="3">
        <f t="shared" si="926"/>
        <v>39.951149425287355</v>
      </c>
      <c r="M2446" s="3">
        <f>tarifest3grenz(A2446,$A$3,Param!$B$10,Param!$C$10,Param!$D$10,Param!$E$10,Param!$B$11,Param!$C$11,Param!$D$11,Param!$E$11)*100</f>
        <v>42</v>
      </c>
      <c r="N2446" s="3">
        <f t="shared" si="927"/>
        <v>82921</v>
      </c>
      <c r="O2446" s="3">
        <f t="shared" si="928"/>
        <v>34.039819376026273</v>
      </c>
      <c r="P2446" s="13">
        <f t="shared" si="918"/>
        <v>170520</v>
      </c>
      <c r="Q2446" s="13">
        <f t="shared" si="929"/>
        <v>0</v>
      </c>
      <c r="R2446" s="13">
        <f>tarifest3(A2446-$K$3,$A$3,Param!$B$10,Param!$C$10,Param!$D$10,Param!$E$10,Param!$B$11,Param!$C$11,Param!$D$11,Param!$E$11)</f>
        <v>88681</v>
      </c>
      <c r="S2446" s="3">
        <f t="shared" si="930"/>
        <v>36.404351395730707</v>
      </c>
      <c r="T2446" s="3">
        <f>IF(A2446&lt;$K$3,$K$2,tarifest3grenz(A2446-$K$3,$A$3,Param!$B$10,Param!$C$10,Param!$D$10,Param!$E$10,Param!$B$11,Param!$C$11,Param!$D$11,Param!$E$11))*100</f>
        <v>42</v>
      </c>
      <c r="U2446" s="3">
        <f>MAX(K2446-tarifest3($K$3,$A$3,Param!$B$10,Param!$C$10,Param!$D$10,Param!$E$10,Param!$B$11,Param!$C$11,Param!$D$11,Param!$E$11),0)</f>
        <v>92091</v>
      </c>
      <c r="V2446" s="3">
        <f t="shared" si="931"/>
        <v>37.804187192118228</v>
      </c>
      <c r="W2446" s="3">
        <f t="shared" si="932"/>
        <v>42</v>
      </c>
      <c r="X2446" s="3">
        <f>soli3grenz(K2446,$A$3,Param!$J$9,Param!$J$10,Param!$J$11)*100</f>
        <v>5.5</v>
      </c>
      <c r="Y2446" s="13">
        <f t="shared" si="919"/>
        <v>92091</v>
      </c>
      <c r="Z2446" s="3">
        <f t="shared" si="933"/>
        <v>37.804187192118228</v>
      </c>
      <c r="AA2446" s="13">
        <f t="shared" si="920"/>
        <v>42</v>
      </c>
      <c r="AB2446" s="13">
        <f t="shared" si="921"/>
        <v>-5997.6199999999953</v>
      </c>
      <c r="AC2446" s="13">
        <f t="shared" si="922"/>
        <v>-2.4620771756978641</v>
      </c>
      <c r="AD2446" s="13">
        <f t="shared" si="923"/>
        <v>-2.3099999999999952</v>
      </c>
      <c r="AE2446" s="3">
        <f t="shared" si="924"/>
        <v>0</v>
      </c>
      <c r="AF2446" s="13">
        <f t="shared" si="913"/>
        <v>5997.6199999999953</v>
      </c>
      <c r="AG2446" s="13">
        <f t="shared" si="934"/>
        <v>2.4620771756978641</v>
      </c>
      <c r="AH2446" s="13">
        <f t="shared" si="914"/>
        <v>2.4620771756978641</v>
      </c>
    </row>
    <row r="2447" spans="1:34" x14ac:dyDescent="0.2">
      <c r="A2447" s="8">
        <f t="shared" si="935"/>
        <v>243700</v>
      </c>
      <c r="B2447" s="9">
        <f t="shared" ref="B2447:B2486" si="936">+A2447/1000</f>
        <v>243.7</v>
      </c>
      <c r="C2447" s="13">
        <f>tarifest3(A2447,$A$3,Param!$B$5,Param!$C$5,Param!$D$5,Param!$E$5,Param!$B$6,Param!$C$6,Param!$D$6,Param!$E$6)</f>
        <v>93017</v>
      </c>
      <c r="D2447" s="3">
        <f t="shared" si="925"/>
        <v>38.168649979482971</v>
      </c>
      <c r="E2447" s="3">
        <f>tarifest3grenz(A2447,$A$3,Param!$B$5,Param!$C$5,Param!$D$5,Param!$E$5,Param!$B$6,Param!$C$6,Param!$D$6,Param!$E$6)*100</f>
        <v>42</v>
      </c>
      <c r="F2447" s="13">
        <f>soli3(C2447,$A$3,Param!$J$4,Param!$J$5,Param!$J$6)</f>
        <v>5115.93</v>
      </c>
      <c r="G2447" s="3">
        <f>soli3grenz(C2447,$A$3,Param!$J$4,Param!$J$5,Param!$J$6)*100</f>
        <v>5.5</v>
      </c>
      <c r="H2447" s="13">
        <f t="shared" si="916"/>
        <v>98132.93</v>
      </c>
      <c r="I2447" s="3">
        <f t="shared" si="915"/>
        <v>40.26792367665162</v>
      </c>
      <c r="J2447" s="13">
        <f t="shared" si="917"/>
        <v>44.309999999999995</v>
      </c>
      <c r="K2447" s="13">
        <f>tarifest3(A2447,$A$3,Param!$B$10,Param!$C$10,Param!$D$10,Param!$E$10,Param!$B$11,Param!$C$11,Param!$D$11,Param!$E$11)</f>
        <v>97363</v>
      </c>
      <c r="L2447" s="3">
        <f t="shared" si="926"/>
        <v>39.951990151826017</v>
      </c>
      <c r="M2447" s="3">
        <f>tarifest3grenz(A2447,$A$3,Param!$B$10,Param!$C$10,Param!$D$10,Param!$E$10,Param!$B$11,Param!$C$11,Param!$D$11,Param!$E$11)*100</f>
        <v>42</v>
      </c>
      <c r="N2447" s="3">
        <f t="shared" si="927"/>
        <v>82963</v>
      </c>
      <c r="O2447" s="3">
        <f t="shared" si="928"/>
        <v>34.043085761181779</v>
      </c>
      <c r="P2447" s="13">
        <f t="shared" si="918"/>
        <v>170590</v>
      </c>
      <c r="Q2447" s="13">
        <f t="shared" si="929"/>
        <v>0</v>
      </c>
      <c r="R2447" s="13">
        <f>tarifest3(A2447-$K$3,$A$3,Param!$B$10,Param!$C$10,Param!$D$10,Param!$E$10,Param!$B$11,Param!$C$11,Param!$D$11,Param!$E$11)</f>
        <v>88723</v>
      </c>
      <c r="S2447" s="3">
        <f t="shared" si="930"/>
        <v>36.406647517439474</v>
      </c>
      <c r="T2447" s="3">
        <f>IF(A2447&lt;$K$3,$K$2,tarifest3grenz(A2447-$K$3,$A$3,Param!$B$10,Param!$C$10,Param!$D$10,Param!$E$10,Param!$B$11,Param!$C$11,Param!$D$11,Param!$E$11))*100</f>
        <v>42</v>
      </c>
      <c r="U2447" s="3">
        <f>MAX(K2447-tarifest3($K$3,$A$3,Param!$B$10,Param!$C$10,Param!$D$10,Param!$E$10,Param!$B$11,Param!$C$11,Param!$D$11,Param!$E$11),0)</f>
        <v>92133</v>
      </c>
      <c r="V2447" s="3">
        <f t="shared" si="931"/>
        <v>37.805908904390648</v>
      </c>
      <c r="W2447" s="3">
        <f t="shared" si="932"/>
        <v>42</v>
      </c>
      <c r="X2447" s="3">
        <f>soli3grenz(K2447,$A$3,Param!$J$9,Param!$J$10,Param!$J$11)*100</f>
        <v>5.5</v>
      </c>
      <c r="Y2447" s="13">
        <f t="shared" si="919"/>
        <v>92133</v>
      </c>
      <c r="Z2447" s="3">
        <f t="shared" si="933"/>
        <v>37.805908904390648</v>
      </c>
      <c r="AA2447" s="13">
        <f t="shared" si="920"/>
        <v>42</v>
      </c>
      <c r="AB2447" s="13">
        <f t="shared" si="921"/>
        <v>-5999.929999999993</v>
      </c>
      <c r="AC2447" s="13">
        <f t="shared" si="922"/>
        <v>-2.4620147722609715</v>
      </c>
      <c r="AD2447" s="13">
        <f t="shared" si="923"/>
        <v>-2.3099999999999952</v>
      </c>
      <c r="AE2447" s="3">
        <f t="shared" si="924"/>
        <v>0</v>
      </c>
      <c r="AF2447" s="13">
        <f t="shared" si="913"/>
        <v>5999.929999999993</v>
      </c>
      <c r="AG2447" s="13">
        <f t="shared" si="934"/>
        <v>2.4620147722609715</v>
      </c>
      <c r="AH2447" s="13">
        <f t="shared" si="914"/>
        <v>2.4620147722609715</v>
      </c>
    </row>
    <row r="2448" spans="1:34" x14ac:dyDescent="0.2">
      <c r="A2448" s="8">
        <f t="shared" si="935"/>
        <v>243800</v>
      </c>
      <c r="B2448" s="9">
        <f t="shared" si="936"/>
        <v>243.8</v>
      </c>
      <c r="C2448" s="13">
        <f>tarifest3(A2448,$A$3,Param!$B$5,Param!$C$5,Param!$D$5,Param!$E$5,Param!$B$6,Param!$C$6,Param!$D$6,Param!$E$6)</f>
        <v>93059</v>
      </c>
      <c r="D2448" s="3">
        <f t="shared" si="925"/>
        <v>38.170221493027071</v>
      </c>
      <c r="E2448" s="3">
        <f>tarifest3grenz(A2448,$A$3,Param!$B$5,Param!$C$5,Param!$D$5,Param!$E$5,Param!$B$6,Param!$C$6,Param!$D$6,Param!$E$6)*100</f>
        <v>42</v>
      </c>
      <c r="F2448" s="13">
        <f>soli3(C2448,$A$3,Param!$J$4,Param!$J$5,Param!$J$6)</f>
        <v>5118.24</v>
      </c>
      <c r="G2448" s="3">
        <f>soli3grenz(C2448,$A$3,Param!$J$4,Param!$J$5,Param!$J$6)*100</f>
        <v>5.5</v>
      </c>
      <c r="H2448" s="13">
        <f t="shared" si="916"/>
        <v>98177.24</v>
      </c>
      <c r="I2448" s="3">
        <f t="shared" si="915"/>
        <v>40.269581624282203</v>
      </c>
      <c r="J2448" s="13">
        <f t="shared" si="917"/>
        <v>44.309999999999995</v>
      </c>
      <c r="K2448" s="13">
        <f>tarifest3(A2448,$A$3,Param!$B$10,Param!$C$10,Param!$D$10,Param!$E$10,Param!$B$11,Param!$C$11,Param!$D$11,Param!$E$11)</f>
        <v>97405</v>
      </c>
      <c r="L2448" s="3">
        <f t="shared" si="926"/>
        <v>39.952830188679243</v>
      </c>
      <c r="M2448" s="3">
        <f>tarifest3grenz(A2448,$A$3,Param!$B$10,Param!$C$10,Param!$D$10,Param!$E$10,Param!$B$11,Param!$C$11,Param!$D$11,Param!$E$11)*100</f>
        <v>42</v>
      </c>
      <c r="N2448" s="3">
        <f t="shared" si="927"/>
        <v>83005</v>
      </c>
      <c r="O2448" s="3">
        <f t="shared" si="928"/>
        <v>34.046349466776043</v>
      </c>
      <c r="P2448" s="13">
        <f t="shared" si="918"/>
        <v>170660</v>
      </c>
      <c r="Q2448" s="13">
        <f t="shared" si="929"/>
        <v>0</v>
      </c>
      <c r="R2448" s="13">
        <f>tarifest3(A2448-$K$3,$A$3,Param!$B$10,Param!$C$10,Param!$D$10,Param!$E$10,Param!$B$11,Param!$C$11,Param!$D$11,Param!$E$11)</f>
        <v>88765</v>
      </c>
      <c r="S2448" s="3">
        <f t="shared" si="930"/>
        <v>36.408941755537327</v>
      </c>
      <c r="T2448" s="3">
        <f>IF(A2448&lt;$K$3,$K$2,tarifest3grenz(A2448-$K$3,$A$3,Param!$B$10,Param!$C$10,Param!$D$10,Param!$E$10,Param!$B$11,Param!$C$11,Param!$D$11,Param!$E$11))*100</f>
        <v>42</v>
      </c>
      <c r="U2448" s="3">
        <f>MAX(K2448-tarifest3($K$3,$A$3,Param!$B$10,Param!$C$10,Param!$D$10,Param!$E$10,Param!$B$11,Param!$C$11,Param!$D$11,Param!$E$11),0)</f>
        <v>92175</v>
      </c>
      <c r="V2448" s="3">
        <f t="shared" si="931"/>
        <v>37.807629204265794</v>
      </c>
      <c r="W2448" s="3">
        <f t="shared" si="932"/>
        <v>42</v>
      </c>
      <c r="X2448" s="3">
        <f>soli3grenz(K2448,$A$3,Param!$J$9,Param!$J$10,Param!$J$11)*100</f>
        <v>5.5</v>
      </c>
      <c r="Y2448" s="13">
        <f t="shared" si="919"/>
        <v>92175</v>
      </c>
      <c r="Z2448" s="3">
        <f t="shared" si="933"/>
        <v>37.807629204265794</v>
      </c>
      <c r="AA2448" s="13">
        <f t="shared" si="920"/>
        <v>42</v>
      </c>
      <c r="AB2448" s="13">
        <f t="shared" si="921"/>
        <v>-6002.2400000000052</v>
      </c>
      <c r="AC2448" s="13">
        <f t="shared" si="922"/>
        <v>-2.4619524200164093</v>
      </c>
      <c r="AD2448" s="13">
        <f t="shared" si="923"/>
        <v>-2.3099999999999952</v>
      </c>
      <c r="AE2448" s="3">
        <f t="shared" si="924"/>
        <v>0</v>
      </c>
      <c r="AF2448" s="13">
        <f t="shared" si="913"/>
        <v>6002.2400000000052</v>
      </c>
      <c r="AG2448" s="13">
        <f t="shared" si="934"/>
        <v>2.4619524200164093</v>
      </c>
      <c r="AH2448" s="13">
        <f t="shared" si="914"/>
        <v>2.4619524200164093</v>
      </c>
    </row>
    <row r="2449" spans="1:34" x14ac:dyDescent="0.2">
      <c r="A2449" s="8">
        <f t="shared" si="935"/>
        <v>243900</v>
      </c>
      <c r="B2449" s="9">
        <f t="shared" si="936"/>
        <v>243.9</v>
      </c>
      <c r="C2449" s="13">
        <f>tarifest3(A2449,$A$3,Param!$B$5,Param!$C$5,Param!$D$5,Param!$E$5,Param!$B$6,Param!$C$6,Param!$D$6,Param!$E$6)</f>
        <v>93101</v>
      </c>
      <c r="D2449" s="3">
        <f t="shared" si="925"/>
        <v>38.171791717917181</v>
      </c>
      <c r="E2449" s="3">
        <f>tarifest3grenz(A2449,$A$3,Param!$B$5,Param!$C$5,Param!$D$5,Param!$E$5,Param!$B$6,Param!$C$6,Param!$D$6,Param!$E$6)*100</f>
        <v>42</v>
      </c>
      <c r="F2449" s="13">
        <f>soli3(C2449,$A$3,Param!$J$4,Param!$J$5,Param!$J$6)</f>
        <v>5120.55</v>
      </c>
      <c r="G2449" s="3">
        <f>soli3grenz(C2449,$A$3,Param!$J$4,Param!$J$5,Param!$J$6)*100</f>
        <v>5.5</v>
      </c>
      <c r="H2449" s="13">
        <f t="shared" si="916"/>
        <v>98221.55</v>
      </c>
      <c r="I2449" s="3">
        <f t="shared" si="915"/>
        <v>40.27123821238213</v>
      </c>
      <c r="J2449" s="13">
        <f t="shared" si="917"/>
        <v>44.309999999999995</v>
      </c>
      <c r="K2449" s="13">
        <f>tarifest3(A2449,$A$3,Param!$B$10,Param!$C$10,Param!$D$10,Param!$E$10,Param!$B$11,Param!$C$11,Param!$D$11,Param!$E$11)</f>
        <v>97447</v>
      </c>
      <c r="L2449" s="3">
        <f t="shared" si="926"/>
        <v>39.953669536695372</v>
      </c>
      <c r="M2449" s="3">
        <f>tarifest3grenz(A2449,$A$3,Param!$B$10,Param!$C$10,Param!$D$10,Param!$E$10,Param!$B$11,Param!$C$11,Param!$D$11,Param!$E$11)*100</f>
        <v>42</v>
      </c>
      <c r="N2449" s="3">
        <f t="shared" si="927"/>
        <v>83047</v>
      </c>
      <c r="O2449" s="3">
        <f t="shared" si="928"/>
        <v>34.049610496104961</v>
      </c>
      <c r="P2449" s="13">
        <f t="shared" si="918"/>
        <v>170730</v>
      </c>
      <c r="Q2449" s="13">
        <f t="shared" si="929"/>
        <v>0</v>
      </c>
      <c r="R2449" s="13">
        <f>tarifest3(A2449-$K$3,$A$3,Param!$B$10,Param!$C$10,Param!$D$10,Param!$E$10,Param!$B$11,Param!$C$11,Param!$D$11,Param!$E$11)</f>
        <v>88807</v>
      </c>
      <c r="S2449" s="3">
        <f t="shared" si="930"/>
        <v>36.41123411234112</v>
      </c>
      <c r="T2449" s="3">
        <f>IF(A2449&lt;$K$3,$K$2,tarifest3grenz(A2449-$K$3,$A$3,Param!$B$10,Param!$C$10,Param!$D$10,Param!$E$10,Param!$B$11,Param!$C$11,Param!$D$11,Param!$E$11))*100</f>
        <v>42</v>
      </c>
      <c r="U2449" s="3">
        <f>MAX(K2449-tarifest3($K$3,$A$3,Param!$B$10,Param!$C$10,Param!$D$10,Param!$E$10,Param!$B$11,Param!$C$11,Param!$D$11,Param!$E$11),0)</f>
        <v>92217</v>
      </c>
      <c r="V2449" s="3">
        <f t="shared" si="931"/>
        <v>37.809348093480935</v>
      </c>
      <c r="W2449" s="3">
        <f t="shared" si="932"/>
        <v>42</v>
      </c>
      <c r="X2449" s="3">
        <f>soli3grenz(K2449,$A$3,Param!$J$9,Param!$J$10,Param!$J$11)*100</f>
        <v>5.5</v>
      </c>
      <c r="Y2449" s="13">
        <f t="shared" si="919"/>
        <v>92217</v>
      </c>
      <c r="Z2449" s="3">
        <f t="shared" si="933"/>
        <v>37.809348093480935</v>
      </c>
      <c r="AA2449" s="13">
        <f t="shared" si="920"/>
        <v>42</v>
      </c>
      <c r="AB2449" s="13">
        <f t="shared" si="921"/>
        <v>-6004.5500000000029</v>
      </c>
      <c r="AC2449" s="13">
        <f t="shared" si="922"/>
        <v>-2.461890118901195</v>
      </c>
      <c r="AD2449" s="13">
        <f t="shared" si="923"/>
        <v>-2.3099999999999952</v>
      </c>
      <c r="AE2449" s="3">
        <f t="shared" si="924"/>
        <v>0</v>
      </c>
      <c r="AF2449" s="13">
        <f t="shared" si="913"/>
        <v>6004.5500000000029</v>
      </c>
      <c r="AG2449" s="13">
        <f t="shared" si="934"/>
        <v>2.461890118901195</v>
      </c>
      <c r="AH2449" s="13">
        <f t="shared" si="914"/>
        <v>2.461890118901195</v>
      </c>
    </row>
    <row r="2450" spans="1:34" x14ac:dyDescent="0.2">
      <c r="A2450" s="8">
        <f t="shared" si="935"/>
        <v>244000</v>
      </c>
      <c r="B2450" s="9">
        <f t="shared" si="936"/>
        <v>244</v>
      </c>
      <c r="C2450" s="13">
        <f>tarifest3(A2450,$A$3,Param!$B$5,Param!$C$5,Param!$D$5,Param!$E$5,Param!$B$6,Param!$C$6,Param!$D$6,Param!$E$6)</f>
        <v>93143</v>
      </c>
      <c r="D2450" s="3">
        <f t="shared" si="925"/>
        <v>38.173360655737703</v>
      </c>
      <c r="E2450" s="3">
        <f>tarifest3grenz(A2450,$A$3,Param!$B$5,Param!$C$5,Param!$D$5,Param!$E$5,Param!$B$6,Param!$C$6,Param!$D$6,Param!$E$6)*100</f>
        <v>42</v>
      </c>
      <c r="F2450" s="13">
        <f>soli3(C2450,$A$3,Param!$J$4,Param!$J$5,Param!$J$6)</f>
        <v>5122.8599999999997</v>
      </c>
      <c r="G2450" s="3">
        <f>soli3grenz(C2450,$A$3,Param!$J$4,Param!$J$5,Param!$J$6)*100</f>
        <v>5.5</v>
      </c>
      <c r="H2450" s="13">
        <f t="shared" si="916"/>
        <v>98265.86</v>
      </c>
      <c r="I2450" s="3">
        <f t="shared" si="915"/>
        <v>40.272893442622951</v>
      </c>
      <c r="J2450" s="13">
        <f t="shared" si="917"/>
        <v>44.309999999999995</v>
      </c>
      <c r="K2450" s="13">
        <f>tarifest3(A2450,$A$3,Param!$B$10,Param!$C$10,Param!$D$10,Param!$E$10,Param!$B$11,Param!$C$11,Param!$D$11,Param!$E$11)</f>
        <v>97489</v>
      </c>
      <c r="L2450" s="3">
        <f t="shared" si="926"/>
        <v>39.954508196721314</v>
      </c>
      <c r="M2450" s="3">
        <f>tarifest3grenz(A2450,$A$3,Param!$B$10,Param!$C$10,Param!$D$10,Param!$E$10,Param!$B$11,Param!$C$11,Param!$D$11,Param!$E$11)*100</f>
        <v>42</v>
      </c>
      <c r="N2450" s="3">
        <f t="shared" si="927"/>
        <v>83089</v>
      </c>
      <c r="O2450" s="3">
        <f t="shared" si="928"/>
        <v>34.052868852459014</v>
      </c>
      <c r="P2450" s="13">
        <f t="shared" si="918"/>
        <v>170800</v>
      </c>
      <c r="Q2450" s="13">
        <f t="shared" si="929"/>
        <v>0</v>
      </c>
      <c r="R2450" s="13">
        <f>tarifest3(A2450-$K$3,$A$3,Param!$B$10,Param!$C$10,Param!$D$10,Param!$E$10,Param!$B$11,Param!$C$11,Param!$D$11,Param!$E$11)</f>
        <v>88849</v>
      </c>
      <c r="S2450" s="3">
        <f t="shared" si="930"/>
        <v>36.413524590163938</v>
      </c>
      <c r="T2450" s="3">
        <f>IF(A2450&lt;$K$3,$K$2,tarifest3grenz(A2450-$K$3,$A$3,Param!$B$10,Param!$C$10,Param!$D$10,Param!$E$10,Param!$B$11,Param!$C$11,Param!$D$11,Param!$E$11))*100</f>
        <v>42</v>
      </c>
      <c r="U2450" s="3">
        <f>MAX(K2450-tarifest3($K$3,$A$3,Param!$B$10,Param!$C$10,Param!$D$10,Param!$E$10,Param!$B$11,Param!$C$11,Param!$D$11,Param!$E$11),0)</f>
        <v>92259</v>
      </c>
      <c r="V2450" s="3">
        <f t="shared" si="931"/>
        <v>37.811065573770492</v>
      </c>
      <c r="W2450" s="3">
        <f t="shared" si="932"/>
        <v>42</v>
      </c>
      <c r="X2450" s="3">
        <f>soli3grenz(K2450,$A$3,Param!$J$9,Param!$J$10,Param!$J$11)*100</f>
        <v>5.5</v>
      </c>
      <c r="Y2450" s="13">
        <f t="shared" si="919"/>
        <v>92259</v>
      </c>
      <c r="Z2450" s="3">
        <f t="shared" si="933"/>
        <v>37.811065573770492</v>
      </c>
      <c r="AA2450" s="13">
        <f t="shared" si="920"/>
        <v>42</v>
      </c>
      <c r="AB2450" s="13">
        <f t="shared" si="921"/>
        <v>-6006.8600000000006</v>
      </c>
      <c r="AC2450" s="13">
        <f t="shared" si="922"/>
        <v>-2.4618278688524597</v>
      </c>
      <c r="AD2450" s="13">
        <f t="shared" si="923"/>
        <v>-2.3099999999999952</v>
      </c>
      <c r="AE2450" s="3">
        <f t="shared" si="924"/>
        <v>0</v>
      </c>
      <c r="AF2450" s="13">
        <f t="shared" si="913"/>
        <v>6006.8600000000006</v>
      </c>
      <c r="AG2450" s="13">
        <f t="shared" si="934"/>
        <v>2.4618278688524597</v>
      </c>
      <c r="AH2450" s="13">
        <f t="shared" si="914"/>
        <v>2.4618278688524597</v>
      </c>
    </row>
    <row r="2451" spans="1:34" x14ac:dyDescent="0.2">
      <c r="A2451" s="8">
        <f t="shared" si="935"/>
        <v>244100</v>
      </c>
      <c r="B2451" s="9">
        <f t="shared" si="936"/>
        <v>244.1</v>
      </c>
      <c r="C2451" s="13">
        <f>tarifest3(A2451,$A$3,Param!$B$5,Param!$C$5,Param!$D$5,Param!$E$5,Param!$B$6,Param!$C$6,Param!$D$6,Param!$E$6)</f>
        <v>93185</v>
      </c>
      <c r="D2451" s="3">
        <f t="shared" si="925"/>
        <v>38.174928308070463</v>
      </c>
      <c r="E2451" s="3">
        <f>tarifest3grenz(A2451,$A$3,Param!$B$5,Param!$C$5,Param!$D$5,Param!$E$5,Param!$B$6,Param!$C$6,Param!$D$6,Param!$E$6)*100</f>
        <v>42</v>
      </c>
      <c r="F2451" s="13">
        <f>soli3(C2451,$A$3,Param!$J$4,Param!$J$5,Param!$J$6)</f>
        <v>5125.17</v>
      </c>
      <c r="G2451" s="3">
        <f>soli3grenz(C2451,$A$3,Param!$J$4,Param!$J$5,Param!$J$6)*100</f>
        <v>5.5</v>
      </c>
      <c r="H2451" s="13">
        <f t="shared" si="916"/>
        <v>98310.17</v>
      </c>
      <c r="I2451" s="3">
        <f t="shared" si="915"/>
        <v>40.274547316673491</v>
      </c>
      <c r="J2451" s="13">
        <f t="shared" si="917"/>
        <v>44.309999999999995</v>
      </c>
      <c r="K2451" s="13">
        <f>tarifest3(A2451,$A$3,Param!$B$10,Param!$C$10,Param!$D$10,Param!$E$10,Param!$B$11,Param!$C$11,Param!$D$11,Param!$E$11)</f>
        <v>97531</v>
      </c>
      <c r="L2451" s="3">
        <f t="shared" si="926"/>
        <v>39.95534616960262</v>
      </c>
      <c r="M2451" s="3">
        <f>tarifest3grenz(A2451,$A$3,Param!$B$10,Param!$C$10,Param!$D$10,Param!$E$10,Param!$B$11,Param!$C$11,Param!$D$11,Param!$E$11)*100</f>
        <v>42</v>
      </c>
      <c r="N2451" s="3">
        <f t="shared" si="927"/>
        <v>83131</v>
      </c>
      <c r="O2451" s="3">
        <f t="shared" si="928"/>
        <v>34.05612453912331</v>
      </c>
      <c r="P2451" s="13">
        <f t="shared" si="918"/>
        <v>170870</v>
      </c>
      <c r="Q2451" s="13">
        <f t="shared" si="929"/>
        <v>0</v>
      </c>
      <c r="R2451" s="13">
        <f>tarifest3(A2451-$K$3,$A$3,Param!$B$10,Param!$C$10,Param!$D$10,Param!$E$10,Param!$B$11,Param!$C$11,Param!$D$11,Param!$E$11)</f>
        <v>88891</v>
      </c>
      <c r="S2451" s="3">
        <f t="shared" si="930"/>
        <v>36.415813191315031</v>
      </c>
      <c r="T2451" s="3">
        <f>IF(A2451&lt;$K$3,$K$2,tarifest3grenz(A2451-$K$3,$A$3,Param!$B$10,Param!$C$10,Param!$D$10,Param!$E$10,Param!$B$11,Param!$C$11,Param!$D$11,Param!$E$11))*100</f>
        <v>42</v>
      </c>
      <c r="U2451" s="3">
        <f>MAX(K2451-tarifest3($K$3,$A$3,Param!$B$10,Param!$C$10,Param!$D$10,Param!$E$10,Param!$B$11,Param!$C$11,Param!$D$11,Param!$E$11),0)</f>
        <v>92301</v>
      </c>
      <c r="V2451" s="3">
        <f t="shared" si="931"/>
        <v>37.812781646866043</v>
      </c>
      <c r="W2451" s="3">
        <f t="shared" si="932"/>
        <v>42</v>
      </c>
      <c r="X2451" s="3">
        <f>soli3grenz(K2451,$A$3,Param!$J$9,Param!$J$10,Param!$J$11)*100</f>
        <v>5.5</v>
      </c>
      <c r="Y2451" s="13">
        <f t="shared" si="919"/>
        <v>92301</v>
      </c>
      <c r="Z2451" s="3">
        <f t="shared" si="933"/>
        <v>37.812781646866043</v>
      </c>
      <c r="AA2451" s="13">
        <f t="shared" si="920"/>
        <v>42</v>
      </c>
      <c r="AB2451" s="13">
        <f t="shared" si="921"/>
        <v>-6009.1699999999983</v>
      </c>
      <c r="AC2451" s="13">
        <f t="shared" si="922"/>
        <v>-2.4617656698074484</v>
      </c>
      <c r="AD2451" s="13">
        <f t="shared" si="923"/>
        <v>-2.3099999999999952</v>
      </c>
      <c r="AE2451" s="3">
        <f t="shared" si="924"/>
        <v>0</v>
      </c>
      <c r="AF2451" s="13">
        <f t="shared" si="913"/>
        <v>6009.1699999999983</v>
      </c>
      <c r="AG2451" s="13">
        <f t="shared" si="934"/>
        <v>2.4617656698074484</v>
      </c>
      <c r="AH2451" s="13">
        <f t="shared" si="914"/>
        <v>2.4617656698074484</v>
      </c>
    </row>
    <row r="2452" spans="1:34" x14ac:dyDescent="0.2">
      <c r="A2452" s="8">
        <f t="shared" si="935"/>
        <v>244200</v>
      </c>
      <c r="B2452" s="9">
        <f t="shared" si="936"/>
        <v>244.2</v>
      </c>
      <c r="C2452" s="13">
        <f>tarifest3(A2452,$A$3,Param!$B$5,Param!$C$5,Param!$D$5,Param!$E$5,Param!$B$6,Param!$C$6,Param!$D$6,Param!$E$6)</f>
        <v>93227</v>
      </c>
      <c r="D2452" s="3">
        <f t="shared" si="925"/>
        <v>38.176494676494677</v>
      </c>
      <c r="E2452" s="3">
        <f>tarifest3grenz(A2452,$A$3,Param!$B$5,Param!$C$5,Param!$D$5,Param!$E$5,Param!$B$6,Param!$C$6,Param!$D$6,Param!$E$6)*100</f>
        <v>42</v>
      </c>
      <c r="F2452" s="13">
        <f>soli3(C2452,$A$3,Param!$J$4,Param!$J$5,Param!$J$6)</f>
        <v>5127.4799999999996</v>
      </c>
      <c r="G2452" s="3">
        <f>soli3grenz(C2452,$A$3,Param!$J$4,Param!$J$5,Param!$J$6)*100</f>
        <v>5.5</v>
      </c>
      <c r="H2452" s="13">
        <f t="shared" si="916"/>
        <v>98354.48</v>
      </c>
      <c r="I2452" s="3">
        <f t="shared" si="915"/>
        <v>40.276199836199837</v>
      </c>
      <c r="J2452" s="13">
        <f t="shared" si="917"/>
        <v>44.309999999999995</v>
      </c>
      <c r="K2452" s="13">
        <f>tarifest3(A2452,$A$3,Param!$B$10,Param!$C$10,Param!$D$10,Param!$E$10,Param!$B$11,Param!$C$11,Param!$D$11,Param!$E$11)</f>
        <v>97573</v>
      </c>
      <c r="L2452" s="3">
        <f t="shared" si="926"/>
        <v>39.95618345618346</v>
      </c>
      <c r="M2452" s="3">
        <f>tarifest3grenz(A2452,$A$3,Param!$B$10,Param!$C$10,Param!$D$10,Param!$E$10,Param!$B$11,Param!$C$11,Param!$D$11,Param!$E$11)*100</f>
        <v>42</v>
      </c>
      <c r="N2452" s="3">
        <f t="shared" si="927"/>
        <v>83173</v>
      </c>
      <c r="O2452" s="3">
        <f t="shared" si="928"/>
        <v>34.059377559377559</v>
      </c>
      <c r="P2452" s="13">
        <f t="shared" si="918"/>
        <v>170940</v>
      </c>
      <c r="Q2452" s="13">
        <f t="shared" si="929"/>
        <v>0</v>
      </c>
      <c r="R2452" s="13">
        <f>tarifest3(A2452-$K$3,$A$3,Param!$B$10,Param!$C$10,Param!$D$10,Param!$E$10,Param!$B$11,Param!$C$11,Param!$D$11,Param!$E$11)</f>
        <v>88933</v>
      </c>
      <c r="S2452" s="3">
        <f t="shared" si="930"/>
        <v>36.418099918099919</v>
      </c>
      <c r="T2452" s="3">
        <f>IF(A2452&lt;$K$3,$K$2,tarifest3grenz(A2452-$K$3,$A$3,Param!$B$10,Param!$C$10,Param!$D$10,Param!$E$10,Param!$B$11,Param!$C$11,Param!$D$11,Param!$E$11))*100</f>
        <v>42</v>
      </c>
      <c r="U2452" s="3">
        <f>MAX(K2452-tarifest3($K$3,$A$3,Param!$B$10,Param!$C$10,Param!$D$10,Param!$E$10,Param!$B$11,Param!$C$11,Param!$D$11,Param!$E$11),0)</f>
        <v>92343</v>
      </c>
      <c r="V2452" s="3">
        <f t="shared" si="931"/>
        <v>37.814496314496317</v>
      </c>
      <c r="W2452" s="3">
        <f t="shared" si="932"/>
        <v>42</v>
      </c>
      <c r="X2452" s="3">
        <f>soli3grenz(K2452,$A$3,Param!$J$9,Param!$J$10,Param!$J$11)*100</f>
        <v>5.5</v>
      </c>
      <c r="Y2452" s="13">
        <f t="shared" si="919"/>
        <v>92343</v>
      </c>
      <c r="Z2452" s="3">
        <f t="shared" si="933"/>
        <v>37.814496314496317</v>
      </c>
      <c r="AA2452" s="13">
        <f t="shared" si="920"/>
        <v>42</v>
      </c>
      <c r="AB2452" s="13">
        <f t="shared" si="921"/>
        <v>-6011.4799999999959</v>
      </c>
      <c r="AC2452" s="13">
        <f t="shared" si="922"/>
        <v>-2.4617035217035195</v>
      </c>
      <c r="AD2452" s="13">
        <f t="shared" si="923"/>
        <v>-2.3099999999999952</v>
      </c>
      <c r="AE2452" s="3">
        <f t="shared" si="924"/>
        <v>0</v>
      </c>
      <c r="AF2452" s="13">
        <f t="shared" si="913"/>
        <v>6011.4799999999959</v>
      </c>
      <c r="AG2452" s="13">
        <f t="shared" si="934"/>
        <v>2.4617035217035195</v>
      </c>
      <c r="AH2452" s="13">
        <f t="shared" si="914"/>
        <v>2.4617035217035195</v>
      </c>
    </row>
    <row r="2453" spans="1:34" x14ac:dyDescent="0.2">
      <c r="A2453" s="8">
        <f t="shared" si="935"/>
        <v>244300</v>
      </c>
      <c r="B2453" s="9">
        <f t="shared" si="936"/>
        <v>244.3</v>
      </c>
      <c r="C2453" s="13">
        <f>tarifest3(A2453,$A$3,Param!$B$5,Param!$C$5,Param!$D$5,Param!$E$5,Param!$B$6,Param!$C$6,Param!$D$6,Param!$E$6)</f>
        <v>93269</v>
      </c>
      <c r="D2453" s="3">
        <f t="shared" si="925"/>
        <v>38.178059762586983</v>
      </c>
      <c r="E2453" s="3">
        <f>tarifest3grenz(A2453,$A$3,Param!$B$5,Param!$C$5,Param!$D$5,Param!$E$5,Param!$B$6,Param!$C$6,Param!$D$6,Param!$E$6)*100</f>
        <v>42</v>
      </c>
      <c r="F2453" s="13">
        <f>soli3(C2453,$A$3,Param!$J$4,Param!$J$5,Param!$J$6)</f>
        <v>5129.79</v>
      </c>
      <c r="G2453" s="3">
        <f>soli3grenz(C2453,$A$3,Param!$J$4,Param!$J$5,Param!$J$6)*100</f>
        <v>5.5</v>
      </c>
      <c r="H2453" s="13">
        <f t="shared" si="916"/>
        <v>98398.79</v>
      </c>
      <c r="I2453" s="3">
        <f t="shared" si="915"/>
        <v>40.277851002865326</v>
      </c>
      <c r="J2453" s="13">
        <f t="shared" si="917"/>
        <v>44.309999999999995</v>
      </c>
      <c r="K2453" s="13">
        <f>tarifest3(A2453,$A$3,Param!$B$10,Param!$C$10,Param!$D$10,Param!$E$10,Param!$B$11,Param!$C$11,Param!$D$11,Param!$E$11)</f>
        <v>97615</v>
      </c>
      <c r="L2453" s="3">
        <f t="shared" si="926"/>
        <v>39.957020057306593</v>
      </c>
      <c r="M2453" s="3">
        <f>tarifest3grenz(A2453,$A$3,Param!$B$10,Param!$C$10,Param!$D$10,Param!$E$10,Param!$B$11,Param!$C$11,Param!$D$11,Param!$E$11)*100</f>
        <v>42</v>
      </c>
      <c r="N2453" s="3">
        <f t="shared" si="927"/>
        <v>83215</v>
      </c>
      <c r="O2453" s="3">
        <f t="shared" si="928"/>
        <v>34.062627916496112</v>
      </c>
      <c r="P2453" s="13">
        <f t="shared" si="918"/>
        <v>171010</v>
      </c>
      <c r="Q2453" s="13">
        <f t="shared" si="929"/>
        <v>0</v>
      </c>
      <c r="R2453" s="13">
        <f>tarifest3(A2453-$K$3,$A$3,Param!$B$10,Param!$C$10,Param!$D$10,Param!$E$10,Param!$B$11,Param!$C$11,Param!$D$11,Param!$E$11)</f>
        <v>88975</v>
      </c>
      <c r="S2453" s="3">
        <f t="shared" si="930"/>
        <v>36.420384772820299</v>
      </c>
      <c r="T2453" s="3">
        <f>IF(A2453&lt;$K$3,$K$2,tarifest3grenz(A2453-$K$3,$A$3,Param!$B$10,Param!$C$10,Param!$D$10,Param!$E$10,Param!$B$11,Param!$C$11,Param!$D$11,Param!$E$11))*100</f>
        <v>42</v>
      </c>
      <c r="U2453" s="3">
        <f>MAX(K2453-tarifest3($K$3,$A$3,Param!$B$10,Param!$C$10,Param!$D$10,Param!$E$10,Param!$B$11,Param!$C$11,Param!$D$11,Param!$E$11),0)</f>
        <v>92385</v>
      </c>
      <c r="V2453" s="3">
        <f t="shared" si="931"/>
        <v>37.81620957838723</v>
      </c>
      <c r="W2453" s="3">
        <f t="shared" si="932"/>
        <v>42</v>
      </c>
      <c r="X2453" s="3">
        <f>soli3grenz(K2453,$A$3,Param!$J$9,Param!$J$10,Param!$J$11)*100</f>
        <v>5.5</v>
      </c>
      <c r="Y2453" s="13">
        <f t="shared" si="919"/>
        <v>92385</v>
      </c>
      <c r="Z2453" s="3">
        <f t="shared" si="933"/>
        <v>37.81620957838723</v>
      </c>
      <c r="AA2453" s="13">
        <f t="shared" si="920"/>
        <v>42</v>
      </c>
      <c r="AB2453" s="13">
        <f t="shared" si="921"/>
        <v>-6013.7899999999936</v>
      </c>
      <c r="AC2453" s="13">
        <f t="shared" si="922"/>
        <v>-2.4616414244780955</v>
      </c>
      <c r="AD2453" s="13">
        <f t="shared" si="923"/>
        <v>-2.3099999999999952</v>
      </c>
      <c r="AE2453" s="3">
        <f t="shared" si="924"/>
        <v>0</v>
      </c>
      <c r="AF2453" s="13">
        <f t="shared" si="913"/>
        <v>6013.7899999999936</v>
      </c>
      <c r="AG2453" s="13">
        <f t="shared" si="934"/>
        <v>2.4616414244780955</v>
      </c>
      <c r="AH2453" s="13">
        <f t="shared" si="914"/>
        <v>2.4616414244780955</v>
      </c>
    </row>
    <row r="2454" spans="1:34" x14ac:dyDescent="0.2">
      <c r="A2454" s="8">
        <f t="shared" si="935"/>
        <v>244400</v>
      </c>
      <c r="B2454" s="9">
        <f t="shared" si="936"/>
        <v>244.4</v>
      </c>
      <c r="C2454" s="13">
        <f>tarifest3(A2454,$A$3,Param!$B$5,Param!$C$5,Param!$D$5,Param!$E$5,Param!$B$6,Param!$C$6,Param!$D$6,Param!$E$6)</f>
        <v>93311</v>
      </c>
      <c r="D2454" s="3">
        <f t="shared" si="925"/>
        <v>38.179623567921439</v>
      </c>
      <c r="E2454" s="3">
        <f>tarifest3grenz(A2454,$A$3,Param!$B$5,Param!$C$5,Param!$D$5,Param!$E$5,Param!$B$6,Param!$C$6,Param!$D$6,Param!$E$6)*100</f>
        <v>42</v>
      </c>
      <c r="F2454" s="13">
        <f>soli3(C2454,$A$3,Param!$J$4,Param!$J$5,Param!$J$6)</f>
        <v>5132.1000000000004</v>
      </c>
      <c r="G2454" s="3">
        <f>soli3grenz(C2454,$A$3,Param!$J$4,Param!$J$5,Param!$J$6)*100</f>
        <v>5.5</v>
      </c>
      <c r="H2454" s="13">
        <f t="shared" si="916"/>
        <v>98443.1</v>
      </c>
      <c r="I2454" s="3">
        <f t="shared" si="915"/>
        <v>40.279500818330611</v>
      </c>
      <c r="J2454" s="13">
        <f t="shared" si="917"/>
        <v>44.309999999999995</v>
      </c>
      <c r="K2454" s="13">
        <f>tarifest3(A2454,$A$3,Param!$B$10,Param!$C$10,Param!$D$10,Param!$E$10,Param!$B$11,Param!$C$11,Param!$D$11,Param!$E$11)</f>
        <v>97657</v>
      </c>
      <c r="L2454" s="3">
        <f t="shared" si="926"/>
        <v>39.957855973813423</v>
      </c>
      <c r="M2454" s="3">
        <f>tarifest3grenz(A2454,$A$3,Param!$B$10,Param!$C$10,Param!$D$10,Param!$E$10,Param!$B$11,Param!$C$11,Param!$D$11,Param!$E$11)*100</f>
        <v>42</v>
      </c>
      <c r="N2454" s="3">
        <f t="shared" si="927"/>
        <v>83257</v>
      </c>
      <c r="O2454" s="3">
        <f t="shared" si="928"/>
        <v>34.065875613747956</v>
      </c>
      <c r="P2454" s="13">
        <f t="shared" si="918"/>
        <v>171080</v>
      </c>
      <c r="Q2454" s="13">
        <f t="shared" si="929"/>
        <v>0</v>
      </c>
      <c r="R2454" s="13">
        <f>tarifest3(A2454-$K$3,$A$3,Param!$B$10,Param!$C$10,Param!$D$10,Param!$E$10,Param!$B$11,Param!$C$11,Param!$D$11,Param!$E$11)</f>
        <v>89017</v>
      </c>
      <c r="S2454" s="3">
        <f t="shared" si="930"/>
        <v>36.422667757774143</v>
      </c>
      <c r="T2454" s="3">
        <f>IF(A2454&lt;$K$3,$K$2,tarifest3grenz(A2454-$K$3,$A$3,Param!$B$10,Param!$C$10,Param!$D$10,Param!$E$10,Param!$B$11,Param!$C$11,Param!$D$11,Param!$E$11))*100</f>
        <v>42</v>
      </c>
      <c r="U2454" s="3">
        <f>MAX(K2454-tarifest3($K$3,$A$3,Param!$B$10,Param!$C$10,Param!$D$10,Param!$E$10,Param!$B$11,Param!$C$11,Param!$D$11,Param!$E$11),0)</f>
        <v>92427</v>
      </c>
      <c r="V2454" s="3">
        <f t="shared" si="931"/>
        <v>37.817921440261863</v>
      </c>
      <c r="W2454" s="3">
        <f t="shared" si="932"/>
        <v>42</v>
      </c>
      <c r="X2454" s="3">
        <f>soli3grenz(K2454,$A$3,Param!$J$9,Param!$J$10,Param!$J$11)*100</f>
        <v>5.5</v>
      </c>
      <c r="Y2454" s="13">
        <f t="shared" si="919"/>
        <v>92427</v>
      </c>
      <c r="Z2454" s="3">
        <f t="shared" si="933"/>
        <v>37.817921440261863</v>
      </c>
      <c r="AA2454" s="13">
        <f t="shared" si="920"/>
        <v>42</v>
      </c>
      <c r="AB2454" s="13">
        <f t="shared" si="921"/>
        <v>-6016.1000000000058</v>
      </c>
      <c r="AC2454" s="13">
        <f t="shared" si="922"/>
        <v>-2.4615793780687483</v>
      </c>
      <c r="AD2454" s="13">
        <f t="shared" si="923"/>
        <v>-2.3099999999999952</v>
      </c>
      <c r="AE2454" s="3">
        <f t="shared" si="924"/>
        <v>0</v>
      </c>
      <c r="AF2454" s="13">
        <f t="shared" si="913"/>
        <v>6016.1000000000058</v>
      </c>
      <c r="AG2454" s="13">
        <f t="shared" si="934"/>
        <v>2.4615793780687483</v>
      </c>
      <c r="AH2454" s="13">
        <f t="shared" si="914"/>
        <v>2.4615793780687483</v>
      </c>
    </row>
    <row r="2455" spans="1:34" x14ac:dyDescent="0.2">
      <c r="A2455" s="8">
        <f t="shared" si="935"/>
        <v>244500</v>
      </c>
      <c r="B2455" s="9">
        <f t="shared" si="936"/>
        <v>244.5</v>
      </c>
      <c r="C2455" s="13">
        <f>tarifest3(A2455,$A$3,Param!$B$5,Param!$C$5,Param!$D$5,Param!$E$5,Param!$B$6,Param!$C$6,Param!$D$6,Param!$E$6)</f>
        <v>93353</v>
      </c>
      <c r="D2455" s="3">
        <f t="shared" si="925"/>
        <v>38.181186094069531</v>
      </c>
      <c r="E2455" s="3">
        <f>tarifest3grenz(A2455,$A$3,Param!$B$5,Param!$C$5,Param!$D$5,Param!$E$5,Param!$B$6,Param!$C$6,Param!$D$6,Param!$E$6)*100</f>
        <v>42</v>
      </c>
      <c r="F2455" s="13">
        <f>soli3(C2455,$A$3,Param!$J$4,Param!$J$5,Param!$J$6)</f>
        <v>5134.41</v>
      </c>
      <c r="G2455" s="3">
        <f>soli3grenz(C2455,$A$3,Param!$J$4,Param!$J$5,Param!$J$6)*100</f>
        <v>5.5</v>
      </c>
      <c r="H2455" s="13">
        <f t="shared" si="916"/>
        <v>98487.41</v>
      </c>
      <c r="I2455" s="3">
        <f t="shared" si="915"/>
        <v>40.28114928425358</v>
      </c>
      <c r="J2455" s="13">
        <f t="shared" si="917"/>
        <v>44.309999999999995</v>
      </c>
      <c r="K2455" s="13">
        <f>tarifest3(A2455,$A$3,Param!$B$10,Param!$C$10,Param!$D$10,Param!$E$10,Param!$B$11,Param!$C$11,Param!$D$11,Param!$E$11)</f>
        <v>97699</v>
      </c>
      <c r="L2455" s="3">
        <f t="shared" si="926"/>
        <v>39.958691206543968</v>
      </c>
      <c r="M2455" s="3">
        <f>tarifest3grenz(A2455,$A$3,Param!$B$10,Param!$C$10,Param!$D$10,Param!$E$10,Param!$B$11,Param!$C$11,Param!$D$11,Param!$E$11)*100</f>
        <v>42</v>
      </c>
      <c r="N2455" s="3">
        <f t="shared" si="927"/>
        <v>83299</v>
      </c>
      <c r="O2455" s="3">
        <f t="shared" si="928"/>
        <v>34.069120654396727</v>
      </c>
      <c r="P2455" s="13">
        <f t="shared" si="918"/>
        <v>171150</v>
      </c>
      <c r="Q2455" s="13">
        <f t="shared" si="929"/>
        <v>0</v>
      </c>
      <c r="R2455" s="13">
        <f>tarifest3(A2455-$K$3,$A$3,Param!$B$10,Param!$C$10,Param!$D$10,Param!$E$10,Param!$B$11,Param!$C$11,Param!$D$11,Param!$E$11)</f>
        <v>89059</v>
      </c>
      <c r="S2455" s="3">
        <f t="shared" si="930"/>
        <v>36.424948875255623</v>
      </c>
      <c r="T2455" s="3">
        <f>IF(A2455&lt;$K$3,$K$2,tarifest3grenz(A2455-$K$3,$A$3,Param!$B$10,Param!$C$10,Param!$D$10,Param!$E$10,Param!$B$11,Param!$C$11,Param!$D$11,Param!$E$11))*100</f>
        <v>42</v>
      </c>
      <c r="U2455" s="3">
        <f>MAX(K2455-tarifest3($K$3,$A$3,Param!$B$10,Param!$C$10,Param!$D$10,Param!$E$10,Param!$B$11,Param!$C$11,Param!$D$11,Param!$E$11),0)</f>
        <v>92469</v>
      </c>
      <c r="V2455" s="3">
        <f t="shared" si="931"/>
        <v>37.819631901840488</v>
      </c>
      <c r="W2455" s="3">
        <f t="shared" si="932"/>
        <v>42</v>
      </c>
      <c r="X2455" s="3">
        <f>soli3grenz(K2455,$A$3,Param!$J$9,Param!$J$10,Param!$J$11)*100</f>
        <v>5.5</v>
      </c>
      <c r="Y2455" s="13">
        <f t="shared" si="919"/>
        <v>92469</v>
      </c>
      <c r="Z2455" s="3">
        <f t="shared" si="933"/>
        <v>37.819631901840488</v>
      </c>
      <c r="AA2455" s="13">
        <f t="shared" si="920"/>
        <v>42</v>
      </c>
      <c r="AB2455" s="13">
        <f t="shared" si="921"/>
        <v>-6018.4100000000035</v>
      </c>
      <c r="AC2455" s="13">
        <f t="shared" si="922"/>
        <v>-2.461517382413092</v>
      </c>
      <c r="AD2455" s="13">
        <f t="shared" si="923"/>
        <v>-2.3099999999999952</v>
      </c>
      <c r="AE2455" s="3">
        <f t="shared" si="924"/>
        <v>0</v>
      </c>
      <c r="AF2455" s="13">
        <f t="shared" si="913"/>
        <v>6018.4100000000035</v>
      </c>
      <c r="AG2455" s="13">
        <f t="shared" si="934"/>
        <v>2.461517382413092</v>
      </c>
      <c r="AH2455" s="13">
        <f t="shared" si="914"/>
        <v>2.461517382413092</v>
      </c>
    </row>
    <row r="2456" spans="1:34" x14ac:dyDescent="0.2">
      <c r="A2456" s="8">
        <f t="shared" si="935"/>
        <v>244600</v>
      </c>
      <c r="B2456" s="9">
        <f t="shared" si="936"/>
        <v>244.6</v>
      </c>
      <c r="C2456" s="13">
        <f>tarifest3(A2456,$A$3,Param!$B$5,Param!$C$5,Param!$D$5,Param!$E$5,Param!$B$6,Param!$C$6,Param!$D$6,Param!$E$6)</f>
        <v>93395</v>
      </c>
      <c r="D2456" s="3">
        <f t="shared" si="925"/>
        <v>38.182747342600166</v>
      </c>
      <c r="E2456" s="3">
        <f>tarifest3grenz(A2456,$A$3,Param!$B$5,Param!$C$5,Param!$D$5,Param!$E$5,Param!$B$6,Param!$C$6,Param!$D$6,Param!$E$6)*100</f>
        <v>42</v>
      </c>
      <c r="F2456" s="13">
        <f>soli3(C2456,$A$3,Param!$J$4,Param!$J$5,Param!$J$6)</f>
        <v>5136.72</v>
      </c>
      <c r="G2456" s="3">
        <f>soli3grenz(C2456,$A$3,Param!$J$4,Param!$J$5,Param!$J$6)*100</f>
        <v>5.5</v>
      </c>
      <c r="H2456" s="13">
        <f t="shared" si="916"/>
        <v>98531.72</v>
      </c>
      <c r="I2456" s="3">
        <f t="shared" si="915"/>
        <v>40.282796402289449</v>
      </c>
      <c r="J2456" s="13">
        <f t="shared" si="917"/>
        <v>44.309999999999995</v>
      </c>
      <c r="K2456" s="13">
        <f>tarifest3(A2456,$A$3,Param!$B$10,Param!$C$10,Param!$D$10,Param!$E$10,Param!$B$11,Param!$C$11,Param!$D$11,Param!$E$11)</f>
        <v>97741</v>
      </c>
      <c r="L2456" s="3">
        <f t="shared" si="926"/>
        <v>39.95952575633688</v>
      </c>
      <c r="M2456" s="3">
        <f>tarifest3grenz(A2456,$A$3,Param!$B$10,Param!$C$10,Param!$D$10,Param!$E$10,Param!$B$11,Param!$C$11,Param!$D$11,Param!$E$11)*100</f>
        <v>42</v>
      </c>
      <c r="N2456" s="3">
        <f t="shared" si="927"/>
        <v>83341</v>
      </c>
      <c r="O2456" s="3">
        <f t="shared" si="928"/>
        <v>34.07236304170074</v>
      </c>
      <c r="P2456" s="13">
        <f t="shared" si="918"/>
        <v>171220</v>
      </c>
      <c r="Q2456" s="13">
        <f t="shared" si="929"/>
        <v>0</v>
      </c>
      <c r="R2456" s="13">
        <f>tarifest3(A2456-$K$3,$A$3,Param!$B$10,Param!$C$10,Param!$D$10,Param!$E$10,Param!$B$11,Param!$C$11,Param!$D$11,Param!$E$11)</f>
        <v>89101</v>
      </c>
      <c r="S2456" s="3">
        <f t="shared" si="930"/>
        <v>36.427228127555196</v>
      </c>
      <c r="T2456" s="3">
        <f>IF(A2456&lt;$K$3,$K$2,tarifest3grenz(A2456-$K$3,$A$3,Param!$B$10,Param!$C$10,Param!$D$10,Param!$E$10,Param!$B$11,Param!$C$11,Param!$D$11,Param!$E$11))*100</f>
        <v>42</v>
      </c>
      <c r="U2456" s="3">
        <f>MAX(K2456-tarifest3($K$3,$A$3,Param!$B$10,Param!$C$10,Param!$D$10,Param!$E$10,Param!$B$11,Param!$C$11,Param!$D$11,Param!$E$11),0)</f>
        <v>92511</v>
      </c>
      <c r="V2456" s="3">
        <f t="shared" si="931"/>
        <v>37.821340964840559</v>
      </c>
      <c r="W2456" s="3">
        <f t="shared" si="932"/>
        <v>42</v>
      </c>
      <c r="X2456" s="3">
        <f>soli3grenz(K2456,$A$3,Param!$J$9,Param!$J$10,Param!$J$11)*100</f>
        <v>5.5</v>
      </c>
      <c r="Y2456" s="13">
        <f t="shared" si="919"/>
        <v>92511</v>
      </c>
      <c r="Z2456" s="3">
        <f t="shared" si="933"/>
        <v>37.821340964840559</v>
      </c>
      <c r="AA2456" s="13">
        <f t="shared" si="920"/>
        <v>42</v>
      </c>
      <c r="AB2456" s="13">
        <f t="shared" si="921"/>
        <v>-6020.7200000000012</v>
      </c>
      <c r="AC2456" s="13">
        <f t="shared" si="922"/>
        <v>-2.4614554374488904</v>
      </c>
      <c r="AD2456" s="13">
        <f t="shared" si="923"/>
        <v>-2.3099999999999952</v>
      </c>
      <c r="AE2456" s="3">
        <f t="shared" si="924"/>
        <v>0</v>
      </c>
      <c r="AF2456" s="13">
        <f t="shared" si="913"/>
        <v>6020.7200000000012</v>
      </c>
      <c r="AG2456" s="13">
        <f t="shared" si="934"/>
        <v>2.4614554374488904</v>
      </c>
      <c r="AH2456" s="13">
        <f t="shared" si="914"/>
        <v>2.4614554374488904</v>
      </c>
    </row>
    <row r="2457" spans="1:34" x14ac:dyDescent="0.2">
      <c r="A2457" s="8">
        <f t="shared" si="935"/>
        <v>244700</v>
      </c>
      <c r="B2457" s="9">
        <f t="shared" si="936"/>
        <v>244.7</v>
      </c>
      <c r="C2457" s="13">
        <f>tarifest3(A2457,$A$3,Param!$B$5,Param!$C$5,Param!$D$5,Param!$E$5,Param!$B$6,Param!$C$6,Param!$D$6,Param!$E$6)</f>
        <v>93437</v>
      </c>
      <c r="D2457" s="3">
        <f t="shared" si="925"/>
        <v>38.184307315079693</v>
      </c>
      <c r="E2457" s="3">
        <f>tarifest3grenz(A2457,$A$3,Param!$B$5,Param!$C$5,Param!$D$5,Param!$E$5,Param!$B$6,Param!$C$6,Param!$D$6,Param!$E$6)*100</f>
        <v>42</v>
      </c>
      <c r="F2457" s="13">
        <f>soli3(C2457,$A$3,Param!$J$4,Param!$J$5,Param!$J$6)</f>
        <v>5139.03</v>
      </c>
      <c r="G2457" s="3">
        <f>soli3grenz(C2457,$A$3,Param!$J$4,Param!$J$5,Param!$J$6)*100</f>
        <v>5.5</v>
      </c>
      <c r="H2457" s="13">
        <f t="shared" si="916"/>
        <v>98576.03</v>
      </c>
      <c r="I2457" s="3">
        <f t="shared" si="915"/>
        <v>40.284442174090721</v>
      </c>
      <c r="J2457" s="13">
        <f t="shared" si="917"/>
        <v>44.309999999999995</v>
      </c>
      <c r="K2457" s="13">
        <f>tarifest3(A2457,$A$3,Param!$B$10,Param!$C$10,Param!$D$10,Param!$E$10,Param!$B$11,Param!$C$11,Param!$D$11,Param!$E$11)</f>
        <v>97783</v>
      </c>
      <c r="L2457" s="3">
        <f t="shared" si="926"/>
        <v>39.960359624029422</v>
      </c>
      <c r="M2457" s="3">
        <f>tarifest3grenz(A2457,$A$3,Param!$B$10,Param!$C$10,Param!$D$10,Param!$E$10,Param!$B$11,Param!$C$11,Param!$D$11,Param!$E$11)*100</f>
        <v>42</v>
      </c>
      <c r="N2457" s="3">
        <f t="shared" si="927"/>
        <v>83383</v>
      </c>
      <c r="O2457" s="3">
        <f t="shared" si="928"/>
        <v>34.075602778912959</v>
      </c>
      <c r="P2457" s="13">
        <f t="shared" si="918"/>
        <v>171290</v>
      </c>
      <c r="Q2457" s="13">
        <f t="shared" si="929"/>
        <v>0</v>
      </c>
      <c r="R2457" s="13">
        <f>tarifest3(A2457-$K$3,$A$3,Param!$B$10,Param!$C$10,Param!$D$10,Param!$E$10,Param!$B$11,Param!$C$11,Param!$D$11,Param!$E$11)</f>
        <v>89143</v>
      </c>
      <c r="S2457" s="3">
        <f t="shared" si="930"/>
        <v>36.429505516959544</v>
      </c>
      <c r="T2457" s="3">
        <f>IF(A2457&lt;$K$3,$K$2,tarifest3grenz(A2457-$K$3,$A$3,Param!$B$10,Param!$C$10,Param!$D$10,Param!$E$10,Param!$B$11,Param!$C$11,Param!$D$11,Param!$E$11))*100</f>
        <v>42</v>
      </c>
      <c r="U2457" s="3">
        <f>MAX(K2457-tarifest3($K$3,$A$3,Param!$B$10,Param!$C$10,Param!$D$10,Param!$E$10,Param!$B$11,Param!$C$11,Param!$D$11,Param!$E$11),0)</f>
        <v>92553</v>
      </c>
      <c r="V2457" s="3">
        <f t="shared" si="931"/>
        <v>37.823048630976707</v>
      </c>
      <c r="W2457" s="3">
        <f t="shared" si="932"/>
        <v>42</v>
      </c>
      <c r="X2457" s="3">
        <f>soli3grenz(K2457,$A$3,Param!$J$9,Param!$J$10,Param!$J$11)*100</f>
        <v>5.5</v>
      </c>
      <c r="Y2457" s="13">
        <f t="shared" si="919"/>
        <v>92553</v>
      </c>
      <c r="Z2457" s="3">
        <f t="shared" si="933"/>
        <v>37.823048630976707</v>
      </c>
      <c r="AA2457" s="13">
        <f t="shared" si="920"/>
        <v>42</v>
      </c>
      <c r="AB2457" s="13">
        <f t="shared" si="921"/>
        <v>-6023.0299999999988</v>
      </c>
      <c r="AC2457" s="13">
        <f t="shared" si="922"/>
        <v>-2.4613935431140135</v>
      </c>
      <c r="AD2457" s="13">
        <f t="shared" si="923"/>
        <v>-2.3099999999999952</v>
      </c>
      <c r="AE2457" s="3">
        <f t="shared" si="924"/>
        <v>0</v>
      </c>
      <c r="AF2457" s="13">
        <f t="shared" si="913"/>
        <v>6023.0299999999988</v>
      </c>
      <c r="AG2457" s="13">
        <f t="shared" si="934"/>
        <v>2.4613935431140135</v>
      </c>
      <c r="AH2457" s="13">
        <f t="shared" si="914"/>
        <v>2.4613935431140135</v>
      </c>
    </row>
    <row r="2458" spans="1:34" x14ac:dyDescent="0.2">
      <c r="A2458" s="8">
        <f t="shared" si="935"/>
        <v>244800</v>
      </c>
      <c r="B2458" s="9">
        <f t="shared" si="936"/>
        <v>244.8</v>
      </c>
      <c r="C2458" s="13">
        <f>tarifest3(A2458,$A$3,Param!$B$5,Param!$C$5,Param!$D$5,Param!$E$5,Param!$B$6,Param!$C$6,Param!$D$6,Param!$E$6)</f>
        <v>93479</v>
      </c>
      <c r="D2458" s="3">
        <f t="shared" si="925"/>
        <v>38.185866013071895</v>
      </c>
      <c r="E2458" s="3">
        <f>tarifest3grenz(A2458,$A$3,Param!$B$5,Param!$C$5,Param!$D$5,Param!$E$5,Param!$B$6,Param!$C$6,Param!$D$6,Param!$E$6)*100</f>
        <v>42</v>
      </c>
      <c r="F2458" s="13">
        <f>soli3(C2458,$A$3,Param!$J$4,Param!$J$5,Param!$J$6)</f>
        <v>5141.34</v>
      </c>
      <c r="G2458" s="3">
        <f>soli3grenz(C2458,$A$3,Param!$J$4,Param!$J$5,Param!$J$6)*100</f>
        <v>5.5</v>
      </c>
      <c r="H2458" s="13">
        <f t="shared" si="916"/>
        <v>98620.34</v>
      </c>
      <c r="I2458" s="3">
        <f t="shared" si="915"/>
        <v>40.286086601307183</v>
      </c>
      <c r="J2458" s="13">
        <f t="shared" si="917"/>
        <v>44.309999999999995</v>
      </c>
      <c r="K2458" s="13">
        <f>tarifest3(A2458,$A$3,Param!$B$10,Param!$C$10,Param!$D$10,Param!$E$10,Param!$B$11,Param!$C$11,Param!$D$11,Param!$E$11)</f>
        <v>97825</v>
      </c>
      <c r="L2458" s="3">
        <f t="shared" si="926"/>
        <v>39.961192810457518</v>
      </c>
      <c r="M2458" s="3">
        <f>tarifest3grenz(A2458,$A$3,Param!$B$10,Param!$C$10,Param!$D$10,Param!$E$10,Param!$B$11,Param!$C$11,Param!$D$11,Param!$E$11)*100</f>
        <v>42</v>
      </c>
      <c r="N2458" s="3">
        <f t="shared" si="927"/>
        <v>83425</v>
      </c>
      <c r="O2458" s="3">
        <f t="shared" si="928"/>
        <v>34.078839869281047</v>
      </c>
      <c r="P2458" s="13">
        <f t="shared" si="918"/>
        <v>171360</v>
      </c>
      <c r="Q2458" s="13">
        <f t="shared" si="929"/>
        <v>0</v>
      </c>
      <c r="R2458" s="13">
        <f>tarifest3(A2458-$K$3,$A$3,Param!$B$10,Param!$C$10,Param!$D$10,Param!$E$10,Param!$B$11,Param!$C$11,Param!$D$11,Param!$E$11)</f>
        <v>89185</v>
      </c>
      <c r="S2458" s="3">
        <f t="shared" si="930"/>
        <v>36.431781045751634</v>
      </c>
      <c r="T2458" s="3">
        <f>IF(A2458&lt;$K$3,$K$2,tarifest3grenz(A2458-$K$3,$A$3,Param!$B$10,Param!$C$10,Param!$D$10,Param!$E$10,Param!$B$11,Param!$C$11,Param!$D$11,Param!$E$11))*100</f>
        <v>42</v>
      </c>
      <c r="U2458" s="3">
        <f>MAX(K2458-tarifest3($K$3,$A$3,Param!$B$10,Param!$C$10,Param!$D$10,Param!$E$10,Param!$B$11,Param!$C$11,Param!$D$11,Param!$E$11),0)</f>
        <v>92595</v>
      </c>
      <c r="V2458" s="3">
        <f t="shared" si="931"/>
        <v>37.82475490196078</v>
      </c>
      <c r="W2458" s="3">
        <f t="shared" si="932"/>
        <v>42</v>
      </c>
      <c r="X2458" s="3">
        <f>soli3grenz(K2458,$A$3,Param!$J$9,Param!$J$10,Param!$J$11)*100</f>
        <v>5.5</v>
      </c>
      <c r="Y2458" s="13">
        <f t="shared" si="919"/>
        <v>92595</v>
      </c>
      <c r="Z2458" s="3">
        <f t="shared" si="933"/>
        <v>37.82475490196078</v>
      </c>
      <c r="AA2458" s="13">
        <f t="shared" si="920"/>
        <v>42</v>
      </c>
      <c r="AB2458" s="13">
        <f t="shared" si="921"/>
        <v>-6025.3399999999965</v>
      </c>
      <c r="AC2458" s="13">
        <f t="shared" si="922"/>
        <v>-2.4613316993464025</v>
      </c>
      <c r="AD2458" s="13">
        <f t="shared" si="923"/>
        <v>-2.3099999999999952</v>
      </c>
      <c r="AE2458" s="3">
        <f t="shared" si="924"/>
        <v>0</v>
      </c>
      <c r="AF2458" s="13">
        <f t="shared" si="913"/>
        <v>6025.3399999999965</v>
      </c>
      <c r="AG2458" s="13">
        <f t="shared" si="934"/>
        <v>2.4613316993464025</v>
      </c>
      <c r="AH2458" s="13">
        <f t="shared" si="914"/>
        <v>2.4613316993464025</v>
      </c>
    </row>
    <row r="2459" spans="1:34" x14ac:dyDescent="0.2">
      <c r="A2459" s="8">
        <f t="shared" si="935"/>
        <v>244900</v>
      </c>
      <c r="B2459" s="9">
        <f t="shared" si="936"/>
        <v>244.9</v>
      </c>
      <c r="C2459" s="13">
        <f>tarifest3(A2459,$A$3,Param!$B$5,Param!$C$5,Param!$D$5,Param!$E$5,Param!$B$6,Param!$C$6,Param!$D$6,Param!$E$6)</f>
        <v>93521</v>
      </c>
      <c r="D2459" s="3">
        <f t="shared" si="925"/>
        <v>38.187423438138012</v>
      </c>
      <c r="E2459" s="3">
        <f>tarifest3grenz(A2459,$A$3,Param!$B$5,Param!$C$5,Param!$D$5,Param!$E$5,Param!$B$6,Param!$C$6,Param!$D$6,Param!$E$6)*100</f>
        <v>42</v>
      </c>
      <c r="F2459" s="13">
        <f>soli3(C2459,$A$3,Param!$J$4,Param!$J$5,Param!$J$6)</f>
        <v>5143.6499999999996</v>
      </c>
      <c r="G2459" s="3">
        <f>soli3grenz(C2459,$A$3,Param!$J$4,Param!$J$5,Param!$J$6)*100</f>
        <v>5.5</v>
      </c>
      <c r="H2459" s="13">
        <f t="shared" si="916"/>
        <v>98664.65</v>
      </c>
      <c r="I2459" s="3">
        <f t="shared" si="915"/>
        <v>40.287729685585951</v>
      </c>
      <c r="J2459" s="13">
        <f t="shared" si="917"/>
        <v>44.309999999999995</v>
      </c>
      <c r="K2459" s="13">
        <f>tarifest3(A2459,$A$3,Param!$B$10,Param!$C$10,Param!$D$10,Param!$E$10,Param!$B$11,Param!$C$11,Param!$D$11,Param!$E$11)</f>
        <v>97867</v>
      </c>
      <c r="L2459" s="3">
        <f t="shared" si="926"/>
        <v>39.962025316455694</v>
      </c>
      <c r="M2459" s="3">
        <f>tarifest3grenz(A2459,$A$3,Param!$B$10,Param!$C$10,Param!$D$10,Param!$E$10,Param!$B$11,Param!$C$11,Param!$D$11,Param!$E$11)*100</f>
        <v>42</v>
      </c>
      <c r="N2459" s="3">
        <f t="shared" si="927"/>
        <v>83467</v>
      </c>
      <c r="O2459" s="3">
        <f t="shared" si="928"/>
        <v>34.082074316047368</v>
      </c>
      <c r="P2459" s="13">
        <f t="shared" si="918"/>
        <v>171430</v>
      </c>
      <c r="Q2459" s="13">
        <f t="shared" si="929"/>
        <v>0</v>
      </c>
      <c r="R2459" s="13">
        <f>tarifest3(A2459-$K$3,$A$3,Param!$B$10,Param!$C$10,Param!$D$10,Param!$E$10,Param!$B$11,Param!$C$11,Param!$D$11,Param!$E$11)</f>
        <v>89227</v>
      </c>
      <c r="S2459" s="3">
        <f t="shared" si="930"/>
        <v>36.434054716210703</v>
      </c>
      <c r="T2459" s="3">
        <f>IF(A2459&lt;$K$3,$K$2,tarifest3grenz(A2459-$K$3,$A$3,Param!$B$10,Param!$C$10,Param!$D$10,Param!$E$10,Param!$B$11,Param!$C$11,Param!$D$11,Param!$E$11))*100</f>
        <v>42</v>
      </c>
      <c r="U2459" s="3">
        <f>MAX(K2459-tarifest3($K$3,$A$3,Param!$B$10,Param!$C$10,Param!$D$10,Param!$E$10,Param!$B$11,Param!$C$11,Param!$D$11,Param!$E$11),0)</f>
        <v>92637</v>
      </c>
      <c r="V2459" s="3">
        <f t="shared" si="931"/>
        <v>37.826459779501839</v>
      </c>
      <c r="W2459" s="3">
        <f t="shared" si="932"/>
        <v>42</v>
      </c>
      <c r="X2459" s="3">
        <f>soli3grenz(K2459,$A$3,Param!$J$9,Param!$J$10,Param!$J$11)*100</f>
        <v>5.5</v>
      </c>
      <c r="Y2459" s="13">
        <f t="shared" si="919"/>
        <v>92637</v>
      </c>
      <c r="Z2459" s="3">
        <f t="shared" si="933"/>
        <v>37.826459779501839</v>
      </c>
      <c r="AA2459" s="13">
        <f t="shared" si="920"/>
        <v>42</v>
      </c>
      <c r="AB2459" s="13">
        <f t="shared" si="921"/>
        <v>-6027.6499999999942</v>
      </c>
      <c r="AC2459" s="13">
        <f t="shared" si="922"/>
        <v>-2.4612699060841123</v>
      </c>
      <c r="AD2459" s="13">
        <f t="shared" si="923"/>
        <v>-2.3099999999999952</v>
      </c>
      <c r="AE2459" s="3">
        <f t="shared" si="924"/>
        <v>0</v>
      </c>
      <c r="AF2459" s="13">
        <f t="shared" si="913"/>
        <v>6027.6499999999942</v>
      </c>
      <c r="AG2459" s="13">
        <f t="shared" si="934"/>
        <v>2.4612699060841123</v>
      </c>
      <c r="AH2459" s="13">
        <f t="shared" si="914"/>
        <v>2.4612699060841123</v>
      </c>
    </row>
    <row r="2460" spans="1:34" x14ac:dyDescent="0.2">
      <c r="A2460" s="8">
        <f t="shared" si="935"/>
        <v>245000</v>
      </c>
      <c r="B2460" s="9">
        <f t="shared" si="936"/>
        <v>245</v>
      </c>
      <c r="C2460" s="13">
        <f>tarifest3(A2460,$A$3,Param!$B$5,Param!$C$5,Param!$D$5,Param!$E$5,Param!$B$6,Param!$C$6,Param!$D$6,Param!$E$6)</f>
        <v>93563</v>
      </c>
      <c r="D2460" s="3">
        <f t="shared" si="925"/>
        <v>38.188979591836734</v>
      </c>
      <c r="E2460" s="3">
        <f>tarifest3grenz(A2460,$A$3,Param!$B$5,Param!$C$5,Param!$D$5,Param!$E$5,Param!$B$6,Param!$C$6,Param!$D$6,Param!$E$6)*100</f>
        <v>42</v>
      </c>
      <c r="F2460" s="13">
        <f>soli3(C2460,$A$3,Param!$J$4,Param!$J$5,Param!$J$6)</f>
        <v>5145.96</v>
      </c>
      <c r="G2460" s="3">
        <f>soli3grenz(C2460,$A$3,Param!$J$4,Param!$J$5,Param!$J$6)*100</f>
        <v>5.5</v>
      </c>
      <c r="H2460" s="13">
        <f t="shared" si="916"/>
        <v>98708.96</v>
      </c>
      <c r="I2460" s="3">
        <f t="shared" si="915"/>
        <v>40.289371428571428</v>
      </c>
      <c r="J2460" s="13">
        <f t="shared" si="917"/>
        <v>44.309999999999995</v>
      </c>
      <c r="K2460" s="13">
        <f>tarifest3(A2460,$A$3,Param!$B$10,Param!$C$10,Param!$D$10,Param!$E$10,Param!$B$11,Param!$C$11,Param!$D$11,Param!$E$11)</f>
        <v>97909</v>
      </c>
      <c r="L2460" s="3">
        <f t="shared" si="926"/>
        <v>39.962857142857146</v>
      </c>
      <c r="M2460" s="3">
        <f>tarifest3grenz(A2460,$A$3,Param!$B$10,Param!$C$10,Param!$D$10,Param!$E$10,Param!$B$11,Param!$C$11,Param!$D$11,Param!$E$11)*100</f>
        <v>42</v>
      </c>
      <c r="N2460" s="3">
        <f t="shared" si="927"/>
        <v>83509</v>
      </c>
      <c r="O2460" s="3">
        <f t="shared" si="928"/>
        <v>34.085306122448976</v>
      </c>
      <c r="P2460" s="13">
        <f t="shared" si="918"/>
        <v>171500</v>
      </c>
      <c r="Q2460" s="13">
        <f t="shared" si="929"/>
        <v>0</v>
      </c>
      <c r="R2460" s="13">
        <f>tarifest3(A2460-$K$3,$A$3,Param!$B$10,Param!$C$10,Param!$D$10,Param!$E$10,Param!$B$11,Param!$C$11,Param!$D$11,Param!$E$11)</f>
        <v>89269</v>
      </c>
      <c r="S2460" s="3">
        <f t="shared" si="930"/>
        <v>36.436326530612249</v>
      </c>
      <c r="T2460" s="3">
        <f>IF(A2460&lt;$K$3,$K$2,tarifest3grenz(A2460-$K$3,$A$3,Param!$B$10,Param!$C$10,Param!$D$10,Param!$E$10,Param!$B$11,Param!$C$11,Param!$D$11,Param!$E$11))*100</f>
        <v>42</v>
      </c>
      <c r="U2460" s="3">
        <f>MAX(K2460-tarifest3($K$3,$A$3,Param!$B$10,Param!$C$10,Param!$D$10,Param!$E$10,Param!$B$11,Param!$C$11,Param!$D$11,Param!$E$11),0)</f>
        <v>92679</v>
      </c>
      <c r="V2460" s="3">
        <f t="shared" si="931"/>
        <v>37.828163265306124</v>
      </c>
      <c r="W2460" s="3">
        <f t="shared" si="932"/>
        <v>42</v>
      </c>
      <c r="X2460" s="3">
        <f>soli3grenz(K2460,$A$3,Param!$J$9,Param!$J$10,Param!$J$11)*100</f>
        <v>5.5</v>
      </c>
      <c r="Y2460" s="13">
        <f t="shared" si="919"/>
        <v>92679</v>
      </c>
      <c r="Z2460" s="3">
        <f t="shared" si="933"/>
        <v>37.828163265306124</v>
      </c>
      <c r="AA2460" s="13">
        <f t="shared" si="920"/>
        <v>42</v>
      </c>
      <c r="AB2460" s="13">
        <f t="shared" si="921"/>
        <v>-6029.9600000000064</v>
      </c>
      <c r="AC2460" s="13">
        <f t="shared" si="922"/>
        <v>-2.4612081632653044</v>
      </c>
      <c r="AD2460" s="13">
        <f t="shared" si="923"/>
        <v>-2.3099999999999952</v>
      </c>
      <c r="AE2460" s="3">
        <f t="shared" si="924"/>
        <v>0</v>
      </c>
      <c r="AF2460" s="13">
        <f t="shared" si="913"/>
        <v>6029.9600000000064</v>
      </c>
      <c r="AG2460" s="13">
        <f t="shared" si="934"/>
        <v>2.4612081632653044</v>
      </c>
      <c r="AH2460" s="13">
        <f t="shared" si="914"/>
        <v>2.4612081632653044</v>
      </c>
    </row>
    <row r="2461" spans="1:34" x14ac:dyDescent="0.2">
      <c r="A2461" s="8">
        <f t="shared" si="935"/>
        <v>245100</v>
      </c>
      <c r="B2461" s="9">
        <f t="shared" si="936"/>
        <v>245.1</v>
      </c>
      <c r="C2461" s="13">
        <f>tarifest3(A2461,$A$3,Param!$B$5,Param!$C$5,Param!$D$5,Param!$E$5,Param!$B$6,Param!$C$6,Param!$D$6,Param!$E$6)</f>
        <v>93605</v>
      </c>
      <c r="D2461" s="3">
        <f t="shared" si="925"/>
        <v>38.190534475724192</v>
      </c>
      <c r="E2461" s="3">
        <f>tarifest3grenz(A2461,$A$3,Param!$B$5,Param!$C$5,Param!$D$5,Param!$E$5,Param!$B$6,Param!$C$6,Param!$D$6,Param!$E$6)*100</f>
        <v>42</v>
      </c>
      <c r="F2461" s="13">
        <f>soli3(C2461,$A$3,Param!$J$4,Param!$J$5,Param!$J$6)</f>
        <v>5148.2700000000004</v>
      </c>
      <c r="G2461" s="3">
        <f>soli3grenz(C2461,$A$3,Param!$J$4,Param!$J$5,Param!$J$6)*100</f>
        <v>5.5</v>
      </c>
      <c r="H2461" s="13">
        <f t="shared" si="916"/>
        <v>98753.27</v>
      </c>
      <c r="I2461" s="3">
        <f t="shared" si="915"/>
        <v>40.291011831905351</v>
      </c>
      <c r="J2461" s="13">
        <f t="shared" si="917"/>
        <v>44.309999999999995</v>
      </c>
      <c r="K2461" s="13">
        <f>tarifest3(A2461,$A$3,Param!$B$10,Param!$C$10,Param!$D$10,Param!$E$10,Param!$B$11,Param!$C$11,Param!$D$11,Param!$E$11)</f>
        <v>97951</v>
      </c>
      <c r="L2461" s="3">
        <f t="shared" si="926"/>
        <v>39.963688290493678</v>
      </c>
      <c r="M2461" s="3">
        <f>tarifest3grenz(A2461,$A$3,Param!$B$10,Param!$C$10,Param!$D$10,Param!$E$10,Param!$B$11,Param!$C$11,Param!$D$11,Param!$E$11)*100</f>
        <v>42</v>
      </c>
      <c r="N2461" s="3">
        <f t="shared" si="927"/>
        <v>83551</v>
      </c>
      <c r="O2461" s="3">
        <f t="shared" si="928"/>
        <v>34.088535291717662</v>
      </c>
      <c r="P2461" s="13">
        <f t="shared" si="918"/>
        <v>171570</v>
      </c>
      <c r="Q2461" s="13">
        <f t="shared" si="929"/>
        <v>0</v>
      </c>
      <c r="R2461" s="13">
        <f>tarifest3(A2461-$K$3,$A$3,Param!$B$10,Param!$C$10,Param!$D$10,Param!$E$10,Param!$B$11,Param!$C$11,Param!$D$11,Param!$E$11)</f>
        <v>89311</v>
      </c>
      <c r="S2461" s="3">
        <f t="shared" si="930"/>
        <v>36.438596491228068</v>
      </c>
      <c r="T2461" s="3">
        <f>IF(A2461&lt;$K$3,$K$2,tarifest3grenz(A2461-$K$3,$A$3,Param!$B$10,Param!$C$10,Param!$D$10,Param!$E$10,Param!$B$11,Param!$C$11,Param!$D$11,Param!$E$11))*100</f>
        <v>42</v>
      </c>
      <c r="U2461" s="3">
        <f>MAX(K2461-tarifest3($K$3,$A$3,Param!$B$10,Param!$C$10,Param!$D$10,Param!$E$10,Param!$B$11,Param!$C$11,Param!$D$11,Param!$E$11),0)</f>
        <v>92721</v>
      </c>
      <c r="V2461" s="3">
        <f t="shared" si="931"/>
        <v>37.829865361077111</v>
      </c>
      <c r="W2461" s="3">
        <f t="shared" si="932"/>
        <v>42</v>
      </c>
      <c r="X2461" s="3">
        <f>soli3grenz(K2461,$A$3,Param!$J$9,Param!$J$10,Param!$J$11)*100</f>
        <v>5.5</v>
      </c>
      <c r="Y2461" s="13">
        <f t="shared" si="919"/>
        <v>92721</v>
      </c>
      <c r="Z2461" s="3">
        <f t="shared" si="933"/>
        <v>37.829865361077111</v>
      </c>
      <c r="AA2461" s="13">
        <f t="shared" si="920"/>
        <v>42</v>
      </c>
      <c r="AB2461" s="13">
        <f t="shared" si="921"/>
        <v>-6032.2700000000041</v>
      </c>
      <c r="AC2461" s="13">
        <f t="shared" si="922"/>
        <v>-2.4611464708282398</v>
      </c>
      <c r="AD2461" s="13">
        <f t="shared" si="923"/>
        <v>-2.3099999999999952</v>
      </c>
      <c r="AE2461" s="3">
        <f t="shared" si="924"/>
        <v>0</v>
      </c>
      <c r="AF2461" s="13">
        <f t="shared" si="913"/>
        <v>6032.2700000000041</v>
      </c>
      <c r="AG2461" s="13">
        <f t="shared" si="934"/>
        <v>2.4611464708282398</v>
      </c>
      <c r="AH2461" s="13">
        <f t="shared" si="914"/>
        <v>2.4611464708282398</v>
      </c>
    </row>
    <row r="2462" spans="1:34" x14ac:dyDescent="0.2">
      <c r="A2462" s="8">
        <f t="shared" si="935"/>
        <v>245200</v>
      </c>
      <c r="B2462" s="9">
        <f t="shared" si="936"/>
        <v>245.2</v>
      </c>
      <c r="C2462" s="13">
        <f>tarifest3(A2462,$A$3,Param!$B$5,Param!$C$5,Param!$D$5,Param!$E$5,Param!$B$6,Param!$C$6,Param!$D$6,Param!$E$6)</f>
        <v>93647</v>
      </c>
      <c r="D2462" s="3">
        <f t="shared" si="925"/>
        <v>38.192088091354002</v>
      </c>
      <c r="E2462" s="3">
        <f>tarifest3grenz(A2462,$A$3,Param!$B$5,Param!$C$5,Param!$D$5,Param!$E$5,Param!$B$6,Param!$C$6,Param!$D$6,Param!$E$6)*100</f>
        <v>42</v>
      </c>
      <c r="F2462" s="13">
        <f>soli3(C2462,$A$3,Param!$J$4,Param!$J$5,Param!$J$6)</f>
        <v>5150.58</v>
      </c>
      <c r="G2462" s="3">
        <f>soli3grenz(C2462,$A$3,Param!$J$4,Param!$J$5,Param!$J$6)*100</f>
        <v>5.5</v>
      </c>
      <c r="H2462" s="13">
        <f t="shared" si="916"/>
        <v>98797.58</v>
      </c>
      <c r="I2462" s="3">
        <f t="shared" si="915"/>
        <v>40.292650897226757</v>
      </c>
      <c r="J2462" s="13">
        <f t="shared" si="917"/>
        <v>44.309999999999995</v>
      </c>
      <c r="K2462" s="13">
        <f>tarifest3(A2462,$A$3,Param!$B$10,Param!$C$10,Param!$D$10,Param!$E$10,Param!$B$11,Param!$C$11,Param!$D$11,Param!$E$11)</f>
        <v>97993</v>
      </c>
      <c r="L2462" s="3">
        <f t="shared" si="926"/>
        <v>39.964518760195759</v>
      </c>
      <c r="M2462" s="3">
        <f>tarifest3grenz(A2462,$A$3,Param!$B$10,Param!$C$10,Param!$D$10,Param!$E$10,Param!$B$11,Param!$C$11,Param!$D$11,Param!$E$11)*100</f>
        <v>42</v>
      </c>
      <c r="N2462" s="3">
        <f t="shared" si="927"/>
        <v>83593</v>
      </c>
      <c r="O2462" s="3">
        <f t="shared" si="928"/>
        <v>34.091761827079935</v>
      </c>
      <c r="P2462" s="13">
        <f t="shared" si="918"/>
        <v>171640</v>
      </c>
      <c r="Q2462" s="13">
        <f t="shared" si="929"/>
        <v>0</v>
      </c>
      <c r="R2462" s="13">
        <f>tarifest3(A2462-$K$3,$A$3,Param!$B$10,Param!$C$10,Param!$D$10,Param!$E$10,Param!$B$11,Param!$C$11,Param!$D$11,Param!$E$11)</f>
        <v>89353</v>
      </c>
      <c r="S2462" s="3">
        <f t="shared" si="930"/>
        <v>36.440864600326265</v>
      </c>
      <c r="T2462" s="3">
        <f>IF(A2462&lt;$K$3,$K$2,tarifest3grenz(A2462-$K$3,$A$3,Param!$B$10,Param!$C$10,Param!$D$10,Param!$E$10,Param!$B$11,Param!$C$11,Param!$D$11,Param!$E$11))*100</f>
        <v>42</v>
      </c>
      <c r="U2462" s="3">
        <f>MAX(K2462-tarifest3($K$3,$A$3,Param!$B$10,Param!$C$10,Param!$D$10,Param!$E$10,Param!$B$11,Param!$C$11,Param!$D$11,Param!$E$11),0)</f>
        <v>92763</v>
      </c>
      <c r="V2462" s="3">
        <f t="shared" si="931"/>
        <v>37.8315660685155</v>
      </c>
      <c r="W2462" s="3">
        <f t="shared" si="932"/>
        <v>42</v>
      </c>
      <c r="X2462" s="3">
        <f>soli3grenz(K2462,$A$3,Param!$J$9,Param!$J$10,Param!$J$11)*100</f>
        <v>5.5</v>
      </c>
      <c r="Y2462" s="13">
        <f t="shared" si="919"/>
        <v>92763</v>
      </c>
      <c r="Z2462" s="3">
        <f t="shared" si="933"/>
        <v>37.8315660685155</v>
      </c>
      <c r="AA2462" s="13">
        <f t="shared" si="920"/>
        <v>42</v>
      </c>
      <c r="AB2462" s="13">
        <f t="shared" si="921"/>
        <v>-6034.5800000000017</v>
      </c>
      <c r="AC2462" s="13">
        <f t="shared" si="922"/>
        <v>-2.4610848287112574</v>
      </c>
      <c r="AD2462" s="13">
        <f t="shared" si="923"/>
        <v>-2.3099999999999952</v>
      </c>
      <c r="AE2462" s="3">
        <f t="shared" si="924"/>
        <v>0</v>
      </c>
      <c r="AF2462" s="13">
        <f t="shared" si="913"/>
        <v>6034.5800000000017</v>
      </c>
      <c r="AG2462" s="13">
        <f t="shared" si="934"/>
        <v>2.4610848287112574</v>
      </c>
      <c r="AH2462" s="13">
        <f t="shared" si="914"/>
        <v>2.4610848287112574</v>
      </c>
    </row>
    <row r="2463" spans="1:34" x14ac:dyDescent="0.2">
      <c r="A2463" s="8">
        <f t="shared" si="935"/>
        <v>245300</v>
      </c>
      <c r="B2463" s="9">
        <f t="shared" si="936"/>
        <v>245.3</v>
      </c>
      <c r="C2463" s="13">
        <f>tarifest3(A2463,$A$3,Param!$B$5,Param!$C$5,Param!$D$5,Param!$E$5,Param!$B$6,Param!$C$6,Param!$D$6,Param!$E$6)</f>
        <v>93689</v>
      </c>
      <c r="D2463" s="3">
        <f t="shared" si="925"/>
        <v>38.193640440277207</v>
      </c>
      <c r="E2463" s="3">
        <f>tarifest3grenz(A2463,$A$3,Param!$B$5,Param!$C$5,Param!$D$5,Param!$E$5,Param!$B$6,Param!$C$6,Param!$D$6,Param!$E$6)*100</f>
        <v>42</v>
      </c>
      <c r="F2463" s="13">
        <f>soli3(C2463,$A$3,Param!$J$4,Param!$J$5,Param!$J$6)</f>
        <v>5152.8900000000003</v>
      </c>
      <c r="G2463" s="3">
        <f>soli3grenz(C2463,$A$3,Param!$J$4,Param!$J$5,Param!$J$6)*100</f>
        <v>5.5</v>
      </c>
      <c r="H2463" s="13">
        <f t="shared" si="916"/>
        <v>98841.89</v>
      </c>
      <c r="I2463" s="3">
        <f t="shared" si="915"/>
        <v>40.294288626172033</v>
      </c>
      <c r="J2463" s="13">
        <f t="shared" si="917"/>
        <v>44.309999999999995</v>
      </c>
      <c r="K2463" s="13">
        <f>tarifest3(A2463,$A$3,Param!$B$10,Param!$C$10,Param!$D$10,Param!$E$10,Param!$B$11,Param!$C$11,Param!$D$11,Param!$E$11)</f>
        <v>98035</v>
      </c>
      <c r="L2463" s="3">
        <f t="shared" si="926"/>
        <v>39.965348552792499</v>
      </c>
      <c r="M2463" s="3">
        <f>tarifest3grenz(A2463,$A$3,Param!$B$10,Param!$C$10,Param!$D$10,Param!$E$10,Param!$B$11,Param!$C$11,Param!$D$11,Param!$E$11)*100</f>
        <v>42</v>
      </c>
      <c r="N2463" s="3">
        <f t="shared" si="927"/>
        <v>83635</v>
      </c>
      <c r="O2463" s="3">
        <f t="shared" si="928"/>
        <v>34.094985731757035</v>
      </c>
      <c r="P2463" s="13">
        <f t="shared" si="918"/>
        <v>171710</v>
      </c>
      <c r="Q2463" s="13">
        <f t="shared" si="929"/>
        <v>0</v>
      </c>
      <c r="R2463" s="13">
        <f>tarifest3(A2463-$K$3,$A$3,Param!$B$10,Param!$C$10,Param!$D$10,Param!$E$10,Param!$B$11,Param!$C$11,Param!$D$11,Param!$E$11)</f>
        <v>89395</v>
      </c>
      <c r="S2463" s="3">
        <f t="shared" si="930"/>
        <v>36.443130860171216</v>
      </c>
      <c r="T2463" s="3">
        <f>IF(A2463&lt;$K$3,$K$2,tarifest3grenz(A2463-$K$3,$A$3,Param!$B$10,Param!$C$10,Param!$D$10,Param!$E$10,Param!$B$11,Param!$C$11,Param!$D$11,Param!$E$11))*100</f>
        <v>42</v>
      </c>
      <c r="U2463" s="3">
        <f>MAX(K2463-tarifest3($K$3,$A$3,Param!$B$10,Param!$C$10,Param!$D$10,Param!$E$10,Param!$B$11,Param!$C$11,Param!$D$11,Param!$E$11),0)</f>
        <v>92805</v>
      </c>
      <c r="V2463" s="3">
        <f t="shared" si="931"/>
        <v>37.833265389319202</v>
      </c>
      <c r="W2463" s="3">
        <f t="shared" si="932"/>
        <v>42</v>
      </c>
      <c r="X2463" s="3">
        <f>soli3grenz(K2463,$A$3,Param!$J$9,Param!$J$10,Param!$J$11)*100</f>
        <v>5.5</v>
      </c>
      <c r="Y2463" s="13">
        <f t="shared" si="919"/>
        <v>92805</v>
      </c>
      <c r="Z2463" s="3">
        <f t="shared" si="933"/>
        <v>37.833265389319202</v>
      </c>
      <c r="AA2463" s="13">
        <f t="shared" si="920"/>
        <v>42</v>
      </c>
      <c r="AB2463" s="13">
        <f t="shared" si="921"/>
        <v>-6036.8899999999994</v>
      </c>
      <c r="AC2463" s="13">
        <f t="shared" si="922"/>
        <v>-2.4610232368528315</v>
      </c>
      <c r="AD2463" s="13">
        <f t="shared" si="923"/>
        <v>-2.3099999999999952</v>
      </c>
      <c r="AE2463" s="3">
        <f t="shared" si="924"/>
        <v>0</v>
      </c>
      <c r="AF2463" s="13">
        <f t="shared" si="913"/>
        <v>6036.8899999999994</v>
      </c>
      <c r="AG2463" s="13">
        <f t="shared" si="934"/>
        <v>2.4610232368528315</v>
      </c>
      <c r="AH2463" s="13">
        <f t="shared" si="914"/>
        <v>2.4610232368528315</v>
      </c>
    </row>
    <row r="2464" spans="1:34" x14ac:dyDescent="0.2">
      <c r="A2464" s="8">
        <f t="shared" si="935"/>
        <v>245400</v>
      </c>
      <c r="B2464" s="9">
        <f t="shared" si="936"/>
        <v>245.4</v>
      </c>
      <c r="C2464" s="13">
        <f>tarifest3(A2464,$A$3,Param!$B$5,Param!$C$5,Param!$D$5,Param!$E$5,Param!$B$6,Param!$C$6,Param!$D$6,Param!$E$6)</f>
        <v>93731</v>
      </c>
      <c r="D2464" s="3">
        <f t="shared" si="925"/>
        <v>38.195191524042386</v>
      </c>
      <c r="E2464" s="3">
        <f>tarifest3grenz(A2464,$A$3,Param!$B$5,Param!$C$5,Param!$D$5,Param!$E$5,Param!$B$6,Param!$C$6,Param!$D$6,Param!$E$6)*100</f>
        <v>42</v>
      </c>
      <c r="F2464" s="13">
        <f>soli3(C2464,$A$3,Param!$J$4,Param!$J$5,Param!$J$6)</f>
        <v>5155.2</v>
      </c>
      <c r="G2464" s="3">
        <f>soli3grenz(C2464,$A$3,Param!$J$4,Param!$J$5,Param!$J$6)*100</f>
        <v>5.5</v>
      </c>
      <c r="H2464" s="13">
        <f t="shared" si="916"/>
        <v>98886.2</v>
      </c>
      <c r="I2464" s="3">
        <f t="shared" si="915"/>
        <v>40.295925020374895</v>
      </c>
      <c r="J2464" s="13">
        <f t="shared" si="917"/>
        <v>44.309999999999995</v>
      </c>
      <c r="K2464" s="13">
        <f>tarifest3(A2464,$A$3,Param!$B$10,Param!$C$10,Param!$D$10,Param!$E$10,Param!$B$11,Param!$C$11,Param!$D$11,Param!$E$11)</f>
        <v>98077</v>
      </c>
      <c r="L2464" s="3">
        <f t="shared" si="926"/>
        <v>39.966177669111651</v>
      </c>
      <c r="M2464" s="3">
        <f>tarifest3grenz(A2464,$A$3,Param!$B$10,Param!$C$10,Param!$D$10,Param!$E$10,Param!$B$11,Param!$C$11,Param!$D$11,Param!$E$11)*100</f>
        <v>42</v>
      </c>
      <c r="N2464" s="3">
        <f t="shared" si="927"/>
        <v>83677</v>
      </c>
      <c r="O2464" s="3">
        <f t="shared" si="928"/>
        <v>34.098207008964955</v>
      </c>
      <c r="P2464" s="13">
        <f t="shared" si="918"/>
        <v>171780</v>
      </c>
      <c r="Q2464" s="13">
        <f t="shared" si="929"/>
        <v>0</v>
      </c>
      <c r="R2464" s="13">
        <f>tarifest3(A2464-$K$3,$A$3,Param!$B$10,Param!$C$10,Param!$D$10,Param!$E$10,Param!$B$11,Param!$C$11,Param!$D$11,Param!$E$11)</f>
        <v>89437</v>
      </c>
      <c r="S2464" s="3">
        <f t="shared" si="930"/>
        <v>36.445395273023635</v>
      </c>
      <c r="T2464" s="3">
        <f>IF(A2464&lt;$K$3,$K$2,tarifest3grenz(A2464-$K$3,$A$3,Param!$B$10,Param!$C$10,Param!$D$10,Param!$E$10,Param!$B$11,Param!$C$11,Param!$D$11,Param!$E$11))*100</f>
        <v>42</v>
      </c>
      <c r="U2464" s="3">
        <f>MAX(K2464-tarifest3($K$3,$A$3,Param!$B$10,Param!$C$10,Param!$D$10,Param!$E$10,Param!$B$11,Param!$C$11,Param!$D$11,Param!$E$11),0)</f>
        <v>92847</v>
      </c>
      <c r="V2464" s="3">
        <f t="shared" si="931"/>
        <v>37.834963325183374</v>
      </c>
      <c r="W2464" s="3">
        <f t="shared" si="932"/>
        <v>42</v>
      </c>
      <c r="X2464" s="3">
        <f>soli3grenz(K2464,$A$3,Param!$J$9,Param!$J$10,Param!$J$11)*100</f>
        <v>5.5</v>
      </c>
      <c r="Y2464" s="13">
        <f t="shared" si="919"/>
        <v>92847</v>
      </c>
      <c r="Z2464" s="3">
        <f t="shared" si="933"/>
        <v>37.834963325183374</v>
      </c>
      <c r="AA2464" s="13">
        <f t="shared" si="920"/>
        <v>42</v>
      </c>
      <c r="AB2464" s="13">
        <f t="shared" si="921"/>
        <v>-6039.1999999999971</v>
      </c>
      <c r="AC2464" s="13">
        <f t="shared" si="922"/>
        <v>-2.4609616951915214</v>
      </c>
      <c r="AD2464" s="13">
        <f t="shared" si="923"/>
        <v>-2.3099999999999952</v>
      </c>
      <c r="AE2464" s="3">
        <f t="shared" si="924"/>
        <v>0</v>
      </c>
      <c r="AF2464" s="13">
        <f t="shared" si="913"/>
        <v>6039.1999999999971</v>
      </c>
      <c r="AG2464" s="13">
        <f t="shared" si="934"/>
        <v>2.4609616951915214</v>
      </c>
      <c r="AH2464" s="13">
        <f t="shared" si="914"/>
        <v>2.4609616951915214</v>
      </c>
    </row>
    <row r="2465" spans="1:34" x14ac:dyDescent="0.2">
      <c r="A2465" s="8">
        <f t="shared" si="935"/>
        <v>245500</v>
      </c>
      <c r="B2465" s="9">
        <f t="shared" si="936"/>
        <v>245.5</v>
      </c>
      <c r="C2465" s="13">
        <f>tarifest3(A2465,$A$3,Param!$B$5,Param!$C$5,Param!$D$5,Param!$E$5,Param!$B$6,Param!$C$6,Param!$D$6,Param!$E$6)</f>
        <v>93773</v>
      </c>
      <c r="D2465" s="3">
        <f t="shared" si="925"/>
        <v>38.196741344195516</v>
      </c>
      <c r="E2465" s="3">
        <f>tarifest3grenz(A2465,$A$3,Param!$B$5,Param!$C$5,Param!$D$5,Param!$E$5,Param!$B$6,Param!$C$6,Param!$D$6,Param!$E$6)*100</f>
        <v>42</v>
      </c>
      <c r="F2465" s="13">
        <f>soli3(C2465,$A$3,Param!$J$4,Param!$J$5,Param!$J$6)</f>
        <v>5157.51</v>
      </c>
      <c r="G2465" s="3">
        <f>soli3grenz(C2465,$A$3,Param!$J$4,Param!$J$5,Param!$J$6)*100</f>
        <v>5.5</v>
      </c>
      <c r="H2465" s="13">
        <f t="shared" si="916"/>
        <v>98930.51</v>
      </c>
      <c r="I2465" s="3">
        <f t="shared" si="915"/>
        <v>40.297560081466393</v>
      </c>
      <c r="J2465" s="13">
        <f t="shared" si="917"/>
        <v>44.309999999999995</v>
      </c>
      <c r="K2465" s="13">
        <f>tarifest3(A2465,$A$3,Param!$B$10,Param!$C$10,Param!$D$10,Param!$E$10,Param!$B$11,Param!$C$11,Param!$D$11,Param!$E$11)</f>
        <v>98119</v>
      </c>
      <c r="L2465" s="3">
        <f t="shared" si="926"/>
        <v>39.967006109979636</v>
      </c>
      <c r="M2465" s="3">
        <f>tarifest3grenz(A2465,$A$3,Param!$B$10,Param!$C$10,Param!$D$10,Param!$E$10,Param!$B$11,Param!$C$11,Param!$D$11,Param!$E$11)*100</f>
        <v>42</v>
      </c>
      <c r="N2465" s="3">
        <f t="shared" si="927"/>
        <v>83719</v>
      </c>
      <c r="O2465" s="3">
        <f t="shared" si="928"/>
        <v>34.101425661914462</v>
      </c>
      <c r="P2465" s="13">
        <f t="shared" si="918"/>
        <v>171850</v>
      </c>
      <c r="Q2465" s="13">
        <f t="shared" si="929"/>
        <v>0</v>
      </c>
      <c r="R2465" s="13">
        <f>tarifest3(A2465-$K$3,$A$3,Param!$B$10,Param!$C$10,Param!$D$10,Param!$E$10,Param!$B$11,Param!$C$11,Param!$D$11,Param!$E$11)</f>
        <v>89479</v>
      </c>
      <c r="S2465" s="3">
        <f t="shared" si="930"/>
        <v>36.447657841140533</v>
      </c>
      <c r="T2465" s="3">
        <f>IF(A2465&lt;$K$3,$K$2,tarifest3grenz(A2465-$K$3,$A$3,Param!$B$10,Param!$C$10,Param!$D$10,Param!$E$10,Param!$B$11,Param!$C$11,Param!$D$11,Param!$E$11))*100</f>
        <v>42</v>
      </c>
      <c r="U2465" s="3">
        <f>MAX(K2465-tarifest3($K$3,$A$3,Param!$B$10,Param!$C$10,Param!$D$10,Param!$E$10,Param!$B$11,Param!$C$11,Param!$D$11,Param!$E$11),0)</f>
        <v>92889</v>
      </c>
      <c r="V2465" s="3">
        <f t="shared" si="931"/>
        <v>37.836659877800408</v>
      </c>
      <c r="W2465" s="3">
        <f t="shared" si="932"/>
        <v>42</v>
      </c>
      <c r="X2465" s="3">
        <f>soli3grenz(K2465,$A$3,Param!$J$9,Param!$J$10,Param!$J$11)*100</f>
        <v>5.5</v>
      </c>
      <c r="Y2465" s="13">
        <f t="shared" si="919"/>
        <v>92889</v>
      </c>
      <c r="Z2465" s="3">
        <f t="shared" si="933"/>
        <v>37.836659877800408</v>
      </c>
      <c r="AA2465" s="13">
        <f t="shared" si="920"/>
        <v>42</v>
      </c>
      <c r="AB2465" s="13">
        <f t="shared" si="921"/>
        <v>-6041.5099999999948</v>
      </c>
      <c r="AC2465" s="13">
        <f t="shared" si="922"/>
        <v>-2.4609002036659859</v>
      </c>
      <c r="AD2465" s="13">
        <f t="shared" si="923"/>
        <v>-2.3099999999999952</v>
      </c>
      <c r="AE2465" s="3">
        <f t="shared" si="924"/>
        <v>0</v>
      </c>
      <c r="AF2465" s="13">
        <f t="shared" si="913"/>
        <v>6041.5099999999948</v>
      </c>
      <c r="AG2465" s="13">
        <f t="shared" si="934"/>
        <v>2.4609002036659859</v>
      </c>
      <c r="AH2465" s="13">
        <f t="shared" si="914"/>
        <v>2.4609002036659859</v>
      </c>
    </row>
    <row r="2466" spans="1:34" x14ac:dyDescent="0.2">
      <c r="A2466" s="8">
        <f t="shared" si="935"/>
        <v>245600</v>
      </c>
      <c r="B2466" s="9">
        <f t="shared" si="936"/>
        <v>245.6</v>
      </c>
      <c r="C2466" s="13">
        <f>tarifest3(A2466,$A$3,Param!$B$5,Param!$C$5,Param!$D$5,Param!$E$5,Param!$B$6,Param!$C$6,Param!$D$6,Param!$E$6)</f>
        <v>93815</v>
      </c>
      <c r="D2466" s="3">
        <f t="shared" si="925"/>
        <v>38.198289902280131</v>
      </c>
      <c r="E2466" s="3">
        <f>tarifest3grenz(A2466,$A$3,Param!$B$5,Param!$C$5,Param!$D$5,Param!$E$5,Param!$B$6,Param!$C$6,Param!$D$6,Param!$E$6)*100</f>
        <v>42</v>
      </c>
      <c r="F2466" s="13">
        <f>soli3(C2466,$A$3,Param!$J$4,Param!$J$5,Param!$J$6)</f>
        <v>5159.82</v>
      </c>
      <c r="G2466" s="3">
        <f>soli3grenz(C2466,$A$3,Param!$J$4,Param!$J$5,Param!$J$6)*100</f>
        <v>5.5</v>
      </c>
      <c r="H2466" s="13">
        <f t="shared" si="916"/>
        <v>98974.82</v>
      </c>
      <c r="I2466" s="3">
        <f t="shared" si="915"/>
        <v>40.299193811074922</v>
      </c>
      <c r="J2466" s="13">
        <f t="shared" si="917"/>
        <v>44.309999999999995</v>
      </c>
      <c r="K2466" s="13">
        <f>tarifest3(A2466,$A$3,Param!$B$10,Param!$C$10,Param!$D$10,Param!$E$10,Param!$B$11,Param!$C$11,Param!$D$11,Param!$E$11)</f>
        <v>98161</v>
      </c>
      <c r="L2466" s="3">
        <f t="shared" si="926"/>
        <v>39.967833876221498</v>
      </c>
      <c r="M2466" s="3">
        <f>tarifest3grenz(A2466,$A$3,Param!$B$10,Param!$C$10,Param!$D$10,Param!$E$10,Param!$B$11,Param!$C$11,Param!$D$11,Param!$E$11)*100</f>
        <v>42</v>
      </c>
      <c r="N2466" s="3">
        <f t="shared" si="927"/>
        <v>83761</v>
      </c>
      <c r="O2466" s="3">
        <f t="shared" si="928"/>
        <v>34.104641693811075</v>
      </c>
      <c r="P2466" s="13">
        <f t="shared" si="918"/>
        <v>171920</v>
      </c>
      <c r="Q2466" s="13">
        <f t="shared" si="929"/>
        <v>0</v>
      </c>
      <c r="R2466" s="13">
        <f>tarifest3(A2466-$K$3,$A$3,Param!$B$10,Param!$C$10,Param!$D$10,Param!$E$10,Param!$B$11,Param!$C$11,Param!$D$11,Param!$E$11)</f>
        <v>89521</v>
      </c>
      <c r="S2466" s="3">
        <f t="shared" si="930"/>
        <v>36.449918566775246</v>
      </c>
      <c r="T2466" s="3">
        <f>IF(A2466&lt;$K$3,$K$2,tarifest3grenz(A2466-$K$3,$A$3,Param!$B$10,Param!$C$10,Param!$D$10,Param!$E$10,Param!$B$11,Param!$C$11,Param!$D$11,Param!$E$11))*100</f>
        <v>42</v>
      </c>
      <c r="U2466" s="3">
        <f>MAX(K2466-tarifest3($K$3,$A$3,Param!$B$10,Param!$C$10,Param!$D$10,Param!$E$10,Param!$B$11,Param!$C$11,Param!$D$11,Param!$E$11),0)</f>
        <v>92931</v>
      </c>
      <c r="V2466" s="3">
        <f t="shared" si="931"/>
        <v>37.838355048859931</v>
      </c>
      <c r="W2466" s="3">
        <f t="shared" si="932"/>
        <v>42</v>
      </c>
      <c r="X2466" s="3">
        <f>soli3grenz(K2466,$A$3,Param!$J$9,Param!$J$10,Param!$J$11)*100</f>
        <v>5.5</v>
      </c>
      <c r="Y2466" s="13">
        <f t="shared" si="919"/>
        <v>92931</v>
      </c>
      <c r="Z2466" s="3">
        <f t="shared" si="933"/>
        <v>37.838355048859931</v>
      </c>
      <c r="AA2466" s="13">
        <f t="shared" si="920"/>
        <v>42</v>
      </c>
      <c r="AB2466" s="13">
        <f t="shared" si="921"/>
        <v>-6043.820000000007</v>
      </c>
      <c r="AC2466" s="13">
        <f t="shared" si="922"/>
        <v>-2.4608387622149905</v>
      </c>
      <c r="AD2466" s="13">
        <f t="shared" si="923"/>
        <v>-2.3099999999999952</v>
      </c>
      <c r="AE2466" s="3">
        <f t="shared" si="924"/>
        <v>0</v>
      </c>
      <c r="AF2466" s="13">
        <f t="shared" si="913"/>
        <v>6043.820000000007</v>
      </c>
      <c r="AG2466" s="13">
        <f t="shared" si="934"/>
        <v>2.4608387622149905</v>
      </c>
      <c r="AH2466" s="13">
        <f t="shared" si="914"/>
        <v>2.4608387622149905</v>
      </c>
    </row>
    <row r="2467" spans="1:34" x14ac:dyDescent="0.2">
      <c r="A2467" s="8">
        <f t="shared" si="935"/>
        <v>245700</v>
      </c>
      <c r="B2467" s="9">
        <f t="shared" si="936"/>
        <v>245.7</v>
      </c>
      <c r="C2467" s="13">
        <f>tarifest3(A2467,$A$3,Param!$B$5,Param!$C$5,Param!$D$5,Param!$E$5,Param!$B$6,Param!$C$6,Param!$D$6,Param!$E$6)</f>
        <v>93857</v>
      </c>
      <c r="D2467" s="3">
        <f t="shared" si="925"/>
        <v>38.199837199837198</v>
      </c>
      <c r="E2467" s="3">
        <f>tarifest3grenz(A2467,$A$3,Param!$B$5,Param!$C$5,Param!$D$5,Param!$E$5,Param!$B$6,Param!$C$6,Param!$D$6,Param!$E$6)*100</f>
        <v>42</v>
      </c>
      <c r="F2467" s="13">
        <f>soli3(C2467,$A$3,Param!$J$4,Param!$J$5,Param!$J$6)</f>
        <v>5162.13</v>
      </c>
      <c r="G2467" s="3">
        <f>soli3grenz(C2467,$A$3,Param!$J$4,Param!$J$5,Param!$J$6)*100</f>
        <v>5.5</v>
      </c>
      <c r="H2467" s="13">
        <f t="shared" si="916"/>
        <v>99019.13</v>
      </c>
      <c r="I2467" s="3">
        <f t="shared" si="915"/>
        <v>40.300826210826216</v>
      </c>
      <c r="J2467" s="13">
        <f t="shared" si="917"/>
        <v>44.309999999999995</v>
      </c>
      <c r="K2467" s="13">
        <f>tarifest3(A2467,$A$3,Param!$B$10,Param!$C$10,Param!$D$10,Param!$E$10,Param!$B$11,Param!$C$11,Param!$D$11,Param!$E$11)</f>
        <v>98203</v>
      </c>
      <c r="L2467" s="3">
        <f t="shared" si="926"/>
        <v>39.96866096866097</v>
      </c>
      <c r="M2467" s="3">
        <f>tarifest3grenz(A2467,$A$3,Param!$B$10,Param!$C$10,Param!$D$10,Param!$E$10,Param!$B$11,Param!$C$11,Param!$D$11,Param!$E$11)*100</f>
        <v>42</v>
      </c>
      <c r="N2467" s="3">
        <f t="shared" si="927"/>
        <v>83803</v>
      </c>
      <c r="O2467" s="3">
        <f t="shared" si="928"/>
        <v>34.107855107855109</v>
      </c>
      <c r="P2467" s="13">
        <f t="shared" si="918"/>
        <v>171990</v>
      </c>
      <c r="Q2467" s="13">
        <f t="shared" si="929"/>
        <v>0</v>
      </c>
      <c r="R2467" s="13">
        <f>tarifest3(A2467-$K$3,$A$3,Param!$B$10,Param!$C$10,Param!$D$10,Param!$E$10,Param!$B$11,Param!$C$11,Param!$D$11,Param!$E$11)</f>
        <v>89563</v>
      </c>
      <c r="S2467" s="3">
        <f t="shared" si="930"/>
        <v>36.452177452177452</v>
      </c>
      <c r="T2467" s="3">
        <f>IF(A2467&lt;$K$3,$K$2,tarifest3grenz(A2467-$K$3,$A$3,Param!$B$10,Param!$C$10,Param!$D$10,Param!$E$10,Param!$B$11,Param!$C$11,Param!$D$11,Param!$E$11))*100</f>
        <v>42</v>
      </c>
      <c r="U2467" s="3">
        <f>MAX(K2467-tarifest3($K$3,$A$3,Param!$B$10,Param!$C$10,Param!$D$10,Param!$E$10,Param!$B$11,Param!$C$11,Param!$D$11,Param!$E$11),0)</f>
        <v>92973</v>
      </c>
      <c r="V2467" s="3">
        <f t="shared" si="931"/>
        <v>37.840048840048837</v>
      </c>
      <c r="W2467" s="3">
        <f t="shared" si="932"/>
        <v>42</v>
      </c>
      <c r="X2467" s="3">
        <f>soli3grenz(K2467,$A$3,Param!$J$9,Param!$J$10,Param!$J$11)*100</f>
        <v>5.5</v>
      </c>
      <c r="Y2467" s="13">
        <f t="shared" si="919"/>
        <v>92973</v>
      </c>
      <c r="Z2467" s="3">
        <f t="shared" si="933"/>
        <v>37.840048840048837</v>
      </c>
      <c r="AA2467" s="13">
        <f t="shared" si="920"/>
        <v>42</v>
      </c>
      <c r="AB2467" s="13">
        <f t="shared" si="921"/>
        <v>-6046.1300000000047</v>
      </c>
      <c r="AC2467" s="13">
        <f t="shared" si="922"/>
        <v>-2.4607773707773788</v>
      </c>
      <c r="AD2467" s="13">
        <f t="shared" si="923"/>
        <v>-2.3099999999999952</v>
      </c>
      <c r="AE2467" s="3">
        <f t="shared" si="924"/>
        <v>0</v>
      </c>
      <c r="AF2467" s="13">
        <f t="shared" si="913"/>
        <v>6046.1300000000047</v>
      </c>
      <c r="AG2467" s="13">
        <f t="shared" si="934"/>
        <v>2.4607773707773788</v>
      </c>
      <c r="AH2467" s="13">
        <f t="shared" si="914"/>
        <v>2.4607773707773788</v>
      </c>
    </row>
    <row r="2468" spans="1:34" x14ac:dyDescent="0.2">
      <c r="A2468" s="8">
        <f t="shared" si="935"/>
        <v>245800</v>
      </c>
      <c r="B2468" s="9">
        <f t="shared" si="936"/>
        <v>245.8</v>
      </c>
      <c r="C2468" s="13">
        <f>tarifest3(A2468,$A$3,Param!$B$5,Param!$C$5,Param!$D$5,Param!$E$5,Param!$B$6,Param!$C$6,Param!$D$6,Param!$E$6)</f>
        <v>93899</v>
      </c>
      <c r="D2468" s="3">
        <f t="shared" si="925"/>
        <v>38.201383238405207</v>
      </c>
      <c r="E2468" s="3">
        <f>tarifest3grenz(A2468,$A$3,Param!$B$5,Param!$C$5,Param!$D$5,Param!$E$5,Param!$B$6,Param!$C$6,Param!$D$6,Param!$E$6)*100</f>
        <v>42</v>
      </c>
      <c r="F2468" s="13">
        <f>soli3(C2468,$A$3,Param!$J$4,Param!$J$5,Param!$J$6)</f>
        <v>5164.4399999999996</v>
      </c>
      <c r="G2468" s="3">
        <f>soli3grenz(C2468,$A$3,Param!$J$4,Param!$J$5,Param!$J$6)*100</f>
        <v>5.5</v>
      </c>
      <c r="H2468" s="13">
        <f t="shared" si="916"/>
        <v>99063.44</v>
      </c>
      <c r="I2468" s="3">
        <f t="shared" si="915"/>
        <v>40.302457282343369</v>
      </c>
      <c r="J2468" s="13">
        <f t="shared" si="917"/>
        <v>44.309999999999995</v>
      </c>
      <c r="K2468" s="13">
        <f>tarifest3(A2468,$A$3,Param!$B$10,Param!$C$10,Param!$D$10,Param!$E$10,Param!$B$11,Param!$C$11,Param!$D$11,Param!$E$11)</f>
        <v>98245</v>
      </c>
      <c r="L2468" s="3">
        <f t="shared" si="926"/>
        <v>39.96948738812042</v>
      </c>
      <c r="M2468" s="3">
        <f>tarifest3grenz(A2468,$A$3,Param!$B$10,Param!$C$10,Param!$D$10,Param!$E$10,Param!$B$11,Param!$C$11,Param!$D$11,Param!$E$11)*100</f>
        <v>42</v>
      </c>
      <c r="N2468" s="3">
        <f t="shared" si="927"/>
        <v>83845</v>
      </c>
      <c r="O2468" s="3">
        <f t="shared" si="928"/>
        <v>34.11106590724166</v>
      </c>
      <c r="P2468" s="13">
        <f t="shared" si="918"/>
        <v>172060</v>
      </c>
      <c r="Q2468" s="13">
        <f t="shared" si="929"/>
        <v>0</v>
      </c>
      <c r="R2468" s="13">
        <f>tarifest3(A2468-$K$3,$A$3,Param!$B$10,Param!$C$10,Param!$D$10,Param!$E$10,Param!$B$11,Param!$C$11,Param!$D$11,Param!$E$11)</f>
        <v>89605</v>
      </c>
      <c r="S2468" s="3">
        <f t="shared" si="930"/>
        <v>36.454434499593162</v>
      </c>
      <c r="T2468" s="3">
        <f>IF(A2468&lt;$K$3,$K$2,tarifest3grenz(A2468-$K$3,$A$3,Param!$B$10,Param!$C$10,Param!$D$10,Param!$E$10,Param!$B$11,Param!$C$11,Param!$D$11,Param!$E$11))*100</f>
        <v>42</v>
      </c>
      <c r="U2468" s="3">
        <f>MAX(K2468-tarifest3($K$3,$A$3,Param!$B$10,Param!$C$10,Param!$D$10,Param!$E$10,Param!$B$11,Param!$C$11,Param!$D$11,Param!$E$11),0)</f>
        <v>93015</v>
      </c>
      <c r="V2468" s="3">
        <f t="shared" si="931"/>
        <v>37.841741253051261</v>
      </c>
      <c r="W2468" s="3">
        <f t="shared" si="932"/>
        <v>42</v>
      </c>
      <c r="X2468" s="3">
        <f>soli3grenz(K2468,$A$3,Param!$J$9,Param!$J$10,Param!$J$11)*100</f>
        <v>5.5</v>
      </c>
      <c r="Y2468" s="13">
        <f t="shared" si="919"/>
        <v>93015</v>
      </c>
      <c r="Z2468" s="3">
        <f t="shared" si="933"/>
        <v>37.841741253051261</v>
      </c>
      <c r="AA2468" s="13">
        <f t="shared" si="920"/>
        <v>42</v>
      </c>
      <c r="AB2468" s="13">
        <f t="shared" si="921"/>
        <v>-6048.4400000000023</v>
      </c>
      <c r="AC2468" s="13">
        <f t="shared" si="922"/>
        <v>-2.460716029292108</v>
      </c>
      <c r="AD2468" s="13">
        <f t="shared" si="923"/>
        <v>-2.3099999999999952</v>
      </c>
      <c r="AE2468" s="3">
        <f t="shared" si="924"/>
        <v>0</v>
      </c>
      <c r="AF2468" s="13">
        <f t="shared" si="913"/>
        <v>6048.4400000000023</v>
      </c>
      <c r="AG2468" s="13">
        <f t="shared" si="934"/>
        <v>2.460716029292108</v>
      </c>
      <c r="AH2468" s="13">
        <f t="shared" si="914"/>
        <v>2.460716029292108</v>
      </c>
    </row>
    <row r="2469" spans="1:34" x14ac:dyDescent="0.2">
      <c r="A2469" s="8">
        <f t="shared" si="935"/>
        <v>245900</v>
      </c>
      <c r="B2469" s="9">
        <f t="shared" si="936"/>
        <v>245.9</v>
      </c>
      <c r="C2469" s="13">
        <f>tarifest3(A2469,$A$3,Param!$B$5,Param!$C$5,Param!$D$5,Param!$E$5,Param!$B$6,Param!$C$6,Param!$D$6,Param!$E$6)</f>
        <v>93941</v>
      </c>
      <c r="D2469" s="3">
        <f t="shared" si="925"/>
        <v>38.20292801952013</v>
      </c>
      <c r="E2469" s="3">
        <f>tarifest3grenz(A2469,$A$3,Param!$B$5,Param!$C$5,Param!$D$5,Param!$E$5,Param!$B$6,Param!$C$6,Param!$D$6,Param!$E$6)*100</f>
        <v>42</v>
      </c>
      <c r="F2469" s="13">
        <f>soli3(C2469,$A$3,Param!$J$4,Param!$J$5,Param!$J$6)</f>
        <v>5166.75</v>
      </c>
      <c r="G2469" s="3">
        <f>soli3grenz(C2469,$A$3,Param!$J$4,Param!$J$5,Param!$J$6)*100</f>
        <v>5.5</v>
      </c>
      <c r="H2469" s="13">
        <f t="shared" si="916"/>
        <v>99107.75</v>
      </c>
      <c r="I2469" s="3">
        <f t="shared" si="915"/>
        <v>40.304087027246851</v>
      </c>
      <c r="J2469" s="13">
        <f t="shared" si="917"/>
        <v>44.309999999999995</v>
      </c>
      <c r="K2469" s="13">
        <f>tarifest3(A2469,$A$3,Param!$B$10,Param!$C$10,Param!$D$10,Param!$E$10,Param!$B$11,Param!$C$11,Param!$D$11,Param!$E$11)</f>
        <v>98287</v>
      </c>
      <c r="L2469" s="3">
        <f t="shared" si="926"/>
        <v>39.970313135420902</v>
      </c>
      <c r="M2469" s="3">
        <f>tarifest3grenz(A2469,$A$3,Param!$B$10,Param!$C$10,Param!$D$10,Param!$E$10,Param!$B$11,Param!$C$11,Param!$D$11,Param!$E$11)*100</f>
        <v>42</v>
      </c>
      <c r="N2469" s="3">
        <f t="shared" si="927"/>
        <v>83887</v>
      </c>
      <c r="O2469" s="3">
        <f t="shared" si="928"/>
        <v>34.114274095160638</v>
      </c>
      <c r="P2469" s="13">
        <f t="shared" si="918"/>
        <v>172130</v>
      </c>
      <c r="Q2469" s="13">
        <f t="shared" si="929"/>
        <v>0</v>
      </c>
      <c r="R2469" s="13">
        <f>tarifest3(A2469-$K$3,$A$3,Param!$B$10,Param!$C$10,Param!$D$10,Param!$E$10,Param!$B$11,Param!$C$11,Param!$D$11,Param!$E$11)</f>
        <v>89647</v>
      </c>
      <c r="S2469" s="3">
        <f t="shared" si="930"/>
        <v>36.456689711264737</v>
      </c>
      <c r="T2469" s="3">
        <f>IF(A2469&lt;$K$3,$K$2,tarifest3grenz(A2469-$K$3,$A$3,Param!$B$10,Param!$C$10,Param!$D$10,Param!$E$10,Param!$B$11,Param!$C$11,Param!$D$11,Param!$E$11))*100</f>
        <v>42</v>
      </c>
      <c r="U2469" s="3">
        <f>MAX(K2469-tarifest3($K$3,$A$3,Param!$B$10,Param!$C$10,Param!$D$10,Param!$E$10,Param!$B$11,Param!$C$11,Param!$D$11,Param!$E$11),0)</f>
        <v>93057</v>
      </c>
      <c r="V2469" s="3">
        <f t="shared" si="931"/>
        <v>37.843432289548595</v>
      </c>
      <c r="W2469" s="3">
        <f t="shared" si="932"/>
        <v>42</v>
      </c>
      <c r="X2469" s="3">
        <f>soli3grenz(K2469,$A$3,Param!$J$9,Param!$J$10,Param!$J$11)*100</f>
        <v>5.5</v>
      </c>
      <c r="Y2469" s="13">
        <f t="shared" si="919"/>
        <v>93057</v>
      </c>
      <c r="Z2469" s="3">
        <f t="shared" si="933"/>
        <v>37.843432289548595</v>
      </c>
      <c r="AA2469" s="13">
        <f t="shared" si="920"/>
        <v>42</v>
      </c>
      <c r="AB2469" s="13">
        <f t="shared" si="921"/>
        <v>-6050.75</v>
      </c>
      <c r="AC2469" s="13">
        <f t="shared" si="922"/>
        <v>-2.4606547376982562</v>
      </c>
      <c r="AD2469" s="13">
        <f t="shared" si="923"/>
        <v>-2.3099999999999952</v>
      </c>
      <c r="AE2469" s="3">
        <f t="shared" si="924"/>
        <v>0</v>
      </c>
      <c r="AF2469" s="13">
        <f t="shared" si="913"/>
        <v>6050.75</v>
      </c>
      <c r="AG2469" s="13">
        <f t="shared" si="934"/>
        <v>2.4606547376982562</v>
      </c>
      <c r="AH2469" s="13">
        <f t="shared" si="914"/>
        <v>2.4606547376982562</v>
      </c>
    </row>
    <row r="2470" spans="1:34" x14ac:dyDescent="0.2">
      <c r="A2470" s="8">
        <f t="shared" si="935"/>
        <v>246000</v>
      </c>
      <c r="B2470" s="9">
        <f t="shared" si="936"/>
        <v>246</v>
      </c>
      <c r="C2470" s="13">
        <f>tarifest3(A2470,$A$3,Param!$B$5,Param!$C$5,Param!$D$5,Param!$E$5,Param!$B$6,Param!$C$6,Param!$D$6,Param!$E$6)</f>
        <v>93983</v>
      </c>
      <c r="D2470" s="3">
        <f t="shared" si="925"/>
        <v>38.204471544715446</v>
      </c>
      <c r="E2470" s="3">
        <f>tarifest3grenz(A2470,$A$3,Param!$B$5,Param!$C$5,Param!$D$5,Param!$E$5,Param!$B$6,Param!$C$6,Param!$D$6,Param!$E$6)*100</f>
        <v>42</v>
      </c>
      <c r="F2470" s="13">
        <f>soli3(C2470,$A$3,Param!$J$4,Param!$J$5,Param!$J$6)</f>
        <v>5169.0600000000004</v>
      </c>
      <c r="G2470" s="3">
        <f>soli3grenz(C2470,$A$3,Param!$J$4,Param!$J$5,Param!$J$6)*100</f>
        <v>5.5</v>
      </c>
      <c r="H2470" s="13">
        <f t="shared" si="916"/>
        <v>99152.06</v>
      </c>
      <c r="I2470" s="3">
        <f t="shared" si="915"/>
        <v>40.305715447154469</v>
      </c>
      <c r="J2470" s="13">
        <f t="shared" si="917"/>
        <v>44.309999999999995</v>
      </c>
      <c r="K2470" s="13">
        <f>tarifest3(A2470,$A$3,Param!$B$10,Param!$C$10,Param!$D$10,Param!$E$10,Param!$B$11,Param!$C$11,Param!$D$11,Param!$E$11)</f>
        <v>98329</v>
      </c>
      <c r="L2470" s="3">
        <f t="shared" si="926"/>
        <v>39.971138211382112</v>
      </c>
      <c r="M2470" s="3">
        <f>tarifest3grenz(A2470,$A$3,Param!$B$10,Param!$C$10,Param!$D$10,Param!$E$10,Param!$B$11,Param!$C$11,Param!$D$11,Param!$E$11)*100</f>
        <v>42</v>
      </c>
      <c r="N2470" s="3">
        <f t="shared" si="927"/>
        <v>83929</v>
      </c>
      <c r="O2470" s="3">
        <f t="shared" si="928"/>
        <v>34.117479674796748</v>
      </c>
      <c r="P2470" s="13">
        <f t="shared" si="918"/>
        <v>172200</v>
      </c>
      <c r="Q2470" s="13">
        <f t="shared" si="929"/>
        <v>0</v>
      </c>
      <c r="R2470" s="13">
        <f>tarifest3(A2470-$K$3,$A$3,Param!$B$10,Param!$C$10,Param!$D$10,Param!$E$10,Param!$B$11,Param!$C$11,Param!$D$11,Param!$E$11)</f>
        <v>89689</v>
      </c>
      <c r="S2470" s="3">
        <f t="shared" si="930"/>
        <v>36.458943089430896</v>
      </c>
      <c r="T2470" s="3">
        <f>IF(A2470&lt;$K$3,$K$2,tarifest3grenz(A2470-$K$3,$A$3,Param!$B$10,Param!$C$10,Param!$D$10,Param!$E$10,Param!$B$11,Param!$C$11,Param!$D$11,Param!$E$11))*100</f>
        <v>42</v>
      </c>
      <c r="U2470" s="3">
        <f>MAX(K2470-tarifest3($K$3,$A$3,Param!$B$10,Param!$C$10,Param!$D$10,Param!$E$10,Param!$B$11,Param!$C$11,Param!$D$11,Param!$E$11),0)</f>
        <v>93099</v>
      </c>
      <c r="V2470" s="3">
        <f t="shared" si="931"/>
        <v>37.845121951219511</v>
      </c>
      <c r="W2470" s="3">
        <f t="shared" si="932"/>
        <v>42</v>
      </c>
      <c r="X2470" s="3">
        <f>soli3grenz(K2470,$A$3,Param!$J$9,Param!$J$10,Param!$J$11)*100</f>
        <v>5.5</v>
      </c>
      <c r="Y2470" s="13">
        <f t="shared" si="919"/>
        <v>93099</v>
      </c>
      <c r="Z2470" s="3">
        <f t="shared" si="933"/>
        <v>37.845121951219511</v>
      </c>
      <c r="AA2470" s="13">
        <f t="shared" si="920"/>
        <v>42</v>
      </c>
      <c r="AB2470" s="13">
        <f t="shared" si="921"/>
        <v>-6053.0599999999977</v>
      </c>
      <c r="AC2470" s="13">
        <f t="shared" si="922"/>
        <v>-2.4605934959349582</v>
      </c>
      <c r="AD2470" s="13">
        <f t="shared" si="923"/>
        <v>-2.3099999999999952</v>
      </c>
      <c r="AE2470" s="3">
        <f t="shared" si="924"/>
        <v>0</v>
      </c>
      <c r="AF2470" s="13">
        <f t="shared" si="913"/>
        <v>6053.0599999999977</v>
      </c>
      <c r="AG2470" s="13">
        <f t="shared" si="934"/>
        <v>2.4605934959349582</v>
      </c>
      <c r="AH2470" s="13">
        <f t="shared" si="914"/>
        <v>2.4605934959349582</v>
      </c>
    </row>
    <row r="2471" spans="1:34" x14ac:dyDescent="0.2">
      <c r="A2471" s="8">
        <f t="shared" si="935"/>
        <v>246100</v>
      </c>
      <c r="B2471" s="9">
        <f t="shared" si="936"/>
        <v>246.1</v>
      </c>
      <c r="C2471" s="13">
        <f>tarifest3(A2471,$A$3,Param!$B$5,Param!$C$5,Param!$D$5,Param!$E$5,Param!$B$6,Param!$C$6,Param!$D$6,Param!$E$6)</f>
        <v>94025</v>
      </c>
      <c r="D2471" s="3">
        <f t="shared" si="925"/>
        <v>38.206013815522141</v>
      </c>
      <c r="E2471" s="3">
        <f>tarifest3grenz(A2471,$A$3,Param!$B$5,Param!$C$5,Param!$D$5,Param!$E$5,Param!$B$6,Param!$C$6,Param!$D$6,Param!$E$6)*100</f>
        <v>42</v>
      </c>
      <c r="F2471" s="13">
        <f>soli3(C2471,$A$3,Param!$J$4,Param!$J$5,Param!$J$6)</f>
        <v>5171.37</v>
      </c>
      <c r="G2471" s="3">
        <f>soli3grenz(C2471,$A$3,Param!$J$4,Param!$J$5,Param!$J$6)*100</f>
        <v>5.5</v>
      </c>
      <c r="H2471" s="13">
        <f t="shared" si="916"/>
        <v>99196.37</v>
      </c>
      <c r="I2471" s="3">
        <f t="shared" si="915"/>
        <v>40.307342543681429</v>
      </c>
      <c r="J2471" s="13">
        <f t="shared" si="917"/>
        <v>44.309999999999995</v>
      </c>
      <c r="K2471" s="13">
        <f>tarifest3(A2471,$A$3,Param!$B$10,Param!$C$10,Param!$D$10,Param!$E$10,Param!$B$11,Param!$C$11,Param!$D$11,Param!$E$11)</f>
        <v>98371</v>
      </c>
      <c r="L2471" s="3">
        <f t="shared" si="926"/>
        <v>39.971962616822431</v>
      </c>
      <c r="M2471" s="3">
        <f>tarifest3grenz(A2471,$A$3,Param!$B$10,Param!$C$10,Param!$D$10,Param!$E$10,Param!$B$11,Param!$C$11,Param!$D$11,Param!$E$11)*100</f>
        <v>42</v>
      </c>
      <c r="N2471" s="3">
        <f t="shared" si="927"/>
        <v>83971</v>
      </c>
      <c r="O2471" s="3">
        <f t="shared" si="928"/>
        <v>34.120682649329545</v>
      </c>
      <c r="P2471" s="13">
        <f t="shared" si="918"/>
        <v>172270</v>
      </c>
      <c r="Q2471" s="13">
        <f t="shared" si="929"/>
        <v>0</v>
      </c>
      <c r="R2471" s="13">
        <f>tarifest3(A2471-$K$3,$A$3,Param!$B$10,Param!$C$10,Param!$D$10,Param!$E$10,Param!$B$11,Param!$C$11,Param!$D$11,Param!$E$11)</f>
        <v>89731</v>
      </c>
      <c r="S2471" s="3">
        <f t="shared" si="930"/>
        <v>36.461194636326702</v>
      </c>
      <c r="T2471" s="3">
        <f>IF(A2471&lt;$K$3,$K$2,tarifest3grenz(A2471-$K$3,$A$3,Param!$B$10,Param!$C$10,Param!$D$10,Param!$E$10,Param!$B$11,Param!$C$11,Param!$D$11,Param!$E$11))*100</f>
        <v>42</v>
      </c>
      <c r="U2471" s="3">
        <f>MAX(K2471-tarifest3($K$3,$A$3,Param!$B$10,Param!$C$10,Param!$D$10,Param!$E$10,Param!$B$11,Param!$C$11,Param!$D$11,Param!$E$11),0)</f>
        <v>93141</v>
      </c>
      <c r="V2471" s="3">
        <f t="shared" si="931"/>
        <v>37.846810239739945</v>
      </c>
      <c r="W2471" s="3">
        <f t="shared" si="932"/>
        <v>42</v>
      </c>
      <c r="X2471" s="3">
        <f>soli3grenz(K2471,$A$3,Param!$J$9,Param!$J$10,Param!$J$11)*100</f>
        <v>5.5</v>
      </c>
      <c r="Y2471" s="13">
        <f t="shared" si="919"/>
        <v>93141</v>
      </c>
      <c r="Z2471" s="3">
        <f t="shared" si="933"/>
        <v>37.846810239739945</v>
      </c>
      <c r="AA2471" s="13">
        <f t="shared" si="920"/>
        <v>42</v>
      </c>
      <c r="AB2471" s="13">
        <f t="shared" si="921"/>
        <v>-6055.3699999999953</v>
      </c>
      <c r="AC2471" s="13">
        <f t="shared" si="922"/>
        <v>-2.4605323039414841</v>
      </c>
      <c r="AD2471" s="13">
        <f t="shared" si="923"/>
        <v>-2.3099999999999952</v>
      </c>
      <c r="AE2471" s="3">
        <f t="shared" si="924"/>
        <v>0</v>
      </c>
      <c r="AF2471" s="13">
        <f t="shared" si="913"/>
        <v>6055.3699999999953</v>
      </c>
      <c r="AG2471" s="13">
        <f t="shared" si="934"/>
        <v>2.4605323039414841</v>
      </c>
      <c r="AH2471" s="13">
        <f t="shared" si="914"/>
        <v>2.4605323039414841</v>
      </c>
    </row>
    <row r="2472" spans="1:34" x14ac:dyDescent="0.2">
      <c r="A2472" s="8">
        <f t="shared" si="935"/>
        <v>246200</v>
      </c>
      <c r="B2472" s="9">
        <f t="shared" si="936"/>
        <v>246.2</v>
      </c>
      <c r="C2472" s="13">
        <f>tarifest3(A2472,$A$3,Param!$B$5,Param!$C$5,Param!$D$5,Param!$E$5,Param!$B$6,Param!$C$6,Param!$D$6,Param!$E$6)</f>
        <v>94067</v>
      </c>
      <c r="D2472" s="3">
        <f t="shared" si="925"/>
        <v>38.207554833468727</v>
      </c>
      <c r="E2472" s="3">
        <f>tarifest3grenz(A2472,$A$3,Param!$B$5,Param!$C$5,Param!$D$5,Param!$E$5,Param!$B$6,Param!$C$6,Param!$D$6,Param!$E$6)*100</f>
        <v>42</v>
      </c>
      <c r="F2472" s="13">
        <f>soli3(C2472,$A$3,Param!$J$4,Param!$J$5,Param!$J$6)</f>
        <v>5173.68</v>
      </c>
      <c r="G2472" s="3">
        <f>soli3grenz(C2472,$A$3,Param!$J$4,Param!$J$5,Param!$J$6)*100</f>
        <v>5.5</v>
      </c>
      <c r="H2472" s="13">
        <f t="shared" si="916"/>
        <v>99240.68</v>
      </c>
      <c r="I2472" s="3">
        <f t="shared" si="915"/>
        <v>40.308968318440293</v>
      </c>
      <c r="J2472" s="13">
        <f t="shared" si="917"/>
        <v>44.309999999999995</v>
      </c>
      <c r="K2472" s="13">
        <f>tarifest3(A2472,$A$3,Param!$B$10,Param!$C$10,Param!$D$10,Param!$E$10,Param!$B$11,Param!$C$11,Param!$D$11,Param!$E$11)</f>
        <v>98413</v>
      </c>
      <c r="L2472" s="3">
        <f t="shared" si="926"/>
        <v>39.972786352558899</v>
      </c>
      <c r="M2472" s="3">
        <f>tarifest3grenz(A2472,$A$3,Param!$B$10,Param!$C$10,Param!$D$10,Param!$E$10,Param!$B$11,Param!$C$11,Param!$D$11,Param!$E$11)*100</f>
        <v>42</v>
      </c>
      <c r="N2472" s="3">
        <f t="shared" si="927"/>
        <v>84013</v>
      </c>
      <c r="O2472" s="3">
        <f t="shared" si="928"/>
        <v>34.123883021933388</v>
      </c>
      <c r="P2472" s="13">
        <f t="shared" si="918"/>
        <v>172340</v>
      </c>
      <c r="Q2472" s="13">
        <f t="shared" si="929"/>
        <v>0</v>
      </c>
      <c r="R2472" s="13">
        <f>tarifest3(A2472-$K$3,$A$3,Param!$B$10,Param!$C$10,Param!$D$10,Param!$E$10,Param!$B$11,Param!$C$11,Param!$D$11,Param!$E$11)</f>
        <v>89773</v>
      </c>
      <c r="S2472" s="3">
        <f t="shared" si="930"/>
        <v>36.463444354183586</v>
      </c>
      <c r="T2472" s="3">
        <f>IF(A2472&lt;$K$3,$K$2,tarifest3grenz(A2472-$K$3,$A$3,Param!$B$10,Param!$C$10,Param!$D$10,Param!$E$10,Param!$B$11,Param!$C$11,Param!$D$11,Param!$E$11))*100</f>
        <v>42</v>
      </c>
      <c r="U2472" s="3">
        <f>MAX(K2472-tarifest3($K$3,$A$3,Param!$B$10,Param!$C$10,Param!$D$10,Param!$E$10,Param!$B$11,Param!$C$11,Param!$D$11,Param!$E$11),0)</f>
        <v>93183</v>
      </c>
      <c r="V2472" s="3">
        <f t="shared" si="931"/>
        <v>37.848497156783104</v>
      </c>
      <c r="W2472" s="3">
        <f t="shared" si="932"/>
        <v>42</v>
      </c>
      <c r="X2472" s="3">
        <f>soli3grenz(K2472,$A$3,Param!$J$9,Param!$J$10,Param!$J$11)*100</f>
        <v>5.5</v>
      </c>
      <c r="Y2472" s="13">
        <f t="shared" si="919"/>
        <v>93183</v>
      </c>
      <c r="Z2472" s="3">
        <f t="shared" si="933"/>
        <v>37.848497156783104</v>
      </c>
      <c r="AA2472" s="13">
        <f t="shared" si="920"/>
        <v>42</v>
      </c>
      <c r="AB2472" s="13">
        <f t="shared" si="921"/>
        <v>-6057.679999999993</v>
      </c>
      <c r="AC2472" s="13">
        <f t="shared" si="922"/>
        <v>-2.460471161657189</v>
      </c>
      <c r="AD2472" s="13">
        <f t="shared" si="923"/>
        <v>-2.3099999999999952</v>
      </c>
      <c r="AE2472" s="3">
        <f t="shared" si="924"/>
        <v>0</v>
      </c>
      <c r="AF2472" s="13">
        <f t="shared" si="913"/>
        <v>6057.679999999993</v>
      </c>
      <c r="AG2472" s="13">
        <f t="shared" si="934"/>
        <v>2.460471161657189</v>
      </c>
      <c r="AH2472" s="13">
        <f t="shared" si="914"/>
        <v>2.460471161657189</v>
      </c>
    </row>
    <row r="2473" spans="1:34" x14ac:dyDescent="0.2">
      <c r="A2473" s="8">
        <f t="shared" si="935"/>
        <v>246300</v>
      </c>
      <c r="B2473" s="9">
        <f t="shared" si="936"/>
        <v>246.3</v>
      </c>
      <c r="C2473" s="13">
        <f>tarifest3(A2473,$A$3,Param!$B$5,Param!$C$5,Param!$D$5,Param!$E$5,Param!$B$6,Param!$C$6,Param!$D$6,Param!$E$6)</f>
        <v>94109</v>
      </c>
      <c r="D2473" s="3">
        <f t="shared" si="925"/>
        <v>38.209094600081201</v>
      </c>
      <c r="E2473" s="3">
        <f>tarifest3grenz(A2473,$A$3,Param!$B$5,Param!$C$5,Param!$D$5,Param!$E$5,Param!$B$6,Param!$C$6,Param!$D$6,Param!$E$6)*100</f>
        <v>42</v>
      </c>
      <c r="F2473" s="13">
        <f>soli3(C2473,$A$3,Param!$J$4,Param!$J$5,Param!$J$6)</f>
        <v>5175.99</v>
      </c>
      <c r="G2473" s="3">
        <f>soli3grenz(C2473,$A$3,Param!$J$4,Param!$J$5,Param!$J$6)*100</f>
        <v>5.5</v>
      </c>
      <c r="H2473" s="13">
        <f t="shared" si="916"/>
        <v>99284.99</v>
      </c>
      <c r="I2473" s="3">
        <f t="shared" si="915"/>
        <v>40.310592773041009</v>
      </c>
      <c r="J2473" s="13">
        <f t="shared" si="917"/>
        <v>44.309999999999995</v>
      </c>
      <c r="K2473" s="13">
        <f>tarifest3(A2473,$A$3,Param!$B$10,Param!$C$10,Param!$D$10,Param!$E$10,Param!$B$11,Param!$C$11,Param!$D$11,Param!$E$11)</f>
        <v>98455</v>
      </c>
      <c r="L2473" s="3">
        <f t="shared" si="926"/>
        <v>39.973609419407225</v>
      </c>
      <c r="M2473" s="3">
        <f>tarifest3grenz(A2473,$A$3,Param!$B$10,Param!$C$10,Param!$D$10,Param!$E$10,Param!$B$11,Param!$C$11,Param!$D$11,Param!$E$11)*100</f>
        <v>42</v>
      </c>
      <c r="N2473" s="3">
        <f t="shared" si="927"/>
        <v>84055</v>
      </c>
      <c r="O2473" s="3">
        <f t="shared" si="928"/>
        <v>34.127080795777509</v>
      </c>
      <c r="P2473" s="13">
        <f t="shared" si="918"/>
        <v>172410</v>
      </c>
      <c r="Q2473" s="13">
        <f t="shared" si="929"/>
        <v>0</v>
      </c>
      <c r="R2473" s="13">
        <f>tarifest3(A2473-$K$3,$A$3,Param!$B$10,Param!$C$10,Param!$D$10,Param!$E$10,Param!$B$11,Param!$C$11,Param!$D$11,Param!$E$11)</f>
        <v>89815</v>
      </c>
      <c r="S2473" s="3">
        <f t="shared" si="930"/>
        <v>36.465692245229398</v>
      </c>
      <c r="T2473" s="3">
        <f>IF(A2473&lt;$K$3,$K$2,tarifest3grenz(A2473-$K$3,$A$3,Param!$B$10,Param!$C$10,Param!$D$10,Param!$E$10,Param!$B$11,Param!$C$11,Param!$D$11,Param!$E$11))*100</f>
        <v>42</v>
      </c>
      <c r="U2473" s="3">
        <f>MAX(K2473-tarifest3($K$3,$A$3,Param!$B$10,Param!$C$10,Param!$D$10,Param!$E$10,Param!$B$11,Param!$C$11,Param!$D$11,Param!$E$11),0)</f>
        <v>93225</v>
      </c>
      <c r="V2473" s="3">
        <f t="shared" si="931"/>
        <v>37.850182704019488</v>
      </c>
      <c r="W2473" s="3">
        <f t="shared" si="932"/>
        <v>42</v>
      </c>
      <c r="X2473" s="3">
        <f>soli3grenz(K2473,$A$3,Param!$J$9,Param!$J$10,Param!$J$11)*100</f>
        <v>5.5</v>
      </c>
      <c r="Y2473" s="13">
        <f t="shared" si="919"/>
        <v>93225</v>
      </c>
      <c r="Z2473" s="3">
        <f t="shared" si="933"/>
        <v>37.850182704019488</v>
      </c>
      <c r="AA2473" s="13">
        <f t="shared" si="920"/>
        <v>42</v>
      </c>
      <c r="AB2473" s="13">
        <f t="shared" si="921"/>
        <v>-6059.9900000000052</v>
      </c>
      <c r="AC2473" s="13">
        <f t="shared" si="922"/>
        <v>-2.4604100690215205</v>
      </c>
      <c r="AD2473" s="13">
        <f t="shared" si="923"/>
        <v>-2.3099999999999952</v>
      </c>
      <c r="AE2473" s="3">
        <f t="shared" si="924"/>
        <v>0</v>
      </c>
      <c r="AF2473" s="13">
        <f t="shared" si="913"/>
        <v>6059.9900000000052</v>
      </c>
      <c r="AG2473" s="13">
        <f t="shared" si="934"/>
        <v>2.4604100690215205</v>
      </c>
      <c r="AH2473" s="13">
        <f t="shared" si="914"/>
        <v>2.4604100690215205</v>
      </c>
    </row>
    <row r="2474" spans="1:34" x14ac:dyDescent="0.2">
      <c r="A2474" s="8">
        <f t="shared" si="935"/>
        <v>246400</v>
      </c>
      <c r="B2474" s="9">
        <f t="shared" si="936"/>
        <v>246.4</v>
      </c>
      <c r="C2474" s="13">
        <f>tarifest3(A2474,$A$3,Param!$B$5,Param!$C$5,Param!$D$5,Param!$E$5,Param!$B$6,Param!$C$6,Param!$D$6,Param!$E$6)</f>
        <v>94151</v>
      </c>
      <c r="D2474" s="3">
        <f t="shared" si="925"/>
        <v>38.210633116883116</v>
      </c>
      <c r="E2474" s="3">
        <f>tarifest3grenz(A2474,$A$3,Param!$B$5,Param!$C$5,Param!$D$5,Param!$E$5,Param!$B$6,Param!$C$6,Param!$D$6,Param!$E$6)*100</f>
        <v>42</v>
      </c>
      <c r="F2474" s="13">
        <f>soli3(C2474,$A$3,Param!$J$4,Param!$J$5,Param!$J$6)</f>
        <v>5178.3</v>
      </c>
      <c r="G2474" s="3">
        <f>soli3grenz(C2474,$A$3,Param!$J$4,Param!$J$5,Param!$J$6)*100</f>
        <v>5.5</v>
      </c>
      <c r="H2474" s="13">
        <f t="shared" si="916"/>
        <v>99329.3</v>
      </c>
      <c r="I2474" s="3">
        <f t="shared" si="915"/>
        <v>40.312215909090909</v>
      </c>
      <c r="J2474" s="13">
        <f t="shared" si="917"/>
        <v>44.309999999999995</v>
      </c>
      <c r="K2474" s="13">
        <f>tarifest3(A2474,$A$3,Param!$B$10,Param!$C$10,Param!$D$10,Param!$E$10,Param!$B$11,Param!$C$11,Param!$D$11,Param!$E$11)</f>
        <v>98497</v>
      </c>
      <c r="L2474" s="3">
        <f t="shared" si="926"/>
        <v>39.974431818181813</v>
      </c>
      <c r="M2474" s="3">
        <f>tarifest3grenz(A2474,$A$3,Param!$B$10,Param!$C$10,Param!$D$10,Param!$E$10,Param!$B$11,Param!$C$11,Param!$D$11,Param!$E$11)*100</f>
        <v>42</v>
      </c>
      <c r="N2474" s="3">
        <f t="shared" si="927"/>
        <v>84097</v>
      </c>
      <c r="O2474" s="3">
        <f t="shared" si="928"/>
        <v>34.130275974025977</v>
      </c>
      <c r="P2474" s="13">
        <f t="shared" si="918"/>
        <v>172480</v>
      </c>
      <c r="Q2474" s="13">
        <f t="shared" si="929"/>
        <v>0</v>
      </c>
      <c r="R2474" s="13">
        <f>tarifest3(A2474-$K$3,$A$3,Param!$B$10,Param!$C$10,Param!$D$10,Param!$E$10,Param!$B$11,Param!$C$11,Param!$D$11,Param!$E$11)</f>
        <v>89857</v>
      </c>
      <c r="S2474" s="3">
        <f t="shared" si="930"/>
        <v>36.467938311688314</v>
      </c>
      <c r="T2474" s="3">
        <f>IF(A2474&lt;$K$3,$K$2,tarifest3grenz(A2474-$K$3,$A$3,Param!$B$10,Param!$C$10,Param!$D$10,Param!$E$10,Param!$B$11,Param!$C$11,Param!$D$11,Param!$E$11))*100</f>
        <v>42</v>
      </c>
      <c r="U2474" s="3">
        <f>MAX(K2474-tarifest3($K$3,$A$3,Param!$B$10,Param!$C$10,Param!$D$10,Param!$E$10,Param!$B$11,Param!$C$11,Param!$D$11,Param!$E$11),0)</f>
        <v>93267</v>
      </c>
      <c r="V2474" s="3">
        <f t="shared" si="931"/>
        <v>37.851866883116884</v>
      </c>
      <c r="W2474" s="3">
        <f t="shared" si="932"/>
        <v>42</v>
      </c>
      <c r="X2474" s="3">
        <f>soli3grenz(K2474,$A$3,Param!$J$9,Param!$J$10,Param!$J$11)*100</f>
        <v>5.5</v>
      </c>
      <c r="Y2474" s="13">
        <f t="shared" si="919"/>
        <v>93267</v>
      </c>
      <c r="Z2474" s="3">
        <f t="shared" si="933"/>
        <v>37.851866883116884</v>
      </c>
      <c r="AA2474" s="13">
        <f t="shared" si="920"/>
        <v>42</v>
      </c>
      <c r="AB2474" s="13">
        <f t="shared" si="921"/>
        <v>-6062.3000000000029</v>
      </c>
      <c r="AC2474" s="13">
        <f t="shared" si="922"/>
        <v>-2.4603490259740255</v>
      </c>
      <c r="AD2474" s="13">
        <f t="shared" si="923"/>
        <v>-2.3099999999999952</v>
      </c>
      <c r="AE2474" s="3">
        <f t="shared" si="924"/>
        <v>0</v>
      </c>
      <c r="AF2474" s="13">
        <f t="shared" si="913"/>
        <v>6062.3000000000029</v>
      </c>
      <c r="AG2474" s="13">
        <f t="shared" si="934"/>
        <v>2.4603490259740255</v>
      </c>
      <c r="AH2474" s="13">
        <f t="shared" si="914"/>
        <v>2.4603490259740255</v>
      </c>
    </row>
    <row r="2475" spans="1:34" x14ac:dyDescent="0.2">
      <c r="A2475" s="8">
        <f t="shared" si="935"/>
        <v>246500</v>
      </c>
      <c r="B2475" s="9">
        <f t="shared" si="936"/>
        <v>246.5</v>
      </c>
      <c r="C2475" s="13">
        <f>tarifest3(A2475,$A$3,Param!$B$5,Param!$C$5,Param!$D$5,Param!$E$5,Param!$B$6,Param!$C$6,Param!$D$6,Param!$E$6)</f>
        <v>94193</v>
      </c>
      <c r="D2475" s="3">
        <f t="shared" si="925"/>
        <v>38.212170385395538</v>
      </c>
      <c r="E2475" s="3">
        <f>tarifest3grenz(A2475,$A$3,Param!$B$5,Param!$C$5,Param!$D$5,Param!$E$5,Param!$B$6,Param!$C$6,Param!$D$6,Param!$E$6)*100</f>
        <v>42</v>
      </c>
      <c r="F2475" s="13">
        <f>soli3(C2475,$A$3,Param!$J$4,Param!$J$5,Param!$J$6)</f>
        <v>5180.6099999999997</v>
      </c>
      <c r="G2475" s="3">
        <f>soli3grenz(C2475,$A$3,Param!$J$4,Param!$J$5,Param!$J$6)*100</f>
        <v>5.5</v>
      </c>
      <c r="H2475" s="13">
        <f t="shared" si="916"/>
        <v>99373.61</v>
      </c>
      <c r="I2475" s="3">
        <f t="shared" si="915"/>
        <v>40.313837728194727</v>
      </c>
      <c r="J2475" s="13">
        <f t="shared" si="917"/>
        <v>44.309999999999995</v>
      </c>
      <c r="K2475" s="13">
        <f>tarifest3(A2475,$A$3,Param!$B$10,Param!$C$10,Param!$D$10,Param!$E$10,Param!$B$11,Param!$C$11,Param!$D$11,Param!$E$11)</f>
        <v>98539</v>
      </c>
      <c r="L2475" s="3">
        <f t="shared" si="926"/>
        <v>39.975253549695736</v>
      </c>
      <c r="M2475" s="3">
        <f>tarifest3grenz(A2475,$A$3,Param!$B$10,Param!$C$10,Param!$D$10,Param!$E$10,Param!$B$11,Param!$C$11,Param!$D$11,Param!$E$11)*100</f>
        <v>42</v>
      </c>
      <c r="N2475" s="3">
        <f t="shared" si="927"/>
        <v>84139</v>
      </c>
      <c r="O2475" s="3">
        <f t="shared" si="928"/>
        <v>34.133468559837723</v>
      </c>
      <c r="P2475" s="13">
        <f t="shared" si="918"/>
        <v>172550</v>
      </c>
      <c r="Q2475" s="13">
        <f t="shared" si="929"/>
        <v>0</v>
      </c>
      <c r="R2475" s="13">
        <f>tarifest3(A2475-$K$3,$A$3,Param!$B$10,Param!$C$10,Param!$D$10,Param!$E$10,Param!$B$11,Param!$C$11,Param!$D$11,Param!$E$11)</f>
        <v>89899</v>
      </c>
      <c r="S2475" s="3">
        <f t="shared" si="930"/>
        <v>36.47018255578093</v>
      </c>
      <c r="T2475" s="3">
        <f>IF(A2475&lt;$K$3,$K$2,tarifest3grenz(A2475-$K$3,$A$3,Param!$B$10,Param!$C$10,Param!$D$10,Param!$E$10,Param!$B$11,Param!$C$11,Param!$D$11,Param!$E$11))*100</f>
        <v>42</v>
      </c>
      <c r="U2475" s="3">
        <f>MAX(K2475-tarifest3($K$3,$A$3,Param!$B$10,Param!$C$10,Param!$D$10,Param!$E$10,Param!$B$11,Param!$C$11,Param!$D$11,Param!$E$11),0)</f>
        <v>93309</v>
      </c>
      <c r="V2475" s="3">
        <f t="shared" si="931"/>
        <v>37.853549695740362</v>
      </c>
      <c r="W2475" s="3">
        <f t="shared" si="932"/>
        <v>42</v>
      </c>
      <c r="X2475" s="3">
        <f>soli3grenz(K2475,$A$3,Param!$J$9,Param!$J$10,Param!$J$11)*100</f>
        <v>5.5</v>
      </c>
      <c r="Y2475" s="13">
        <f t="shared" si="919"/>
        <v>93309</v>
      </c>
      <c r="Z2475" s="3">
        <f t="shared" si="933"/>
        <v>37.853549695740362</v>
      </c>
      <c r="AA2475" s="13">
        <f t="shared" si="920"/>
        <v>42</v>
      </c>
      <c r="AB2475" s="13">
        <f t="shared" si="921"/>
        <v>-6064.6100000000006</v>
      </c>
      <c r="AC2475" s="13">
        <f t="shared" si="922"/>
        <v>-2.4602880324543648</v>
      </c>
      <c r="AD2475" s="13">
        <f t="shared" si="923"/>
        <v>-2.3099999999999952</v>
      </c>
      <c r="AE2475" s="3">
        <f t="shared" si="924"/>
        <v>0</v>
      </c>
      <c r="AF2475" s="13">
        <f t="shared" si="913"/>
        <v>6064.6100000000006</v>
      </c>
      <c r="AG2475" s="13">
        <f t="shared" si="934"/>
        <v>2.4602880324543648</v>
      </c>
      <c r="AH2475" s="13">
        <f t="shared" si="914"/>
        <v>2.4602880324543648</v>
      </c>
    </row>
    <row r="2476" spans="1:34" x14ac:dyDescent="0.2">
      <c r="A2476" s="8">
        <f t="shared" si="935"/>
        <v>246600</v>
      </c>
      <c r="B2476" s="9">
        <f t="shared" si="936"/>
        <v>246.6</v>
      </c>
      <c r="C2476" s="13">
        <f>tarifest3(A2476,$A$3,Param!$B$5,Param!$C$5,Param!$D$5,Param!$E$5,Param!$B$6,Param!$C$6,Param!$D$6,Param!$E$6)</f>
        <v>94235</v>
      </c>
      <c r="D2476" s="3">
        <f t="shared" si="925"/>
        <v>38.213706407137067</v>
      </c>
      <c r="E2476" s="3">
        <f>tarifest3grenz(A2476,$A$3,Param!$B$5,Param!$C$5,Param!$D$5,Param!$E$5,Param!$B$6,Param!$C$6,Param!$D$6,Param!$E$6)*100</f>
        <v>42</v>
      </c>
      <c r="F2476" s="13">
        <f>soli3(C2476,$A$3,Param!$J$4,Param!$J$5,Param!$J$6)</f>
        <v>5182.92</v>
      </c>
      <c r="G2476" s="3">
        <f>soli3grenz(C2476,$A$3,Param!$J$4,Param!$J$5,Param!$J$6)*100</f>
        <v>5.5</v>
      </c>
      <c r="H2476" s="13">
        <f t="shared" si="916"/>
        <v>99417.919999999998</v>
      </c>
      <c r="I2476" s="3">
        <f t="shared" si="915"/>
        <v>40.31545823195458</v>
      </c>
      <c r="J2476" s="13">
        <f t="shared" si="917"/>
        <v>44.309999999999995</v>
      </c>
      <c r="K2476" s="13">
        <f>tarifest3(A2476,$A$3,Param!$B$10,Param!$C$10,Param!$D$10,Param!$E$10,Param!$B$11,Param!$C$11,Param!$D$11,Param!$E$11)</f>
        <v>98581</v>
      </c>
      <c r="L2476" s="3">
        <f t="shared" si="926"/>
        <v>39.976074614760748</v>
      </c>
      <c r="M2476" s="3">
        <f>tarifest3grenz(A2476,$A$3,Param!$B$10,Param!$C$10,Param!$D$10,Param!$E$10,Param!$B$11,Param!$C$11,Param!$D$11,Param!$E$11)*100</f>
        <v>42</v>
      </c>
      <c r="N2476" s="3">
        <f t="shared" si="927"/>
        <v>84181</v>
      </c>
      <c r="O2476" s="3">
        <f t="shared" si="928"/>
        <v>34.136658556366584</v>
      </c>
      <c r="P2476" s="13">
        <f t="shared" si="918"/>
        <v>172620</v>
      </c>
      <c r="Q2476" s="13">
        <f t="shared" si="929"/>
        <v>0</v>
      </c>
      <c r="R2476" s="13">
        <f>tarifest3(A2476-$K$3,$A$3,Param!$B$10,Param!$C$10,Param!$D$10,Param!$E$10,Param!$B$11,Param!$C$11,Param!$D$11,Param!$E$11)</f>
        <v>89941</v>
      </c>
      <c r="S2476" s="3">
        <f t="shared" si="930"/>
        <v>36.472424979724252</v>
      </c>
      <c r="T2476" s="3">
        <f>IF(A2476&lt;$K$3,$K$2,tarifest3grenz(A2476-$K$3,$A$3,Param!$B$10,Param!$C$10,Param!$D$10,Param!$E$10,Param!$B$11,Param!$C$11,Param!$D$11,Param!$E$11))*100</f>
        <v>42</v>
      </c>
      <c r="U2476" s="3">
        <f>MAX(K2476-tarifest3($K$3,$A$3,Param!$B$10,Param!$C$10,Param!$D$10,Param!$E$10,Param!$B$11,Param!$C$11,Param!$D$11,Param!$E$11),0)</f>
        <v>93351</v>
      </c>
      <c r="V2476" s="3">
        <f t="shared" si="931"/>
        <v>37.855231143552309</v>
      </c>
      <c r="W2476" s="3">
        <f t="shared" si="932"/>
        <v>42</v>
      </c>
      <c r="X2476" s="3">
        <f>soli3grenz(K2476,$A$3,Param!$J$9,Param!$J$10,Param!$J$11)*100</f>
        <v>5.5</v>
      </c>
      <c r="Y2476" s="13">
        <f t="shared" si="919"/>
        <v>93351</v>
      </c>
      <c r="Z2476" s="3">
        <f t="shared" si="933"/>
        <v>37.855231143552309</v>
      </c>
      <c r="AA2476" s="13">
        <f t="shared" si="920"/>
        <v>42</v>
      </c>
      <c r="AB2476" s="13">
        <f t="shared" si="921"/>
        <v>-6066.9199999999983</v>
      </c>
      <c r="AC2476" s="13">
        <f t="shared" si="922"/>
        <v>-2.4602270884022701</v>
      </c>
      <c r="AD2476" s="13">
        <f t="shared" si="923"/>
        <v>-2.3099999999999952</v>
      </c>
      <c r="AE2476" s="3">
        <f t="shared" si="924"/>
        <v>0</v>
      </c>
      <c r="AF2476" s="13">
        <f t="shared" si="913"/>
        <v>6066.9199999999983</v>
      </c>
      <c r="AG2476" s="13">
        <f t="shared" si="934"/>
        <v>2.4602270884022701</v>
      </c>
      <c r="AH2476" s="13">
        <f t="shared" si="914"/>
        <v>2.4602270884022701</v>
      </c>
    </row>
    <row r="2477" spans="1:34" x14ac:dyDescent="0.2">
      <c r="A2477" s="8">
        <f t="shared" si="935"/>
        <v>246700</v>
      </c>
      <c r="B2477" s="9">
        <f t="shared" si="936"/>
        <v>246.7</v>
      </c>
      <c r="C2477" s="13">
        <f>tarifest3(A2477,$A$3,Param!$B$5,Param!$C$5,Param!$D$5,Param!$E$5,Param!$B$6,Param!$C$6,Param!$D$6,Param!$E$6)</f>
        <v>94277</v>
      </c>
      <c r="D2477" s="3">
        <f t="shared" si="925"/>
        <v>38.215241183623831</v>
      </c>
      <c r="E2477" s="3">
        <f>tarifest3grenz(A2477,$A$3,Param!$B$5,Param!$C$5,Param!$D$5,Param!$E$5,Param!$B$6,Param!$C$6,Param!$D$6,Param!$E$6)*100</f>
        <v>42</v>
      </c>
      <c r="F2477" s="13">
        <f>soli3(C2477,$A$3,Param!$J$4,Param!$J$5,Param!$J$6)</f>
        <v>5185.2299999999996</v>
      </c>
      <c r="G2477" s="3">
        <f>soli3grenz(C2477,$A$3,Param!$J$4,Param!$J$5,Param!$J$6)*100</f>
        <v>5.5</v>
      </c>
      <c r="H2477" s="13">
        <f t="shared" si="916"/>
        <v>99462.23</v>
      </c>
      <c r="I2477" s="3">
        <f t="shared" si="915"/>
        <v>40.317077421970005</v>
      </c>
      <c r="J2477" s="13">
        <f t="shared" si="917"/>
        <v>44.309999999999995</v>
      </c>
      <c r="K2477" s="13">
        <f>tarifest3(A2477,$A$3,Param!$B$10,Param!$C$10,Param!$D$10,Param!$E$10,Param!$B$11,Param!$C$11,Param!$D$11,Param!$E$11)</f>
        <v>98623</v>
      </c>
      <c r="L2477" s="3">
        <f t="shared" si="926"/>
        <v>39.976895014187278</v>
      </c>
      <c r="M2477" s="3">
        <f>tarifest3grenz(A2477,$A$3,Param!$B$10,Param!$C$10,Param!$D$10,Param!$E$10,Param!$B$11,Param!$C$11,Param!$D$11,Param!$E$11)*100</f>
        <v>42</v>
      </c>
      <c r="N2477" s="3">
        <f t="shared" si="927"/>
        <v>84223</v>
      </c>
      <c r="O2477" s="3">
        <f t="shared" si="928"/>
        <v>34.13984596676125</v>
      </c>
      <c r="P2477" s="13">
        <f t="shared" si="918"/>
        <v>172690</v>
      </c>
      <c r="Q2477" s="13">
        <f t="shared" si="929"/>
        <v>0</v>
      </c>
      <c r="R2477" s="13">
        <f>tarifest3(A2477-$K$3,$A$3,Param!$B$10,Param!$C$10,Param!$D$10,Param!$E$10,Param!$B$11,Param!$C$11,Param!$D$11,Param!$E$11)</f>
        <v>89983</v>
      </c>
      <c r="S2477" s="3">
        <f t="shared" si="930"/>
        <v>36.474665585731657</v>
      </c>
      <c r="T2477" s="3">
        <f>IF(A2477&lt;$K$3,$K$2,tarifest3grenz(A2477-$K$3,$A$3,Param!$B$10,Param!$C$10,Param!$D$10,Param!$E$10,Param!$B$11,Param!$C$11,Param!$D$11,Param!$E$11))*100</f>
        <v>42</v>
      </c>
      <c r="U2477" s="3">
        <f>MAX(K2477-tarifest3($K$3,$A$3,Param!$B$10,Param!$C$10,Param!$D$10,Param!$E$10,Param!$B$11,Param!$C$11,Param!$D$11,Param!$E$11),0)</f>
        <v>93393</v>
      </c>
      <c r="V2477" s="3">
        <f t="shared" si="931"/>
        <v>37.856911228212404</v>
      </c>
      <c r="W2477" s="3">
        <f t="shared" si="932"/>
        <v>42</v>
      </c>
      <c r="X2477" s="3">
        <f>soli3grenz(K2477,$A$3,Param!$J$9,Param!$J$10,Param!$J$11)*100</f>
        <v>5.5</v>
      </c>
      <c r="Y2477" s="13">
        <f t="shared" si="919"/>
        <v>93393</v>
      </c>
      <c r="Z2477" s="3">
        <f t="shared" si="933"/>
        <v>37.856911228212404</v>
      </c>
      <c r="AA2477" s="13">
        <f t="shared" si="920"/>
        <v>42</v>
      </c>
      <c r="AB2477" s="13">
        <f t="shared" si="921"/>
        <v>-6069.2299999999959</v>
      </c>
      <c r="AC2477" s="13">
        <f t="shared" si="922"/>
        <v>-2.4601661937576011</v>
      </c>
      <c r="AD2477" s="13">
        <f t="shared" si="923"/>
        <v>-2.3099999999999952</v>
      </c>
      <c r="AE2477" s="3">
        <f t="shared" si="924"/>
        <v>0</v>
      </c>
      <c r="AF2477" s="13">
        <f t="shared" si="913"/>
        <v>6069.2299999999959</v>
      </c>
      <c r="AG2477" s="13">
        <f t="shared" si="934"/>
        <v>2.4601661937576011</v>
      </c>
      <c r="AH2477" s="13">
        <f t="shared" si="914"/>
        <v>2.4601661937576011</v>
      </c>
    </row>
    <row r="2478" spans="1:34" x14ac:dyDescent="0.2">
      <c r="A2478" s="8">
        <f t="shared" si="935"/>
        <v>246800</v>
      </c>
      <c r="B2478" s="9">
        <f t="shared" si="936"/>
        <v>246.8</v>
      </c>
      <c r="C2478" s="13">
        <f>tarifest3(A2478,$A$3,Param!$B$5,Param!$C$5,Param!$D$5,Param!$E$5,Param!$B$6,Param!$C$6,Param!$D$6,Param!$E$6)</f>
        <v>94319</v>
      </c>
      <c r="D2478" s="3">
        <f t="shared" si="925"/>
        <v>38.216774716369528</v>
      </c>
      <c r="E2478" s="3">
        <f>tarifest3grenz(A2478,$A$3,Param!$B$5,Param!$C$5,Param!$D$5,Param!$E$5,Param!$B$6,Param!$C$6,Param!$D$6,Param!$E$6)*100</f>
        <v>42</v>
      </c>
      <c r="F2478" s="13">
        <f>soli3(C2478,$A$3,Param!$J$4,Param!$J$5,Param!$J$6)</f>
        <v>5187.54</v>
      </c>
      <c r="G2478" s="3">
        <f>soli3grenz(C2478,$A$3,Param!$J$4,Param!$J$5,Param!$J$6)*100</f>
        <v>5.5</v>
      </c>
      <c r="H2478" s="13">
        <f t="shared" si="916"/>
        <v>99506.54</v>
      </c>
      <c r="I2478" s="3">
        <f t="shared" si="915"/>
        <v>40.318695299837927</v>
      </c>
      <c r="J2478" s="13">
        <f t="shared" si="917"/>
        <v>44.309999999999995</v>
      </c>
      <c r="K2478" s="13">
        <f>tarifest3(A2478,$A$3,Param!$B$10,Param!$C$10,Param!$D$10,Param!$E$10,Param!$B$11,Param!$C$11,Param!$D$11,Param!$E$11)</f>
        <v>98665</v>
      </c>
      <c r="L2478" s="3">
        <f t="shared" si="926"/>
        <v>39.977714748784443</v>
      </c>
      <c r="M2478" s="3">
        <f>tarifest3grenz(A2478,$A$3,Param!$B$10,Param!$C$10,Param!$D$10,Param!$E$10,Param!$B$11,Param!$C$11,Param!$D$11,Param!$E$11)*100</f>
        <v>42</v>
      </c>
      <c r="N2478" s="3">
        <f t="shared" si="927"/>
        <v>84265</v>
      </c>
      <c r="O2478" s="3">
        <f t="shared" si="928"/>
        <v>34.143030794165313</v>
      </c>
      <c r="P2478" s="13">
        <f t="shared" si="918"/>
        <v>172760</v>
      </c>
      <c r="Q2478" s="13">
        <f t="shared" si="929"/>
        <v>0</v>
      </c>
      <c r="R2478" s="13">
        <f>tarifest3(A2478-$K$3,$A$3,Param!$B$10,Param!$C$10,Param!$D$10,Param!$E$10,Param!$B$11,Param!$C$11,Param!$D$11,Param!$E$11)</f>
        <v>90025</v>
      </c>
      <c r="S2478" s="3">
        <f t="shared" si="930"/>
        <v>36.476904376012968</v>
      </c>
      <c r="T2478" s="3">
        <f>IF(A2478&lt;$K$3,$K$2,tarifest3grenz(A2478-$K$3,$A$3,Param!$B$10,Param!$C$10,Param!$D$10,Param!$E$10,Param!$B$11,Param!$C$11,Param!$D$11,Param!$E$11))*100</f>
        <v>42</v>
      </c>
      <c r="U2478" s="3">
        <f>MAX(K2478-tarifest3($K$3,$A$3,Param!$B$10,Param!$C$10,Param!$D$10,Param!$E$10,Param!$B$11,Param!$C$11,Param!$D$11,Param!$E$11),0)</f>
        <v>93435</v>
      </c>
      <c r="V2478" s="3">
        <f t="shared" si="931"/>
        <v>37.858589951377638</v>
      </c>
      <c r="W2478" s="3">
        <f t="shared" si="932"/>
        <v>42</v>
      </c>
      <c r="X2478" s="3">
        <f>soli3grenz(K2478,$A$3,Param!$J$9,Param!$J$10,Param!$J$11)*100</f>
        <v>5.5</v>
      </c>
      <c r="Y2478" s="13">
        <f t="shared" si="919"/>
        <v>93435</v>
      </c>
      <c r="Z2478" s="3">
        <f t="shared" si="933"/>
        <v>37.858589951377638</v>
      </c>
      <c r="AA2478" s="13">
        <f t="shared" si="920"/>
        <v>42</v>
      </c>
      <c r="AB2478" s="13">
        <f t="shared" si="921"/>
        <v>-6071.5399999999936</v>
      </c>
      <c r="AC2478" s="13">
        <f t="shared" si="922"/>
        <v>-2.4601053484602886</v>
      </c>
      <c r="AD2478" s="13">
        <f t="shared" si="923"/>
        <v>-2.3099999999999952</v>
      </c>
      <c r="AE2478" s="3">
        <f t="shared" si="924"/>
        <v>0</v>
      </c>
      <c r="AF2478" s="13">
        <f t="shared" si="913"/>
        <v>6071.5399999999936</v>
      </c>
      <c r="AG2478" s="13">
        <f t="shared" si="934"/>
        <v>2.4601053484602886</v>
      </c>
      <c r="AH2478" s="13">
        <f t="shared" si="914"/>
        <v>2.4601053484602886</v>
      </c>
    </row>
    <row r="2479" spans="1:34" x14ac:dyDescent="0.2">
      <c r="A2479" s="8">
        <f t="shared" si="935"/>
        <v>246900</v>
      </c>
      <c r="B2479" s="9">
        <f t="shared" si="936"/>
        <v>246.9</v>
      </c>
      <c r="C2479" s="13">
        <f>tarifest3(A2479,$A$3,Param!$B$5,Param!$C$5,Param!$D$5,Param!$E$5,Param!$B$6,Param!$C$6,Param!$D$6,Param!$E$6)</f>
        <v>94361</v>
      </c>
      <c r="D2479" s="3">
        <f t="shared" si="925"/>
        <v>38.218307006885375</v>
      </c>
      <c r="E2479" s="3">
        <f>tarifest3grenz(A2479,$A$3,Param!$B$5,Param!$C$5,Param!$D$5,Param!$E$5,Param!$B$6,Param!$C$6,Param!$D$6,Param!$E$6)*100</f>
        <v>42</v>
      </c>
      <c r="F2479" s="13">
        <f>soli3(C2479,$A$3,Param!$J$4,Param!$J$5,Param!$J$6)</f>
        <v>5189.8500000000004</v>
      </c>
      <c r="G2479" s="3">
        <f>soli3grenz(C2479,$A$3,Param!$J$4,Param!$J$5,Param!$J$6)*100</f>
        <v>5.5</v>
      </c>
      <c r="H2479" s="13">
        <f t="shared" si="916"/>
        <v>99550.85</v>
      </c>
      <c r="I2479" s="3">
        <f t="shared" si="915"/>
        <v>40.320311867152697</v>
      </c>
      <c r="J2479" s="13">
        <f t="shared" si="917"/>
        <v>44.309999999999995</v>
      </c>
      <c r="K2479" s="13">
        <f>tarifest3(A2479,$A$3,Param!$B$10,Param!$C$10,Param!$D$10,Param!$E$10,Param!$B$11,Param!$C$11,Param!$D$11,Param!$E$11)</f>
        <v>98707</v>
      </c>
      <c r="L2479" s="3">
        <f t="shared" si="926"/>
        <v>39.978533819360059</v>
      </c>
      <c r="M2479" s="3">
        <f>tarifest3grenz(A2479,$A$3,Param!$B$10,Param!$C$10,Param!$D$10,Param!$E$10,Param!$B$11,Param!$C$11,Param!$D$11,Param!$E$11)*100</f>
        <v>42</v>
      </c>
      <c r="N2479" s="3">
        <f t="shared" si="927"/>
        <v>84307</v>
      </c>
      <c r="O2479" s="3">
        <f t="shared" si="928"/>
        <v>34.146213041717296</v>
      </c>
      <c r="P2479" s="13">
        <f t="shared" si="918"/>
        <v>172830</v>
      </c>
      <c r="Q2479" s="13">
        <f t="shared" si="929"/>
        <v>0</v>
      </c>
      <c r="R2479" s="13">
        <f>tarifest3(A2479-$K$3,$A$3,Param!$B$10,Param!$C$10,Param!$D$10,Param!$E$10,Param!$B$11,Param!$C$11,Param!$D$11,Param!$E$11)</f>
        <v>90067</v>
      </c>
      <c r="S2479" s="3">
        <f t="shared" si="930"/>
        <v>36.479141352774406</v>
      </c>
      <c r="T2479" s="3">
        <f>IF(A2479&lt;$K$3,$K$2,tarifest3grenz(A2479-$K$3,$A$3,Param!$B$10,Param!$C$10,Param!$D$10,Param!$E$10,Param!$B$11,Param!$C$11,Param!$D$11,Param!$E$11))*100</f>
        <v>42</v>
      </c>
      <c r="U2479" s="3">
        <f>MAX(K2479-tarifest3($K$3,$A$3,Param!$B$10,Param!$C$10,Param!$D$10,Param!$E$10,Param!$B$11,Param!$C$11,Param!$D$11,Param!$E$11),0)</f>
        <v>93477</v>
      </c>
      <c r="V2479" s="3">
        <f t="shared" si="931"/>
        <v>37.860267314702305</v>
      </c>
      <c r="W2479" s="3">
        <f t="shared" si="932"/>
        <v>42</v>
      </c>
      <c r="X2479" s="3">
        <f>soli3grenz(K2479,$A$3,Param!$J$9,Param!$J$10,Param!$J$11)*100</f>
        <v>5.5</v>
      </c>
      <c r="Y2479" s="13">
        <f t="shared" si="919"/>
        <v>93477</v>
      </c>
      <c r="Z2479" s="3">
        <f t="shared" si="933"/>
        <v>37.860267314702305</v>
      </c>
      <c r="AA2479" s="13">
        <f t="shared" si="920"/>
        <v>42</v>
      </c>
      <c r="AB2479" s="13">
        <f t="shared" si="921"/>
        <v>-6073.8500000000058</v>
      </c>
      <c r="AC2479" s="13">
        <f t="shared" si="922"/>
        <v>-2.4600445524503911</v>
      </c>
      <c r="AD2479" s="13">
        <f t="shared" si="923"/>
        <v>-2.3099999999999952</v>
      </c>
      <c r="AE2479" s="3">
        <f t="shared" si="924"/>
        <v>0</v>
      </c>
      <c r="AF2479" s="13">
        <f t="shared" si="913"/>
        <v>6073.8500000000058</v>
      </c>
      <c r="AG2479" s="13">
        <f t="shared" si="934"/>
        <v>2.4600445524503911</v>
      </c>
      <c r="AH2479" s="13">
        <f t="shared" si="914"/>
        <v>2.4600445524503911</v>
      </c>
    </row>
    <row r="2480" spans="1:34" x14ac:dyDescent="0.2">
      <c r="A2480" s="8">
        <f t="shared" si="935"/>
        <v>247000</v>
      </c>
      <c r="B2480" s="9">
        <f t="shared" si="936"/>
        <v>247</v>
      </c>
      <c r="C2480" s="13">
        <f>tarifest3(A2480,$A$3,Param!$B$5,Param!$C$5,Param!$D$5,Param!$E$5,Param!$B$6,Param!$C$6,Param!$D$6,Param!$E$6)</f>
        <v>94403</v>
      </c>
      <c r="D2480" s="3">
        <f t="shared" si="925"/>
        <v>38.21983805668016</v>
      </c>
      <c r="E2480" s="3">
        <f>tarifest3grenz(A2480,$A$3,Param!$B$5,Param!$C$5,Param!$D$5,Param!$E$5,Param!$B$6,Param!$C$6,Param!$D$6,Param!$E$6)*100</f>
        <v>42</v>
      </c>
      <c r="F2480" s="13">
        <f>soli3(C2480,$A$3,Param!$J$4,Param!$J$5,Param!$J$6)</f>
        <v>5192.16</v>
      </c>
      <c r="G2480" s="3">
        <f>soli3grenz(C2480,$A$3,Param!$J$4,Param!$J$5,Param!$J$6)*100</f>
        <v>5.5</v>
      </c>
      <c r="H2480" s="13">
        <f t="shared" si="916"/>
        <v>99595.16</v>
      </c>
      <c r="I2480" s="3">
        <f t="shared" si="915"/>
        <v>40.321927125506072</v>
      </c>
      <c r="J2480" s="13">
        <f t="shared" si="917"/>
        <v>44.309999999999995</v>
      </c>
      <c r="K2480" s="13">
        <f>tarifest3(A2480,$A$3,Param!$B$10,Param!$C$10,Param!$D$10,Param!$E$10,Param!$B$11,Param!$C$11,Param!$D$11,Param!$E$11)</f>
        <v>98749</v>
      </c>
      <c r="L2480" s="3">
        <f t="shared" si="926"/>
        <v>39.97935222672065</v>
      </c>
      <c r="M2480" s="3">
        <f>tarifest3grenz(A2480,$A$3,Param!$B$10,Param!$C$10,Param!$D$10,Param!$E$10,Param!$B$11,Param!$C$11,Param!$D$11,Param!$E$11)*100</f>
        <v>42</v>
      </c>
      <c r="N2480" s="3">
        <f t="shared" si="927"/>
        <v>84349</v>
      </c>
      <c r="O2480" s="3">
        <f t="shared" si="928"/>
        <v>34.149392712550608</v>
      </c>
      <c r="P2480" s="13">
        <f t="shared" si="918"/>
        <v>172900</v>
      </c>
      <c r="Q2480" s="13">
        <f t="shared" si="929"/>
        <v>0</v>
      </c>
      <c r="R2480" s="13">
        <f>tarifest3(A2480-$K$3,$A$3,Param!$B$10,Param!$C$10,Param!$D$10,Param!$E$10,Param!$B$11,Param!$C$11,Param!$D$11,Param!$E$11)</f>
        <v>90109</v>
      </c>
      <c r="S2480" s="3">
        <f t="shared" si="930"/>
        <v>36.481376518218624</v>
      </c>
      <c r="T2480" s="3">
        <f>IF(A2480&lt;$K$3,$K$2,tarifest3grenz(A2480-$K$3,$A$3,Param!$B$10,Param!$C$10,Param!$D$10,Param!$E$10,Param!$B$11,Param!$C$11,Param!$D$11,Param!$E$11))*100</f>
        <v>42</v>
      </c>
      <c r="U2480" s="3">
        <f>MAX(K2480-tarifest3($K$3,$A$3,Param!$B$10,Param!$C$10,Param!$D$10,Param!$E$10,Param!$B$11,Param!$C$11,Param!$D$11,Param!$E$11),0)</f>
        <v>93519</v>
      </c>
      <c r="V2480" s="3">
        <f t="shared" si="931"/>
        <v>37.861943319838055</v>
      </c>
      <c r="W2480" s="3">
        <f t="shared" si="932"/>
        <v>42</v>
      </c>
      <c r="X2480" s="3">
        <f>soli3grenz(K2480,$A$3,Param!$J$9,Param!$J$10,Param!$J$11)*100</f>
        <v>5.5</v>
      </c>
      <c r="Y2480" s="13">
        <f t="shared" si="919"/>
        <v>93519</v>
      </c>
      <c r="Z2480" s="3">
        <f t="shared" si="933"/>
        <v>37.861943319838055</v>
      </c>
      <c r="AA2480" s="13">
        <f t="shared" si="920"/>
        <v>42</v>
      </c>
      <c r="AB2480" s="13">
        <f t="shared" si="921"/>
        <v>-6076.1600000000035</v>
      </c>
      <c r="AC2480" s="13">
        <f t="shared" si="922"/>
        <v>-2.459983805668017</v>
      </c>
      <c r="AD2480" s="13">
        <f t="shared" si="923"/>
        <v>-2.3099999999999952</v>
      </c>
      <c r="AE2480" s="3">
        <f t="shared" si="924"/>
        <v>0</v>
      </c>
      <c r="AF2480" s="13">
        <f t="shared" si="913"/>
        <v>6076.1600000000035</v>
      </c>
      <c r="AG2480" s="13">
        <f t="shared" si="934"/>
        <v>2.459983805668017</v>
      </c>
      <c r="AH2480" s="13">
        <f t="shared" si="914"/>
        <v>2.459983805668017</v>
      </c>
    </row>
    <row r="2481" spans="1:34" x14ac:dyDescent="0.2">
      <c r="A2481" s="8">
        <f t="shared" si="935"/>
        <v>247100</v>
      </c>
      <c r="B2481" s="9">
        <f t="shared" si="936"/>
        <v>247.1</v>
      </c>
      <c r="C2481" s="13">
        <f>tarifest3(A2481,$A$3,Param!$B$5,Param!$C$5,Param!$D$5,Param!$E$5,Param!$B$6,Param!$C$6,Param!$D$6,Param!$E$6)</f>
        <v>94445</v>
      </c>
      <c r="D2481" s="3">
        <f t="shared" si="925"/>
        <v>38.22136786726022</v>
      </c>
      <c r="E2481" s="3">
        <f>tarifest3grenz(A2481,$A$3,Param!$B$5,Param!$C$5,Param!$D$5,Param!$E$5,Param!$B$6,Param!$C$6,Param!$D$6,Param!$E$6)*100</f>
        <v>42</v>
      </c>
      <c r="F2481" s="13">
        <f>soli3(C2481,$A$3,Param!$J$4,Param!$J$5,Param!$J$6)</f>
        <v>5194.47</v>
      </c>
      <c r="G2481" s="3">
        <f>soli3grenz(C2481,$A$3,Param!$J$4,Param!$J$5,Param!$J$6)*100</f>
        <v>5.5</v>
      </c>
      <c r="H2481" s="13">
        <f t="shared" si="916"/>
        <v>99639.47</v>
      </c>
      <c r="I2481" s="3">
        <f t="shared" si="915"/>
        <v>40.323541076487253</v>
      </c>
      <c r="J2481" s="13">
        <f t="shared" si="917"/>
        <v>44.309999999999995</v>
      </c>
      <c r="K2481" s="13">
        <f>tarifest3(A2481,$A$3,Param!$B$10,Param!$C$10,Param!$D$10,Param!$E$10,Param!$B$11,Param!$C$11,Param!$D$11,Param!$E$11)</f>
        <v>98791</v>
      </c>
      <c r="L2481" s="3">
        <f t="shared" si="926"/>
        <v>39.980169971671387</v>
      </c>
      <c r="M2481" s="3">
        <f>tarifest3grenz(A2481,$A$3,Param!$B$10,Param!$C$10,Param!$D$10,Param!$E$10,Param!$B$11,Param!$C$11,Param!$D$11,Param!$E$11)*100</f>
        <v>42</v>
      </c>
      <c r="N2481" s="3">
        <f t="shared" si="927"/>
        <v>84391</v>
      </c>
      <c r="O2481" s="3">
        <f t="shared" si="928"/>
        <v>34.152569809793604</v>
      </c>
      <c r="P2481" s="13">
        <f t="shared" si="918"/>
        <v>172970</v>
      </c>
      <c r="Q2481" s="13">
        <f t="shared" si="929"/>
        <v>0</v>
      </c>
      <c r="R2481" s="13">
        <f>tarifest3(A2481-$K$3,$A$3,Param!$B$10,Param!$C$10,Param!$D$10,Param!$E$10,Param!$B$11,Param!$C$11,Param!$D$11,Param!$E$11)</f>
        <v>90151</v>
      </c>
      <c r="S2481" s="3">
        <f t="shared" si="930"/>
        <v>36.483609874544719</v>
      </c>
      <c r="T2481" s="3">
        <f>IF(A2481&lt;$K$3,$K$2,tarifest3grenz(A2481-$K$3,$A$3,Param!$B$10,Param!$C$10,Param!$D$10,Param!$E$10,Param!$B$11,Param!$C$11,Param!$D$11,Param!$E$11))*100</f>
        <v>42</v>
      </c>
      <c r="U2481" s="3">
        <f>MAX(K2481-tarifest3($K$3,$A$3,Param!$B$10,Param!$C$10,Param!$D$10,Param!$E$10,Param!$B$11,Param!$C$11,Param!$D$11,Param!$E$11),0)</f>
        <v>93561</v>
      </c>
      <c r="V2481" s="3">
        <f t="shared" si="931"/>
        <v>37.863617968433836</v>
      </c>
      <c r="W2481" s="3">
        <f t="shared" si="932"/>
        <v>42</v>
      </c>
      <c r="X2481" s="3">
        <f>soli3grenz(K2481,$A$3,Param!$J$9,Param!$J$10,Param!$J$11)*100</f>
        <v>5.5</v>
      </c>
      <c r="Y2481" s="13">
        <f t="shared" si="919"/>
        <v>93561</v>
      </c>
      <c r="Z2481" s="3">
        <f t="shared" si="933"/>
        <v>37.863617968433836</v>
      </c>
      <c r="AA2481" s="13">
        <f t="shared" si="920"/>
        <v>42</v>
      </c>
      <c r="AB2481" s="13">
        <f t="shared" si="921"/>
        <v>-6078.4700000000012</v>
      </c>
      <c r="AC2481" s="13">
        <f t="shared" si="922"/>
        <v>-2.4599231080534167</v>
      </c>
      <c r="AD2481" s="13">
        <f t="shared" si="923"/>
        <v>-2.3099999999999952</v>
      </c>
      <c r="AE2481" s="3">
        <f t="shared" si="924"/>
        <v>0</v>
      </c>
      <c r="AF2481" s="13">
        <f t="shared" si="913"/>
        <v>6078.4700000000012</v>
      </c>
      <c r="AG2481" s="13">
        <f t="shared" si="934"/>
        <v>2.4599231080534167</v>
      </c>
      <c r="AH2481" s="13">
        <f t="shared" si="914"/>
        <v>2.4599231080534167</v>
      </c>
    </row>
    <row r="2482" spans="1:34" x14ac:dyDescent="0.2">
      <c r="A2482" s="8">
        <f t="shared" si="935"/>
        <v>247200</v>
      </c>
      <c r="B2482" s="9">
        <f t="shared" si="936"/>
        <v>247.2</v>
      </c>
      <c r="C2482" s="13">
        <f>tarifest3(A2482,$A$3,Param!$B$5,Param!$C$5,Param!$D$5,Param!$E$5,Param!$B$6,Param!$C$6,Param!$D$6,Param!$E$6)</f>
        <v>94487</v>
      </c>
      <c r="D2482" s="3">
        <f t="shared" si="925"/>
        <v>38.222896440129453</v>
      </c>
      <c r="E2482" s="3">
        <f>tarifest3grenz(A2482,$A$3,Param!$B$5,Param!$C$5,Param!$D$5,Param!$E$5,Param!$B$6,Param!$C$6,Param!$D$6,Param!$E$6)*100</f>
        <v>42</v>
      </c>
      <c r="F2482" s="13">
        <f>soli3(C2482,$A$3,Param!$J$4,Param!$J$5,Param!$J$6)</f>
        <v>5196.78</v>
      </c>
      <c r="G2482" s="3">
        <f>soli3grenz(C2482,$A$3,Param!$J$4,Param!$J$5,Param!$J$6)*100</f>
        <v>5.5</v>
      </c>
      <c r="H2482" s="13">
        <f t="shared" si="916"/>
        <v>99683.78</v>
      </c>
      <c r="I2482" s="3">
        <f t="shared" si="915"/>
        <v>40.325153721682852</v>
      </c>
      <c r="J2482" s="13">
        <f t="shared" si="917"/>
        <v>44.309999999999995</v>
      </c>
      <c r="K2482" s="13">
        <f>tarifest3(A2482,$A$3,Param!$B$10,Param!$C$10,Param!$D$10,Param!$E$10,Param!$B$11,Param!$C$11,Param!$D$11,Param!$E$11)</f>
        <v>98833</v>
      </c>
      <c r="L2482" s="3">
        <f t="shared" si="926"/>
        <v>39.980987055016179</v>
      </c>
      <c r="M2482" s="3">
        <f>tarifest3grenz(A2482,$A$3,Param!$B$10,Param!$C$10,Param!$D$10,Param!$E$10,Param!$B$11,Param!$C$11,Param!$D$11,Param!$E$11)*100</f>
        <v>42</v>
      </c>
      <c r="N2482" s="3">
        <f t="shared" si="927"/>
        <v>84433</v>
      </c>
      <c r="O2482" s="3">
        <f t="shared" si="928"/>
        <v>34.155744336569576</v>
      </c>
      <c r="P2482" s="13">
        <f t="shared" si="918"/>
        <v>173040</v>
      </c>
      <c r="Q2482" s="13">
        <f t="shared" si="929"/>
        <v>0</v>
      </c>
      <c r="R2482" s="13">
        <f>tarifest3(A2482-$K$3,$A$3,Param!$B$10,Param!$C$10,Param!$D$10,Param!$E$10,Param!$B$11,Param!$C$11,Param!$D$11,Param!$E$11)</f>
        <v>90193</v>
      </c>
      <c r="S2482" s="3">
        <f t="shared" si="930"/>
        <v>36.485841423948216</v>
      </c>
      <c r="T2482" s="3">
        <f>IF(A2482&lt;$K$3,$K$2,tarifest3grenz(A2482-$K$3,$A$3,Param!$B$10,Param!$C$10,Param!$D$10,Param!$E$10,Param!$B$11,Param!$C$11,Param!$D$11,Param!$E$11))*100</f>
        <v>42</v>
      </c>
      <c r="U2482" s="3">
        <f>MAX(K2482-tarifest3($K$3,$A$3,Param!$B$10,Param!$C$10,Param!$D$10,Param!$E$10,Param!$B$11,Param!$C$11,Param!$D$11,Param!$E$11),0)</f>
        <v>93603</v>
      </c>
      <c r="V2482" s="3">
        <f t="shared" si="931"/>
        <v>37.865291262135926</v>
      </c>
      <c r="W2482" s="3">
        <f t="shared" si="932"/>
        <v>42</v>
      </c>
      <c r="X2482" s="3">
        <f>soli3grenz(K2482,$A$3,Param!$J$9,Param!$J$10,Param!$J$11)*100</f>
        <v>5.5</v>
      </c>
      <c r="Y2482" s="13">
        <f t="shared" si="919"/>
        <v>93603</v>
      </c>
      <c r="Z2482" s="3">
        <f t="shared" si="933"/>
        <v>37.865291262135926</v>
      </c>
      <c r="AA2482" s="13">
        <f t="shared" si="920"/>
        <v>42</v>
      </c>
      <c r="AB2482" s="13">
        <f t="shared" si="921"/>
        <v>-6080.7799999999988</v>
      </c>
      <c r="AC2482" s="13">
        <f t="shared" si="922"/>
        <v>-2.4598624595469261</v>
      </c>
      <c r="AD2482" s="13">
        <f t="shared" si="923"/>
        <v>-2.3099999999999952</v>
      </c>
      <c r="AE2482" s="3">
        <f t="shared" si="924"/>
        <v>0</v>
      </c>
      <c r="AF2482" s="13">
        <f t="shared" si="913"/>
        <v>6080.7799999999988</v>
      </c>
      <c r="AG2482" s="13">
        <f t="shared" si="934"/>
        <v>2.4598624595469261</v>
      </c>
      <c r="AH2482" s="13">
        <f t="shared" si="914"/>
        <v>2.4598624595469261</v>
      </c>
    </row>
    <row r="2483" spans="1:34" x14ac:dyDescent="0.2">
      <c r="A2483" s="8">
        <f t="shared" si="935"/>
        <v>247300</v>
      </c>
      <c r="B2483" s="9">
        <f t="shared" si="936"/>
        <v>247.3</v>
      </c>
      <c r="C2483" s="13">
        <f>tarifest3(A2483,$A$3,Param!$B$5,Param!$C$5,Param!$D$5,Param!$E$5,Param!$B$6,Param!$C$6,Param!$D$6,Param!$E$6)</f>
        <v>94529</v>
      </c>
      <c r="D2483" s="3">
        <f t="shared" si="925"/>
        <v>38.224423776789322</v>
      </c>
      <c r="E2483" s="3">
        <f>tarifest3grenz(A2483,$A$3,Param!$B$5,Param!$C$5,Param!$D$5,Param!$E$5,Param!$B$6,Param!$C$6,Param!$D$6,Param!$E$6)*100</f>
        <v>42</v>
      </c>
      <c r="F2483" s="13">
        <f>soli3(C2483,$A$3,Param!$J$4,Param!$J$5,Param!$J$6)</f>
        <v>5199.09</v>
      </c>
      <c r="G2483" s="3">
        <f>soli3grenz(C2483,$A$3,Param!$J$4,Param!$J$5,Param!$J$6)*100</f>
        <v>5.5</v>
      </c>
      <c r="H2483" s="13">
        <f t="shared" si="916"/>
        <v>99728.09</v>
      </c>
      <c r="I2483" s="3">
        <f t="shared" si="915"/>
        <v>40.326765062676913</v>
      </c>
      <c r="J2483" s="13">
        <f t="shared" si="917"/>
        <v>44.309999999999995</v>
      </c>
      <c r="K2483" s="13">
        <f>tarifest3(A2483,$A$3,Param!$B$10,Param!$C$10,Param!$D$10,Param!$E$10,Param!$B$11,Param!$C$11,Param!$D$11,Param!$E$11)</f>
        <v>98875</v>
      </c>
      <c r="L2483" s="3">
        <f t="shared" si="926"/>
        <v>39.981803477557619</v>
      </c>
      <c r="M2483" s="3">
        <f>tarifest3grenz(A2483,$A$3,Param!$B$10,Param!$C$10,Param!$D$10,Param!$E$10,Param!$B$11,Param!$C$11,Param!$D$11,Param!$E$11)*100</f>
        <v>42</v>
      </c>
      <c r="N2483" s="3">
        <f t="shared" si="927"/>
        <v>84475</v>
      </c>
      <c r="O2483" s="3">
        <f t="shared" si="928"/>
        <v>34.158916295996768</v>
      </c>
      <c r="P2483" s="13">
        <f t="shared" si="918"/>
        <v>173110</v>
      </c>
      <c r="Q2483" s="13">
        <f t="shared" si="929"/>
        <v>0</v>
      </c>
      <c r="R2483" s="13">
        <f>tarifest3(A2483-$K$3,$A$3,Param!$B$10,Param!$C$10,Param!$D$10,Param!$E$10,Param!$B$11,Param!$C$11,Param!$D$11,Param!$E$11)</f>
        <v>90235</v>
      </c>
      <c r="S2483" s="3">
        <f t="shared" si="930"/>
        <v>36.488071168621104</v>
      </c>
      <c r="T2483" s="3">
        <f>IF(A2483&lt;$K$3,$K$2,tarifest3grenz(A2483-$K$3,$A$3,Param!$B$10,Param!$C$10,Param!$D$10,Param!$E$10,Param!$B$11,Param!$C$11,Param!$D$11,Param!$E$11))*100</f>
        <v>42</v>
      </c>
      <c r="U2483" s="3">
        <f>MAX(K2483-tarifest3($K$3,$A$3,Param!$B$10,Param!$C$10,Param!$D$10,Param!$E$10,Param!$B$11,Param!$C$11,Param!$D$11,Param!$E$11),0)</f>
        <v>93645</v>
      </c>
      <c r="V2483" s="3">
        <f t="shared" si="931"/>
        <v>37.866963202587947</v>
      </c>
      <c r="W2483" s="3">
        <f t="shared" si="932"/>
        <v>42</v>
      </c>
      <c r="X2483" s="3">
        <f>soli3grenz(K2483,$A$3,Param!$J$9,Param!$J$10,Param!$J$11)*100</f>
        <v>5.5</v>
      </c>
      <c r="Y2483" s="13">
        <f t="shared" si="919"/>
        <v>93645</v>
      </c>
      <c r="Z2483" s="3">
        <f t="shared" si="933"/>
        <v>37.866963202587947</v>
      </c>
      <c r="AA2483" s="13">
        <f t="shared" si="920"/>
        <v>42</v>
      </c>
      <c r="AB2483" s="13">
        <f t="shared" si="921"/>
        <v>-6083.0899999999965</v>
      </c>
      <c r="AC2483" s="13">
        <f t="shared" si="922"/>
        <v>-2.459801860088966</v>
      </c>
      <c r="AD2483" s="13">
        <f t="shared" si="923"/>
        <v>-2.3099999999999952</v>
      </c>
      <c r="AE2483" s="3">
        <f t="shared" si="924"/>
        <v>0</v>
      </c>
      <c r="AF2483" s="13">
        <f t="shared" si="913"/>
        <v>6083.0899999999965</v>
      </c>
      <c r="AG2483" s="13">
        <f t="shared" si="934"/>
        <v>2.459801860088966</v>
      </c>
      <c r="AH2483" s="13">
        <f t="shared" si="914"/>
        <v>2.459801860088966</v>
      </c>
    </row>
    <row r="2484" spans="1:34" x14ac:dyDescent="0.2">
      <c r="A2484" s="8">
        <f t="shared" si="935"/>
        <v>247400</v>
      </c>
      <c r="B2484" s="9">
        <f t="shared" si="936"/>
        <v>247.4</v>
      </c>
      <c r="C2484" s="13">
        <f>tarifest3(A2484,$A$3,Param!$B$5,Param!$C$5,Param!$D$5,Param!$E$5,Param!$B$6,Param!$C$6,Param!$D$6,Param!$E$6)</f>
        <v>94571</v>
      </c>
      <c r="D2484" s="3">
        <f t="shared" si="925"/>
        <v>38.225949878738888</v>
      </c>
      <c r="E2484" s="3">
        <f>tarifest3grenz(A2484,$A$3,Param!$B$5,Param!$C$5,Param!$D$5,Param!$E$5,Param!$B$6,Param!$C$6,Param!$D$6,Param!$E$6)*100</f>
        <v>42</v>
      </c>
      <c r="F2484" s="13">
        <f>soli3(C2484,$A$3,Param!$J$4,Param!$J$5,Param!$J$6)</f>
        <v>5201.3999999999996</v>
      </c>
      <c r="G2484" s="3">
        <f>soli3grenz(C2484,$A$3,Param!$J$4,Param!$J$5,Param!$J$6)*100</f>
        <v>5.5</v>
      </c>
      <c r="H2484" s="13">
        <f t="shared" si="916"/>
        <v>99772.4</v>
      </c>
      <c r="I2484" s="3">
        <f t="shared" si="915"/>
        <v>40.328375101050931</v>
      </c>
      <c r="J2484" s="13">
        <f t="shared" si="917"/>
        <v>44.309999999999995</v>
      </c>
      <c r="K2484" s="13">
        <f>tarifest3(A2484,$A$3,Param!$B$10,Param!$C$10,Param!$D$10,Param!$E$10,Param!$B$11,Param!$C$11,Param!$D$11,Param!$E$11)</f>
        <v>98917</v>
      </c>
      <c r="L2484" s="3">
        <f t="shared" si="926"/>
        <v>39.982619240097009</v>
      </c>
      <c r="M2484" s="3">
        <f>tarifest3grenz(A2484,$A$3,Param!$B$10,Param!$C$10,Param!$D$10,Param!$E$10,Param!$B$11,Param!$C$11,Param!$D$11,Param!$E$11)*100</f>
        <v>42</v>
      </c>
      <c r="N2484" s="3">
        <f t="shared" si="927"/>
        <v>84517</v>
      </c>
      <c r="O2484" s="3">
        <f t="shared" si="928"/>
        <v>34.162085691188359</v>
      </c>
      <c r="P2484" s="13">
        <f t="shared" si="918"/>
        <v>173180</v>
      </c>
      <c r="Q2484" s="13">
        <f t="shared" si="929"/>
        <v>0</v>
      </c>
      <c r="R2484" s="13">
        <f>tarifest3(A2484-$K$3,$A$3,Param!$B$10,Param!$C$10,Param!$D$10,Param!$E$10,Param!$B$11,Param!$C$11,Param!$D$11,Param!$E$11)</f>
        <v>90277</v>
      </c>
      <c r="S2484" s="3">
        <f t="shared" si="930"/>
        <v>36.49029911075182</v>
      </c>
      <c r="T2484" s="3">
        <f>IF(A2484&lt;$K$3,$K$2,tarifest3grenz(A2484-$K$3,$A$3,Param!$B$10,Param!$C$10,Param!$D$10,Param!$E$10,Param!$B$11,Param!$C$11,Param!$D$11,Param!$E$11))*100</f>
        <v>42</v>
      </c>
      <c r="U2484" s="3">
        <f>MAX(K2484-tarifest3($K$3,$A$3,Param!$B$10,Param!$C$10,Param!$D$10,Param!$E$10,Param!$B$11,Param!$C$11,Param!$D$11,Param!$E$11),0)</f>
        <v>93687</v>
      </c>
      <c r="V2484" s="3">
        <f t="shared" si="931"/>
        <v>37.868633791430881</v>
      </c>
      <c r="W2484" s="3">
        <f t="shared" si="932"/>
        <v>42</v>
      </c>
      <c r="X2484" s="3">
        <f>soli3grenz(K2484,$A$3,Param!$J$9,Param!$J$10,Param!$J$11)*100</f>
        <v>5.5</v>
      </c>
      <c r="Y2484" s="13">
        <f t="shared" si="919"/>
        <v>93687</v>
      </c>
      <c r="Z2484" s="3">
        <f t="shared" si="933"/>
        <v>37.868633791430881</v>
      </c>
      <c r="AA2484" s="13">
        <f t="shared" si="920"/>
        <v>42</v>
      </c>
      <c r="AB2484" s="13">
        <f t="shared" si="921"/>
        <v>-6085.3999999999942</v>
      </c>
      <c r="AC2484" s="13">
        <f t="shared" si="922"/>
        <v>-2.4597413096200498</v>
      </c>
      <c r="AD2484" s="13">
        <f t="shared" si="923"/>
        <v>-2.3099999999999952</v>
      </c>
      <c r="AE2484" s="3">
        <f t="shared" si="924"/>
        <v>0</v>
      </c>
      <c r="AF2484" s="13">
        <f t="shared" ref="AF2484:AF2547" si="937">-AB2484</f>
        <v>6085.3999999999942</v>
      </c>
      <c r="AG2484" s="13">
        <f t="shared" si="934"/>
        <v>2.4597413096200498</v>
      </c>
      <c r="AH2484" s="13">
        <f t="shared" ref="AH2484:AH2547" si="938">-AC2484</f>
        <v>2.4597413096200498</v>
      </c>
    </row>
    <row r="2485" spans="1:34" x14ac:dyDescent="0.2">
      <c r="A2485" s="8">
        <f t="shared" si="935"/>
        <v>247500</v>
      </c>
      <c r="B2485" s="9">
        <f t="shared" si="936"/>
        <v>247.5</v>
      </c>
      <c r="C2485" s="13">
        <f>tarifest3(A2485,$A$3,Param!$B$5,Param!$C$5,Param!$D$5,Param!$E$5,Param!$B$6,Param!$C$6,Param!$D$6,Param!$E$6)</f>
        <v>94613</v>
      </c>
      <c r="D2485" s="3">
        <f t="shared" si="925"/>
        <v>38.227474747474751</v>
      </c>
      <c r="E2485" s="3">
        <f>tarifest3grenz(A2485,$A$3,Param!$B$5,Param!$C$5,Param!$D$5,Param!$E$5,Param!$B$6,Param!$C$6,Param!$D$6,Param!$E$6)*100</f>
        <v>42</v>
      </c>
      <c r="F2485" s="13">
        <f>soli3(C2485,$A$3,Param!$J$4,Param!$J$5,Param!$J$6)</f>
        <v>5203.71</v>
      </c>
      <c r="G2485" s="3">
        <f>soli3grenz(C2485,$A$3,Param!$J$4,Param!$J$5,Param!$J$6)*100</f>
        <v>5.5</v>
      </c>
      <c r="H2485" s="13">
        <f t="shared" si="916"/>
        <v>99816.71</v>
      </c>
      <c r="I2485" s="3">
        <f t="shared" si="915"/>
        <v>40.329983838383839</v>
      </c>
      <c r="J2485" s="13">
        <f t="shared" si="917"/>
        <v>44.309999999999995</v>
      </c>
      <c r="K2485" s="13">
        <f>tarifest3(A2485,$A$3,Param!$B$10,Param!$C$10,Param!$D$10,Param!$E$10,Param!$B$11,Param!$C$11,Param!$D$11,Param!$E$11)</f>
        <v>98959</v>
      </c>
      <c r="L2485" s="3">
        <f t="shared" si="926"/>
        <v>39.98343434343434</v>
      </c>
      <c r="M2485" s="3">
        <f>tarifest3grenz(A2485,$A$3,Param!$B$10,Param!$C$10,Param!$D$10,Param!$E$10,Param!$B$11,Param!$C$11,Param!$D$11,Param!$E$11)*100</f>
        <v>42</v>
      </c>
      <c r="N2485" s="3">
        <f t="shared" si="927"/>
        <v>84559</v>
      </c>
      <c r="O2485" s="3">
        <f t="shared" si="928"/>
        <v>34.165252525252527</v>
      </c>
      <c r="P2485" s="13">
        <f t="shared" si="918"/>
        <v>173250</v>
      </c>
      <c r="Q2485" s="13">
        <f t="shared" si="929"/>
        <v>0</v>
      </c>
      <c r="R2485" s="13">
        <f>tarifest3(A2485-$K$3,$A$3,Param!$B$10,Param!$C$10,Param!$D$10,Param!$E$10,Param!$B$11,Param!$C$11,Param!$D$11,Param!$E$11)</f>
        <v>90319</v>
      </c>
      <c r="S2485" s="3">
        <f t="shared" si="930"/>
        <v>36.492525252525255</v>
      </c>
      <c r="T2485" s="3">
        <f>IF(A2485&lt;$K$3,$K$2,tarifest3grenz(A2485-$K$3,$A$3,Param!$B$10,Param!$C$10,Param!$D$10,Param!$E$10,Param!$B$11,Param!$C$11,Param!$D$11,Param!$E$11))*100</f>
        <v>42</v>
      </c>
      <c r="U2485" s="3">
        <f>MAX(K2485-tarifest3($K$3,$A$3,Param!$B$10,Param!$C$10,Param!$D$10,Param!$E$10,Param!$B$11,Param!$C$11,Param!$D$11,Param!$E$11),0)</f>
        <v>93729</v>
      </c>
      <c r="V2485" s="3">
        <f t="shared" si="931"/>
        <v>37.870303030303035</v>
      </c>
      <c r="W2485" s="3">
        <f t="shared" si="932"/>
        <v>42</v>
      </c>
      <c r="X2485" s="3">
        <f>soli3grenz(K2485,$A$3,Param!$J$9,Param!$J$10,Param!$J$11)*100</f>
        <v>5.5</v>
      </c>
      <c r="Y2485" s="13">
        <f t="shared" si="919"/>
        <v>93729</v>
      </c>
      <c r="Z2485" s="3">
        <f t="shared" si="933"/>
        <v>37.870303030303035</v>
      </c>
      <c r="AA2485" s="13">
        <f t="shared" si="920"/>
        <v>42</v>
      </c>
      <c r="AB2485" s="13">
        <f t="shared" si="921"/>
        <v>-6087.7100000000064</v>
      </c>
      <c r="AC2485" s="13">
        <f t="shared" si="922"/>
        <v>-2.4596808080808046</v>
      </c>
      <c r="AD2485" s="13">
        <f t="shared" si="923"/>
        <v>-2.3099999999999952</v>
      </c>
      <c r="AE2485" s="3">
        <f t="shared" si="924"/>
        <v>0</v>
      </c>
      <c r="AF2485" s="13">
        <f t="shared" si="937"/>
        <v>6087.7100000000064</v>
      </c>
      <c r="AG2485" s="13">
        <f t="shared" si="934"/>
        <v>2.4596808080808046</v>
      </c>
      <c r="AH2485" s="13">
        <f t="shared" si="938"/>
        <v>2.4596808080808046</v>
      </c>
    </row>
    <row r="2486" spans="1:34" x14ac:dyDescent="0.2">
      <c r="A2486" s="8">
        <f t="shared" si="935"/>
        <v>247600</v>
      </c>
      <c r="B2486" s="9">
        <f t="shared" si="936"/>
        <v>247.6</v>
      </c>
      <c r="C2486" s="13">
        <f>tarifest3(A2486,$A$3,Param!$B$5,Param!$C$5,Param!$D$5,Param!$E$5,Param!$B$6,Param!$C$6,Param!$D$6,Param!$E$6)</f>
        <v>94655</v>
      </c>
      <c r="D2486" s="3">
        <f t="shared" si="925"/>
        <v>38.228998384491113</v>
      </c>
      <c r="E2486" s="3">
        <f>tarifest3grenz(A2486,$A$3,Param!$B$5,Param!$C$5,Param!$D$5,Param!$E$5,Param!$B$6,Param!$C$6,Param!$D$6,Param!$E$6)*100</f>
        <v>42</v>
      </c>
      <c r="F2486" s="13">
        <f>soli3(C2486,$A$3,Param!$J$4,Param!$J$5,Param!$J$6)</f>
        <v>5206.0200000000004</v>
      </c>
      <c r="G2486" s="3">
        <f>soli3grenz(C2486,$A$3,Param!$J$4,Param!$J$5,Param!$J$6)*100</f>
        <v>5.5</v>
      </c>
      <c r="H2486" s="13">
        <f t="shared" si="916"/>
        <v>99861.02</v>
      </c>
      <c r="I2486" s="3">
        <f t="shared" si="915"/>
        <v>40.33159127625202</v>
      </c>
      <c r="J2486" s="13">
        <f t="shared" si="917"/>
        <v>44.309999999999995</v>
      </c>
      <c r="K2486" s="13">
        <f>tarifest3(A2486,$A$3,Param!$B$10,Param!$C$10,Param!$D$10,Param!$E$10,Param!$B$11,Param!$C$11,Param!$D$11,Param!$E$11)</f>
        <v>99001</v>
      </c>
      <c r="L2486" s="3">
        <f t="shared" si="926"/>
        <v>39.98424878836834</v>
      </c>
      <c r="M2486" s="3">
        <f>tarifest3grenz(A2486,$A$3,Param!$B$10,Param!$C$10,Param!$D$10,Param!$E$10,Param!$B$11,Param!$C$11,Param!$D$11,Param!$E$11)*100</f>
        <v>42</v>
      </c>
      <c r="N2486" s="3">
        <f t="shared" si="927"/>
        <v>84601</v>
      </c>
      <c r="O2486" s="3">
        <f t="shared" si="928"/>
        <v>34.168416801292409</v>
      </c>
      <c r="P2486" s="13">
        <f t="shared" si="918"/>
        <v>173320</v>
      </c>
      <c r="Q2486" s="13">
        <f t="shared" si="929"/>
        <v>0</v>
      </c>
      <c r="R2486" s="13">
        <f>tarifest3(A2486-$K$3,$A$3,Param!$B$10,Param!$C$10,Param!$D$10,Param!$E$10,Param!$B$11,Param!$C$11,Param!$D$11,Param!$E$11)</f>
        <v>90361</v>
      </c>
      <c r="S2486" s="3">
        <f t="shared" si="930"/>
        <v>36.49474959612278</v>
      </c>
      <c r="T2486" s="3">
        <f>IF(A2486&lt;$K$3,$K$2,tarifest3grenz(A2486-$K$3,$A$3,Param!$B$10,Param!$C$10,Param!$D$10,Param!$E$10,Param!$B$11,Param!$C$11,Param!$D$11,Param!$E$11))*100</f>
        <v>42</v>
      </c>
      <c r="U2486" s="3">
        <f>MAX(K2486-tarifest3($K$3,$A$3,Param!$B$10,Param!$C$10,Param!$D$10,Param!$E$10,Param!$B$11,Param!$C$11,Param!$D$11,Param!$E$11),0)</f>
        <v>93771</v>
      </c>
      <c r="V2486" s="3">
        <f t="shared" si="931"/>
        <v>37.871970920840063</v>
      </c>
      <c r="W2486" s="3">
        <f t="shared" si="932"/>
        <v>42</v>
      </c>
      <c r="X2486" s="3">
        <f>soli3grenz(K2486,$A$3,Param!$J$9,Param!$J$10,Param!$J$11)*100</f>
        <v>5.5</v>
      </c>
      <c r="Y2486" s="13">
        <f t="shared" si="919"/>
        <v>93771</v>
      </c>
      <c r="Z2486" s="3">
        <f t="shared" si="933"/>
        <v>37.871970920840063</v>
      </c>
      <c r="AA2486" s="13">
        <f t="shared" si="920"/>
        <v>42</v>
      </c>
      <c r="AB2486" s="13">
        <f t="shared" si="921"/>
        <v>-6090.0200000000041</v>
      </c>
      <c r="AC2486" s="13">
        <f t="shared" si="922"/>
        <v>-2.4596203554119569</v>
      </c>
      <c r="AD2486" s="13">
        <f t="shared" si="923"/>
        <v>-2.3099999999999952</v>
      </c>
      <c r="AE2486" s="3">
        <f t="shared" si="924"/>
        <v>0</v>
      </c>
      <c r="AF2486" s="13">
        <f t="shared" si="937"/>
        <v>6090.0200000000041</v>
      </c>
      <c r="AG2486" s="13">
        <f t="shared" si="934"/>
        <v>2.4596203554119569</v>
      </c>
      <c r="AH2486" s="13">
        <f t="shared" si="938"/>
        <v>2.4596203554119569</v>
      </c>
    </row>
    <row r="2487" spans="1:34" x14ac:dyDescent="0.2">
      <c r="A2487" s="8">
        <f t="shared" si="935"/>
        <v>247700</v>
      </c>
      <c r="B2487" s="9">
        <f>+A2487/1000</f>
        <v>247.7</v>
      </c>
      <c r="C2487" s="13">
        <f>tarifest3(A2487,$A$3,Param!$B$5,Param!$C$5,Param!$D$5,Param!$E$5,Param!$B$6,Param!$C$6,Param!$D$6,Param!$E$6)</f>
        <v>94697</v>
      </c>
      <c r="D2487" s="3">
        <f t="shared" si="925"/>
        <v>38.230520791279773</v>
      </c>
      <c r="E2487" s="3">
        <f>tarifest3grenz(A2487,$A$3,Param!$B$5,Param!$C$5,Param!$D$5,Param!$E$5,Param!$B$6,Param!$C$6,Param!$D$6,Param!$E$6)*100</f>
        <v>42</v>
      </c>
      <c r="F2487" s="13">
        <f>soli3(C2487,$A$3,Param!$J$4,Param!$J$5,Param!$J$6)</f>
        <v>5208.33</v>
      </c>
      <c r="G2487" s="3">
        <f>soli3grenz(C2487,$A$3,Param!$J$4,Param!$J$5,Param!$J$6)*100</f>
        <v>5.5</v>
      </c>
      <c r="H2487" s="13">
        <f t="shared" si="916"/>
        <v>99905.33</v>
      </c>
      <c r="I2487" s="3">
        <f t="shared" si="915"/>
        <v>40.333197416229311</v>
      </c>
      <c r="J2487" s="13">
        <f t="shared" si="917"/>
        <v>44.309999999999995</v>
      </c>
      <c r="K2487" s="13">
        <f>tarifest3(A2487,$A$3,Param!$B$10,Param!$C$10,Param!$D$10,Param!$E$10,Param!$B$11,Param!$C$11,Param!$D$11,Param!$E$11)</f>
        <v>99043</v>
      </c>
      <c r="L2487" s="3">
        <f t="shared" si="926"/>
        <v>39.985062575696404</v>
      </c>
      <c r="M2487" s="3">
        <f>tarifest3grenz(A2487,$A$3,Param!$B$10,Param!$C$10,Param!$D$10,Param!$E$10,Param!$B$11,Param!$C$11,Param!$D$11,Param!$E$11)*100</f>
        <v>42</v>
      </c>
      <c r="N2487" s="3">
        <f t="shared" si="927"/>
        <v>84643</v>
      </c>
      <c r="O2487" s="3">
        <f t="shared" si="928"/>
        <v>34.171578522406136</v>
      </c>
      <c r="P2487" s="13">
        <f t="shared" si="918"/>
        <v>173390</v>
      </c>
      <c r="Q2487" s="13">
        <f t="shared" si="929"/>
        <v>0</v>
      </c>
      <c r="R2487" s="13">
        <f>tarifest3(A2487-$K$3,$A$3,Param!$B$10,Param!$C$10,Param!$D$10,Param!$E$10,Param!$B$11,Param!$C$11,Param!$D$11,Param!$E$11)</f>
        <v>90403</v>
      </c>
      <c r="S2487" s="3">
        <f t="shared" si="930"/>
        <v>36.496972143722246</v>
      </c>
      <c r="T2487" s="3">
        <f>IF(A2487&lt;$K$3,$K$2,tarifest3grenz(A2487-$K$3,$A$3,Param!$B$10,Param!$C$10,Param!$D$10,Param!$E$10,Param!$B$11,Param!$C$11,Param!$D$11,Param!$E$11))*100</f>
        <v>42</v>
      </c>
      <c r="U2487" s="3">
        <f>MAX(K2487-tarifest3($K$3,$A$3,Param!$B$10,Param!$C$10,Param!$D$10,Param!$E$10,Param!$B$11,Param!$C$11,Param!$D$11,Param!$E$11),0)</f>
        <v>93813</v>
      </c>
      <c r="V2487" s="3">
        <f t="shared" si="931"/>
        <v>37.873637464675006</v>
      </c>
      <c r="W2487" s="3">
        <f t="shared" si="932"/>
        <v>42</v>
      </c>
      <c r="X2487" s="3">
        <f>soli3grenz(K2487,$A$3,Param!$J$9,Param!$J$10,Param!$J$11)*100</f>
        <v>5.5</v>
      </c>
      <c r="Y2487" s="13">
        <f t="shared" si="919"/>
        <v>93813</v>
      </c>
      <c r="Z2487" s="3">
        <f t="shared" si="933"/>
        <v>37.873637464675006</v>
      </c>
      <c r="AA2487" s="13">
        <f t="shared" si="920"/>
        <v>42</v>
      </c>
      <c r="AB2487" s="13">
        <f t="shared" si="921"/>
        <v>-6092.3300000000017</v>
      </c>
      <c r="AC2487" s="13">
        <f t="shared" si="922"/>
        <v>-2.4595599515543043</v>
      </c>
      <c r="AD2487" s="13">
        <f t="shared" si="923"/>
        <v>-2.3099999999999952</v>
      </c>
      <c r="AE2487" s="3">
        <f t="shared" si="924"/>
        <v>0</v>
      </c>
      <c r="AF2487" s="13">
        <f t="shared" si="937"/>
        <v>6092.3300000000017</v>
      </c>
      <c r="AG2487" s="13">
        <f t="shared" si="934"/>
        <v>2.4595599515543043</v>
      </c>
      <c r="AH2487" s="13">
        <f t="shared" si="938"/>
        <v>2.4595599515543043</v>
      </c>
    </row>
    <row r="2488" spans="1:34" x14ac:dyDescent="0.2">
      <c r="A2488" s="8">
        <f t="shared" si="935"/>
        <v>247800</v>
      </c>
      <c r="B2488" s="9">
        <f t="shared" ref="B2488:B2551" si="939">+A2488/1000</f>
        <v>247.8</v>
      </c>
      <c r="C2488" s="13">
        <f>tarifest3(A2488,$A$3,Param!$B$5,Param!$C$5,Param!$D$5,Param!$E$5,Param!$B$6,Param!$C$6,Param!$D$6,Param!$E$6)</f>
        <v>94739</v>
      </c>
      <c r="D2488" s="3">
        <f t="shared" si="925"/>
        <v>38.232041969330105</v>
      </c>
      <c r="E2488" s="3">
        <f>tarifest3grenz(A2488,$A$3,Param!$B$5,Param!$C$5,Param!$D$5,Param!$E$5,Param!$B$6,Param!$C$6,Param!$D$6,Param!$E$6)*100</f>
        <v>42</v>
      </c>
      <c r="F2488" s="13">
        <f>soli3(C2488,$A$3,Param!$J$4,Param!$J$5,Param!$J$6)</f>
        <v>5210.6400000000003</v>
      </c>
      <c r="G2488" s="3">
        <f>soli3grenz(C2488,$A$3,Param!$J$4,Param!$J$5,Param!$J$6)*100</f>
        <v>5.5</v>
      </c>
      <c r="H2488" s="13">
        <f t="shared" si="916"/>
        <v>99949.64</v>
      </c>
      <c r="I2488" s="3">
        <f t="shared" si="915"/>
        <v>40.334802259887006</v>
      </c>
      <c r="J2488" s="13">
        <f t="shared" si="917"/>
        <v>44.309999999999995</v>
      </c>
      <c r="K2488" s="13">
        <f>tarifest3(A2488,$A$3,Param!$B$10,Param!$C$10,Param!$D$10,Param!$E$10,Param!$B$11,Param!$C$11,Param!$D$11,Param!$E$11)</f>
        <v>99085</v>
      </c>
      <c r="L2488" s="3">
        <f t="shared" si="926"/>
        <v>39.985875706214692</v>
      </c>
      <c r="M2488" s="3">
        <f>tarifest3grenz(A2488,$A$3,Param!$B$10,Param!$C$10,Param!$D$10,Param!$E$10,Param!$B$11,Param!$C$11,Param!$D$11,Param!$E$11)*100</f>
        <v>42</v>
      </c>
      <c r="N2488" s="3">
        <f t="shared" si="927"/>
        <v>84685</v>
      </c>
      <c r="O2488" s="3">
        <f t="shared" si="928"/>
        <v>34.174737691686843</v>
      </c>
      <c r="P2488" s="13">
        <f t="shared" si="918"/>
        <v>173460</v>
      </c>
      <c r="Q2488" s="13">
        <f t="shared" si="929"/>
        <v>0</v>
      </c>
      <c r="R2488" s="13">
        <f>tarifest3(A2488-$K$3,$A$3,Param!$B$10,Param!$C$10,Param!$D$10,Param!$E$10,Param!$B$11,Param!$C$11,Param!$D$11,Param!$E$11)</f>
        <v>90445</v>
      </c>
      <c r="S2488" s="3">
        <f t="shared" si="930"/>
        <v>36.499192897497984</v>
      </c>
      <c r="T2488" s="3">
        <f>IF(A2488&lt;$K$3,$K$2,tarifest3grenz(A2488-$K$3,$A$3,Param!$B$10,Param!$C$10,Param!$D$10,Param!$E$10,Param!$B$11,Param!$C$11,Param!$D$11,Param!$E$11))*100</f>
        <v>42</v>
      </c>
      <c r="U2488" s="3">
        <f>MAX(K2488-tarifest3($K$3,$A$3,Param!$B$10,Param!$C$10,Param!$D$10,Param!$E$10,Param!$B$11,Param!$C$11,Param!$D$11,Param!$E$11),0)</f>
        <v>93855</v>
      </c>
      <c r="V2488" s="3">
        <f t="shared" si="931"/>
        <v>37.875302663438255</v>
      </c>
      <c r="W2488" s="3">
        <f t="shared" si="932"/>
        <v>42</v>
      </c>
      <c r="X2488" s="3">
        <f>soli3grenz(K2488,$A$3,Param!$J$9,Param!$J$10,Param!$J$11)*100</f>
        <v>5.5</v>
      </c>
      <c r="Y2488" s="13">
        <f t="shared" si="919"/>
        <v>93855</v>
      </c>
      <c r="Z2488" s="3">
        <f t="shared" si="933"/>
        <v>37.875302663438255</v>
      </c>
      <c r="AA2488" s="13">
        <f t="shared" si="920"/>
        <v>42</v>
      </c>
      <c r="AB2488" s="13">
        <f t="shared" si="921"/>
        <v>-6094.6399999999994</v>
      </c>
      <c r="AC2488" s="13">
        <f t="shared" si="922"/>
        <v>-2.4594995964487509</v>
      </c>
      <c r="AD2488" s="13">
        <f t="shared" si="923"/>
        <v>-2.3099999999999952</v>
      </c>
      <c r="AE2488" s="3">
        <f t="shared" si="924"/>
        <v>0</v>
      </c>
      <c r="AF2488" s="13">
        <f t="shared" si="937"/>
        <v>6094.6399999999994</v>
      </c>
      <c r="AG2488" s="13">
        <f t="shared" si="934"/>
        <v>2.4594995964487509</v>
      </c>
      <c r="AH2488" s="13">
        <f t="shared" si="938"/>
        <v>2.4594995964487509</v>
      </c>
    </row>
    <row r="2489" spans="1:34" x14ac:dyDescent="0.2">
      <c r="A2489" s="8">
        <f t="shared" si="935"/>
        <v>247900</v>
      </c>
      <c r="B2489" s="9">
        <f t="shared" si="939"/>
        <v>247.9</v>
      </c>
      <c r="C2489" s="13">
        <f>tarifest3(A2489,$A$3,Param!$B$5,Param!$C$5,Param!$D$5,Param!$E$5,Param!$B$6,Param!$C$6,Param!$D$6,Param!$E$6)</f>
        <v>94781</v>
      </c>
      <c r="D2489" s="3">
        <f t="shared" si="925"/>
        <v>38.233561920129084</v>
      </c>
      <c r="E2489" s="3">
        <f>tarifest3grenz(A2489,$A$3,Param!$B$5,Param!$C$5,Param!$D$5,Param!$E$5,Param!$B$6,Param!$C$6,Param!$D$6,Param!$E$6)*100</f>
        <v>42</v>
      </c>
      <c r="F2489" s="13">
        <f>soli3(C2489,$A$3,Param!$J$4,Param!$J$5,Param!$J$6)</f>
        <v>5212.95</v>
      </c>
      <c r="G2489" s="3">
        <f>soli3grenz(C2489,$A$3,Param!$J$4,Param!$J$5,Param!$J$6)*100</f>
        <v>5.5</v>
      </c>
      <c r="H2489" s="13">
        <f t="shared" si="916"/>
        <v>99993.95</v>
      </c>
      <c r="I2489" s="3">
        <f t="shared" si="915"/>
        <v>40.33640580879387</v>
      </c>
      <c r="J2489" s="13">
        <f t="shared" si="917"/>
        <v>44.309999999999995</v>
      </c>
      <c r="K2489" s="13">
        <f>tarifest3(A2489,$A$3,Param!$B$10,Param!$C$10,Param!$D$10,Param!$E$10,Param!$B$11,Param!$C$11,Param!$D$11,Param!$E$11)</f>
        <v>99127</v>
      </c>
      <c r="L2489" s="3">
        <f t="shared" si="926"/>
        <v>39.986688180718033</v>
      </c>
      <c r="M2489" s="3">
        <f>tarifest3grenz(A2489,$A$3,Param!$B$10,Param!$C$10,Param!$D$10,Param!$E$10,Param!$B$11,Param!$C$11,Param!$D$11,Param!$E$11)*100</f>
        <v>42</v>
      </c>
      <c r="N2489" s="3">
        <f t="shared" si="927"/>
        <v>84727</v>
      </c>
      <c r="O2489" s="3">
        <f t="shared" si="928"/>
        <v>34.177894312222676</v>
      </c>
      <c r="P2489" s="13">
        <f t="shared" si="918"/>
        <v>173530</v>
      </c>
      <c r="Q2489" s="13">
        <f t="shared" si="929"/>
        <v>0</v>
      </c>
      <c r="R2489" s="13">
        <f>tarifest3(A2489-$K$3,$A$3,Param!$B$10,Param!$C$10,Param!$D$10,Param!$E$10,Param!$B$11,Param!$C$11,Param!$D$11,Param!$E$11)</f>
        <v>90487</v>
      </c>
      <c r="S2489" s="3">
        <f t="shared" si="930"/>
        <v>36.501411859620816</v>
      </c>
      <c r="T2489" s="3">
        <f>IF(A2489&lt;$K$3,$K$2,tarifest3grenz(A2489-$K$3,$A$3,Param!$B$10,Param!$C$10,Param!$D$10,Param!$E$10,Param!$B$11,Param!$C$11,Param!$D$11,Param!$E$11))*100</f>
        <v>42</v>
      </c>
      <c r="U2489" s="3">
        <f>MAX(K2489-tarifest3($K$3,$A$3,Param!$B$10,Param!$C$10,Param!$D$10,Param!$E$10,Param!$B$11,Param!$C$11,Param!$D$11,Param!$E$11),0)</f>
        <v>93897</v>
      </c>
      <c r="V2489" s="3">
        <f t="shared" si="931"/>
        <v>37.876966518757563</v>
      </c>
      <c r="W2489" s="3">
        <f t="shared" si="932"/>
        <v>42</v>
      </c>
      <c r="X2489" s="3">
        <f>soli3grenz(K2489,$A$3,Param!$J$9,Param!$J$10,Param!$J$11)*100</f>
        <v>5.5</v>
      </c>
      <c r="Y2489" s="13">
        <f t="shared" si="919"/>
        <v>93897</v>
      </c>
      <c r="Z2489" s="3">
        <f t="shared" si="933"/>
        <v>37.876966518757563</v>
      </c>
      <c r="AA2489" s="13">
        <f t="shared" si="920"/>
        <v>42</v>
      </c>
      <c r="AB2489" s="13">
        <f t="shared" si="921"/>
        <v>-6096.9499999999971</v>
      </c>
      <c r="AC2489" s="13">
        <f t="shared" si="922"/>
        <v>-2.4594392900363076</v>
      </c>
      <c r="AD2489" s="13">
        <f t="shared" si="923"/>
        <v>-2.3099999999999952</v>
      </c>
      <c r="AE2489" s="3">
        <f t="shared" si="924"/>
        <v>0</v>
      </c>
      <c r="AF2489" s="13">
        <f t="shared" si="937"/>
        <v>6096.9499999999971</v>
      </c>
      <c r="AG2489" s="13">
        <f t="shared" si="934"/>
        <v>2.4594392900363076</v>
      </c>
      <c r="AH2489" s="13">
        <f t="shared" si="938"/>
        <v>2.4594392900363076</v>
      </c>
    </row>
    <row r="2490" spans="1:34" x14ac:dyDescent="0.2">
      <c r="A2490" s="8">
        <f t="shared" si="935"/>
        <v>248000</v>
      </c>
      <c r="B2490" s="9">
        <f t="shared" si="939"/>
        <v>248</v>
      </c>
      <c r="C2490" s="13">
        <f>tarifest3(A2490,$A$3,Param!$B$5,Param!$C$5,Param!$D$5,Param!$E$5,Param!$B$6,Param!$C$6,Param!$D$6,Param!$E$6)</f>
        <v>94823</v>
      </c>
      <c r="D2490" s="3">
        <f t="shared" si="925"/>
        <v>38.23508064516129</v>
      </c>
      <c r="E2490" s="3">
        <f>tarifest3grenz(A2490,$A$3,Param!$B$5,Param!$C$5,Param!$D$5,Param!$E$5,Param!$B$6,Param!$C$6,Param!$D$6,Param!$E$6)*100</f>
        <v>42</v>
      </c>
      <c r="F2490" s="13">
        <f>soli3(C2490,$A$3,Param!$J$4,Param!$J$5,Param!$J$6)</f>
        <v>5215.26</v>
      </c>
      <c r="G2490" s="3">
        <f>soli3grenz(C2490,$A$3,Param!$J$4,Param!$J$5,Param!$J$6)*100</f>
        <v>5.5</v>
      </c>
      <c r="H2490" s="13">
        <f t="shared" si="916"/>
        <v>100038.26</v>
      </c>
      <c r="I2490" s="3">
        <f t="shared" si="915"/>
        <v>40.338008064516131</v>
      </c>
      <c r="J2490" s="13">
        <f t="shared" si="917"/>
        <v>44.309999999999995</v>
      </c>
      <c r="K2490" s="13">
        <f>tarifest3(A2490,$A$3,Param!$B$10,Param!$C$10,Param!$D$10,Param!$E$10,Param!$B$11,Param!$C$11,Param!$D$11,Param!$E$11)</f>
        <v>99169</v>
      </c>
      <c r="L2490" s="3">
        <f t="shared" si="926"/>
        <v>39.987499999999997</v>
      </c>
      <c r="M2490" s="3">
        <f>tarifest3grenz(A2490,$A$3,Param!$B$10,Param!$C$10,Param!$D$10,Param!$E$10,Param!$B$11,Param!$C$11,Param!$D$11,Param!$E$11)*100</f>
        <v>42</v>
      </c>
      <c r="N2490" s="3">
        <f t="shared" si="927"/>
        <v>84769</v>
      </c>
      <c r="O2490" s="3">
        <f t="shared" si="928"/>
        <v>34.181048387096773</v>
      </c>
      <c r="P2490" s="13">
        <f t="shared" si="918"/>
        <v>173600</v>
      </c>
      <c r="Q2490" s="13">
        <f t="shared" si="929"/>
        <v>0</v>
      </c>
      <c r="R2490" s="13">
        <f>tarifest3(A2490-$K$3,$A$3,Param!$B$10,Param!$C$10,Param!$D$10,Param!$E$10,Param!$B$11,Param!$C$11,Param!$D$11,Param!$E$11)</f>
        <v>90529</v>
      </c>
      <c r="S2490" s="3">
        <f t="shared" si="930"/>
        <v>36.503629032258068</v>
      </c>
      <c r="T2490" s="3">
        <f>IF(A2490&lt;$K$3,$K$2,tarifest3grenz(A2490-$K$3,$A$3,Param!$B$10,Param!$C$10,Param!$D$10,Param!$E$10,Param!$B$11,Param!$C$11,Param!$D$11,Param!$E$11))*100</f>
        <v>42</v>
      </c>
      <c r="U2490" s="3">
        <f>MAX(K2490-tarifest3($K$3,$A$3,Param!$B$10,Param!$C$10,Param!$D$10,Param!$E$10,Param!$B$11,Param!$C$11,Param!$D$11,Param!$E$11),0)</f>
        <v>93939</v>
      </c>
      <c r="V2490" s="3">
        <f t="shared" si="931"/>
        <v>37.878629032258068</v>
      </c>
      <c r="W2490" s="3">
        <f t="shared" si="932"/>
        <v>42</v>
      </c>
      <c r="X2490" s="3">
        <f>soli3grenz(K2490,$A$3,Param!$J$9,Param!$J$10,Param!$J$11)*100</f>
        <v>5.5</v>
      </c>
      <c r="Y2490" s="13">
        <f t="shared" si="919"/>
        <v>93939</v>
      </c>
      <c r="Z2490" s="3">
        <f t="shared" si="933"/>
        <v>37.878629032258068</v>
      </c>
      <c r="AA2490" s="13">
        <f t="shared" si="920"/>
        <v>42</v>
      </c>
      <c r="AB2490" s="13">
        <f t="shared" si="921"/>
        <v>-6099.2599999999948</v>
      </c>
      <c r="AC2490" s="13">
        <f t="shared" si="922"/>
        <v>-2.4593790322580631</v>
      </c>
      <c r="AD2490" s="13">
        <f t="shared" si="923"/>
        <v>-2.3099999999999952</v>
      </c>
      <c r="AE2490" s="3">
        <f t="shared" si="924"/>
        <v>0</v>
      </c>
      <c r="AF2490" s="13">
        <f t="shared" si="937"/>
        <v>6099.2599999999948</v>
      </c>
      <c r="AG2490" s="13">
        <f t="shared" si="934"/>
        <v>2.4593790322580631</v>
      </c>
      <c r="AH2490" s="13">
        <f t="shared" si="938"/>
        <v>2.4593790322580631</v>
      </c>
    </row>
    <row r="2491" spans="1:34" x14ac:dyDescent="0.2">
      <c r="A2491" s="8">
        <f t="shared" si="935"/>
        <v>248100</v>
      </c>
      <c r="B2491" s="9">
        <f t="shared" si="939"/>
        <v>248.1</v>
      </c>
      <c r="C2491" s="13">
        <f>tarifest3(A2491,$A$3,Param!$B$5,Param!$C$5,Param!$D$5,Param!$E$5,Param!$B$6,Param!$C$6,Param!$D$6,Param!$E$6)</f>
        <v>94865</v>
      </c>
      <c r="D2491" s="3">
        <f t="shared" si="925"/>
        <v>38.236598145908907</v>
      </c>
      <c r="E2491" s="3">
        <f>tarifest3grenz(A2491,$A$3,Param!$B$5,Param!$C$5,Param!$D$5,Param!$E$5,Param!$B$6,Param!$C$6,Param!$D$6,Param!$E$6)*100</f>
        <v>42</v>
      </c>
      <c r="F2491" s="13">
        <f>soli3(C2491,$A$3,Param!$J$4,Param!$J$5,Param!$J$6)</f>
        <v>5217.57</v>
      </c>
      <c r="G2491" s="3">
        <f>soli3grenz(C2491,$A$3,Param!$J$4,Param!$J$5,Param!$J$6)*100</f>
        <v>5.5</v>
      </c>
      <c r="H2491" s="13">
        <f t="shared" si="916"/>
        <v>100082.57</v>
      </c>
      <c r="I2491" s="3">
        <f t="shared" si="915"/>
        <v>40.339609028617495</v>
      </c>
      <c r="J2491" s="13">
        <f t="shared" si="917"/>
        <v>44.309999999999995</v>
      </c>
      <c r="K2491" s="13">
        <f>tarifest3(A2491,$A$3,Param!$B$10,Param!$C$10,Param!$D$10,Param!$E$10,Param!$B$11,Param!$C$11,Param!$D$11,Param!$E$11)</f>
        <v>99211</v>
      </c>
      <c r="L2491" s="3">
        <f t="shared" si="926"/>
        <v>39.988311164852881</v>
      </c>
      <c r="M2491" s="3">
        <f>tarifest3grenz(A2491,$A$3,Param!$B$10,Param!$C$10,Param!$D$10,Param!$E$10,Param!$B$11,Param!$C$11,Param!$D$11,Param!$E$11)*100</f>
        <v>42</v>
      </c>
      <c r="N2491" s="3">
        <f t="shared" si="927"/>
        <v>84811</v>
      </c>
      <c r="O2491" s="3">
        <f t="shared" si="928"/>
        <v>34.184199919387339</v>
      </c>
      <c r="P2491" s="13">
        <f t="shared" si="918"/>
        <v>173670</v>
      </c>
      <c r="Q2491" s="13">
        <f t="shared" si="929"/>
        <v>0</v>
      </c>
      <c r="R2491" s="13">
        <f>tarifest3(A2491-$K$3,$A$3,Param!$B$10,Param!$C$10,Param!$D$10,Param!$E$10,Param!$B$11,Param!$C$11,Param!$D$11,Param!$E$11)</f>
        <v>90571</v>
      </c>
      <c r="S2491" s="3">
        <f t="shared" si="930"/>
        <v>36.505844417573556</v>
      </c>
      <c r="T2491" s="3">
        <f>IF(A2491&lt;$K$3,$K$2,tarifest3grenz(A2491-$K$3,$A$3,Param!$B$10,Param!$C$10,Param!$D$10,Param!$E$10,Param!$B$11,Param!$C$11,Param!$D$11,Param!$E$11))*100</f>
        <v>42</v>
      </c>
      <c r="U2491" s="3">
        <f>MAX(K2491-tarifest3($K$3,$A$3,Param!$B$10,Param!$C$10,Param!$D$10,Param!$E$10,Param!$B$11,Param!$C$11,Param!$D$11,Param!$E$11),0)</f>
        <v>93981</v>
      </c>
      <c r="V2491" s="3">
        <f t="shared" si="931"/>
        <v>37.880290205562275</v>
      </c>
      <c r="W2491" s="3">
        <f t="shared" si="932"/>
        <v>42</v>
      </c>
      <c r="X2491" s="3">
        <f>soli3grenz(K2491,$A$3,Param!$J$9,Param!$J$10,Param!$J$11)*100</f>
        <v>5.5</v>
      </c>
      <c r="Y2491" s="13">
        <f t="shared" si="919"/>
        <v>93981</v>
      </c>
      <c r="Z2491" s="3">
        <f t="shared" si="933"/>
        <v>37.880290205562275</v>
      </c>
      <c r="AA2491" s="13">
        <f t="shared" si="920"/>
        <v>42</v>
      </c>
      <c r="AB2491" s="13">
        <f t="shared" si="921"/>
        <v>-6101.570000000007</v>
      </c>
      <c r="AC2491" s="13">
        <f t="shared" si="922"/>
        <v>-2.4593188230552201</v>
      </c>
      <c r="AD2491" s="13">
        <f t="shared" si="923"/>
        <v>-2.3099999999999952</v>
      </c>
      <c r="AE2491" s="3">
        <f t="shared" si="924"/>
        <v>0</v>
      </c>
      <c r="AF2491" s="13">
        <f t="shared" si="937"/>
        <v>6101.570000000007</v>
      </c>
      <c r="AG2491" s="13">
        <f t="shared" si="934"/>
        <v>2.4593188230552201</v>
      </c>
      <c r="AH2491" s="13">
        <f t="shared" si="938"/>
        <v>2.4593188230552201</v>
      </c>
    </row>
    <row r="2492" spans="1:34" x14ac:dyDescent="0.2">
      <c r="A2492" s="8">
        <f t="shared" si="935"/>
        <v>248200</v>
      </c>
      <c r="B2492" s="9">
        <f t="shared" si="939"/>
        <v>248.2</v>
      </c>
      <c r="C2492" s="13">
        <f>tarifest3(A2492,$A$3,Param!$B$5,Param!$C$5,Param!$D$5,Param!$E$5,Param!$B$6,Param!$C$6,Param!$D$6,Param!$E$6)</f>
        <v>94907</v>
      </c>
      <c r="D2492" s="3">
        <f t="shared" si="925"/>
        <v>38.238114423851734</v>
      </c>
      <c r="E2492" s="3">
        <f>tarifest3grenz(A2492,$A$3,Param!$B$5,Param!$C$5,Param!$D$5,Param!$E$5,Param!$B$6,Param!$C$6,Param!$D$6,Param!$E$6)*100</f>
        <v>42</v>
      </c>
      <c r="F2492" s="13">
        <f>soli3(C2492,$A$3,Param!$J$4,Param!$J$5,Param!$J$6)</f>
        <v>5219.88</v>
      </c>
      <c r="G2492" s="3">
        <f>soli3grenz(C2492,$A$3,Param!$J$4,Param!$J$5,Param!$J$6)*100</f>
        <v>5.5</v>
      </c>
      <c r="H2492" s="13">
        <f t="shared" si="916"/>
        <v>100126.88</v>
      </c>
      <c r="I2492" s="3">
        <f t="shared" si="915"/>
        <v>40.341208702659145</v>
      </c>
      <c r="J2492" s="13">
        <f t="shared" si="917"/>
        <v>44.309999999999995</v>
      </c>
      <c r="K2492" s="13">
        <f>tarifest3(A2492,$A$3,Param!$B$10,Param!$C$10,Param!$D$10,Param!$E$10,Param!$B$11,Param!$C$11,Param!$D$11,Param!$E$11)</f>
        <v>99253</v>
      </c>
      <c r="L2492" s="3">
        <f t="shared" si="926"/>
        <v>39.989121676067683</v>
      </c>
      <c r="M2492" s="3">
        <f>tarifest3grenz(A2492,$A$3,Param!$B$10,Param!$C$10,Param!$D$10,Param!$E$10,Param!$B$11,Param!$C$11,Param!$D$11,Param!$E$11)*100</f>
        <v>42</v>
      </c>
      <c r="N2492" s="3">
        <f t="shared" si="927"/>
        <v>84853</v>
      </c>
      <c r="O2492" s="3">
        <f t="shared" si="928"/>
        <v>34.187348912167607</v>
      </c>
      <c r="P2492" s="13">
        <f t="shared" si="918"/>
        <v>173740</v>
      </c>
      <c r="Q2492" s="13">
        <f t="shared" si="929"/>
        <v>0</v>
      </c>
      <c r="R2492" s="13">
        <f>tarifest3(A2492-$K$3,$A$3,Param!$B$10,Param!$C$10,Param!$D$10,Param!$E$10,Param!$B$11,Param!$C$11,Param!$D$11,Param!$E$11)</f>
        <v>90613</v>
      </c>
      <c r="S2492" s="3">
        <f t="shared" si="930"/>
        <v>36.508058017727642</v>
      </c>
      <c r="T2492" s="3">
        <f>IF(A2492&lt;$K$3,$K$2,tarifest3grenz(A2492-$K$3,$A$3,Param!$B$10,Param!$C$10,Param!$D$10,Param!$E$10,Param!$B$11,Param!$C$11,Param!$D$11,Param!$E$11))*100</f>
        <v>42</v>
      </c>
      <c r="U2492" s="3">
        <f>MAX(K2492-tarifest3($K$3,$A$3,Param!$B$10,Param!$C$10,Param!$D$10,Param!$E$10,Param!$B$11,Param!$C$11,Param!$D$11,Param!$E$11),0)</f>
        <v>94023</v>
      </c>
      <c r="V2492" s="3">
        <f t="shared" si="931"/>
        <v>37.881950040290093</v>
      </c>
      <c r="W2492" s="3">
        <f t="shared" si="932"/>
        <v>42</v>
      </c>
      <c r="X2492" s="3">
        <f>soli3grenz(K2492,$A$3,Param!$J$9,Param!$J$10,Param!$J$11)*100</f>
        <v>5.5</v>
      </c>
      <c r="Y2492" s="13">
        <f t="shared" si="919"/>
        <v>94023</v>
      </c>
      <c r="Z2492" s="3">
        <f t="shared" si="933"/>
        <v>37.881950040290093</v>
      </c>
      <c r="AA2492" s="13">
        <f t="shared" si="920"/>
        <v>42</v>
      </c>
      <c r="AB2492" s="13">
        <f t="shared" si="921"/>
        <v>-6103.8800000000047</v>
      </c>
      <c r="AC2492" s="13">
        <f t="shared" si="922"/>
        <v>-2.4592586623690522</v>
      </c>
      <c r="AD2492" s="13">
        <f t="shared" si="923"/>
        <v>-2.3099999999999952</v>
      </c>
      <c r="AE2492" s="3">
        <f t="shared" si="924"/>
        <v>0</v>
      </c>
      <c r="AF2492" s="13">
        <f t="shared" si="937"/>
        <v>6103.8800000000047</v>
      </c>
      <c r="AG2492" s="13">
        <f t="shared" si="934"/>
        <v>2.4592586623690522</v>
      </c>
      <c r="AH2492" s="13">
        <f t="shared" si="938"/>
        <v>2.4592586623690522</v>
      </c>
    </row>
    <row r="2493" spans="1:34" x14ac:dyDescent="0.2">
      <c r="A2493" s="8">
        <f t="shared" si="935"/>
        <v>248300</v>
      </c>
      <c r="B2493" s="9">
        <f t="shared" si="939"/>
        <v>248.3</v>
      </c>
      <c r="C2493" s="13">
        <f>tarifest3(A2493,$A$3,Param!$B$5,Param!$C$5,Param!$D$5,Param!$E$5,Param!$B$6,Param!$C$6,Param!$D$6,Param!$E$6)</f>
        <v>94949</v>
      </c>
      <c r="D2493" s="3">
        <f t="shared" si="925"/>
        <v>38.239629480467173</v>
      </c>
      <c r="E2493" s="3">
        <f>tarifest3grenz(A2493,$A$3,Param!$B$5,Param!$C$5,Param!$D$5,Param!$E$5,Param!$B$6,Param!$C$6,Param!$D$6,Param!$E$6)*100</f>
        <v>42</v>
      </c>
      <c r="F2493" s="13">
        <f>soli3(C2493,$A$3,Param!$J$4,Param!$J$5,Param!$J$6)</f>
        <v>5222.1899999999996</v>
      </c>
      <c r="G2493" s="3">
        <f>soli3grenz(C2493,$A$3,Param!$J$4,Param!$J$5,Param!$J$6)*100</f>
        <v>5.5</v>
      </c>
      <c r="H2493" s="13">
        <f t="shared" si="916"/>
        <v>100171.19</v>
      </c>
      <c r="I2493" s="3">
        <f t="shared" ref="I2493:I2556" si="940">IF($A2493=0,0,H2493/$A2493*100)</f>
        <v>40.342807088199763</v>
      </c>
      <c r="J2493" s="13">
        <f t="shared" si="917"/>
        <v>44.309999999999995</v>
      </c>
      <c r="K2493" s="13">
        <f>tarifest3(A2493,$A$3,Param!$B$10,Param!$C$10,Param!$D$10,Param!$E$10,Param!$B$11,Param!$C$11,Param!$D$11,Param!$E$11)</f>
        <v>99295</v>
      </c>
      <c r="L2493" s="3">
        <f t="shared" si="926"/>
        <v>39.989931534434156</v>
      </c>
      <c r="M2493" s="3">
        <f>tarifest3grenz(A2493,$A$3,Param!$B$10,Param!$C$10,Param!$D$10,Param!$E$10,Param!$B$11,Param!$C$11,Param!$D$11,Param!$E$11)*100</f>
        <v>42</v>
      </c>
      <c r="N2493" s="3">
        <f t="shared" si="927"/>
        <v>84895</v>
      </c>
      <c r="O2493" s="3">
        <f t="shared" si="928"/>
        <v>34.190495368505843</v>
      </c>
      <c r="P2493" s="13">
        <f t="shared" si="918"/>
        <v>173810</v>
      </c>
      <c r="Q2493" s="13">
        <f t="shared" si="929"/>
        <v>0</v>
      </c>
      <c r="R2493" s="13">
        <f>tarifest3(A2493-$K$3,$A$3,Param!$B$10,Param!$C$10,Param!$D$10,Param!$E$10,Param!$B$11,Param!$C$11,Param!$D$11,Param!$E$11)</f>
        <v>90655</v>
      </c>
      <c r="S2493" s="3">
        <f t="shared" si="930"/>
        <v>36.510269834877164</v>
      </c>
      <c r="T2493" s="3">
        <f>IF(A2493&lt;$K$3,$K$2,tarifest3grenz(A2493-$K$3,$A$3,Param!$B$10,Param!$C$10,Param!$D$10,Param!$E$10,Param!$B$11,Param!$C$11,Param!$D$11,Param!$E$11))*100</f>
        <v>42</v>
      </c>
      <c r="U2493" s="3">
        <f>MAX(K2493-tarifest3($K$3,$A$3,Param!$B$10,Param!$C$10,Param!$D$10,Param!$E$10,Param!$B$11,Param!$C$11,Param!$D$11,Param!$E$11),0)</f>
        <v>94065</v>
      </c>
      <c r="V2493" s="3">
        <f t="shared" si="931"/>
        <v>37.883608538058802</v>
      </c>
      <c r="W2493" s="3">
        <f t="shared" si="932"/>
        <v>42</v>
      </c>
      <c r="X2493" s="3">
        <f>soli3grenz(K2493,$A$3,Param!$J$9,Param!$J$10,Param!$J$11)*100</f>
        <v>5.5</v>
      </c>
      <c r="Y2493" s="13">
        <f t="shared" si="919"/>
        <v>94065</v>
      </c>
      <c r="Z2493" s="3">
        <f t="shared" si="933"/>
        <v>37.883608538058802</v>
      </c>
      <c r="AA2493" s="13">
        <f t="shared" si="920"/>
        <v>42</v>
      </c>
      <c r="AB2493" s="13">
        <f t="shared" si="921"/>
        <v>-6106.1900000000023</v>
      </c>
      <c r="AC2493" s="13">
        <f t="shared" si="922"/>
        <v>-2.459198550140961</v>
      </c>
      <c r="AD2493" s="13">
        <f t="shared" si="923"/>
        <v>-2.3099999999999952</v>
      </c>
      <c r="AE2493" s="3">
        <f t="shared" si="924"/>
        <v>0</v>
      </c>
      <c r="AF2493" s="13">
        <f t="shared" si="937"/>
        <v>6106.1900000000023</v>
      </c>
      <c r="AG2493" s="13">
        <f t="shared" si="934"/>
        <v>2.459198550140961</v>
      </c>
      <c r="AH2493" s="13">
        <f t="shared" si="938"/>
        <v>2.459198550140961</v>
      </c>
    </row>
    <row r="2494" spans="1:34" x14ac:dyDescent="0.2">
      <c r="A2494" s="8">
        <f t="shared" si="935"/>
        <v>248400</v>
      </c>
      <c r="B2494" s="9">
        <f t="shared" si="939"/>
        <v>248.4</v>
      </c>
      <c r="C2494" s="13">
        <f>tarifest3(A2494,$A$3,Param!$B$5,Param!$C$5,Param!$D$5,Param!$E$5,Param!$B$6,Param!$C$6,Param!$D$6,Param!$E$6)</f>
        <v>94991</v>
      </c>
      <c r="D2494" s="3">
        <f t="shared" si="925"/>
        <v>38.241143317230275</v>
      </c>
      <c r="E2494" s="3">
        <f>tarifest3grenz(A2494,$A$3,Param!$B$5,Param!$C$5,Param!$D$5,Param!$E$5,Param!$B$6,Param!$C$6,Param!$D$6,Param!$E$6)*100</f>
        <v>42</v>
      </c>
      <c r="F2494" s="13">
        <f>soli3(C2494,$A$3,Param!$J$4,Param!$J$5,Param!$J$6)</f>
        <v>5224.5</v>
      </c>
      <c r="G2494" s="3">
        <f>soli3grenz(C2494,$A$3,Param!$J$4,Param!$J$5,Param!$J$6)*100</f>
        <v>5.5</v>
      </c>
      <c r="H2494" s="13">
        <f t="shared" si="916"/>
        <v>100215.5</v>
      </c>
      <c r="I2494" s="3">
        <f t="shared" si="940"/>
        <v>40.344404186795494</v>
      </c>
      <c r="J2494" s="13">
        <f t="shared" si="917"/>
        <v>44.309999999999995</v>
      </c>
      <c r="K2494" s="13">
        <f>tarifest3(A2494,$A$3,Param!$B$10,Param!$C$10,Param!$D$10,Param!$E$10,Param!$B$11,Param!$C$11,Param!$D$11,Param!$E$11)</f>
        <v>99337</v>
      </c>
      <c r="L2494" s="3">
        <f t="shared" si="926"/>
        <v>39.99074074074074</v>
      </c>
      <c r="M2494" s="3">
        <f>tarifest3grenz(A2494,$A$3,Param!$B$10,Param!$C$10,Param!$D$10,Param!$E$10,Param!$B$11,Param!$C$11,Param!$D$11,Param!$E$11)*100</f>
        <v>42</v>
      </c>
      <c r="N2494" s="3">
        <f t="shared" si="927"/>
        <v>84937</v>
      </c>
      <c r="O2494" s="3">
        <f t="shared" si="928"/>
        <v>34.193639291465381</v>
      </c>
      <c r="P2494" s="13">
        <f t="shared" si="918"/>
        <v>173880</v>
      </c>
      <c r="Q2494" s="13">
        <f t="shared" si="929"/>
        <v>0</v>
      </c>
      <c r="R2494" s="13">
        <f>tarifest3(A2494-$K$3,$A$3,Param!$B$10,Param!$C$10,Param!$D$10,Param!$E$10,Param!$B$11,Param!$C$11,Param!$D$11,Param!$E$11)</f>
        <v>90697</v>
      </c>
      <c r="S2494" s="3">
        <f t="shared" si="930"/>
        <v>36.512479871175522</v>
      </c>
      <c r="T2494" s="3">
        <f>IF(A2494&lt;$K$3,$K$2,tarifest3grenz(A2494-$K$3,$A$3,Param!$B$10,Param!$C$10,Param!$D$10,Param!$E$10,Param!$B$11,Param!$C$11,Param!$D$11,Param!$E$11))*100</f>
        <v>42</v>
      </c>
      <c r="U2494" s="3">
        <f>MAX(K2494-tarifest3($K$3,$A$3,Param!$B$10,Param!$C$10,Param!$D$10,Param!$E$10,Param!$B$11,Param!$C$11,Param!$D$11,Param!$E$11),0)</f>
        <v>94107</v>
      </c>
      <c r="V2494" s="3">
        <f t="shared" si="931"/>
        <v>37.885265700483089</v>
      </c>
      <c r="W2494" s="3">
        <f t="shared" si="932"/>
        <v>42</v>
      </c>
      <c r="X2494" s="3">
        <f>soli3grenz(K2494,$A$3,Param!$J$9,Param!$J$10,Param!$J$11)*100</f>
        <v>5.5</v>
      </c>
      <c r="Y2494" s="13">
        <f t="shared" si="919"/>
        <v>94107</v>
      </c>
      <c r="Z2494" s="3">
        <f t="shared" si="933"/>
        <v>37.885265700483089</v>
      </c>
      <c r="AA2494" s="13">
        <f t="shared" si="920"/>
        <v>42</v>
      </c>
      <c r="AB2494" s="13">
        <f t="shared" si="921"/>
        <v>-6108.5</v>
      </c>
      <c r="AC2494" s="13">
        <f t="shared" si="922"/>
        <v>-2.4591384863124048</v>
      </c>
      <c r="AD2494" s="13">
        <f t="shared" si="923"/>
        <v>-2.3099999999999952</v>
      </c>
      <c r="AE2494" s="3">
        <f t="shared" si="924"/>
        <v>0</v>
      </c>
      <c r="AF2494" s="13">
        <f t="shared" si="937"/>
        <v>6108.5</v>
      </c>
      <c r="AG2494" s="13">
        <f t="shared" si="934"/>
        <v>2.4591384863124048</v>
      </c>
      <c r="AH2494" s="13">
        <f t="shared" si="938"/>
        <v>2.4591384863124048</v>
      </c>
    </row>
    <row r="2495" spans="1:34" x14ac:dyDescent="0.2">
      <c r="A2495" s="8">
        <f t="shared" si="935"/>
        <v>248500</v>
      </c>
      <c r="B2495" s="9">
        <f t="shared" si="939"/>
        <v>248.5</v>
      </c>
      <c r="C2495" s="13">
        <f>tarifest3(A2495,$A$3,Param!$B$5,Param!$C$5,Param!$D$5,Param!$E$5,Param!$B$6,Param!$C$6,Param!$D$6,Param!$E$6)</f>
        <v>95033</v>
      </c>
      <c r="D2495" s="3">
        <f t="shared" si="925"/>
        <v>38.242655935613683</v>
      </c>
      <c r="E2495" s="3">
        <f>tarifest3grenz(A2495,$A$3,Param!$B$5,Param!$C$5,Param!$D$5,Param!$E$5,Param!$B$6,Param!$C$6,Param!$D$6,Param!$E$6)*100</f>
        <v>42</v>
      </c>
      <c r="F2495" s="13">
        <f>soli3(C2495,$A$3,Param!$J$4,Param!$J$5,Param!$J$6)</f>
        <v>5226.8100000000004</v>
      </c>
      <c r="G2495" s="3">
        <f>soli3grenz(C2495,$A$3,Param!$J$4,Param!$J$5,Param!$J$6)*100</f>
        <v>5.5</v>
      </c>
      <c r="H2495" s="13">
        <f t="shared" si="916"/>
        <v>100259.81</v>
      </c>
      <c r="I2495" s="3">
        <f t="shared" si="940"/>
        <v>40.345999999999997</v>
      </c>
      <c r="J2495" s="13">
        <f t="shared" si="917"/>
        <v>44.309999999999995</v>
      </c>
      <c r="K2495" s="13">
        <f>tarifest3(A2495,$A$3,Param!$B$10,Param!$C$10,Param!$D$10,Param!$E$10,Param!$B$11,Param!$C$11,Param!$D$11,Param!$E$11)</f>
        <v>99379</v>
      </c>
      <c r="L2495" s="3">
        <f t="shared" si="926"/>
        <v>39.991549295774647</v>
      </c>
      <c r="M2495" s="3">
        <f>tarifest3grenz(A2495,$A$3,Param!$B$10,Param!$C$10,Param!$D$10,Param!$E$10,Param!$B$11,Param!$C$11,Param!$D$11,Param!$E$11)*100</f>
        <v>42</v>
      </c>
      <c r="N2495" s="3">
        <f t="shared" si="927"/>
        <v>84979</v>
      </c>
      <c r="O2495" s="3">
        <f t="shared" si="928"/>
        <v>34.196780684104624</v>
      </c>
      <c r="P2495" s="13">
        <f t="shared" si="918"/>
        <v>173950</v>
      </c>
      <c r="Q2495" s="13">
        <f t="shared" si="929"/>
        <v>0</v>
      </c>
      <c r="R2495" s="13">
        <f>tarifest3(A2495-$K$3,$A$3,Param!$B$10,Param!$C$10,Param!$D$10,Param!$E$10,Param!$B$11,Param!$C$11,Param!$D$11,Param!$E$11)</f>
        <v>90739</v>
      </c>
      <c r="S2495" s="3">
        <f t="shared" si="930"/>
        <v>36.51468812877264</v>
      </c>
      <c r="T2495" s="3">
        <f>IF(A2495&lt;$K$3,$K$2,tarifest3grenz(A2495-$K$3,$A$3,Param!$B$10,Param!$C$10,Param!$D$10,Param!$E$10,Param!$B$11,Param!$C$11,Param!$D$11,Param!$E$11))*100</f>
        <v>42</v>
      </c>
      <c r="U2495" s="3">
        <f>MAX(K2495-tarifest3($K$3,$A$3,Param!$B$10,Param!$C$10,Param!$D$10,Param!$E$10,Param!$B$11,Param!$C$11,Param!$D$11,Param!$E$11),0)</f>
        <v>94149</v>
      </c>
      <c r="V2495" s="3">
        <f t="shared" si="931"/>
        <v>37.886921529175048</v>
      </c>
      <c r="W2495" s="3">
        <f t="shared" si="932"/>
        <v>42</v>
      </c>
      <c r="X2495" s="3">
        <f>soli3grenz(K2495,$A$3,Param!$J$9,Param!$J$10,Param!$J$11)*100</f>
        <v>5.5</v>
      </c>
      <c r="Y2495" s="13">
        <f t="shared" si="919"/>
        <v>94149</v>
      </c>
      <c r="Z2495" s="3">
        <f t="shared" si="933"/>
        <v>37.886921529175048</v>
      </c>
      <c r="AA2495" s="13">
        <f t="shared" si="920"/>
        <v>42</v>
      </c>
      <c r="AB2495" s="13">
        <f t="shared" si="921"/>
        <v>-6110.8099999999977</v>
      </c>
      <c r="AC2495" s="13">
        <f t="shared" si="922"/>
        <v>-2.4590784708249487</v>
      </c>
      <c r="AD2495" s="13">
        <f t="shared" si="923"/>
        <v>-2.3099999999999952</v>
      </c>
      <c r="AE2495" s="3">
        <f t="shared" si="924"/>
        <v>0</v>
      </c>
      <c r="AF2495" s="13">
        <f t="shared" si="937"/>
        <v>6110.8099999999977</v>
      </c>
      <c r="AG2495" s="13">
        <f t="shared" si="934"/>
        <v>2.4590784708249487</v>
      </c>
      <c r="AH2495" s="13">
        <f t="shared" si="938"/>
        <v>2.4590784708249487</v>
      </c>
    </row>
    <row r="2496" spans="1:34" x14ac:dyDescent="0.2">
      <c r="A2496" s="8">
        <f t="shared" si="935"/>
        <v>248600</v>
      </c>
      <c r="B2496" s="9">
        <f t="shared" si="939"/>
        <v>248.6</v>
      </c>
      <c r="C2496" s="13">
        <f>tarifest3(A2496,$A$3,Param!$B$5,Param!$C$5,Param!$D$5,Param!$E$5,Param!$B$6,Param!$C$6,Param!$D$6,Param!$E$6)</f>
        <v>95075</v>
      </c>
      <c r="D2496" s="3">
        <f t="shared" si="925"/>
        <v>38.244167337087696</v>
      </c>
      <c r="E2496" s="3">
        <f>tarifest3grenz(A2496,$A$3,Param!$B$5,Param!$C$5,Param!$D$5,Param!$E$5,Param!$B$6,Param!$C$6,Param!$D$6,Param!$E$6)*100</f>
        <v>42</v>
      </c>
      <c r="F2496" s="13">
        <f>soli3(C2496,$A$3,Param!$J$4,Param!$J$5,Param!$J$6)</f>
        <v>5229.12</v>
      </c>
      <c r="G2496" s="3">
        <f>soli3grenz(C2496,$A$3,Param!$J$4,Param!$J$5,Param!$J$6)*100</f>
        <v>5.5</v>
      </c>
      <c r="H2496" s="13">
        <f t="shared" si="916"/>
        <v>100304.12</v>
      </c>
      <c r="I2496" s="3">
        <f t="shared" si="940"/>
        <v>40.347594529364436</v>
      </c>
      <c r="J2496" s="13">
        <f t="shared" si="917"/>
        <v>44.309999999999995</v>
      </c>
      <c r="K2496" s="13">
        <f>tarifest3(A2496,$A$3,Param!$B$10,Param!$C$10,Param!$D$10,Param!$E$10,Param!$B$11,Param!$C$11,Param!$D$11,Param!$E$11)</f>
        <v>99421</v>
      </c>
      <c r="L2496" s="3">
        <f t="shared" si="926"/>
        <v>39.992357200321806</v>
      </c>
      <c r="M2496" s="3">
        <f>tarifest3grenz(A2496,$A$3,Param!$B$10,Param!$C$10,Param!$D$10,Param!$E$10,Param!$B$11,Param!$C$11,Param!$D$11,Param!$E$11)*100</f>
        <v>42</v>
      </c>
      <c r="N2496" s="3">
        <f t="shared" si="927"/>
        <v>85021</v>
      </c>
      <c r="O2496" s="3">
        <f t="shared" si="928"/>
        <v>34.199919549477073</v>
      </c>
      <c r="P2496" s="13">
        <f t="shared" si="918"/>
        <v>174020</v>
      </c>
      <c r="Q2496" s="13">
        <f t="shared" si="929"/>
        <v>0</v>
      </c>
      <c r="R2496" s="13">
        <f>tarifest3(A2496-$K$3,$A$3,Param!$B$10,Param!$C$10,Param!$D$10,Param!$E$10,Param!$B$11,Param!$C$11,Param!$D$11,Param!$E$11)</f>
        <v>90781</v>
      </c>
      <c r="S2496" s="3">
        <f t="shared" si="930"/>
        <v>36.516894609814962</v>
      </c>
      <c r="T2496" s="3">
        <f>IF(A2496&lt;$K$3,$K$2,tarifest3grenz(A2496-$K$3,$A$3,Param!$B$10,Param!$C$10,Param!$D$10,Param!$E$10,Param!$B$11,Param!$C$11,Param!$D$11,Param!$E$11))*100</f>
        <v>42</v>
      </c>
      <c r="U2496" s="3">
        <f>MAX(K2496-tarifest3($K$3,$A$3,Param!$B$10,Param!$C$10,Param!$D$10,Param!$E$10,Param!$B$11,Param!$C$11,Param!$D$11,Param!$E$11),0)</f>
        <v>94191</v>
      </c>
      <c r="V2496" s="3">
        <f t="shared" si="931"/>
        <v>37.888576025744172</v>
      </c>
      <c r="W2496" s="3">
        <f t="shared" si="932"/>
        <v>42</v>
      </c>
      <c r="X2496" s="3">
        <f>soli3grenz(K2496,$A$3,Param!$J$9,Param!$J$10,Param!$J$11)*100</f>
        <v>5.5</v>
      </c>
      <c r="Y2496" s="13">
        <f t="shared" si="919"/>
        <v>94191</v>
      </c>
      <c r="Z2496" s="3">
        <f t="shared" si="933"/>
        <v>37.888576025744172</v>
      </c>
      <c r="AA2496" s="13">
        <f t="shared" si="920"/>
        <v>42</v>
      </c>
      <c r="AB2496" s="13">
        <f t="shared" si="921"/>
        <v>-6113.1199999999953</v>
      </c>
      <c r="AC2496" s="13">
        <f t="shared" si="922"/>
        <v>-2.4590185036202641</v>
      </c>
      <c r="AD2496" s="13">
        <f t="shared" si="923"/>
        <v>-2.3099999999999952</v>
      </c>
      <c r="AE2496" s="3">
        <f t="shared" si="924"/>
        <v>0</v>
      </c>
      <c r="AF2496" s="13">
        <f t="shared" si="937"/>
        <v>6113.1199999999953</v>
      </c>
      <c r="AG2496" s="13">
        <f t="shared" si="934"/>
        <v>2.4590185036202641</v>
      </c>
      <c r="AH2496" s="13">
        <f t="shared" si="938"/>
        <v>2.4590185036202641</v>
      </c>
    </row>
    <row r="2497" spans="1:34" x14ac:dyDescent="0.2">
      <c r="A2497" s="8">
        <f t="shared" si="935"/>
        <v>248700</v>
      </c>
      <c r="B2497" s="9">
        <f t="shared" si="939"/>
        <v>248.7</v>
      </c>
      <c r="C2497" s="13">
        <f>tarifest3(A2497,$A$3,Param!$B$5,Param!$C$5,Param!$D$5,Param!$E$5,Param!$B$6,Param!$C$6,Param!$D$6,Param!$E$6)</f>
        <v>95117</v>
      </c>
      <c r="D2497" s="3">
        <f t="shared" si="925"/>
        <v>38.245677523120222</v>
      </c>
      <c r="E2497" s="3">
        <f>tarifest3grenz(A2497,$A$3,Param!$B$5,Param!$C$5,Param!$D$5,Param!$E$5,Param!$B$6,Param!$C$6,Param!$D$6,Param!$E$6)*100</f>
        <v>42</v>
      </c>
      <c r="F2497" s="13">
        <f>soli3(C2497,$A$3,Param!$J$4,Param!$J$5,Param!$J$6)</f>
        <v>5231.43</v>
      </c>
      <c r="G2497" s="3">
        <f>soli3grenz(C2497,$A$3,Param!$J$4,Param!$J$5,Param!$J$6)*100</f>
        <v>5.5</v>
      </c>
      <c r="H2497" s="13">
        <f t="shared" si="916"/>
        <v>100348.43</v>
      </c>
      <c r="I2497" s="3">
        <f t="shared" si="940"/>
        <v>40.349187776437475</v>
      </c>
      <c r="J2497" s="13">
        <f t="shared" si="917"/>
        <v>44.309999999999995</v>
      </c>
      <c r="K2497" s="13">
        <f>tarifest3(A2497,$A$3,Param!$B$10,Param!$C$10,Param!$D$10,Param!$E$10,Param!$B$11,Param!$C$11,Param!$D$11,Param!$E$11)</f>
        <v>99463</v>
      </c>
      <c r="L2497" s="3">
        <f t="shared" si="926"/>
        <v>39.99316445516687</v>
      </c>
      <c r="M2497" s="3">
        <f>tarifest3grenz(A2497,$A$3,Param!$B$10,Param!$C$10,Param!$D$10,Param!$E$10,Param!$B$11,Param!$C$11,Param!$D$11,Param!$E$11)*100</f>
        <v>42</v>
      </c>
      <c r="N2497" s="3">
        <f t="shared" si="927"/>
        <v>85063</v>
      </c>
      <c r="O2497" s="3">
        <f t="shared" si="928"/>
        <v>34.203055890631283</v>
      </c>
      <c r="P2497" s="13">
        <f t="shared" si="918"/>
        <v>174090</v>
      </c>
      <c r="Q2497" s="13">
        <f t="shared" si="929"/>
        <v>0</v>
      </c>
      <c r="R2497" s="13">
        <f>tarifest3(A2497-$K$3,$A$3,Param!$B$10,Param!$C$10,Param!$D$10,Param!$E$10,Param!$B$11,Param!$C$11,Param!$D$11,Param!$E$11)</f>
        <v>90823</v>
      </c>
      <c r="S2497" s="3">
        <f t="shared" si="930"/>
        <v>36.519099316445519</v>
      </c>
      <c r="T2497" s="3">
        <f>IF(A2497&lt;$K$3,$K$2,tarifest3grenz(A2497-$K$3,$A$3,Param!$B$10,Param!$C$10,Param!$D$10,Param!$E$10,Param!$B$11,Param!$C$11,Param!$D$11,Param!$E$11))*100</f>
        <v>42</v>
      </c>
      <c r="U2497" s="3">
        <f>MAX(K2497-tarifest3($K$3,$A$3,Param!$B$10,Param!$C$10,Param!$D$10,Param!$E$10,Param!$B$11,Param!$C$11,Param!$D$11,Param!$E$11),0)</f>
        <v>94233</v>
      </c>
      <c r="V2497" s="3">
        <f t="shared" si="931"/>
        <v>37.890229191797346</v>
      </c>
      <c r="W2497" s="3">
        <f t="shared" si="932"/>
        <v>42</v>
      </c>
      <c r="X2497" s="3">
        <f>soli3grenz(K2497,$A$3,Param!$J$9,Param!$J$10,Param!$J$11)*100</f>
        <v>5.5</v>
      </c>
      <c r="Y2497" s="13">
        <f t="shared" si="919"/>
        <v>94233</v>
      </c>
      <c r="Z2497" s="3">
        <f t="shared" si="933"/>
        <v>37.890229191797346</v>
      </c>
      <c r="AA2497" s="13">
        <f t="shared" si="920"/>
        <v>42</v>
      </c>
      <c r="AB2497" s="13">
        <f t="shared" si="921"/>
        <v>-6115.429999999993</v>
      </c>
      <c r="AC2497" s="13">
        <f t="shared" si="922"/>
        <v>-2.4589585846401292</v>
      </c>
      <c r="AD2497" s="13">
        <f t="shared" si="923"/>
        <v>-2.3099999999999952</v>
      </c>
      <c r="AE2497" s="3">
        <f t="shared" si="924"/>
        <v>0</v>
      </c>
      <c r="AF2497" s="13">
        <f t="shared" si="937"/>
        <v>6115.429999999993</v>
      </c>
      <c r="AG2497" s="13">
        <f t="shared" si="934"/>
        <v>2.4589585846401292</v>
      </c>
      <c r="AH2497" s="13">
        <f t="shared" si="938"/>
        <v>2.4589585846401292</v>
      </c>
    </row>
    <row r="2498" spans="1:34" x14ac:dyDescent="0.2">
      <c r="A2498" s="8">
        <f t="shared" si="935"/>
        <v>248800</v>
      </c>
      <c r="B2498" s="9">
        <f t="shared" si="939"/>
        <v>248.8</v>
      </c>
      <c r="C2498" s="13">
        <f>tarifest3(A2498,$A$3,Param!$B$5,Param!$C$5,Param!$D$5,Param!$E$5,Param!$B$6,Param!$C$6,Param!$D$6,Param!$E$6)</f>
        <v>95159</v>
      </c>
      <c r="D2498" s="3">
        <f t="shared" si="925"/>
        <v>38.247186495176848</v>
      </c>
      <c r="E2498" s="3">
        <f>tarifest3grenz(A2498,$A$3,Param!$B$5,Param!$C$5,Param!$D$5,Param!$E$5,Param!$B$6,Param!$C$6,Param!$D$6,Param!$E$6)*100</f>
        <v>42</v>
      </c>
      <c r="F2498" s="13">
        <f>soli3(C2498,$A$3,Param!$J$4,Param!$J$5,Param!$J$6)</f>
        <v>5233.74</v>
      </c>
      <c r="G2498" s="3">
        <f>soli3grenz(C2498,$A$3,Param!$J$4,Param!$J$5,Param!$J$6)*100</f>
        <v>5.5</v>
      </c>
      <c r="H2498" s="13">
        <f t="shared" si="916"/>
        <v>100392.74</v>
      </c>
      <c r="I2498" s="3">
        <f t="shared" si="940"/>
        <v>40.350779742765276</v>
      </c>
      <c r="J2498" s="13">
        <f t="shared" si="917"/>
        <v>44.309999999999995</v>
      </c>
      <c r="K2498" s="13">
        <f>tarifest3(A2498,$A$3,Param!$B$10,Param!$C$10,Param!$D$10,Param!$E$10,Param!$B$11,Param!$C$11,Param!$D$11,Param!$E$11)</f>
        <v>99505</v>
      </c>
      <c r="L2498" s="3">
        <f t="shared" si="926"/>
        <v>39.993971061093248</v>
      </c>
      <c r="M2498" s="3">
        <f>tarifest3grenz(A2498,$A$3,Param!$B$10,Param!$C$10,Param!$D$10,Param!$E$10,Param!$B$11,Param!$C$11,Param!$D$11,Param!$E$11)*100</f>
        <v>42</v>
      </c>
      <c r="N2498" s="3">
        <f t="shared" si="927"/>
        <v>85105</v>
      </c>
      <c r="O2498" s="3">
        <f t="shared" si="928"/>
        <v>34.206189710610936</v>
      </c>
      <c r="P2498" s="13">
        <f t="shared" si="918"/>
        <v>174160</v>
      </c>
      <c r="Q2498" s="13">
        <f t="shared" si="929"/>
        <v>0</v>
      </c>
      <c r="R2498" s="13">
        <f>tarifest3(A2498-$K$3,$A$3,Param!$B$10,Param!$C$10,Param!$D$10,Param!$E$10,Param!$B$11,Param!$C$11,Param!$D$11,Param!$E$11)</f>
        <v>90865</v>
      </c>
      <c r="S2498" s="3">
        <f t="shared" si="930"/>
        <v>36.521302250803863</v>
      </c>
      <c r="T2498" s="3">
        <f>IF(A2498&lt;$K$3,$K$2,tarifest3grenz(A2498-$K$3,$A$3,Param!$B$10,Param!$C$10,Param!$D$10,Param!$E$10,Param!$B$11,Param!$C$11,Param!$D$11,Param!$E$11))*100</f>
        <v>42</v>
      </c>
      <c r="U2498" s="3">
        <f>MAX(K2498-tarifest3($K$3,$A$3,Param!$B$10,Param!$C$10,Param!$D$10,Param!$E$10,Param!$B$11,Param!$C$11,Param!$D$11,Param!$E$11),0)</f>
        <v>94275</v>
      </c>
      <c r="V2498" s="3">
        <f t="shared" si="931"/>
        <v>37.891881028938904</v>
      </c>
      <c r="W2498" s="3">
        <f t="shared" si="932"/>
        <v>42</v>
      </c>
      <c r="X2498" s="3">
        <f>soli3grenz(K2498,$A$3,Param!$J$9,Param!$J$10,Param!$J$11)*100</f>
        <v>5.5</v>
      </c>
      <c r="Y2498" s="13">
        <f t="shared" si="919"/>
        <v>94275</v>
      </c>
      <c r="Z2498" s="3">
        <f t="shared" si="933"/>
        <v>37.891881028938904</v>
      </c>
      <c r="AA2498" s="13">
        <f t="shared" si="920"/>
        <v>42</v>
      </c>
      <c r="AB2498" s="13">
        <f t="shared" si="921"/>
        <v>-6117.7400000000052</v>
      </c>
      <c r="AC2498" s="13">
        <f t="shared" si="922"/>
        <v>-2.4588987138263718</v>
      </c>
      <c r="AD2498" s="13">
        <f t="shared" si="923"/>
        <v>-2.3099999999999952</v>
      </c>
      <c r="AE2498" s="3">
        <f t="shared" si="924"/>
        <v>0</v>
      </c>
      <c r="AF2498" s="13">
        <f t="shared" si="937"/>
        <v>6117.7400000000052</v>
      </c>
      <c r="AG2498" s="13">
        <f t="shared" si="934"/>
        <v>2.4588987138263718</v>
      </c>
      <c r="AH2498" s="13">
        <f t="shared" si="938"/>
        <v>2.4588987138263718</v>
      </c>
    </row>
    <row r="2499" spans="1:34" x14ac:dyDescent="0.2">
      <c r="A2499" s="8">
        <f t="shared" si="935"/>
        <v>248900</v>
      </c>
      <c r="B2499" s="9">
        <f t="shared" si="939"/>
        <v>248.9</v>
      </c>
      <c r="C2499" s="13">
        <f>tarifest3(A2499,$A$3,Param!$B$5,Param!$C$5,Param!$D$5,Param!$E$5,Param!$B$6,Param!$C$6,Param!$D$6,Param!$E$6)</f>
        <v>95201</v>
      </c>
      <c r="D2499" s="3">
        <f t="shared" si="925"/>
        <v>38.248694254720775</v>
      </c>
      <c r="E2499" s="3">
        <f>tarifest3grenz(A2499,$A$3,Param!$B$5,Param!$C$5,Param!$D$5,Param!$E$5,Param!$B$6,Param!$C$6,Param!$D$6,Param!$E$6)*100</f>
        <v>42</v>
      </c>
      <c r="F2499" s="13">
        <f>soli3(C2499,$A$3,Param!$J$4,Param!$J$5,Param!$J$6)</f>
        <v>5236.05</v>
      </c>
      <c r="G2499" s="3">
        <f>soli3grenz(C2499,$A$3,Param!$J$4,Param!$J$5,Param!$J$6)*100</f>
        <v>5.5</v>
      </c>
      <c r="H2499" s="13">
        <f t="shared" si="916"/>
        <v>100437.05</v>
      </c>
      <c r="I2499" s="3">
        <f t="shared" si="940"/>
        <v>40.352370429891529</v>
      </c>
      <c r="J2499" s="13">
        <f t="shared" si="917"/>
        <v>44.309999999999995</v>
      </c>
      <c r="K2499" s="13">
        <f>tarifest3(A2499,$A$3,Param!$B$10,Param!$C$10,Param!$D$10,Param!$E$10,Param!$B$11,Param!$C$11,Param!$D$11,Param!$E$11)</f>
        <v>99547</v>
      </c>
      <c r="L2499" s="3">
        <f t="shared" si="926"/>
        <v>39.994777018883084</v>
      </c>
      <c r="M2499" s="3">
        <f>tarifest3grenz(A2499,$A$3,Param!$B$10,Param!$C$10,Param!$D$10,Param!$E$10,Param!$B$11,Param!$C$11,Param!$D$11,Param!$E$11)*100</f>
        <v>42</v>
      </c>
      <c r="N2499" s="3">
        <f t="shared" si="927"/>
        <v>85147</v>
      </c>
      <c r="O2499" s="3">
        <f t="shared" si="928"/>
        <v>34.209321012454801</v>
      </c>
      <c r="P2499" s="13">
        <f t="shared" si="918"/>
        <v>174230</v>
      </c>
      <c r="Q2499" s="13">
        <f t="shared" si="929"/>
        <v>0</v>
      </c>
      <c r="R2499" s="13">
        <f>tarifest3(A2499-$K$3,$A$3,Param!$B$10,Param!$C$10,Param!$D$10,Param!$E$10,Param!$B$11,Param!$C$11,Param!$D$11,Param!$E$11)</f>
        <v>90907</v>
      </c>
      <c r="S2499" s="3">
        <f t="shared" si="930"/>
        <v>36.523503415026113</v>
      </c>
      <c r="T2499" s="3">
        <f>IF(A2499&lt;$K$3,$K$2,tarifest3grenz(A2499-$K$3,$A$3,Param!$B$10,Param!$C$10,Param!$D$10,Param!$E$10,Param!$B$11,Param!$C$11,Param!$D$11,Param!$E$11))*100</f>
        <v>42</v>
      </c>
      <c r="U2499" s="3">
        <f>MAX(K2499-tarifest3($K$3,$A$3,Param!$B$10,Param!$C$10,Param!$D$10,Param!$E$10,Param!$B$11,Param!$C$11,Param!$D$11,Param!$E$11),0)</f>
        <v>94317</v>
      </c>
      <c r="V2499" s="3">
        <f t="shared" si="931"/>
        <v>37.893531538770588</v>
      </c>
      <c r="W2499" s="3">
        <f t="shared" si="932"/>
        <v>42</v>
      </c>
      <c r="X2499" s="3">
        <f>soli3grenz(K2499,$A$3,Param!$J$9,Param!$J$10,Param!$J$11)*100</f>
        <v>5.5</v>
      </c>
      <c r="Y2499" s="13">
        <f t="shared" si="919"/>
        <v>94317</v>
      </c>
      <c r="Z2499" s="3">
        <f t="shared" si="933"/>
        <v>37.893531538770588</v>
      </c>
      <c r="AA2499" s="13">
        <f t="shared" si="920"/>
        <v>42</v>
      </c>
      <c r="AB2499" s="13">
        <f t="shared" si="921"/>
        <v>-6120.0500000000029</v>
      </c>
      <c r="AC2499" s="13">
        <f t="shared" si="922"/>
        <v>-2.4588388911209407</v>
      </c>
      <c r="AD2499" s="13">
        <f t="shared" si="923"/>
        <v>-2.3099999999999952</v>
      </c>
      <c r="AE2499" s="3">
        <f t="shared" si="924"/>
        <v>0</v>
      </c>
      <c r="AF2499" s="13">
        <f t="shared" si="937"/>
        <v>6120.0500000000029</v>
      </c>
      <c r="AG2499" s="13">
        <f t="shared" si="934"/>
        <v>2.4588388911209407</v>
      </c>
      <c r="AH2499" s="13">
        <f t="shared" si="938"/>
        <v>2.4588388911209407</v>
      </c>
    </row>
    <row r="2500" spans="1:34" x14ac:dyDescent="0.2">
      <c r="A2500" s="8">
        <f t="shared" si="935"/>
        <v>249000</v>
      </c>
      <c r="B2500" s="9">
        <f t="shared" si="939"/>
        <v>249</v>
      </c>
      <c r="C2500" s="13">
        <f>tarifest3(A2500,$A$3,Param!$B$5,Param!$C$5,Param!$D$5,Param!$E$5,Param!$B$6,Param!$C$6,Param!$D$6,Param!$E$6)</f>
        <v>95243</v>
      </c>
      <c r="D2500" s="3">
        <f t="shared" si="925"/>
        <v>38.250200803212856</v>
      </c>
      <c r="E2500" s="3">
        <f>tarifest3grenz(A2500,$A$3,Param!$B$5,Param!$C$5,Param!$D$5,Param!$E$5,Param!$B$6,Param!$C$6,Param!$D$6,Param!$E$6)*100</f>
        <v>42</v>
      </c>
      <c r="F2500" s="13">
        <f>soli3(C2500,$A$3,Param!$J$4,Param!$J$5,Param!$J$6)</f>
        <v>5238.3599999999997</v>
      </c>
      <c r="G2500" s="3">
        <f>soli3grenz(C2500,$A$3,Param!$J$4,Param!$J$5,Param!$J$6)*100</f>
        <v>5.5</v>
      </c>
      <c r="H2500" s="13">
        <f t="shared" si="916"/>
        <v>100481.36</v>
      </c>
      <c r="I2500" s="3">
        <f t="shared" si="940"/>
        <v>40.353959839357429</v>
      </c>
      <c r="J2500" s="13">
        <f t="shared" si="917"/>
        <v>44.309999999999995</v>
      </c>
      <c r="K2500" s="13">
        <f>tarifest3(A2500,$A$3,Param!$B$10,Param!$C$10,Param!$D$10,Param!$E$10,Param!$B$11,Param!$C$11,Param!$D$11,Param!$E$11)</f>
        <v>99589</v>
      </c>
      <c r="L2500" s="3">
        <f t="shared" si="926"/>
        <v>39.995582329317273</v>
      </c>
      <c r="M2500" s="3">
        <f>tarifest3grenz(A2500,$A$3,Param!$B$10,Param!$C$10,Param!$D$10,Param!$E$10,Param!$B$11,Param!$C$11,Param!$D$11,Param!$E$11)*100</f>
        <v>42</v>
      </c>
      <c r="N2500" s="3">
        <f t="shared" si="927"/>
        <v>85189</v>
      </c>
      <c r="O2500" s="3">
        <f t="shared" si="928"/>
        <v>34.21244979919679</v>
      </c>
      <c r="P2500" s="13">
        <f t="shared" si="918"/>
        <v>174300</v>
      </c>
      <c r="Q2500" s="13">
        <f t="shared" si="929"/>
        <v>0</v>
      </c>
      <c r="R2500" s="13">
        <f>tarifest3(A2500-$K$3,$A$3,Param!$B$10,Param!$C$10,Param!$D$10,Param!$E$10,Param!$B$11,Param!$C$11,Param!$D$11,Param!$E$11)</f>
        <v>90949</v>
      </c>
      <c r="S2500" s="3">
        <f t="shared" si="930"/>
        <v>36.525702811244983</v>
      </c>
      <c r="T2500" s="3">
        <f>IF(A2500&lt;$K$3,$K$2,tarifest3grenz(A2500-$K$3,$A$3,Param!$B$10,Param!$C$10,Param!$D$10,Param!$E$10,Param!$B$11,Param!$C$11,Param!$D$11,Param!$E$11))*100</f>
        <v>42</v>
      </c>
      <c r="U2500" s="3">
        <f>MAX(K2500-tarifest3($K$3,$A$3,Param!$B$10,Param!$C$10,Param!$D$10,Param!$E$10,Param!$B$11,Param!$C$11,Param!$D$11,Param!$E$11),0)</f>
        <v>94359</v>
      </c>
      <c r="V2500" s="3">
        <f t="shared" si="931"/>
        <v>37.895180722891567</v>
      </c>
      <c r="W2500" s="3">
        <f t="shared" si="932"/>
        <v>42</v>
      </c>
      <c r="X2500" s="3">
        <f>soli3grenz(K2500,$A$3,Param!$J$9,Param!$J$10,Param!$J$11)*100</f>
        <v>5.5</v>
      </c>
      <c r="Y2500" s="13">
        <f t="shared" si="919"/>
        <v>94359</v>
      </c>
      <c r="Z2500" s="3">
        <f t="shared" si="933"/>
        <v>37.895180722891567</v>
      </c>
      <c r="AA2500" s="13">
        <f t="shared" si="920"/>
        <v>42</v>
      </c>
      <c r="AB2500" s="13">
        <f t="shared" si="921"/>
        <v>-6122.3600000000006</v>
      </c>
      <c r="AC2500" s="13">
        <f t="shared" si="922"/>
        <v>-2.4587791164658626</v>
      </c>
      <c r="AD2500" s="13">
        <f t="shared" si="923"/>
        <v>-2.3099999999999952</v>
      </c>
      <c r="AE2500" s="3">
        <f t="shared" si="924"/>
        <v>0</v>
      </c>
      <c r="AF2500" s="13">
        <f t="shared" si="937"/>
        <v>6122.3600000000006</v>
      </c>
      <c r="AG2500" s="13">
        <f t="shared" si="934"/>
        <v>2.4587791164658626</v>
      </c>
      <c r="AH2500" s="13">
        <f t="shared" si="938"/>
        <v>2.4587791164658626</v>
      </c>
    </row>
    <row r="2501" spans="1:34" x14ac:dyDescent="0.2">
      <c r="A2501" s="8">
        <f t="shared" si="935"/>
        <v>249100</v>
      </c>
      <c r="B2501" s="9">
        <f t="shared" si="939"/>
        <v>249.1</v>
      </c>
      <c r="C2501" s="13">
        <f>tarifest3(A2501,$A$3,Param!$B$5,Param!$C$5,Param!$D$5,Param!$E$5,Param!$B$6,Param!$C$6,Param!$D$6,Param!$E$6)</f>
        <v>95285</v>
      </c>
      <c r="D2501" s="3">
        <f t="shared" si="925"/>
        <v>38.251706142111601</v>
      </c>
      <c r="E2501" s="3">
        <f>tarifest3grenz(A2501,$A$3,Param!$B$5,Param!$C$5,Param!$D$5,Param!$E$5,Param!$B$6,Param!$C$6,Param!$D$6,Param!$E$6)*100</f>
        <v>42</v>
      </c>
      <c r="F2501" s="13">
        <f>soli3(C2501,$A$3,Param!$J$4,Param!$J$5,Param!$J$6)</f>
        <v>5240.67</v>
      </c>
      <c r="G2501" s="3">
        <f>soli3grenz(C2501,$A$3,Param!$J$4,Param!$J$5,Param!$J$6)*100</f>
        <v>5.5</v>
      </c>
      <c r="H2501" s="13">
        <f t="shared" si="916"/>
        <v>100525.67</v>
      </c>
      <c r="I2501" s="3">
        <f t="shared" si="940"/>
        <v>40.355547972701729</v>
      </c>
      <c r="J2501" s="13">
        <f t="shared" si="917"/>
        <v>44.309999999999995</v>
      </c>
      <c r="K2501" s="13">
        <f>tarifest3(A2501,$A$3,Param!$B$10,Param!$C$10,Param!$D$10,Param!$E$10,Param!$B$11,Param!$C$11,Param!$D$11,Param!$E$11)</f>
        <v>99631</v>
      </c>
      <c r="L2501" s="3">
        <f t="shared" si="926"/>
        <v>39.996386993175435</v>
      </c>
      <c r="M2501" s="3">
        <f>tarifest3grenz(A2501,$A$3,Param!$B$10,Param!$C$10,Param!$D$10,Param!$E$10,Param!$B$11,Param!$C$11,Param!$D$11,Param!$E$11)*100</f>
        <v>42</v>
      </c>
      <c r="N2501" s="3">
        <f t="shared" si="927"/>
        <v>85231</v>
      </c>
      <c r="O2501" s="3">
        <f t="shared" si="928"/>
        <v>34.215576073865918</v>
      </c>
      <c r="P2501" s="13">
        <f t="shared" si="918"/>
        <v>174370</v>
      </c>
      <c r="Q2501" s="13">
        <f t="shared" si="929"/>
        <v>0</v>
      </c>
      <c r="R2501" s="13">
        <f>tarifest3(A2501-$K$3,$A$3,Param!$B$10,Param!$C$10,Param!$D$10,Param!$E$10,Param!$B$11,Param!$C$11,Param!$D$11,Param!$E$11)</f>
        <v>90991</v>
      </c>
      <c r="S2501" s="3">
        <f t="shared" si="930"/>
        <v>36.527900441589722</v>
      </c>
      <c r="T2501" s="3">
        <f>IF(A2501&lt;$K$3,$K$2,tarifest3grenz(A2501-$K$3,$A$3,Param!$B$10,Param!$C$10,Param!$D$10,Param!$E$10,Param!$B$11,Param!$C$11,Param!$D$11,Param!$E$11))*100</f>
        <v>42</v>
      </c>
      <c r="U2501" s="3">
        <f>MAX(K2501-tarifest3($K$3,$A$3,Param!$B$10,Param!$C$10,Param!$D$10,Param!$E$10,Param!$B$11,Param!$C$11,Param!$D$11,Param!$E$11),0)</f>
        <v>94401</v>
      </c>
      <c r="V2501" s="3">
        <f t="shared" si="931"/>
        <v>37.896828582898436</v>
      </c>
      <c r="W2501" s="3">
        <f t="shared" si="932"/>
        <v>42</v>
      </c>
      <c r="X2501" s="3">
        <f>soli3grenz(K2501,$A$3,Param!$J$9,Param!$J$10,Param!$J$11)*100</f>
        <v>5.5</v>
      </c>
      <c r="Y2501" s="13">
        <f t="shared" si="919"/>
        <v>94401</v>
      </c>
      <c r="Z2501" s="3">
        <f t="shared" si="933"/>
        <v>37.896828582898436</v>
      </c>
      <c r="AA2501" s="13">
        <f t="shared" si="920"/>
        <v>42</v>
      </c>
      <c r="AB2501" s="13">
        <f t="shared" si="921"/>
        <v>-6124.6699999999983</v>
      </c>
      <c r="AC2501" s="13">
        <f t="shared" si="922"/>
        <v>-2.4587193898032922</v>
      </c>
      <c r="AD2501" s="13">
        <f t="shared" si="923"/>
        <v>-2.3099999999999952</v>
      </c>
      <c r="AE2501" s="3">
        <f t="shared" si="924"/>
        <v>0</v>
      </c>
      <c r="AF2501" s="13">
        <f t="shared" si="937"/>
        <v>6124.6699999999983</v>
      </c>
      <c r="AG2501" s="13">
        <f t="shared" si="934"/>
        <v>2.4587193898032922</v>
      </c>
      <c r="AH2501" s="13">
        <f t="shared" si="938"/>
        <v>2.4587193898032922</v>
      </c>
    </row>
    <row r="2502" spans="1:34" x14ac:dyDescent="0.2">
      <c r="A2502" s="8">
        <f t="shared" si="935"/>
        <v>249200</v>
      </c>
      <c r="B2502" s="9">
        <f t="shared" si="939"/>
        <v>249.2</v>
      </c>
      <c r="C2502" s="13">
        <f>tarifest3(A2502,$A$3,Param!$B$5,Param!$C$5,Param!$D$5,Param!$E$5,Param!$B$6,Param!$C$6,Param!$D$6,Param!$E$6)</f>
        <v>95327</v>
      </c>
      <c r="D2502" s="3">
        <f t="shared" si="925"/>
        <v>38.253210272873197</v>
      </c>
      <c r="E2502" s="3">
        <f>tarifest3grenz(A2502,$A$3,Param!$B$5,Param!$C$5,Param!$D$5,Param!$E$5,Param!$B$6,Param!$C$6,Param!$D$6,Param!$E$6)*100</f>
        <v>42</v>
      </c>
      <c r="F2502" s="13">
        <f>soli3(C2502,$A$3,Param!$J$4,Param!$J$5,Param!$J$6)</f>
        <v>5242.98</v>
      </c>
      <c r="G2502" s="3">
        <f>soli3grenz(C2502,$A$3,Param!$J$4,Param!$J$5,Param!$J$6)*100</f>
        <v>5.5</v>
      </c>
      <c r="H2502" s="13">
        <f t="shared" si="916"/>
        <v>100569.98</v>
      </c>
      <c r="I2502" s="3">
        <f t="shared" si="940"/>
        <v>40.357134831460669</v>
      </c>
      <c r="J2502" s="13">
        <f t="shared" si="917"/>
        <v>44.309999999999995</v>
      </c>
      <c r="K2502" s="13">
        <f>tarifest3(A2502,$A$3,Param!$B$10,Param!$C$10,Param!$D$10,Param!$E$10,Param!$B$11,Param!$C$11,Param!$D$11,Param!$E$11)</f>
        <v>99673</v>
      </c>
      <c r="L2502" s="3">
        <f t="shared" si="926"/>
        <v>39.997191011235955</v>
      </c>
      <c r="M2502" s="3">
        <f>tarifest3grenz(A2502,$A$3,Param!$B$10,Param!$C$10,Param!$D$10,Param!$E$10,Param!$B$11,Param!$C$11,Param!$D$11,Param!$E$11)*100</f>
        <v>42</v>
      </c>
      <c r="N2502" s="3">
        <f t="shared" si="927"/>
        <v>85273</v>
      </c>
      <c r="O2502" s="3">
        <f t="shared" si="928"/>
        <v>34.218699839486355</v>
      </c>
      <c r="P2502" s="13">
        <f t="shared" si="918"/>
        <v>174440</v>
      </c>
      <c r="Q2502" s="13">
        <f t="shared" si="929"/>
        <v>0</v>
      </c>
      <c r="R2502" s="13">
        <f>tarifest3(A2502-$K$3,$A$3,Param!$B$10,Param!$C$10,Param!$D$10,Param!$E$10,Param!$B$11,Param!$C$11,Param!$D$11,Param!$E$11)</f>
        <v>91033</v>
      </c>
      <c r="S2502" s="3">
        <f t="shared" si="930"/>
        <v>36.530096308186195</v>
      </c>
      <c r="T2502" s="3">
        <f>IF(A2502&lt;$K$3,$K$2,tarifest3grenz(A2502-$K$3,$A$3,Param!$B$10,Param!$C$10,Param!$D$10,Param!$E$10,Param!$B$11,Param!$C$11,Param!$D$11,Param!$E$11))*100</f>
        <v>42</v>
      </c>
      <c r="U2502" s="3">
        <f>MAX(K2502-tarifest3($K$3,$A$3,Param!$B$10,Param!$C$10,Param!$D$10,Param!$E$10,Param!$B$11,Param!$C$11,Param!$D$11,Param!$E$11),0)</f>
        <v>94443</v>
      </c>
      <c r="V2502" s="3">
        <f t="shared" si="931"/>
        <v>37.898475120385235</v>
      </c>
      <c r="W2502" s="3">
        <f t="shared" si="932"/>
        <v>42</v>
      </c>
      <c r="X2502" s="3">
        <f>soli3grenz(K2502,$A$3,Param!$J$9,Param!$J$10,Param!$J$11)*100</f>
        <v>5.5</v>
      </c>
      <c r="Y2502" s="13">
        <f t="shared" si="919"/>
        <v>94443</v>
      </c>
      <c r="Z2502" s="3">
        <f t="shared" si="933"/>
        <v>37.898475120385235</v>
      </c>
      <c r="AA2502" s="13">
        <f t="shared" si="920"/>
        <v>42</v>
      </c>
      <c r="AB2502" s="13">
        <f t="shared" si="921"/>
        <v>-6126.9799999999959</v>
      </c>
      <c r="AC2502" s="13">
        <f t="shared" si="922"/>
        <v>-2.458659711075434</v>
      </c>
      <c r="AD2502" s="13">
        <f t="shared" si="923"/>
        <v>-2.3099999999999952</v>
      </c>
      <c r="AE2502" s="3">
        <f t="shared" si="924"/>
        <v>0</v>
      </c>
      <c r="AF2502" s="13">
        <f t="shared" si="937"/>
        <v>6126.9799999999959</v>
      </c>
      <c r="AG2502" s="13">
        <f t="shared" si="934"/>
        <v>2.458659711075434</v>
      </c>
      <c r="AH2502" s="13">
        <f t="shared" si="938"/>
        <v>2.458659711075434</v>
      </c>
    </row>
    <row r="2503" spans="1:34" x14ac:dyDescent="0.2">
      <c r="A2503" s="8">
        <f t="shared" si="935"/>
        <v>249300</v>
      </c>
      <c r="B2503" s="9">
        <f t="shared" si="939"/>
        <v>249.3</v>
      </c>
      <c r="C2503" s="13">
        <f>tarifest3(A2503,$A$3,Param!$B$5,Param!$C$5,Param!$D$5,Param!$E$5,Param!$B$6,Param!$C$6,Param!$D$6,Param!$E$6)</f>
        <v>95369</v>
      </c>
      <c r="D2503" s="3">
        <f t="shared" si="925"/>
        <v>38.254713196951464</v>
      </c>
      <c r="E2503" s="3">
        <f>tarifest3grenz(A2503,$A$3,Param!$B$5,Param!$C$5,Param!$D$5,Param!$E$5,Param!$B$6,Param!$C$6,Param!$D$6,Param!$E$6)*100</f>
        <v>42</v>
      </c>
      <c r="F2503" s="13">
        <f>soli3(C2503,$A$3,Param!$J$4,Param!$J$5,Param!$J$6)</f>
        <v>5245.29</v>
      </c>
      <c r="G2503" s="3">
        <f>soli3grenz(C2503,$A$3,Param!$J$4,Param!$J$5,Param!$J$6)*100</f>
        <v>5.5</v>
      </c>
      <c r="H2503" s="13">
        <f t="shared" si="916"/>
        <v>100614.29</v>
      </c>
      <c r="I2503" s="3">
        <f t="shared" si="940"/>
        <v>40.358720417168072</v>
      </c>
      <c r="J2503" s="13">
        <f t="shared" si="917"/>
        <v>44.309999999999995</v>
      </c>
      <c r="K2503" s="13">
        <f>tarifest3(A2503,$A$3,Param!$B$10,Param!$C$10,Param!$D$10,Param!$E$10,Param!$B$11,Param!$C$11,Param!$D$11,Param!$E$11)</f>
        <v>99715</v>
      </c>
      <c r="L2503" s="3">
        <f t="shared" si="926"/>
        <v>39.99799438427597</v>
      </c>
      <c r="M2503" s="3">
        <f>tarifest3grenz(A2503,$A$3,Param!$B$10,Param!$C$10,Param!$D$10,Param!$E$10,Param!$B$11,Param!$C$11,Param!$D$11,Param!$E$11)*100</f>
        <v>42</v>
      </c>
      <c r="N2503" s="3">
        <f t="shared" si="927"/>
        <v>85315</v>
      </c>
      <c r="O2503" s="3">
        <f t="shared" si="928"/>
        <v>34.221821099077417</v>
      </c>
      <c r="P2503" s="13">
        <f t="shared" si="918"/>
        <v>174510</v>
      </c>
      <c r="Q2503" s="13">
        <f t="shared" si="929"/>
        <v>0</v>
      </c>
      <c r="R2503" s="13">
        <f>tarifest3(A2503-$K$3,$A$3,Param!$B$10,Param!$C$10,Param!$D$10,Param!$E$10,Param!$B$11,Param!$C$11,Param!$D$11,Param!$E$11)</f>
        <v>91075</v>
      </c>
      <c r="S2503" s="3">
        <f t="shared" si="930"/>
        <v>36.532290413156836</v>
      </c>
      <c r="T2503" s="3">
        <f>IF(A2503&lt;$K$3,$K$2,tarifest3grenz(A2503-$K$3,$A$3,Param!$B$10,Param!$C$10,Param!$D$10,Param!$E$10,Param!$B$11,Param!$C$11,Param!$D$11,Param!$E$11))*100</f>
        <v>42</v>
      </c>
      <c r="U2503" s="3">
        <f>MAX(K2503-tarifest3($K$3,$A$3,Param!$B$10,Param!$C$10,Param!$D$10,Param!$E$10,Param!$B$11,Param!$C$11,Param!$D$11,Param!$E$11),0)</f>
        <v>94485</v>
      </c>
      <c r="V2503" s="3">
        <f t="shared" si="931"/>
        <v>37.900120336943445</v>
      </c>
      <c r="W2503" s="3">
        <f t="shared" si="932"/>
        <v>42</v>
      </c>
      <c r="X2503" s="3">
        <f>soli3grenz(K2503,$A$3,Param!$J$9,Param!$J$10,Param!$J$11)*100</f>
        <v>5.5</v>
      </c>
      <c r="Y2503" s="13">
        <f t="shared" si="919"/>
        <v>94485</v>
      </c>
      <c r="Z2503" s="3">
        <f t="shared" si="933"/>
        <v>37.900120336943445</v>
      </c>
      <c r="AA2503" s="13">
        <f t="shared" si="920"/>
        <v>42</v>
      </c>
      <c r="AB2503" s="13">
        <f t="shared" si="921"/>
        <v>-6129.2899999999936</v>
      </c>
      <c r="AC2503" s="13">
        <f t="shared" si="922"/>
        <v>-2.4586000802246275</v>
      </c>
      <c r="AD2503" s="13">
        <f t="shared" si="923"/>
        <v>-2.3099999999999952</v>
      </c>
      <c r="AE2503" s="3">
        <f t="shared" si="924"/>
        <v>0</v>
      </c>
      <c r="AF2503" s="13">
        <f t="shared" si="937"/>
        <v>6129.2899999999936</v>
      </c>
      <c r="AG2503" s="13">
        <f t="shared" si="934"/>
        <v>2.4586000802246275</v>
      </c>
      <c r="AH2503" s="13">
        <f t="shared" si="938"/>
        <v>2.4586000802246275</v>
      </c>
    </row>
    <row r="2504" spans="1:34" x14ac:dyDescent="0.2">
      <c r="A2504" s="8">
        <f t="shared" si="935"/>
        <v>249400</v>
      </c>
      <c r="B2504" s="9">
        <f t="shared" si="939"/>
        <v>249.4</v>
      </c>
      <c r="C2504" s="13">
        <f>tarifest3(A2504,$A$3,Param!$B$5,Param!$C$5,Param!$D$5,Param!$E$5,Param!$B$6,Param!$C$6,Param!$D$6,Param!$E$6)</f>
        <v>95411</v>
      </c>
      <c r="D2504" s="3">
        <f t="shared" si="925"/>
        <v>38.256214915797912</v>
      </c>
      <c r="E2504" s="3">
        <f>tarifest3grenz(A2504,$A$3,Param!$B$5,Param!$C$5,Param!$D$5,Param!$E$5,Param!$B$6,Param!$C$6,Param!$D$6,Param!$E$6)*100</f>
        <v>42</v>
      </c>
      <c r="F2504" s="13">
        <f>soli3(C2504,$A$3,Param!$J$4,Param!$J$5,Param!$J$6)</f>
        <v>5247.6</v>
      </c>
      <c r="G2504" s="3">
        <f>soli3grenz(C2504,$A$3,Param!$J$4,Param!$J$5,Param!$J$6)*100</f>
        <v>5.5</v>
      </c>
      <c r="H2504" s="13">
        <f t="shared" si="916"/>
        <v>100658.6</v>
      </c>
      <c r="I2504" s="3">
        <f t="shared" si="940"/>
        <v>40.360304731355257</v>
      </c>
      <c r="J2504" s="13">
        <f t="shared" si="917"/>
        <v>44.309999999999995</v>
      </c>
      <c r="K2504" s="13">
        <f>tarifest3(A2504,$A$3,Param!$B$10,Param!$C$10,Param!$D$10,Param!$E$10,Param!$B$11,Param!$C$11,Param!$D$11,Param!$E$11)</f>
        <v>99757</v>
      </c>
      <c r="L2504" s="3">
        <f t="shared" si="926"/>
        <v>39.998797113071369</v>
      </c>
      <c r="M2504" s="3">
        <f>tarifest3grenz(A2504,$A$3,Param!$B$10,Param!$C$10,Param!$D$10,Param!$E$10,Param!$B$11,Param!$C$11,Param!$D$11,Param!$E$11)*100</f>
        <v>42</v>
      </c>
      <c r="N2504" s="3">
        <f t="shared" si="927"/>
        <v>85357</v>
      </c>
      <c r="O2504" s="3">
        <f t="shared" si="928"/>
        <v>34.224939855653567</v>
      </c>
      <c r="P2504" s="13">
        <f t="shared" si="918"/>
        <v>174580</v>
      </c>
      <c r="Q2504" s="13">
        <f t="shared" si="929"/>
        <v>0</v>
      </c>
      <c r="R2504" s="13">
        <f>tarifest3(A2504-$K$3,$A$3,Param!$B$10,Param!$C$10,Param!$D$10,Param!$E$10,Param!$B$11,Param!$C$11,Param!$D$11,Param!$E$11)</f>
        <v>91117</v>
      </c>
      <c r="S2504" s="3">
        <f t="shared" si="930"/>
        <v>36.53448275862069</v>
      </c>
      <c r="T2504" s="3">
        <f>IF(A2504&lt;$K$3,$K$2,tarifest3grenz(A2504-$K$3,$A$3,Param!$B$10,Param!$C$10,Param!$D$10,Param!$E$10,Param!$B$11,Param!$C$11,Param!$D$11,Param!$E$11))*100</f>
        <v>42</v>
      </c>
      <c r="U2504" s="3">
        <f>MAX(K2504-tarifest3($K$3,$A$3,Param!$B$10,Param!$C$10,Param!$D$10,Param!$E$10,Param!$B$11,Param!$C$11,Param!$D$11,Param!$E$11),0)</f>
        <v>94527</v>
      </c>
      <c r="V2504" s="3">
        <f t="shared" si="931"/>
        <v>37.901764234161988</v>
      </c>
      <c r="W2504" s="3">
        <f t="shared" si="932"/>
        <v>42</v>
      </c>
      <c r="X2504" s="3">
        <f>soli3grenz(K2504,$A$3,Param!$J$9,Param!$J$10,Param!$J$11)*100</f>
        <v>5.5</v>
      </c>
      <c r="Y2504" s="13">
        <f t="shared" si="919"/>
        <v>94527</v>
      </c>
      <c r="Z2504" s="3">
        <f t="shared" si="933"/>
        <v>37.901764234161988</v>
      </c>
      <c r="AA2504" s="13">
        <f t="shared" si="920"/>
        <v>42</v>
      </c>
      <c r="AB2504" s="13">
        <f t="shared" si="921"/>
        <v>-6131.6000000000058</v>
      </c>
      <c r="AC2504" s="13">
        <f t="shared" si="922"/>
        <v>-2.4585404971932689</v>
      </c>
      <c r="AD2504" s="13">
        <f t="shared" si="923"/>
        <v>-2.3099999999999952</v>
      </c>
      <c r="AE2504" s="3">
        <f t="shared" si="924"/>
        <v>0</v>
      </c>
      <c r="AF2504" s="13">
        <f t="shared" si="937"/>
        <v>6131.6000000000058</v>
      </c>
      <c r="AG2504" s="13">
        <f t="shared" si="934"/>
        <v>2.4585404971932689</v>
      </c>
      <c r="AH2504" s="13">
        <f t="shared" si="938"/>
        <v>2.4585404971932689</v>
      </c>
    </row>
    <row r="2505" spans="1:34" x14ac:dyDescent="0.2">
      <c r="A2505" s="8">
        <f t="shared" si="935"/>
        <v>249500</v>
      </c>
      <c r="B2505" s="9">
        <f t="shared" si="939"/>
        <v>249.5</v>
      </c>
      <c r="C2505" s="13">
        <f>tarifest3(A2505,$A$3,Param!$B$5,Param!$C$5,Param!$D$5,Param!$E$5,Param!$B$6,Param!$C$6,Param!$D$6,Param!$E$6)</f>
        <v>95453</v>
      </c>
      <c r="D2505" s="3">
        <f t="shared" si="925"/>
        <v>38.257715430861722</v>
      </c>
      <c r="E2505" s="3">
        <f>tarifest3grenz(A2505,$A$3,Param!$B$5,Param!$C$5,Param!$D$5,Param!$E$5,Param!$B$6,Param!$C$6,Param!$D$6,Param!$E$6)*100</f>
        <v>42</v>
      </c>
      <c r="F2505" s="13">
        <f>soli3(C2505,$A$3,Param!$J$4,Param!$J$5,Param!$J$6)</f>
        <v>5249.91</v>
      </c>
      <c r="G2505" s="3">
        <f>soli3grenz(C2505,$A$3,Param!$J$4,Param!$J$5,Param!$J$6)*100</f>
        <v>5.5</v>
      </c>
      <c r="H2505" s="13">
        <f t="shared" si="916"/>
        <v>100702.91</v>
      </c>
      <c r="I2505" s="3">
        <f t="shared" si="940"/>
        <v>40.361887775551104</v>
      </c>
      <c r="J2505" s="13">
        <f t="shared" si="917"/>
        <v>44.309999999999995</v>
      </c>
      <c r="K2505" s="13">
        <f>tarifest3(A2505,$A$3,Param!$B$10,Param!$C$10,Param!$D$10,Param!$E$10,Param!$B$11,Param!$C$11,Param!$D$11,Param!$E$11)</f>
        <v>99799</v>
      </c>
      <c r="L2505" s="3">
        <f t="shared" si="926"/>
        <v>39.999599198396794</v>
      </c>
      <c r="M2505" s="3">
        <f>tarifest3grenz(A2505,$A$3,Param!$B$10,Param!$C$10,Param!$D$10,Param!$E$10,Param!$B$11,Param!$C$11,Param!$D$11,Param!$E$11)*100</f>
        <v>42</v>
      </c>
      <c r="N2505" s="3">
        <f t="shared" si="927"/>
        <v>85399</v>
      </c>
      <c r="O2505" s="3">
        <f t="shared" si="928"/>
        <v>34.228056112224451</v>
      </c>
      <c r="P2505" s="13">
        <f t="shared" si="918"/>
        <v>174650</v>
      </c>
      <c r="Q2505" s="13">
        <f t="shared" si="929"/>
        <v>0</v>
      </c>
      <c r="R2505" s="13">
        <f>tarifest3(A2505-$K$3,$A$3,Param!$B$10,Param!$C$10,Param!$D$10,Param!$E$10,Param!$B$11,Param!$C$11,Param!$D$11,Param!$E$11)</f>
        <v>91159</v>
      </c>
      <c r="S2505" s="3">
        <f t="shared" si="930"/>
        <v>36.536673346693391</v>
      </c>
      <c r="T2505" s="3">
        <f>IF(A2505&lt;$K$3,$K$2,tarifest3grenz(A2505-$K$3,$A$3,Param!$B$10,Param!$C$10,Param!$D$10,Param!$E$10,Param!$B$11,Param!$C$11,Param!$D$11,Param!$E$11))*100</f>
        <v>42</v>
      </c>
      <c r="U2505" s="3">
        <f>MAX(K2505-tarifest3($K$3,$A$3,Param!$B$10,Param!$C$10,Param!$D$10,Param!$E$10,Param!$B$11,Param!$C$11,Param!$D$11,Param!$E$11),0)</f>
        <v>94569</v>
      </c>
      <c r="V2505" s="3">
        <f t="shared" si="931"/>
        <v>37.903406813627257</v>
      </c>
      <c r="W2505" s="3">
        <f t="shared" si="932"/>
        <v>42</v>
      </c>
      <c r="X2505" s="3">
        <f>soli3grenz(K2505,$A$3,Param!$J$9,Param!$J$10,Param!$J$11)*100</f>
        <v>5.5</v>
      </c>
      <c r="Y2505" s="13">
        <f t="shared" si="919"/>
        <v>94569</v>
      </c>
      <c r="Z2505" s="3">
        <f t="shared" si="933"/>
        <v>37.903406813627257</v>
      </c>
      <c r="AA2505" s="13">
        <f t="shared" si="920"/>
        <v>42</v>
      </c>
      <c r="AB2505" s="13">
        <f t="shared" si="921"/>
        <v>-6133.9100000000035</v>
      </c>
      <c r="AC2505" s="13">
        <f t="shared" si="922"/>
        <v>-2.458480961923847</v>
      </c>
      <c r="AD2505" s="13">
        <f t="shared" si="923"/>
        <v>-2.3099999999999952</v>
      </c>
      <c r="AE2505" s="3">
        <f t="shared" si="924"/>
        <v>0</v>
      </c>
      <c r="AF2505" s="13">
        <f t="shared" si="937"/>
        <v>6133.9100000000035</v>
      </c>
      <c r="AG2505" s="13">
        <f t="shared" si="934"/>
        <v>2.458480961923847</v>
      </c>
      <c r="AH2505" s="13">
        <f t="shared" si="938"/>
        <v>2.458480961923847</v>
      </c>
    </row>
    <row r="2506" spans="1:34" x14ac:dyDescent="0.2">
      <c r="A2506" s="8">
        <f t="shared" si="935"/>
        <v>249600</v>
      </c>
      <c r="B2506" s="9">
        <f t="shared" si="939"/>
        <v>249.6</v>
      </c>
      <c r="C2506" s="13">
        <f>tarifest3(A2506,$A$3,Param!$B$5,Param!$C$5,Param!$D$5,Param!$E$5,Param!$B$6,Param!$C$6,Param!$D$6,Param!$E$6)</f>
        <v>95495</v>
      </c>
      <c r="D2506" s="3">
        <f t="shared" si="925"/>
        <v>38.259214743589745</v>
      </c>
      <c r="E2506" s="3">
        <f>tarifest3grenz(A2506,$A$3,Param!$B$5,Param!$C$5,Param!$D$5,Param!$E$5,Param!$B$6,Param!$C$6,Param!$D$6,Param!$E$6)*100</f>
        <v>42</v>
      </c>
      <c r="F2506" s="13">
        <f>soli3(C2506,$A$3,Param!$J$4,Param!$J$5,Param!$J$6)</f>
        <v>5252.22</v>
      </c>
      <c r="G2506" s="3">
        <f>soli3grenz(C2506,$A$3,Param!$J$4,Param!$J$5,Param!$J$6)*100</f>
        <v>5.5</v>
      </c>
      <c r="H2506" s="13">
        <f t="shared" ref="H2506:H2569" si="941">+C2506+F2506</f>
        <v>100747.22</v>
      </c>
      <c r="I2506" s="3">
        <f t="shared" si="940"/>
        <v>40.363469551282051</v>
      </c>
      <c r="J2506" s="13">
        <f t="shared" ref="J2506:J2569" si="942">+E2506*(1+G2506/100)</f>
        <v>44.309999999999995</v>
      </c>
      <c r="K2506" s="13">
        <f>tarifest3(A2506,$A$3,Param!$B$10,Param!$C$10,Param!$D$10,Param!$E$10,Param!$B$11,Param!$C$11,Param!$D$11,Param!$E$11)</f>
        <v>99841</v>
      </c>
      <c r="L2506" s="3">
        <f t="shared" si="926"/>
        <v>40.000400641025642</v>
      </c>
      <c r="M2506" s="3">
        <f>tarifest3grenz(A2506,$A$3,Param!$B$10,Param!$C$10,Param!$D$10,Param!$E$10,Param!$B$11,Param!$C$11,Param!$D$11,Param!$E$11)*100</f>
        <v>42</v>
      </c>
      <c r="N2506" s="3">
        <f t="shared" si="927"/>
        <v>85441</v>
      </c>
      <c r="O2506" s="3">
        <f t="shared" si="928"/>
        <v>34.231169871794869</v>
      </c>
      <c r="P2506" s="13">
        <f t="shared" ref="P2506:P2569" si="943">+A2506*$K$2</f>
        <v>174720</v>
      </c>
      <c r="Q2506" s="13">
        <f t="shared" si="929"/>
        <v>0</v>
      </c>
      <c r="R2506" s="13">
        <f>tarifest3(A2506-$K$3,$A$3,Param!$B$10,Param!$C$10,Param!$D$10,Param!$E$10,Param!$B$11,Param!$C$11,Param!$D$11,Param!$E$11)</f>
        <v>91201</v>
      </c>
      <c r="S2506" s="3">
        <f t="shared" si="930"/>
        <v>36.538862179487182</v>
      </c>
      <c r="T2506" s="3">
        <f>IF(A2506&lt;$K$3,$K$2,tarifest3grenz(A2506-$K$3,$A$3,Param!$B$10,Param!$C$10,Param!$D$10,Param!$E$10,Param!$B$11,Param!$C$11,Param!$D$11,Param!$E$11))*100</f>
        <v>42</v>
      </c>
      <c r="U2506" s="3">
        <f>MAX(K2506-tarifest3($K$3,$A$3,Param!$B$10,Param!$C$10,Param!$D$10,Param!$E$10,Param!$B$11,Param!$C$11,Param!$D$11,Param!$E$11),0)</f>
        <v>94611</v>
      </c>
      <c r="V2506" s="3">
        <f t="shared" si="931"/>
        <v>37.905048076923073</v>
      </c>
      <c r="W2506" s="3">
        <f t="shared" si="932"/>
        <v>42</v>
      </c>
      <c r="X2506" s="3">
        <f>soli3grenz(K2506,$A$3,Param!$J$9,Param!$J$10,Param!$J$11)*100</f>
        <v>5.5</v>
      </c>
      <c r="Y2506" s="13">
        <f t="shared" ref="Y2506:Y2569" si="944">IF($Y$4=0,N2506,IF($Y$4=1,Q2506+R2506,IF($Y$4=2,Q2506+U2506)))</f>
        <v>94611</v>
      </c>
      <c r="Z2506" s="3">
        <f t="shared" si="933"/>
        <v>37.905048076923073</v>
      </c>
      <c r="AA2506" s="13">
        <f t="shared" ref="AA2506:AA2569" si="945">IF($Y$4=0,M2506,IF($Y$4=1,T2506,IF($Y$4=2,W2506)))</f>
        <v>42</v>
      </c>
      <c r="AB2506" s="13">
        <f t="shared" ref="AB2506:AB2569" si="946">+Y2506-H2506</f>
        <v>-6136.2200000000012</v>
      </c>
      <c r="AC2506" s="13">
        <f t="shared" ref="AC2506:AC2569" si="947">+Z2506-I2506</f>
        <v>-2.4584214743589783</v>
      </c>
      <c r="AD2506" s="13">
        <f t="shared" ref="AD2506:AD2569" si="948">+AA2506-J2506</f>
        <v>-2.3099999999999952</v>
      </c>
      <c r="AE2506" s="3">
        <f t="shared" ref="AE2506:AE2569" si="949">+M2506-E2506</f>
        <v>0</v>
      </c>
      <c r="AF2506" s="13">
        <f t="shared" si="937"/>
        <v>6136.2200000000012</v>
      </c>
      <c r="AG2506" s="13">
        <f t="shared" si="934"/>
        <v>2.4584214743589783</v>
      </c>
      <c r="AH2506" s="13">
        <f t="shared" si="938"/>
        <v>2.4584214743589783</v>
      </c>
    </row>
    <row r="2507" spans="1:34" x14ac:dyDescent="0.2">
      <c r="A2507" s="8">
        <f t="shared" si="935"/>
        <v>249700</v>
      </c>
      <c r="B2507" s="9">
        <f t="shared" si="939"/>
        <v>249.7</v>
      </c>
      <c r="C2507" s="13">
        <f>tarifest3(A2507,$A$3,Param!$B$5,Param!$C$5,Param!$D$5,Param!$E$5,Param!$B$6,Param!$C$6,Param!$D$6,Param!$E$6)</f>
        <v>95537</v>
      </c>
      <c r="D2507" s="3">
        <f t="shared" ref="D2507:D2570" si="950">IF($A2507=0,0,C2507/$A2507*100)</f>
        <v>38.260712855426512</v>
      </c>
      <c r="E2507" s="3">
        <f>tarifest3grenz(A2507,$A$3,Param!$B$5,Param!$C$5,Param!$D$5,Param!$E$5,Param!$B$6,Param!$C$6,Param!$D$6,Param!$E$6)*100</f>
        <v>42</v>
      </c>
      <c r="F2507" s="13">
        <f>soli3(C2507,$A$3,Param!$J$4,Param!$J$5,Param!$J$6)</f>
        <v>5254.53</v>
      </c>
      <c r="G2507" s="3">
        <f>soli3grenz(C2507,$A$3,Param!$J$4,Param!$J$5,Param!$J$6)*100</f>
        <v>5.5</v>
      </c>
      <c r="H2507" s="13">
        <f t="shared" si="941"/>
        <v>100791.53</v>
      </c>
      <c r="I2507" s="3">
        <f t="shared" si="940"/>
        <v>40.365050060072086</v>
      </c>
      <c r="J2507" s="13">
        <f t="shared" si="942"/>
        <v>44.309999999999995</v>
      </c>
      <c r="K2507" s="13">
        <f>tarifest3(A2507,$A$3,Param!$B$10,Param!$C$10,Param!$D$10,Param!$E$10,Param!$B$11,Param!$C$11,Param!$D$11,Param!$E$11)</f>
        <v>99883</v>
      </c>
      <c r="L2507" s="3">
        <f t="shared" ref="L2507:L2570" si="951">IF($A2507=0,0,K2507/$A2507*100)</f>
        <v>40.001201441730075</v>
      </c>
      <c r="M2507" s="3">
        <f>tarifest3grenz(A2507,$A$3,Param!$B$10,Param!$C$10,Param!$D$10,Param!$E$10,Param!$B$11,Param!$C$11,Param!$D$11,Param!$E$11)*100</f>
        <v>42</v>
      </c>
      <c r="N2507" s="3">
        <f t="shared" ref="N2507:N2570" si="952">+K2507-$K$1</f>
        <v>85483</v>
      </c>
      <c r="O2507" s="3">
        <f t="shared" ref="O2507:O2570" si="953">IF($A2507=0,0,N2507/$A2507*100)</f>
        <v>34.234281137364839</v>
      </c>
      <c r="P2507" s="13">
        <f t="shared" si="943"/>
        <v>174790</v>
      </c>
      <c r="Q2507" s="13">
        <f t="shared" ref="Q2507:Q2570" si="954">MIN(P2507-$K$1,0)</f>
        <v>0</v>
      </c>
      <c r="R2507" s="13">
        <f>tarifest3(A2507-$K$3,$A$3,Param!$B$10,Param!$C$10,Param!$D$10,Param!$E$10,Param!$B$11,Param!$C$11,Param!$D$11,Param!$E$11)</f>
        <v>91243</v>
      </c>
      <c r="S2507" s="3">
        <f t="shared" ref="S2507:S2570" si="955">IF($A2507=0,0,(Q2507+R2507)/$A2507*100)</f>
        <v>36.541049259110927</v>
      </c>
      <c r="T2507" s="3">
        <f>IF(A2507&lt;$K$3,$K$2,tarifest3grenz(A2507-$K$3,$A$3,Param!$B$10,Param!$C$10,Param!$D$10,Param!$E$10,Param!$B$11,Param!$C$11,Param!$D$11,Param!$E$11))*100</f>
        <v>42</v>
      </c>
      <c r="U2507" s="3">
        <f>MAX(K2507-tarifest3($K$3,$A$3,Param!$B$10,Param!$C$10,Param!$D$10,Param!$E$10,Param!$B$11,Param!$C$11,Param!$D$11,Param!$E$11),0)</f>
        <v>94653</v>
      </c>
      <c r="V2507" s="3">
        <f t="shared" ref="V2507:V2570" si="956">IF($A2507=0,0,(Q2507+U2507)/$A2507*100)</f>
        <v>37.906688025630757</v>
      </c>
      <c r="W2507" s="3">
        <f t="shared" ref="W2507:W2570" si="957">IF(A2507&lt;$K$3,$K$2*100,M2507)</f>
        <v>42</v>
      </c>
      <c r="X2507" s="3">
        <f>soli3grenz(K2507,$A$3,Param!$J$9,Param!$J$10,Param!$J$11)*100</f>
        <v>5.5</v>
      </c>
      <c r="Y2507" s="13">
        <f t="shared" si="944"/>
        <v>94653</v>
      </c>
      <c r="Z2507" s="3">
        <f t="shared" ref="Z2507:Z2570" si="958">IF($A2507=0,0,Y2507/$A2507*100)</f>
        <v>37.906688025630757</v>
      </c>
      <c r="AA2507" s="13">
        <f t="shared" si="945"/>
        <v>42</v>
      </c>
      <c r="AB2507" s="13">
        <f t="shared" si="946"/>
        <v>-6138.5299999999988</v>
      </c>
      <c r="AC2507" s="13">
        <f t="shared" si="947"/>
        <v>-2.4583620344413291</v>
      </c>
      <c r="AD2507" s="13">
        <f t="shared" si="948"/>
        <v>-2.3099999999999952</v>
      </c>
      <c r="AE2507" s="3">
        <f t="shared" si="949"/>
        <v>0</v>
      </c>
      <c r="AF2507" s="13">
        <f t="shared" si="937"/>
        <v>6138.5299999999988</v>
      </c>
      <c r="AG2507" s="13">
        <f t="shared" ref="AG2507:AG2570" si="959">-AC2507</f>
        <v>2.4583620344413291</v>
      </c>
      <c r="AH2507" s="13">
        <f t="shared" si="938"/>
        <v>2.4583620344413291</v>
      </c>
    </row>
    <row r="2508" spans="1:34" x14ac:dyDescent="0.2">
      <c r="A2508" s="8">
        <f t="shared" ref="A2508:A2571" si="960">+A2507+100</f>
        <v>249800</v>
      </c>
      <c r="B2508" s="9">
        <f t="shared" si="939"/>
        <v>249.8</v>
      </c>
      <c r="C2508" s="13">
        <f>tarifest3(A2508,$A$3,Param!$B$5,Param!$C$5,Param!$D$5,Param!$E$5,Param!$B$6,Param!$C$6,Param!$D$6,Param!$E$6)</f>
        <v>95579</v>
      </c>
      <c r="D2508" s="3">
        <f t="shared" si="950"/>
        <v>38.262209767814255</v>
      </c>
      <c r="E2508" s="3">
        <f>tarifest3grenz(A2508,$A$3,Param!$B$5,Param!$C$5,Param!$D$5,Param!$E$5,Param!$B$6,Param!$C$6,Param!$D$6,Param!$E$6)*100</f>
        <v>42</v>
      </c>
      <c r="F2508" s="13">
        <f>soli3(C2508,$A$3,Param!$J$4,Param!$J$5,Param!$J$6)</f>
        <v>5256.84</v>
      </c>
      <c r="G2508" s="3">
        <f>soli3grenz(C2508,$A$3,Param!$J$4,Param!$J$5,Param!$J$6)*100</f>
        <v>5.5</v>
      </c>
      <c r="H2508" s="13">
        <f t="shared" si="941"/>
        <v>100835.84</v>
      </c>
      <c r="I2508" s="3">
        <f t="shared" si="940"/>
        <v>40.36662930344275</v>
      </c>
      <c r="J2508" s="13">
        <f t="shared" si="942"/>
        <v>44.309999999999995</v>
      </c>
      <c r="K2508" s="13">
        <f>tarifest3(A2508,$A$3,Param!$B$10,Param!$C$10,Param!$D$10,Param!$E$10,Param!$B$11,Param!$C$11,Param!$D$11,Param!$E$11)</f>
        <v>99925</v>
      </c>
      <c r="L2508" s="3">
        <f t="shared" si="951"/>
        <v>40.002001601281023</v>
      </c>
      <c r="M2508" s="3">
        <f>tarifest3grenz(A2508,$A$3,Param!$B$10,Param!$C$10,Param!$D$10,Param!$E$10,Param!$B$11,Param!$C$11,Param!$D$11,Param!$E$11)*100</f>
        <v>42</v>
      </c>
      <c r="N2508" s="3">
        <f t="shared" si="952"/>
        <v>85525</v>
      </c>
      <c r="O2508" s="3">
        <f t="shared" si="953"/>
        <v>34.237389911929547</v>
      </c>
      <c r="P2508" s="13">
        <f t="shared" si="943"/>
        <v>174860</v>
      </c>
      <c r="Q2508" s="13">
        <f t="shared" si="954"/>
        <v>0</v>
      </c>
      <c r="R2508" s="13">
        <f>tarifest3(A2508-$K$3,$A$3,Param!$B$10,Param!$C$10,Param!$D$10,Param!$E$10,Param!$B$11,Param!$C$11,Param!$D$11,Param!$E$11)</f>
        <v>91285</v>
      </c>
      <c r="S2508" s="3">
        <f t="shared" si="955"/>
        <v>36.543234587670135</v>
      </c>
      <c r="T2508" s="3">
        <f>IF(A2508&lt;$K$3,$K$2,tarifest3grenz(A2508-$K$3,$A$3,Param!$B$10,Param!$C$10,Param!$D$10,Param!$E$10,Param!$B$11,Param!$C$11,Param!$D$11,Param!$E$11))*100</f>
        <v>42</v>
      </c>
      <c r="U2508" s="3">
        <f>MAX(K2508-tarifest3($K$3,$A$3,Param!$B$10,Param!$C$10,Param!$D$10,Param!$E$10,Param!$B$11,Param!$C$11,Param!$D$11,Param!$E$11),0)</f>
        <v>94695</v>
      </c>
      <c r="V2508" s="3">
        <f t="shared" si="956"/>
        <v>37.908326661329063</v>
      </c>
      <c r="W2508" s="3">
        <f t="shared" si="957"/>
        <v>42</v>
      </c>
      <c r="X2508" s="3">
        <f>soli3grenz(K2508,$A$3,Param!$J$9,Param!$J$10,Param!$J$11)*100</f>
        <v>5.5</v>
      </c>
      <c r="Y2508" s="13">
        <f t="shared" si="944"/>
        <v>94695</v>
      </c>
      <c r="Z2508" s="3">
        <f t="shared" si="958"/>
        <v>37.908326661329063</v>
      </c>
      <c r="AA2508" s="13">
        <f t="shared" si="945"/>
        <v>42</v>
      </c>
      <c r="AB2508" s="13">
        <f t="shared" si="946"/>
        <v>-6140.8399999999965</v>
      </c>
      <c r="AC2508" s="13">
        <f t="shared" si="947"/>
        <v>-2.4583026421136864</v>
      </c>
      <c r="AD2508" s="13">
        <f t="shared" si="948"/>
        <v>-2.3099999999999952</v>
      </c>
      <c r="AE2508" s="3">
        <f t="shared" si="949"/>
        <v>0</v>
      </c>
      <c r="AF2508" s="13">
        <f t="shared" si="937"/>
        <v>6140.8399999999965</v>
      </c>
      <c r="AG2508" s="13">
        <f t="shared" si="959"/>
        <v>2.4583026421136864</v>
      </c>
      <c r="AH2508" s="13">
        <f t="shared" si="938"/>
        <v>2.4583026421136864</v>
      </c>
    </row>
    <row r="2509" spans="1:34" x14ac:dyDescent="0.2">
      <c r="A2509" s="8">
        <f t="shared" si="960"/>
        <v>249900</v>
      </c>
      <c r="B2509" s="9">
        <f t="shared" si="939"/>
        <v>249.9</v>
      </c>
      <c r="C2509" s="13">
        <f>tarifest3(A2509,$A$3,Param!$B$5,Param!$C$5,Param!$D$5,Param!$E$5,Param!$B$6,Param!$C$6,Param!$D$6,Param!$E$6)</f>
        <v>95621</v>
      </c>
      <c r="D2509" s="3">
        <f t="shared" si="950"/>
        <v>38.263705482192876</v>
      </c>
      <c r="E2509" s="3">
        <f>tarifest3grenz(A2509,$A$3,Param!$B$5,Param!$C$5,Param!$D$5,Param!$E$5,Param!$B$6,Param!$C$6,Param!$D$6,Param!$E$6)*100</f>
        <v>42</v>
      </c>
      <c r="F2509" s="13">
        <f>soli3(C2509,$A$3,Param!$J$4,Param!$J$5,Param!$J$6)</f>
        <v>5259.15</v>
      </c>
      <c r="G2509" s="3">
        <f>soli3grenz(C2509,$A$3,Param!$J$4,Param!$J$5,Param!$J$6)*100</f>
        <v>5.5</v>
      </c>
      <c r="H2509" s="13">
        <f t="shared" si="941"/>
        <v>100880.15</v>
      </c>
      <c r="I2509" s="3">
        <f t="shared" si="940"/>
        <v>40.368207282913168</v>
      </c>
      <c r="J2509" s="13">
        <f t="shared" si="942"/>
        <v>44.309999999999995</v>
      </c>
      <c r="K2509" s="13">
        <f>tarifest3(A2509,$A$3,Param!$B$10,Param!$C$10,Param!$D$10,Param!$E$10,Param!$B$11,Param!$C$11,Param!$D$11,Param!$E$11)</f>
        <v>99967</v>
      </c>
      <c r="L2509" s="3">
        <f t="shared" si="951"/>
        <v>40.002801120448176</v>
      </c>
      <c r="M2509" s="3">
        <f>tarifest3grenz(A2509,$A$3,Param!$B$10,Param!$C$10,Param!$D$10,Param!$E$10,Param!$B$11,Param!$C$11,Param!$D$11,Param!$E$11)*100</f>
        <v>42</v>
      </c>
      <c r="N2509" s="3">
        <f t="shared" si="952"/>
        <v>85567</v>
      </c>
      <c r="O2509" s="3">
        <f t="shared" si="953"/>
        <v>34.240496198479391</v>
      </c>
      <c r="P2509" s="13">
        <f t="shared" si="943"/>
        <v>174930</v>
      </c>
      <c r="Q2509" s="13">
        <f t="shared" si="954"/>
        <v>0</v>
      </c>
      <c r="R2509" s="13">
        <f>tarifest3(A2509-$K$3,$A$3,Param!$B$10,Param!$C$10,Param!$D$10,Param!$E$10,Param!$B$11,Param!$C$11,Param!$D$11,Param!$E$11)</f>
        <v>91327</v>
      </c>
      <c r="S2509" s="3">
        <f t="shared" si="955"/>
        <v>36.545418167266909</v>
      </c>
      <c r="T2509" s="3">
        <f>IF(A2509&lt;$K$3,$K$2,tarifest3grenz(A2509-$K$3,$A$3,Param!$B$10,Param!$C$10,Param!$D$10,Param!$E$10,Param!$B$11,Param!$C$11,Param!$D$11,Param!$E$11))*100</f>
        <v>42</v>
      </c>
      <c r="U2509" s="3">
        <f>MAX(K2509-tarifest3($K$3,$A$3,Param!$B$10,Param!$C$10,Param!$D$10,Param!$E$10,Param!$B$11,Param!$C$11,Param!$D$11,Param!$E$11),0)</f>
        <v>94737</v>
      </c>
      <c r="V2509" s="3">
        <f t="shared" si="956"/>
        <v>37.909963985594239</v>
      </c>
      <c r="W2509" s="3">
        <f t="shared" si="957"/>
        <v>42</v>
      </c>
      <c r="X2509" s="3">
        <f>soli3grenz(K2509,$A$3,Param!$J$9,Param!$J$10,Param!$J$11)*100</f>
        <v>5.5</v>
      </c>
      <c r="Y2509" s="13">
        <f t="shared" si="944"/>
        <v>94737</v>
      </c>
      <c r="Z2509" s="3">
        <f t="shared" si="958"/>
        <v>37.909963985594239</v>
      </c>
      <c r="AA2509" s="13">
        <f t="shared" si="945"/>
        <v>42</v>
      </c>
      <c r="AB2509" s="13">
        <f t="shared" si="946"/>
        <v>-6143.1499999999942</v>
      </c>
      <c r="AC2509" s="13">
        <f t="shared" si="947"/>
        <v>-2.4582432973189299</v>
      </c>
      <c r="AD2509" s="13">
        <f t="shared" si="948"/>
        <v>-2.3099999999999952</v>
      </c>
      <c r="AE2509" s="3">
        <f t="shared" si="949"/>
        <v>0</v>
      </c>
      <c r="AF2509" s="13">
        <f t="shared" si="937"/>
        <v>6143.1499999999942</v>
      </c>
      <c r="AG2509" s="13">
        <f t="shared" si="959"/>
        <v>2.4582432973189299</v>
      </c>
      <c r="AH2509" s="13">
        <f t="shared" si="938"/>
        <v>2.4582432973189299</v>
      </c>
    </row>
    <row r="2510" spans="1:34" x14ac:dyDescent="0.2">
      <c r="A2510" s="8">
        <f t="shared" si="960"/>
        <v>250000</v>
      </c>
      <c r="B2510" s="9">
        <f t="shared" si="939"/>
        <v>250</v>
      </c>
      <c r="C2510" s="13">
        <f>tarifest3(A2510,$A$3,Param!$B$5,Param!$C$5,Param!$D$5,Param!$E$5,Param!$B$6,Param!$C$6,Param!$D$6,Param!$E$6)</f>
        <v>95663</v>
      </c>
      <c r="D2510" s="3">
        <f t="shared" si="950"/>
        <v>38.2652</v>
      </c>
      <c r="E2510" s="3">
        <f>tarifest3grenz(A2510,$A$3,Param!$B$5,Param!$C$5,Param!$D$5,Param!$E$5,Param!$B$6,Param!$C$6,Param!$D$6,Param!$E$6)*100</f>
        <v>42</v>
      </c>
      <c r="F2510" s="13">
        <f>soli3(C2510,$A$3,Param!$J$4,Param!$J$5,Param!$J$6)</f>
        <v>5261.46</v>
      </c>
      <c r="G2510" s="3">
        <f>soli3grenz(C2510,$A$3,Param!$J$4,Param!$J$5,Param!$J$6)*100</f>
        <v>5.5</v>
      </c>
      <c r="H2510" s="13">
        <f t="shared" si="941"/>
        <v>100924.46</v>
      </c>
      <c r="I2510" s="3">
        <f t="shared" si="940"/>
        <v>40.369784000000003</v>
      </c>
      <c r="J2510" s="13">
        <f t="shared" si="942"/>
        <v>44.309999999999995</v>
      </c>
      <c r="K2510" s="13">
        <f>tarifest3(A2510,$A$3,Param!$B$10,Param!$C$10,Param!$D$10,Param!$E$10,Param!$B$11,Param!$C$11,Param!$D$11,Param!$E$11)</f>
        <v>100009</v>
      </c>
      <c r="L2510" s="3">
        <f t="shared" si="951"/>
        <v>40.003599999999999</v>
      </c>
      <c r="M2510" s="3">
        <f>tarifest3grenz(A2510,$A$3,Param!$B$10,Param!$C$10,Param!$D$10,Param!$E$10,Param!$B$11,Param!$C$11,Param!$D$11,Param!$E$11)*100</f>
        <v>42</v>
      </c>
      <c r="N2510" s="3">
        <f t="shared" si="952"/>
        <v>85609</v>
      </c>
      <c r="O2510" s="3">
        <f t="shared" si="953"/>
        <v>34.243600000000001</v>
      </c>
      <c r="P2510" s="13">
        <f t="shared" si="943"/>
        <v>175000</v>
      </c>
      <c r="Q2510" s="13">
        <f t="shared" si="954"/>
        <v>0</v>
      </c>
      <c r="R2510" s="13">
        <f>tarifest3(A2510-$K$3,$A$3,Param!$B$10,Param!$C$10,Param!$D$10,Param!$E$10,Param!$B$11,Param!$C$11,Param!$D$11,Param!$E$11)</f>
        <v>91369</v>
      </c>
      <c r="S2510" s="3">
        <f t="shared" si="955"/>
        <v>36.547600000000003</v>
      </c>
      <c r="T2510" s="3">
        <f>IF(A2510&lt;$K$3,$K$2,tarifest3grenz(A2510-$K$3,$A$3,Param!$B$10,Param!$C$10,Param!$D$10,Param!$E$10,Param!$B$11,Param!$C$11,Param!$D$11,Param!$E$11))*100</f>
        <v>42</v>
      </c>
      <c r="U2510" s="3">
        <f>MAX(K2510-tarifest3($K$3,$A$3,Param!$B$10,Param!$C$10,Param!$D$10,Param!$E$10,Param!$B$11,Param!$C$11,Param!$D$11,Param!$E$11),0)</f>
        <v>94779</v>
      </c>
      <c r="V2510" s="3">
        <f t="shared" si="956"/>
        <v>37.9116</v>
      </c>
      <c r="W2510" s="3">
        <f t="shared" si="957"/>
        <v>42</v>
      </c>
      <c r="X2510" s="3">
        <f>soli3grenz(K2510,$A$3,Param!$J$9,Param!$J$10,Param!$J$11)*100</f>
        <v>5.5</v>
      </c>
      <c r="Y2510" s="13">
        <f t="shared" si="944"/>
        <v>94779</v>
      </c>
      <c r="Z2510" s="3">
        <f t="shared" si="958"/>
        <v>37.9116</v>
      </c>
      <c r="AA2510" s="13">
        <f t="shared" si="945"/>
        <v>42</v>
      </c>
      <c r="AB2510" s="13">
        <f t="shared" si="946"/>
        <v>-6145.4600000000064</v>
      </c>
      <c r="AC2510" s="13">
        <f t="shared" si="947"/>
        <v>-2.4581840000000028</v>
      </c>
      <c r="AD2510" s="13">
        <f t="shared" si="948"/>
        <v>-2.3099999999999952</v>
      </c>
      <c r="AE2510" s="3">
        <f t="shared" si="949"/>
        <v>0</v>
      </c>
      <c r="AF2510" s="13">
        <f t="shared" si="937"/>
        <v>6145.4600000000064</v>
      </c>
      <c r="AG2510" s="13">
        <f t="shared" si="959"/>
        <v>2.4581840000000028</v>
      </c>
      <c r="AH2510" s="13">
        <f t="shared" si="938"/>
        <v>2.4581840000000028</v>
      </c>
    </row>
    <row r="2511" spans="1:34" x14ac:dyDescent="0.2">
      <c r="A2511" s="8">
        <f t="shared" si="960"/>
        <v>250100</v>
      </c>
      <c r="B2511" s="9">
        <f t="shared" si="939"/>
        <v>250.1</v>
      </c>
      <c r="C2511" s="13">
        <f>tarifest3(A2511,$A$3,Param!$B$5,Param!$C$5,Param!$D$5,Param!$E$5,Param!$B$6,Param!$C$6,Param!$D$6,Param!$E$6)</f>
        <v>95705</v>
      </c>
      <c r="D2511" s="3">
        <f t="shared" si="950"/>
        <v>38.266693322670932</v>
      </c>
      <c r="E2511" s="3">
        <f>tarifest3grenz(A2511,$A$3,Param!$B$5,Param!$C$5,Param!$D$5,Param!$E$5,Param!$B$6,Param!$C$6,Param!$D$6,Param!$E$6)*100</f>
        <v>42</v>
      </c>
      <c r="F2511" s="13">
        <f>soli3(C2511,$A$3,Param!$J$4,Param!$J$5,Param!$J$6)</f>
        <v>5263.77</v>
      </c>
      <c r="G2511" s="3">
        <f>soli3grenz(C2511,$A$3,Param!$J$4,Param!$J$5,Param!$J$6)*100</f>
        <v>5.5</v>
      </c>
      <c r="H2511" s="13">
        <f t="shared" si="941"/>
        <v>100968.77</v>
      </c>
      <c r="I2511" s="3">
        <f t="shared" si="940"/>
        <v>40.371359456217512</v>
      </c>
      <c r="J2511" s="13">
        <f t="shared" si="942"/>
        <v>44.309999999999995</v>
      </c>
      <c r="K2511" s="13">
        <f>tarifest3(A2511,$A$3,Param!$B$10,Param!$C$10,Param!$D$10,Param!$E$10,Param!$B$11,Param!$C$11,Param!$D$11,Param!$E$11)</f>
        <v>100051</v>
      </c>
      <c r="L2511" s="3">
        <f t="shared" si="951"/>
        <v>40.004398240703722</v>
      </c>
      <c r="M2511" s="3">
        <f>tarifest3grenz(A2511,$A$3,Param!$B$10,Param!$C$10,Param!$D$10,Param!$E$10,Param!$B$11,Param!$C$11,Param!$D$11,Param!$E$11)*100</f>
        <v>42</v>
      </c>
      <c r="N2511" s="3">
        <f t="shared" si="952"/>
        <v>85651</v>
      </c>
      <c r="O2511" s="3">
        <f t="shared" si="953"/>
        <v>34.246701319472209</v>
      </c>
      <c r="P2511" s="13">
        <f t="shared" si="943"/>
        <v>175070</v>
      </c>
      <c r="Q2511" s="13">
        <f t="shared" si="954"/>
        <v>0</v>
      </c>
      <c r="R2511" s="13">
        <f>tarifest3(A2511-$K$3,$A$3,Param!$B$10,Param!$C$10,Param!$D$10,Param!$E$10,Param!$B$11,Param!$C$11,Param!$D$11,Param!$E$11)</f>
        <v>91411</v>
      </c>
      <c r="S2511" s="3">
        <f t="shared" si="955"/>
        <v>36.549780087964812</v>
      </c>
      <c r="T2511" s="3">
        <f>IF(A2511&lt;$K$3,$K$2,tarifest3grenz(A2511-$K$3,$A$3,Param!$B$10,Param!$C$10,Param!$D$10,Param!$E$10,Param!$B$11,Param!$C$11,Param!$D$11,Param!$E$11))*100</f>
        <v>42</v>
      </c>
      <c r="U2511" s="3">
        <f>MAX(K2511-tarifest3($K$3,$A$3,Param!$B$10,Param!$C$10,Param!$D$10,Param!$E$10,Param!$B$11,Param!$C$11,Param!$D$11,Param!$E$11),0)</f>
        <v>94821</v>
      </c>
      <c r="V2511" s="3">
        <f t="shared" si="956"/>
        <v>37.913234706117557</v>
      </c>
      <c r="W2511" s="3">
        <f t="shared" si="957"/>
        <v>42</v>
      </c>
      <c r="X2511" s="3">
        <f>soli3grenz(K2511,$A$3,Param!$J$9,Param!$J$10,Param!$J$11)*100</f>
        <v>5.5</v>
      </c>
      <c r="Y2511" s="13">
        <f t="shared" si="944"/>
        <v>94821</v>
      </c>
      <c r="Z2511" s="3">
        <f t="shared" si="958"/>
        <v>37.913234706117557</v>
      </c>
      <c r="AA2511" s="13">
        <f t="shared" si="945"/>
        <v>42</v>
      </c>
      <c r="AB2511" s="13">
        <f t="shared" si="946"/>
        <v>-6147.7700000000041</v>
      </c>
      <c r="AC2511" s="13">
        <f t="shared" si="947"/>
        <v>-2.4581247500999552</v>
      </c>
      <c r="AD2511" s="13">
        <f t="shared" si="948"/>
        <v>-2.3099999999999952</v>
      </c>
      <c r="AE2511" s="3">
        <f t="shared" si="949"/>
        <v>0</v>
      </c>
      <c r="AF2511" s="13">
        <f t="shared" si="937"/>
        <v>6147.7700000000041</v>
      </c>
      <c r="AG2511" s="13">
        <f t="shared" si="959"/>
        <v>2.4581247500999552</v>
      </c>
      <c r="AH2511" s="13">
        <f t="shared" si="938"/>
        <v>2.4581247500999552</v>
      </c>
    </row>
    <row r="2512" spans="1:34" x14ac:dyDescent="0.2">
      <c r="A2512" s="8">
        <f t="shared" si="960"/>
        <v>250200</v>
      </c>
      <c r="B2512" s="9">
        <f t="shared" si="939"/>
        <v>250.2</v>
      </c>
      <c r="C2512" s="13">
        <f>tarifest3(A2512,$A$3,Param!$B$5,Param!$C$5,Param!$D$5,Param!$E$5,Param!$B$6,Param!$C$6,Param!$D$6,Param!$E$6)</f>
        <v>95747</v>
      </c>
      <c r="D2512" s="3">
        <f t="shared" si="950"/>
        <v>38.268185451638686</v>
      </c>
      <c r="E2512" s="3">
        <f>tarifest3grenz(A2512,$A$3,Param!$B$5,Param!$C$5,Param!$D$5,Param!$E$5,Param!$B$6,Param!$C$6,Param!$D$6,Param!$E$6)*100</f>
        <v>42</v>
      </c>
      <c r="F2512" s="13">
        <f>soli3(C2512,$A$3,Param!$J$4,Param!$J$5,Param!$J$6)</f>
        <v>5266.08</v>
      </c>
      <c r="G2512" s="3">
        <f>soli3grenz(C2512,$A$3,Param!$J$4,Param!$J$5,Param!$J$6)*100</f>
        <v>5.5</v>
      </c>
      <c r="H2512" s="13">
        <f t="shared" si="941"/>
        <v>101013.08</v>
      </c>
      <c r="I2512" s="3">
        <f t="shared" si="940"/>
        <v>40.372933653077538</v>
      </c>
      <c r="J2512" s="13">
        <f t="shared" si="942"/>
        <v>44.309999999999995</v>
      </c>
      <c r="K2512" s="13">
        <f>tarifest3(A2512,$A$3,Param!$B$10,Param!$C$10,Param!$D$10,Param!$E$10,Param!$B$11,Param!$C$11,Param!$D$11,Param!$E$11)</f>
        <v>100093</v>
      </c>
      <c r="L2512" s="3">
        <f t="shared" si="951"/>
        <v>40.005195843325339</v>
      </c>
      <c r="M2512" s="3">
        <f>tarifest3grenz(A2512,$A$3,Param!$B$10,Param!$C$10,Param!$D$10,Param!$E$10,Param!$B$11,Param!$C$11,Param!$D$11,Param!$E$11)*100</f>
        <v>42</v>
      </c>
      <c r="N2512" s="3">
        <f t="shared" si="952"/>
        <v>85693</v>
      </c>
      <c r="O2512" s="3">
        <f t="shared" si="953"/>
        <v>34.249800159872102</v>
      </c>
      <c r="P2512" s="13">
        <f t="shared" si="943"/>
        <v>175140</v>
      </c>
      <c r="Q2512" s="13">
        <f t="shared" si="954"/>
        <v>0</v>
      </c>
      <c r="R2512" s="13">
        <f>tarifest3(A2512-$K$3,$A$3,Param!$B$10,Param!$C$10,Param!$D$10,Param!$E$10,Param!$B$11,Param!$C$11,Param!$D$11,Param!$E$11)</f>
        <v>91453</v>
      </c>
      <c r="S2512" s="3">
        <f t="shared" si="955"/>
        <v>36.551958433253397</v>
      </c>
      <c r="T2512" s="3">
        <f>IF(A2512&lt;$K$3,$K$2,tarifest3grenz(A2512-$K$3,$A$3,Param!$B$10,Param!$C$10,Param!$D$10,Param!$E$10,Param!$B$11,Param!$C$11,Param!$D$11,Param!$E$11))*100</f>
        <v>42</v>
      </c>
      <c r="U2512" s="3">
        <f>MAX(K2512-tarifest3($K$3,$A$3,Param!$B$10,Param!$C$10,Param!$D$10,Param!$E$10,Param!$B$11,Param!$C$11,Param!$D$11,Param!$E$11),0)</f>
        <v>94863</v>
      </c>
      <c r="V2512" s="3">
        <f t="shared" si="956"/>
        <v>37.914868105515588</v>
      </c>
      <c r="W2512" s="3">
        <f t="shared" si="957"/>
        <v>42</v>
      </c>
      <c r="X2512" s="3">
        <f>soli3grenz(K2512,$A$3,Param!$J$9,Param!$J$10,Param!$J$11)*100</f>
        <v>5.5</v>
      </c>
      <c r="Y2512" s="13">
        <f t="shared" si="944"/>
        <v>94863</v>
      </c>
      <c r="Z2512" s="3">
        <f t="shared" si="958"/>
        <v>37.914868105515588</v>
      </c>
      <c r="AA2512" s="13">
        <f t="shared" si="945"/>
        <v>42</v>
      </c>
      <c r="AB2512" s="13">
        <f t="shared" si="946"/>
        <v>-6150.0800000000017</v>
      </c>
      <c r="AC2512" s="13">
        <f t="shared" si="947"/>
        <v>-2.4580655475619508</v>
      </c>
      <c r="AD2512" s="13">
        <f t="shared" si="948"/>
        <v>-2.3099999999999952</v>
      </c>
      <c r="AE2512" s="3">
        <f t="shared" si="949"/>
        <v>0</v>
      </c>
      <c r="AF2512" s="13">
        <f t="shared" si="937"/>
        <v>6150.0800000000017</v>
      </c>
      <c r="AG2512" s="13">
        <f t="shared" si="959"/>
        <v>2.4580655475619508</v>
      </c>
      <c r="AH2512" s="13">
        <f t="shared" si="938"/>
        <v>2.4580655475619508</v>
      </c>
    </row>
    <row r="2513" spans="1:34" x14ac:dyDescent="0.2">
      <c r="A2513" s="8">
        <f t="shared" si="960"/>
        <v>250300</v>
      </c>
      <c r="B2513" s="9">
        <f t="shared" si="939"/>
        <v>250.3</v>
      </c>
      <c r="C2513" s="13">
        <f>tarifest3(A2513,$A$3,Param!$B$5,Param!$C$5,Param!$D$5,Param!$E$5,Param!$B$6,Param!$C$6,Param!$D$6,Param!$E$6)</f>
        <v>95789</v>
      </c>
      <c r="D2513" s="3">
        <f t="shared" si="950"/>
        <v>38.269676388333998</v>
      </c>
      <c r="E2513" s="3">
        <f>tarifest3grenz(A2513,$A$3,Param!$B$5,Param!$C$5,Param!$D$5,Param!$E$5,Param!$B$6,Param!$C$6,Param!$D$6,Param!$E$6)*100</f>
        <v>42</v>
      </c>
      <c r="F2513" s="13">
        <f>soli3(C2513,$A$3,Param!$J$4,Param!$J$5,Param!$J$6)</f>
        <v>5268.39</v>
      </c>
      <c r="G2513" s="3">
        <f>soli3grenz(C2513,$A$3,Param!$J$4,Param!$J$5,Param!$J$6)*100</f>
        <v>5.5</v>
      </c>
      <c r="H2513" s="13">
        <f t="shared" si="941"/>
        <v>101057.39</v>
      </c>
      <c r="I2513" s="3">
        <f t="shared" si="940"/>
        <v>40.374506592089496</v>
      </c>
      <c r="J2513" s="13">
        <f t="shared" si="942"/>
        <v>44.309999999999995</v>
      </c>
      <c r="K2513" s="13">
        <f>tarifest3(A2513,$A$3,Param!$B$10,Param!$C$10,Param!$D$10,Param!$E$10,Param!$B$11,Param!$C$11,Param!$D$11,Param!$E$11)</f>
        <v>100135</v>
      </c>
      <c r="L2513" s="3">
        <f t="shared" si="951"/>
        <v>40.005992808629642</v>
      </c>
      <c r="M2513" s="3">
        <f>tarifest3grenz(A2513,$A$3,Param!$B$10,Param!$C$10,Param!$D$10,Param!$E$10,Param!$B$11,Param!$C$11,Param!$D$11,Param!$E$11)*100</f>
        <v>42</v>
      </c>
      <c r="N2513" s="3">
        <f t="shared" si="952"/>
        <v>85735</v>
      </c>
      <c r="O2513" s="3">
        <f t="shared" si="953"/>
        <v>34.252896524170993</v>
      </c>
      <c r="P2513" s="13">
        <f t="shared" si="943"/>
        <v>175210</v>
      </c>
      <c r="Q2513" s="13">
        <f t="shared" si="954"/>
        <v>0</v>
      </c>
      <c r="R2513" s="13">
        <f>tarifest3(A2513-$K$3,$A$3,Param!$B$10,Param!$C$10,Param!$D$10,Param!$E$10,Param!$B$11,Param!$C$11,Param!$D$11,Param!$E$11)</f>
        <v>91495</v>
      </c>
      <c r="S2513" s="3">
        <f t="shared" si="955"/>
        <v>36.554135037954453</v>
      </c>
      <c r="T2513" s="3">
        <f>IF(A2513&lt;$K$3,$K$2,tarifest3grenz(A2513-$K$3,$A$3,Param!$B$10,Param!$C$10,Param!$D$10,Param!$E$10,Param!$B$11,Param!$C$11,Param!$D$11,Param!$E$11))*100</f>
        <v>42</v>
      </c>
      <c r="U2513" s="3">
        <f>MAX(K2513-tarifest3($K$3,$A$3,Param!$B$10,Param!$C$10,Param!$D$10,Param!$E$10,Param!$B$11,Param!$C$11,Param!$D$11,Param!$E$11),0)</f>
        <v>94905</v>
      </c>
      <c r="V2513" s="3">
        <f t="shared" si="956"/>
        <v>37.916500199760286</v>
      </c>
      <c r="W2513" s="3">
        <f t="shared" si="957"/>
        <v>42</v>
      </c>
      <c r="X2513" s="3">
        <f>soli3grenz(K2513,$A$3,Param!$J$9,Param!$J$10,Param!$J$11)*100</f>
        <v>5.5</v>
      </c>
      <c r="Y2513" s="13">
        <f t="shared" si="944"/>
        <v>94905</v>
      </c>
      <c r="Z2513" s="3">
        <f t="shared" si="958"/>
        <v>37.916500199760286</v>
      </c>
      <c r="AA2513" s="13">
        <f t="shared" si="945"/>
        <v>42</v>
      </c>
      <c r="AB2513" s="13">
        <f t="shared" si="946"/>
        <v>-6152.3899999999994</v>
      </c>
      <c r="AC2513" s="13">
        <f t="shared" si="947"/>
        <v>-2.4580063923292101</v>
      </c>
      <c r="AD2513" s="13">
        <f t="shared" si="948"/>
        <v>-2.3099999999999952</v>
      </c>
      <c r="AE2513" s="3">
        <f t="shared" si="949"/>
        <v>0</v>
      </c>
      <c r="AF2513" s="13">
        <f t="shared" si="937"/>
        <v>6152.3899999999994</v>
      </c>
      <c r="AG2513" s="13">
        <f t="shared" si="959"/>
        <v>2.4580063923292101</v>
      </c>
      <c r="AH2513" s="13">
        <f t="shared" si="938"/>
        <v>2.4580063923292101</v>
      </c>
    </row>
    <row r="2514" spans="1:34" x14ac:dyDescent="0.2">
      <c r="A2514" s="8">
        <f t="shared" si="960"/>
        <v>250400</v>
      </c>
      <c r="B2514" s="9">
        <f t="shared" si="939"/>
        <v>250.4</v>
      </c>
      <c r="C2514" s="13">
        <f>tarifest3(A2514,$A$3,Param!$B$5,Param!$C$5,Param!$D$5,Param!$E$5,Param!$B$6,Param!$C$6,Param!$D$6,Param!$E$6)</f>
        <v>95831</v>
      </c>
      <c r="D2514" s="3">
        <f t="shared" si="950"/>
        <v>38.2711661341853</v>
      </c>
      <c r="E2514" s="3">
        <f>tarifest3grenz(A2514,$A$3,Param!$B$5,Param!$C$5,Param!$D$5,Param!$E$5,Param!$B$6,Param!$C$6,Param!$D$6,Param!$E$6)*100</f>
        <v>42</v>
      </c>
      <c r="F2514" s="13">
        <f>soli3(C2514,$A$3,Param!$J$4,Param!$J$5,Param!$J$6)</f>
        <v>5270.7</v>
      </c>
      <c r="G2514" s="3">
        <f>soli3grenz(C2514,$A$3,Param!$J$4,Param!$J$5,Param!$J$6)*100</f>
        <v>5.5</v>
      </c>
      <c r="H2514" s="13">
        <f t="shared" si="941"/>
        <v>101101.7</v>
      </c>
      <c r="I2514" s="3">
        <f t="shared" si="940"/>
        <v>40.376078274760381</v>
      </c>
      <c r="J2514" s="13">
        <f t="shared" si="942"/>
        <v>44.309999999999995</v>
      </c>
      <c r="K2514" s="13">
        <f>tarifest3(A2514,$A$3,Param!$B$10,Param!$C$10,Param!$D$10,Param!$E$10,Param!$B$11,Param!$C$11,Param!$D$11,Param!$E$11)</f>
        <v>100177</v>
      </c>
      <c r="L2514" s="3">
        <f t="shared" si="951"/>
        <v>40.006789137380196</v>
      </c>
      <c r="M2514" s="3">
        <f>tarifest3grenz(A2514,$A$3,Param!$B$10,Param!$C$10,Param!$D$10,Param!$E$10,Param!$B$11,Param!$C$11,Param!$D$11,Param!$E$11)*100</f>
        <v>42</v>
      </c>
      <c r="N2514" s="3">
        <f t="shared" si="952"/>
        <v>85777</v>
      </c>
      <c r="O2514" s="3">
        <f t="shared" si="953"/>
        <v>34.255990415335461</v>
      </c>
      <c r="P2514" s="13">
        <f t="shared" si="943"/>
        <v>175280</v>
      </c>
      <c r="Q2514" s="13">
        <f t="shared" si="954"/>
        <v>0</v>
      </c>
      <c r="R2514" s="13">
        <f>tarifest3(A2514-$K$3,$A$3,Param!$B$10,Param!$C$10,Param!$D$10,Param!$E$10,Param!$B$11,Param!$C$11,Param!$D$11,Param!$E$11)</f>
        <v>91537</v>
      </c>
      <c r="S2514" s="3">
        <f t="shared" si="955"/>
        <v>36.556309904153359</v>
      </c>
      <c r="T2514" s="3">
        <f>IF(A2514&lt;$K$3,$K$2,tarifest3grenz(A2514-$K$3,$A$3,Param!$B$10,Param!$C$10,Param!$D$10,Param!$E$10,Param!$B$11,Param!$C$11,Param!$D$11,Param!$E$11))*100</f>
        <v>42</v>
      </c>
      <c r="U2514" s="3">
        <f>MAX(K2514-tarifest3($K$3,$A$3,Param!$B$10,Param!$C$10,Param!$D$10,Param!$E$10,Param!$B$11,Param!$C$11,Param!$D$11,Param!$E$11),0)</f>
        <v>94947</v>
      </c>
      <c r="V2514" s="3">
        <f t="shared" si="956"/>
        <v>37.918130990415335</v>
      </c>
      <c r="W2514" s="3">
        <f t="shared" si="957"/>
        <v>42</v>
      </c>
      <c r="X2514" s="3">
        <f>soli3grenz(K2514,$A$3,Param!$J$9,Param!$J$10,Param!$J$11)*100</f>
        <v>5.5</v>
      </c>
      <c r="Y2514" s="13">
        <f t="shared" si="944"/>
        <v>94947</v>
      </c>
      <c r="Z2514" s="3">
        <f t="shared" si="958"/>
        <v>37.918130990415335</v>
      </c>
      <c r="AA2514" s="13">
        <f t="shared" si="945"/>
        <v>42</v>
      </c>
      <c r="AB2514" s="13">
        <f t="shared" si="946"/>
        <v>-6154.6999999999971</v>
      </c>
      <c r="AC2514" s="13">
        <f t="shared" si="947"/>
        <v>-2.4579472843450461</v>
      </c>
      <c r="AD2514" s="13">
        <f t="shared" si="948"/>
        <v>-2.3099999999999952</v>
      </c>
      <c r="AE2514" s="3">
        <f t="shared" si="949"/>
        <v>0</v>
      </c>
      <c r="AF2514" s="13">
        <f t="shared" si="937"/>
        <v>6154.6999999999971</v>
      </c>
      <c r="AG2514" s="13">
        <f t="shared" si="959"/>
        <v>2.4579472843450461</v>
      </c>
      <c r="AH2514" s="13">
        <f t="shared" si="938"/>
        <v>2.4579472843450461</v>
      </c>
    </row>
    <row r="2515" spans="1:34" x14ac:dyDescent="0.2">
      <c r="A2515" s="8">
        <f t="shared" si="960"/>
        <v>250500</v>
      </c>
      <c r="B2515" s="9">
        <f t="shared" si="939"/>
        <v>250.5</v>
      </c>
      <c r="C2515" s="13">
        <f>tarifest3(A2515,$A$3,Param!$B$5,Param!$C$5,Param!$D$5,Param!$E$5,Param!$B$6,Param!$C$6,Param!$D$6,Param!$E$6)</f>
        <v>95873</v>
      </c>
      <c r="D2515" s="3">
        <f t="shared" si="950"/>
        <v>38.272654690618765</v>
      </c>
      <c r="E2515" s="3">
        <f>tarifest3grenz(A2515,$A$3,Param!$B$5,Param!$C$5,Param!$D$5,Param!$E$5,Param!$B$6,Param!$C$6,Param!$D$6,Param!$E$6)*100</f>
        <v>42</v>
      </c>
      <c r="F2515" s="13">
        <f>soli3(C2515,$A$3,Param!$J$4,Param!$J$5,Param!$J$6)</f>
        <v>5273.01</v>
      </c>
      <c r="G2515" s="3">
        <f>soli3grenz(C2515,$A$3,Param!$J$4,Param!$J$5,Param!$J$6)*100</f>
        <v>5.5</v>
      </c>
      <c r="H2515" s="13">
        <f t="shared" si="941"/>
        <v>101146.01</v>
      </c>
      <c r="I2515" s="3">
        <f t="shared" si="940"/>
        <v>40.377648702594811</v>
      </c>
      <c r="J2515" s="13">
        <f t="shared" si="942"/>
        <v>44.309999999999995</v>
      </c>
      <c r="K2515" s="13">
        <f>tarifest3(A2515,$A$3,Param!$B$10,Param!$C$10,Param!$D$10,Param!$E$10,Param!$B$11,Param!$C$11,Param!$D$11,Param!$E$11)</f>
        <v>100219</v>
      </c>
      <c r="L2515" s="3">
        <f t="shared" si="951"/>
        <v>40.007584830339319</v>
      </c>
      <c r="M2515" s="3">
        <f>tarifest3grenz(A2515,$A$3,Param!$B$10,Param!$C$10,Param!$D$10,Param!$E$10,Param!$B$11,Param!$C$11,Param!$D$11,Param!$E$11)*100</f>
        <v>42</v>
      </c>
      <c r="N2515" s="3">
        <f t="shared" si="952"/>
        <v>85819</v>
      </c>
      <c r="O2515" s="3">
        <f t="shared" si="953"/>
        <v>34.25908183632734</v>
      </c>
      <c r="P2515" s="13">
        <f t="shared" si="943"/>
        <v>175350</v>
      </c>
      <c r="Q2515" s="13">
        <f t="shared" si="954"/>
        <v>0</v>
      </c>
      <c r="R2515" s="13">
        <f>tarifest3(A2515-$K$3,$A$3,Param!$B$10,Param!$C$10,Param!$D$10,Param!$E$10,Param!$B$11,Param!$C$11,Param!$D$11,Param!$E$11)</f>
        <v>91579</v>
      </c>
      <c r="S2515" s="3">
        <f t="shared" si="955"/>
        <v>36.558483033932134</v>
      </c>
      <c r="T2515" s="3">
        <f>IF(A2515&lt;$K$3,$K$2,tarifest3grenz(A2515-$K$3,$A$3,Param!$B$10,Param!$C$10,Param!$D$10,Param!$E$10,Param!$B$11,Param!$C$11,Param!$D$11,Param!$E$11))*100</f>
        <v>42</v>
      </c>
      <c r="U2515" s="3">
        <f>MAX(K2515-tarifest3($K$3,$A$3,Param!$B$10,Param!$C$10,Param!$D$10,Param!$E$10,Param!$B$11,Param!$C$11,Param!$D$11,Param!$E$11),0)</f>
        <v>94989</v>
      </c>
      <c r="V2515" s="3">
        <f t="shared" si="956"/>
        <v>37.919760479041912</v>
      </c>
      <c r="W2515" s="3">
        <f t="shared" si="957"/>
        <v>42</v>
      </c>
      <c r="X2515" s="3">
        <f>soli3grenz(K2515,$A$3,Param!$J$9,Param!$J$10,Param!$J$11)*100</f>
        <v>5.5</v>
      </c>
      <c r="Y2515" s="13">
        <f t="shared" si="944"/>
        <v>94989</v>
      </c>
      <c r="Z2515" s="3">
        <f t="shared" si="958"/>
        <v>37.919760479041912</v>
      </c>
      <c r="AA2515" s="13">
        <f t="shared" si="945"/>
        <v>42</v>
      </c>
      <c r="AB2515" s="13">
        <f t="shared" si="946"/>
        <v>-6157.0099999999948</v>
      </c>
      <c r="AC2515" s="13">
        <f t="shared" si="947"/>
        <v>-2.4578882235528994</v>
      </c>
      <c r="AD2515" s="13">
        <f t="shared" si="948"/>
        <v>-2.3099999999999952</v>
      </c>
      <c r="AE2515" s="3">
        <f t="shared" si="949"/>
        <v>0</v>
      </c>
      <c r="AF2515" s="13">
        <f t="shared" si="937"/>
        <v>6157.0099999999948</v>
      </c>
      <c r="AG2515" s="13">
        <f t="shared" si="959"/>
        <v>2.4578882235528994</v>
      </c>
      <c r="AH2515" s="13">
        <f t="shared" si="938"/>
        <v>2.4578882235528994</v>
      </c>
    </row>
    <row r="2516" spans="1:34" x14ac:dyDescent="0.2">
      <c r="A2516" s="8">
        <f t="shared" si="960"/>
        <v>250600</v>
      </c>
      <c r="B2516" s="9">
        <f t="shared" si="939"/>
        <v>250.6</v>
      </c>
      <c r="C2516" s="13">
        <f>tarifest3(A2516,$A$3,Param!$B$5,Param!$C$5,Param!$D$5,Param!$E$5,Param!$B$6,Param!$C$6,Param!$D$6,Param!$E$6)</f>
        <v>95915</v>
      </c>
      <c r="D2516" s="3">
        <f t="shared" si="950"/>
        <v>38.274142059058256</v>
      </c>
      <c r="E2516" s="3">
        <f>tarifest3grenz(A2516,$A$3,Param!$B$5,Param!$C$5,Param!$D$5,Param!$E$5,Param!$B$6,Param!$C$6,Param!$D$6,Param!$E$6)*100</f>
        <v>42</v>
      </c>
      <c r="F2516" s="13">
        <f>soli3(C2516,$A$3,Param!$J$4,Param!$J$5,Param!$J$6)</f>
        <v>5275.32</v>
      </c>
      <c r="G2516" s="3">
        <f>soli3grenz(C2516,$A$3,Param!$J$4,Param!$J$5,Param!$J$6)*100</f>
        <v>5.5</v>
      </c>
      <c r="H2516" s="13">
        <f t="shared" si="941"/>
        <v>101190.32</v>
      </c>
      <c r="I2516" s="3">
        <f t="shared" si="940"/>
        <v>40.379217877094973</v>
      </c>
      <c r="J2516" s="13">
        <f t="shared" si="942"/>
        <v>44.309999999999995</v>
      </c>
      <c r="K2516" s="13">
        <f>tarifest3(A2516,$A$3,Param!$B$10,Param!$C$10,Param!$D$10,Param!$E$10,Param!$B$11,Param!$C$11,Param!$D$11,Param!$E$11)</f>
        <v>100261</v>
      </c>
      <c r="L2516" s="3">
        <f t="shared" si="951"/>
        <v>40.008379888268159</v>
      </c>
      <c r="M2516" s="3">
        <f>tarifest3grenz(A2516,$A$3,Param!$B$10,Param!$C$10,Param!$D$10,Param!$E$10,Param!$B$11,Param!$C$11,Param!$D$11,Param!$E$11)*100</f>
        <v>42</v>
      </c>
      <c r="N2516" s="3">
        <f t="shared" si="952"/>
        <v>85861</v>
      </c>
      <c r="O2516" s="3">
        <f t="shared" si="953"/>
        <v>34.262170790103752</v>
      </c>
      <c r="P2516" s="13">
        <f t="shared" si="943"/>
        <v>175420</v>
      </c>
      <c r="Q2516" s="13">
        <f t="shared" si="954"/>
        <v>0</v>
      </c>
      <c r="R2516" s="13">
        <f>tarifest3(A2516-$K$3,$A$3,Param!$B$10,Param!$C$10,Param!$D$10,Param!$E$10,Param!$B$11,Param!$C$11,Param!$D$11,Param!$E$11)</f>
        <v>91621</v>
      </c>
      <c r="S2516" s="3">
        <f t="shared" si="955"/>
        <v>36.560654429369514</v>
      </c>
      <c r="T2516" s="3">
        <f>IF(A2516&lt;$K$3,$K$2,tarifest3grenz(A2516-$K$3,$A$3,Param!$B$10,Param!$C$10,Param!$D$10,Param!$E$10,Param!$B$11,Param!$C$11,Param!$D$11,Param!$E$11))*100</f>
        <v>42</v>
      </c>
      <c r="U2516" s="3">
        <f>MAX(K2516-tarifest3($K$3,$A$3,Param!$B$10,Param!$C$10,Param!$D$10,Param!$E$10,Param!$B$11,Param!$C$11,Param!$D$11,Param!$E$11),0)</f>
        <v>95031</v>
      </c>
      <c r="V2516" s="3">
        <f t="shared" si="956"/>
        <v>37.921388667198727</v>
      </c>
      <c r="W2516" s="3">
        <f t="shared" si="957"/>
        <v>42</v>
      </c>
      <c r="X2516" s="3">
        <f>soli3grenz(K2516,$A$3,Param!$J$9,Param!$J$10,Param!$J$11)*100</f>
        <v>5.5</v>
      </c>
      <c r="Y2516" s="13">
        <f t="shared" si="944"/>
        <v>95031</v>
      </c>
      <c r="Z2516" s="3">
        <f t="shared" si="958"/>
        <v>37.921388667198727</v>
      </c>
      <c r="AA2516" s="13">
        <f t="shared" si="945"/>
        <v>42</v>
      </c>
      <c r="AB2516" s="13">
        <f t="shared" si="946"/>
        <v>-6159.320000000007</v>
      </c>
      <c r="AC2516" s="13">
        <f t="shared" si="947"/>
        <v>-2.4578292098962464</v>
      </c>
      <c r="AD2516" s="13">
        <f t="shared" si="948"/>
        <v>-2.3099999999999952</v>
      </c>
      <c r="AE2516" s="3">
        <f t="shared" si="949"/>
        <v>0</v>
      </c>
      <c r="AF2516" s="13">
        <f t="shared" si="937"/>
        <v>6159.320000000007</v>
      </c>
      <c r="AG2516" s="13">
        <f t="shared" si="959"/>
        <v>2.4578292098962464</v>
      </c>
      <c r="AH2516" s="13">
        <f t="shared" si="938"/>
        <v>2.4578292098962464</v>
      </c>
    </row>
    <row r="2517" spans="1:34" x14ac:dyDescent="0.2">
      <c r="A2517" s="8">
        <f t="shared" si="960"/>
        <v>250700</v>
      </c>
      <c r="B2517" s="9">
        <f t="shared" si="939"/>
        <v>250.7</v>
      </c>
      <c r="C2517" s="13">
        <f>tarifest3(A2517,$A$3,Param!$B$5,Param!$C$5,Param!$D$5,Param!$E$5,Param!$B$6,Param!$C$6,Param!$D$6,Param!$E$6)</f>
        <v>95957</v>
      </c>
      <c r="D2517" s="3">
        <f t="shared" si="950"/>
        <v>38.275628240925407</v>
      </c>
      <c r="E2517" s="3">
        <f>tarifest3grenz(A2517,$A$3,Param!$B$5,Param!$C$5,Param!$D$5,Param!$E$5,Param!$B$6,Param!$C$6,Param!$D$6,Param!$E$6)*100</f>
        <v>42</v>
      </c>
      <c r="F2517" s="13">
        <f>soli3(C2517,$A$3,Param!$J$4,Param!$J$5,Param!$J$6)</f>
        <v>5277.63</v>
      </c>
      <c r="G2517" s="3">
        <f>soli3grenz(C2517,$A$3,Param!$J$4,Param!$J$5,Param!$J$6)*100</f>
        <v>5.5</v>
      </c>
      <c r="H2517" s="13">
        <f t="shared" si="941"/>
        <v>101234.63</v>
      </c>
      <c r="I2517" s="3">
        <f t="shared" si="940"/>
        <v>40.380785799760673</v>
      </c>
      <c r="J2517" s="13">
        <f t="shared" si="942"/>
        <v>44.309999999999995</v>
      </c>
      <c r="K2517" s="13">
        <f>tarifest3(A2517,$A$3,Param!$B$10,Param!$C$10,Param!$D$10,Param!$E$10,Param!$B$11,Param!$C$11,Param!$D$11,Param!$E$11)</f>
        <v>100303</v>
      </c>
      <c r="L2517" s="3">
        <f t="shared" si="951"/>
        <v>40.009174311926607</v>
      </c>
      <c r="M2517" s="3">
        <f>tarifest3grenz(A2517,$A$3,Param!$B$10,Param!$C$10,Param!$D$10,Param!$E$10,Param!$B$11,Param!$C$11,Param!$D$11,Param!$E$11)*100</f>
        <v>42</v>
      </c>
      <c r="N2517" s="3">
        <f t="shared" si="952"/>
        <v>85903</v>
      </c>
      <c r="O2517" s="3">
        <f t="shared" si="953"/>
        <v>34.265257279617074</v>
      </c>
      <c r="P2517" s="13">
        <f t="shared" si="943"/>
        <v>175490</v>
      </c>
      <c r="Q2517" s="13">
        <f t="shared" si="954"/>
        <v>0</v>
      </c>
      <c r="R2517" s="13">
        <f>tarifest3(A2517-$K$3,$A$3,Param!$B$10,Param!$C$10,Param!$D$10,Param!$E$10,Param!$B$11,Param!$C$11,Param!$D$11,Param!$E$11)</f>
        <v>91663</v>
      </c>
      <c r="S2517" s="3">
        <f t="shared" si="955"/>
        <v>36.562824092540886</v>
      </c>
      <c r="T2517" s="3">
        <f>IF(A2517&lt;$K$3,$K$2,tarifest3grenz(A2517-$K$3,$A$3,Param!$B$10,Param!$C$10,Param!$D$10,Param!$E$10,Param!$B$11,Param!$C$11,Param!$D$11,Param!$E$11))*100</f>
        <v>42</v>
      </c>
      <c r="U2517" s="3">
        <f>MAX(K2517-tarifest3($K$3,$A$3,Param!$B$10,Param!$C$10,Param!$D$10,Param!$E$10,Param!$B$11,Param!$C$11,Param!$D$11,Param!$E$11),0)</f>
        <v>95073</v>
      </c>
      <c r="V2517" s="3">
        <f t="shared" si="956"/>
        <v>37.92301555644196</v>
      </c>
      <c r="W2517" s="3">
        <f t="shared" si="957"/>
        <v>42</v>
      </c>
      <c r="X2517" s="3">
        <f>soli3grenz(K2517,$A$3,Param!$J$9,Param!$J$10,Param!$J$11)*100</f>
        <v>5.5</v>
      </c>
      <c r="Y2517" s="13">
        <f t="shared" si="944"/>
        <v>95073</v>
      </c>
      <c r="Z2517" s="3">
        <f t="shared" si="958"/>
        <v>37.92301555644196</v>
      </c>
      <c r="AA2517" s="13">
        <f t="shared" si="945"/>
        <v>42</v>
      </c>
      <c r="AB2517" s="13">
        <f t="shared" si="946"/>
        <v>-6161.6300000000047</v>
      </c>
      <c r="AC2517" s="13">
        <f t="shared" si="947"/>
        <v>-2.4577702433187127</v>
      </c>
      <c r="AD2517" s="13">
        <f t="shared" si="948"/>
        <v>-2.3099999999999952</v>
      </c>
      <c r="AE2517" s="3">
        <f t="shared" si="949"/>
        <v>0</v>
      </c>
      <c r="AF2517" s="13">
        <f t="shared" si="937"/>
        <v>6161.6300000000047</v>
      </c>
      <c r="AG2517" s="13">
        <f t="shared" si="959"/>
        <v>2.4577702433187127</v>
      </c>
      <c r="AH2517" s="13">
        <f t="shared" si="938"/>
        <v>2.4577702433187127</v>
      </c>
    </row>
    <row r="2518" spans="1:34" x14ac:dyDescent="0.2">
      <c r="A2518" s="8">
        <f t="shared" si="960"/>
        <v>250800</v>
      </c>
      <c r="B2518" s="9">
        <f t="shared" si="939"/>
        <v>250.8</v>
      </c>
      <c r="C2518" s="13">
        <f>tarifest3(A2518,$A$3,Param!$B$5,Param!$C$5,Param!$D$5,Param!$E$5,Param!$B$6,Param!$C$6,Param!$D$6,Param!$E$6)</f>
        <v>95999</v>
      </c>
      <c r="D2518" s="3">
        <f t="shared" si="950"/>
        <v>38.277113237639554</v>
      </c>
      <c r="E2518" s="3">
        <f>tarifest3grenz(A2518,$A$3,Param!$B$5,Param!$C$5,Param!$D$5,Param!$E$5,Param!$B$6,Param!$C$6,Param!$D$6,Param!$E$6)*100</f>
        <v>42</v>
      </c>
      <c r="F2518" s="13">
        <f>soli3(C2518,$A$3,Param!$J$4,Param!$J$5,Param!$J$6)</f>
        <v>5279.94</v>
      </c>
      <c r="G2518" s="3">
        <f>soli3grenz(C2518,$A$3,Param!$J$4,Param!$J$5,Param!$J$6)*100</f>
        <v>5.5</v>
      </c>
      <c r="H2518" s="13">
        <f t="shared" si="941"/>
        <v>101278.94</v>
      </c>
      <c r="I2518" s="3">
        <f t="shared" si="940"/>
        <v>40.382352472089316</v>
      </c>
      <c r="J2518" s="13">
        <f t="shared" si="942"/>
        <v>44.309999999999995</v>
      </c>
      <c r="K2518" s="13">
        <f>tarifest3(A2518,$A$3,Param!$B$10,Param!$C$10,Param!$D$10,Param!$E$10,Param!$B$11,Param!$C$11,Param!$D$11,Param!$E$11)</f>
        <v>100345</v>
      </c>
      <c r="L2518" s="3">
        <f t="shared" si="951"/>
        <v>40.009968102073366</v>
      </c>
      <c r="M2518" s="3">
        <f>tarifest3grenz(A2518,$A$3,Param!$B$10,Param!$C$10,Param!$D$10,Param!$E$10,Param!$B$11,Param!$C$11,Param!$D$11,Param!$E$11)*100</f>
        <v>42</v>
      </c>
      <c r="N2518" s="3">
        <f t="shared" si="952"/>
        <v>85945</v>
      </c>
      <c r="O2518" s="3">
        <f t="shared" si="953"/>
        <v>34.268341307814993</v>
      </c>
      <c r="P2518" s="13">
        <f t="shared" si="943"/>
        <v>175560</v>
      </c>
      <c r="Q2518" s="13">
        <f t="shared" si="954"/>
        <v>0</v>
      </c>
      <c r="R2518" s="13">
        <f>tarifest3(A2518-$K$3,$A$3,Param!$B$10,Param!$C$10,Param!$D$10,Param!$E$10,Param!$B$11,Param!$C$11,Param!$D$11,Param!$E$11)</f>
        <v>91705</v>
      </c>
      <c r="S2518" s="3">
        <f t="shared" si="955"/>
        <v>36.564992025518336</v>
      </c>
      <c r="T2518" s="3">
        <f>IF(A2518&lt;$K$3,$K$2,tarifest3grenz(A2518-$K$3,$A$3,Param!$B$10,Param!$C$10,Param!$D$10,Param!$E$10,Param!$B$11,Param!$C$11,Param!$D$11,Param!$E$11))*100</f>
        <v>42</v>
      </c>
      <c r="U2518" s="3">
        <f>MAX(K2518-tarifest3($K$3,$A$3,Param!$B$10,Param!$C$10,Param!$D$10,Param!$E$10,Param!$B$11,Param!$C$11,Param!$D$11,Param!$E$11),0)</f>
        <v>95115</v>
      </c>
      <c r="V2518" s="3">
        <f t="shared" si="956"/>
        <v>37.924641148325364</v>
      </c>
      <c r="W2518" s="3">
        <f t="shared" si="957"/>
        <v>42</v>
      </c>
      <c r="X2518" s="3">
        <f>soli3grenz(K2518,$A$3,Param!$J$9,Param!$J$10,Param!$J$11)*100</f>
        <v>5.5</v>
      </c>
      <c r="Y2518" s="13">
        <f t="shared" si="944"/>
        <v>95115</v>
      </c>
      <c r="Z2518" s="3">
        <f t="shared" si="958"/>
        <v>37.924641148325364</v>
      </c>
      <c r="AA2518" s="13">
        <f t="shared" si="945"/>
        <v>42</v>
      </c>
      <c r="AB2518" s="13">
        <f t="shared" si="946"/>
        <v>-6163.9400000000023</v>
      </c>
      <c r="AC2518" s="13">
        <f t="shared" si="947"/>
        <v>-2.4577113237639523</v>
      </c>
      <c r="AD2518" s="13">
        <f t="shared" si="948"/>
        <v>-2.3099999999999952</v>
      </c>
      <c r="AE2518" s="3">
        <f t="shared" si="949"/>
        <v>0</v>
      </c>
      <c r="AF2518" s="13">
        <f t="shared" si="937"/>
        <v>6163.9400000000023</v>
      </c>
      <c r="AG2518" s="13">
        <f t="shared" si="959"/>
        <v>2.4577113237639523</v>
      </c>
      <c r="AH2518" s="13">
        <f t="shared" si="938"/>
        <v>2.4577113237639523</v>
      </c>
    </row>
    <row r="2519" spans="1:34" x14ac:dyDescent="0.2">
      <c r="A2519" s="8">
        <f t="shared" si="960"/>
        <v>250900</v>
      </c>
      <c r="B2519" s="9">
        <f t="shared" si="939"/>
        <v>250.9</v>
      </c>
      <c r="C2519" s="13">
        <f>tarifest3(A2519,$A$3,Param!$B$5,Param!$C$5,Param!$D$5,Param!$E$5,Param!$B$6,Param!$C$6,Param!$D$6,Param!$E$6)</f>
        <v>96041</v>
      </c>
      <c r="D2519" s="3">
        <f t="shared" si="950"/>
        <v>38.278597050617776</v>
      </c>
      <c r="E2519" s="3">
        <f>tarifest3grenz(A2519,$A$3,Param!$B$5,Param!$C$5,Param!$D$5,Param!$E$5,Param!$B$6,Param!$C$6,Param!$D$6,Param!$E$6)*100</f>
        <v>42</v>
      </c>
      <c r="F2519" s="13">
        <f>soli3(C2519,$A$3,Param!$J$4,Param!$J$5,Param!$J$6)</f>
        <v>5282.25</v>
      </c>
      <c r="G2519" s="3">
        <f>soli3grenz(C2519,$A$3,Param!$J$4,Param!$J$5,Param!$J$6)*100</f>
        <v>5.5</v>
      </c>
      <c r="H2519" s="13">
        <f t="shared" si="941"/>
        <v>101323.25</v>
      </c>
      <c r="I2519" s="3">
        <f t="shared" si="940"/>
        <v>40.383917895575927</v>
      </c>
      <c r="J2519" s="13">
        <f t="shared" si="942"/>
        <v>44.309999999999995</v>
      </c>
      <c r="K2519" s="13">
        <f>tarifest3(A2519,$A$3,Param!$B$10,Param!$C$10,Param!$D$10,Param!$E$10,Param!$B$11,Param!$C$11,Param!$D$11,Param!$E$11)</f>
        <v>100387</v>
      </c>
      <c r="L2519" s="3">
        <f t="shared" si="951"/>
        <v>40.010761259465923</v>
      </c>
      <c r="M2519" s="3">
        <f>tarifest3grenz(A2519,$A$3,Param!$B$10,Param!$C$10,Param!$D$10,Param!$E$10,Param!$B$11,Param!$C$11,Param!$D$11,Param!$E$11)*100</f>
        <v>42</v>
      </c>
      <c r="N2519" s="3">
        <f t="shared" si="952"/>
        <v>85987</v>
      </c>
      <c r="O2519" s="3">
        <f t="shared" si="953"/>
        <v>34.271422877640497</v>
      </c>
      <c r="P2519" s="13">
        <f t="shared" si="943"/>
        <v>175630</v>
      </c>
      <c r="Q2519" s="13">
        <f t="shared" si="954"/>
        <v>0</v>
      </c>
      <c r="R2519" s="13">
        <f>tarifest3(A2519-$K$3,$A$3,Param!$B$10,Param!$C$10,Param!$D$10,Param!$E$10,Param!$B$11,Param!$C$11,Param!$D$11,Param!$E$11)</f>
        <v>91747</v>
      </c>
      <c r="S2519" s="3">
        <f t="shared" si="955"/>
        <v>36.567158230370666</v>
      </c>
      <c r="T2519" s="3">
        <f>IF(A2519&lt;$K$3,$K$2,tarifest3grenz(A2519-$K$3,$A$3,Param!$B$10,Param!$C$10,Param!$D$10,Param!$E$10,Param!$B$11,Param!$C$11,Param!$D$11,Param!$E$11))*100</f>
        <v>42</v>
      </c>
      <c r="U2519" s="3">
        <f>MAX(K2519-tarifest3($K$3,$A$3,Param!$B$10,Param!$C$10,Param!$D$10,Param!$E$10,Param!$B$11,Param!$C$11,Param!$D$11,Param!$E$11),0)</f>
        <v>95157</v>
      </c>
      <c r="V2519" s="3">
        <f t="shared" si="956"/>
        <v>37.926265444400158</v>
      </c>
      <c r="W2519" s="3">
        <f t="shared" si="957"/>
        <v>42</v>
      </c>
      <c r="X2519" s="3">
        <f>soli3grenz(K2519,$A$3,Param!$J$9,Param!$J$10,Param!$J$11)*100</f>
        <v>5.5</v>
      </c>
      <c r="Y2519" s="13">
        <f t="shared" si="944"/>
        <v>95157</v>
      </c>
      <c r="Z2519" s="3">
        <f t="shared" si="958"/>
        <v>37.926265444400158</v>
      </c>
      <c r="AA2519" s="13">
        <f t="shared" si="945"/>
        <v>42</v>
      </c>
      <c r="AB2519" s="13">
        <f t="shared" si="946"/>
        <v>-6166.25</v>
      </c>
      <c r="AC2519" s="13">
        <f t="shared" si="947"/>
        <v>-2.4576524511757682</v>
      </c>
      <c r="AD2519" s="13">
        <f t="shared" si="948"/>
        <v>-2.3099999999999952</v>
      </c>
      <c r="AE2519" s="3">
        <f t="shared" si="949"/>
        <v>0</v>
      </c>
      <c r="AF2519" s="13">
        <f t="shared" si="937"/>
        <v>6166.25</v>
      </c>
      <c r="AG2519" s="13">
        <f t="shared" si="959"/>
        <v>2.4576524511757682</v>
      </c>
      <c r="AH2519" s="13">
        <f t="shared" si="938"/>
        <v>2.4576524511757682</v>
      </c>
    </row>
    <row r="2520" spans="1:34" x14ac:dyDescent="0.2">
      <c r="A2520" s="8">
        <f t="shared" si="960"/>
        <v>251000</v>
      </c>
      <c r="B2520" s="9">
        <f t="shared" si="939"/>
        <v>251</v>
      </c>
      <c r="C2520" s="13">
        <f>tarifest3(A2520,$A$3,Param!$B$5,Param!$C$5,Param!$D$5,Param!$E$5,Param!$B$6,Param!$C$6,Param!$D$6,Param!$E$6)</f>
        <v>96083</v>
      </c>
      <c r="D2520" s="3">
        <f t="shared" si="950"/>
        <v>38.280079681274898</v>
      </c>
      <c r="E2520" s="3">
        <f>tarifest3grenz(A2520,$A$3,Param!$B$5,Param!$C$5,Param!$D$5,Param!$E$5,Param!$B$6,Param!$C$6,Param!$D$6,Param!$E$6)*100</f>
        <v>42</v>
      </c>
      <c r="F2520" s="13">
        <f>soli3(C2520,$A$3,Param!$J$4,Param!$J$5,Param!$J$6)</f>
        <v>5284.56</v>
      </c>
      <c r="G2520" s="3">
        <f>soli3grenz(C2520,$A$3,Param!$J$4,Param!$J$5,Param!$J$6)*100</f>
        <v>5.5</v>
      </c>
      <c r="H2520" s="13">
        <f t="shared" si="941"/>
        <v>101367.56</v>
      </c>
      <c r="I2520" s="3">
        <f t="shared" si="940"/>
        <v>40.385482071713149</v>
      </c>
      <c r="J2520" s="13">
        <f t="shared" si="942"/>
        <v>44.309999999999995</v>
      </c>
      <c r="K2520" s="13">
        <f>tarifest3(A2520,$A$3,Param!$B$10,Param!$C$10,Param!$D$10,Param!$E$10,Param!$B$11,Param!$C$11,Param!$D$11,Param!$E$11)</f>
        <v>100429</v>
      </c>
      <c r="L2520" s="3">
        <f t="shared" si="951"/>
        <v>40.01155378486056</v>
      </c>
      <c r="M2520" s="3">
        <f>tarifest3grenz(A2520,$A$3,Param!$B$10,Param!$C$10,Param!$D$10,Param!$E$10,Param!$B$11,Param!$C$11,Param!$D$11,Param!$E$11)*100</f>
        <v>42</v>
      </c>
      <c r="N2520" s="3">
        <f t="shared" si="952"/>
        <v>86029</v>
      </c>
      <c r="O2520" s="3">
        <f t="shared" si="953"/>
        <v>34.274501992031873</v>
      </c>
      <c r="P2520" s="13">
        <f t="shared" si="943"/>
        <v>175700</v>
      </c>
      <c r="Q2520" s="13">
        <f t="shared" si="954"/>
        <v>0</v>
      </c>
      <c r="R2520" s="13">
        <f>tarifest3(A2520-$K$3,$A$3,Param!$B$10,Param!$C$10,Param!$D$10,Param!$E$10,Param!$B$11,Param!$C$11,Param!$D$11,Param!$E$11)</f>
        <v>91789</v>
      </c>
      <c r="S2520" s="3">
        <f t="shared" si="955"/>
        <v>36.569322709163352</v>
      </c>
      <c r="T2520" s="3">
        <f>IF(A2520&lt;$K$3,$K$2,tarifest3grenz(A2520-$K$3,$A$3,Param!$B$10,Param!$C$10,Param!$D$10,Param!$E$10,Param!$B$11,Param!$C$11,Param!$D$11,Param!$E$11))*100</f>
        <v>42</v>
      </c>
      <c r="U2520" s="3">
        <f>MAX(K2520-tarifest3($K$3,$A$3,Param!$B$10,Param!$C$10,Param!$D$10,Param!$E$10,Param!$B$11,Param!$C$11,Param!$D$11,Param!$E$11),0)</f>
        <v>95199</v>
      </c>
      <c r="V2520" s="3">
        <f t="shared" si="956"/>
        <v>37.927888446215142</v>
      </c>
      <c r="W2520" s="3">
        <f t="shared" si="957"/>
        <v>42</v>
      </c>
      <c r="X2520" s="3">
        <f>soli3grenz(K2520,$A$3,Param!$J$9,Param!$J$10,Param!$J$11)*100</f>
        <v>5.5</v>
      </c>
      <c r="Y2520" s="13">
        <f t="shared" si="944"/>
        <v>95199</v>
      </c>
      <c r="Z2520" s="3">
        <f t="shared" si="958"/>
        <v>37.927888446215142</v>
      </c>
      <c r="AA2520" s="13">
        <f t="shared" si="945"/>
        <v>42</v>
      </c>
      <c r="AB2520" s="13">
        <f t="shared" si="946"/>
        <v>-6168.5599999999977</v>
      </c>
      <c r="AC2520" s="13">
        <f t="shared" si="947"/>
        <v>-2.4575936254980064</v>
      </c>
      <c r="AD2520" s="13">
        <f t="shared" si="948"/>
        <v>-2.3099999999999952</v>
      </c>
      <c r="AE2520" s="3">
        <f t="shared" si="949"/>
        <v>0</v>
      </c>
      <c r="AF2520" s="13">
        <f t="shared" si="937"/>
        <v>6168.5599999999977</v>
      </c>
      <c r="AG2520" s="13">
        <f t="shared" si="959"/>
        <v>2.4575936254980064</v>
      </c>
      <c r="AH2520" s="13">
        <f t="shared" si="938"/>
        <v>2.4575936254980064</v>
      </c>
    </row>
    <row r="2521" spans="1:34" x14ac:dyDescent="0.2">
      <c r="A2521" s="8">
        <f t="shared" si="960"/>
        <v>251100</v>
      </c>
      <c r="B2521" s="9">
        <f t="shared" si="939"/>
        <v>251.1</v>
      </c>
      <c r="C2521" s="13">
        <f>tarifest3(A2521,$A$3,Param!$B$5,Param!$C$5,Param!$D$5,Param!$E$5,Param!$B$6,Param!$C$6,Param!$D$6,Param!$E$6)</f>
        <v>96125</v>
      </c>
      <c r="D2521" s="3">
        <f t="shared" si="950"/>
        <v>38.281561131023494</v>
      </c>
      <c r="E2521" s="3">
        <f>tarifest3grenz(A2521,$A$3,Param!$B$5,Param!$C$5,Param!$D$5,Param!$E$5,Param!$B$6,Param!$C$6,Param!$D$6,Param!$E$6)*100</f>
        <v>42</v>
      </c>
      <c r="F2521" s="13">
        <f>soli3(C2521,$A$3,Param!$J$4,Param!$J$5,Param!$J$6)</f>
        <v>5286.87</v>
      </c>
      <c r="G2521" s="3">
        <f>soli3grenz(C2521,$A$3,Param!$J$4,Param!$J$5,Param!$J$6)*100</f>
        <v>5.5</v>
      </c>
      <c r="H2521" s="13">
        <f t="shared" si="941"/>
        <v>101411.87</v>
      </c>
      <c r="I2521" s="3">
        <f t="shared" si="940"/>
        <v>40.387045001991233</v>
      </c>
      <c r="J2521" s="13">
        <f t="shared" si="942"/>
        <v>44.309999999999995</v>
      </c>
      <c r="K2521" s="13">
        <f>tarifest3(A2521,$A$3,Param!$B$10,Param!$C$10,Param!$D$10,Param!$E$10,Param!$B$11,Param!$C$11,Param!$D$11,Param!$E$11)</f>
        <v>100471</v>
      </c>
      <c r="L2521" s="3">
        <f t="shared" si="951"/>
        <v>40.012345679012348</v>
      </c>
      <c r="M2521" s="3">
        <f>tarifest3grenz(A2521,$A$3,Param!$B$10,Param!$C$10,Param!$D$10,Param!$E$10,Param!$B$11,Param!$C$11,Param!$D$11,Param!$E$11)*100</f>
        <v>42</v>
      </c>
      <c r="N2521" s="3">
        <f t="shared" si="952"/>
        <v>86071</v>
      </c>
      <c r="O2521" s="3">
        <f t="shared" si="953"/>
        <v>34.277578653922738</v>
      </c>
      <c r="P2521" s="13">
        <f t="shared" si="943"/>
        <v>175770</v>
      </c>
      <c r="Q2521" s="13">
        <f t="shared" si="954"/>
        <v>0</v>
      </c>
      <c r="R2521" s="13">
        <f>tarifest3(A2521-$K$3,$A$3,Param!$B$10,Param!$C$10,Param!$D$10,Param!$E$10,Param!$B$11,Param!$C$11,Param!$D$11,Param!$E$11)</f>
        <v>91831</v>
      </c>
      <c r="S2521" s="3">
        <f t="shared" si="955"/>
        <v>36.571485463958581</v>
      </c>
      <c r="T2521" s="3">
        <f>IF(A2521&lt;$K$3,$K$2,tarifest3grenz(A2521-$K$3,$A$3,Param!$B$10,Param!$C$10,Param!$D$10,Param!$E$10,Param!$B$11,Param!$C$11,Param!$D$11,Param!$E$11))*100</f>
        <v>42</v>
      </c>
      <c r="U2521" s="3">
        <f>MAX(K2521-tarifest3($K$3,$A$3,Param!$B$10,Param!$C$10,Param!$D$10,Param!$E$10,Param!$B$11,Param!$C$11,Param!$D$11,Param!$E$11),0)</f>
        <v>95241</v>
      </c>
      <c r="V2521" s="3">
        <f t="shared" si="956"/>
        <v>37.929510155316606</v>
      </c>
      <c r="W2521" s="3">
        <f t="shared" si="957"/>
        <v>42</v>
      </c>
      <c r="X2521" s="3">
        <f>soli3grenz(K2521,$A$3,Param!$J$9,Param!$J$10,Param!$J$11)*100</f>
        <v>5.5</v>
      </c>
      <c r="Y2521" s="13">
        <f t="shared" si="944"/>
        <v>95241</v>
      </c>
      <c r="Z2521" s="3">
        <f t="shared" si="958"/>
        <v>37.929510155316606</v>
      </c>
      <c r="AA2521" s="13">
        <f t="shared" si="945"/>
        <v>42</v>
      </c>
      <c r="AB2521" s="13">
        <f t="shared" si="946"/>
        <v>-6170.8699999999953</v>
      </c>
      <c r="AC2521" s="13">
        <f t="shared" si="947"/>
        <v>-2.4575348466746263</v>
      </c>
      <c r="AD2521" s="13">
        <f t="shared" si="948"/>
        <v>-2.3099999999999952</v>
      </c>
      <c r="AE2521" s="3">
        <f t="shared" si="949"/>
        <v>0</v>
      </c>
      <c r="AF2521" s="13">
        <f t="shared" si="937"/>
        <v>6170.8699999999953</v>
      </c>
      <c r="AG2521" s="13">
        <f t="shared" si="959"/>
        <v>2.4575348466746263</v>
      </c>
      <c r="AH2521" s="13">
        <f t="shared" si="938"/>
        <v>2.4575348466746263</v>
      </c>
    </row>
    <row r="2522" spans="1:34" x14ac:dyDescent="0.2">
      <c r="A2522" s="8">
        <f t="shared" si="960"/>
        <v>251200</v>
      </c>
      <c r="B2522" s="9">
        <f t="shared" si="939"/>
        <v>251.2</v>
      </c>
      <c r="C2522" s="13">
        <f>tarifest3(A2522,$A$3,Param!$B$5,Param!$C$5,Param!$D$5,Param!$E$5,Param!$B$6,Param!$C$6,Param!$D$6,Param!$E$6)</f>
        <v>96167</v>
      </c>
      <c r="D2522" s="3">
        <f t="shared" si="950"/>
        <v>38.283041401273884</v>
      </c>
      <c r="E2522" s="3">
        <f>tarifest3grenz(A2522,$A$3,Param!$B$5,Param!$C$5,Param!$D$5,Param!$E$5,Param!$B$6,Param!$C$6,Param!$D$6,Param!$E$6)*100</f>
        <v>42</v>
      </c>
      <c r="F2522" s="13">
        <f>soli3(C2522,$A$3,Param!$J$4,Param!$J$5,Param!$J$6)</f>
        <v>5289.18</v>
      </c>
      <c r="G2522" s="3">
        <f>soli3grenz(C2522,$A$3,Param!$J$4,Param!$J$5,Param!$J$6)*100</f>
        <v>5.5</v>
      </c>
      <c r="H2522" s="13">
        <f t="shared" si="941"/>
        <v>101456.18</v>
      </c>
      <c r="I2522" s="3">
        <f t="shared" si="940"/>
        <v>40.38860668789809</v>
      </c>
      <c r="J2522" s="13">
        <f t="shared" si="942"/>
        <v>44.309999999999995</v>
      </c>
      <c r="K2522" s="13">
        <f>tarifest3(A2522,$A$3,Param!$B$10,Param!$C$10,Param!$D$10,Param!$E$10,Param!$B$11,Param!$C$11,Param!$D$11,Param!$E$11)</f>
        <v>100513</v>
      </c>
      <c r="L2522" s="3">
        <f t="shared" si="951"/>
        <v>40.01313694267516</v>
      </c>
      <c r="M2522" s="3">
        <f>tarifest3grenz(A2522,$A$3,Param!$B$10,Param!$C$10,Param!$D$10,Param!$E$10,Param!$B$11,Param!$C$11,Param!$D$11,Param!$E$11)*100</f>
        <v>42</v>
      </c>
      <c r="N2522" s="3">
        <f t="shared" si="952"/>
        <v>86113</v>
      </c>
      <c r="O2522" s="3">
        <f t="shared" si="953"/>
        <v>34.280652866242036</v>
      </c>
      <c r="P2522" s="13">
        <f t="shared" si="943"/>
        <v>175840</v>
      </c>
      <c r="Q2522" s="13">
        <f t="shared" si="954"/>
        <v>0</v>
      </c>
      <c r="R2522" s="13">
        <f>tarifest3(A2522-$K$3,$A$3,Param!$B$10,Param!$C$10,Param!$D$10,Param!$E$10,Param!$B$11,Param!$C$11,Param!$D$11,Param!$E$11)</f>
        <v>91873</v>
      </c>
      <c r="S2522" s="3">
        <f t="shared" si="955"/>
        <v>36.573646496815286</v>
      </c>
      <c r="T2522" s="3">
        <f>IF(A2522&lt;$K$3,$K$2,tarifest3grenz(A2522-$K$3,$A$3,Param!$B$10,Param!$C$10,Param!$D$10,Param!$E$10,Param!$B$11,Param!$C$11,Param!$D$11,Param!$E$11))*100</f>
        <v>42</v>
      </c>
      <c r="U2522" s="3">
        <f>MAX(K2522-tarifest3($K$3,$A$3,Param!$B$10,Param!$C$10,Param!$D$10,Param!$E$10,Param!$B$11,Param!$C$11,Param!$D$11,Param!$E$11),0)</f>
        <v>95283</v>
      </c>
      <c r="V2522" s="3">
        <f t="shared" si="956"/>
        <v>37.931130573248403</v>
      </c>
      <c r="W2522" s="3">
        <f t="shared" si="957"/>
        <v>42</v>
      </c>
      <c r="X2522" s="3">
        <f>soli3grenz(K2522,$A$3,Param!$J$9,Param!$J$10,Param!$J$11)*100</f>
        <v>5.5</v>
      </c>
      <c r="Y2522" s="13">
        <f t="shared" si="944"/>
        <v>95283</v>
      </c>
      <c r="Z2522" s="3">
        <f t="shared" si="958"/>
        <v>37.931130573248403</v>
      </c>
      <c r="AA2522" s="13">
        <f t="shared" si="945"/>
        <v>42</v>
      </c>
      <c r="AB2522" s="13">
        <f t="shared" si="946"/>
        <v>-6173.179999999993</v>
      </c>
      <c r="AC2522" s="13">
        <f t="shared" si="947"/>
        <v>-2.4574761146496868</v>
      </c>
      <c r="AD2522" s="13">
        <f t="shared" si="948"/>
        <v>-2.3099999999999952</v>
      </c>
      <c r="AE2522" s="3">
        <f t="shared" si="949"/>
        <v>0</v>
      </c>
      <c r="AF2522" s="13">
        <f t="shared" si="937"/>
        <v>6173.179999999993</v>
      </c>
      <c r="AG2522" s="13">
        <f t="shared" si="959"/>
        <v>2.4574761146496868</v>
      </c>
      <c r="AH2522" s="13">
        <f t="shared" si="938"/>
        <v>2.4574761146496868</v>
      </c>
    </row>
    <row r="2523" spans="1:34" x14ac:dyDescent="0.2">
      <c r="A2523" s="8">
        <f t="shared" si="960"/>
        <v>251300</v>
      </c>
      <c r="B2523" s="9">
        <f t="shared" si="939"/>
        <v>251.3</v>
      </c>
      <c r="C2523" s="13">
        <f>tarifest3(A2523,$A$3,Param!$B$5,Param!$C$5,Param!$D$5,Param!$E$5,Param!$B$6,Param!$C$6,Param!$D$6,Param!$E$6)</f>
        <v>96209</v>
      </c>
      <c r="D2523" s="3">
        <f t="shared" si="950"/>
        <v>38.284520493434144</v>
      </c>
      <c r="E2523" s="3">
        <f>tarifest3grenz(A2523,$A$3,Param!$B$5,Param!$C$5,Param!$D$5,Param!$E$5,Param!$B$6,Param!$C$6,Param!$D$6,Param!$E$6)*100</f>
        <v>42</v>
      </c>
      <c r="F2523" s="13">
        <f>soli3(C2523,$A$3,Param!$J$4,Param!$J$5,Param!$J$6)</f>
        <v>5291.49</v>
      </c>
      <c r="G2523" s="3">
        <f>soli3grenz(C2523,$A$3,Param!$J$4,Param!$J$5,Param!$J$6)*100</f>
        <v>5.5</v>
      </c>
      <c r="H2523" s="13">
        <f t="shared" si="941"/>
        <v>101500.49</v>
      </c>
      <c r="I2523" s="3">
        <f t="shared" si="940"/>
        <v>40.390167130919224</v>
      </c>
      <c r="J2523" s="13">
        <f t="shared" si="942"/>
        <v>44.309999999999995</v>
      </c>
      <c r="K2523" s="13">
        <f>tarifest3(A2523,$A$3,Param!$B$10,Param!$C$10,Param!$D$10,Param!$E$10,Param!$B$11,Param!$C$11,Param!$D$11,Param!$E$11)</f>
        <v>100555</v>
      </c>
      <c r="L2523" s="3">
        <f t="shared" si="951"/>
        <v>40.013927576601674</v>
      </c>
      <c r="M2523" s="3">
        <f>tarifest3grenz(A2523,$A$3,Param!$B$10,Param!$C$10,Param!$D$10,Param!$E$10,Param!$B$11,Param!$C$11,Param!$D$11,Param!$E$11)*100</f>
        <v>42</v>
      </c>
      <c r="N2523" s="3">
        <f t="shared" si="952"/>
        <v>86155</v>
      </c>
      <c r="O2523" s="3">
        <f t="shared" si="953"/>
        <v>34.283724631914048</v>
      </c>
      <c r="P2523" s="13">
        <f t="shared" si="943"/>
        <v>175910</v>
      </c>
      <c r="Q2523" s="13">
        <f t="shared" si="954"/>
        <v>0</v>
      </c>
      <c r="R2523" s="13">
        <f>tarifest3(A2523-$K$3,$A$3,Param!$B$10,Param!$C$10,Param!$D$10,Param!$E$10,Param!$B$11,Param!$C$11,Param!$D$11,Param!$E$11)</f>
        <v>91915</v>
      </c>
      <c r="S2523" s="3">
        <f t="shared" si="955"/>
        <v>36.575805809789095</v>
      </c>
      <c r="T2523" s="3">
        <f>IF(A2523&lt;$K$3,$K$2,tarifest3grenz(A2523-$K$3,$A$3,Param!$B$10,Param!$C$10,Param!$D$10,Param!$E$10,Param!$B$11,Param!$C$11,Param!$D$11,Param!$E$11))*100</f>
        <v>42</v>
      </c>
      <c r="U2523" s="3">
        <f>MAX(K2523-tarifest3($K$3,$A$3,Param!$B$10,Param!$C$10,Param!$D$10,Param!$E$10,Param!$B$11,Param!$C$11,Param!$D$11,Param!$E$11),0)</f>
        <v>95325</v>
      </c>
      <c r="V2523" s="3">
        <f t="shared" si="956"/>
        <v>37.932749701551934</v>
      </c>
      <c r="W2523" s="3">
        <f t="shared" si="957"/>
        <v>42</v>
      </c>
      <c r="X2523" s="3">
        <f>soli3grenz(K2523,$A$3,Param!$J$9,Param!$J$10,Param!$J$11)*100</f>
        <v>5.5</v>
      </c>
      <c r="Y2523" s="13">
        <f t="shared" si="944"/>
        <v>95325</v>
      </c>
      <c r="Z2523" s="3">
        <f t="shared" si="958"/>
        <v>37.932749701551934</v>
      </c>
      <c r="AA2523" s="13">
        <f t="shared" si="945"/>
        <v>42</v>
      </c>
      <c r="AB2523" s="13">
        <f t="shared" si="946"/>
        <v>-6175.4900000000052</v>
      </c>
      <c r="AC2523" s="13">
        <f t="shared" si="947"/>
        <v>-2.4574174293672897</v>
      </c>
      <c r="AD2523" s="13">
        <f t="shared" si="948"/>
        <v>-2.3099999999999952</v>
      </c>
      <c r="AE2523" s="3">
        <f t="shared" si="949"/>
        <v>0</v>
      </c>
      <c r="AF2523" s="13">
        <f t="shared" si="937"/>
        <v>6175.4900000000052</v>
      </c>
      <c r="AG2523" s="13">
        <f t="shared" si="959"/>
        <v>2.4574174293672897</v>
      </c>
      <c r="AH2523" s="13">
        <f t="shared" si="938"/>
        <v>2.4574174293672897</v>
      </c>
    </row>
    <row r="2524" spans="1:34" x14ac:dyDescent="0.2">
      <c r="A2524" s="8">
        <f t="shared" si="960"/>
        <v>251400</v>
      </c>
      <c r="B2524" s="9">
        <f t="shared" si="939"/>
        <v>251.4</v>
      </c>
      <c r="C2524" s="13">
        <f>tarifest3(A2524,$A$3,Param!$B$5,Param!$C$5,Param!$D$5,Param!$E$5,Param!$B$6,Param!$C$6,Param!$D$6,Param!$E$6)</f>
        <v>96251</v>
      </c>
      <c r="D2524" s="3">
        <f t="shared" si="950"/>
        <v>38.285998408910103</v>
      </c>
      <c r="E2524" s="3">
        <f>tarifest3grenz(A2524,$A$3,Param!$B$5,Param!$C$5,Param!$D$5,Param!$E$5,Param!$B$6,Param!$C$6,Param!$D$6,Param!$E$6)*100</f>
        <v>42</v>
      </c>
      <c r="F2524" s="13">
        <f>soli3(C2524,$A$3,Param!$J$4,Param!$J$5,Param!$J$6)</f>
        <v>5293.8</v>
      </c>
      <c r="G2524" s="3">
        <f>soli3grenz(C2524,$A$3,Param!$J$4,Param!$J$5,Param!$J$6)*100</f>
        <v>5.5</v>
      </c>
      <c r="H2524" s="13">
        <f t="shared" si="941"/>
        <v>101544.8</v>
      </c>
      <c r="I2524" s="3">
        <f t="shared" si="940"/>
        <v>40.391726332537793</v>
      </c>
      <c r="J2524" s="13">
        <f t="shared" si="942"/>
        <v>44.309999999999995</v>
      </c>
      <c r="K2524" s="13">
        <f>tarifest3(A2524,$A$3,Param!$B$10,Param!$C$10,Param!$D$10,Param!$E$10,Param!$B$11,Param!$C$11,Param!$D$11,Param!$E$11)</f>
        <v>100597</v>
      </c>
      <c r="L2524" s="3">
        <f t="shared" si="951"/>
        <v>40.014717581543358</v>
      </c>
      <c r="M2524" s="3">
        <f>tarifest3grenz(A2524,$A$3,Param!$B$10,Param!$C$10,Param!$D$10,Param!$E$10,Param!$B$11,Param!$C$11,Param!$D$11,Param!$E$11)*100</f>
        <v>42</v>
      </c>
      <c r="N2524" s="3">
        <f t="shared" si="952"/>
        <v>86197</v>
      </c>
      <c r="O2524" s="3">
        <f t="shared" si="953"/>
        <v>34.286793953858393</v>
      </c>
      <c r="P2524" s="13">
        <f t="shared" si="943"/>
        <v>175980</v>
      </c>
      <c r="Q2524" s="13">
        <f t="shared" si="954"/>
        <v>0</v>
      </c>
      <c r="R2524" s="13">
        <f>tarifest3(A2524-$K$3,$A$3,Param!$B$10,Param!$C$10,Param!$D$10,Param!$E$10,Param!$B$11,Param!$C$11,Param!$D$11,Param!$E$11)</f>
        <v>91957</v>
      </c>
      <c r="S2524" s="3">
        <f t="shared" si="955"/>
        <v>36.577963404932376</v>
      </c>
      <c r="T2524" s="3">
        <f>IF(A2524&lt;$K$3,$K$2,tarifest3grenz(A2524-$K$3,$A$3,Param!$B$10,Param!$C$10,Param!$D$10,Param!$E$10,Param!$B$11,Param!$C$11,Param!$D$11,Param!$E$11))*100</f>
        <v>42</v>
      </c>
      <c r="U2524" s="3">
        <f>MAX(K2524-tarifest3($K$3,$A$3,Param!$B$10,Param!$C$10,Param!$D$10,Param!$E$10,Param!$B$11,Param!$C$11,Param!$D$11,Param!$E$11),0)</f>
        <v>95367</v>
      </c>
      <c r="V2524" s="3">
        <f t="shared" si="956"/>
        <v>37.934367541766115</v>
      </c>
      <c r="W2524" s="3">
        <f t="shared" si="957"/>
        <v>42</v>
      </c>
      <c r="X2524" s="3">
        <f>soli3grenz(K2524,$A$3,Param!$J$9,Param!$J$10,Param!$J$11)*100</f>
        <v>5.5</v>
      </c>
      <c r="Y2524" s="13">
        <f t="shared" si="944"/>
        <v>95367</v>
      </c>
      <c r="Z2524" s="3">
        <f t="shared" si="958"/>
        <v>37.934367541766115</v>
      </c>
      <c r="AA2524" s="13">
        <f t="shared" si="945"/>
        <v>42</v>
      </c>
      <c r="AB2524" s="13">
        <f t="shared" si="946"/>
        <v>-6177.8000000000029</v>
      </c>
      <c r="AC2524" s="13">
        <f t="shared" si="947"/>
        <v>-2.4573587907716785</v>
      </c>
      <c r="AD2524" s="13">
        <f t="shared" si="948"/>
        <v>-2.3099999999999952</v>
      </c>
      <c r="AE2524" s="3">
        <f t="shared" si="949"/>
        <v>0</v>
      </c>
      <c r="AF2524" s="13">
        <f t="shared" si="937"/>
        <v>6177.8000000000029</v>
      </c>
      <c r="AG2524" s="13">
        <f t="shared" si="959"/>
        <v>2.4573587907716785</v>
      </c>
      <c r="AH2524" s="13">
        <f t="shared" si="938"/>
        <v>2.4573587907716785</v>
      </c>
    </row>
    <row r="2525" spans="1:34" x14ac:dyDescent="0.2">
      <c r="A2525" s="8">
        <f t="shared" si="960"/>
        <v>251500</v>
      </c>
      <c r="B2525" s="9">
        <f t="shared" si="939"/>
        <v>251.5</v>
      </c>
      <c r="C2525" s="13">
        <f>tarifest3(A2525,$A$3,Param!$B$5,Param!$C$5,Param!$D$5,Param!$E$5,Param!$B$6,Param!$C$6,Param!$D$6,Param!$E$6)</f>
        <v>96293</v>
      </c>
      <c r="D2525" s="3">
        <f t="shared" si="950"/>
        <v>38.287475149105369</v>
      </c>
      <c r="E2525" s="3">
        <f>tarifest3grenz(A2525,$A$3,Param!$B$5,Param!$C$5,Param!$D$5,Param!$E$5,Param!$B$6,Param!$C$6,Param!$D$6,Param!$E$6)*100</f>
        <v>42</v>
      </c>
      <c r="F2525" s="13">
        <f>soli3(C2525,$A$3,Param!$J$4,Param!$J$5,Param!$J$6)</f>
        <v>5296.11</v>
      </c>
      <c r="G2525" s="3">
        <f>soli3grenz(C2525,$A$3,Param!$J$4,Param!$J$5,Param!$J$6)*100</f>
        <v>5.5</v>
      </c>
      <c r="H2525" s="13">
        <f t="shared" si="941"/>
        <v>101589.11</v>
      </c>
      <c r="I2525" s="3">
        <f t="shared" si="940"/>
        <v>40.393284294234597</v>
      </c>
      <c r="J2525" s="13">
        <f t="shared" si="942"/>
        <v>44.309999999999995</v>
      </c>
      <c r="K2525" s="13">
        <f>tarifest3(A2525,$A$3,Param!$B$10,Param!$C$10,Param!$D$10,Param!$E$10,Param!$B$11,Param!$C$11,Param!$D$11,Param!$E$11)</f>
        <v>100639</v>
      </c>
      <c r="L2525" s="3">
        <f t="shared" si="951"/>
        <v>40.015506958250498</v>
      </c>
      <c r="M2525" s="3">
        <f>tarifest3grenz(A2525,$A$3,Param!$B$10,Param!$C$10,Param!$D$10,Param!$E$10,Param!$B$11,Param!$C$11,Param!$D$11,Param!$E$11)*100</f>
        <v>42</v>
      </c>
      <c r="N2525" s="3">
        <f t="shared" si="952"/>
        <v>86239</v>
      </c>
      <c r="O2525" s="3">
        <f t="shared" si="953"/>
        <v>34.289860834990058</v>
      </c>
      <c r="P2525" s="13">
        <f t="shared" si="943"/>
        <v>176050</v>
      </c>
      <c r="Q2525" s="13">
        <f t="shared" si="954"/>
        <v>0</v>
      </c>
      <c r="R2525" s="13">
        <f>tarifest3(A2525-$K$3,$A$3,Param!$B$10,Param!$C$10,Param!$D$10,Param!$E$10,Param!$B$11,Param!$C$11,Param!$D$11,Param!$E$11)</f>
        <v>91999</v>
      </c>
      <c r="S2525" s="3">
        <f t="shared" si="955"/>
        <v>36.580119284294234</v>
      </c>
      <c r="T2525" s="3">
        <f>IF(A2525&lt;$K$3,$K$2,tarifest3grenz(A2525-$K$3,$A$3,Param!$B$10,Param!$C$10,Param!$D$10,Param!$E$10,Param!$B$11,Param!$C$11,Param!$D$11,Param!$E$11))*100</f>
        <v>42</v>
      </c>
      <c r="U2525" s="3">
        <f>MAX(K2525-tarifest3($K$3,$A$3,Param!$B$10,Param!$C$10,Param!$D$10,Param!$E$10,Param!$B$11,Param!$C$11,Param!$D$11,Param!$E$11),0)</f>
        <v>95409</v>
      </c>
      <c r="V2525" s="3">
        <f t="shared" si="956"/>
        <v>37.935984095427436</v>
      </c>
      <c r="W2525" s="3">
        <f t="shared" si="957"/>
        <v>42</v>
      </c>
      <c r="X2525" s="3">
        <f>soli3grenz(K2525,$A$3,Param!$J$9,Param!$J$10,Param!$J$11)*100</f>
        <v>5.5</v>
      </c>
      <c r="Y2525" s="13">
        <f t="shared" si="944"/>
        <v>95409</v>
      </c>
      <c r="Z2525" s="3">
        <f t="shared" si="958"/>
        <v>37.935984095427436</v>
      </c>
      <c r="AA2525" s="13">
        <f t="shared" si="945"/>
        <v>42</v>
      </c>
      <c r="AB2525" s="13">
        <f t="shared" si="946"/>
        <v>-6180.1100000000006</v>
      </c>
      <c r="AC2525" s="13">
        <f t="shared" si="947"/>
        <v>-2.457300198807161</v>
      </c>
      <c r="AD2525" s="13">
        <f t="shared" si="948"/>
        <v>-2.3099999999999952</v>
      </c>
      <c r="AE2525" s="3">
        <f t="shared" si="949"/>
        <v>0</v>
      </c>
      <c r="AF2525" s="13">
        <f t="shared" si="937"/>
        <v>6180.1100000000006</v>
      </c>
      <c r="AG2525" s="13">
        <f t="shared" si="959"/>
        <v>2.457300198807161</v>
      </c>
      <c r="AH2525" s="13">
        <f t="shared" si="938"/>
        <v>2.457300198807161</v>
      </c>
    </row>
    <row r="2526" spans="1:34" x14ac:dyDescent="0.2">
      <c r="A2526" s="8">
        <f t="shared" si="960"/>
        <v>251600</v>
      </c>
      <c r="B2526" s="9">
        <f t="shared" si="939"/>
        <v>251.6</v>
      </c>
      <c r="C2526" s="13">
        <f>tarifest3(A2526,$A$3,Param!$B$5,Param!$C$5,Param!$D$5,Param!$E$5,Param!$B$6,Param!$C$6,Param!$D$6,Param!$E$6)</f>
        <v>96335</v>
      </c>
      <c r="D2526" s="3">
        <f t="shared" si="950"/>
        <v>38.288950715421308</v>
      </c>
      <c r="E2526" s="3">
        <f>tarifest3grenz(A2526,$A$3,Param!$B$5,Param!$C$5,Param!$D$5,Param!$E$5,Param!$B$6,Param!$C$6,Param!$D$6,Param!$E$6)*100</f>
        <v>42</v>
      </c>
      <c r="F2526" s="13">
        <f>soli3(C2526,$A$3,Param!$J$4,Param!$J$5,Param!$J$6)</f>
        <v>5298.42</v>
      </c>
      <c r="G2526" s="3">
        <f>soli3grenz(C2526,$A$3,Param!$J$4,Param!$J$5,Param!$J$6)*100</f>
        <v>5.5</v>
      </c>
      <c r="H2526" s="13">
        <f t="shared" si="941"/>
        <v>101633.42</v>
      </c>
      <c r="I2526" s="3">
        <f t="shared" si="940"/>
        <v>40.394841017488076</v>
      </c>
      <c r="J2526" s="13">
        <f t="shared" si="942"/>
        <v>44.309999999999995</v>
      </c>
      <c r="K2526" s="13">
        <f>tarifest3(A2526,$A$3,Param!$B$10,Param!$C$10,Param!$D$10,Param!$E$10,Param!$B$11,Param!$C$11,Param!$D$11,Param!$E$11)</f>
        <v>100681</v>
      </c>
      <c r="L2526" s="3">
        <f t="shared" si="951"/>
        <v>40.016295707472175</v>
      </c>
      <c r="M2526" s="3">
        <f>tarifest3grenz(A2526,$A$3,Param!$B$10,Param!$C$10,Param!$D$10,Param!$E$10,Param!$B$11,Param!$C$11,Param!$D$11,Param!$E$11)*100</f>
        <v>42</v>
      </c>
      <c r="N2526" s="3">
        <f t="shared" si="952"/>
        <v>86281</v>
      </c>
      <c r="O2526" s="3">
        <f t="shared" si="953"/>
        <v>34.292925278219393</v>
      </c>
      <c r="P2526" s="13">
        <f t="shared" si="943"/>
        <v>176120</v>
      </c>
      <c r="Q2526" s="13">
        <f t="shared" si="954"/>
        <v>0</v>
      </c>
      <c r="R2526" s="13">
        <f>tarifest3(A2526-$K$3,$A$3,Param!$B$10,Param!$C$10,Param!$D$10,Param!$E$10,Param!$B$11,Param!$C$11,Param!$D$11,Param!$E$11)</f>
        <v>92041</v>
      </c>
      <c r="S2526" s="3">
        <f t="shared" si="955"/>
        <v>36.582273449920507</v>
      </c>
      <c r="T2526" s="3">
        <f>IF(A2526&lt;$K$3,$K$2,tarifest3grenz(A2526-$K$3,$A$3,Param!$B$10,Param!$C$10,Param!$D$10,Param!$E$10,Param!$B$11,Param!$C$11,Param!$D$11,Param!$E$11))*100</f>
        <v>42</v>
      </c>
      <c r="U2526" s="3">
        <f>MAX(K2526-tarifest3($K$3,$A$3,Param!$B$10,Param!$C$10,Param!$D$10,Param!$E$10,Param!$B$11,Param!$C$11,Param!$D$11,Param!$E$11),0)</f>
        <v>95451</v>
      </c>
      <c r="V2526" s="3">
        <f t="shared" si="956"/>
        <v>37.937599364069953</v>
      </c>
      <c r="W2526" s="3">
        <f t="shared" si="957"/>
        <v>42</v>
      </c>
      <c r="X2526" s="3">
        <f>soli3grenz(K2526,$A$3,Param!$J$9,Param!$J$10,Param!$J$11)*100</f>
        <v>5.5</v>
      </c>
      <c r="Y2526" s="13">
        <f t="shared" si="944"/>
        <v>95451</v>
      </c>
      <c r="Z2526" s="3">
        <f t="shared" si="958"/>
        <v>37.937599364069953</v>
      </c>
      <c r="AA2526" s="13">
        <f t="shared" si="945"/>
        <v>42</v>
      </c>
      <c r="AB2526" s="13">
        <f t="shared" si="946"/>
        <v>-6182.4199999999983</v>
      </c>
      <c r="AC2526" s="13">
        <f t="shared" si="947"/>
        <v>-2.457241653418123</v>
      </c>
      <c r="AD2526" s="13">
        <f t="shared" si="948"/>
        <v>-2.3099999999999952</v>
      </c>
      <c r="AE2526" s="3">
        <f t="shared" si="949"/>
        <v>0</v>
      </c>
      <c r="AF2526" s="13">
        <f t="shared" si="937"/>
        <v>6182.4199999999983</v>
      </c>
      <c r="AG2526" s="13">
        <f t="shared" si="959"/>
        <v>2.457241653418123</v>
      </c>
      <c r="AH2526" s="13">
        <f t="shared" si="938"/>
        <v>2.457241653418123</v>
      </c>
    </row>
    <row r="2527" spans="1:34" x14ac:dyDescent="0.2">
      <c r="A2527" s="8">
        <f t="shared" si="960"/>
        <v>251700</v>
      </c>
      <c r="B2527" s="9">
        <f t="shared" si="939"/>
        <v>251.7</v>
      </c>
      <c r="C2527" s="13">
        <f>tarifest3(A2527,$A$3,Param!$B$5,Param!$C$5,Param!$D$5,Param!$E$5,Param!$B$6,Param!$C$6,Param!$D$6,Param!$E$6)</f>
        <v>96377</v>
      </c>
      <c r="D2527" s="3">
        <f t="shared" si="950"/>
        <v>38.29042510925705</v>
      </c>
      <c r="E2527" s="3">
        <f>tarifest3grenz(A2527,$A$3,Param!$B$5,Param!$C$5,Param!$D$5,Param!$E$5,Param!$B$6,Param!$C$6,Param!$D$6,Param!$E$6)*100</f>
        <v>42</v>
      </c>
      <c r="F2527" s="13">
        <f>soli3(C2527,$A$3,Param!$J$4,Param!$J$5,Param!$J$6)</f>
        <v>5300.73</v>
      </c>
      <c r="G2527" s="3">
        <f>soli3grenz(C2527,$A$3,Param!$J$4,Param!$J$5,Param!$J$6)*100</f>
        <v>5.5</v>
      </c>
      <c r="H2527" s="13">
        <f t="shared" si="941"/>
        <v>101677.73</v>
      </c>
      <c r="I2527" s="3">
        <f t="shared" si="940"/>
        <v>40.396396503774334</v>
      </c>
      <c r="J2527" s="13">
        <f t="shared" si="942"/>
        <v>44.309999999999995</v>
      </c>
      <c r="K2527" s="13">
        <f>tarifest3(A2527,$A$3,Param!$B$10,Param!$C$10,Param!$D$10,Param!$E$10,Param!$B$11,Param!$C$11,Param!$D$11,Param!$E$11)</f>
        <v>100723</v>
      </c>
      <c r="L2527" s="3">
        <f t="shared" si="951"/>
        <v>40.017083829956299</v>
      </c>
      <c r="M2527" s="3">
        <f>tarifest3grenz(A2527,$A$3,Param!$B$10,Param!$C$10,Param!$D$10,Param!$E$10,Param!$B$11,Param!$C$11,Param!$D$11,Param!$E$11)*100</f>
        <v>42</v>
      </c>
      <c r="N2527" s="3">
        <f t="shared" si="952"/>
        <v>86323</v>
      </c>
      <c r="O2527" s="3">
        <f t="shared" si="953"/>
        <v>34.295987286452124</v>
      </c>
      <c r="P2527" s="13">
        <f t="shared" si="943"/>
        <v>176190</v>
      </c>
      <c r="Q2527" s="13">
        <f t="shared" si="954"/>
        <v>0</v>
      </c>
      <c r="R2527" s="13">
        <f>tarifest3(A2527-$K$3,$A$3,Param!$B$10,Param!$C$10,Param!$D$10,Param!$E$10,Param!$B$11,Param!$C$11,Param!$D$11,Param!$E$11)</f>
        <v>92083</v>
      </c>
      <c r="S2527" s="3">
        <f t="shared" si="955"/>
        <v>36.584425903853798</v>
      </c>
      <c r="T2527" s="3">
        <f>IF(A2527&lt;$K$3,$K$2,tarifest3grenz(A2527-$K$3,$A$3,Param!$B$10,Param!$C$10,Param!$D$10,Param!$E$10,Param!$B$11,Param!$C$11,Param!$D$11,Param!$E$11))*100</f>
        <v>42</v>
      </c>
      <c r="U2527" s="3">
        <f>MAX(K2527-tarifest3($K$3,$A$3,Param!$B$10,Param!$C$10,Param!$D$10,Param!$E$10,Param!$B$11,Param!$C$11,Param!$D$11,Param!$E$11),0)</f>
        <v>95493</v>
      </c>
      <c r="V2527" s="3">
        <f t="shared" si="956"/>
        <v>37.93921334922527</v>
      </c>
      <c r="W2527" s="3">
        <f t="shared" si="957"/>
        <v>42</v>
      </c>
      <c r="X2527" s="3">
        <f>soli3grenz(K2527,$A$3,Param!$J$9,Param!$J$10,Param!$J$11)*100</f>
        <v>5.5</v>
      </c>
      <c r="Y2527" s="13">
        <f t="shared" si="944"/>
        <v>95493</v>
      </c>
      <c r="Z2527" s="3">
        <f t="shared" si="958"/>
        <v>37.93921334922527</v>
      </c>
      <c r="AA2527" s="13">
        <f t="shared" si="945"/>
        <v>42</v>
      </c>
      <c r="AB2527" s="13">
        <f t="shared" si="946"/>
        <v>-6184.7299999999959</v>
      </c>
      <c r="AC2527" s="13">
        <f t="shared" si="947"/>
        <v>-2.4571831545490639</v>
      </c>
      <c r="AD2527" s="13">
        <f t="shared" si="948"/>
        <v>-2.3099999999999952</v>
      </c>
      <c r="AE2527" s="3">
        <f t="shared" si="949"/>
        <v>0</v>
      </c>
      <c r="AF2527" s="13">
        <f t="shared" si="937"/>
        <v>6184.7299999999959</v>
      </c>
      <c r="AG2527" s="13">
        <f t="shared" si="959"/>
        <v>2.4571831545490639</v>
      </c>
      <c r="AH2527" s="13">
        <f t="shared" si="938"/>
        <v>2.4571831545490639</v>
      </c>
    </row>
    <row r="2528" spans="1:34" x14ac:dyDescent="0.2">
      <c r="A2528" s="8">
        <f t="shared" si="960"/>
        <v>251800</v>
      </c>
      <c r="B2528" s="9">
        <f t="shared" si="939"/>
        <v>251.8</v>
      </c>
      <c r="C2528" s="13">
        <f>tarifest3(A2528,$A$3,Param!$B$5,Param!$C$5,Param!$D$5,Param!$E$5,Param!$B$6,Param!$C$6,Param!$D$6,Param!$E$6)</f>
        <v>96419</v>
      </c>
      <c r="D2528" s="3">
        <f t="shared" si="950"/>
        <v>38.291898332009531</v>
      </c>
      <c r="E2528" s="3">
        <f>tarifest3grenz(A2528,$A$3,Param!$B$5,Param!$C$5,Param!$D$5,Param!$E$5,Param!$B$6,Param!$C$6,Param!$D$6,Param!$E$6)*100</f>
        <v>42</v>
      </c>
      <c r="F2528" s="13">
        <f>soli3(C2528,$A$3,Param!$J$4,Param!$J$5,Param!$J$6)</f>
        <v>5303.04</v>
      </c>
      <c r="G2528" s="3">
        <f>soli3grenz(C2528,$A$3,Param!$J$4,Param!$J$5,Param!$J$6)*100</f>
        <v>5.5</v>
      </c>
      <c r="H2528" s="13">
        <f t="shared" si="941"/>
        <v>101722.04</v>
      </c>
      <c r="I2528" s="3">
        <f t="shared" si="940"/>
        <v>40.397950754567113</v>
      </c>
      <c r="J2528" s="13">
        <f t="shared" si="942"/>
        <v>44.309999999999995</v>
      </c>
      <c r="K2528" s="13">
        <f>tarifest3(A2528,$A$3,Param!$B$10,Param!$C$10,Param!$D$10,Param!$E$10,Param!$B$11,Param!$C$11,Param!$D$11,Param!$E$11)</f>
        <v>100765</v>
      </c>
      <c r="L2528" s="3">
        <f t="shared" si="951"/>
        <v>40.017871326449558</v>
      </c>
      <c r="M2528" s="3">
        <f>tarifest3grenz(A2528,$A$3,Param!$B$10,Param!$C$10,Param!$D$10,Param!$E$10,Param!$B$11,Param!$C$11,Param!$D$11,Param!$E$11)*100</f>
        <v>42</v>
      </c>
      <c r="N2528" s="3">
        <f t="shared" si="952"/>
        <v>86365</v>
      </c>
      <c r="O2528" s="3">
        <f t="shared" si="953"/>
        <v>34.299046862589357</v>
      </c>
      <c r="P2528" s="13">
        <f t="shared" si="943"/>
        <v>176260</v>
      </c>
      <c r="Q2528" s="13">
        <f t="shared" si="954"/>
        <v>0</v>
      </c>
      <c r="R2528" s="13">
        <f>tarifest3(A2528-$K$3,$A$3,Param!$B$10,Param!$C$10,Param!$D$10,Param!$E$10,Param!$B$11,Param!$C$11,Param!$D$11,Param!$E$11)</f>
        <v>92125</v>
      </c>
      <c r="S2528" s="3">
        <f t="shared" si="955"/>
        <v>36.586576648133438</v>
      </c>
      <c r="T2528" s="3">
        <f>IF(A2528&lt;$K$3,$K$2,tarifest3grenz(A2528-$K$3,$A$3,Param!$B$10,Param!$C$10,Param!$D$10,Param!$E$10,Param!$B$11,Param!$C$11,Param!$D$11,Param!$E$11))*100</f>
        <v>42</v>
      </c>
      <c r="U2528" s="3">
        <f>MAX(K2528-tarifest3($K$3,$A$3,Param!$B$10,Param!$C$10,Param!$D$10,Param!$E$10,Param!$B$11,Param!$C$11,Param!$D$11,Param!$E$11),0)</f>
        <v>95535</v>
      </c>
      <c r="V2528" s="3">
        <f t="shared" si="956"/>
        <v>37.940826052422558</v>
      </c>
      <c r="W2528" s="3">
        <f t="shared" si="957"/>
        <v>42</v>
      </c>
      <c r="X2528" s="3">
        <f>soli3grenz(K2528,$A$3,Param!$J$9,Param!$J$10,Param!$J$11)*100</f>
        <v>5.5</v>
      </c>
      <c r="Y2528" s="13">
        <f t="shared" si="944"/>
        <v>95535</v>
      </c>
      <c r="Z2528" s="3">
        <f t="shared" si="958"/>
        <v>37.940826052422558</v>
      </c>
      <c r="AA2528" s="13">
        <f t="shared" si="945"/>
        <v>42</v>
      </c>
      <c r="AB2528" s="13">
        <f t="shared" si="946"/>
        <v>-6187.0399999999936</v>
      </c>
      <c r="AC2528" s="13">
        <f t="shared" si="947"/>
        <v>-2.4571247021445544</v>
      </c>
      <c r="AD2528" s="13">
        <f t="shared" si="948"/>
        <v>-2.3099999999999952</v>
      </c>
      <c r="AE2528" s="3">
        <f t="shared" si="949"/>
        <v>0</v>
      </c>
      <c r="AF2528" s="13">
        <f t="shared" si="937"/>
        <v>6187.0399999999936</v>
      </c>
      <c r="AG2528" s="13">
        <f t="shared" si="959"/>
        <v>2.4571247021445544</v>
      </c>
      <c r="AH2528" s="13">
        <f t="shared" si="938"/>
        <v>2.4571247021445544</v>
      </c>
    </row>
    <row r="2529" spans="1:34" x14ac:dyDescent="0.2">
      <c r="A2529" s="8">
        <f t="shared" si="960"/>
        <v>251900</v>
      </c>
      <c r="B2529" s="9">
        <f t="shared" si="939"/>
        <v>251.9</v>
      </c>
      <c r="C2529" s="13">
        <f>tarifest3(A2529,$A$3,Param!$B$5,Param!$C$5,Param!$D$5,Param!$E$5,Param!$B$6,Param!$C$6,Param!$D$6,Param!$E$6)</f>
        <v>96461</v>
      </c>
      <c r="D2529" s="3">
        <f t="shared" si="950"/>
        <v>38.293370385073445</v>
      </c>
      <c r="E2529" s="3">
        <f>tarifest3grenz(A2529,$A$3,Param!$B$5,Param!$C$5,Param!$D$5,Param!$E$5,Param!$B$6,Param!$C$6,Param!$D$6,Param!$E$6)*100</f>
        <v>42</v>
      </c>
      <c r="F2529" s="13">
        <f>soli3(C2529,$A$3,Param!$J$4,Param!$J$5,Param!$J$6)</f>
        <v>5305.35</v>
      </c>
      <c r="G2529" s="3">
        <f>soli3grenz(C2529,$A$3,Param!$J$4,Param!$J$5,Param!$J$6)*100</f>
        <v>5.5</v>
      </c>
      <c r="H2529" s="13">
        <f t="shared" si="941"/>
        <v>101766.35</v>
      </c>
      <c r="I2529" s="3">
        <f t="shared" si="940"/>
        <v>40.399503771337834</v>
      </c>
      <c r="J2529" s="13">
        <f t="shared" si="942"/>
        <v>44.309999999999995</v>
      </c>
      <c r="K2529" s="13">
        <f>tarifest3(A2529,$A$3,Param!$B$10,Param!$C$10,Param!$D$10,Param!$E$10,Param!$B$11,Param!$C$11,Param!$D$11,Param!$E$11)</f>
        <v>100807</v>
      </c>
      <c r="L2529" s="3">
        <f t="shared" si="951"/>
        <v>40.018658197697498</v>
      </c>
      <c r="M2529" s="3">
        <f>tarifest3grenz(A2529,$A$3,Param!$B$10,Param!$C$10,Param!$D$10,Param!$E$10,Param!$B$11,Param!$C$11,Param!$D$11,Param!$E$11)*100</f>
        <v>42</v>
      </c>
      <c r="N2529" s="3">
        <f t="shared" si="952"/>
        <v>86407</v>
      </c>
      <c r="O2529" s="3">
        <f t="shared" si="953"/>
        <v>34.302104009527589</v>
      </c>
      <c r="P2529" s="13">
        <f t="shared" si="943"/>
        <v>176330</v>
      </c>
      <c r="Q2529" s="13">
        <f t="shared" si="954"/>
        <v>0</v>
      </c>
      <c r="R2529" s="13">
        <f>tarifest3(A2529-$K$3,$A$3,Param!$B$10,Param!$C$10,Param!$D$10,Param!$E$10,Param!$B$11,Param!$C$11,Param!$D$11,Param!$E$11)</f>
        <v>92167</v>
      </c>
      <c r="S2529" s="3">
        <f t="shared" si="955"/>
        <v>36.588725684795556</v>
      </c>
      <c r="T2529" s="3">
        <f>IF(A2529&lt;$K$3,$K$2,tarifest3grenz(A2529-$K$3,$A$3,Param!$B$10,Param!$C$10,Param!$D$10,Param!$E$10,Param!$B$11,Param!$C$11,Param!$D$11,Param!$E$11))*100</f>
        <v>42</v>
      </c>
      <c r="U2529" s="3">
        <f>MAX(K2529-tarifest3($K$3,$A$3,Param!$B$10,Param!$C$10,Param!$D$10,Param!$E$10,Param!$B$11,Param!$C$11,Param!$D$11,Param!$E$11),0)</f>
        <v>95577</v>
      </c>
      <c r="V2529" s="3">
        <f t="shared" si="956"/>
        <v>37.942437475188569</v>
      </c>
      <c r="W2529" s="3">
        <f t="shared" si="957"/>
        <v>42</v>
      </c>
      <c r="X2529" s="3">
        <f>soli3grenz(K2529,$A$3,Param!$J$9,Param!$J$10,Param!$J$11)*100</f>
        <v>5.5</v>
      </c>
      <c r="Y2529" s="13">
        <f t="shared" si="944"/>
        <v>95577</v>
      </c>
      <c r="Z2529" s="3">
        <f t="shared" si="958"/>
        <v>37.942437475188569</v>
      </c>
      <c r="AA2529" s="13">
        <f t="shared" si="945"/>
        <v>42</v>
      </c>
      <c r="AB2529" s="13">
        <f t="shared" si="946"/>
        <v>-6189.3500000000058</v>
      </c>
      <c r="AC2529" s="13">
        <f t="shared" si="947"/>
        <v>-2.4570662961492644</v>
      </c>
      <c r="AD2529" s="13">
        <f t="shared" si="948"/>
        <v>-2.3099999999999952</v>
      </c>
      <c r="AE2529" s="3">
        <f t="shared" si="949"/>
        <v>0</v>
      </c>
      <c r="AF2529" s="13">
        <f t="shared" si="937"/>
        <v>6189.3500000000058</v>
      </c>
      <c r="AG2529" s="13">
        <f t="shared" si="959"/>
        <v>2.4570662961492644</v>
      </c>
      <c r="AH2529" s="13">
        <f t="shared" si="938"/>
        <v>2.4570662961492644</v>
      </c>
    </row>
    <row r="2530" spans="1:34" x14ac:dyDescent="0.2">
      <c r="A2530" s="8">
        <f t="shared" si="960"/>
        <v>252000</v>
      </c>
      <c r="B2530" s="9">
        <f t="shared" si="939"/>
        <v>252</v>
      </c>
      <c r="C2530" s="13">
        <f>tarifest3(A2530,$A$3,Param!$B$5,Param!$C$5,Param!$D$5,Param!$E$5,Param!$B$6,Param!$C$6,Param!$D$6,Param!$E$6)</f>
        <v>96503</v>
      </c>
      <c r="D2530" s="3">
        <f t="shared" si="950"/>
        <v>38.294841269841271</v>
      </c>
      <c r="E2530" s="3">
        <f>tarifest3grenz(A2530,$A$3,Param!$B$5,Param!$C$5,Param!$D$5,Param!$E$5,Param!$B$6,Param!$C$6,Param!$D$6,Param!$E$6)*100</f>
        <v>42</v>
      </c>
      <c r="F2530" s="13">
        <f>soli3(C2530,$A$3,Param!$J$4,Param!$J$5,Param!$J$6)</f>
        <v>5307.66</v>
      </c>
      <c r="G2530" s="3">
        <f>soli3grenz(C2530,$A$3,Param!$J$4,Param!$J$5,Param!$J$6)*100</f>
        <v>5.5</v>
      </c>
      <c r="H2530" s="13">
        <f t="shared" si="941"/>
        <v>101810.66</v>
      </c>
      <c r="I2530" s="3">
        <f t="shared" si="940"/>
        <v>40.401055555555558</v>
      </c>
      <c r="J2530" s="13">
        <f t="shared" si="942"/>
        <v>44.309999999999995</v>
      </c>
      <c r="K2530" s="13">
        <f>tarifest3(A2530,$A$3,Param!$B$10,Param!$C$10,Param!$D$10,Param!$E$10,Param!$B$11,Param!$C$11,Param!$D$11,Param!$E$11)</f>
        <v>100849</v>
      </c>
      <c r="L2530" s="3">
        <f t="shared" si="951"/>
        <v>40.019444444444446</v>
      </c>
      <c r="M2530" s="3">
        <f>tarifest3grenz(A2530,$A$3,Param!$B$10,Param!$C$10,Param!$D$10,Param!$E$10,Param!$B$11,Param!$C$11,Param!$D$11,Param!$E$11)*100</f>
        <v>42</v>
      </c>
      <c r="N2530" s="3">
        <f t="shared" si="952"/>
        <v>86449</v>
      </c>
      <c r="O2530" s="3">
        <f t="shared" si="953"/>
        <v>34.30515873015873</v>
      </c>
      <c r="P2530" s="13">
        <f t="shared" si="943"/>
        <v>176400</v>
      </c>
      <c r="Q2530" s="13">
        <f t="shared" si="954"/>
        <v>0</v>
      </c>
      <c r="R2530" s="13">
        <f>tarifest3(A2530-$K$3,$A$3,Param!$B$10,Param!$C$10,Param!$D$10,Param!$E$10,Param!$B$11,Param!$C$11,Param!$D$11,Param!$E$11)</f>
        <v>92209</v>
      </c>
      <c r="S2530" s="3">
        <f t="shared" si="955"/>
        <v>36.590873015873015</v>
      </c>
      <c r="T2530" s="3">
        <f>IF(A2530&lt;$K$3,$K$2,tarifest3grenz(A2530-$K$3,$A$3,Param!$B$10,Param!$C$10,Param!$D$10,Param!$E$10,Param!$B$11,Param!$C$11,Param!$D$11,Param!$E$11))*100</f>
        <v>42</v>
      </c>
      <c r="U2530" s="3">
        <f>MAX(K2530-tarifest3($K$3,$A$3,Param!$B$10,Param!$C$10,Param!$D$10,Param!$E$10,Param!$B$11,Param!$C$11,Param!$D$11,Param!$E$11),0)</f>
        <v>95619</v>
      </c>
      <c r="V2530" s="3">
        <f t="shared" si="956"/>
        <v>37.944047619047623</v>
      </c>
      <c r="W2530" s="3">
        <f t="shared" si="957"/>
        <v>42</v>
      </c>
      <c r="X2530" s="3">
        <f>soli3grenz(K2530,$A$3,Param!$J$9,Param!$J$10,Param!$J$11)*100</f>
        <v>5.5</v>
      </c>
      <c r="Y2530" s="13">
        <f t="shared" si="944"/>
        <v>95619</v>
      </c>
      <c r="Z2530" s="3">
        <f t="shared" si="958"/>
        <v>37.944047619047623</v>
      </c>
      <c r="AA2530" s="13">
        <f t="shared" si="945"/>
        <v>42</v>
      </c>
      <c r="AB2530" s="13">
        <f t="shared" si="946"/>
        <v>-6191.6600000000035</v>
      </c>
      <c r="AC2530" s="13">
        <f t="shared" si="947"/>
        <v>-2.4570079365079351</v>
      </c>
      <c r="AD2530" s="13">
        <f t="shared" si="948"/>
        <v>-2.3099999999999952</v>
      </c>
      <c r="AE2530" s="3">
        <f t="shared" si="949"/>
        <v>0</v>
      </c>
      <c r="AF2530" s="13">
        <f t="shared" si="937"/>
        <v>6191.6600000000035</v>
      </c>
      <c r="AG2530" s="13">
        <f t="shared" si="959"/>
        <v>2.4570079365079351</v>
      </c>
      <c r="AH2530" s="13">
        <f t="shared" si="938"/>
        <v>2.4570079365079351</v>
      </c>
    </row>
    <row r="2531" spans="1:34" x14ac:dyDescent="0.2">
      <c r="A2531" s="8">
        <f t="shared" si="960"/>
        <v>252100</v>
      </c>
      <c r="B2531" s="9">
        <f t="shared" si="939"/>
        <v>252.1</v>
      </c>
      <c r="C2531" s="13">
        <f>tarifest3(A2531,$A$3,Param!$B$5,Param!$C$5,Param!$D$5,Param!$E$5,Param!$B$6,Param!$C$6,Param!$D$6,Param!$E$6)</f>
        <v>96545</v>
      </c>
      <c r="D2531" s="3">
        <f t="shared" si="950"/>
        <v>38.296310987703293</v>
      </c>
      <c r="E2531" s="3">
        <f>tarifest3grenz(A2531,$A$3,Param!$B$5,Param!$C$5,Param!$D$5,Param!$E$5,Param!$B$6,Param!$C$6,Param!$D$6,Param!$E$6)*100</f>
        <v>42</v>
      </c>
      <c r="F2531" s="13">
        <f>soli3(C2531,$A$3,Param!$J$4,Param!$J$5,Param!$J$6)</f>
        <v>5309.97</v>
      </c>
      <c r="G2531" s="3">
        <f>soli3grenz(C2531,$A$3,Param!$J$4,Param!$J$5,Param!$J$6)*100</f>
        <v>5.5</v>
      </c>
      <c r="H2531" s="13">
        <f t="shared" si="941"/>
        <v>101854.97</v>
      </c>
      <c r="I2531" s="3">
        <f t="shared" si="940"/>
        <v>40.402606108687031</v>
      </c>
      <c r="J2531" s="13">
        <f t="shared" si="942"/>
        <v>44.309999999999995</v>
      </c>
      <c r="K2531" s="13">
        <f>tarifest3(A2531,$A$3,Param!$B$10,Param!$C$10,Param!$D$10,Param!$E$10,Param!$B$11,Param!$C$11,Param!$D$11,Param!$E$11)</f>
        <v>100891</v>
      </c>
      <c r="L2531" s="3">
        <f t="shared" si="951"/>
        <v>40.020230067433559</v>
      </c>
      <c r="M2531" s="3">
        <f>tarifest3grenz(A2531,$A$3,Param!$B$10,Param!$C$10,Param!$D$10,Param!$E$10,Param!$B$11,Param!$C$11,Param!$D$11,Param!$E$11)*100</f>
        <v>42</v>
      </c>
      <c r="N2531" s="3">
        <f t="shared" si="952"/>
        <v>86491</v>
      </c>
      <c r="O2531" s="3">
        <f t="shared" si="953"/>
        <v>34.308211027370092</v>
      </c>
      <c r="P2531" s="13">
        <f t="shared" si="943"/>
        <v>176470</v>
      </c>
      <c r="Q2531" s="13">
        <f t="shared" si="954"/>
        <v>0</v>
      </c>
      <c r="R2531" s="13">
        <f>tarifest3(A2531-$K$3,$A$3,Param!$B$10,Param!$C$10,Param!$D$10,Param!$E$10,Param!$B$11,Param!$C$11,Param!$D$11,Param!$E$11)</f>
        <v>92251</v>
      </c>
      <c r="S2531" s="3">
        <f t="shared" si="955"/>
        <v>36.593018643395482</v>
      </c>
      <c r="T2531" s="3">
        <f>IF(A2531&lt;$K$3,$K$2,tarifest3grenz(A2531-$K$3,$A$3,Param!$B$10,Param!$C$10,Param!$D$10,Param!$E$10,Param!$B$11,Param!$C$11,Param!$D$11,Param!$E$11))*100</f>
        <v>42</v>
      </c>
      <c r="U2531" s="3">
        <f>MAX(K2531-tarifest3($K$3,$A$3,Param!$B$10,Param!$C$10,Param!$D$10,Param!$E$10,Param!$B$11,Param!$C$11,Param!$D$11,Param!$E$11),0)</f>
        <v>95661</v>
      </c>
      <c r="V2531" s="3">
        <f t="shared" si="956"/>
        <v>37.945656485521617</v>
      </c>
      <c r="W2531" s="3">
        <f t="shared" si="957"/>
        <v>42</v>
      </c>
      <c r="X2531" s="3">
        <f>soli3grenz(K2531,$A$3,Param!$J$9,Param!$J$10,Param!$J$11)*100</f>
        <v>5.5</v>
      </c>
      <c r="Y2531" s="13">
        <f t="shared" si="944"/>
        <v>95661</v>
      </c>
      <c r="Z2531" s="3">
        <f t="shared" si="958"/>
        <v>37.945656485521617</v>
      </c>
      <c r="AA2531" s="13">
        <f t="shared" si="945"/>
        <v>42</v>
      </c>
      <c r="AB2531" s="13">
        <f t="shared" si="946"/>
        <v>-6193.9700000000012</v>
      </c>
      <c r="AC2531" s="13">
        <f t="shared" si="947"/>
        <v>-2.4569496231654142</v>
      </c>
      <c r="AD2531" s="13">
        <f t="shared" si="948"/>
        <v>-2.3099999999999952</v>
      </c>
      <c r="AE2531" s="3">
        <f t="shared" si="949"/>
        <v>0</v>
      </c>
      <c r="AF2531" s="13">
        <f t="shared" si="937"/>
        <v>6193.9700000000012</v>
      </c>
      <c r="AG2531" s="13">
        <f t="shared" si="959"/>
        <v>2.4569496231654142</v>
      </c>
      <c r="AH2531" s="13">
        <f t="shared" si="938"/>
        <v>2.4569496231654142</v>
      </c>
    </row>
    <row r="2532" spans="1:34" x14ac:dyDescent="0.2">
      <c r="A2532" s="8">
        <f t="shared" si="960"/>
        <v>252200</v>
      </c>
      <c r="B2532" s="9">
        <f t="shared" si="939"/>
        <v>252.2</v>
      </c>
      <c r="C2532" s="13">
        <f>tarifest3(A2532,$A$3,Param!$B$5,Param!$C$5,Param!$D$5,Param!$E$5,Param!$B$6,Param!$C$6,Param!$D$6,Param!$E$6)</f>
        <v>96587</v>
      </c>
      <c r="D2532" s="3">
        <f t="shared" si="950"/>
        <v>38.297779540047586</v>
      </c>
      <c r="E2532" s="3">
        <f>tarifest3grenz(A2532,$A$3,Param!$B$5,Param!$C$5,Param!$D$5,Param!$E$5,Param!$B$6,Param!$C$6,Param!$D$6,Param!$E$6)*100</f>
        <v>42</v>
      </c>
      <c r="F2532" s="13">
        <f>soli3(C2532,$A$3,Param!$J$4,Param!$J$5,Param!$J$6)</f>
        <v>5312.28</v>
      </c>
      <c r="G2532" s="3">
        <f>soli3grenz(C2532,$A$3,Param!$J$4,Param!$J$5,Param!$J$6)*100</f>
        <v>5.5</v>
      </c>
      <c r="H2532" s="13">
        <f t="shared" si="941"/>
        <v>101899.28</v>
      </c>
      <c r="I2532" s="3">
        <f t="shared" si="940"/>
        <v>40.404155432196667</v>
      </c>
      <c r="J2532" s="13">
        <f t="shared" si="942"/>
        <v>44.309999999999995</v>
      </c>
      <c r="K2532" s="13">
        <f>tarifest3(A2532,$A$3,Param!$B$10,Param!$C$10,Param!$D$10,Param!$E$10,Param!$B$11,Param!$C$11,Param!$D$11,Param!$E$11)</f>
        <v>100933</v>
      </c>
      <c r="L2532" s="3">
        <f t="shared" si="951"/>
        <v>40.021015067406815</v>
      </c>
      <c r="M2532" s="3">
        <f>tarifest3grenz(A2532,$A$3,Param!$B$10,Param!$C$10,Param!$D$10,Param!$E$10,Param!$B$11,Param!$C$11,Param!$D$11,Param!$E$11)*100</f>
        <v>42</v>
      </c>
      <c r="N2532" s="3">
        <f t="shared" si="952"/>
        <v>86533</v>
      </c>
      <c r="O2532" s="3">
        <f t="shared" si="953"/>
        <v>34.31126090404441</v>
      </c>
      <c r="P2532" s="13">
        <f t="shared" si="943"/>
        <v>176540</v>
      </c>
      <c r="Q2532" s="13">
        <f t="shared" si="954"/>
        <v>0</v>
      </c>
      <c r="R2532" s="13">
        <f>tarifest3(A2532-$K$3,$A$3,Param!$B$10,Param!$C$10,Param!$D$10,Param!$E$10,Param!$B$11,Param!$C$11,Param!$D$11,Param!$E$11)</f>
        <v>92293</v>
      </c>
      <c r="S2532" s="3">
        <f t="shared" si="955"/>
        <v>36.595162569389373</v>
      </c>
      <c r="T2532" s="3">
        <f>IF(A2532&lt;$K$3,$K$2,tarifest3grenz(A2532-$K$3,$A$3,Param!$B$10,Param!$C$10,Param!$D$10,Param!$E$10,Param!$B$11,Param!$C$11,Param!$D$11,Param!$E$11))*100</f>
        <v>42</v>
      </c>
      <c r="U2532" s="3">
        <f>MAX(K2532-tarifest3($K$3,$A$3,Param!$B$10,Param!$C$10,Param!$D$10,Param!$E$10,Param!$B$11,Param!$C$11,Param!$D$11,Param!$E$11),0)</f>
        <v>95703</v>
      </c>
      <c r="V2532" s="3">
        <f t="shared" si="956"/>
        <v>37.947264076130054</v>
      </c>
      <c r="W2532" s="3">
        <f t="shared" si="957"/>
        <v>42</v>
      </c>
      <c r="X2532" s="3">
        <f>soli3grenz(K2532,$A$3,Param!$J$9,Param!$J$10,Param!$J$11)*100</f>
        <v>5.5</v>
      </c>
      <c r="Y2532" s="13">
        <f t="shared" si="944"/>
        <v>95703</v>
      </c>
      <c r="Z2532" s="3">
        <f t="shared" si="958"/>
        <v>37.947264076130054</v>
      </c>
      <c r="AA2532" s="13">
        <f t="shared" si="945"/>
        <v>42</v>
      </c>
      <c r="AB2532" s="13">
        <f t="shared" si="946"/>
        <v>-6196.2799999999988</v>
      </c>
      <c r="AC2532" s="13">
        <f t="shared" si="947"/>
        <v>-2.4568913560666132</v>
      </c>
      <c r="AD2532" s="13">
        <f t="shared" si="948"/>
        <v>-2.3099999999999952</v>
      </c>
      <c r="AE2532" s="3">
        <f t="shared" si="949"/>
        <v>0</v>
      </c>
      <c r="AF2532" s="13">
        <f t="shared" si="937"/>
        <v>6196.2799999999988</v>
      </c>
      <c r="AG2532" s="13">
        <f t="shared" si="959"/>
        <v>2.4568913560666132</v>
      </c>
      <c r="AH2532" s="13">
        <f t="shared" si="938"/>
        <v>2.4568913560666132</v>
      </c>
    </row>
    <row r="2533" spans="1:34" x14ac:dyDescent="0.2">
      <c r="A2533" s="8">
        <f t="shared" si="960"/>
        <v>252300</v>
      </c>
      <c r="B2533" s="9">
        <f t="shared" si="939"/>
        <v>252.3</v>
      </c>
      <c r="C2533" s="13">
        <f>tarifest3(A2533,$A$3,Param!$B$5,Param!$C$5,Param!$D$5,Param!$E$5,Param!$B$6,Param!$C$6,Param!$D$6,Param!$E$6)</f>
        <v>96629</v>
      </c>
      <c r="D2533" s="3">
        <f t="shared" si="950"/>
        <v>38.299246928260004</v>
      </c>
      <c r="E2533" s="3">
        <f>tarifest3grenz(A2533,$A$3,Param!$B$5,Param!$C$5,Param!$D$5,Param!$E$5,Param!$B$6,Param!$C$6,Param!$D$6,Param!$E$6)*100</f>
        <v>42</v>
      </c>
      <c r="F2533" s="13">
        <f>soli3(C2533,$A$3,Param!$J$4,Param!$J$5,Param!$J$6)</f>
        <v>5314.59</v>
      </c>
      <c r="G2533" s="3">
        <f>soli3grenz(C2533,$A$3,Param!$J$4,Param!$J$5,Param!$J$6)*100</f>
        <v>5.5</v>
      </c>
      <c r="H2533" s="13">
        <f t="shared" si="941"/>
        <v>101943.59</v>
      </c>
      <c r="I2533" s="3">
        <f t="shared" si="940"/>
        <v>40.405703527546571</v>
      </c>
      <c r="J2533" s="13">
        <f t="shared" si="942"/>
        <v>44.309999999999995</v>
      </c>
      <c r="K2533" s="13">
        <f>tarifest3(A2533,$A$3,Param!$B$10,Param!$C$10,Param!$D$10,Param!$E$10,Param!$B$11,Param!$C$11,Param!$D$11,Param!$E$11)</f>
        <v>100975</v>
      </c>
      <c r="L2533" s="3">
        <f t="shared" si="951"/>
        <v>40.021799445105032</v>
      </c>
      <c r="M2533" s="3">
        <f>tarifest3grenz(A2533,$A$3,Param!$B$10,Param!$C$10,Param!$D$10,Param!$E$10,Param!$B$11,Param!$C$11,Param!$D$11,Param!$E$11)*100</f>
        <v>42</v>
      </c>
      <c r="N2533" s="3">
        <f t="shared" si="952"/>
        <v>86575</v>
      </c>
      <c r="O2533" s="3">
        <f t="shared" si="953"/>
        <v>34.314308363059851</v>
      </c>
      <c r="P2533" s="13">
        <f t="shared" si="943"/>
        <v>176610</v>
      </c>
      <c r="Q2533" s="13">
        <f t="shared" si="954"/>
        <v>0</v>
      </c>
      <c r="R2533" s="13">
        <f>tarifest3(A2533-$K$3,$A$3,Param!$B$10,Param!$C$10,Param!$D$10,Param!$E$10,Param!$B$11,Param!$C$11,Param!$D$11,Param!$E$11)</f>
        <v>92335</v>
      </c>
      <c r="S2533" s="3">
        <f t="shared" si="955"/>
        <v>36.597304795877925</v>
      </c>
      <c r="T2533" s="3">
        <f>IF(A2533&lt;$K$3,$K$2,tarifest3grenz(A2533-$K$3,$A$3,Param!$B$10,Param!$C$10,Param!$D$10,Param!$E$10,Param!$B$11,Param!$C$11,Param!$D$11,Param!$E$11))*100</f>
        <v>42</v>
      </c>
      <c r="U2533" s="3">
        <f>MAX(K2533-tarifest3($K$3,$A$3,Param!$B$10,Param!$C$10,Param!$D$10,Param!$E$10,Param!$B$11,Param!$C$11,Param!$D$11,Param!$E$11),0)</f>
        <v>95745</v>
      </c>
      <c r="V2533" s="3">
        <f t="shared" si="956"/>
        <v>37.948870392390013</v>
      </c>
      <c r="W2533" s="3">
        <f t="shared" si="957"/>
        <v>42</v>
      </c>
      <c r="X2533" s="3">
        <f>soli3grenz(K2533,$A$3,Param!$J$9,Param!$J$10,Param!$J$11)*100</f>
        <v>5.5</v>
      </c>
      <c r="Y2533" s="13">
        <f t="shared" si="944"/>
        <v>95745</v>
      </c>
      <c r="Z2533" s="3">
        <f t="shared" si="958"/>
        <v>37.948870392390013</v>
      </c>
      <c r="AA2533" s="13">
        <f t="shared" si="945"/>
        <v>42</v>
      </c>
      <c r="AB2533" s="13">
        <f t="shared" si="946"/>
        <v>-6198.5899999999965</v>
      </c>
      <c r="AC2533" s="13">
        <f t="shared" si="947"/>
        <v>-2.4568331351565575</v>
      </c>
      <c r="AD2533" s="13">
        <f t="shared" si="948"/>
        <v>-2.3099999999999952</v>
      </c>
      <c r="AE2533" s="3">
        <f t="shared" si="949"/>
        <v>0</v>
      </c>
      <c r="AF2533" s="13">
        <f t="shared" si="937"/>
        <v>6198.5899999999965</v>
      </c>
      <c r="AG2533" s="13">
        <f t="shared" si="959"/>
        <v>2.4568331351565575</v>
      </c>
      <c r="AH2533" s="13">
        <f t="shared" si="938"/>
        <v>2.4568331351565575</v>
      </c>
    </row>
    <row r="2534" spans="1:34" x14ac:dyDescent="0.2">
      <c r="A2534" s="8">
        <f t="shared" si="960"/>
        <v>252400</v>
      </c>
      <c r="B2534" s="9">
        <f t="shared" si="939"/>
        <v>252.4</v>
      </c>
      <c r="C2534" s="13">
        <f>tarifest3(A2534,$A$3,Param!$B$5,Param!$C$5,Param!$D$5,Param!$E$5,Param!$B$6,Param!$C$6,Param!$D$6,Param!$E$6)</f>
        <v>96671</v>
      </c>
      <c r="D2534" s="3">
        <f t="shared" si="950"/>
        <v>38.300713153724246</v>
      </c>
      <c r="E2534" s="3">
        <f>tarifest3grenz(A2534,$A$3,Param!$B$5,Param!$C$5,Param!$D$5,Param!$E$5,Param!$B$6,Param!$C$6,Param!$D$6,Param!$E$6)*100</f>
        <v>42</v>
      </c>
      <c r="F2534" s="13">
        <f>soli3(C2534,$A$3,Param!$J$4,Param!$J$5,Param!$J$6)</f>
        <v>5316.9</v>
      </c>
      <c r="G2534" s="3">
        <f>soli3grenz(C2534,$A$3,Param!$J$4,Param!$J$5,Param!$J$6)*100</f>
        <v>5.5</v>
      </c>
      <c r="H2534" s="13">
        <f t="shared" si="941"/>
        <v>101987.9</v>
      </c>
      <c r="I2534" s="3">
        <f t="shared" si="940"/>
        <v>40.40725039619651</v>
      </c>
      <c r="J2534" s="13">
        <f t="shared" si="942"/>
        <v>44.309999999999995</v>
      </c>
      <c r="K2534" s="13">
        <f>tarifest3(A2534,$A$3,Param!$B$10,Param!$C$10,Param!$D$10,Param!$E$10,Param!$B$11,Param!$C$11,Param!$D$11,Param!$E$11)</f>
        <v>101017</v>
      </c>
      <c r="L2534" s="3">
        <f t="shared" si="951"/>
        <v>40.022583201267828</v>
      </c>
      <c r="M2534" s="3">
        <f>tarifest3grenz(A2534,$A$3,Param!$B$10,Param!$C$10,Param!$D$10,Param!$E$10,Param!$B$11,Param!$C$11,Param!$D$11,Param!$E$11)*100</f>
        <v>42</v>
      </c>
      <c r="N2534" s="3">
        <f t="shared" si="952"/>
        <v>86617</v>
      </c>
      <c r="O2534" s="3">
        <f t="shared" si="953"/>
        <v>34.317353407290014</v>
      </c>
      <c r="P2534" s="13">
        <f t="shared" si="943"/>
        <v>176680</v>
      </c>
      <c r="Q2534" s="13">
        <f t="shared" si="954"/>
        <v>0</v>
      </c>
      <c r="R2534" s="13">
        <f>tarifest3(A2534-$K$3,$A$3,Param!$B$10,Param!$C$10,Param!$D$10,Param!$E$10,Param!$B$11,Param!$C$11,Param!$D$11,Param!$E$11)</f>
        <v>92377</v>
      </c>
      <c r="S2534" s="3">
        <f t="shared" si="955"/>
        <v>36.599445324881138</v>
      </c>
      <c r="T2534" s="3">
        <f>IF(A2534&lt;$K$3,$K$2,tarifest3grenz(A2534-$K$3,$A$3,Param!$B$10,Param!$C$10,Param!$D$10,Param!$E$10,Param!$B$11,Param!$C$11,Param!$D$11,Param!$E$11))*100</f>
        <v>42</v>
      </c>
      <c r="U2534" s="3">
        <f>MAX(K2534-tarifest3($K$3,$A$3,Param!$B$10,Param!$C$10,Param!$D$10,Param!$E$10,Param!$B$11,Param!$C$11,Param!$D$11,Param!$E$11),0)</f>
        <v>95787</v>
      </c>
      <c r="V2534" s="3">
        <f t="shared" si="956"/>
        <v>37.950475435816166</v>
      </c>
      <c r="W2534" s="3">
        <f t="shared" si="957"/>
        <v>42</v>
      </c>
      <c r="X2534" s="3">
        <f>soli3grenz(K2534,$A$3,Param!$J$9,Param!$J$10,Param!$J$11)*100</f>
        <v>5.5</v>
      </c>
      <c r="Y2534" s="13">
        <f t="shared" si="944"/>
        <v>95787</v>
      </c>
      <c r="Z2534" s="3">
        <f t="shared" si="958"/>
        <v>37.950475435816166</v>
      </c>
      <c r="AA2534" s="13">
        <f t="shared" si="945"/>
        <v>42</v>
      </c>
      <c r="AB2534" s="13">
        <f t="shared" si="946"/>
        <v>-6200.8999999999942</v>
      </c>
      <c r="AC2534" s="13">
        <f t="shared" si="947"/>
        <v>-2.4567749603803435</v>
      </c>
      <c r="AD2534" s="13">
        <f t="shared" si="948"/>
        <v>-2.3099999999999952</v>
      </c>
      <c r="AE2534" s="3">
        <f t="shared" si="949"/>
        <v>0</v>
      </c>
      <c r="AF2534" s="13">
        <f t="shared" si="937"/>
        <v>6200.8999999999942</v>
      </c>
      <c r="AG2534" s="13">
        <f t="shared" si="959"/>
        <v>2.4567749603803435</v>
      </c>
      <c r="AH2534" s="13">
        <f t="shared" si="938"/>
        <v>2.4567749603803435</v>
      </c>
    </row>
    <row r="2535" spans="1:34" x14ac:dyDescent="0.2">
      <c r="A2535" s="8">
        <f t="shared" si="960"/>
        <v>252500</v>
      </c>
      <c r="B2535" s="9">
        <f t="shared" si="939"/>
        <v>252.5</v>
      </c>
      <c r="C2535" s="13">
        <f>tarifest3(A2535,$A$3,Param!$B$5,Param!$C$5,Param!$D$5,Param!$E$5,Param!$B$6,Param!$C$6,Param!$D$6,Param!$E$6)</f>
        <v>96713</v>
      </c>
      <c r="D2535" s="3">
        <f t="shared" si="950"/>
        <v>38.302178217821783</v>
      </c>
      <c r="E2535" s="3">
        <f>tarifest3grenz(A2535,$A$3,Param!$B$5,Param!$C$5,Param!$D$5,Param!$E$5,Param!$B$6,Param!$C$6,Param!$D$6,Param!$E$6)*100</f>
        <v>42</v>
      </c>
      <c r="F2535" s="13">
        <f>soli3(C2535,$A$3,Param!$J$4,Param!$J$5,Param!$J$6)</f>
        <v>5319.21</v>
      </c>
      <c r="G2535" s="3">
        <f>soli3grenz(C2535,$A$3,Param!$J$4,Param!$J$5,Param!$J$6)*100</f>
        <v>5.5</v>
      </c>
      <c r="H2535" s="13">
        <f t="shared" si="941"/>
        <v>102032.21</v>
      </c>
      <c r="I2535" s="3">
        <f t="shared" si="940"/>
        <v>40.408796039603963</v>
      </c>
      <c r="J2535" s="13">
        <f t="shared" si="942"/>
        <v>44.309999999999995</v>
      </c>
      <c r="K2535" s="13">
        <f>tarifest3(A2535,$A$3,Param!$B$10,Param!$C$10,Param!$D$10,Param!$E$10,Param!$B$11,Param!$C$11,Param!$D$11,Param!$E$11)</f>
        <v>101059</v>
      </c>
      <c r="L2535" s="3">
        <f t="shared" si="951"/>
        <v>40.023366336633664</v>
      </c>
      <c r="M2535" s="3">
        <f>tarifest3grenz(A2535,$A$3,Param!$B$10,Param!$C$10,Param!$D$10,Param!$E$10,Param!$B$11,Param!$C$11,Param!$D$11,Param!$E$11)*100</f>
        <v>42</v>
      </c>
      <c r="N2535" s="3">
        <f t="shared" si="952"/>
        <v>86659</v>
      </c>
      <c r="O2535" s="3">
        <f t="shared" si="953"/>
        <v>34.320396039603963</v>
      </c>
      <c r="P2535" s="13">
        <f t="shared" si="943"/>
        <v>176750</v>
      </c>
      <c r="Q2535" s="13">
        <f t="shared" si="954"/>
        <v>0</v>
      </c>
      <c r="R2535" s="13">
        <f>tarifest3(A2535-$K$3,$A$3,Param!$B$10,Param!$C$10,Param!$D$10,Param!$E$10,Param!$B$11,Param!$C$11,Param!$D$11,Param!$E$11)</f>
        <v>92419</v>
      </c>
      <c r="S2535" s="3">
        <f t="shared" si="955"/>
        <v>36.601584158415839</v>
      </c>
      <c r="T2535" s="3">
        <f>IF(A2535&lt;$K$3,$K$2,tarifest3grenz(A2535-$K$3,$A$3,Param!$B$10,Param!$C$10,Param!$D$10,Param!$E$10,Param!$B$11,Param!$C$11,Param!$D$11,Param!$E$11))*100</f>
        <v>42</v>
      </c>
      <c r="U2535" s="3">
        <f>MAX(K2535-tarifest3($K$3,$A$3,Param!$B$10,Param!$C$10,Param!$D$10,Param!$E$10,Param!$B$11,Param!$C$11,Param!$D$11,Param!$E$11),0)</f>
        <v>95829</v>
      </c>
      <c r="V2535" s="3">
        <f t="shared" si="956"/>
        <v>37.952079207920789</v>
      </c>
      <c r="W2535" s="3">
        <f t="shared" si="957"/>
        <v>42</v>
      </c>
      <c r="X2535" s="3">
        <f>soli3grenz(K2535,$A$3,Param!$J$9,Param!$J$10,Param!$J$11)*100</f>
        <v>5.5</v>
      </c>
      <c r="Y2535" s="13">
        <f t="shared" si="944"/>
        <v>95829</v>
      </c>
      <c r="Z2535" s="3">
        <f t="shared" si="958"/>
        <v>37.952079207920789</v>
      </c>
      <c r="AA2535" s="13">
        <f t="shared" si="945"/>
        <v>42</v>
      </c>
      <c r="AB2535" s="13">
        <f t="shared" si="946"/>
        <v>-6203.2100000000064</v>
      </c>
      <c r="AC2535" s="13">
        <f t="shared" si="947"/>
        <v>-2.456716831683174</v>
      </c>
      <c r="AD2535" s="13">
        <f t="shared" si="948"/>
        <v>-2.3099999999999952</v>
      </c>
      <c r="AE2535" s="3">
        <f t="shared" si="949"/>
        <v>0</v>
      </c>
      <c r="AF2535" s="13">
        <f t="shared" si="937"/>
        <v>6203.2100000000064</v>
      </c>
      <c r="AG2535" s="13">
        <f t="shared" si="959"/>
        <v>2.456716831683174</v>
      </c>
      <c r="AH2535" s="13">
        <f t="shared" si="938"/>
        <v>2.456716831683174</v>
      </c>
    </row>
    <row r="2536" spans="1:34" x14ac:dyDescent="0.2">
      <c r="A2536" s="8">
        <f t="shared" si="960"/>
        <v>252600</v>
      </c>
      <c r="B2536" s="9">
        <f t="shared" si="939"/>
        <v>252.6</v>
      </c>
      <c r="C2536" s="13">
        <f>tarifest3(A2536,$A$3,Param!$B$5,Param!$C$5,Param!$D$5,Param!$E$5,Param!$B$6,Param!$C$6,Param!$D$6,Param!$E$6)</f>
        <v>96755</v>
      </c>
      <c r="D2536" s="3">
        <f t="shared" si="950"/>
        <v>38.303642121931908</v>
      </c>
      <c r="E2536" s="3">
        <f>tarifest3grenz(A2536,$A$3,Param!$B$5,Param!$C$5,Param!$D$5,Param!$E$5,Param!$B$6,Param!$C$6,Param!$D$6,Param!$E$6)*100</f>
        <v>42</v>
      </c>
      <c r="F2536" s="13">
        <f>soli3(C2536,$A$3,Param!$J$4,Param!$J$5,Param!$J$6)</f>
        <v>5321.52</v>
      </c>
      <c r="G2536" s="3">
        <f>soli3grenz(C2536,$A$3,Param!$J$4,Param!$J$5,Param!$J$6)*100</f>
        <v>5.5</v>
      </c>
      <c r="H2536" s="13">
        <f t="shared" si="941"/>
        <v>102076.52</v>
      </c>
      <c r="I2536" s="3">
        <f t="shared" si="940"/>
        <v>40.410340459224074</v>
      </c>
      <c r="J2536" s="13">
        <f t="shared" si="942"/>
        <v>44.309999999999995</v>
      </c>
      <c r="K2536" s="13">
        <f>tarifest3(A2536,$A$3,Param!$B$10,Param!$C$10,Param!$D$10,Param!$E$10,Param!$B$11,Param!$C$11,Param!$D$11,Param!$E$11)</f>
        <v>101101</v>
      </c>
      <c r="L2536" s="3">
        <f t="shared" si="951"/>
        <v>40.024148851939827</v>
      </c>
      <c r="M2536" s="3">
        <f>tarifest3grenz(A2536,$A$3,Param!$B$10,Param!$C$10,Param!$D$10,Param!$E$10,Param!$B$11,Param!$C$11,Param!$D$11,Param!$E$11)*100</f>
        <v>42</v>
      </c>
      <c r="N2536" s="3">
        <f t="shared" si="952"/>
        <v>86701</v>
      </c>
      <c r="O2536" s="3">
        <f t="shared" si="953"/>
        <v>34.323436262866188</v>
      </c>
      <c r="P2536" s="13">
        <f t="shared" si="943"/>
        <v>176820</v>
      </c>
      <c r="Q2536" s="13">
        <f t="shared" si="954"/>
        <v>0</v>
      </c>
      <c r="R2536" s="13">
        <f>tarifest3(A2536-$K$3,$A$3,Param!$B$10,Param!$C$10,Param!$D$10,Param!$E$10,Param!$B$11,Param!$C$11,Param!$D$11,Param!$E$11)</f>
        <v>92461</v>
      </c>
      <c r="S2536" s="3">
        <f t="shared" si="955"/>
        <v>36.603721298495643</v>
      </c>
      <c r="T2536" s="3">
        <f>IF(A2536&lt;$K$3,$K$2,tarifest3grenz(A2536-$K$3,$A$3,Param!$B$10,Param!$C$10,Param!$D$10,Param!$E$10,Param!$B$11,Param!$C$11,Param!$D$11,Param!$E$11))*100</f>
        <v>42</v>
      </c>
      <c r="U2536" s="3">
        <f>MAX(K2536-tarifest3($K$3,$A$3,Param!$B$10,Param!$C$10,Param!$D$10,Param!$E$10,Param!$B$11,Param!$C$11,Param!$D$11,Param!$E$11),0)</f>
        <v>95871</v>
      </c>
      <c r="V2536" s="3">
        <f t="shared" si="956"/>
        <v>37.953681710213779</v>
      </c>
      <c r="W2536" s="3">
        <f t="shared" si="957"/>
        <v>42</v>
      </c>
      <c r="X2536" s="3">
        <f>soli3grenz(K2536,$A$3,Param!$J$9,Param!$J$10,Param!$J$11)*100</f>
        <v>5.5</v>
      </c>
      <c r="Y2536" s="13">
        <f t="shared" si="944"/>
        <v>95871</v>
      </c>
      <c r="Z2536" s="3">
        <f t="shared" si="958"/>
        <v>37.953681710213779</v>
      </c>
      <c r="AA2536" s="13">
        <f t="shared" si="945"/>
        <v>42</v>
      </c>
      <c r="AB2536" s="13">
        <f t="shared" si="946"/>
        <v>-6205.5200000000041</v>
      </c>
      <c r="AC2536" s="13">
        <f t="shared" si="947"/>
        <v>-2.4566587490102947</v>
      </c>
      <c r="AD2536" s="13">
        <f t="shared" si="948"/>
        <v>-2.3099999999999952</v>
      </c>
      <c r="AE2536" s="3">
        <f t="shared" si="949"/>
        <v>0</v>
      </c>
      <c r="AF2536" s="13">
        <f t="shared" si="937"/>
        <v>6205.5200000000041</v>
      </c>
      <c r="AG2536" s="13">
        <f t="shared" si="959"/>
        <v>2.4566587490102947</v>
      </c>
      <c r="AH2536" s="13">
        <f t="shared" si="938"/>
        <v>2.4566587490102947</v>
      </c>
    </row>
    <row r="2537" spans="1:34" x14ac:dyDescent="0.2">
      <c r="A2537" s="8">
        <f t="shared" si="960"/>
        <v>252700</v>
      </c>
      <c r="B2537" s="9">
        <f t="shared" si="939"/>
        <v>252.7</v>
      </c>
      <c r="C2537" s="13">
        <f>tarifest3(A2537,$A$3,Param!$B$5,Param!$C$5,Param!$D$5,Param!$E$5,Param!$B$6,Param!$C$6,Param!$D$6,Param!$E$6)</f>
        <v>96797</v>
      </c>
      <c r="D2537" s="3">
        <f t="shared" si="950"/>
        <v>38.305104867431737</v>
      </c>
      <c r="E2537" s="3">
        <f>tarifest3grenz(A2537,$A$3,Param!$B$5,Param!$C$5,Param!$D$5,Param!$E$5,Param!$B$6,Param!$C$6,Param!$D$6,Param!$E$6)*100</f>
        <v>42</v>
      </c>
      <c r="F2537" s="13">
        <f>soli3(C2537,$A$3,Param!$J$4,Param!$J$5,Param!$J$6)</f>
        <v>5323.83</v>
      </c>
      <c r="G2537" s="3">
        <f>soli3grenz(C2537,$A$3,Param!$J$4,Param!$J$5,Param!$J$6)*100</f>
        <v>5.5</v>
      </c>
      <c r="H2537" s="13">
        <f t="shared" si="941"/>
        <v>102120.83</v>
      </c>
      <c r="I2537" s="3">
        <f t="shared" si="940"/>
        <v>40.411883656509694</v>
      </c>
      <c r="J2537" s="13">
        <f t="shared" si="942"/>
        <v>44.309999999999995</v>
      </c>
      <c r="K2537" s="13">
        <f>tarifest3(A2537,$A$3,Param!$B$10,Param!$C$10,Param!$D$10,Param!$E$10,Param!$B$11,Param!$C$11,Param!$D$11,Param!$E$11)</f>
        <v>101143</v>
      </c>
      <c r="L2537" s="3">
        <f t="shared" si="951"/>
        <v>40.02493074792244</v>
      </c>
      <c r="M2537" s="3">
        <f>tarifest3grenz(A2537,$A$3,Param!$B$10,Param!$C$10,Param!$D$10,Param!$E$10,Param!$B$11,Param!$C$11,Param!$D$11,Param!$E$11)*100</f>
        <v>42</v>
      </c>
      <c r="N2537" s="3">
        <f t="shared" si="952"/>
        <v>86743</v>
      </c>
      <c r="O2537" s="3">
        <f t="shared" si="953"/>
        <v>34.326474079936688</v>
      </c>
      <c r="P2537" s="13">
        <f t="shared" si="943"/>
        <v>176890</v>
      </c>
      <c r="Q2537" s="13">
        <f t="shared" si="954"/>
        <v>0</v>
      </c>
      <c r="R2537" s="13">
        <f>tarifest3(A2537-$K$3,$A$3,Param!$B$10,Param!$C$10,Param!$D$10,Param!$E$10,Param!$B$11,Param!$C$11,Param!$D$11,Param!$E$11)</f>
        <v>92503</v>
      </c>
      <c r="S2537" s="3">
        <f t="shared" si="955"/>
        <v>36.605856747130986</v>
      </c>
      <c r="T2537" s="3">
        <f>IF(A2537&lt;$K$3,$K$2,tarifest3grenz(A2537-$K$3,$A$3,Param!$B$10,Param!$C$10,Param!$D$10,Param!$E$10,Param!$B$11,Param!$C$11,Param!$D$11,Param!$E$11))*100</f>
        <v>42</v>
      </c>
      <c r="U2537" s="3">
        <f>MAX(K2537-tarifest3($K$3,$A$3,Param!$B$10,Param!$C$10,Param!$D$10,Param!$E$10,Param!$B$11,Param!$C$11,Param!$D$11,Param!$E$11),0)</f>
        <v>95913</v>
      </c>
      <c r="V2537" s="3">
        <f t="shared" si="956"/>
        <v>37.955282944202615</v>
      </c>
      <c r="W2537" s="3">
        <f t="shared" si="957"/>
        <v>42</v>
      </c>
      <c r="X2537" s="3">
        <f>soli3grenz(K2537,$A$3,Param!$J$9,Param!$J$10,Param!$J$11)*100</f>
        <v>5.5</v>
      </c>
      <c r="Y2537" s="13">
        <f t="shared" si="944"/>
        <v>95913</v>
      </c>
      <c r="Z2537" s="3">
        <f t="shared" si="958"/>
        <v>37.955282944202615</v>
      </c>
      <c r="AA2537" s="13">
        <f t="shared" si="945"/>
        <v>42</v>
      </c>
      <c r="AB2537" s="13">
        <f t="shared" si="946"/>
        <v>-6207.8300000000017</v>
      </c>
      <c r="AC2537" s="13">
        <f t="shared" si="947"/>
        <v>-2.456600712307079</v>
      </c>
      <c r="AD2537" s="13">
        <f t="shared" si="948"/>
        <v>-2.3099999999999952</v>
      </c>
      <c r="AE2537" s="3">
        <f t="shared" si="949"/>
        <v>0</v>
      </c>
      <c r="AF2537" s="13">
        <f t="shared" si="937"/>
        <v>6207.8300000000017</v>
      </c>
      <c r="AG2537" s="13">
        <f t="shared" si="959"/>
        <v>2.456600712307079</v>
      </c>
      <c r="AH2537" s="13">
        <f t="shared" si="938"/>
        <v>2.456600712307079</v>
      </c>
    </row>
    <row r="2538" spans="1:34" x14ac:dyDescent="0.2">
      <c r="A2538" s="8">
        <f t="shared" si="960"/>
        <v>252800</v>
      </c>
      <c r="B2538" s="9">
        <f t="shared" si="939"/>
        <v>252.8</v>
      </c>
      <c r="C2538" s="13">
        <f>tarifest3(A2538,$A$3,Param!$B$5,Param!$C$5,Param!$D$5,Param!$E$5,Param!$B$6,Param!$C$6,Param!$D$6,Param!$E$6)</f>
        <v>96839</v>
      </c>
      <c r="D2538" s="3">
        <f t="shared" si="950"/>
        <v>38.306566455696199</v>
      </c>
      <c r="E2538" s="3">
        <f>tarifest3grenz(A2538,$A$3,Param!$B$5,Param!$C$5,Param!$D$5,Param!$E$5,Param!$B$6,Param!$C$6,Param!$D$6,Param!$E$6)*100</f>
        <v>42</v>
      </c>
      <c r="F2538" s="13">
        <f>soli3(C2538,$A$3,Param!$J$4,Param!$J$5,Param!$J$6)</f>
        <v>5326.14</v>
      </c>
      <c r="G2538" s="3">
        <f>soli3grenz(C2538,$A$3,Param!$J$4,Param!$J$5,Param!$J$6)*100</f>
        <v>5.5</v>
      </c>
      <c r="H2538" s="13">
        <f t="shared" si="941"/>
        <v>102165.14</v>
      </c>
      <c r="I2538" s="3">
        <f t="shared" si="940"/>
        <v>40.413425632911391</v>
      </c>
      <c r="J2538" s="13">
        <f t="shared" si="942"/>
        <v>44.309999999999995</v>
      </c>
      <c r="K2538" s="13">
        <f>tarifest3(A2538,$A$3,Param!$B$10,Param!$C$10,Param!$D$10,Param!$E$10,Param!$B$11,Param!$C$11,Param!$D$11,Param!$E$11)</f>
        <v>101185</v>
      </c>
      <c r="L2538" s="3">
        <f t="shared" si="951"/>
        <v>40.025712025316459</v>
      </c>
      <c r="M2538" s="3">
        <f>tarifest3grenz(A2538,$A$3,Param!$B$10,Param!$C$10,Param!$D$10,Param!$E$10,Param!$B$11,Param!$C$11,Param!$D$11,Param!$E$11)*100</f>
        <v>42</v>
      </c>
      <c r="N2538" s="3">
        <f t="shared" si="952"/>
        <v>86785</v>
      </c>
      <c r="O2538" s="3">
        <f t="shared" si="953"/>
        <v>34.329509493670884</v>
      </c>
      <c r="P2538" s="13">
        <f t="shared" si="943"/>
        <v>176960</v>
      </c>
      <c r="Q2538" s="13">
        <f t="shared" si="954"/>
        <v>0</v>
      </c>
      <c r="R2538" s="13">
        <f>tarifest3(A2538-$K$3,$A$3,Param!$B$10,Param!$C$10,Param!$D$10,Param!$E$10,Param!$B$11,Param!$C$11,Param!$D$11,Param!$E$11)</f>
        <v>92545</v>
      </c>
      <c r="S2538" s="3">
        <f t="shared" si="955"/>
        <v>36.607990506329116</v>
      </c>
      <c r="T2538" s="3">
        <f>IF(A2538&lt;$K$3,$K$2,tarifest3grenz(A2538-$K$3,$A$3,Param!$B$10,Param!$C$10,Param!$D$10,Param!$E$10,Param!$B$11,Param!$C$11,Param!$D$11,Param!$E$11))*100</f>
        <v>42</v>
      </c>
      <c r="U2538" s="3">
        <f>MAX(K2538-tarifest3($K$3,$A$3,Param!$B$10,Param!$C$10,Param!$D$10,Param!$E$10,Param!$B$11,Param!$C$11,Param!$D$11,Param!$E$11),0)</f>
        <v>95955</v>
      </c>
      <c r="V2538" s="3">
        <f t="shared" si="956"/>
        <v>37.956882911392405</v>
      </c>
      <c r="W2538" s="3">
        <f t="shared" si="957"/>
        <v>42</v>
      </c>
      <c r="X2538" s="3">
        <f>soli3grenz(K2538,$A$3,Param!$J$9,Param!$J$10,Param!$J$11)*100</f>
        <v>5.5</v>
      </c>
      <c r="Y2538" s="13">
        <f t="shared" si="944"/>
        <v>95955</v>
      </c>
      <c r="Z2538" s="3">
        <f t="shared" si="958"/>
        <v>37.956882911392405</v>
      </c>
      <c r="AA2538" s="13">
        <f t="shared" si="945"/>
        <v>42</v>
      </c>
      <c r="AB2538" s="13">
        <f t="shared" si="946"/>
        <v>-6210.1399999999994</v>
      </c>
      <c r="AC2538" s="13">
        <f t="shared" si="947"/>
        <v>-2.4565427215189857</v>
      </c>
      <c r="AD2538" s="13">
        <f t="shared" si="948"/>
        <v>-2.3099999999999952</v>
      </c>
      <c r="AE2538" s="3">
        <f t="shared" si="949"/>
        <v>0</v>
      </c>
      <c r="AF2538" s="13">
        <f t="shared" si="937"/>
        <v>6210.1399999999994</v>
      </c>
      <c r="AG2538" s="13">
        <f t="shared" si="959"/>
        <v>2.4565427215189857</v>
      </c>
      <c r="AH2538" s="13">
        <f t="shared" si="938"/>
        <v>2.4565427215189857</v>
      </c>
    </row>
    <row r="2539" spans="1:34" x14ac:dyDescent="0.2">
      <c r="A2539" s="8">
        <f t="shared" si="960"/>
        <v>252900</v>
      </c>
      <c r="B2539" s="9">
        <f t="shared" si="939"/>
        <v>252.9</v>
      </c>
      <c r="C2539" s="13">
        <f>tarifest3(A2539,$A$3,Param!$B$5,Param!$C$5,Param!$D$5,Param!$E$5,Param!$B$6,Param!$C$6,Param!$D$6,Param!$E$6)</f>
        <v>96881</v>
      </c>
      <c r="D2539" s="3">
        <f t="shared" si="950"/>
        <v>38.308026888098063</v>
      </c>
      <c r="E2539" s="3">
        <f>tarifest3grenz(A2539,$A$3,Param!$B$5,Param!$C$5,Param!$D$5,Param!$E$5,Param!$B$6,Param!$C$6,Param!$D$6,Param!$E$6)*100</f>
        <v>42</v>
      </c>
      <c r="F2539" s="13">
        <f>soli3(C2539,$A$3,Param!$J$4,Param!$J$5,Param!$J$6)</f>
        <v>5328.45</v>
      </c>
      <c r="G2539" s="3">
        <f>soli3grenz(C2539,$A$3,Param!$J$4,Param!$J$5,Param!$J$6)*100</f>
        <v>5.5</v>
      </c>
      <c r="H2539" s="13">
        <f t="shared" si="941"/>
        <v>102209.45</v>
      </c>
      <c r="I2539" s="3">
        <f t="shared" si="940"/>
        <v>40.414966389877421</v>
      </c>
      <c r="J2539" s="13">
        <f t="shared" si="942"/>
        <v>44.309999999999995</v>
      </c>
      <c r="K2539" s="13">
        <f>tarifest3(A2539,$A$3,Param!$B$10,Param!$C$10,Param!$D$10,Param!$E$10,Param!$B$11,Param!$C$11,Param!$D$11,Param!$E$11)</f>
        <v>101227</v>
      </c>
      <c r="L2539" s="3">
        <f t="shared" si="951"/>
        <v>40.026492684855675</v>
      </c>
      <c r="M2539" s="3">
        <f>tarifest3grenz(A2539,$A$3,Param!$B$10,Param!$C$10,Param!$D$10,Param!$E$10,Param!$B$11,Param!$C$11,Param!$D$11,Param!$E$11)*100</f>
        <v>42</v>
      </c>
      <c r="N2539" s="3">
        <f t="shared" si="952"/>
        <v>86827</v>
      </c>
      <c r="O2539" s="3">
        <f t="shared" si="953"/>
        <v>34.332542506919737</v>
      </c>
      <c r="P2539" s="13">
        <f t="shared" si="943"/>
        <v>177030</v>
      </c>
      <c r="Q2539" s="13">
        <f t="shared" si="954"/>
        <v>0</v>
      </c>
      <c r="R2539" s="13">
        <f>tarifest3(A2539-$K$3,$A$3,Param!$B$10,Param!$C$10,Param!$D$10,Param!$E$10,Param!$B$11,Param!$C$11,Param!$D$11,Param!$E$11)</f>
        <v>92587</v>
      </c>
      <c r="S2539" s="3">
        <f t="shared" si="955"/>
        <v>36.610122578094106</v>
      </c>
      <c r="T2539" s="3">
        <f>IF(A2539&lt;$K$3,$K$2,tarifest3grenz(A2539-$K$3,$A$3,Param!$B$10,Param!$C$10,Param!$D$10,Param!$E$10,Param!$B$11,Param!$C$11,Param!$D$11,Param!$E$11))*100</f>
        <v>42</v>
      </c>
      <c r="U2539" s="3">
        <f>MAX(K2539-tarifest3($K$3,$A$3,Param!$B$10,Param!$C$10,Param!$D$10,Param!$E$10,Param!$B$11,Param!$C$11,Param!$D$11,Param!$E$11),0)</f>
        <v>95997</v>
      </c>
      <c r="V2539" s="3">
        <f t="shared" si="956"/>
        <v>37.958481613285883</v>
      </c>
      <c r="W2539" s="3">
        <f t="shared" si="957"/>
        <v>42</v>
      </c>
      <c r="X2539" s="3">
        <f>soli3grenz(K2539,$A$3,Param!$J$9,Param!$J$10,Param!$J$11)*100</f>
        <v>5.5</v>
      </c>
      <c r="Y2539" s="13">
        <f t="shared" si="944"/>
        <v>95997</v>
      </c>
      <c r="Z2539" s="3">
        <f t="shared" si="958"/>
        <v>37.958481613285883</v>
      </c>
      <c r="AA2539" s="13">
        <f t="shared" si="945"/>
        <v>42</v>
      </c>
      <c r="AB2539" s="13">
        <f t="shared" si="946"/>
        <v>-6212.4499999999971</v>
      </c>
      <c r="AC2539" s="13">
        <f t="shared" si="947"/>
        <v>-2.4564847765915374</v>
      </c>
      <c r="AD2539" s="13">
        <f t="shared" si="948"/>
        <v>-2.3099999999999952</v>
      </c>
      <c r="AE2539" s="3">
        <f t="shared" si="949"/>
        <v>0</v>
      </c>
      <c r="AF2539" s="13">
        <f t="shared" si="937"/>
        <v>6212.4499999999971</v>
      </c>
      <c r="AG2539" s="13">
        <f t="shared" si="959"/>
        <v>2.4564847765915374</v>
      </c>
      <c r="AH2539" s="13">
        <f t="shared" si="938"/>
        <v>2.4564847765915374</v>
      </c>
    </row>
    <row r="2540" spans="1:34" x14ac:dyDescent="0.2">
      <c r="A2540" s="8">
        <f t="shared" si="960"/>
        <v>253000</v>
      </c>
      <c r="B2540" s="9">
        <f t="shared" si="939"/>
        <v>253</v>
      </c>
      <c r="C2540" s="13">
        <f>tarifest3(A2540,$A$3,Param!$B$5,Param!$C$5,Param!$D$5,Param!$E$5,Param!$B$6,Param!$C$6,Param!$D$6,Param!$E$6)</f>
        <v>96923</v>
      </c>
      <c r="D2540" s="3">
        <f t="shared" si="950"/>
        <v>38.309486166007908</v>
      </c>
      <c r="E2540" s="3">
        <f>tarifest3grenz(A2540,$A$3,Param!$B$5,Param!$C$5,Param!$D$5,Param!$E$5,Param!$B$6,Param!$C$6,Param!$D$6,Param!$E$6)*100</f>
        <v>42</v>
      </c>
      <c r="F2540" s="13">
        <f>soli3(C2540,$A$3,Param!$J$4,Param!$J$5,Param!$J$6)</f>
        <v>5330.76</v>
      </c>
      <c r="G2540" s="3">
        <f>soli3grenz(C2540,$A$3,Param!$J$4,Param!$J$5,Param!$J$6)*100</f>
        <v>5.5</v>
      </c>
      <c r="H2540" s="13">
        <f t="shared" si="941"/>
        <v>102253.75999999999</v>
      </c>
      <c r="I2540" s="3">
        <f t="shared" si="940"/>
        <v>40.416505928853752</v>
      </c>
      <c r="J2540" s="13">
        <f t="shared" si="942"/>
        <v>44.309999999999995</v>
      </c>
      <c r="K2540" s="13">
        <f>tarifest3(A2540,$A$3,Param!$B$10,Param!$C$10,Param!$D$10,Param!$E$10,Param!$B$11,Param!$C$11,Param!$D$11,Param!$E$11)</f>
        <v>101269</v>
      </c>
      <c r="L2540" s="3">
        <f t="shared" si="951"/>
        <v>40.027272727272731</v>
      </c>
      <c r="M2540" s="3">
        <f>tarifest3grenz(A2540,$A$3,Param!$B$10,Param!$C$10,Param!$D$10,Param!$E$10,Param!$B$11,Param!$C$11,Param!$D$11,Param!$E$11)*100</f>
        <v>42</v>
      </c>
      <c r="N2540" s="3">
        <f t="shared" si="952"/>
        <v>86869</v>
      </c>
      <c r="O2540" s="3">
        <f t="shared" si="953"/>
        <v>34.335573122529645</v>
      </c>
      <c r="P2540" s="13">
        <f t="shared" si="943"/>
        <v>177100</v>
      </c>
      <c r="Q2540" s="13">
        <f t="shared" si="954"/>
        <v>0</v>
      </c>
      <c r="R2540" s="13">
        <f>tarifest3(A2540-$K$3,$A$3,Param!$B$10,Param!$C$10,Param!$D$10,Param!$E$10,Param!$B$11,Param!$C$11,Param!$D$11,Param!$E$11)</f>
        <v>92629</v>
      </c>
      <c r="S2540" s="3">
        <f t="shared" si="955"/>
        <v>36.612252964426879</v>
      </c>
      <c r="T2540" s="3">
        <f>IF(A2540&lt;$K$3,$K$2,tarifest3grenz(A2540-$K$3,$A$3,Param!$B$10,Param!$C$10,Param!$D$10,Param!$E$10,Param!$B$11,Param!$C$11,Param!$D$11,Param!$E$11))*100</f>
        <v>42</v>
      </c>
      <c r="U2540" s="3">
        <f>MAX(K2540-tarifest3($K$3,$A$3,Param!$B$10,Param!$C$10,Param!$D$10,Param!$E$10,Param!$B$11,Param!$C$11,Param!$D$11,Param!$E$11),0)</f>
        <v>96039</v>
      </c>
      <c r="V2540" s="3">
        <f t="shared" si="956"/>
        <v>37.960079051383403</v>
      </c>
      <c r="W2540" s="3">
        <f t="shared" si="957"/>
        <v>42</v>
      </c>
      <c r="X2540" s="3">
        <f>soli3grenz(K2540,$A$3,Param!$J$9,Param!$J$10,Param!$J$11)*100</f>
        <v>5.5</v>
      </c>
      <c r="Y2540" s="13">
        <f t="shared" si="944"/>
        <v>96039</v>
      </c>
      <c r="Z2540" s="3">
        <f t="shared" si="958"/>
        <v>37.960079051383403</v>
      </c>
      <c r="AA2540" s="13">
        <f t="shared" si="945"/>
        <v>42</v>
      </c>
      <c r="AB2540" s="13">
        <f t="shared" si="946"/>
        <v>-6214.7599999999948</v>
      </c>
      <c r="AC2540" s="13">
        <f t="shared" si="947"/>
        <v>-2.4564268774703493</v>
      </c>
      <c r="AD2540" s="13">
        <f t="shared" si="948"/>
        <v>-2.3099999999999952</v>
      </c>
      <c r="AE2540" s="3">
        <f t="shared" si="949"/>
        <v>0</v>
      </c>
      <c r="AF2540" s="13">
        <f t="shared" si="937"/>
        <v>6214.7599999999948</v>
      </c>
      <c r="AG2540" s="13">
        <f t="shared" si="959"/>
        <v>2.4564268774703493</v>
      </c>
      <c r="AH2540" s="13">
        <f t="shared" si="938"/>
        <v>2.4564268774703493</v>
      </c>
    </row>
    <row r="2541" spans="1:34" x14ac:dyDescent="0.2">
      <c r="A2541" s="8">
        <f t="shared" si="960"/>
        <v>253100</v>
      </c>
      <c r="B2541" s="9">
        <f t="shared" si="939"/>
        <v>253.1</v>
      </c>
      <c r="C2541" s="13">
        <f>tarifest3(A2541,$A$3,Param!$B$5,Param!$C$5,Param!$D$5,Param!$E$5,Param!$B$6,Param!$C$6,Param!$D$6,Param!$E$6)</f>
        <v>96965</v>
      </c>
      <c r="D2541" s="3">
        <f t="shared" si="950"/>
        <v>38.310944290794154</v>
      </c>
      <c r="E2541" s="3">
        <f>tarifest3grenz(A2541,$A$3,Param!$B$5,Param!$C$5,Param!$D$5,Param!$E$5,Param!$B$6,Param!$C$6,Param!$D$6,Param!$E$6)*100</f>
        <v>42</v>
      </c>
      <c r="F2541" s="13">
        <f>soli3(C2541,$A$3,Param!$J$4,Param!$J$5,Param!$J$6)</f>
        <v>5333.07</v>
      </c>
      <c r="G2541" s="3">
        <f>soli3grenz(C2541,$A$3,Param!$J$4,Param!$J$5,Param!$J$6)*100</f>
        <v>5.5</v>
      </c>
      <c r="H2541" s="13">
        <f t="shared" si="941"/>
        <v>102298.07</v>
      </c>
      <c r="I2541" s="3">
        <f t="shared" si="940"/>
        <v>40.41804425128408</v>
      </c>
      <c r="J2541" s="13">
        <f t="shared" si="942"/>
        <v>44.309999999999995</v>
      </c>
      <c r="K2541" s="13">
        <f>tarifest3(A2541,$A$3,Param!$B$10,Param!$C$10,Param!$D$10,Param!$E$10,Param!$B$11,Param!$C$11,Param!$D$11,Param!$E$11)</f>
        <v>101311</v>
      </c>
      <c r="L2541" s="3">
        <f t="shared" si="951"/>
        <v>40.028052153299093</v>
      </c>
      <c r="M2541" s="3">
        <f>tarifest3grenz(A2541,$A$3,Param!$B$10,Param!$C$10,Param!$D$10,Param!$E$10,Param!$B$11,Param!$C$11,Param!$D$11,Param!$E$11)*100</f>
        <v>42</v>
      </c>
      <c r="N2541" s="3">
        <f t="shared" si="952"/>
        <v>86911</v>
      </c>
      <c r="O2541" s="3">
        <f t="shared" si="953"/>
        <v>34.338601343342553</v>
      </c>
      <c r="P2541" s="13">
        <f t="shared" si="943"/>
        <v>177170</v>
      </c>
      <c r="Q2541" s="13">
        <f t="shared" si="954"/>
        <v>0</v>
      </c>
      <c r="R2541" s="13">
        <f>tarifest3(A2541-$K$3,$A$3,Param!$B$10,Param!$C$10,Param!$D$10,Param!$E$10,Param!$B$11,Param!$C$11,Param!$D$11,Param!$E$11)</f>
        <v>92671</v>
      </c>
      <c r="S2541" s="3">
        <f t="shared" si="955"/>
        <v>36.614381667325169</v>
      </c>
      <c r="T2541" s="3">
        <f>IF(A2541&lt;$K$3,$K$2,tarifest3grenz(A2541-$K$3,$A$3,Param!$B$10,Param!$C$10,Param!$D$10,Param!$E$10,Param!$B$11,Param!$C$11,Param!$D$11,Param!$E$11))*100</f>
        <v>42</v>
      </c>
      <c r="U2541" s="3">
        <f>MAX(K2541-tarifest3($K$3,$A$3,Param!$B$10,Param!$C$10,Param!$D$10,Param!$E$10,Param!$B$11,Param!$C$11,Param!$D$11,Param!$E$11),0)</f>
        <v>96081</v>
      </c>
      <c r="V2541" s="3">
        <f t="shared" si="956"/>
        <v>37.961675227182937</v>
      </c>
      <c r="W2541" s="3">
        <f t="shared" si="957"/>
        <v>42</v>
      </c>
      <c r="X2541" s="3">
        <f>soli3grenz(K2541,$A$3,Param!$J$9,Param!$J$10,Param!$J$11)*100</f>
        <v>5.5</v>
      </c>
      <c r="Y2541" s="13">
        <f t="shared" si="944"/>
        <v>96081</v>
      </c>
      <c r="Z2541" s="3">
        <f t="shared" si="958"/>
        <v>37.961675227182937</v>
      </c>
      <c r="AA2541" s="13">
        <f t="shared" si="945"/>
        <v>42</v>
      </c>
      <c r="AB2541" s="13">
        <f t="shared" si="946"/>
        <v>-6217.070000000007</v>
      </c>
      <c r="AC2541" s="13">
        <f t="shared" si="947"/>
        <v>-2.4563690241011429</v>
      </c>
      <c r="AD2541" s="13">
        <f t="shared" si="948"/>
        <v>-2.3099999999999952</v>
      </c>
      <c r="AE2541" s="3">
        <f t="shared" si="949"/>
        <v>0</v>
      </c>
      <c r="AF2541" s="13">
        <f t="shared" si="937"/>
        <v>6217.070000000007</v>
      </c>
      <c r="AG2541" s="13">
        <f t="shared" si="959"/>
        <v>2.4563690241011429</v>
      </c>
      <c r="AH2541" s="13">
        <f t="shared" si="938"/>
        <v>2.4563690241011429</v>
      </c>
    </row>
    <row r="2542" spans="1:34" x14ac:dyDescent="0.2">
      <c r="A2542" s="8">
        <f t="shared" si="960"/>
        <v>253200</v>
      </c>
      <c r="B2542" s="9">
        <f t="shared" si="939"/>
        <v>253.2</v>
      </c>
      <c r="C2542" s="13">
        <f>tarifest3(A2542,$A$3,Param!$B$5,Param!$C$5,Param!$D$5,Param!$E$5,Param!$B$6,Param!$C$6,Param!$D$6,Param!$E$6)</f>
        <v>97007</v>
      </c>
      <c r="D2542" s="3">
        <f t="shared" si="950"/>
        <v>38.312401263823062</v>
      </c>
      <c r="E2542" s="3">
        <f>tarifest3grenz(A2542,$A$3,Param!$B$5,Param!$C$5,Param!$D$5,Param!$E$5,Param!$B$6,Param!$C$6,Param!$D$6,Param!$E$6)*100</f>
        <v>42</v>
      </c>
      <c r="F2542" s="13">
        <f>soli3(C2542,$A$3,Param!$J$4,Param!$J$5,Param!$J$6)</f>
        <v>5335.38</v>
      </c>
      <c r="G2542" s="3">
        <f>soli3grenz(C2542,$A$3,Param!$J$4,Param!$J$5,Param!$J$6)*100</f>
        <v>5.5</v>
      </c>
      <c r="H2542" s="13">
        <f t="shared" si="941"/>
        <v>102342.38</v>
      </c>
      <c r="I2542" s="3">
        <f t="shared" si="940"/>
        <v>40.419581358609797</v>
      </c>
      <c r="J2542" s="13">
        <f t="shared" si="942"/>
        <v>44.309999999999995</v>
      </c>
      <c r="K2542" s="13">
        <f>tarifest3(A2542,$A$3,Param!$B$10,Param!$C$10,Param!$D$10,Param!$E$10,Param!$B$11,Param!$C$11,Param!$D$11,Param!$E$11)</f>
        <v>101353</v>
      </c>
      <c r="L2542" s="3">
        <f t="shared" si="951"/>
        <v>40.028830963665087</v>
      </c>
      <c r="M2542" s="3">
        <f>tarifest3grenz(A2542,$A$3,Param!$B$10,Param!$C$10,Param!$D$10,Param!$E$10,Param!$B$11,Param!$C$11,Param!$D$11,Param!$E$11)*100</f>
        <v>42</v>
      </c>
      <c r="N2542" s="3">
        <f t="shared" si="952"/>
        <v>86953</v>
      </c>
      <c r="O2542" s="3">
        <f t="shared" si="953"/>
        <v>34.341627172195892</v>
      </c>
      <c r="P2542" s="13">
        <f t="shared" si="943"/>
        <v>177240</v>
      </c>
      <c r="Q2542" s="13">
        <f t="shared" si="954"/>
        <v>0</v>
      </c>
      <c r="R2542" s="13">
        <f>tarifest3(A2542-$K$3,$A$3,Param!$B$10,Param!$C$10,Param!$D$10,Param!$E$10,Param!$B$11,Param!$C$11,Param!$D$11,Param!$E$11)</f>
        <v>92713</v>
      </c>
      <c r="S2542" s="3">
        <f t="shared" si="955"/>
        <v>36.616508688783576</v>
      </c>
      <c r="T2542" s="3">
        <f>IF(A2542&lt;$K$3,$K$2,tarifest3grenz(A2542-$K$3,$A$3,Param!$B$10,Param!$C$10,Param!$D$10,Param!$E$10,Param!$B$11,Param!$C$11,Param!$D$11,Param!$E$11))*100</f>
        <v>42</v>
      </c>
      <c r="U2542" s="3">
        <f>MAX(K2542-tarifest3($K$3,$A$3,Param!$B$10,Param!$C$10,Param!$D$10,Param!$E$10,Param!$B$11,Param!$C$11,Param!$D$11,Param!$E$11),0)</f>
        <v>96123</v>
      </c>
      <c r="V2542" s="3">
        <f t="shared" si="956"/>
        <v>37.963270142180093</v>
      </c>
      <c r="W2542" s="3">
        <f t="shared" si="957"/>
        <v>42</v>
      </c>
      <c r="X2542" s="3">
        <f>soli3grenz(K2542,$A$3,Param!$J$9,Param!$J$10,Param!$J$11)*100</f>
        <v>5.5</v>
      </c>
      <c r="Y2542" s="13">
        <f t="shared" si="944"/>
        <v>96123</v>
      </c>
      <c r="Z2542" s="3">
        <f t="shared" si="958"/>
        <v>37.963270142180093</v>
      </c>
      <c r="AA2542" s="13">
        <f t="shared" si="945"/>
        <v>42</v>
      </c>
      <c r="AB2542" s="13">
        <f t="shared" si="946"/>
        <v>-6219.3800000000047</v>
      </c>
      <c r="AC2542" s="13">
        <f t="shared" si="947"/>
        <v>-2.4563112164297038</v>
      </c>
      <c r="AD2542" s="13">
        <f t="shared" si="948"/>
        <v>-2.3099999999999952</v>
      </c>
      <c r="AE2542" s="3">
        <f t="shared" si="949"/>
        <v>0</v>
      </c>
      <c r="AF2542" s="13">
        <f t="shared" si="937"/>
        <v>6219.3800000000047</v>
      </c>
      <c r="AG2542" s="13">
        <f t="shared" si="959"/>
        <v>2.4563112164297038</v>
      </c>
      <c r="AH2542" s="13">
        <f t="shared" si="938"/>
        <v>2.4563112164297038</v>
      </c>
    </row>
    <row r="2543" spans="1:34" x14ac:dyDescent="0.2">
      <c r="A2543" s="8">
        <f t="shared" si="960"/>
        <v>253300</v>
      </c>
      <c r="B2543" s="9">
        <f t="shared" si="939"/>
        <v>253.3</v>
      </c>
      <c r="C2543" s="13">
        <f>tarifest3(A2543,$A$3,Param!$B$5,Param!$C$5,Param!$D$5,Param!$E$5,Param!$B$6,Param!$C$6,Param!$D$6,Param!$E$6)</f>
        <v>97049</v>
      </c>
      <c r="D2543" s="3">
        <f t="shared" si="950"/>
        <v>38.313857086458746</v>
      </c>
      <c r="E2543" s="3">
        <f>tarifest3grenz(A2543,$A$3,Param!$B$5,Param!$C$5,Param!$D$5,Param!$E$5,Param!$B$6,Param!$C$6,Param!$D$6,Param!$E$6)*100</f>
        <v>42</v>
      </c>
      <c r="F2543" s="13">
        <f>soli3(C2543,$A$3,Param!$J$4,Param!$J$5,Param!$J$6)</f>
        <v>5337.69</v>
      </c>
      <c r="G2543" s="3">
        <f>soli3grenz(C2543,$A$3,Param!$J$4,Param!$J$5,Param!$J$6)*100</f>
        <v>5.5</v>
      </c>
      <c r="H2543" s="13">
        <f t="shared" si="941"/>
        <v>102386.69</v>
      </c>
      <c r="I2543" s="3">
        <f t="shared" si="940"/>
        <v>40.421117252270037</v>
      </c>
      <c r="J2543" s="13">
        <f t="shared" si="942"/>
        <v>44.309999999999995</v>
      </c>
      <c r="K2543" s="13">
        <f>tarifest3(A2543,$A$3,Param!$B$10,Param!$C$10,Param!$D$10,Param!$E$10,Param!$B$11,Param!$C$11,Param!$D$11,Param!$E$11)</f>
        <v>101395</v>
      </c>
      <c r="L2543" s="3">
        <f t="shared" si="951"/>
        <v>40.029609159099884</v>
      </c>
      <c r="M2543" s="3">
        <f>tarifest3grenz(A2543,$A$3,Param!$B$10,Param!$C$10,Param!$D$10,Param!$E$10,Param!$B$11,Param!$C$11,Param!$D$11,Param!$E$11)*100</f>
        <v>42</v>
      </c>
      <c r="N2543" s="3">
        <f t="shared" si="952"/>
        <v>86995</v>
      </c>
      <c r="O2543" s="3">
        <f t="shared" si="953"/>
        <v>34.344650611922624</v>
      </c>
      <c r="P2543" s="13">
        <f t="shared" si="943"/>
        <v>177310</v>
      </c>
      <c r="Q2543" s="13">
        <f t="shared" si="954"/>
        <v>0</v>
      </c>
      <c r="R2543" s="13">
        <f>tarifest3(A2543-$K$3,$A$3,Param!$B$10,Param!$C$10,Param!$D$10,Param!$E$10,Param!$B$11,Param!$C$11,Param!$D$11,Param!$E$11)</f>
        <v>92755</v>
      </c>
      <c r="S2543" s="3">
        <f t="shared" si="955"/>
        <v>36.618634030793523</v>
      </c>
      <c r="T2543" s="3">
        <f>IF(A2543&lt;$K$3,$K$2,tarifest3grenz(A2543-$K$3,$A$3,Param!$B$10,Param!$C$10,Param!$D$10,Param!$E$10,Param!$B$11,Param!$C$11,Param!$D$11,Param!$E$11))*100</f>
        <v>42</v>
      </c>
      <c r="U2543" s="3">
        <f>MAX(K2543-tarifest3($K$3,$A$3,Param!$B$10,Param!$C$10,Param!$D$10,Param!$E$10,Param!$B$11,Param!$C$11,Param!$D$11,Param!$E$11),0)</f>
        <v>96165</v>
      </c>
      <c r="V2543" s="3">
        <f t="shared" si="956"/>
        <v>37.964863797868141</v>
      </c>
      <c r="W2543" s="3">
        <f t="shared" si="957"/>
        <v>42</v>
      </c>
      <c r="X2543" s="3">
        <f>soli3grenz(K2543,$A$3,Param!$J$9,Param!$J$10,Param!$J$11)*100</f>
        <v>5.5</v>
      </c>
      <c r="Y2543" s="13">
        <f t="shared" si="944"/>
        <v>96165</v>
      </c>
      <c r="Z2543" s="3">
        <f t="shared" si="958"/>
        <v>37.964863797868141</v>
      </c>
      <c r="AA2543" s="13">
        <f t="shared" si="945"/>
        <v>42</v>
      </c>
      <c r="AB2543" s="13">
        <f t="shared" si="946"/>
        <v>-6221.6900000000023</v>
      </c>
      <c r="AC2543" s="13">
        <f t="shared" si="947"/>
        <v>-2.4562534544018959</v>
      </c>
      <c r="AD2543" s="13">
        <f t="shared" si="948"/>
        <v>-2.3099999999999952</v>
      </c>
      <c r="AE2543" s="3">
        <f t="shared" si="949"/>
        <v>0</v>
      </c>
      <c r="AF2543" s="13">
        <f t="shared" si="937"/>
        <v>6221.6900000000023</v>
      </c>
      <c r="AG2543" s="13">
        <f t="shared" si="959"/>
        <v>2.4562534544018959</v>
      </c>
      <c r="AH2543" s="13">
        <f t="shared" si="938"/>
        <v>2.4562534544018959</v>
      </c>
    </row>
    <row r="2544" spans="1:34" x14ac:dyDescent="0.2">
      <c r="A2544" s="8">
        <f t="shared" si="960"/>
        <v>253400</v>
      </c>
      <c r="B2544" s="9">
        <f t="shared" si="939"/>
        <v>253.4</v>
      </c>
      <c r="C2544" s="13">
        <f>tarifest3(A2544,$A$3,Param!$B$5,Param!$C$5,Param!$D$5,Param!$E$5,Param!$B$6,Param!$C$6,Param!$D$6,Param!$E$6)</f>
        <v>97091</v>
      </c>
      <c r="D2544" s="3">
        <f t="shared" si="950"/>
        <v>38.315311760063139</v>
      </c>
      <c r="E2544" s="3">
        <f>tarifest3grenz(A2544,$A$3,Param!$B$5,Param!$C$5,Param!$D$5,Param!$E$5,Param!$B$6,Param!$C$6,Param!$D$6,Param!$E$6)*100</f>
        <v>42</v>
      </c>
      <c r="F2544" s="13">
        <f>soli3(C2544,$A$3,Param!$J$4,Param!$J$5,Param!$J$6)</f>
        <v>5340</v>
      </c>
      <c r="G2544" s="3">
        <f>soli3grenz(C2544,$A$3,Param!$J$4,Param!$J$5,Param!$J$6)*100</f>
        <v>5.5</v>
      </c>
      <c r="H2544" s="13">
        <f t="shared" si="941"/>
        <v>102431</v>
      </c>
      <c r="I2544" s="3">
        <f t="shared" si="940"/>
        <v>40.422651933701658</v>
      </c>
      <c r="J2544" s="13">
        <f t="shared" si="942"/>
        <v>44.309999999999995</v>
      </c>
      <c r="K2544" s="13">
        <f>tarifest3(A2544,$A$3,Param!$B$10,Param!$C$10,Param!$D$10,Param!$E$10,Param!$B$11,Param!$C$11,Param!$D$11,Param!$E$11)</f>
        <v>101437</v>
      </c>
      <c r="L2544" s="3">
        <f t="shared" si="951"/>
        <v>40.030386740331494</v>
      </c>
      <c r="M2544" s="3">
        <f>tarifest3grenz(A2544,$A$3,Param!$B$10,Param!$C$10,Param!$D$10,Param!$E$10,Param!$B$11,Param!$C$11,Param!$D$11,Param!$E$11)*100</f>
        <v>42</v>
      </c>
      <c r="N2544" s="3">
        <f t="shared" si="952"/>
        <v>87037</v>
      </c>
      <c r="O2544" s="3">
        <f t="shared" si="953"/>
        <v>34.347671665351228</v>
      </c>
      <c r="P2544" s="13">
        <f t="shared" si="943"/>
        <v>177380</v>
      </c>
      <c r="Q2544" s="13">
        <f t="shared" si="954"/>
        <v>0</v>
      </c>
      <c r="R2544" s="13">
        <f>tarifest3(A2544-$K$3,$A$3,Param!$B$10,Param!$C$10,Param!$D$10,Param!$E$10,Param!$B$11,Param!$C$11,Param!$D$11,Param!$E$11)</f>
        <v>92797</v>
      </c>
      <c r="S2544" s="3">
        <f t="shared" si="955"/>
        <v>36.620757695343329</v>
      </c>
      <c r="T2544" s="3">
        <f>IF(A2544&lt;$K$3,$K$2,tarifest3grenz(A2544-$K$3,$A$3,Param!$B$10,Param!$C$10,Param!$D$10,Param!$E$10,Param!$B$11,Param!$C$11,Param!$D$11,Param!$E$11))*100</f>
        <v>42</v>
      </c>
      <c r="U2544" s="3">
        <f>MAX(K2544-tarifest3($K$3,$A$3,Param!$B$10,Param!$C$10,Param!$D$10,Param!$E$10,Param!$B$11,Param!$C$11,Param!$D$11,Param!$E$11),0)</f>
        <v>96207</v>
      </c>
      <c r="V2544" s="3">
        <f t="shared" si="956"/>
        <v>37.966456195737962</v>
      </c>
      <c r="W2544" s="3">
        <f t="shared" si="957"/>
        <v>42</v>
      </c>
      <c r="X2544" s="3">
        <f>soli3grenz(K2544,$A$3,Param!$J$9,Param!$J$10,Param!$J$11)*100</f>
        <v>5.5</v>
      </c>
      <c r="Y2544" s="13">
        <f t="shared" si="944"/>
        <v>96207</v>
      </c>
      <c r="Z2544" s="3">
        <f t="shared" si="958"/>
        <v>37.966456195737962</v>
      </c>
      <c r="AA2544" s="13">
        <f t="shared" si="945"/>
        <v>42</v>
      </c>
      <c r="AB2544" s="13">
        <f t="shared" si="946"/>
        <v>-6224</v>
      </c>
      <c r="AC2544" s="13">
        <f t="shared" si="947"/>
        <v>-2.4561957379636965</v>
      </c>
      <c r="AD2544" s="13">
        <f t="shared" si="948"/>
        <v>-2.3099999999999952</v>
      </c>
      <c r="AE2544" s="3">
        <f t="shared" si="949"/>
        <v>0</v>
      </c>
      <c r="AF2544" s="13">
        <f t="shared" si="937"/>
        <v>6224</v>
      </c>
      <c r="AG2544" s="13">
        <f t="shared" si="959"/>
        <v>2.4561957379636965</v>
      </c>
      <c r="AH2544" s="13">
        <f t="shared" si="938"/>
        <v>2.4561957379636965</v>
      </c>
    </row>
    <row r="2545" spans="1:34" x14ac:dyDescent="0.2">
      <c r="A2545" s="8">
        <f t="shared" si="960"/>
        <v>253500</v>
      </c>
      <c r="B2545" s="9">
        <f t="shared" si="939"/>
        <v>253.5</v>
      </c>
      <c r="C2545" s="13">
        <f>tarifest3(A2545,$A$3,Param!$B$5,Param!$C$5,Param!$D$5,Param!$E$5,Param!$B$6,Param!$C$6,Param!$D$6,Param!$E$6)</f>
        <v>97133</v>
      </c>
      <c r="D2545" s="3">
        <f t="shared" si="950"/>
        <v>38.316765285996055</v>
      </c>
      <c r="E2545" s="3">
        <f>tarifest3grenz(A2545,$A$3,Param!$B$5,Param!$C$5,Param!$D$5,Param!$E$5,Param!$B$6,Param!$C$6,Param!$D$6,Param!$E$6)*100</f>
        <v>42</v>
      </c>
      <c r="F2545" s="13">
        <f>soli3(C2545,$A$3,Param!$J$4,Param!$J$5,Param!$J$6)</f>
        <v>5342.31</v>
      </c>
      <c r="G2545" s="3">
        <f>soli3grenz(C2545,$A$3,Param!$J$4,Param!$J$5,Param!$J$6)*100</f>
        <v>5.5</v>
      </c>
      <c r="H2545" s="13">
        <f t="shared" si="941"/>
        <v>102475.31</v>
      </c>
      <c r="I2545" s="3">
        <f t="shared" si="940"/>
        <v>40.424185404339255</v>
      </c>
      <c r="J2545" s="13">
        <f t="shared" si="942"/>
        <v>44.309999999999995</v>
      </c>
      <c r="K2545" s="13">
        <f>tarifest3(A2545,$A$3,Param!$B$10,Param!$C$10,Param!$D$10,Param!$E$10,Param!$B$11,Param!$C$11,Param!$D$11,Param!$E$11)</f>
        <v>101479</v>
      </c>
      <c r="L2545" s="3">
        <f t="shared" si="951"/>
        <v>40.031163708086787</v>
      </c>
      <c r="M2545" s="3">
        <f>tarifest3grenz(A2545,$A$3,Param!$B$10,Param!$C$10,Param!$D$10,Param!$E$10,Param!$B$11,Param!$C$11,Param!$D$11,Param!$E$11)*100</f>
        <v>42</v>
      </c>
      <c r="N2545" s="3">
        <f t="shared" si="952"/>
        <v>87079</v>
      </c>
      <c r="O2545" s="3">
        <f t="shared" si="953"/>
        <v>34.350690335305721</v>
      </c>
      <c r="P2545" s="13">
        <f t="shared" si="943"/>
        <v>177450</v>
      </c>
      <c r="Q2545" s="13">
        <f t="shared" si="954"/>
        <v>0</v>
      </c>
      <c r="R2545" s="13">
        <f>tarifest3(A2545-$K$3,$A$3,Param!$B$10,Param!$C$10,Param!$D$10,Param!$E$10,Param!$B$11,Param!$C$11,Param!$D$11,Param!$E$11)</f>
        <v>92839</v>
      </c>
      <c r="S2545" s="3">
        <f t="shared" si="955"/>
        <v>36.622879684418145</v>
      </c>
      <c r="T2545" s="3">
        <f>IF(A2545&lt;$K$3,$K$2,tarifest3grenz(A2545-$K$3,$A$3,Param!$B$10,Param!$C$10,Param!$D$10,Param!$E$10,Param!$B$11,Param!$C$11,Param!$D$11,Param!$E$11))*100</f>
        <v>42</v>
      </c>
      <c r="U2545" s="3">
        <f>MAX(K2545-tarifest3($K$3,$A$3,Param!$B$10,Param!$C$10,Param!$D$10,Param!$E$10,Param!$B$11,Param!$C$11,Param!$D$11,Param!$E$11),0)</f>
        <v>96249</v>
      </c>
      <c r="V2545" s="3">
        <f t="shared" si="956"/>
        <v>37.968047337278108</v>
      </c>
      <c r="W2545" s="3">
        <f t="shared" si="957"/>
        <v>42</v>
      </c>
      <c r="X2545" s="3">
        <f>soli3grenz(K2545,$A$3,Param!$J$9,Param!$J$10,Param!$J$11)*100</f>
        <v>5.5</v>
      </c>
      <c r="Y2545" s="13">
        <f t="shared" si="944"/>
        <v>96249</v>
      </c>
      <c r="Z2545" s="3">
        <f t="shared" si="958"/>
        <v>37.968047337278108</v>
      </c>
      <c r="AA2545" s="13">
        <f t="shared" si="945"/>
        <v>42</v>
      </c>
      <c r="AB2545" s="13">
        <f t="shared" si="946"/>
        <v>-6226.3099999999977</v>
      </c>
      <c r="AC2545" s="13">
        <f t="shared" si="947"/>
        <v>-2.456138067061147</v>
      </c>
      <c r="AD2545" s="13">
        <f t="shared" si="948"/>
        <v>-2.3099999999999952</v>
      </c>
      <c r="AE2545" s="3">
        <f t="shared" si="949"/>
        <v>0</v>
      </c>
      <c r="AF2545" s="13">
        <f t="shared" si="937"/>
        <v>6226.3099999999977</v>
      </c>
      <c r="AG2545" s="13">
        <f t="shared" si="959"/>
        <v>2.456138067061147</v>
      </c>
      <c r="AH2545" s="13">
        <f t="shared" si="938"/>
        <v>2.456138067061147</v>
      </c>
    </row>
    <row r="2546" spans="1:34" x14ac:dyDescent="0.2">
      <c r="A2546" s="8">
        <f t="shared" si="960"/>
        <v>253600</v>
      </c>
      <c r="B2546" s="9">
        <f t="shared" si="939"/>
        <v>253.6</v>
      </c>
      <c r="C2546" s="13">
        <f>tarifest3(A2546,$A$3,Param!$B$5,Param!$C$5,Param!$D$5,Param!$E$5,Param!$B$6,Param!$C$6,Param!$D$6,Param!$E$6)</f>
        <v>97175</v>
      </c>
      <c r="D2546" s="3">
        <f t="shared" si="950"/>
        <v>38.318217665615137</v>
      </c>
      <c r="E2546" s="3">
        <f>tarifest3grenz(A2546,$A$3,Param!$B$5,Param!$C$5,Param!$D$5,Param!$E$5,Param!$B$6,Param!$C$6,Param!$D$6,Param!$E$6)*100</f>
        <v>42</v>
      </c>
      <c r="F2546" s="13">
        <f>soli3(C2546,$A$3,Param!$J$4,Param!$J$5,Param!$J$6)</f>
        <v>5344.62</v>
      </c>
      <c r="G2546" s="3">
        <f>soli3grenz(C2546,$A$3,Param!$J$4,Param!$J$5,Param!$J$6)*100</f>
        <v>5.5</v>
      </c>
      <c r="H2546" s="13">
        <f t="shared" si="941"/>
        <v>102519.62</v>
      </c>
      <c r="I2546" s="3">
        <f t="shared" si="940"/>
        <v>40.425717665615139</v>
      </c>
      <c r="J2546" s="13">
        <f t="shared" si="942"/>
        <v>44.309999999999995</v>
      </c>
      <c r="K2546" s="13">
        <f>tarifest3(A2546,$A$3,Param!$B$10,Param!$C$10,Param!$D$10,Param!$E$10,Param!$B$11,Param!$C$11,Param!$D$11,Param!$E$11)</f>
        <v>101521</v>
      </c>
      <c r="L2546" s="3">
        <f t="shared" si="951"/>
        <v>40.031940063091483</v>
      </c>
      <c r="M2546" s="3">
        <f>tarifest3grenz(A2546,$A$3,Param!$B$10,Param!$C$10,Param!$D$10,Param!$E$10,Param!$B$11,Param!$C$11,Param!$D$11,Param!$E$11)*100</f>
        <v>42</v>
      </c>
      <c r="N2546" s="3">
        <f t="shared" si="952"/>
        <v>87121</v>
      </c>
      <c r="O2546" s="3">
        <f t="shared" si="953"/>
        <v>34.353706624605678</v>
      </c>
      <c r="P2546" s="13">
        <f t="shared" si="943"/>
        <v>177520</v>
      </c>
      <c r="Q2546" s="13">
        <f t="shared" si="954"/>
        <v>0</v>
      </c>
      <c r="R2546" s="13">
        <f>tarifest3(A2546-$K$3,$A$3,Param!$B$10,Param!$C$10,Param!$D$10,Param!$E$10,Param!$B$11,Param!$C$11,Param!$D$11,Param!$E$11)</f>
        <v>92881</v>
      </c>
      <c r="S2546" s="3">
        <f t="shared" si="955"/>
        <v>36.625</v>
      </c>
      <c r="T2546" s="3">
        <f>IF(A2546&lt;$K$3,$K$2,tarifest3grenz(A2546-$K$3,$A$3,Param!$B$10,Param!$C$10,Param!$D$10,Param!$E$10,Param!$B$11,Param!$C$11,Param!$D$11,Param!$E$11))*100</f>
        <v>42</v>
      </c>
      <c r="U2546" s="3">
        <f>MAX(K2546-tarifest3($K$3,$A$3,Param!$B$10,Param!$C$10,Param!$D$10,Param!$E$10,Param!$B$11,Param!$C$11,Param!$D$11,Param!$E$11),0)</f>
        <v>96291</v>
      </c>
      <c r="V2546" s="3">
        <f t="shared" si="956"/>
        <v>37.969637223974765</v>
      </c>
      <c r="W2546" s="3">
        <f t="shared" si="957"/>
        <v>42</v>
      </c>
      <c r="X2546" s="3">
        <f>soli3grenz(K2546,$A$3,Param!$J$9,Param!$J$10,Param!$J$11)*100</f>
        <v>5.5</v>
      </c>
      <c r="Y2546" s="13">
        <f t="shared" si="944"/>
        <v>96291</v>
      </c>
      <c r="Z2546" s="3">
        <f t="shared" si="958"/>
        <v>37.969637223974765</v>
      </c>
      <c r="AA2546" s="13">
        <f t="shared" si="945"/>
        <v>42</v>
      </c>
      <c r="AB2546" s="13">
        <f t="shared" si="946"/>
        <v>-6228.6199999999953</v>
      </c>
      <c r="AC2546" s="13">
        <f t="shared" si="947"/>
        <v>-2.4560804416403741</v>
      </c>
      <c r="AD2546" s="13">
        <f t="shared" si="948"/>
        <v>-2.3099999999999952</v>
      </c>
      <c r="AE2546" s="3">
        <f t="shared" si="949"/>
        <v>0</v>
      </c>
      <c r="AF2546" s="13">
        <f t="shared" si="937"/>
        <v>6228.6199999999953</v>
      </c>
      <c r="AG2546" s="13">
        <f t="shared" si="959"/>
        <v>2.4560804416403741</v>
      </c>
      <c r="AH2546" s="13">
        <f t="shared" si="938"/>
        <v>2.4560804416403741</v>
      </c>
    </row>
    <row r="2547" spans="1:34" x14ac:dyDescent="0.2">
      <c r="A2547" s="8">
        <f t="shared" si="960"/>
        <v>253700</v>
      </c>
      <c r="B2547" s="9">
        <f t="shared" si="939"/>
        <v>253.7</v>
      </c>
      <c r="C2547" s="13">
        <f>tarifest3(A2547,$A$3,Param!$B$5,Param!$C$5,Param!$D$5,Param!$E$5,Param!$B$6,Param!$C$6,Param!$D$6,Param!$E$6)</f>
        <v>97217</v>
      </c>
      <c r="D2547" s="3">
        <f t="shared" si="950"/>
        <v>38.319668900275914</v>
      </c>
      <c r="E2547" s="3">
        <f>tarifest3grenz(A2547,$A$3,Param!$B$5,Param!$C$5,Param!$D$5,Param!$E$5,Param!$B$6,Param!$C$6,Param!$D$6,Param!$E$6)*100</f>
        <v>42</v>
      </c>
      <c r="F2547" s="13">
        <f>soli3(C2547,$A$3,Param!$J$4,Param!$J$5,Param!$J$6)</f>
        <v>5346.93</v>
      </c>
      <c r="G2547" s="3">
        <f>soli3grenz(C2547,$A$3,Param!$J$4,Param!$J$5,Param!$J$6)*100</f>
        <v>5.5</v>
      </c>
      <c r="H2547" s="13">
        <f t="shared" si="941"/>
        <v>102563.93</v>
      </c>
      <c r="I2547" s="3">
        <f t="shared" si="940"/>
        <v>40.427248718959397</v>
      </c>
      <c r="J2547" s="13">
        <f t="shared" si="942"/>
        <v>44.309999999999995</v>
      </c>
      <c r="K2547" s="13">
        <f>tarifest3(A2547,$A$3,Param!$B$10,Param!$C$10,Param!$D$10,Param!$E$10,Param!$B$11,Param!$C$11,Param!$D$11,Param!$E$11)</f>
        <v>101563</v>
      </c>
      <c r="L2547" s="3">
        <f t="shared" si="951"/>
        <v>40.032715806070165</v>
      </c>
      <c r="M2547" s="3">
        <f>tarifest3grenz(A2547,$A$3,Param!$B$10,Param!$C$10,Param!$D$10,Param!$E$10,Param!$B$11,Param!$C$11,Param!$D$11,Param!$E$11)*100</f>
        <v>42</v>
      </c>
      <c r="N2547" s="3">
        <f t="shared" si="952"/>
        <v>87163</v>
      </c>
      <c r="O2547" s="3">
        <f t="shared" si="953"/>
        <v>34.35672053606622</v>
      </c>
      <c r="P2547" s="13">
        <f t="shared" si="943"/>
        <v>177590</v>
      </c>
      <c r="Q2547" s="13">
        <f t="shared" si="954"/>
        <v>0</v>
      </c>
      <c r="R2547" s="13">
        <f>tarifest3(A2547-$K$3,$A$3,Param!$B$10,Param!$C$10,Param!$D$10,Param!$E$10,Param!$B$11,Param!$C$11,Param!$D$11,Param!$E$11)</f>
        <v>92923</v>
      </c>
      <c r="S2547" s="3">
        <f t="shared" si="955"/>
        <v>36.627118644067799</v>
      </c>
      <c r="T2547" s="3">
        <f>IF(A2547&lt;$K$3,$K$2,tarifest3grenz(A2547-$K$3,$A$3,Param!$B$10,Param!$C$10,Param!$D$10,Param!$E$10,Param!$B$11,Param!$C$11,Param!$D$11,Param!$E$11))*100</f>
        <v>42</v>
      </c>
      <c r="U2547" s="3">
        <f>MAX(K2547-tarifest3($K$3,$A$3,Param!$B$10,Param!$C$10,Param!$D$10,Param!$E$10,Param!$B$11,Param!$C$11,Param!$D$11,Param!$E$11),0)</f>
        <v>96333</v>
      </c>
      <c r="V2547" s="3">
        <f t="shared" si="956"/>
        <v>37.971225857311786</v>
      </c>
      <c r="W2547" s="3">
        <f t="shared" si="957"/>
        <v>42</v>
      </c>
      <c r="X2547" s="3">
        <f>soli3grenz(K2547,$A$3,Param!$J$9,Param!$J$10,Param!$J$11)*100</f>
        <v>5.5</v>
      </c>
      <c r="Y2547" s="13">
        <f t="shared" si="944"/>
        <v>96333</v>
      </c>
      <c r="Z2547" s="3">
        <f t="shared" si="958"/>
        <v>37.971225857311786</v>
      </c>
      <c r="AA2547" s="13">
        <f t="shared" si="945"/>
        <v>42</v>
      </c>
      <c r="AB2547" s="13">
        <f t="shared" si="946"/>
        <v>-6230.929999999993</v>
      </c>
      <c r="AC2547" s="13">
        <f t="shared" si="947"/>
        <v>-2.456022861647611</v>
      </c>
      <c r="AD2547" s="13">
        <f t="shared" si="948"/>
        <v>-2.3099999999999952</v>
      </c>
      <c r="AE2547" s="3">
        <f t="shared" si="949"/>
        <v>0</v>
      </c>
      <c r="AF2547" s="13">
        <f t="shared" si="937"/>
        <v>6230.929999999993</v>
      </c>
      <c r="AG2547" s="13">
        <f t="shared" si="959"/>
        <v>2.456022861647611</v>
      </c>
      <c r="AH2547" s="13">
        <f t="shared" si="938"/>
        <v>2.456022861647611</v>
      </c>
    </row>
    <row r="2548" spans="1:34" x14ac:dyDescent="0.2">
      <c r="A2548" s="8">
        <f t="shared" si="960"/>
        <v>253800</v>
      </c>
      <c r="B2548" s="9">
        <f t="shared" si="939"/>
        <v>253.8</v>
      </c>
      <c r="C2548" s="13">
        <f>tarifest3(A2548,$A$3,Param!$B$5,Param!$C$5,Param!$D$5,Param!$E$5,Param!$B$6,Param!$C$6,Param!$D$6,Param!$E$6)</f>
        <v>97259</v>
      </c>
      <c r="D2548" s="3">
        <f t="shared" si="950"/>
        <v>38.321118991331758</v>
      </c>
      <c r="E2548" s="3">
        <f>tarifest3grenz(A2548,$A$3,Param!$B$5,Param!$C$5,Param!$D$5,Param!$E$5,Param!$B$6,Param!$C$6,Param!$D$6,Param!$E$6)*100</f>
        <v>42</v>
      </c>
      <c r="F2548" s="13">
        <f>soli3(C2548,$A$3,Param!$J$4,Param!$J$5,Param!$J$6)</f>
        <v>5349.24</v>
      </c>
      <c r="G2548" s="3">
        <f>soli3grenz(C2548,$A$3,Param!$J$4,Param!$J$5,Param!$J$6)*100</f>
        <v>5.5</v>
      </c>
      <c r="H2548" s="13">
        <f t="shared" si="941"/>
        <v>102608.24</v>
      </c>
      <c r="I2548" s="3">
        <f t="shared" si="940"/>
        <v>40.428778565799846</v>
      </c>
      <c r="J2548" s="13">
        <f t="shared" si="942"/>
        <v>44.309999999999995</v>
      </c>
      <c r="K2548" s="13">
        <f>tarifest3(A2548,$A$3,Param!$B$10,Param!$C$10,Param!$D$10,Param!$E$10,Param!$B$11,Param!$C$11,Param!$D$11,Param!$E$11)</f>
        <v>101605</v>
      </c>
      <c r="L2548" s="3">
        <f t="shared" si="951"/>
        <v>40.033490937746258</v>
      </c>
      <c r="M2548" s="3">
        <f>tarifest3grenz(A2548,$A$3,Param!$B$10,Param!$C$10,Param!$D$10,Param!$E$10,Param!$B$11,Param!$C$11,Param!$D$11,Param!$E$11)*100</f>
        <v>42</v>
      </c>
      <c r="N2548" s="3">
        <f t="shared" si="952"/>
        <v>87205</v>
      </c>
      <c r="O2548" s="3">
        <f t="shared" si="953"/>
        <v>34.359732072498026</v>
      </c>
      <c r="P2548" s="13">
        <f t="shared" si="943"/>
        <v>177660</v>
      </c>
      <c r="Q2548" s="13">
        <f t="shared" si="954"/>
        <v>0</v>
      </c>
      <c r="R2548" s="13">
        <f>tarifest3(A2548-$K$3,$A$3,Param!$B$10,Param!$C$10,Param!$D$10,Param!$E$10,Param!$B$11,Param!$C$11,Param!$D$11,Param!$E$11)</f>
        <v>92965</v>
      </c>
      <c r="S2548" s="3">
        <f t="shared" si="955"/>
        <v>36.62923561859732</v>
      </c>
      <c r="T2548" s="3">
        <f>IF(A2548&lt;$K$3,$K$2,tarifest3grenz(A2548-$K$3,$A$3,Param!$B$10,Param!$C$10,Param!$D$10,Param!$E$10,Param!$B$11,Param!$C$11,Param!$D$11,Param!$E$11))*100</f>
        <v>42</v>
      </c>
      <c r="U2548" s="3">
        <f>MAX(K2548-tarifest3($K$3,$A$3,Param!$B$10,Param!$C$10,Param!$D$10,Param!$E$10,Param!$B$11,Param!$C$11,Param!$D$11,Param!$E$11),0)</f>
        <v>96375</v>
      </c>
      <c r="V2548" s="3">
        <f t="shared" si="956"/>
        <v>37.972813238770684</v>
      </c>
      <c r="W2548" s="3">
        <f t="shared" si="957"/>
        <v>42</v>
      </c>
      <c r="X2548" s="3">
        <f>soli3grenz(K2548,$A$3,Param!$J$9,Param!$J$10,Param!$J$11)*100</f>
        <v>5.5</v>
      </c>
      <c r="Y2548" s="13">
        <f t="shared" si="944"/>
        <v>96375</v>
      </c>
      <c r="Z2548" s="3">
        <f t="shared" si="958"/>
        <v>37.972813238770684</v>
      </c>
      <c r="AA2548" s="13">
        <f t="shared" si="945"/>
        <v>42</v>
      </c>
      <c r="AB2548" s="13">
        <f t="shared" si="946"/>
        <v>-6233.2400000000052</v>
      </c>
      <c r="AC2548" s="13">
        <f t="shared" si="947"/>
        <v>-2.4559653270291619</v>
      </c>
      <c r="AD2548" s="13">
        <f t="shared" si="948"/>
        <v>-2.3099999999999952</v>
      </c>
      <c r="AE2548" s="3">
        <f t="shared" si="949"/>
        <v>0</v>
      </c>
      <c r="AF2548" s="13">
        <f t="shared" ref="AF2548:AF2611" si="961">-AB2548</f>
        <v>6233.2400000000052</v>
      </c>
      <c r="AG2548" s="13">
        <f t="shared" si="959"/>
        <v>2.4559653270291619</v>
      </c>
      <c r="AH2548" s="13">
        <f t="shared" ref="AH2548:AH2611" si="962">-AC2548</f>
        <v>2.4559653270291619</v>
      </c>
    </row>
    <row r="2549" spans="1:34" x14ac:dyDescent="0.2">
      <c r="A2549" s="8">
        <f t="shared" si="960"/>
        <v>253900</v>
      </c>
      <c r="B2549" s="9">
        <f t="shared" si="939"/>
        <v>253.9</v>
      </c>
      <c r="C2549" s="13">
        <f>tarifest3(A2549,$A$3,Param!$B$5,Param!$C$5,Param!$D$5,Param!$E$5,Param!$B$6,Param!$C$6,Param!$D$6,Param!$E$6)</f>
        <v>97301</v>
      </c>
      <c r="D2549" s="3">
        <f t="shared" si="950"/>
        <v>38.322567940133908</v>
      </c>
      <c r="E2549" s="3">
        <f>tarifest3grenz(A2549,$A$3,Param!$B$5,Param!$C$5,Param!$D$5,Param!$E$5,Param!$B$6,Param!$C$6,Param!$D$6,Param!$E$6)*100</f>
        <v>42</v>
      </c>
      <c r="F2549" s="13">
        <f>soli3(C2549,$A$3,Param!$J$4,Param!$J$5,Param!$J$6)</f>
        <v>5351.55</v>
      </c>
      <c r="G2549" s="3">
        <f>soli3grenz(C2549,$A$3,Param!$J$4,Param!$J$5,Param!$J$6)*100</f>
        <v>5.5</v>
      </c>
      <c r="H2549" s="13">
        <f t="shared" si="941"/>
        <v>102652.55</v>
      </c>
      <c r="I2549" s="3">
        <f t="shared" si="940"/>
        <v>40.430307207562031</v>
      </c>
      <c r="J2549" s="13">
        <f t="shared" si="942"/>
        <v>44.309999999999995</v>
      </c>
      <c r="K2549" s="13">
        <f>tarifest3(A2549,$A$3,Param!$B$10,Param!$C$10,Param!$D$10,Param!$E$10,Param!$B$11,Param!$C$11,Param!$D$11,Param!$E$11)</f>
        <v>101647</v>
      </c>
      <c r="L2549" s="3">
        <f t="shared" si="951"/>
        <v>40.034265458842064</v>
      </c>
      <c r="M2549" s="3">
        <f>tarifest3grenz(A2549,$A$3,Param!$B$10,Param!$C$10,Param!$D$10,Param!$E$10,Param!$B$11,Param!$C$11,Param!$D$11,Param!$E$11)*100</f>
        <v>42</v>
      </c>
      <c r="N2549" s="3">
        <f t="shared" si="952"/>
        <v>87247</v>
      </c>
      <c r="O2549" s="3">
        <f t="shared" si="953"/>
        <v>34.362741236707365</v>
      </c>
      <c r="P2549" s="13">
        <f t="shared" si="943"/>
        <v>177730</v>
      </c>
      <c r="Q2549" s="13">
        <f t="shared" si="954"/>
        <v>0</v>
      </c>
      <c r="R2549" s="13">
        <f>tarifest3(A2549-$K$3,$A$3,Param!$B$10,Param!$C$10,Param!$D$10,Param!$E$10,Param!$B$11,Param!$C$11,Param!$D$11,Param!$E$11)</f>
        <v>93007</v>
      </c>
      <c r="S2549" s="3">
        <f t="shared" si="955"/>
        <v>36.631350925561243</v>
      </c>
      <c r="T2549" s="3">
        <f>IF(A2549&lt;$K$3,$K$2,tarifest3grenz(A2549-$K$3,$A$3,Param!$B$10,Param!$C$10,Param!$D$10,Param!$E$10,Param!$B$11,Param!$C$11,Param!$D$11,Param!$E$11))*100</f>
        <v>42</v>
      </c>
      <c r="U2549" s="3">
        <f>MAX(K2549-tarifest3($K$3,$A$3,Param!$B$10,Param!$C$10,Param!$D$10,Param!$E$10,Param!$B$11,Param!$C$11,Param!$D$11,Param!$E$11),0)</f>
        <v>96417</v>
      </c>
      <c r="V2549" s="3">
        <f t="shared" si="956"/>
        <v>37.974399369830643</v>
      </c>
      <c r="W2549" s="3">
        <f t="shared" si="957"/>
        <v>42</v>
      </c>
      <c r="X2549" s="3">
        <f>soli3grenz(K2549,$A$3,Param!$J$9,Param!$J$10,Param!$J$11)*100</f>
        <v>5.5</v>
      </c>
      <c r="Y2549" s="13">
        <f t="shared" si="944"/>
        <v>96417</v>
      </c>
      <c r="Z2549" s="3">
        <f t="shared" si="958"/>
        <v>37.974399369830643</v>
      </c>
      <c r="AA2549" s="13">
        <f t="shared" si="945"/>
        <v>42</v>
      </c>
      <c r="AB2549" s="13">
        <f t="shared" si="946"/>
        <v>-6235.5500000000029</v>
      </c>
      <c r="AC2549" s="13">
        <f t="shared" si="947"/>
        <v>-2.4559078377313881</v>
      </c>
      <c r="AD2549" s="13">
        <f t="shared" si="948"/>
        <v>-2.3099999999999952</v>
      </c>
      <c r="AE2549" s="3">
        <f t="shared" si="949"/>
        <v>0</v>
      </c>
      <c r="AF2549" s="13">
        <f t="shared" si="961"/>
        <v>6235.5500000000029</v>
      </c>
      <c r="AG2549" s="13">
        <f t="shared" si="959"/>
        <v>2.4559078377313881</v>
      </c>
      <c r="AH2549" s="13">
        <f t="shared" si="962"/>
        <v>2.4559078377313881</v>
      </c>
    </row>
    <row r="2550" spans="1:34" x14ac:dyDescent="0.2">
      <c r="A2550" s="8">
        <f t="shared" si="960"/>
        <v>254000</v>
      </c>
      <c r="B2550" s="9">
        <f t="shared" si="939"/>
        <v>254</v>
      </c>
      <c r="C2550" s="13">
        <f>tarifest3(A2550,$A$3,Param!$B$5,Param!$C$5,Param!$D$5,Param!$E$5,Param!$B$6,Param!$C$6,Param!$D$6,Param!$E$6)</f>
        <v>97343</v>
      </c>
      <c r="D2550" s="3">
        <f t="shared" si="950"/>
        <v>38.324015748031499</v>
      </c>
      <c r="E2550" s="3">
        <f>tarifest3grenz(A2550,$A$3,Param!$B$5,Param!$C$5,Param!$D$5,Param!$E$5,Param!$B$6,Param!$C$6,Param!$D$6,Param!$E$6)*100</f>
        <v>42</v>
      </c>
      <c r="F2550" s="13">
        <f>soli3(C2550,$A$3,Param!$J$4,Param!$J$5,Param!$J$6)</f>
        <v>5353.86</v>
      </c>
      <c r="G2550" s="3">
        <f>soli3grenz(C2550,$A$3,Param!$J$4,Param!$J$5,Param!$J$6)*100</f>
        <v>5.5</v>
      </c>
      <c r="H2550" s="13">
        <f t="shared" si="941"/>
        <v>102696.86</v>
      </c>
      <c r="I2550" s="3">
        <f t="shared" si="940"/>
        <v>40.431834645669291</v>
      </c>
      <c r="J2550" s="13">
        <f t="shared" si="942"/>
        <v>44.309999999999995</v>
      </c>
      <c r="K2550" s="13">
        <f>tarifest3(A2550,$A$3,Param!$B$10,Param!$C$10,Param!$D$10,Param!$E$10,Param!$B$11,Param!$C$11,Param!$D$11,Param!$E$11)</f>
        <v>101689</v>
      </c>
      <c r="L2550" s="3">
        <f t="shared" si="951"/>
        <v>40.035039370078742</v>
      </c>
      <c r="M2550" s="3">
        <f>tarifest3grenz(A2550,$A$3,Param!$B$10,Param!$C$10,Param!$D$10,Param!$E$10,Param!$B$11,Param!$C$11,Param!$D$11,Param!$E$11)*100</f>
        <v>42</v>
      </c>
      <c r="N2550" s="3">
        <f t="shared" si="952"/>
        <v>87289</v>
      </c>
      <c r="O2550" s="3">
        <f t="shared" si="953"/>
        <v>34.365748031496061</v>
      </c>
      <c r="P2550" s="13">
        <f t="shared" si="943"/>
        <v>177800</v>
      </c>
      <c r="Q2550" s="13">
        <f t="shared" si="954"/>
        <v>0</v>
      </c>
      <c r="R2550" s="13">
        <f>tarifest3(A2550-$K$3,$A$3,Param!$B$10,Param!$C$10,Param!$D$10,Param!$E$10,Param!$B$11,Param!$C$11,Param!$D$11,Param!$E$11)</f>
        <v>93049</v>
      </c>
      <c r="S2550" s="3">
        <f t="shared" si="955"/>
        <v>36.633464566929135</v>
      </c>
      <c r="T2550" s="3">
        <f>IF(A2550&lt;$K$3,$K$2,tarifest3grenz(A2550-$K$3,$A$3,Param!$B$10,Param!$C$10,Param!$D$10,Param!$E$10,Param!$B$11,Param!$C$11,Param!$D$11,Param!$E$11))*100</f>
        <v>42</v>
      </c>
      <c r="U2550" s="3">
        <f>MAX(K2550-tarifest3($K$3,$A$3,Param!$B$10,Param!$C$10,Param!$D$10,Param!$E$10,Param!$B$11,Param!$C$11,Param!$D$11,Param!$E$11),0)</f>
        <v>96459</v>
      </c>
      <c r="V2550" s="3">
        <f t="shared" si="956"/>
        <v>37.975984251968505</v>
      </c>
      <c r="W2550" s="3">
        <f t="shared" si="957"/>
        <v>42</v>
      </c>
      <c r="X2550" s="3">
        <f>soli3grenz(K2550,$A$3,Param!$J$9,Param!$J$10,Param!$J$11)*100</f>
        <v>5.5</v>
      </c>
      <c r="Y2550" s="13">
        <f t="shared" si="944"/>
        <v>96459</v>
      </c>
      <c r="Z2550" s="3">
        <f t="shared" si="958"/>
        <v>37.975984251968505</v>
      </c>
      <c r="AA2550" s="13">
        <f t="shared" si="945"/>
        <v>42</v>
      </c>
      <c r="AB2550" s="13">
        <f t="shared" si="946"/>
        <v>-6237.8600000000006</v>
      </c>
      <c r="AC2550" s="13">
        <f t="shared" si="947"/>
        <v>-2.4558503937007856</v>
      </c>
      <c r="AD2550" s="13">
        <f t="shared" si="948"/>
        <v>-2.3099999999999952</v>
      </c>
      <c r="AE2550" s="3">
        <f t="shared" si="949"/>
        <v>0</v>
      </c>
      <c r="AF2550" s="13">
        <f t="shared" si="961"/>
        <v>6237.8600000000006</v>
      </c>
      <c r="AG2550" s="13">
        <f t="shared" si="959"/>
        <v>2.4558503937007856</v>
      </c>
      <c r="AH2550" s="13">
        <f t="shared" si="962"/>
        <v>2.4558503937007856</v>
      </c>
    </row>
    <row r="2551" spans="1:34" x14ac:dyDescent="0.2">
      <c r="A2551" s="8">
        <f t="shared" si="960"/>
        <v>254100</v>
      </c>
      <c r="B2551" s="9">
        <f t="shared" si="939"/>
        <v>254.1</v>
      </c>
      <c r="C2551" s="13">
        <f>tarifest3(A2551,$A$3,Param!$B$5,Param!$C$5,Param!$D$5,Param!$E$5,Param!$B$6,Param!$C$6,Param!$D$6,Param!$E$6)</f>
        <v>97385</v>
      </c>
      <c r="D2551" s="3">
        <f t="shared" si="950"/>
        <v>38.325462416371508</v>
      </c>
      <c r="E2551" s="3">
        <f>tarifest3grenz(A2551,$A$3,Param!$B$5,Param!$C$5,Param!$D$5,Param!$E$5,Param!$B$6,Param!$C$6,Param!$D$6,Param!$E$6)*100</f>
        <v>42</v>
      </c>
      <c r="F2551" s="13">
        <f>soli3(C2551,$A$3,Param!$J$4,Param!$J$5,Param!$J$6)</f>
        <v>5356.17</v>
      </c>
      <c r="G2551" s="3">
        <f>soli3grenz(C2551,$A$3,Param!$J$4,Param!$J$5,Param!$J$6)*100</f>
        <v>5.5</v>
      </c>
      <c r="H2551" s="13">
        <f t="shared" si="941"/>
        <v>102741.17</v>
      </c>
      <c r="I2551" s="3">
        <f t="shared" si="940"/>
        <v>40.433360881542704</v>
      </c>
      <c r="J2551" s="13">
        <f t="shared" si="942"/>
        <v>44.309999999999995</v>
      </c>
      <c r="K2551" s="13">
        <f>tarifest3(A2551,$A$3,Param!$B$10,Param!$C$10,Param!$D$10,Param!$E$10,Param!$B$11,Param!$C$11,Param!$D$11,Param!$E$11)</f>
        <v>101731</v>
      </c>
      <c r="L2551" s="3">
        <f t="shared" si="951"/>
        <v>40.035812672176306</v>
      </c>
      <c r="M2551" s="3">
        <f>tarifest3grenz(A2551,$A$3,Param!$B$10,Param!$C$10,Param!$D$10,Param!$E$10,Param!$B$11,Param!$C$11,Param!$D$11,Param!$E$11)*100</f>
        <v>42</v>
      </c>
      <c r="N2551" s="3">
        <f t="shared" si="952"/>
        <v>87331</v>
      </c>
      <c r="O2551" s="3">
        <f t="shared" si="953"/>
        <v>34.36875245966155</v>
      </c>
      <c r="P2551" s="13">
        <f t="shared" si="943"/>
        <v>177870</v>
      </c>
      <c r="Q2551" s="13">
        <f t="shared" si="954"/>
        <v>0</v>
      </c>
      <c r="R2551" s="13">
        <f>tarifest3(A2551-$K$3,$A$3,Param!$B$10,Param!$C$10,Param!$D$10,Param!$E$10,Param!$B$11,Param!$C$11,Param!$D$11,Param!$E$11)</f>
        <v>93091</v>
      </c>
      <c r="S2551" s="3">
        <f t="shared" si="955"/>
        <v>36.635576544667451</v>
      </c>
      <c r="T2551" s="3">
        <f>IF(A2551&lt;$K$3,$K$2,tarifest3grenz(A2551-$K$3,$A$3,Param!$B$10,Param!$C$10,Param!$D$10,Param!$E$10,Param!$B$11,Param!$C$11,Param!$D$11,Param!$E$11))*100</f>
        <v>42</v>
      </c>
      <c r="U2551" s="3">
        <f>MAX(K2551-tarifest3($K$3,$A$3,Param!$B$10,Param!$C$10,Param!$D$10,Param!$E$10,Param!$B$11,Param!$C$11,Param!$D$11,Param!$E$11),0)</f>
        <v>96501</v>
      </c>
      <c r="V2551" s="3">
        <f t="shared" si="956"/>
        <v>37.977567886658797</v>
      </c>
      <c r="W2551" s="3">
        <f t="shared" si="957"/>
        <v>42</v>
      </c>
      <c r="X2551" s="3">
        <f>soli3grenz(K2551,$A$3,Param!$J$9,Param!$J$10,Param!$J$11)*100</f>
        <v>5.5</v>
      </c>
      <c r="Y2551" s="13">
        <f t="shared" si="944"/>
        <v>96501</v>
      </c>
      <c r="Z2551" s="3">
        <f t="shared" si="958"/>
        <v>37.977567886658797</v>
      </c>
      <c r="AA2551" s="13">
        <f t="shared" si="945"/>
        <v>42</v>
      </c>
      <c r="AB2551" s="13">
        <f t="shared" si="946"/>
        <v>-6240.1699999999983</v>
      </c>
      <c r="AC2551" s="13">
        <f t="shared" si="947"/>
        <v>-2.4557929948839075</v>
      </c>
      <c r="AD2551" s="13">
        <f t="shared" si="948"/>
        <v>-2.3099999999999952</v>
      </c>
      <c r="AE2551" s="3">
        <f t="shared" si="949"/>
        <v>0</v>
      </c>
      <c r="AF2551" s="13">
        <f t="shared" si="961"/>
        <v>6240.1699999999983</v>
      </c>
      <c r="AG2551" s="13">
        <f t="shared" si="959"/>
        <v>2.4557929948839075</v>
      </c>
      <c r="AH2551" s="13">
        <f t="shared" si="962"/>
        <v>2.4557929948839075</v>
      </c>
    </row>
    <row r="2552" spans="1:34" x14ac:dyDescent="0.2">
      <c r="A2552" s="8">
        <f t="shared" si="960"/>
        <v>254200</v>
      </c>
      <c r="B2552" s="9">
        <f t="shared" ref="B2552:B2615" si="963">+A2552/1000</f>
        <v>254.2</v>
      </c>
      <c r="C2552" s="13">
        <f>tarifest3(A2552,$A$3,Param!$B$5,Param!$C$5,Param!$D$5,Param!$E$5,Param!$B$6,Param!$C$6,Param!$D$6,Param!$E$6)</f>
        <v>97427</v>
      </c>
      <c r="D2552" s="3">
        <f t="shared" si="950"/>
        <v>38.326907946498814</v>
      </c>
      <c r="E2552" s="3">
        <f>tarifest3grenz(A2552,$A$3,Param!$B$5,Param!$C$5,Param!$D$5,Param!$E$5,Param!$B$6,Param!$C$6,Param!$D$6,Param!$E$6)*100</f>
        <v>42</v>
      </c>
      <c r="F2552" s="13">
        <f>soli3(C2552,$A$3,Param!$J$4,Param!$J$5,Param!$J$6)</f>
        <v>5358.48</v>
      </c>
      <c r="G2552" s="3">
        <f>soli3grenz(C2552,$A$3,Param!$J$4,Param!$J$5,Param!$J$6)*100</f>
        <v>5.5</v>
      </c>
      <c r="H2552" s="13">
        <f t="shared" si="941"/>
        <v>102785.48</v>
      </c>
      <c r="I2552" s="3">
        <f t="shared" si="940"/>
        <v>40.434885916601097</v>
      </c>
      <c r="J2552" s="13">
        <f t="shared" si="942"/>
        <v>44.309999999999995</v>
      </c>
      <c r="K2552" s="13">
        <f>tarifest3(A2552,$A$3,Param!$B$10,Param!$C$10,Param!$D$10,Param!$E$10,Param!$B$11,Param!$C$11,Param!$D$11,Param!$E$11)</f>
        <v>101773</v>
      </c>
      <c r="L2552" s="3">
        <f t="shared" si="951"/>
        <v>40.036585365853661</v>
      </c>
      <c r="M2552" s="3">
        <f>tarifest3grenz(A2552,$A$3,Param!$B$10,Param!$C$10,Param!$D$10,Param!$E$10,Param!$B$11,Param!$C$11,Param!$D$11,Param!$E$11)*100</f>
        <v>42</v>
      </c>
      <c r="N2552" s="3">
        <f t="shared" si="952"/>
        <v>87373</v>
      </c>
      <c r="O2552" s="3">
        <f t="shared" si="953"/>
        <v>34.371754523996849</v>
      </c>
      <c r="P2552" s="13">
        <f t="shared" si="943"/>
        <v>177940</v>
      </c>
      <c r="Q2552" s="13">
        <f t="shared" si="954"/>
        <v>0</v>
      </c>
      <c r="R2552" s="13">
        <f>tarifest3(A2552-$K$3,$A$3,Param!$B$10,Param!$C$10,Param!$D$10,Param!$E$10,Param!$B$11,Param!$C$11,Param!$D$11,Param!$E$11)</f>
        <v>93133</v>
      </c>
      <c r="S2552" s="3">
        <f t="shared" si="955"/>
        <v>36.637686860739578</v>
      </c>
      <c r="T2552" s="3">
        <f>IF(A2552&lt;$K$3,$K$2,tarifest3grenz(A2552-$K$3,$A$3,Param!$B$10,Param!$C$10,Param!$D$10,Param!$E$10,Param!$B$11,Param!$C$11,Param!$D$11,Param!$E$11))*100</f>
        <v>42</v>
      </c>
      <c r="U2552" s="3">
        <f>MAX(K2552-tarifest3($K$3,$A$3,Param!$B$10,Param!$C$10,Param!$D$10,Param!$E$10,Param!$B$11,Param!$C$11,Param!$D$11,Param!$E$11),0)</f>
        <v>96543</v>
      </c>
      <c r="V2552" s="3">
        <f t="shared" si="956"/>
        <v>37.979150275373726</v>
      </c>
      <c r="W2552" s="3">
        <f t="shared" si="957"/>
        <v>42</v>
      </c>
      <c r="X2552" s="3">
        <f>soli3grenz(K2552,$A$3,Param!$J$9,Param!$J$10,Param!$J$11)*100</f>
        <v>5.5</v>
      </c>
      <c r="Y2552" s="13">
        <f t="shared" si="944"/>
        <v>96543</v>
      </c>
      <c r="Z2552" s="3">
        <f t="shared" si="958"/>
        <v>37.979150275373726</v>
      </c>
      <c r="AA2552" s="13">
        <f t="shared" si="945"/>
        <v>42</v>
      </c>
      <c r="AB2552" s="13">
        <f t="shared" si="946"/>
        <v>-6242.4799999999959</v>
      </c>
      <c r="AC2552" s="13">
        <f t="shared" si="947"/>
        <v>-2.4557356412273705</v>
      </c>
      <c r="AD2552" s="13">
        <f t="shared" si="948"/>
        <v>-2.3099999999999952</v>
      </c>
      <c r="AE2552" s="3">
        <f t="shared" si="949"/>
        <v>0</v>
      </c>
      <c r="AF2552" s="13">
        <f t="shared" si="961"/>
        <v>6242.4799999999959</v>
      </c>
      <c r="AG2552" s="13">
        <f t="shared" si="959"/>
        <v>2.4557356412273705</v>
      </c>
      <c r="AH2552" s="13">
        <f t="shared" si="962"/>
        <v>2.4557356412273705</v>
      </c>
    </row>
    <row r="2553" spans="1:34" x14ac:dyDescent="0.2">
      <c r="A2553" s="8">
        <f t="shared" si="960"/>
        <v>254300</v>
      </c>
      <c r="B2553" s="9">
        <f t="shared" si="963"/>
        <v>254.3</v>
      </c>
      <c r="C2553" s="13">
        <f>tarifest3(A2553,$A$3,Param!$B$5,Param!$C$5,Param!$D$5,Param!$E$5,Param!$B$6,Param!$C$6,Param!$D$6,Param!$E$6)</f>
        <v>97469</v>
      </c>
      <c r="D2553" s="3">
        <f t="shared" si="950"/>
        <v>38.328352339756194</v>
      </c>
      <c r="E2553" s="3">
        <f>tarifest3grenz(A2553,$A$3,Param!$B$5,Param!$C$5,Param!$D$5,Param!$E$5,Param!$B$6,Param!$C$6,Param!$D$6,Param!$E$6)*100</f>
        <v>42</v>
      </c>
      <c r="F2553" s="13">
        <f>soli3(C2553,$A$3,Param!$J$4,Param!$J$5,Param!$J$6)</f>
        <v>5360.79</v>
      </c>
      <c r="G2553" s="3">
        <f>soli3grenz(C2553,$A$3,Param!$J$4,Param!$J$5,Param!$J$6)*100</f>
        <v>5.5</v>
      </c>
      <c r="H2553" s="13">
        <f t="shared" si="941"/>
        <v>102829.79</v>
      </c>
      <c r="I2553" s="3">
        <f t="shared" si="940"/>
        <v>40.436409752261106</v>
      </c>
      <c r="J2553" s="13">
        <f t="shared" si="942"/>
        <v>44.309999999999995</v>
      </c>
      <c r="K2553" s="13">
        <f>tarifest3(A2553,$A$3,Param!$B$10,Param!$C$10,Param!$D$10,Param!$E$10,Param!$B$11,Param!$C$11,Param!$D$11,Param!$E$11)</f>
        <v>101815</v>
      </c>
      <c r="L2553" s="3">
        <f t="shared" si="951"/>
        <v>40.037357451828548</v>
      </c>
      <c r="M2553" s="3">
        <f>tarifest3grenz(A2553,$A$3,Param!$B$10,Param!$C$10,Param!$D$10,Param!$E$10,Param!$B$11,Param!$C$11,Param!$D$11,Param!$E$11)*100</f>
        <v>42</v>
      </c>
      <c r="N2553" s="3">
        <f t="shared" si="952"/>
        <v>87415</v>
      </c>
      <c r="O2553" s="3">
        <f t="shared" si="953"/>
        <v>34.374754227290602</v>
      </c>
      <c r="P2553" s="13">
        <f t="shared" si="943"/>
        <v>178010</v>
      </c>
      <c r="Q2553" s="13">
        <f t="shared" si="954"/>
        <v>0</v>
      </c>
      <c r="R2553" s="13">
        <f>tarifest3(A2553-$K$3,$A$3,Param!$B$10,Param!$C$10,Param!$D$10,Param!$E$10,Param!$B$11,Param!$C$11,Param!$D$11,Param!$E$11)</f>
        <v>93175</v>
      </c>
      <c r="S2553" s="3">
        <f t="shared" si="955"/>
        <v>36.639795517105782</v>
      </c>
      <c r="T2553" s="3">
        <f>IF(A2553&lt;$K$3,$K$2,tarifest3grenz(A2553-$K$3,$A$3,Param!$B$10,Param!$C$10,Param!$D$10,Param!$E$10,Param!$B$11,Param!$C$11,Param!$D$11,Param!$E$11))*100</f>
        <v>42</v>
      </c>
      <c r="U2553" s="3">
        <f>MAX(K2553-tarifest3($K$3,$A$3,Param!$B$10,Param!$C$10,Param!$D$10,Param!$E$10,Param!$B$11,Param!$C$11,Param!$D$11,Param!$E$11),0)</f>
        <v>96585</v>
      </c>
      <c r="V2553" s="3">
        <f t="shared" si="956"/>
        <v>37.980731419583172</v>
      </c>
      <c r="W2553" s="3">
        <f t="shared" si="957"/>
        <v>42</v>
      </c>
      <c r="X2553" s="3">
        <f>soli3grenz(K2553,$A$3,Param!$J$9,Param!$J$10,Param!$J$11)*100</f>
        <v>5.5</v>
      </c>
      <c r="Y2553" s="13">
        <f t="shared" si="944"/>
        <v>96585</v>
      </c>
      <c r="Z2553" s="3">
        <f t="shared" si="958"/>
        <v>37.980731419583172</v>
      </c>
      <c r="AA2553" s="13">
        <f t="shared" si="945"/>
        <v>42</v>
      </c>
      <c r="AB2553" s="13">
        <f t="shared" si="946"/>
        <v>-6244.7899999999936</v>
      </c>
      <c r="AC2553" s="13">
        <f t="shared" si="947"/>
        <v>-2.4556783326779339</v>
      </c>
      <c r="AD2553" s="13">
        <f t="shared" si="948"/>
        <v>-2.3099999999999952</v>
      </c>
      <c r="AE2553" s="3">
        <f t="shared" si="949"/>
        <v>0</v>
      </c>
      <c r="AF2553" s="13">
        <f t="shared" si="961"/>
        <v>6244.7899999999936</v>
      </c>
      <c r="AG2553" s="13">
        <f t="shared" si="959"/>
        <v>2.4556783326779339</v>
      </c>
      <c r="AH2553" s="13">
        <f t="shared" si="962"/>
        <v>2.4556783326779339</v>
      </c>
    </row>
    <row r="2554" spans="1:34" x14ac:dyDescent="0.2">
      <c r="A2554" s="8">
        <f t="shared" si="960"/>
        <v>254400</v>
      </c>
      <c r="B2554" s="9">
        <f t="shared" si="963"/>
        <v>254.4</v>
      </c>
      <c r="C2554" s="13">
        <f>tarifest3(A2554,$A$3,Param!$B$5,Param!$C$5,Param!$D$5,Param!$E$5,Param!$B$6,Param!$C$6,Param!$D$6,Param!$E$6)</f>
        <v>97511</v>
      </c>
      <c r="D2554" s="3">
        <f t="shared" si="950"/>
        <v>38.329795597484278</v>
      </c>
      <c r="E2554" s="3">
        <f>tarifest3grenz(A2554,$A$3,Param!$B$5,Param!$C$5,Param!$D$5,Param!$E$5,Param!$B$6,Param!$C$6,Param!$D$6,Param!$E$6)*100</f>
        <v>42</v>
      </c>
      <c r="F2554" s="13">
        <f>soli3(C2554,$A$3,Param!$J$4,Param!$J$5,Param!$J$6)</f>
        <v>5363.1</v>
      </c>
      <c r="G2554" s="3">
        <f>soli3grenz(C2554,$A$3,Param!$J$4,Param!$J$5,Param!$J$6)*100</f>
        <v>5.5</v>
      </c>
      <c r="H2554" s="13">
        <f t="shared" si="941"/>
        <v>102874.1</v>
      </c>
      <c r="I2554" s="3">
        <f t="shared" si="940"/>
        <v>40.43793238993711</v>
      </c>
      <c r="J2554" s="13">
        <f t="shared" si="942"/>
        <v>44.309999999999995</v>
      </c>
      <c r="K2554" s="13">
        <f>tarifest3(A2554,$A$3,Param!$B$10,Param!$C$10,Param!$D$10,Param!$E$10,Param!$B$11,Param!$C$11,Param!$D$11,Param!$E$11)</f>
        <v>101857</v>
      </c>
      <c r="L2554" s="3">
        <f t="shared" si="951"/>
        <v>40.038128930817614</v>
      </c>
      <c r="M2554" s="3">
        <f>tarifest3grenz(A2554,$A$3,Param!$B$10,Param!$C$10,Param!$D$10,Param!$E$10,Param!$B$11,Param!$C$11,Param!$D$11,Param!$E$11)*100</f>
        <v>42</v>
      </c>
      <c r="N2554" s="3">
        <f t="shared" si="952"/>
        <v>87457</v>
      </c>
      <c r="O2554" s="3">
        <f t="shared" si="953"/>
        <v>34.377751572327043</v>
      </c>
      <c r="P2554" s="13">
        <f t="shared" si="943"/>
        <v>178080</v>
      </c>
      <c r="Q2554" s="13">
        <f t="shared" si="954"/>
        <v>0</v>
      </c>
      <c r="R2554" s="13">
        <f>tarifest3(A2554-$K$3,$A$3,Param!$B$10,Param!$C$10,Param!$D$10,Param!$E$10,Param!$B$11,Param!$C$11,Param!$D$11,Param!$E$11)</f>
        <v>93217</v>
      </c>
      <c r="S2554" s="3">
        <f t="shared" si="955"/>
        <v>36.641902515723267</v>
      </c>
      <c r="T2554" s="3">
        <f>IF(A2554&lt;$K$3,$K$2,tarifest3grenz(A2554-$K$3,$A$3,Param!$B$10,Param!$C$10,Param!$D$10,Param!$E$10,Param!$B$11,Param!$C$11,Param!$D$11,Param!$E$11))*100</f>
        <v>42</v>
      </c>
      <c r="U2554" s="3">
        <f>MAX(K2554-tarifest3($K$3,$A$3,Param!$B$10,Param!$C$10,Param!$D$10,Param!$E$10,Param!$B$11,Param!$C$11,Param!$D$11,Param!$E$11),0)</f>
        <v>96627</v>
      </c>
      <c r="V2554" s="3">
        <f t="shared" si="956"/>
        <v>37.982311320754718</v>
      </c>
      <c r="W2554" s="3">
        <f t="shared" si="957"/>
        <v>42</v>
      </c>
      <c r="X2554" s="3">
        <f>soli3grenz(K2554,$A$3,Param!$J$9,Param!$J$10,Param!$J$11)*100</f>
        <v>5.5</v>
      </c>
      <c r="Y2554" s="13">
        <f t="shared" si="944"/>
        <v>96627</v>
      </c>
      <c r="Z2554" s="3">
        <f t="shared" si="958"/>
        <v>37.982311320754718</v>
      </c>
      <c r="AA2554" s="13">
        <f t="shared" si="945"/>
        <v>42</v>
      </c>
      <c r="AB2554" s="13">
        <f t="shared" si="946"/>
        <v>-6247.1000000000058</v>
      </c>
      <c r="AC2554" s="13">
        <f t="shared" si="947"/>
        <v>-2.4556210691823921</v>
      </c>
      <c r="AD2554" s="13">
        <f t="shared" si="948"/>
        <v>-2.3099999999999952</v>
      </c>
      <c r="AE2554" s="3">
        <f t="shared" si="949"/>
        <v>0</v>
      </c>
      <c r="AF2554" s="13">
        <f t="shared" si="961"/>
        <v>6247.1000000000058</v>
      </c>
      <c r="AG2554" s="13">
        <f t="shared" si="959"/>
        <v>2.4556210691823921</v>
      </c>
      <c r="AH2554" s="13">
        <f t="shared" si="962"/>
        <v>2.4556210691823921</v>
      </c>
    </row>
    <row r="2555" spans="1:34" x14ac:dyDescent="0.2">
      <c r="A2555" s="8">
        <f t="shared" si="960"/>
        <v>254500</v>
      </c>
      <c r="B2555" s="9">
        <f t="shared" si="963"/>
        <v>254.5</v>
      </c>
      <c r="C2555" s="13">
        <f>tarifest3(A2555,$A$3,Param!$B$5,Param!$C$5,Param!$D$5,Param!$E$5,Param!$B$6,Param!$C$6,Param!$D$6,Param!$E$6)</f>
        <v>97553</v>
      </c>
      <c r="D2555" s="3">
        <f t="shared" si="950"/>
        <v>38.331237721021608</v>
      </c>
      <c r="E2555" s="3">
        <f>tarifest3grenz(A2555,$A$3,Param!$B$5,Param!$C$5,Param!$D$5,Param!$E$5,Param!$B$6,Param!$C$6,Param!$D$6,Param!$E$6)*100</f>
        <v>42</v>
      </c>
      <c r="F2555" s="13">
        <f>soli3(C2555,$A$3,Param!$J$4,Param!$J$5,Param!$J$6)</f>
        <v>5365.41</v>
      </c>
      <c r="G2555" s="3">
        <f>soli3grenz(C2555,$A$3,Param!$J$4,Param!$J$5,Param!$J$6)*100</f>
        <v>5.5</v>
      </c>
      <c r="H2555" s="13">
        <f t="shared" si="941"/>
        <v>102918.41</v>
      </c>
      <c r="I2555" s="3">
        <f t="shared" si="940"/>
        <v>40.439453831041263</v>
      </c>
      <c r="J2555" s="13">
        <f t="shared" si="942"/>
        <v>44.309999999999995</v>
      </c>
      <c r="K2555" s="13">
        <f>tarifest3(A2555,$A$3,Param!$B$10,Param!$C$10,Param!$D$10,Param!$E$10,Param!$B$11,Param!$C$11,Param!$D$11,Param!$E$11)</f>
        <v>101899</v>
      </c>
      <c r="L2555" s="3">
        <f t="shared" si="951"/>
        <v>40.038899803536346</v>
      </c>
      <c r="M2555" s="3">
        <f>tarifest3grenz(A2555,$A$3,Param!$B$10,Param!$C$10,Param!$D$10,Param!$E$10,Param!$B$11,Param!$C$11,Param!$D$11,Param!$E$11)*100</f>
        <v>42</v>
      </c>
      <c r="N2555" s="3">
        <f t="shared" si="952"/>
        <v>87499</v>
      </c>
      <c r="O2555" s="3">
        <f t="shared" si="953"/>
        <v>34.380746561886049</v>
      </c>
      <c r="P2555" s="13">
        <f t="shared" si="943"/>
        <v>178150</v>
      </c>
      <c r="Q2555" s="13">
        <f t="shared" si="954"/>
        <v>0</v>
      </c>
      <c r="R2555" s="13">
        <f>tarifest3(A2555-$K$3,$A$3,Param!$B$10,Param!$C$10,Param!$D$10,Param!$E$10,Param!$B$11,Param!$C$11,Param!$D$11,Param!$E$11)</f>
        <v>93259</v>
      </c>
      <c r="S2555" s="3">
        <f t="shared" si="955"/>
        <v>36.644007858546168</v>
      </c>
      <c r="T2555" s="3">
        <f>IF(A2555&lt;$K$3,$K$2,tarifest3grenz(A2555-$K$3,$A$3,Param!$B$10,Param!$C$10,Param!$D$10,Param!$E$10,Param!$B$11,Param!$C$11,Param!$D$11,Param!$E$11))*100</f>
        <v>42</v>
      </c>
      <c r="U2555" s="3">
        <f>MAX(K2555-tarifest3($K$3,$A$3,Param!$B$10,Param!$C$10,Param!$D$10,Param!$E$10,Param!$B$11,Param!$C$11,Param!$D$11,Param!$E$11),0)</f>
        <v>96669</v>
      </c>
      <c r="V2555" s="3">
        <f t="shared" si="956"/>
        <v>37.983889980353638</v>
      </c>
      <c r="W2555" s="3">
        <f t="shared" si="957"/>
        <v>42</v>
      </c>
      <c r="X2555" s="3">
        <f>soli3grenz(K2555,$A$3,Param!$J$9,Param!$J$10,Param!$J$11)*100</f>
        <v>5.5</v>
      </c>
      <c r="Y2555" s="13">
        <f t="shared" si="944"/>
        <v>96669</v>
      </c>
      <c r="Z2555" s="3">
        <f t="shared" si="958"/>
        <v>37.983889980353638</v>
      </c>
      <c r="AA2555" s="13">
        <f t="shared" si="945"/>
        <v>42</v>
      </c>
      <c r="AB2555" s="13">
        <f t="shared" si="946"/>
        <v>-6249.4100000000035</v>
      </c>
      <c r="AC2555" s="13">
        <f t="shared" si="947"/>
        <v>-2.4555638506876249</v>
      </c>
      <c r="AD2555" s="13">
        <f t="shared" si="948"/>
        <v>-2.3099999999999952</v>
      </c>
      <c r="AE2555" s="3">
        <f t="shared" si="949"/>
        <v>0</v>
      </c>
      <c r="AF2555" s="13">
        <f t="shared" si="961"/>
        <v>6249.4100000000035</v>
      </c>
      <c r="AG2555" s="13">
        <f t="shared" si="959"/>
        <v>2.4555638506876249</v>
      </c>
      <c r="AH2555" s="13">
        <f t="shared" si="962"/>
        <v>2.4555638506876249</v>
      </c>
    </row>
    <row r="2556" spans="1:34" x14ac:dyDescent="0.2">
      <c r="A2556" s="8">
        <f t="shared" si="960"/>
        <v>254600</v>
      </c>
      <c r="B2556" s="9">
        <f t="shared" si="963"/>
        <v>254.6</v>
      </c>
      <c r="C2556" s="13">
        <f>tarifest3(A2556,$A$3,Param!$B$5,Param!$C$5,Param!$D$5,Param!$E$5,Param!$B$6,Param!$C$6,Param!$D$6,Param!$E$6)</f>
        <v>97595</v>
      </c>
      <c r="D2556" s="3">
        <f t="shared" si="950"/>
        <v>38.332678711704638</v>
      </c>
      <c r="E2556" s="3">
        <f>tarifest3grenz(A2556,$A$3,Param!$B$5,Param!$C$5,Param!$D$5,Param!$E$5,Param!$B$6,Param!$C$6,Param!$D$6,Param!$E$6)*100</f>
        <v>42</v>
      </c>
      <c r="F2556" s="13">
        <f>soli3(C2556,$A$3,Param!$J$4,Param!$J$5,Param!$J$6)</f>
        <v>5367.72</v>
      </c>
      <c r="G2556" s="3">
        <f>soli3grenz(C2556,$A$3,Param!$J$4,Param!$J$5,Param!$J$6)*100</f>
        <v>5.5</v>
      </c>
      <c r="H2556" s="13">
        <f t="shared" si="941"/>
        <v>102962.72</v>
      </c>
      <c r="I2556" s="3">
        <f t="shared" si="940"/>
        <v>40.440974076983508</v>
      </c>
      <c r="J2556" s="13">
        <f t="shared" si="942"/>
        <v>44.309999999999995</v>
      </c>
      <c r="K2556" s="13">
        <f>tarifest3(A2556,$A$3,Param!$B$10,Param!$C$10,Param!$D$10,Param!$E$10,Param!$B$11,Param!$C$11,Param!$D$11,Param!$E$11)</f>
        <v>101941</v>
      </c>
      <c r="L2556" s="3">
        <f t="shared" si="951"/>
        <v>40.039670070699138</v>
      </c>
      <c r="M2556" s="3">
        <f>tarifest3grenz(A2556,$A$3,Param!$B$10,Param!$C$10,Param!$D$10,Param!$E$10,Param!$B$11,Param!$C$11,Param!$D$11,Param!$E$11)*100</f>
        <v>42</v>
      </c>
      <c r="N2556" s="3">
        <f t="shared" si="952"/>
        <v>87541</v>
      </c>
      <c r="O2556" s="3">
        <f t="shared" si="953"/>
        <v>34.383739198743122</v>
      </c>
      <c r="P2556" s="13">
        <f t="shared" si="943"/>
        <v>178220</v>
      </c>
      <c r="Q2556" s="13">
        <f t="shared" si="954"/>
        <v>0</v>
      </c>
      <c r="R2556" s="13">
        <f>tarifest3(A2556-$K$3,$A$3,Param!$B$10,Param!$C$10,Param!$D$10,Param!$E$10,Param!$B$11,Param!$C$11,Param!$D$11,Param!$E$11)</f>
        <v>93301</v>
      </c>
      <c r="S2556" s="3">
        <f t="shared" si="955"/>
        <v>36.646111547525528</v>
      </c>
      <c r="T2556" s="3">
        <f>IF(A2556&lt;$K$3,$K$2,tarifest3grenz(A2556-$K$3,$A$3,Param!$B$10,Param!$C$10,Param!$D$10,Param!$E$10,Param!$B$11,Param!$C$11,Param!$D$11,Param!$E$11))*100</f>
        <v>42</v>
      </c>
      <c r="U2556" s="3">
        <f>MAX(K2556-tarifest3($K$3,$A$3,Param!$B$10,Param!$C$10,Param!$D$10,Param!$E$10,Param!$B$11,Param!$C$11,Param!$D$11,Param!$E$11),0)</f>
        <v>96711</v>
      </c>
      <c r="V2556" s="3">
        <f t="shared" si="956"/>
        <v>37.985467399842889</v>
      </c>
      <c r="W2556" s="3">
        <f t="shared" si="957"/>
        <v>42</v>
      </c>
      <c r="X2556" s="3">
        <f>soli3grenz(K2556,$A$3,Param!$J$9,Param!$J$10,Param!$J$11)*100</f>
        <v>5.5</v>
      </c>
      <c r="Y2556" s="13">
        <f t="shared" si="944"/>
        <v>96711</v>
      </c>
      <c r="Z2556" s="3">
        <f t="shared" si="958"/>
        <v>37.985467399842889</v>
      </c>
      <c r="AA2556" s="13">
        <f t="shared" si="945"/>
        <v>42</v>
      </c>
      <c r="AB2556" s="13">
        <f t="shared" si="946"/>
        <v>-6251.7200000000012</v>
      </c>
      <c r="AC2556" s="13">
        <f t="shared" si="947"/>
        <v>-2.4555066771406189</v>
      </c>
      <c r="AD2556" s="13">
        <f t="shared" si="948"/>
        <v>-2.3099999999999952</v>
      </c>
      <c r="AE2556" s="3">
        <f t="shared" si="949"/>
        <v>0</v>
      </c>
      <c r="AF2556" s="13">
        <f t="shared" si="961"/>
        <v>6251.7200000000012</v>
      </c>
      <c r="AG2556" s="13">
        <f t="shared" si="959"/>
        <v>2.4555066771406189</v>
      </c>
      <c r="AH2556" s="13">
        <f t="shared" si="962"/>
        <v>2.4555066771406189</v>
      </c>
    </row>
    <row r="2557" spans="1:34" x14ac:dyDescent="0.2">
      <c r="A2557" s="8">
        <f t="shared" si="960"/>
        <v>254700</v>
      </c>
      <c r="B2557" s="9">
        <f t="shared" si="963"/>
        <v>254.7</v>
      </c>
      <c r="C2557" s="13">
        <f>tarifest3(A2557,$A$3,Param!$B$5,Param!$C$5,Param!$D$5,Param!$E$5,Param!$B$6,Param!$C$6,Param!$D$6,Param!$E$6)</f>
        <v>97637</v>
      </c>
      <c r="D2557" s="3">
        <f t="shared" si="950"/>
        <v>38.334118570867687</v>
      </c>
      <c r="E2557" s="3">
        <f>tarifest3grenz(A2557,$A$3,Param!$B$5,Param!$C$5,Param!$D$5,Param!$E$5,Param!$B$6,Param!$C$6,Param!$D$6,Param!$E$6)*100</f>
        <v>42</v>
      </c>
      <c r="F2557" s="13">
        <f>soli3(C2557,$A$3,Param!$J$4,Param!$J$5,Param!$J$6)</f>
        <v>5370.03</v>
      </c>
      <c r="G2557" s="3">
        <f>soli3grenz(C2557,$A$3,Param!$J$4,Param!$J$5,Param!$J$6)*100</f>
        <v>5.5</v>
      </c>
      <c r="H2557" s="13">
        <f t="shared" si="941"/>
        <v>103007.03</v>
      </c>
      <c r="I2557" s="3">
        <f t="shared" ref="I2557:I2620" si="964">IF($A2557=0,0,H2557/$A2557*100)</f>
        <v>40.442493129171574</v>
      </c>
      <c r="J2557" s="13">
        <f t="shared" si="942"/>
        <v>44.309999999999995</v>
      </c>
      <c r="K2557" s="13">
        <f>tarifest3(A2557,$A$3,Param!$B$10,Param!$C$10,Param!$D$10,Param!$E$10,Param!$B$11,Param!$C$11,Param!$D$11,Param!$E$11)</f>
        <v>101983</v>
      </c>
      <c r="L2557" s="3">
        <f t="shared" si="951"/>
        <v>40.040439733019241</v>
      </c>
      <c r="M2557" s="3">
        <f>tarifest3grenz(A2557,$A$3,Param!$B$10,Param!$C$10,Param!$D$10,Param!$E$10,Param!$B$11,Param!$C$11,Param!$D$11,Param!$E$11)*100</f>
        <v>42</v>
      </c>
      <c r="N2557" s="3">
        <f t="shared" si="952"/>
        <v>87583</v>
      </c>
      <c r="O2557" s="3">
        <f t="shared" si="953"/>
        <v>34.386729485669413</v>
      </c>
      <c r="P2557" s="13">
        <f t="shared" si="943"/>
        <v>178290</v>
      </c>
      <c r="Q2557" s="13">
        <f t="shared" si="954"/>
        <v>0</v>
      </c>
      <c r="R2557" s="13">
        <f>tarifest3(A2557-$K$3,$A$3,Param!$B$10,Param!$C$10,Param!$D$10,Param!$E$10,Param!$B$11,Param!$C$11,Param!$D$11,Param!$E$11)</f>
        <v>93343</v>
      </c>
      <c r="S2557" s="3">
        <f t="shared" si="955"/>
        <v>36.648213584609344</v>
      </c>
      <c r="T2557" s="3">
        <f>IF(A2557&lt;$K$3,$K$2,tarifest3grenz(A2557-$K$3,$A$3,Param!$B$10,Param!$C$10,Param!$D$10,Param!$E$10,Param!$B$11,Param!$C$11,Param!$D$11,Param!$E$11))*100</f>
        <v>42</v>
      </c>
      <c r="U2557" s="3">
        <f>MAX(K2557-tarifest3($K$3,$A$3,Param!$B$10,Param!$C$10,Param!$D$10,Param!$E$10,Param!$B$11,Param!$C$11,Param!$D$11,Param!$E$11),0)</f>
        <v>96753</v>
      </c>
      <c r="V2557" s="3">
        <f t="shared" si="956"/>
        <v>37.987043580683157</v>
      </c>
      <c r="W2557" s="3">
        <f t="shared" si="957"/>
        <v>42</v>
      </c>
      <c r="X2557" s="3">
        <f>soli3grenz(K2557,$A$3,Param!$J$9,Param!$J$10,Param!$J$11)*100</f>
        <v>5.5</v>
      </c>
      <c r="Y2557" s="13">
        <f t="shared" si="944"/>
        <v>96753</v>
      </c>
      <c r="Z2557" s="3">
        <f t="shared" si="958"/>
        <v>37.987043580683157</v>
      </c>
      <c r="AA2557" s="13">
        <f t="shared" si="945"/>
        <v>42</v>
      </c>
      <c r="AB2557" s="13">
        <f t="shared" si="946"/>
        <v>-6254.0299999999988</v>
      </c>
      <c r="AC2557" s="13">
        <f t="shared" si="947"/>
        <v>-2.4554495484884171</v>
      </c>
      <c r="AD2557" s="13">
        <f t="shared" si="948"/>
        <v>-2.3099999999999952</v>
      </c>
      <c r="AE2557" s="3">
        <f t="shared" si="949"/>
        <v>0</v>
      </c>
      <c r="AF2557" s="13">
        <f t="shared" si="961"/>
        <v>6254.0299999999988</v>
      </c>
      <c r="AG2557" s="13">
        <f t="shared" si="959"/>
        <v>2.4554495484884171</v>
      </c>
      <c r="AH2557" s="13">
        <f t="shared" si="962"/>
        <v>2.4554495484884171</v>
      </c>
    </row>
    <row r="2558" spans="1:34" x14ac:dyDescent="0.2">
      <c r="A2558" s="8">
        <f t="shared" si="960"/>
        <v>254800</v>
      </c>
      <c r="B2558" s="9">
        <f t="shared" si="963"/>
        <v>254.8</v>
      </c>
      <c r="C2558" s="13">
        <f>tarifest3(A2558,$A$3,Param!$B$5,Param!$C$5,Param!$D$5,Param!$E$5,Param!$B$6,Param!$C$6,Param!$D$6,Param!$E$6)</f>
        <v>97679</v>
      </c>
      <c r="D2558" s="3">
        <f t="shared" si="950"/>
        <v>38.335557299843018</v>
      </c>
      <c r="E2558" s="3">
        <f>tarifest3grenz(A2558,$A$3,Param!$B$5,Param!$C$5,Param!$D$5,Param!$E$5,Param!$B$6,Param!$C$6,Param!$D$6,Param!$E$6)*100</f>
        <v>42</v>
      </c>
      <c r="F2558" s="13">
        <f>soli3(C2558,$A$3,Param!$J$4,Param!$J$5,Param!$J$6)</f>
        <v>5372.34</v>
      </c>
      <c r="G2558" s="3">
        <f>soli3grenz(C2558,$A$3,Param!$J$4,Param!$J$5,Param!$J$6)*100</f>
        <v>5.5</v>
      </c>
      <c r="H2558" s="13">
        <f t="shared" si="941"/>
        <v>103051.34</v>
      </c>
      <c r="I2558" s="3">
        <f t="shared" si="964"/>
        <v>40.444010989010984</v>
      </c>
      <c r="J2558" s="13">
        <f t="shared" si="942"/>
        <v>44.309999999999995</v>
      </c>
      <c r="K2558" s="13">
        <f>tarifest3(A2558,$A$3,Param!$B$10,Param!$C$10,Param!$D$10,Param!$E$10,Param!$B$11,Param!$C$11,Param!$D$11,Param!$E$11)</f>
        <v>102025</v>
      </c>
      <c r="L2558" s="3">
        <f t="shared" si="951"/>
        <v>40.041208791208796</v>
      </c>
      <c r="M2558" s="3">
        <f>tarifest3grenz(A2558,$A$3,Param!$B$10,Param!$C$10,Param!$D$10,Param!$E$10,Param!$B$11,Param!$C$11,Param!$D$11,Param!$E$11)*100</f>
        <v>42</v>
      </c>
      <c r="N2558" s="3">
        <f t="shared" si="952"/>
        <v>87625</v>
      </c>
      <c r="O2558" s="3">
        <f t="shared" si="953"/>
        <v>34.389717425431712</v>
      </c>
      <c r="P2558" s="13">
        <f t="shared" si="943"/>
        <v>178360</v>
      </c>
      <c r="Q2558" s="13">
        <f t="shared" si="954"/>
        <v>0</v>
      </c>
      <c r="R2558" s="13">
        <f>tarifest3(A2558-$K$3,$A$3,Param!$B$10,Param!$C$10,Param!$D$10,Param!$E$10,Param!$B$11,Param!$C$11,Param!$D$11,Param!$E$11)</f>
        <v>93385</v>
      </c>
      <c r="S2558" s="3">
        <f t="shared" si="955"/>
        <v>36.650313971742541</v>
      </c>
      <c r="T2558" s="3">
        <f>IF(A2558&lt;$K$3,$K$2,tarifest3grenz(A2558-$K$3,$A$3,Param!$B$10,Param!$C$10,Param!$D$10,Param!$E$10,Param!$B$11,Param!$C$11,Param!$D$11,Param!$E$11))*100</f>
        <v>42</v>
      </c>
      <c r="U2558" s="3">
        <f>MAX(K2558-tarifest3($K$3,$A$3,Param!$B$10,Param!$C$10,Param!$D$10,Param!$E$10,Param!$B$11,Param!$C$11,Param!$D$11,Param!$E$11),0)</f>
        <v>96795</v>
      </c>
      <c r="V2558" s="3">
        <f t="shared" si="956"/>
        <v>37.988618524332814</v>
      </c>
      <c r="W2558" s="3">
        <f t="shared" si="957"/>
        <v>42</v>
      </c>
      <c r="X2558" s="3">
        <f>soli3grenz(K2558,$A$3,Param!$J$9,Param!$J$10,Param!$J$11)*100</f>
        <v>5.5</v>
      </c>
      <c r="Y2558" s="13">
        <f t="shared" si="944"/>
        <v>96795</v>
      </c>
      <c r="Z2558" s="3">
        <f t="shared" si="958"/>
        <v>37.988618524332814</v>
      </c>
      <c r="AA2558" s="13">
        <f t="shared" si="945"/>
        <v>42</v>
      </c>
      <c r="AB2558" s="13">
        <f t="shared" si="946"/>
        <v>-6256.3399999999965</v>
      </c>
      <c r="AC2558" s="13">
        <f t="shared" si="947"/>
        <v>-2.4553924646781695</v>
      </c>
      <c r="AD2558" s="13">
        <f t="shared" si="948"/>
        <v>-2.3099999999999952</v>
      </c>
      <c r="AE2558" s="3">
        <f t="shared" si="949"/>
        <v>0</v>
      </c>
      <c r="AF2558" s="13">
        <f t="shared" si="961"/>
        <v>6256.3399999999965</v>
      </c>
      <c r="AG2558" s="13">
        <f t="shared" si="959"/>
        <v>2.4553924646781695</v>
      </c>
      <c r="AH2558" s="13">
        <f t="shared" si="962"/>
        <v>2.4553924646781695</v>
      </c>
    </row>
    <row r="2559" spans="1:34" x14ac:dyDescent="0.2">
      <c r="A2559" s="8">
        <f t="shared" si="960"/>
        <v>254900</v>
      </c>
      <c r="B2559" s="9">
        <f t="shared" si="963"/>
        <v>254.9</v>
      </c>
      <c r="C2559" s="13">
        <f>tarifest3(A2559,$A$3,Param!$B$5,Param!$C$5,Param!$D$5,Param!$E$5,Param!$B$6,Param!$C$6,Param!$D$6,Param!$E$6)</f>
        <v>97721</v>
      </c>
      <c r="D2559" s="3">
        <f t="shared" si="950"/>
        <v>38.336994899960771</v>
      </c>
      <c r="E2559" s="3">
        <f>tarifest3grenz(A2559,$A$3,Param!$B$5,Param!$C$5,Param!$D$5,Param!$E$5,Param!$B$6,Param!$C$6,Param!$D$6,Param!$E$6)*100</f>
        <v>42</v>
      </c>
      <c r="F2559" s="13">
        <f>soli3(C2559,$A$3,Param!$J$4,Param!$J$5,Param!$J$6)</f>
        <v>5374.65</v>
      </c>
      <c r="G2559" s="3">
        <f>soli3grenz(C2559,$A$3,Param!$J$4,Param!$J$5,Param!$J$6)*100</f>
        <v>5.5</v>
      </c>
      <c r="H2559" s="13">
        <f t="shared" si="941"/>
        <v>103095.65</v>
      </c>
      <c r="I2559" s="3">
        <f t="shared" si="964"/>
        <v>40.445527657905053</v>
      </c>
      <c r="J2559" s="13">
        <f t="shared" si="942"/>
        <v>44.309999999999995</v>
      </c>
      <c r="K2559" s="13">
        <f>tarifest3(A2559,$A$3,Param!$B$10,Param!$C$10,Param!$D$10,Param!$E$10,Param!$B$11,Param!$C$11,Param!$D$11,Param!$E$11)</f>
        <v>102067</v>
      </c>
      <c r="L2559" s="3">
        <f t="shared" si="951"/>
        <v>40.041977245978813</v>
      </c>
      <c r="M2559" s="3">
        <f>tarifest3grenz(A2559,$A$3,Param!$B$10,Param!$C$10,Param!$D$10,Param!$E$10,Param!$B$11,Param!$C$11,Param!$D$11,Param!$E$11)*100</f>
        <v>42</v>
      </c>
      <c r="N2559" s="3">
        <f t="shared" si="952"/>
        <v>87667</v>
      </c>
      <c r="O2559" s="3">
        <f t="shared" si="953"/>
        <v>34.392703020792467</v>
      </c>
      <c r="P2559" s="13">
        <f t="shared" si="943"/>
        <v>178430</v>
      </c>
      <c r="Q2559" s="13">
        <f t="shared" si="954"/>
        <v>0</v>
      </c>
      <c r="R2559" s="13">
        <f>tarifest3(A2559-$K$3,$A$3,Param!$B$10,Param!$C$10,Param!$D$10,Param!$E$10,Param!$B$11,Param!$C$11,Param!$D$11,Param!$E$11)</f>
        <v>93427</v>
      </c>
      <c r="S2559" s="3">
        <f t="shared" si="955"/>
        <v>36.652412710867004</v>
      </c>
      <c r="T2559" s="3">
        <f>IF(A2559&lt;$K$3,$K$2,tarifest3grenz(A2559-$K$3,$A$3,Param!$B$10,Param!$C$10,Param!$D$10,Param!$E$10,Param!$B$11,Param!$C$11,Param!$D$11,Param!$E$11))*100</f>
        <v>42</v>
      </c>
      <c r="U2559" s="3">
        <f>MAX(K2559-tarifest3($K$3,$A$3,Param!$B$10,Param!$C$10,Param!$D$10,Param!$E$10,Param!$B$11,Param!$C$11,Param!$D$11,Param!$E$11),0)</f>
        <v>96837</v>
      </c>
      <c r="V2559" s="3">
        <f t="shared" si="956"/>
        <v>37.990192232247935</v>
      </c>
      <c r="W2559" s="3">
        <f t="shared" si="957"/>
        <v>42</v>
      </c>
      <c r="X2559" s="3">
        <f>soli3grenz(K2559,$A$3,Param!$J$9,Param!$J$10,Param!$J$11)*100</f>
        <v>5.5</v>
      </c>
      <c r="Y2559" s="13">
        <f t="shared" si="944"/>
        <v>96837</v>
      </c>
      <c r="Z2559" s="3">
        <f t="shared" si="958"/>
        <v>37.990192232247935</v>
      </c>
      <c r="AA2559" s="13">
        <f t="shared" si="945"/>
        <v>42</v>
      </c>
      <c r="AB2559" s="13">
        <f t="shared" si="946"/>
        <v>-6258.6499999999942</v>
      </c>
      <c r="AC2559" s="13">
        <f t="shared" si="947"/>
        <v>-2.4553354256571183</v>
      </c>
      <c r="AD2559" s="13">
        <f t="shared" si="948"/>
        <v>-2.3099999999999952</v>
      </c>
      <c r="AE2559" s="3">
        <f t="shared" si="949"/>
        <v>0</v>
      </c>
      <c r="AF2559" s="13">
        <f t="shared" si="961"/>
        <v>6258.6499999999942</v>
      </c>
      <c r="AG2559" s="13">
        <f t="shared" si="959"/>
        <v>2.4553354256571183</v>
      </c>
      <c r="AH2559" s="13">
        <f t="shared" si="962"/>
        <v>2.4553354256571183</v>
      </c>
    </row>
    <row r="2560" spans="1:34" x14ac:dyDescent="0.2">
      <c r="A2560" s="8">
        <f t="shared" si="960"/>
        <v>255000</v>
      </c>
      <c r="B2560" s="9">
        <f t="shared" si="963"/>
        <v>255</v>
      </c>
      <c r="C2560" s="13">
        <f>tarifest3(A2560,$A$3,Param!$B$5,Param!$C$5,Param!$D$5,Param!$E$5,Param!$B$6,Param!$C$6,Param!$D$6,Param!$E$6)</f>
        <v>97763</v>
      </c>
      <c r="D2560" s="3">
        <f t="shared" si="950"/>
        <v>38.338431372549017</v>
      </c>
      <c r="E2560" s="3">
        <f>tarifest3grenz(A2560,$A$3,Param!$B$5,Param!$C$5,Param!$D$5,Param!$E$5,Param!$B$6,Param!$C$6,Param!$D$6,Param!$E$6)*100</f>
        <v>42</v>
      </c>
      <c r="F2560" s="13">
        <f>soli3(C2560,$A$3,Param!$J$4,Param!$J$5,Param!$J$6)</f>
        <v>5376.96</v>
      </c>
      <c r="G2560" s="3">
        <f>soli3grenz(C2560,$A$3,Param!$J$4,Param!$J$5,Param!$J$6)*100</f>
        <v>5.5</v>
      </c>
      <c r="H2560" s="13">
        <f t="shared" si="941"/>
        <v>103139.96</v>
      </c>
      <c r="I2560" s="3">
        <f t="shared" si="964"/>
        <v>40.447043137254909</v>
      </c>
      <c r="J2560" s="13">
        <f t="shared" si="942"/>
        <v>44.309999999999995</v>
      </c>
      <c r="K2560" s="13">
        <f>tarifest3(A2560,$A$3,Param!$B$10,Param!$C$10,Param!$D$10,Param!$E$10,Param!$B$11,Param!$C$11,Param!$D$11,Param!$E$11)</f>
        <v>102109</v>
      </c>
      <c r="L2560" s="3">
        <f t="shared" si="951"/>
        <v>40.042745098039219</v>
      </c>
      <c r="M2560" s="3">
        <f>tarifest3grenz(A2560,$A$3,Param!$B$10,Param!$C$10,Param!$D$10,Param!$E$10,Param!$B$11,Param!$C$11,Param!$D$11,Param!$E$11)*100</f>
        <v>42</v>
      </c>
      <c r="N2560" s="3">
        <f t="shared" si="952"/>
        <v>87709</v>
      </c>
      <c r="O2560" s="3">
        <f t="shared" si="953"/>
        <v>34.395686274509799</v>
      </c>
      <c r="P2560" s="13">
        <f t="shared" si="943"/>
        <v>178500</v>
      </c>
      <c r="Q2560" s="13">
        <f t="shared" si="954"/>
        <v>0</v>
      </c>
      <c r="R2560" s="13">
        <f>tarifest3(A2560-$K$3,$A$3,Param!$B$10,Param!$C$10,Param!$D$10,Param!$E$10,Param!$B$11,Param!$C$11,Param!$D$11,Param!$E$11)</f>
        <v>93469</v>
      </c>
      <c r="S2560" s="3">
        <f t="shared" si="955"/>
        <v>36.65450980392157</v>
      </c>
      <c r="T2560" s="3">
        <f>IF(A2560&lt;$K$3,$K$2,tarifest3grenz(A2560-$K$3,$A$3,Param!$B$10,Param!$C$10,Param!$D$10,Param!$E$10,Param!$B$11,Param!$C$11,Param!$D$11,Param!$E$11))*100</f>
        <v>42</v>
      </c>
      <c r="U2560" s="3">
        <f>MAX(K2560-tarifest3($K$3,$A$3,Param!$B$10,Param!$C$10,Param!$D$10,Param!$E$10,Param!$B$11,Param!$C$11,Param!$D$11,Param!$E$11),0)</f>
        <v>96879</v>
      </c>
      <c r="V2560" s="3">
        <f t="shared" si="956"/>
        <v>37.991764705882353</v>
      </c>
      <c r="W2560" s="3">
        <f t="shared" si="957"/>
        <v>42</v>
      </c>
      <c r="X2560" s="3">
        <f>soli3grenz(K2560,$A$3,Param!$J$9,Param!$J$10,Param!$J$11)*100</f>
        <v>5.5</v>
      </c>
      <c r="Y2560" s="13">
        <f t="shared" si="944"/>
        <v>96879</v>
      </c>
      <c r="Z2560" s="3">
        <f t="shared" si="958"/>
        <v>37.991764705882353</v>
      </c>
      <c r="AA2560" s="13">
        <f t="shared" si="945"/>
        <v>42</v>
      </c>
      <c r="AB2560" s="13">
        <f t="shared" si="946"/>
        <v>-6260.9600000000064</v>
      </c>
      <c r="AC2560" s="13">
        <f t="shared" si="947"/>
        <v>-2.4552784313725553</v>
      </c>
      <c r="AD2560" s="13">
        <f t="shared" si="948"/>
        <v>-2.3099999999999952</v>
      </c>
      <c r="AE2560" s="3">
        <f t="shared" si="949"/>
        <v>0</v>
      </c>
      <c r="AF2560" s="13">
        <f t="shared" si="961"/>
        <v>6260.9600000000064</v>
      </c>
      <c r="AG2560" s="13">
        <f t="shared" si="959"/>
        <v>2.4552784313725553</v>
      </c>
      <c r="AH2560" s="13">
        <f t="shared" si="962"/>
        <v>2.4552784313725553</v>
      </c>
    </row>
    <row r="2561" spans="1:34" x14ac:dyDescent="0.2">
      <c r="A2561" s="8">
        <f t="shared" si="960"/>
        <v>255100</v>
      </c>
      <c r="B2561" s="9">
        <f t="shared" si="963"/>
        <v>255.1</v>
      </c>
      <c r="C2561" s="13">
        <f>tarifest3(A2561,$A$3,Param!$B$5,Param!$C$5,Param!$D$5,Param!$E$5,Param!$B$6,Param!$C$6,Param!$D$6,Param!$E$6)</f>
        <v>97805</v>
      </c>
      <c r="D2561" s="3">
        <f t="shared" si="950"/>
        <v>38.339866718933749</v>
      </c>
      <c r="E2561" s="3">
        <f>tarifest3grenz(A2561,$A$3,Param!$B$5,Param!$C$5,Param!$D$5,Param!$E$5,Param!$B$6,Param!$C$6,Param!$D$6,Param!$E$6)*100</f>
        <v>42</v>
      </c>
      <c r="F2561" s="13">
        <f>soli3(C2561,$A$3,Param!$J$4,Param!$J$5,Param!$J$6)</f>
        <v>5379.27</v>
      </c>
      <c r="G2561" s="3">
        <f>soli3grenz(C2561,$A$3,Param!$J$4,Param!$J$5,Param!$J$6)*100</f>
        <v>5.5</v>
      </c>
      <c r="H2561" s="13">
        <f t="shared" si="941"/>
        <v>103184.27</v>
      </c>
      <c r="I2561" s="3">
        <f t="shared" si="964"/>
        <v>40.448557428459431</v>
      </c>
      <c r="J2561" s="13">
        <f t="shared" si="942"/>
        <v>44.309999999999995</v>
      </c>
      <c r="K2561" s="13">
        <f>tarifest3(A2561,$A$3,Param!$B$10,Param!$C$10,Param!$D$10,Param!$E$10,Param!$B$11,Param!$C$11,Param!$D$11,Param!$E$11)</f>
        <v>102151</v>
      </c>
      <c r="L2561" s="3">
        <f t="shared" si="951"/>
        <v>40.043512348098787</v>
      </c>
      <c r="M2561" s="3">
        <f>tarifest3grenz(A2561,$A$3,Param!$B$10,Param!$C$10,Param!$D$10,Param!$E$10,Param!$B$11,Param!$C$11,Param!$D$11,Param!$E$11)*100</f>
        <v>42</v>
      </c>
      <c r="N2561" s="3">
        <f t="shared" si="952"/>
        <v>87751</v>
      </c>
      <c r="O2561" s="3">
        <f t="shared" si="953"/>
        <v>34.398667189337516</v>
      </c>
      <c r="P2561" s="13">
        <f t="shared" si="943"/>
        <v>178570</v>
      </c>
      <c r="Q2561" s="13">
        <f t="shared" si="954"/>
        <v>0</v>
      </c>
      <c r="R2561" s="13">
        <f>tarifest3(A2561-$K$3,$A$3,Param!$B$10,Param!$C$10,Param!$D$10,Param!$E$10,Param!$B$11,Param!$C$11,Param!$D$11,Param!$E$11)</f>
        <v>93511</v>
      </c>
      <c r="S2561" s="3">
        <f t="shared" si="955"/>
        <v>36.65660525284202</v>
      </c>
      <c r="T2561" s="3">
        <f>IF(A2561&lt;$K$3,$K$2,tarifest3grenz(A2561-$K$3,$A$3,Param!$B$10,Param!$C$10,Param!$D$10,Param!$E$10,Param!$B$11,Param!$C$11,Param!$D$11,Param!$E$11))*100</f>
        <v>42</v>
      </c>
      <c r="U2561" s="3">
        <f>MAX(K2561-tarifest3($K$3,$A$3,Param!$B$10,Param!$C$10,Param!$D$10,Param!$E$10,Param!$B$11,Param!$C$11,Param!$D$11,Param!$E$11),0)</f>
        <v>96921</v>
      </c>
      <c r="V2561" s="3">
        <f t="shared" si="956"/>
        <v>37.993335946687573</v>
      </c>
      <c r="W2561" s="3">
        <f t="shared" si="957"/>
        <v>42</v>
      </c>
      <c r="X2561" s="3">
        <f>soli3grenz(K2561,$A$3,Param!$J$9,Param!$J$10,Param!$J$11)*100</f>
        <v>5.5</v>
      </c>
      <c r="Y2561" s="13">
        <f t="shared" si="944"/>
        <v>96921</v>
      </c>
      <c r="Z2561" s="3">
        <f t="shared" si="958"/>
        <v>37.993335946687573</v>
      </c>
      <c r="AA2561" s="13">
        <f t="shared" si="945"/>
        <v>42</v>
      </c>
      <c r="AB2561" s="13">
        <f t="shared" si="946"/>
        <v>-6263.2700000000041</v>
      </c>
      <c r="AC2561" s="13">
        <f t="shared" si="947"/>
        <v>-2.4552214817718578</v>
      </c>
      <c r="AD2561" s="13">
        <f t="shared" si="948"/>
        <v>-2.3099999999999952</v>
      </c>
      <c r="AE2561" s="3">
        <f t="shared" si="949"/>
        <v>0</v>
      </c>
      <c r="AF2561" s="13">
        <f t="shared" si="961"/>
        <v>6263.2700000000041</v>
      </c>
      <c r="AG2561" s="13">
        <f t="shared" si="959"/>
        <v>2.4552214817718578</v>
      </c>
      <c r="AH2561" s="13">
        <f t="shared" si="962"/>
        <v>2.4552214817718578</v>
      </c>
    </row>
    <row r="2562" spans="1:34" x14ac:dyDescent="0.2">
      <c r="A2562" s="8">
        <f t="shared" si="960"/>
        <v>255200</v>
      </c>
      <c r="B2562" s="9">
        <f t="shared" si="963"/>
        <v>255.2</v>
      </c>
      <c r="C2562" s="13">
        <f>tarifest3(A2562,$A$3,Param!$B$5,Param!$C$5,Param!$D$5,Param!$E$5,Param!$B$6,Param!$C$6,Param!$D$6,Param!$E$6)</f>
        <v>97847</v>
      </c>
      <c r="D2562" s="3">
        <f t="shared" si="950"/>
        <v>38.34130094043887</v>
      </c>
      <c r="E2562" s="3">
        <f>tarifest3grenz(A2562,$A$3,Param!$B$5,Param!$C$5,Param!$D$5,Param!$E$5,Param!$B$6,Param!$C$6,Param!$D$6,Param!$E$6)*100</f>
        <v>42</v>
      </c>
      <c r="F2562" s="13">
        <f>soli3(C2562,$A$3,Param!$J$4,Param!$J$5,Param!$J$6)</f>
        <v>5381.58</v>
      </c>
      <c r="G2562" s="3">
        <f>soli3grenz(C2562,$A$3,Param!$J$4,Param!$J$5,Param!$J$6)*100</f>
        <v>5.5</v>
      </c>
      <c r="H2562" s="13">
        <f t="shared" si="941"/>
        <v>103228.58</v>
      </c>
      <c r="I2562" s="3">
        <f t="shared" si="964"/>
        <v>40.450070532915362</v>
      </c>
      <c r="J2562" s="13">
        <f t="shared" si="942"/>
        <v>44.309999999999995</v>
      </c>
      <c r="K2562" s="13">
        <f>tarifest3(A2562,$A$3,Param!$B$10,Param!$C$10,Param!$D$10,Param!$E$10,Param!$B$11,Param!$C$11,Param!$D$11,Param!$E$11)</f>
        <v>102193</v>
      </c>
      <c r="L2562" s="3">
        <f t="shared" si="951"/>
        <v>40.044278996865202</v>
      </c>
      <c r="M2562" s="3">
        <f>tarifest3grenz(A2562,$A$3,Param!$B$10,Param!$C$10,Param!$D$10,Param!$E$10,Param!$B$11,Param!$C$11,Param!$D$11,Param!$E$11)*100</f>
        <v>42</v>
      </c>
      <c r="N2562" s="3">
        <f t="shared" si="952"/>
        <v>87793</v>
      </c>
      <c r="O2562" s="3">
        <f t="shared" si="953"/>
        <v>34.401645768025077</v>
      </c>
      <c r="P2562" s="13">
        <f t="shared" si="943"/>
        <v>178640</v>
      </c>
      <c r="Q2562" s="13">
        <f t="shared" si="954"/>
        <v>0</v>
      </c>
      <c r="R2562" s="13">
        <f>tarifest3(A2562-$K$3,$A$3,Param!$B$10,Param!$C$10,Param!$D$10,Param!$E$10,Param!$B$11,Param!$C$11,Param!$D$11,Param!$E$11)</f>
        <v>93553</v>
      </c>
      <c r="S2562" s="3">
        <f t="shared" si="955"/>
        <v>36.65869905956113</v>
      </c>
      <c r="T2562" s="3">
        <f>IF(A2562&lt;$K$3,$K$2,tarifest3grenz(A2562-$K$3,$A$3,Param!$B$10,Param!$C$10,Param!$D$10,Param!$E$10,Param!$B$11,Param!$C$11,Param!$D$11,Param!$E$11))*100</f>
        <v>42</v>
      </c>
      <c r="U2562" s="3">
        <f>MAX(K2562-tarifest3($K$3,$A$3,Param!$B$10,Param!$C$10,Param!$D$10,Param!$E$10,Param!$B$11,Param!$C$11,Param!$D$11,Param!$E$11),0)</f>
        <v>96963</v>
      </c>
      <c r="V2562" s="3">
        <f t="shared" si="956"/>
        <v>37.994905956112852</v>
      </c>
      <c r="W2562" s="3">
        <f t="shared" si="957"/>
        <v>42</v>
      </c>
      <c r="X2562" s="3">
        <f>soli3grenz(K2562,$A$3,Param!$J$9,Param!$J$10,Param!$J$11)*100</f>
        <v>5.5</v>
      </c>
      <c r="Y2562" s="13">
        <f t="shared" si="944"/>
        <v>96963</v>
      </c>
      <c r="Z2562" s="3">
        <f t="shared" si="958"/>
        <v>37.994905956112852</v>
      </c>
      <c r="AA2562" s="13">
        <f t="shared" si="945"/>
        <v>42</v>
      </c>
      <c r="AB2562" s="13">
        <f t="shared" si="946"/>
        <v>-6265.5800000000017</v>
      </c>
      <c r="AC2562" s="13">
        <f t="shared" si="947"/>
        <v>-2.4551645768025097</v>
      </c>
      <c r="AD2562" s="13">
        <f t="shared" si="948"/>
        <v>-2.3099999999999952</v>
      </c>
      <c r="AE2562" s="3">
        <f t="shared" si="949"/>
        <v>0</v>
      </c>
      <c r="AF2562" s="13">
        <f t="shared" si="961"/>
        <v>6265.5800000000017</v>
      </c>
      <c r="AG2562" s="13">
        <f t="shared" si="959"/>
        <v>2.4551645768025097</v>
      </c>
      <c r="AH2562" s="13">
        <f t="shared" si="962"/>
        <v>2.4551645768025097</v>
      </c>
    </row>
    <row r="2563" spans="1:34" x14ac:dyDescent="0.2">
      <c r="A2563" s="8">
        <f t="shared" si="960"/>
        <v>255300</v>
      </c>
      <c r="B2563" s="9">
        <f t="shared" si="963"/>
        <v>255.3</v>
      </c>
      <c r="C2563" s="13">
        <f>tarifest3(A2563,$A$3,Param!$B$5,Param!$C$5,Param!$D$5,Param!$E$5,Param!$B$6,Param!$C$6,Param!$D$6,Param!$E$6)</f>
        <v>97889</v>
      </c>
      <c r="D2563" s="3">
        <f t="shared" si="950"/>
        <v>38.342734038386212</v>
      </c>
      <c r="E2563" s="3">
        <f>tarifest3grenz(A2563,$A$3,Param!$B$5,Param!$C$5,Param!$D$5,Param!$E$5,Param!$B$6,Param!$C$6,Param!$D$6,Param!$E$6)*100</f>
        <v>42</v>
      </c>
      <c r="F2563" s="13">
        <f>soli3(C2563,$A$3,Param!$J$4,Param!$J$5,Param!$J$6)</f>
        <v>5383.89</v>
      </c>
      <c r="G2563" s="3">
        <f>soli3grenz(C2563,$A$3,Param!$J$4,Param!$J$5,Param!$J$6)*100</f>
        <v>5.5</v>
      </c>
      <c r="H2563" s="13">
        <f t="shared" si="941"/>
        <v>103272.89</v>
      </c>
      <c r="I2563" s="3">
        <f t="shared" si="964"/>
        <v>40.451582452017234</v>
      </c>
      <c r="J2563" s="13">
        <f t="shared" si="942"/>
        <v>44.309999999999995</v>
      </c>
      <c r="K2563" s="13">
        <f>tarifest3(A2563,$A$3,Param!$B$10,Param!$C$10,Param!$D$10,Param!$E$10,Param!$B$11,Param!$C$11,Param!$D$11,Param!$E$11)</f>
        <v>102235</v>
      </c>
      <c r="L2563" s="3">
        <f t="shared" si="951"/>
        <v>40.045045045045043</v>
      </c>
      <c r="M2563" s="3">
        <f>tarifest3grenz(A2563,$A$3,Param!$B$10,Param!$C$10,Param!$D$10,Param!$E$10,Param!$B$11,Param!$C$11,Param!$D$11,Param!$E$11)*100</f>
        <v>42</v>
      </c>
      <c r="N2563" s="3">
        <f t="shared" si="952"/>
        <v>87835</v>
      </c>
      <c r="O2563" s="3">
        <f t="shared" si="953"/>
        <v>34.404622013317663</v>
      </c>
      <c r="P2563" s="13">
        <f t="shared" si="943"/>
        <v>178710</v>
      </c>
      <c r="Q2563" s="13">
        <f t="shared" si="954"/>
        <v>0</v>
      </c>
      <c r="R2563" s="13">
        <f>tarifest3(A2563-$K$3,$A$3,Param!$B$10,Param!$C$10,Param!$D$10,Param!$E$10,Param!$B$11,Param!$C$11,Param!$D$11,Param!$E$11)</f>
        <v>93595</v>
      </c>
      <c r="S2563" s="3">
        <f t="shared" si="955"/>
        <v>36.660791226008612</v>
      </c>
      <c r="T2563" s="3">
        <f>IF(A2563&lt;$K$3,$K$2,tarifest3grenz(A2563-$K$3,$A$3,Param!$B$10,Param!$C$10,Param!$D$10,Param!$E$10,Param!$B$11,Param!$C$11,Param!$D$11,Param!$E$11))*100</f>
        <v>42</v>
      </c>
      <c r="U2563" s="3">
        <f>MAX(K2563-tarifest3($K$3,$A$3,Param!$B$10,Param!$C$10,Param!$D$10,Param!$E$10,Param!$B$11,Param!$C$11,Param!$D$11,Param!$E$11),0)</f>
        <v>97005</v>
      </c>
      <c r="V2563" s="3">
        <f t="shared" si="956"/>
        <v>37.996474735605169</v>
      </c>
      <c r="W2563" s="3">
        <f t="shared" si="957"/>
        <v>42</v>
      </c>
      <c r="X2563" s="3">
        <f>soli3grenz(K2563,$A$3,Param!$J$9,Param!$J$10,Param!$J$11)*100</f>
        <v>5.5</v>
      </c>
      <c r="Y2563" s="13">
        <f t="shared" si="944"/>
        <v>97005</v>
      </c>
      <c r="Z2563" s="3">
        <f t="shared" si="958"/>
        <v>37.996474735605169</v>
      </c>
      <c r="AA2563" s="13">
        <f t="shared" si="945"/>
        <v>42</v>
      </c>
      <c r="AB2563" s="13">
        <f t="shared" si="946"/>
        <v>-6267.8899999999994</v>
      </c>
      <c r="AC2563" s="13">
        <f t="shared" si="947"/>
        <v>-2.4551077164120656</v>
      </c>
      <c r="AD2563" s="13">
        <f t="shared" si="948"/>
        <v>-2.3099999999999952</v>
      </c>
      <c r="AE2563" s="3">
        <f t="shared" si="949"/>
        <v>0</v>
      </c>
      <c r="AF2563" s="13">
        <f t="shared" si="961"/>
        <v>6267.8899999999994</v>
      </c>
      <c r="AG2563" s="13">
        <f t="shared" si="959"/>
        <v>2.4551077164120656</v>
      </c>
      <c r="AH2563" s="13">
        <f t="shared" si="962"/>
        <v>2.4551077164120656</v>
      </c>
    </row>
    <row r="2564" spans="1:34" x14ac:dyDescent="0.2">
      <c r="A2564" s="8">
        <f t="shared" si="960"/>
        <v>255400</v>
      </c>
      <c r="B2564" s="9">
        <f t="shared" si="963"/>
        <v>255.4</v>
      </c>
      <c r="C2564" s="13">
        <f>tarifest3(A2564,$A$3,Param!$B$5,Param!$C$5,Param!$D$5,Param!$E$5,Param!$B$6,Param!$C$6,Param!$D$6,Param!$E$6)</f>
        <v>97931</v>
      </c>
      <c r="D2564" s="3">
        <f t="shared" si="950"/>
        <v>38.344166014095535</v>
      </c>
      <c r="E2564" s="3">
        <f>tarifest3grenz(A2564,$A$3,Param!$B$5,Param!$C$5,Param!$D$5,Param!$E$5,Param!$B$6,Param!$C$6,Param!$D$6,Param!$E$6)*100</f>
        <v>42</v>
      </c>
      <c r="F2564" s="13">
        <f>soli3(C2564,$A$3,Param!$J$4,Param!$J$5,Param!$J$6)</f>
        <v>5386.2</v>
      </c>
      <c r="G2564" s="3">
        <f>soli3grenz(C2564,$A$3,Param!$J$4,Param!$J$5,Param!$J$6)*100</f>
        <v>5.5</v>
      </c>
      <c r="H2564" s="13">
        <f t="shared" si="941"/>
        <v>103317.2</v>
      </c>
      <c r="I2564" s="3">
        <f t="shared" si="964"/>
        <v>40.4530931871574</v>
      </c>
      <c r="J2564" s="13">
        <f t="shared" si="942"/>
        <v>44.309999999999995</v>
      </c>
      <c r="K2564" s="13">
        <f>tarifest3(A2564,$A$3,Param!$B$10,Param!$C$10,Param!$D$10,Param!$E$10,Param!$B$11,Param!$C$11,Param!$D$11,Param!$E$11)</f>
        <v>102277</v>
      </c>
      <c r="L2564" s="3">
        <f t="shared" si="951"/>
        <v>40.045810493343772</v>
      </c>
      <c r="M2564" s="3">
        <f>tarifest3grenz(A2564,$A$3,Param!$B$10,Param!$C$10,Param!$D$10,Param!$E$10,Param!$B$11,Param!$C$11,Param!$D$11,Param!$E$11)*100</f>
        <v>42</v>
      </c>
      <c r="N2564" s="3">
        <f t="shared" si="952"/>
        <v>87877</v>
      </c>
      <c r="O2564" s="3">
        <f t="shared" si="953"/>
        <v>34.407595927956145</v>
      </c>
      <c r="P2564" s="13">
        <f t="shared" si="943"/>
        <v>178780</v>
      </c>
      <c r="Q2564" s="13">
        <f t="shared" si="954"/>
        <v>0</v>
      </c>
      <c r="R2564" s="13">
        <f>tarifest3(A2564-$K$3,$A$3,Param!$B$10,Param!$C$10,Param!$D$10,Param!$E$10,Param!$B$11,Param!$C$11,Param!$D$11,Param!$E$11)</f>
        <v>93637</v>
      </c>
      <c r="S2564" s="3">
        <f t="shared" si="955"/>
        <v>36.662881754111197</v>
      </c>
      <c r="T2564" s="3">
        <f>IF(A2564&lt;$K$3,$K$2,tarifest3grenz(A2564-$K$3,$A$3,Param!$B$10,Param!$C$10,Param!$D$10,Param!$E$10,Param!$B$11,Param!$C$11,Param!$D$11,Param!$E$11))*100</f>
        <v>42</v>
      </c>
      <c r="U2564" s="3">
        <f>MAX(K2564-tarifest3($K$3,$A$3,Param!$B$10,Param!$C$10,Param!$D$10,Param!$E$10,Param!$B$11,Param!$C$11,Param!$D$11,Param!$E$11),0)</f>
        <v>97047</v>
      </c>
      <c r="V2564" s="3">
        <f t="shared" si="956"/>
        <v>37.998042286609241</v>
      </c>
      <c r="W2564" s="3">
        <f t="shared" si="957"/>
        <v>42</v>
      </c>
      <c r="X2564" s="3">
        <f>soli3grenz(K2564,$A$3,Param!$J$9,Param!$J$10,Param!$J$11)*100</f>
        <v>5.5</v>
      </c>
      <c r="Y2564" s="13">
        <f t="shared" si="944"/>
        <v>97047</v>
      </c>
      <c r="Z2564" s="3">
        <f t="shared" si="958"/>
        <v>37.998042286609241</v>
      </c>
      <c r="AA2564" s="13">
        <f t="shared" si="945"/>
        <v>42</v>
      </c>
      <c r="AB2564" s="13">
        <f t="shared" si="946"/>
        <v>-6270.1999999999971</v>
      </c>
      <c r="AC2564" s="13">
        <f t="shared" si="947"/>
        <v>-2.4550509005481587</v>
      </c>
      <c r="AD2564" s="13">
        <f t="shared" si="948"/>
        <v>-2.3099999999999952</v>
      </c>
      <c r="AE2564" s="3">
        <f t="shared" si="949"/>
        <v>0</v>
      </c>
      <c r="AF2564" s="13">
        <f t="shared" si="961"/>
        <v>6270.1999999999971</v>
      </c>
      <c r="AG2564" s="13">
        <f t="shared" si="959"/>
        <v>2.4550509005481587</v>
      </c>
      <c r="AH2564" s="13">
        <f t="shared" si="962"/>
        <v>2.4550509005481587</v>
      </c>
    </row>
    <row r="2565" spans="1:34" x14ac:dyDescent="0.2">
      <c r="A2565" s="8">
        <f t="shared" si="960"/>
        <v>255500</v>
      </c>
      <c r="B2565" s="9">
        <f t="shared" si="963"/>
        <v>255.5</v>
      </c>
      <c r="C2565" s="13">
        <f>tarifest3(A2565,$A$3,Param!$B$5,Param!$C$5,Param!$D$5,Param!$E$5,Param!$B$6,Param!$C$6,Param!$D$6,Param!$E$6)</f>
        <v>97973</v>
      </c>
      <c r="D2565" s="3">
        <f t="shared" si="950"/>
        <v>38.345596868884542</v>
      </c>
      <c r="E2565" s="3">
        <f>tarifest3grenz(A2565,$A$3,Param!$B$5,Param!$C$5,Param!$D$5,Param!$E$5,Param!$B$6,Param!$C$6,Param!$D$6,Param!$E$6)*100</f>
        <v>42</v>
      </c>
      <c r="F2565" s="13">
        <f>soli3(C2565,$A$3,Param!$J$4,Param!$J$5,Param!$J$6)</f>
        <v>5388.51</v>
      </c>
      <c r="G2565" s="3">
        <f>soli3grenz(C2565,$A$3,Param!$J$4,Param!$J$5,Param!$J$6)*100</f>
        <v>5.5</v>
      </c>
      <c r="H2565" s="13">
        <f t="shared" si="941"/>
        <v>103361.51</v>
      </c>
      <c r="I2565" s="3">
        <f t="shared" si="964"/>
        <v>40.454602739726027</v>
      </c>
      <c r="J2565" s="13">
        <f t="shared" si="942"/>
        <v>44.309999999999995</v>
      </c>
      <c r="K2565" s="13">
        <f>tarifest3(A2565,$A$3,Param!$B$10,Param!$C$10,Param!$D$10,Param!$E$10,Param!$B$11,Param!$C$11,Param!$D$11,Param!$E$11)</f>
        <v>102319</v>
      </c>
      <c r="L2565" s="3">
        <f t="shared" si="951"/>
        <v>40.046575342465751</v>
      </c>
      <c r="M2565" s="3">
        <f>tarifest3grenz(A2565,$A$3,Param!$B$10,Param!$C$10,Param!$D$10,Param!$E$10,Param!$B$11,Param!$C$11,Param!$D$11,Param!$E$11)*100</f>
        <v>42</v>
      </c>
      <c r="N2565" s="3">
        <f t="shared" si="952"/>
        <v>87919</v>
      </c>
      <c r="O2565" s="3">
        <f t="shared" si="953"/>
        <v>34.410567514677105</v>
      </c>
      <c r="P2565" s="13">
        <f t="shared" si="943"/>
        <v>178850</v>
      </c>
      <c r="Q2565" s="13">
        <f t="shared" si="954"/>
        <v>0</v>
      </c>
      <c r="R2565" s="13">
        <f>tarifest3(A2565-$K$3,$A$3,Param!$B$10,Param!$C$10,Param!$D$10,Param!$E$10,Param!$B$11,Param!$C$11,Param!$D$11,Param!$E$11)</f>
        <v>93679</v>
      </c>
      <c r="S2565" s="3">
        <f t="shared" si="955"/>
        <v>36.664970645792565</v>
      </c>
      <c r="T2565" s="3">
        <f>IF(A2565&lt;$K$3,$K$2,tarifest3grenz(A2565-$K$3,$A$3,Param!$B$10,Param!$C$10,Param!$D$10,Param!$E$10,Param!$B$11,Param!$C$11,Param!$D$11,Param!$E$11))*100</f>
        <v>42</v>
      </c>
      <c r="U2565" s="3">
        <f>MAX(K2565-tarifest3($K$3,$A$3,Param!$B$10,Param!$C$10,Param!$D$10,Param!$E$10,Param!$B$11,Param!$C$11,Param!$D$11,Param!$E$11),0)</f>
        <v>97089</v>
      </c>
      <c r="V2565" s="3">
        <f t="shared" si="956"/>
        <v>37.999608610567513</v>
      </c>
      <c r="W2565" s="3">
        <f t="shared" si="957"/>
        <v>42</v>
      </c>
      <c r="X2565" s="3">
        <f>soli3grenz(K2565,$A$3,Param!$J$9,Param!$J$10,Param!$J$11)*100</f>
        <v>5.5</v>
      </c>
      <c r="Y2565" s="13">
        <f t="shared" si="944"/>
        <v>97089</v>
      </c>
      <c r="Z2565" s="3">
        <f t="shared" si="958"/>
        <v>37.999608610567513</v>
      </c>
      <c r="AA2565" s="13">
        <f t="shared" si="945"/>
        <v>42</v>
      </c>
      <c r="AB2565" s="13">
        <f t="shared" si="946"/>
        <v>-6272.5099999999948</v>
      </c>
      <c r="AC2565" s="13">
        <f t="shared" si="947"/>
        <v>-2.4549941291585142</v>
      </c>
      <c r="AD2565" s="13">
        <f t="shared" si="948"/>
        <v>-2.3099999999999952</v>
      </c>
      <c r="AE2565" s="3">
        <f t="shared" si="949"/>
        <v>0</v>
      </c>
      <c r="AF2565" s="13">
        <f t="shared" si="961"/>
        <v>6272.5099999999948</v>
      </c>
      <c r="AG2565" s="13">
        <f t="shared" si="959"/>
        <v>2.4549941291585142</v>
      </c>
      <c r="AH2565" s="13">
        <f t="shared" si="962"/>
        <v>2.4549941291585142</v>
      </c>
    </row>
    <row r="2566" spans="1:34" x14ac:dyDescent="0.2">
      <c r="A2566" s="8">
        <f t="shared" si="960"/>
        <v>255600</v>
      </c>
      <c r="B2566" s="9">
        <f t="shared" si="963"/>
        <v>255.6</v>
      </c>
      <c r="C2566" s="13">
        <f>tarifest3(A2566,$A$3,Param!$B$5,Param!$C$5,Param!$D$5,Param!$E$5,Param!$B$6,Param!$C$6,Param!$D$6,Param!$E$6)</f>
        <v>98015</v>
      </c>
      <c r="D2566" s="3">
        <f t="shared" si="950"/>
        <v>38.347026604068859</v>
      </c>
      <c r="E2566" s="3">
        <f>tarifest3grenz(A2566,$A$3,Param!$B$5,Param!$C$5,Param!$D$5,Param!$E$5,Param!$B$6,Param!$C$6,Param!$D$6,Param!$E$6)*100</f>
        <v>42</v>
      </c>
      <c r="F2566" s="13">
        <f>soli3(C2566,$A$3,Param!$J$4,Param!$J$5,Param!$J$6)</f>
        <v>5390.82</v>
      </c>
      <c r="G2566" s="3">
        <f>soli3grenz(C2566,$A$3,Param!$J$4,Param!$J$5,Param!$J$6)*100</f>
        <v>5.5</v>
      </c>
      <c r="H2566" s="13">
        <f t="shared" si="941"/>
        <v>103405.82</v>
      </c>
      <c r="I2566" s="3">
        <f t="shared" si="964"/>
        <v>40.456111111111113</v>
      </c>
      <c r="J2566" s="13">
        <f t="shared" si="942"/>
        <v>44.309999999999995</v>
      </c>
      <c r="K2566" s="13">
        <f>tarifest3(A2566,$A$3,Param!$B$10,Param!$C$10,Param!$D$10,Param!$E$10,Param!$B$11,Param!$C$11,Param!$D$11,Param!$E$11)</f>
        <v>102361</v>
      </c>
      <c r="L2566" s="3">
        <f t="shared" si="951"/>
        <v>40.047339593114238</v>
      </c>
      <c r="M2566" s="3">
        <f>tarifest3grenz(A2566,$A$3,Param!$B$10,Param!$C$10,Param!$D$10,Param!$E$10,Param!$B$11,Param!$C$11,Param!$D$11,Param!$E$11)*100</f>
        <v>42</v>
      </c>
      <c r="N2566" s="3">
        <f t="shared" si="952"/>
        <v>87961</v>
      </c>
      <c r="O2566" s="3">
        <f t="shared" si="953"/>
        <v>34.41353677621283</v>
      </c>
      <c r="P2566" s="13">
        <f t="shared" si="943"/>
        <v>178920</v>
      </c>
      <c r="Q2566" s="13">
        <f t="shared" si="954"/>
        <v>0</v>
      </c>
      <c r="R2566" s="13">
        <f>tarifest3(A2566-$K$3,$A$3,Param!$B$10,Param!$C$10,Param!$D$10,Param!$E$10,Param!$B$11,Param!$C$11,Param!$D$11,Param!$E$11)</f>
        <v>93721</v>
      </c>
      <c r="S2566" s="3">
        <f t="shared" si="955"/>
        <v>36.66705790297339</v>
      </c>
      <c r="T2566" s="3">
        <f>IF(A2566&lt;$K$3,$K$2,tarifest3grenz(A2566-$K$3,$A$3,Param!$B$10,Param!$C$10,Param!$D$10,Param!$E$10,Param!$B$11,Param!$C$11,Param!$D$11,Param!$E$11))*100</f>
        <v>42</v>
      </c>
      <c r="U2566" s="3">
        <f>MAX(K2566-tarifest3($K$3,$A$3,Param!$B$10,Param!$C$10,Param!$D$10,Param!$E$10,Param!$B$11,Param!$C$11,Param!$D$11,Param!$E$11),0)</f>
        <v>97131</v>
      </c>
      <c r="V2566" s="3">
        <f t="shared" si="956"/>
        <v>38.001173708920192</v>
      </c>
      <c r="W2566" s="3">
        <f t="shared" si="957"/>
        <v>42</v>
      </c>
      <c r="X2566" s="3">
        <f>soli3grenz(K2566,$A$3,Param!$J$9,Param!$J$10,Param!$J$11)*100</f>
        <v>5.5</v>
      </c>
      <c r="Y2566" s="13">
        <f t="shared" si="944"/>
        <v>97131</v>
      </c>
      <c r="Z2566" s="3">
        <f t="shared" si="958"/>
        <v>38.001173708920192</v>
      </c>
      <c r="AA2566" s="13">
        <f t="shared" si="945"/>
        <v>42</v>
      </c>
      <c r="AB2566" s="13">
        <f t="shared" si="946"/>
        <v>-6274.820000000007</v>
      </c>
      <c r="AC2566" s="13">
        <f t="shared" si="947"/>
        <v>-2.4549374021909216</v>
      </c>
      <c r="AD2566" s="13">
        <f t="shared" si="948"/>
        <v>-2.3099999999999952</v>
      </c>
      <c r="AE2566" s="3">
        <f t="shared" si="949"/>
        <v>0</v>
      </c>
      <c r="AF2566" s="13">
        <f t="shared" si="961"/>
        <v>6274.820000000007</v>
      </c>
      <c r="AG2566" s="13">
        <f t="shared" si="959"/>
        <v>2.4549374021909216</v>
      </c>
      <c r="AH2566" s="13">
        <f t="shared" si="962"/>
        <v>2.4549374021909216</v>
      </c>
    </row>
    <row r="2567" spans="1:34" x14ac:dyDescent="0.2">
      <c r="A2567" s="8">
        <f t="shared" si="960"/>
        <v>255700</v>
      </c>
      <c r="B2567" s="9">
        <f t="shared" si="963"/>
        <v>255.7</v>
      </c>
      <c r="C2567" s="13">
        <f>tarifest3(A2567,$A$3,Param!$B$5,Param!$C$5,Param!$D$5,Param!$E$5,Param!$B$6,Param!$C$6,Param!$D$6,Param!$E$6)</f>
        <v>98057</v>
      </c>
      <c r="D2567" s="3">
        <f t="shared" si="950"/>
        <v>38.348455220962066</v>
      </c>
      <c r="E2567" s="3">
        <f>tarifest3grenz(A2567,$A$3,Param!$B$5,Param!$C$5,Param!$D$5,Param!$E$5,Param!$B$6,Param!$C$6,Param!$D$6,Param!$E$6)*100</f>
        <v>42</v>
      </c>
      <c r="F2567" s="13">
        <f>soli3(C2567,$A$3,Param!$J$4,Param!$J$5,Param!$J$6)</f>
        <v>5393.13</v>
      </c>
      <c r="G2567" s="3">
        <f>soli3grenz(C2567,$A$3,Param!$J$4,Param!$J$5,Param!$J$6)*100</f>
        <v>5.5</v>
      </c>
      <c r="H2567" s="13">
        <f t="shared" si="941"/>
        <v>103450.13</v>
      </c>
      <c r="I2567" s="3">
        <f t="shared" si="964"/>
        <v>40.457618302698478</v>
      </c>
      <c r="J2567" s="13">
        <f t="shared" si="942"/>
        <v>44.309999999999995</v>
      </c>
      <c r="K2567" s="13">
        <f>tarifest3(A2567,$A$3,Param!$B$10,Param!$C$10,Param!$D$10,Param!$E$10,Param!$B$11,Param!$C$11,Param!$D$11,Param!$E$11)</f>
        <v>102403</v>
      </c>
      <c r="L2567" s="3">
        <f t="shared" si="951"/>
        <v>40.048103245991399</v>
      </c>
      <c r="M2567" s="3">
        <f>tarifest3grenz(A2567,$A$3,Param!$B$10,Param!$C$10,Param!$D$10,Param!$E$10,Param!$B$11,Param!$C$11,Param!$D$11,Param!$E$11)*100</f>
        <v>42</v>
      </c>
      <c r="N2567" s="3">
        <f t="shared" si="952"/>
        <v>88003</v>
      </c>
      <c r="O2567" s="3">
        <f t="shared" si="953"/>
        <v>34.416503715291356</v>
      </c>
      <c r="P2567" s="13">
        <f t="shared" si="943"/>
        <v>178990</v>
      </c>
      <c r="Q2567" s="13">
        <f t="shared" si="954"/>
        <v>0</v>
      </c>
      <c r="R2567" s="13">
        <f>tarifest3(A2567-$K$3,$A$3,Param!$B$10,Param!$C$10,Param!$D$10,Param!$E$10,Param!$B$11,Param!$C$11,Param!$D$11,Param!$E$11)</f>
        <v>93763</v>
      </c>
      <c r="S2567" s="3">
        <f t="shared" si="955"/>
        <v>36.669143527571372</v>
      </c>
      <c r="T2567" s="3">
        <f>IF(A2567&lt;$K$3,$K$2,tarifest3grenz(A2567-$K$3,$A$3,Param!$B$10,Param!$C$10,Param!$D$10,Param!$E$10,Param!$B$11,Param!$C$11,Param!$D$11,Param!$E$11))*100</f>
        <v>42</v>
      </c>
      <c r="U2567" s="3">
        <f>MAX(K2567-tarifest3($K$3,$A$3,Param!$B$10,Param!$C$10,Param!$D$10,Param!$E$10,Param!$B$11,Param!$C$11,Param!$D$11,Param!$E$11),0)</f>
        <v>97173</v>
      </c>
      <c r="V2567" s="3">
        <f t="shared" si="956"/>
        <v>38.002737583105201</v>
      </c>
      <c r="W2567" s="3">
        <f t="shared" si="957"/>
        <v>42</v>
      </c>
      <c r="X2567" s="3">
        <f>soli3grenz(K2567,$A$3,Param!$J$9,Param!$J$10,Param!$J$11)*100</f>
        <v>5.5</v>
      </c>
      <c r="Y2567" s="13">
        <f t="shared" si="944"/>
        <v>97173</v>
      </c>
      <c r="Z2567" s="3">
        <f t="shared" si="958"/>
        <v>38.002737583105201</v>
      </c>
      <c r="AA2567" s="13">
        <f t="shared" si="945"/>
        <v>42</v>
      </c>
      <c r="AB2567" s="13">
        <f t="shared" si="946"/>
        <v>-6277.1300000000047</v>
      </c>
      <c r="AC2567" s="13">
        <f t="shared" si="947"/>
        <v>-2.4548807195932767</v>
      </c>
      <c r="AD2567" s="13">
        <f t="shared" si="948"/>
        <v>-2.3099999999999952</v>
      </c>
      <c r="AE2567" s="3">
        <f t="shared" si="949"/>
        <v>0</v>
      </c>
      <c r="AF2567" s="13">
        <f t="shared" si="961"/>
        <v>6277.1300000000047</v>
      </c>
      <c r="AG2567" s="13">
        <f t="shared" si="959"/>
        <v>2.4548807195932767</v>
      </c>
      <c r="AH2567" s="13">
        <f t="shared" si="962"/>
        <v>2.4548807195932767</v>
      </c>
    </row>
    <row r="2568" spans="1:34" x14ac:dyDescent="0.2">
      <c r="A2568" s="8">
        <f t="shared" si="960"/>
        <v>255800</v>
      </c>
      <c r="B2568" s="9">
        <f t="shared" si="963"/>
        <v>255.8</v>
      </c>
      <c r="C2568" s="13">
        <f>tarifest3(A2568,$A$3,Param!$B$5,Param!$C$5,Param!$D$5,Param!$E$5,Param!$B$6,Param!$C$6,Param!$D$6,Param!$E$6)</f>
        <v>98099</v>
      </c>
      <c r="D2568" s="3">
        <f t="shared" si="950"/>
        <v>38.349882720875684</v>
      </c>
      <c r="E2568" s="3">
        <f>tarifest3grenz(A2568,$A$3,Param!$B$5,Param!$C$5,Param!$D$5,Param!$E$5,Param!$B$6,Param!$C$6,Param!$D$6,Param!$E$6)*100</f>
        <v>42</v>
      </c>
      <c r="F2568" s="13">
        <f>soli3(C2568,$A$3,Param!$J$4,Param!$J$5,Param!$J$6)</f>
        <v>5395.44</v>
      </c>
      <c r="G2568" s="3">
        <f>soli3grenz(C2568,$A$3,Param!$J$4,Param!$J$5,Param!$J$6)*100</f>
        <v>5.5</v>
      </c>
      <c r="H2568" s="13">
        <f t="shared" si="941"/>
        <v>103494.44</v>
      </c>
      <c r="I2568" s="3">
        <f t="shared" si="964"/>
        <v>40.459124315871776</v>
      </c>
      <c r="J2568" s="13">
        <f t="shared" si="942"/>
        <v>44.309999999999995</v>
      </c>
      <c r="K2568" s="13">
        <f>tarifest3(A2568,$A$3,Param!$B$10,Param!$C$10,Param!$D$10,Param!$E$10,Param!$B$11,Param!$C$11,Param!$D$11,Param!$E$11)</f>
        <v>102445</v>
      </c>
      <c r="L2568" s="3">
        <f t="shared" si="951"/>
        <v>40.048866301798277</v>
      </c>
      <c r="M2568" s="3">
        <f>tarifest3grenz(A2568,$A$3,Param!$B$10,Param!$C$10,Param!$D$10,Param!$E$10,Param!$B$11,Param!$C$11,Param!$D$11,Param!$E$11)*100</f>
        <v>42</v>
      </c>
      <c r="N2568" s="3">
        <f t="shared" si="952"/>
        <v>88045</v>
      </c>
      <c r="O2568" s="3">
        <f t="shared" si="953"/>
        <v>34.419468334636434</v>
      </c>
      <c r="P2568" s="13">
        <f t="shared" si="943"/>
        <v>179060</v>
      </c>
      <c r="Q2568" s="13">
        <f t="shared" si="954"/>
        <v>0</v>
      </c>
      <c r="R2568" s="13">
        <f>tarifest3(A2568-$K$3,$A$3,Param!$B$10,Param!$C$10,Param!$D$10,Param!$E$10,Param!$B$11,Param!$C$11,Param!$D$11,Param!$E$11)</f>
        <v>93805</v>
      </c>
      <c r="S2568" s="3">
        <f t="shared" si="955"/>
        <v>36.671227521501173</v>
      </c>
      <c r="T2568" s="3">
        <f>IF(A2568&lt;$K$3,$K$2,tarifest3grenz(A2568-$K$3,$A$3,Param!$B$10,Param!$C$10,Param!$D$10,Param!$E$10,Param!$B$11,Param!$C$11,Param!$D$11,Param!$E$11))*100</f>
        <v>42</v>
      </c>
      <c r="U2568" s="3">
        <f>MAX(K2568-tarifest3($K$3,$A$3,Param!$B$10,Param!$C$10,Param!$D$10,Param!$E$10,Param!$B$11,Param!$C$11,Param!$D$11,Param!$E$11),0)</f>
        <v>97215</v>
      </c>
      <c r="V2568" s="3">
        <f t="shared" si="956"/>
        <v>38.004300234558244</v>
      </c>
      <c r="W2568" s="3">
        <f t="shared" si="957"/>
        <v>42</v>
      </c>
      <c r="X2568" s="3">
        <f>soli3grenz(K2568,$A$3,Param!$J$9,Param!$J$10,Param!$J$11)*100</f>
        <v>5.5</v>
      </c>
      <c r="Y2568" s="13">
        <f t="shared" si="944"/>
        <v>97215</v>
      </c>
      <c r="Z2568" s="3">
        <f t="shared" si="958"/>
        <v>38.004300234558244</v>
      </c>
      <c r="AA2568" s="13">
        <f t="shared" si="945"/>
        <v>42</v>
      </c>
      <c r="AB2568" s="13">
        <f t="shared" si="946"/>
        <v>-6279.4400000000023</v>
      </c>
      <c r="AC2568" s="13">
        <f t="shared" si="947"/>
        <v>-2.4548240813135322</v>
      </c>
      <c r="AD2568" s="13">
        <f t="shared" si="948"/>
        <v>-2.3099999999999952</v>
      </c>
      <c r="AE2568" s="3">
        <f t="shared" si="949"/>
        <v>0</v>
      </c>
      <c r="AF2568" s="13">
        <f t="shared" si="961"/>
        <v>6279.4400000000023</v>
      </c>
      <c r="AG2568" s="13">
        <f t="shared" si="959"/>
        <v>2.4548240813135322</v>
      </c>
      <c r="AH2568" s="13">
        <f t="shared" si="962"/>
        <v>2.4548240813135322</v>
      </c>
    </row>
    <row r="2569" spans="1:34" x14ac:dyDescent="0.2">
      <c r="A2569" s="8">
        <f t="shared" si="960"/>
        <v>255900</v>
      </c>
      <c r="B2569" s="9">
        <f t="shared" si="963"/>
        <v>255.9</v>
      </c>
      <c r="C2569" s="13">
        <f>tarifest3(A2569,$A$3,Param!$B$5,Param!$C$5,Param!$D$5,Param!$E$5,Param!$B$6,Param!$C$6,Param!$D$6,Param!$E$6)</f>
        <v>98141</v>
      </c>
      <c r="D2569" s="3">
        <f t="shared" si="950"/>
        <v>38.351309105119185</v>
      </c>
      <c r="E2569" s="3">
        <f>tarifest3grenz(A2569,$A$3,Param!$B$5,Param!$C$5,Param!$D$5,Param!$E$5,Param!$B$6,Param!$C$6,Param!$D$6,Param!$E$6)*100</f>
        <v>42</v>
      </c>
      <c r="F2569" s="13">
        <f>soli3(C2569,$A$3,Param!$J$4,Param!$J$5,Param!$J$6)</f>
        <v>5397.75</v>
      </c>
      <c r="G2569" s="3">
        <f>soli3grenz(C2569,$A$3,Param!$J$4,Param!$J$5,Param!$J$6)*100</f>
        <v>5.5</v>
      </c>
      <c r="H2569" s="13">
        <f t="shared" si="941"/>
        <v>103538.75</v>
      </c>
      <c r="I2569" s="3">
        <f t="shared" si="964"/>
        <v>40.460629152012508</v>
      </c>
      <c r="J2569" s="13">
        <f t="shared" si="942"/>
        <v>44.309999999999995</v>
      </c>
      <c r="K2569" s="13">
        <f>tarifest3(A2569,$A$3,Param!$B$10,Param!$C$10,Param!$D$10,Param!$E$10,Param!$B$11,Param!$C$11,Param!$D$11,Param!$E$11)</f>
        <v>102487</v>
      </c>
      <c r="L2569" s="3">
        <f t="shared" si="951"/>
        <v>40.049628761234857</v>
      </c>
      <c r="M2569" s="3">
        <f>tarifest3grenz(A2569,$A$3,Param!$B$10,Param!$C$10,Param!$D$10,Param!$E$10,Param!$B$11,Param!$C$11,Param!$D$11,Param!$E$11)*100</f>
        <v>42</v>
      </c>
      <c r="N2569" s="3">
        <f t="shared" si="952"/>
        <v>88087</v>
      </c>
      <c r="O2569" s="3">
        <f t="shared" si="953"/>
        <v>34.422430636967569</v>
      </c>
      <c r="P2569" s="13">
        <f t="shared" si="943"/>
        <v>179130</v>
      </c>
      <c r="Q2569" s="13">
        <f t="shared" si="954"/>
        <v>0</v>
      </c>
      <c r="R2569" s="13">
        <f>tarifest3(A2569-$K$3,$A$3,Param!$B$10,Param!$C$10,Param!$D$10,Param!$E$10,Param!$B$11,Param!$C$11,Param!$D$11,Param!$E$11)</f>
        <v>93847</v>
      </c>
      <c r="S2569" s="3">
        <f t="shared" si="955"/>
        <v>36.673309886674481</v>
      </c>
      <c r="T2569" s="3">
        <f>IF(A2569&lt;$K$3,$K$2,tarifest3grenz(A2569-$K$3,$A$3,Param!$B$10,Param!$C$10,Param!$D$10,Param!$E$10,Param!$B$11,Param!$C$11,Param!$D$11,Param!$E$11))*100</f>
        <v>42</v>
      </c>
      <c r="U2569" s="3">
        <f>MAX(K2569-tarifest3($K$3,$A$3,Param!$B$10,Param!$C$10,Param!$D$10,Param!$E$10,Param!$B$11,Param!$C$11,Param!$D$11,Param!$E$11),0)</f>
        <v>97257</v>
      </c>
      <c r="V2569" s="3">
        <f t="shared" si="956"/>
        <v>38.005861664712782</v>
      </c>
      <c r="W2569" s="3">
        <f t="shared" si="957"/>
        <v>42</v>
      </c>
      <c r="X2569" s="3">
        <f>soli3grenz(K2569,$A$3,Param!$J$9,Param!$J$10,Param!$J$11)*100</f>
        <v>5.5</v>
      </c>
      <c r="Y2569" s="13">
        <f t="shared" si="944"/>
        <v>97257</v>
      </c>
      <c r="Z2569" s="3">
        <f t="shared" si="958"/>
        <v>38.005861664712782</v>
      </c>
      <c r="AA2569" s="13">
        <f t="shared" si="945"/>
        <v>42</v>
      </c>
      <c r="AB2569" s="13">
        <f t="shared" si="946"/>
        <v>-6281.75</v>
      </c>
      <c r="AC2569" s="13">
        <f t="shared" si="947"/>
        <v>-2.4547674872997263</v>
      </c>
      <c r="AD2569" s="13">
        <f t="shared" si="948"/>
        <v>-2.3099999999999952</v>
      </c>
      <c r="AE2569" s="3">
        <f t="shared" si="949"/>
        <v>0</v>
      </c>
      <c r="AF2569" s="13">
        <f t="shared" si="961"/>
        <v>6281.75</v>
      </c>
      <c r="AG2569" s="13">
        <f t="shared" si="959"/>
        <v>2.4547674872997263</v>
      </c>
      <c r="AH2569" s="13">
        <f t="shared" si="962"/>
        <v>2.4547674872997263</v>
      </c>
    </row>
    <row r="2570" spans="1:34" x14ac:dyDescent="0.2">
      <c r="A2570" s="8">
        <f t="shared" si="960"/>
        <v>256000</v>
      </c>
      <c r="B2570" s="9">
        <f t="shared" si="963"/>
        <v>256</v>
      </c>
      <c r="C2570" s="13">
        <f>tarifest3(A2570,$A$3,Param!$B$5,Param!$C$5,Param!$D$5,Param!$E$5,Param!$B$6,Param!$C$6,Param!$D$6,Param!$E$6)</f>
        <v>98183</v>
      </c>
      <c r="D2570" s="3">
        <f t="shared" si="950"/>
        <v>38.352734375000004</v>
      </c>
      <c r="E2570" s="3">
        <f>tarifest3grenz(A2570,$A$3,Param!$B$5,Param!$C$5,Param!$D$5,Param!$E$5,Param!$B$6,Param!$C$6,Param!$D$6,Param!$E$6)*100</f>
        <v>42</v>
      </c>
      <c r="F2570" s="13">
        <f>soli3(C2570,$A$3,Param!$J$4,Param!$J$5,Param!$J$6)</f>
        <v>5400.06</v>
      </c>
      <c r="G2570" s="3">
        <f>soli3grenz(C2570,$A$3,Param!$J$4,Param!$J$5,Param!$J$6)*100</f>
        <v>5.5</v>
      </c>
      <c r="H2570" s="13">
        <f t="shared" ref="H2570:H2633" si="965">+C2570+F2570</f>
        <v>103583.06</v>
      </c>
      <c r="I2570" s="3">
        <f t="shared" si="964"/>
        <v>40.462132812500002</v>
      </c>
      <c r="J2570" s="13">
        <f t="shared" ref="J2570:J2633" si="966">+E2570*(1+G2570/100)</f>
        <v>44.309999999999995</v>
      </c>
      <c r="K2570" s="13">
        <f>tarifest3(A2570,$A$3,Param!$B$10,Param!$C$10,Param!$D$10,Param!$E$10,Param!$B$11,Param!$C$11,Param!$D$11,Param!$E$11)</f>
        <v>102529</v>
      </c>
      <c r="L2570" s="3">
        <f t="shared" si="951"/>
        <v>40.050390624999999</v>
      </c>
      <c r="M2570" s="3">
        <f>tarifest3grenz(A2570,$A$3,Param!$B$10,Param!$C$10,Param!$D$10,Param!$E$10,Param!$B$11,Param!$C$11,Param!$D$11,Param!$E$11)*100</f>
        <v>42</v>
      </c>
      <c r="N2570" s="3">
        <f t="shared" si="952"/>
        <v>88129</v>
      </c>
      <c r="O2570" s="3">
        <f t="shared" si="953"/>
        <v>34.425390624999999</v>
      </c>
      <c r="P2570" s="13">
        <f t="shared" ref="P2570:P2633" si="967">+A2570*$K$2</f>
        <v>179200</v>
      </c>
      <c r="Q2570" s="13">
        <f t="shared" si="954"/>
        <v>0</v>
      </c>
      <c r="R2570" s="13">
        <f>tarifest3(A2570-$K$3,$A$3,Param!$B$10,Param!$C$10,Param!$D$10,Param!$E$10,Param!$B$11,Param!$C$11,Param!$D$11,Param!$E$11)</f>
        <v>93889</v>
      </c>
      <c r="S2570" s="3">
        <f t="shared" si="955"/>
        <v>36.675390624999999</v>
      </c>
      <c r="T2570" s="3">
        <f>IF(A2570&lt;$K$3,$K$2,tarifest3grenz(A2570-$K$3,$A$3,Param!$B$10,Param!$C$10,Param!$D$10,Param!$E$10,Param!$B$11,Param!$C$11,Param!$D$11,Param!$E$11))*100</f>
        <v>42</v>
      </c>
      <c r="U2570" s="3">
        <f>MAX(K2570-tarifest3($K$3,$A$3,Param!$B$10,Param!$C$10,Param!$D$10,Param!$E$10,Param!$B$11,Param!$C$11,Param!$D$11,Param!$E$11),0)</f>
        <v>97299</v>
      </c>
      <c r="V2570" s="3">
        <f t="shared" si="956"/>
        <v>38.007421875000006</v>
      </c>
      <c r="W2570" s="3">
        <f t="shared" si="957"/>
        <v>42</v>
      </c>
      <c r="X2570" s="3">
        <f>soli3grenz(K2570,$A$3,Param!$J$9,Param!$J$10,Param!$J$11)*100</f>
        <v>5.5</v>
      </c>
      <c r="Y2570" s="13">
        <f t="shared" ref="Y2570:Y2633" si="968">IF($Y$4=0,N2570,IF($Y$4=1,Q2570+R2570,IF($Y$4=2,Q2570+U2570)))</f>
        <v>97299</v>
      </c>
      <c r="Z2570" s="3">
        <f t="shared" si="958"/>
        <v>38.007421875000006</v>
      </c>
      <c r="AA2570" s="13">
        <f t="shared" ref="AA2570:AA2633" si="969">IF($Y$4=0,M2570,IF($Y$4=1,T2570,IF($Y$4=2,W2570)))</f>
        <v>42</v>
      </c>
      <c r="AB2570" s="13">
        <f t="shared" ref="AB2570:AB2633" si="970">+Y2570-H2570</f>
        <v>-6284.0599999999977</v>
      </c>
      <c r="AC2570" s="13">
        <f t="shared" ref="AC2570:AC2633" si="971">+Z2570-I2570</f>
        <v>-2.4547109374999962</v>
      </c>
      <c r="AD2570" s="13">
        <f t="shared" ref="AD2570:AD2633" si="972">+AA2570-J2570</f>
        <v>-2.3099999999999952</v>
      </c>
      <c r="AE2570" s="3">
        <f t="shared" ref="AE2570:AE2633" si="973">+M2570-E2570</f>
        <v>0</v>
      </c>
      <c r="AF2570" s="13">
        <f t="shared" si="961"/>
        <v>6284.0599999999977</v>
      </c>
      <c r="AG2570" s="13">
        <f t="shared" si="959"/>
        <v>2.4547109374999962</v>
      </c>
      <c r="AH2570" s="13">
        <f t="shared" si="962"/>
        <v>2.4547109374999962</v>
      </c>
    </row>
    <row r="2571" spans="1:34" x14ac:dyDescent="0.2">
      <c r="A2571" s="8">
        <f t="shared" si="960"/>
        <v>256100</v>
      </c>
      <c r="B2571" s="9">
        <f t="shared" si="963"/>
        <v>256.10000000000002</v>
      </c>
      <c r="C2571" s="13">
        <f>tarifest3(A2571,$A$3,Param!$B$5,Param!$C$5,Param!$D$5,Param!$E$5,Param!$B$6,Param!$C$6,Param!$D$6,Param!$E$6)</f>
        <v>98225</v>
      </c>
      <c r="D2571" s="3">
        <f t="shared" ref="D2571:D2634" si="974">IF($A2571=0,0,C2571/$A2571*100)</f>
        <v>38.354158531823508</v>
      </c>
      <c r="E2571" s="3">
        <f>tarifest3grenz(A2571,$A$3,Param!$B$5,Param!$C$5,Param!$D$5,Param!$E$5,Param!$B$6,Param!$C$6,Param!$D$6,Param!$E$6)*100</f>
        <v>42</v>
      </c>
      <c r="F2571" s="13">
        <f>soli3(C2571,$A$3,Param!$J$4,Param!$J$5,Param!$J$6)</f>
        <v>5402.37</v>
      </c>
      <c r="G2571" s="3">
        <f>soli3grenz(C2571,$A$3,Param!$J$4,Param!$J$5,Param!$J$6)*100</f>
        <v>5.5</v>
      </c>
      <c r="H2571" s="13">
        <f t="shared" si="965"/>
        <v>103627.37</v>
      </c>
      <c r="I2571" s="3">
        <f t="shared" si="964"/>
        <v>40.463635298711438</v>
      </c>
      <c r="J2571" s="13">
        <f t="shared" si="966"/>
        <v>44.309999999999995</v>
      </c>
      <c r="K2571" s="13">
        <f>tarifest3(A2571,$A$3,Param!$B$10,Param!$C$10,Param!$D$10,Param!$E$10,Param!$B$11,Param!$C$11,Param!$D$11,Param!$E$11)</f>
        <v>102571</v>
      </c>
      <c r="L2571" s="3">
        <f t="shared" ref="L2571:L2634" si="975">IF($A2571=0,0,K2571/$A2571*100)</f>
        <v>40.051151893791484</v>
      </c>
      <c r="M2571" s="3">
        <f>tarifest3grenz(A2571,$A$3,Param!$B$10,Param!$C$10,Param!$D$10,Param!$E$10,Param!$B$11,Param!$C$11,Param!$D$11,Param!$E$11)*100</f>
        <v>42</v>
      </c>
      <c r="N2571" s="3">
        <f t="shared" ref="N2571:N2634" si="976">+K2571-$K$1</f>
        <v>88171</v>
      </c>
      <c r="O2571" s="3">
        <f t="shared" ref="O2571:O2634" si="977">IF($A2571=0,0,N2571/$A2571*100)</f>
        <v>34.42834830144475</v>
      </c>
      <c r="P2571" s="13">
        <f t="shared" si="967"/>
        <v>179270</v>
      </c>
      <c r="Q2571" s="13">
        <f t="shared" ref="Q2571:Q2634" si="978">MIN(P2571-$K$1,0)</f>
        <v>0</v>
      </c>
      <c r="R2571" s="13">
        <f>tarifest3(A2571-$K$3,$A$3,Param!$B$10,Param!$C$10,Param!$D$10,Param!$E$10,Param!$B$11,Param!$C$11,Param!$D$11,Param!$E$11)</f>
        <v>93931</v>
      </c>
      <c r="S2571" s="3">
        <f t="shared" ref="S2571:S2634" si="979">IF($A2571=0,0,(Q2571+R2571)/$A2571*100)</f>
        <v>36.677469738383444</v>
      </c>
      <c r="T2571" s="3">
        <f>IF(A2571&lt;$K$3,$K$2,tarifest3grenz(A2571-$K$3,$A$3,Param!$B$10,Param!$C$10,Param!$D$10,Param!$E$10,Param!$B$11,Param!$C$11,Param!$D$11,Param!$E$11))*100</f>
        <v>42</v>
      </c>
      <c r="U2571" s="3">
        <f>MAX(K2571-tarifest3($K$3,$A$3,Param!$B$10,Param!$C$10,Param!$D$10,Param!$E$10,Param!$B$11,Param!$C$11,Param!$D$11,Param!$E$11),0)</f>
        <v>97341</v>
      </c>
      <c r="V2571" s="3">
        <f t="shared" ref="V2571:V2634" si="980">IF($A2571=0,0,(Q2571+U2571)/$A2571*100)</f>
        <v>38.008980866848887</v>
      </c>
      <c r="W2571" s="3">
        <f t="shared" ref="W2571:W2634" si="981">IF(A2571&lt;$K$3,$K$2*100,M2571)</f>
        <v>42</v>
      </c>
      <c r="X2571" s="3">
        <f>soli3grenz(K2571,$A$3,Param!$J$9,Param!$J$10,Param!$J$11)*100</f>
        <v>5.5</v>
      </c>
      <c r="Y2571" s="13">
        <f t="shared" si="968"/>
        <v>97341</v>
      </c>
      <c r="Z2571" s="3">
        <f t="shared" ref="Z2571:Z2634" si="982">IF($A2571=0,0,Y2571/$A2571*100)</f>
        <v>38.008980866848887</v>
      </c>
      <c r="AA2571" s="13">
        <f t="shared" si="969"/>
        <v>42</v>
      </c>
      <c r="AB2571" s="13">
        <f t="shared" si="970"/>
        <v>-6286.3699999999953</v>
      </c>
      <c r="AC2571" s="13">
        <f t="shared" si="971"/>
        <v>-2.4546544318625507</v>
      </c>
      <c r="AD2571" s="13">
        <f t="shared" si="972"/>
        <v>-2.3099999999999952</v>
      </c>
      <c r="AE2571" s="3">
        <f t="shared" si="973"/>
        <v>0</v>
      </c>
      <c r="AF2571" s="13">
        <f t="shared" si="961"/>
        <v>6286.3699999999953</v>
      </c>
      <c r="AG2571" s="13">
        <f t="shared" ref="AG2571:AG2634" si="983">-AC2571</f>
        <v>2.4546544318625507</v>
      </c>
      <c r="AH2571" s="13">
        <f t="shared" si="962"/>
        <v>2.4546544318625507</v>
      </c>
    </row>
    <row r="2572" spans="1:34" x14ac:dyDescent="0.2">
      <c r="A2572" s="8">
        <f t="shared" ref="A2572:A2635" si="984">+A2571+100</f>
        <v>256200</v>
      </c>
      <c r="B2572" s="9">
        <f t="shared" si="963"/>
        <v>256.2</v>
      </c>
      <c r="C2572" s="13">
        <f>tarifest3(A2572,$A$3,Param!$B$5,Param!$C$5,Param!$D$5,Param!$E$5,Param!$B$6,Param!$C$6,Param!$D$6,Param!$E$6)</f>
        <v>98267</v>
      </c>
      <c r="D2572" s="3">
        <f t="shared" si="974"/>
        <v>38.355581576893051</v>
      </c>
      <c r="E2572" s="3">
        <f>tarifest3grenz(A2572,$A$3,Param!$B$5,Param!$C$5,Param!$D$5,Param!$E$5,Param!$B$6,Param!$C$6,Param!$D$6,Param!$E$6)*100</f>
        <v>42</v>
      </c>
      <c r="F2572" s="13">
        <f>soli3(C2572,$A$3,Param!$J$4,Param!$J$5,Param!$J$6)</f>
        <v>5404.68</v>
      </c>
      <c r="G2572" s="3">
        <f>soli3grenz(C2572,$A$3,Param!$J$4,Param!$J$5,Param!$J$6)*100</f>
        <v>5.5</v>
      </c>
      <c r="H2572" s="13">
        <f t="shared" si="965"/>
        <v>103671.67999999999</v>
      </c>
      <c r="I2572" s="3">
        <f t="shared" si="964"/>
        <v>40.465136612021858</v>
      </c>
      <c r="J2572" s="13">
        <f t="shared" si="966"/>
        <v>44.309999999999995</v>
      </c>
      <c r="K2572" s="13">
        <f>tarifest3(A2572,$A$3,Param!$B$10,Param!$C$10,Param!$D$10,Param!$E$10,Param!$B$11,Param!$C$11,Param!$D$11,Param!$E$11)</f>
        <v>102613</v>
      </c>
      <c r="L2572" s="3">
        <f t="shared" si="975"/>
        <v>40.051912568306008</v>
      </c>
      <c r="M2572" s="3">
        <f>tarifest3grenz(A2572,$A$3,Param!$B$10,Param!$C$10,Param!$D$10,Param!$E$10,Param!$B$11,Param!$C$11,Param!$D$11,Param!$E$11)*100</f>
        <v>42</v>
      </c>
      <c r="N2572" s="3">
        <f t="shared" si="976"/>
        <v>88213</v>
      </c>
      <c r="O2572" s="3">
        <f t="shared" si="977"/>
        <v>34.431303669008592</v>
      </c>
      <c r="P2572" s="13">
        <f t="shared" si="967"/>
        <v>179340</v>
      </c>
      <c r="Q2572" s="13">
        <f t="shared" si="978"/>
        <v>0</v>
      </c>
      <c r="R2572" s="13">
        <f>tarifest3(A2572-$K$3,$A$3,Param!$B$10,Param!$C$10,Param!$D$10,Param!$E$10,Param!$B$11,Param!$C$11,Param!$D$11,Param!$E$11)</f>
        <v>93973</v>
      </c>
      <c r="S2572" s="3">
        <f t="shared" si="979"/>
        <v>36.679547228727557</v>
      </c>
      <c r="T2572" s="3">
        <f>IF(A2572&lt;$K$3,$K$2,tarifest3grenz(A2572-$K$3,$A$3,Param!$B$10,Param!$C$10,Param!$D$10,Param!$E$10,Param!$B$11,Param!$C$11,Param!$D$11,Param!$E$11))*100</f>
        <v>42</v>
      </c>
      <c r="U2572" s="3">
        <f>MAX(K2572-tarifest3($K$3,$A$3,Param!$B$10,Param!$C$10,Param!$D$10,Param!$E$10,Param!$B$11,Param!$C$11,Param!$D$11,Param!$E$11),0)</f>
        <v>97383</v>
      </c>
      <c r="V2572" s="3">
        <f t="shared" si="980"/>
        <v>38.010538641686182</v>
      </c>
      <c r="W2572" s="3">
        <f t="shared" si="981"/>
        <v>42</v>
      </c>
      <c r="X2572" s="3">
        <f>soli3grenz(K2572,$A$3,Param!$J$9,Param!$J$10,Param!$J$11)*100</f>
        <v>5.5</v>
      </c>
      <c r="Y2572" s="13">
        <f t="shared" si="968"/>
        <v>97383</v>
      </c>
      <c r="Z2572" s="3">
        <f t="shared" si="982"/>
        <v>38.010538641686182</v>
      </c>
      <c r="AA2572" s="13">
        <f t="shared" si="969"/>
        <v>42</v>
      </c>
      <c r="AB2572" s="13">
        <f t="shared" si="970"/>
        <v>-6288.679999999993</v>
      </c>
      <c r="AC2572" s="13">
        <f t="shared" si="971"/>
        <v>-2.4545979703356764</v>
      </c>
      <c r="AD2572" s="13">
        <f t="shared" si="972"/>
        <v>-2.3099999999999952</v>
      </c>
      <c r="AE2572" s="3">
        <f t="shared" si="973"/>
        <v>0</v>
      </c>
      <c r="AF2572" s="13">
        <f t="shared" si="961"/>
        <v>6288.679999999993</v>
      </c>
      <c r="AG2572" s="13">
        <f t="shared" si="983"/>
        <v>2.4545979703356764</v>
      </c>
      <c r="AH2572" s="13">
        <f t="shared" si="962"/>
        <v>2.4545979703356764</v>
      </c>
    </row>
    <row r="2573" spans="1:34" x14ac:dyDescent="0.2">
      <c r="A2573" s="8">
        <f t="shared" si="984"/>
        <v>256300</v>
      </c>
      <c r="B2573" s="9">
        <f t="shared" si="963"/>
        <v>256.3</v>
      </c>
      <c r="C2573" s="13">
        <f>tarifest3(A2573,$A$3,Param!$B$5,Param!$C$5,Param!$D$5,Param!$E$5,Param!$B$6,Param!$C$6,Param!$D$6,Param!$E$6)</f>
        <v>98309</v>
      </c>
      <c r="D2573" s="3">
        <f t="shared" si="974"/>
        <v>38.357003511509951</v>
      </c>
      <c r="E2573" s="3">
        <f>tarifest3grenz(A2573,$A$3,Param!$B$5,Param!$C$5,Param!$D$5,Param!$E$5,Param!$B$6,Param!$C$6,Param!$D$6,Param!$E$6)*100</f>
        <v>42</v>
      </c>
      <c r="F2573" s="13">
        <f>soli3(C2573,$A$3,Param!$J$4,Param!$J$5,Param!$J$6)</f>
        <v>5406.99</v>
      </c>
      <c r="G2573" s="3">
        <f>soli3grenz(C2573,$A$3,Param!$J$4,Param!$J$5,Param!$J$6)*100</f>
        <v>5.5</v>
      </c>
      <c r="H2573" s="13">
        <f t="shared" si="965"/>
        <v>103715.99</v>
      </c>
      <c r="I2573" s="3">
        <f t="shared" si="964"/>
        <v>40.466636753804138</v>
      </c>
      <c r="J2573" s="13">
        <f t="shared" si="966"/>
        <v>44.309999999999995</v>
      </c>
      <c r="K2573" s="13">
        <f>tarifest3(A2573,$A$3,Param!$B$10,Param!$C$10,Param!$D$10,Param!$E$10,Param!$B$11,Param!$C$11,Param!$D$11,Param!$E$11)</f>
        <v>102655</v>
      </c>
      <c r="L2573" s="3">
        <f t="shared" si="975"/>
        <v>40.05267264923917</v>
      </c>
      <c r="M2573" s="3">
        <f>tarifest3grenz(A2573,$A$3,Param!$B$10,Param!$C$10,Param!$D$10,Param!$E$10,Param!$B$11,Param!$C$11,Param!$D$11,Param!$E$11)*100</f>
        <v>42</v>
      </c>
      <c r="N2573" s="3">
        <f t="shared" si="976"/>
        <v>88255</v>
      </c>
      <c r="O2573" s="3">
        <f t="shared" si="977"/>
        <v>34.434256730394068</v>
      </c>
      <c r="P2573" s="13">
        <f t="shared" si="967"/>
        <v>179410</v>
      </c>
      <c r="Q2573" s="13">
        <f t="shared" si="978"/>
        <v>0</v>
      </c>
      <c r="R2573" s="13">
        <f>tarifest3(A2573-$K$3,$A$3,Param!$B$10,Param!$C$10,Param!$D$10,Param!$E$10,Param!$B$11,Param!$C$11,Param!$D$11,Param!$E$11)</f>
        <v>94015</v>
      </c>
      <c r="S2573" s="3">
        <f t="shared" si="979"/>
        <v>36.681623097932111</v>
      </c>
      <c r="T2573" s="3">
        <f>IF(A2573&lt;$K$3,$K$2,tarifest3grenz(A2573-$K$3,$A$3,Param!$B$10,Param!$C$10,Param!$D$10,Param!$E$10,Param!$B$11,Param!$C$11,Param!$D$11,Param!$E$11))*100</f>
        <v>42</v>
      </c>
      <c r="U2573" s="3">
        <f>MAX(K2573-tarifest3($K$3,$A$3,Param!$B$10,Param!$C$10,Param!$D$10,Param!$E$10,Param!$B$11,Param!$C$11,Param!$D$11,Param!$E$11),0)</f>
        <v>97425</v>
      </c>
      <c r="V2573" s="3">
        <f t="shared" si="980"/>
        <v>38.0120952009364</v>
      </c>
      <c r="W2573" s="3">
        <f t="shared" si="981"/>
        <v>42</v>
      </c>
      <c r="X2573" s="3">
        <f>soli3grenz(K2573,$A$3,Param!$J$9,Param!$J$10,Param!$J$11)*100</f>
        <v>5.5</v>
      </c>
      <c r="Y2573" s="13">
        <f t="shared" si="968"/>
        <v>97425</v>
      </c>
      <c r="Z2573" s="3">
        <f t="shared" si="982"/>
        <v>38.0120952009364</v>
      </c>
      <c r="AA2573" s="13">
        <f t="shared" si="969"/>
        <v>42</v>
      </c>
      <c r="AB2573" s="13">
        <f t="shared" si="970"/>
        <v>-6290.9900000000052</v>
      </c>
      <c r="AC2573" s="13">
        <f t="shared" si="971"/>
        <v>-2.4545415528677381</v>
      </c>
      <c r="AD2573" s="13">
        <f t="shared" si="972"/>
        <v>-2.3099999999999952</v>
      </c>
      <c r="AE2573" s="3">
        <f t="shared" si="973"/>
        <v>0</v>
      </c>
      <c r="AF2573" s="13">
        <f t="shared" si="961"/>
        <v>6290.9900000000052</v>
      </c>
      <c r="AG2573" s="13">
        <f t="shared" si="983"/>
        <v>2.4545415528677381</v>
      </c>
      <c r="AH2573" s="13">
        <f t="shared" si="962"/>
        <v>2.4545415528677381</v>
      </c>
    </row>
    <row r="2574" spans="1:34" x14ac:dyDescent="0.2">
      <c r="A2574" s="8">
        <f t="shared" si="984"/>
        <v>256400</v>
      </c>
      <c r="B2574" s="9">
        <f t="shared" si="963"/>
        <v>256.39999999999998</v>
      </c>
      <c r="C2574" s="13">
        <f>tarifest3(A2574,$A$3,Param!$B$5,Param!$C$5,Param!$D$5,Param!$E$5,Param!$B$6,Param!$C$6,Param!$D$6,Param!$E$6)</f>
        <v>98351</v>
      </c>
      <c r="D2574" s="3">
        <f t="shared" si="974"/>
        <v>38.358424336973478</v>
      </c>
      <c r="E2574" s="3">
        <f>tarifest3grenz(A2574,$A$3,Param!$B$5,Param!$C$5,Param!$D$5,Param!$E$5,Param!$B$6,Param!$C$6,Param!$D$6,Param!$E$6)*100</f>
        <v>42</v>
      </c>
      <c r="F2574" s="13">
        <f>soli3(C2574,$A$3,Param!$J$4,Param!$J$5,Param!$J$6)</f>
        <v>5409.3</v>
      </c>
      <c r="G2574" s="3">
        <f>soli3grenz(C2574,$A$3,Param!$J$4,Param!$J$5,Param!$J$6)*100</f>
        <v>5.5</v>
      </c>
      <c r="H2574" s="13">
        <f t="shared" si="965"/>
        <v>103760.3</v>
      </c>
      <c r="I2574" s="3">
        <f t="shared" si="964"/>
        <v>40.468135725429015</v>
      </c>
      <c r="J2574" s="13">
        <f t="shared" si="966"/>
        <v>44.309999999999995</v>
      </c>
      <c r="K2574" s="13">
        <f>tarifest3(A2574,$A$3,Param!$B$10,Param!$C$10,Param!$D$10,Param!$E$10,Param!$B$11,Param!$C$11,Param!$D$11,Param!$E$11)</f>
        <v>102697</v>
      </c>
      <c r="L2574" s="3">
        <f t="shared" si="975"/>
        <v>40.053432137285498</v>
      </c>
      <c r="M2574" s="3">
        <f>tarifest3grenz(A2574,$A$3,Param!$B$10,Param!$C$10,Param!$D$10,Param!$E$10,Param!$B$11,Param!$C$11,Param!$D$11,Param!$E$11)*100</f>
        <v>42</v>
      </c>
      <c r="N2574" s="3">
        <f t="shared" si="976"/>
        <v>88297</v>
      </c>
      <c r="O2574" s="3">
        <f t="shared" si="977"/>
        <v>34.437207488299535</v>
      </c>
      <c r="P2574" s="13">
        <f t="shared" si="967"/>
        <v>179480</v>
      </c>
      <c r="Q2574" s="13">
        <f t="shared" si="978"/>
        <v>0</v>
      </c>
      <c r="R2574" s="13">
        <f>tarifest3(A2574-$K$3,$A$3,Param!$B$10,Param!$C$10,Param!$D$10,Param!$E$10,Param!$B$11,Param!$C$11,Param!$D$11,Param!$E$11)</f>
        <v>94057</v>
      </c>
      <c r="S2574" s="3">
        <f t="shared" si="979"/>
        <v>36.683697347893919</v>
      </c>
      <c r="T2574" s="3">
        <f>IF(A2574&lt;$K$3,$K$2,tarifest3grenz(A2574-$K$3,$A$3,Param!$B$10,Param!$C$10,Param!$D$10,Param!$E$10,Param!$B$11,Param!$C$11,Param!$D$11,Param!$E$11))*100</f>
        <v>42</v>
      </c>
      <c r="U2574" s="3">
        <f>MAX(K2574-tarifest3($K$3,$A$3,Param!$B$10,Param!$C$10,Param!$D$10,Param!$E$10,Param!$B$11,Param!$C$11,Param!$D$11,Param!$E$11),0)</f>
        <v>97467</v>
      </c>
      <c r="V2574" s="3">
        <f t="shared" si="980"/>
        <v>38.013650546021843</v>
      </c>
      <c r="W2574" s="3">
        <f t="shared" si="981"/>
        <v>42</v>
      </c>
      <c r="X2574" s="3">
        <f>soli3grenz(K2574,$A$3,Param!$J$9,Param!$J$10,Param!$J$11)*100</f>
        <v>5.5</v>
      </c>
      <c r="Y2574" s="13">
        <f t="shared" si="968"/>
        <v>97467</v>
      </c>
      <c r="Z2574" s="3">
        <f t="shared" si="982"/>
        <v>38.013650546021843</v>
      </c>
      <c r="AA2574" s="13">
        <f t="shared" si="969"/>
        <v>42</v>
      </c>
      <c r="AB2574" s="13">
        <f t="shared" si="970"/>
        <v>-6293.3000000000029</v>
      </c>
      <c r="AC2574" s="13">
        <f t="shared" si="971"/>
        <v>-2.4544851794071718</v>
      </c>
      <c r="AD2574" s="13">
        <f t="shared" si="972"/>
        <v>-2.3099999999999952</v>
      </c>
      <c r="AE2574" s="3">
        <f t="shared" si="973"/>
        <v>0</v>
      </c>
      <c r="AF2574" s="13">
        <f t="shared" si="961"/>
        <v>6293.3000000000029</v>
      </c>
      <c r="AG2574" s="13">
        <f t="shared" si="983"/>
        <v>2.4544851794071718</v>
      </c>
      <c r="AH2574" s="13">
        <f t="shared" si="962"/>
        <v>2.4544851794071718</v>
      </c>
    </row>
    <row r="2575" spans="1:34" x14ac:dyDescent="0.2">
      <c r="A2575" s="8">
        <f t="shared" si="984"/>
        <v>256500</v>
      </c>
      <c r="B2575" s="9">
        <f t="shared" si="963"/>
        <v>256.5</v>
      </c>
      <c r="C2575" s="13">
        <f>tarifest3(A2575,$A$3,Param!$B$5,Param!$C$5,Param!$D$5,Param!$E$5,Param!$B$6,Param!$C$6,Param!$D$6,Param!$E$6)</f>
        <v>98393</v>
      </c>
      <c r="D2575" s="3">
        <f t="shared" si="974"/>
        <v>38.359844054580897</v>
      </c>
      <c r="E2575" s="3">
        <f>tarifest3grenz(A2575,$A$3,Param!$B$5,Param!$C$5,Param!$D$5,Param!$E$5,Param!$B$6,Param!$C$6,Param!$D$6,Param!$E$6)*100</f>
        <v>42</v>
      </c>
      <c r="F2575" s="13">
        <f>soli3(C2575,$A$3,Param!$J$4,Param!$J$5,Param!$J$6)</f>
        <v>5411.61</v>
      </c>
      <c r="G2575" s="3">
        <f>soli3grenz(C2575,$A$3,Param!$J$4,Param!$J$5,Param!$J$6)*100</f>
        <v>5.5</v>
      </c>
      <c r="H2575" s="13">
        <f t="shared" si="965"/>
        <v>103804.61</v>
      </c>
      <c r="I2575" s="3">
        <f t="shared" si="964"/>
        <v>40.469633528265106</v>
      </c>
      <c r="J2575" s="13">
        <f t="shared" si="966"/>
        <v>44.309999999999995</v>
      </c>
      <c r="K2575" s="13">
        <f>tarifest3(A2575,$A$3,Param!$B$10,Param!$C$10,Param!$D$10,Param!$E$10,Param!$B$11,Param!$C$11,Param!$D$11,Param!$E$11)</f>
        <v>102739</v>
      </c>
      <c r="L2575" s="3">
        <f t="shared" si="975"/>
        <v>40.054191033138402</v>
      </c>
      <c r="M2575" s="3">
        <f>tarifest3grenz(A2575,$A$3,Param!$B$10,Param!$C$10,Param!$D$10,Param!$E$10,Param!$B$11,Param!$C$11,Param!$D$11,Param!$E$11)*100</f>
        <v>42</v>
      </c>
      <c r="N2575" s="3">
        <f t="shared" si="976"/>
        <v>88339</v>
      </c>
      <c r="O2575" s="3">
        <f t="shared" si="977"/>
        <v>34.440155945419107</v>
      </c>
      <c r="P2575" s="13">
        <f t="shared" si="967"/>
        <v>179550</v>
      </c>
      <c r="Q2575" s="13">
        <f t="shared" si="978"/>
        <v>0</v>
      </c>
      <c r="R2575" s="13">
        <f>tarifest3(A2575-$K$3,$A$3,Param!$B$10,Param!$C$10,Param!$D$10,Param!$E$10,Param!$B$11,Param!$C$11,Param!$D$11,Param!$E$11)</f>
        <v>94099</v>
      </c>
      <c r="S2575" s="3">
        <f t="shared" si="979"/>
        <v>36.685769980506819</v>
      </c>
      <c r="T2575" s="3">
        <f>IF(A2575&lt;$K$3,$K$2,tarifest3grenz(A2575-$K$3,$A$3,Param!$B$10,Param!$C$10,Param!$D$10,Param!$E$10,Param!$B$11,Param!$C$11,Param!$D$11,Param!$E$11))*100</f>
        <v>42</v>
      </c>
      <c r="U2575" s="3">
        <f>MAX(K2575-tarifest3($K$3,$A$3,Param!$B$10,Param!$C$10,Param!$D$10,Param!$E$10,Param!$B$11,Param!$C$11,Param!$D$11,Param!$E$11),0)</f>
        <v>97509</v>
      </c>
      <c r="V2575" s="3">
        <f t="shared" si="980"/>
        <v>38.015204678362572</v>
      </c>
      <c r="W2575" s="3">
        <f t="shared" si="981"/>
        <v>42</v>
      </c>
      <c r="X2575" s="3">
        <f>soli3grenz(K2575,$A$3,Param!$J$9,Param!$J$10,Param!$J$11)*100</f>
        <v>5.5</v>
      </c>
      <c r="Y2575" s="13">
        <f t="shared" si="968"/>
        <v>97509</v>
      </c>
      <c r="Z2575" s="3">
        <f t="shared" si="982"/>
        <v>38.015204678362572</v>
      </c>
      <c r="AA2575" s="13">
        <f t="shared" si="969"/>
        <v>42</v>
      </c>
      <c r="AB2575" s="13">
        <f t="shared" si="970"/>
        <v>-6295.6100000000006</v>
      </c>
      <c r="AC2575" s="13">
        <f t="shared" si="971"/>
        <v>-2.4544288499025342</v>
      </c>
      <c r="AD2575" s="13">
        <f t="shared" si="972"/>
        <v>-2.3099999999999952</v>
      </c>
      <c r="AE2575" s="3">
        <f t="shared" si="973"/>
        <v>0</v>
      </c>
      <c r="AF2575" s="13">
        <f t="shared" si="961"/>
        <v>6295.6100000000006</v>
      </c>
      <c r="AG2575" s="13">
        <f t="shared" si="983"/>
        <v>2.4544288499025342</v>
      </c>
      <c r="AH2575" s="13">
        <f t="shared" si="962"/>
        <v>2.4544288499025342</v>
      </c>
    </row>
    <row r="2576" spans="1:34" x14ac:dyDescent="0.2">
      <c r="A2576" s="8">
        <f t="shared" si="984"/>
        <v>256600</v>
      </c>
      <c r="B2576" s="9">
        <f t="shared" si="963"/>
        <v>256.60000000000002</v>
      </c>
      <c r="C2576" s="13">
        <f>tarifest3(A2576,$A$3,Param!$B$5,Param!$C$5,Param!$D$5,Param!$E$5,Param!$B$6,Param!$C$6,Param!$D$6,Param!$E$6)</f>
        <v>98435</v>
      </c>
      <c r="D2576" s="3">
        <f t="shared" si="974"/>
        <v>38.361262665627436</v>
      </c>
      <c r="E2576" s="3">
        <f>tarifest3grenz(A2576,$A$3,Param!$B$5,Param!$C$5,Param!$D$5,Param!$E$5,Param!$B$6,Param!$C$6,Param!$D$6,Param!$E$6)*100</f>
        <v>42</v>
      </c>
      <c r="F2576" s="13">
        <f>soli3(C2576,$A$3,Param!$J$4,Param!$J$5,Param!$J$6)</f>
        <v>5413.92</v>
      </c>
      <c r="G2576" s="3">
        <f>soli3grenz(C2576,$A$3,Param!$J$4,Param!$J$5,Param!$J$6)*100</f>
        <v>5.5</v>
      </c>
      <c r="H2576" s="13">
        <f t="shared" si="965"/>
        <v>103848.92</v>
      </c>
      <c r="I2576" s="3">
        <f t="shared" si="964"/>
        <v>40.471130163678879</v>
      </c>
      <c r="J2576" s="13">
        <f t="shared" si="966"/>
        <v>44.309999999999995</v>
      </c>
      <c r="K2576" s="13">
        <f>tarifest3(A2576,$A$3,Param!$B$10,Param!$C$10,Param!$D$10,Param!$E$10,Param!$B$11,Param!$C$11,Param!$D$11,Param!$E$11)</f>
        <v>102781</v>
      </c>
      <c r="L2576" s="3">
        <f t="shared" si="975"/>
        <v>40.054949337490257</v>
      </c>
      <c r="M2576" s="3">
        <f>tarifest3grenz(A2576,$A$3,Param!$B$10,Param!$C$10,Param!$D$10,Param!$E$10,Param!$B$11,Param!$C$11,Param!$D$11,Param!$E$11)*100</f>
        <v>42</v>
      </c>
      <c r="N2576" s="3">
        <f t="shared" si="976"/>
        <v>88381</v>
      </c>
      <c r="O2576" s="3">
        <f t="shared" si="977"/>
        <v>34.443102104442715</v>
      </c>
      <c r="P2576" s="13">
        <f t="shared" si="967"/>
        <v>179620</v>
      </c>
      <c r="Q2576" s="13">
        <f t="shared" si="978"/>
        <v>0</v>
      </c>
      <c r="R2576" s="13">
        <f>tarifest3(A2576-$K$3,$A$3,Param!$B$10,Param!$C$10,Param!$D$10,Param!$E$10,Param!$B$11,Param!$C$11,Param!$D$11,Param!$E$11)</f>
        <v>94141</v>
      </c>
      <c r="S2576" s="3">
        <f t="shared" si="979"/>
        <v>36.687840997661731</v>
      </c>
      <c r="T2576" s="3">
        <f>IF(A2576&lt;$K$3,$K$2,tarifest3grenz(A2576-$K$3,$A$3,Param!$B$10,Param!$C$10,Param!$D$10,Param!$E$10,Param!$B$11,Param!$C$11,Param!$D$11,Param!$E$11))*100</f>
        <v>42</v>
      </c>
      <c r="U2576" s="3">
        <f>MAX(K2576-tarifest3($K$3,$A$3,Param!$B$10,Param!$C$10,Param!$D$10,Param!$E$10,Param!$B$11,Param!$C$11,Param!$D$11,Param!$E$11),0)</f>
        <v>97551</v>
      </c>
      <c r="V2576" s="3">
        <f t="shared" si="980"/>
        <v>38.016757599376461</v>
      </c>
      <c r="W2576" s="3">
        <f t="shared" si="981"/>
        <v>42</v>
      </c>
      <c r="X2576" s="3">
        <f>soli3grenz(K2576,$A$3,Param!$J$9,Param!$J$10,Param!$J$11)*100</f>
        <v>5.5</v>
      </c>
      <c r="Y2576" s="13">
        <f t="shared" si="968"/>
        <v>97551</v>
      </c>
      <c r="Z2576" s="3">
        <f t="shared" si="982"/>
        <v>38.016757599376461</v>
      </c>
      <c r="AA2576" s="13">
        <f t="shared" si="969"/>
        <v>42</v>
      </c>
      <c r="AB2576" s="13">
        <f t="shared" si="970"/>
        <v>-6297.9199999999983</v>
      </c>
      <c r="AC2576" s="13">
        <f t="shared" si="971"/>
        <v>-2.4543725643024175</v>
      </c>
      <c r="AD2576" s="13">
        <f t="shared" si="972"/>
        <v>-2.3099999999999952</v>
      </c>
      <c r="AE2576" s="3">
        <f t="shared" si="973"/>
        <v>0</v>
      </c>
      <c r="AF2576" s="13">
        <f t="shared" si="961"/>
        <v>6297.9199999999983</v>
      </c>
      <c r="AG2576" s="13">
        <f t="shared" si="983"/>
        <v>2.4543725643024175</v>
      </c>
      <c r="AH2576" s="13">
        <f t="shared" si="962"/>
        <v>2.4543725643024175</v>
      </c>
    </row>
    <row r="2577" spans="1:34" x14ac:dyDescent="0.2">
      <c r="A2577" s="8">
        <f t="shared" si="984"/>
        <v>256700</v>
      </c>
      <c r="B2577" s="9">
        <f t="shared" si="963"/>
        <v>256.7</v>
      </c>
      <c r="C2577" s="13">
        <f>tarifest3(A2577,$A$3,Param!$B$5,Param!$C$5,Param!$D$5,Param!$E$5,Param!$B$6,Param!$C$6,Param!$D$6,Param!$E$6)</f>
        <v>98477</v>
      </c>
      <c r="D2577" s="3">
        <f t="shared" si="974"/>
        <v>38.362680171406311</v>
      </c>
      <c r="E2577" s="3">
        <f>tarifest3grenz(A2577,$A$3,Param!$B$5,Param!$C$5,Param!$D$5,Param!$E$5,Param!$B$6,Param!$C$6,Param!$D$6,Param!$E$6)*100</f>
        <v>42</v>
      </c>
      <c r="F2577" s="13">
        <f>soli3(C2577,$A$3,Param!$J$4,Param!$J$5,Param!$J$6)</f>
        <v>5416.23</v>
      </c>
      <c r="G2577" s="3">
        <f>soli3grenz(C2577,$A$3,Param!$J$4,Param!$J$5,Param!$J$6)*100</f>
        <v>5.5</v>
      </c>
      <c r="H2577" s="13">
        <f t="shared" si="965"/>
        <v>103893.23</v>
      </c>
      <c r="I2577" s="3">
        <f t="shared" si="964"/>
        <v>40.472625633034667</v>
      </c>
      <c r="J2577" s="13">
        <f t="shared" si="966"/>
        <v>44.309999999999995</v>
      </c>
      <c r="K2577" s="13">
        <f>tarifest3(A2577,$A$3,Param!$B$10,Param!$C$10,Param!$D$10,Param!$E$10,Param!$B$11,Param!$C$11,Param!$D$11,Param!$E$11)</f>
        <v>102823</v>
      </c>
      <c r="L2577" s="3">
        <f t="shared" si="975"/>
        <v>40.055707051032336</v>
      </c>
      <c r="M2577" s="3">
        <f>tarifest3grenz(A2577,$A$3,Param!$B$10,Param!$C$10,Param!$D$10,Param!$E$10,Param!$B$11,Param!$C$11,Param!$D$11,Param!$E$11)*100</f>
        <v>42</v>
      </c>
      <c r="N2577" s="3">
        <f t="shared" si="976"/>
        <v>88423</v>
      </c>
      <c r="O2577" s="3">
        <f t="shared" si="977"/>
        <v>34.446045968056097</v>
      </c>
      <c r="P2577" s="13">
        <f t="shared" si="967"/>
        <v>179690</v>
      </c>
      <c r="Q2577" s="13">
        <f t="shared" si="978"/>
        <v>0</v>
      </c>
      <c r="R2577" s="13">
        <f>tarifest3(A2577-$K$3,$A$3,Param!$B$10,Param!$C$10,Param!$D$10,Param!$E$10,Param!$B$11,Param!$C$11,Param!$D$11,Param!$E$11)</f>
        <v>94183</v>
      </c>
      <c r="S2577" s="3">
        <f t="shared" si="979"/>
        <v>36.689910401246593</v>
      </c>
      <c r="T2577" s="3">
        <f>IF(A2577&lt;$K$3,$K$2,tarifest3grenz(A2577-$K$3,$A$3,Param!$B$10,Param!$C$10,Param!$D$10,Param!$E$10,Param!$B$11,Param!$C$11,Param!$D$11,Param!$E$11))*100</f>
        <v>42</v>
      </c>
      <c r="U2577" s="3">
        <f>MAX(K2577-tarifest3($K$3,$A$3,Param!$B$10,Param!$C$10,Param!$D$10,Param!$E$10,Param!$B$11,Param!$C$11,Param!$D$11,Param!$E$11),0)</f>
        <v>97593</v>
      </c>
      <c r="V2577" s="3">
        <f t="shared" si="980"/>
        <v>38.018309310479161</v>
      </c>
      <c r="W2577" s="3">
        <f t="shared" si="981"/>
        <v>42</v>
      </c>
      <c r="X2577" s="3">
        <f>soli3grenz(K2577,$A$3,Param!$J$9,Param!$J$10,Param!$J$11)*100</f>
        <v>5.5</v>
      </c>
      <c r="Y2577" s="13">
        <f t="shared" si="968"/>
        <v>97593</v>
      </c>
      <c r="Z2577" s="3">
        <f t="shared" si="982"/>
        <v>38.018309310479161</v>
      </c>
      <c r="AA2577" s="13">
        <f t="shared" si="969"/>
        <v>42</v>
      </c>
      <c r="AB2577" s="13">
        <f t="shared" si="970"/>
        <v>-6300.2299999999959</v>
      </c>
      <c r="AC2577" s="13">
        <f t="shared" si="971"/>
        <v>-2.4543163225555062</v>
      </c>
      <c r="AD2577" s="13">
        <f t="shared" si="972"/>
        <v>-2.3099999999999952</v>
      </c>
      <c r="AE2577" s="3">
        <f t="shared" si="973"/>
        <v>0</v>
      </c>
      <c r="AF2577" s="13">
        <f t="shared" si="961"/>
        <v>6300.2299999999959</v>
      </c>
      <c r="AG2577" s="13">
        <f t="shared" si="983"/>
        <v>2.4543163225555062</v>
      </c>
      <c r="AH2577" s="13">
        <f t="shared" si="962"/>
        <v>2.4543163225555062</v>
      </c>
    </row>
    <row r="2578" spans="1:34" x14ac:dyDescent="0.2">
      <c r="A2578" s="8">
        <f t="shared" si="984"/>
        <v>256800</v>
      </c>
      <c r="B2578" s="9">
        <f t="shared" si="963"/>
        <v>256.8</v>
      </c>
      <c r="C2578" s="13">
        <f>tarifest3(A2578,$A$3,Param!$B$5,Param!$C$5,Param!$D$5,Param!$E$5,Param!$B$6,Param!$C$6,Param!$D$6,Param!$E$6)</f>
        <v>98519</v>
      </c>
      <c r="D2578" s="3">
        <f t="shared" si="974"/>
        <v>38.36409657320872</v>
      </c>
      <c r="E2578" s="3">
        <f>tarifest3grenz(A2578,$A$3,Param!$B$5,Param!$C$5,Param!$D$5,Param!$E$5,Param!$B$6,Param!$C$6,Param!$D$6,Param!$E$6)*100</f>
        <v>42</v>
      </c>
      <c r="F2578" s="13">
        <f>soli3(C2578,$A$3,Param!$J$4,Param!$J$5,Param!$J$6)</f>
        <v>5418.54</v>
      </c>
      <c r="G2578" s="3">
        <f>soli3grenz(C2578,$A$3,Param!$J$4,Param!$J$5,Param!$J$6)*100</f>
        <v>5.5</v>
      </c>
      <c r="H2578" s="13">
        <f t="shared" si="965"/>
        <v>103937.54</v>
      </c>
      <c r="I2578" s="3">
        <f t="shared" si="964"/>
        <v>40.474119937694702</v>
      </c>
      <c r="J2578" s="13">
        <f t="shared" si="966"/>
        <v>44.309999999999995</v>
      </c>
      <c r="K2578" s="13">
        <f>tarifest3(A2578,$A$3,Param!$B$10,Param!$C$10,Param!$D$10,Param!$E$10,Param!$B$11,Param!$C$11,Param!$D$11,Param!$E$11)</f>
        <v>102865</v>
      </c>
      <c r="L2578" s="3">
        <f t="shared" si="975"/>
        <v>40.056464174454831</v>
      </c>
      <c r="M2578" s="3">
        <f>tarifest3grenz(A2578,$A$3,Param!$B$10,Param!$C$10,Param!$D$10,Param!$E$10,Param!$B$11,Param!$C$11,Param!$D$11,Param!$E$11)*100</f>
        <v>42</v>
      </c>
      <c r="N2578" s="3">
        <f t="shared" si="976"/>
        <v>88465</v>
      </c>
      <c r="O2578" s="3">
        <f t="shared" si="977"/>
        <v>34.448987538940813</v>
      </c>
      <c r="P2578" s="13">
        <f t="shared" si="967"/>
        <v>179760</v>
      </c>
      <c r="Q2578" s="13">
        <f t="shared" si="978"/>
        <v>0</v>
      </c>
      <c r="R2578" s="13">
        <f>tarifest3(A2578-$K$3,$A$3,Param!$B$10,Param!$C$10,Param!$D$10,Param!$E$10,Param!$B$11,Param!$C$11,Param!$D$11,Param!$E$11)</f>
        <v>94225</v>
      </c>
      <c r="S2578" s="3">
        <f t="shared" si="979"/>
        <v>36.691978193146419</v>
      </c>
      <c r="T2578" s="3">
        <f>IF(A2578&lt;$K$3,$K$2,tarifest3grenz(A2578-$K$3,$A$3,Param!$B$10,Param!$C$10,Param!$D$10,Param!$E$10,Param!$B$11,Param!$C$11,Param!$D$11,Param!$E$11))*100</f>
        <v>42</v>
      </c>
      <c r="U2578" s="3">
        <f>MAX(K2578-tarifest3($K$3,$A$3,Param!$B$10,Param!$C$10,Param!$D$10,Param!$E$10,Param!$B$11,Param!$C$11,Param!$D$11,Param!$E$11),0)</f>
        <v>97635</v>
      </c>
      <c r="V2578" s="3">
        <f t="shared" si="980"/>
        <v>38.019859813084111</v>
      </c>
      <c r="W2578" s="3">
        <f t="shared" si="981"/>
        <v>42</v>
      </c>
      <c r="X2578" s="3">
        <f>soli3grenz(K2578,$A$3,Param!$J$9,Param!$J$10,Param!$J$11)*100</f>
        <v>5.5</v>
      </c>
      <c r="Y2578" s="13">
        <f t="shared" si="968"/>
        <v>97635</v>
      </c>
      <c r="Z2578" s="3">
        <f t="shared" si="982"/>
        <v>38.019859813084111</v>
      </c>
      <c r="AA2578" s="13">
        <f t="shared" si="969"/>
        <v>42</v>
      </c>
      <c r="AB2578" s="13">
        <f t="shared" si="970"/>
        <v>-6302.5399999999936</v>
      </c>
      <c r="AC2578" s="13">
        <f t="shared" si="971"/>
        <v>-2.4542601246105917</v>
      </c>
      <c r="AD2578" s="13">
        <f t="shared" si="972"/>
        <v>-2.3099999999999952</v>
      </c>
      <c r="AE2578" s="3">
        <f t="shared" si="973"/>
        <v>0</v>
      </c>
      <c r="AF2578" s="13">
        <f t="shared" si="961"/>
        <v>6302.5399999999936</v>
      </c>
      <c r="AG2578" s="13">
        <f t="shared" si="983"/>
        <v>2.4542601246105917</v>
      </c>
      <c r="AH2578" s="13">
        <f t="shared" si="962"/>
        <v>2.4542601246105917</v>
      </c>
    </row>
    <row r="2579" spans="1:34" x14ac:dyDescent="0.2">
      <c r="A2579" s="8">
        <f t="shared" si="984"/>
        <v>256900</v>
      </c>
      <c r="B2579" s="9">
        <f t="shared" si="963"/>
        <v>256.89999999999998</v>
      </c>
      <c r="C2579" s="13">
        <f>tarifest3(A2579,$A$3,Param!$B$5,Param!$C$5,Param!$D$5,Param!$E$5,Param!$B$6,Param!$C$6,Param!$D$6,Param!$E$6)</f>
        <v>98561</v>
      </c>
      <c r="D2579" s="3">
        <f t="shared" si="974"/>
        <v>38.365511872323857</v>
      </c>
      <c r="E2579" s="3">
        <f>tarifest3grenz(A2579,$A$3,Param!$B$5,Param!$C$5,Param!$D$5,Param!$E$5,Param!$B$6,Param!$C$6,Param!$D$6,Param!$E$6)*100</f>
        <v>42</v>
      </c>
      <c r="F2579" s="13">
        <f>soli3(C2579,$A$3,Param!$J$4,Param!$J$5,Param!$J$6)</f>
        <v>5420.85</v>
      </c>
      <c r="G2579" s="3">
        <f>soli3grenz(C2579,$A$3,Param!$J$4,Param!$J$5,Param!$J$6)*100</f>
        <v>5.5</v>
      </c>
      <c r="H2579" s="13">
        <f t="shared" si="965"/>
        <v>103981.85</v>
      </c>
      <c r="I2579" s="3">
        <f t="shared" si="964"/>
        <v>40.475613079019077</v>
      </c>
      <c r="J2579" s="13">
        <f t="shared" si="966"/>
        <v>44.309999999999995</v>
      </c>
      <c r="K2579" s="13">
        <f>tarifest3(A2579,$A$3,Param!$B$10,Param!$C$10,Param!$D$10,Param!$E$10,Param!$B$11,Param!$C$11,Param!$D$11,Param!$E$11)</f>
        <v>102907</v>
      </c>
      <c r="L2579" s="3">
        <f t="shared" si="975"/>
        <v>40.05722070844687</v>
      </c>
      <c r="M2579" s="3">
        <f>tarifest3grenz(A2579,$A$3,Param!$B$10,Param!$C$10,Param!$D$10,Param!$E$10,Param!$B$11,Param!$C$11,Param!$D$11,Param!$E$11)*100</f>
        <v>42</v>
      </c>
      <c r="N2579" s="3">
        <f t="shared" si="976"/>
        <v>88507</v>
      </c>
      <c r="O2579" s="3">
        <f t="shared" si="977"/>
        <v>34.451926819774229</v>
      </c>
      <c r="P2579" s="13">
        <f t="shared" si="967"/>
        <v>179830</v>
      </c>
      <c r="Q2579" s="13">
        <f t="shared" si="978"/>
        <v>0</v>
      </c>
      <c r="R2579" s="13">
        <f>tarifest3(A2579-$K$3,$A$3,Param!$B$10,Param!$C$10,Param!$D$10,Param!$E$10,Param!$B$11,Param!$C$11,Param!$D$11,Param!$E$11)</f>
        <v>94267</v>
      </c>
      <c r="S2579" s="3">
        <f t="shared" si="979"/>
        <v>36.694044375243287</v>
      </c>
      <c r="T2579" s="3">
        <f>IF(A2579&lt;$K$3,$K$2,tarifest3grenz(A2579-$K$3,$A$3,Param!$B$10,Param!$C$10,Param!$D$10,Param!$E$10,Param!$B$11,Param!$C$11,Param!$D$11,Param!$E$11))*100</f>
        <v>42</v>
      </c>
      <c r="U2579" s="3">
        <f>MAX(K2579-tarifest3($K$3,$A$3,Param!$B$10,Param!$C$10,Param!$D$10,Param!$E$10,Param!$B$11,Param!$C$11,Param!$D$11,Param!$E$11),0)</f>
        <v>97677</v>
      </c>
      <c r="V2579" s="3">
        <f t="shared" si="980"/>
        <v>38.021409108602569</v>
      </c>
      <c r="W2579" s="3">
        <f t="shared" si="981"/>
        <v>42</v>
      </c>
      <c r="X2579" s="3">
        <f>soli3grenz(K2579,$A$3,Param!$J$9,Param!$J$10,Param!$J$11)*100</f>
        <v>5.5</v>
      </c>
      <c r="Y2579" s="13">
        <f t="shared" si="968"/>
        <v>97677</v>
      </c>
      <c r="Z2579" s="3">
        <f t="shared" si="982"/>
        <v>38.021409108602569</v>
      </c>
      <c r="AA2579" s="13">
        <f t="shared" si="969"/>
        <v>42</v>
      </c>
      <c r="AB2579" s="13">
        <f t="shared" si="970"/>
        <v>-6304.8500000000058</v>
      </c>
      <c r="AC2579" s="13">
        <f t="shared" si="971"/>
        <v>-2.4542039704165077</v>
      </c>
      <c r="AD2579" s="13">
        <f t="shared" si="972"/>
        <v>-2.3099999999999952</v>
      </c>
      <c r="AE2579" s="3">
        <f t="shared" si="973"/>
        <v>0</v>
      </c>
      <c r="AF2579" s="13">
        <f t="shared" si="961"/>
        <v>6304.8500000000058</v>
      </c>
      <c r="AG2579" s="13">
        <f t="shared" si="983"/>
        <v>2.4542039704165077</v>
      </c>
      <c r="AH2579" s="13">
        <f t="shared" si="962"/>
        <v>2.4542039704165077</v>
      </c>
    </row>
    <row r="2580" spans="1:34" x14ac:dyDescent="0.2">
      <c r="A2580" s="8">
        <f t="shared" si="984"/>
        <v>257000</v>
      </c>
      <c r="B2580" s="9">
        <f t="shared" si="963"/>
        <v>257</v>
      </c>
      <c r="C2580" s="13">
        <f>tarifest3(A2580,$A$3,Param!$B$5,Param!$C$5,Param!$D$5,Param!$E$5,Param!$B$6,Param!$C$6,Param!$D$6,Param!$E$6)</f>
        <v>98603</v>
      </c>
      <c r="D2580" s="3">
        <f t="shared" si="974"/>
        <v>38.366926070038907</v>
      </c>
      <c r="E2580" s="3">
        <f>tarifest3grenz(A2580,$A$3,Param!$B$5,Param!$C$5,Param!$D$5,Param!$E$5,Param!$B$6,Param!$C$6,Param!$D$6,Param!$E$6)*100</f>
        <v>42</v>
      </c>
      <c r="F2580" s="13">
        <f>soli3(C2580,$A$3,Param!$J$4,Param!$J$5,Param!$J$6)</f>
        <v>5423.16</v>
      </c>
      <c r="G2580" s="3">
        <f>soli3grenz(C2580,$A$3,Param!$J$4,Param!$J$5,Param!$J$6)*100</f>
        <v>5.5</v>
      </c>
      <c r="H2580" s="13">
        <f t="shared" si="965"/>
        <v>104026.16</v>
      </c>
      <c r="I2580" s="3">
        <f t="shared" si="964"/>
        <v>40.477105058365758</v>
      </c>
      <c r="J2580" s="13">
        <f t="shared" si="966"/>
        <v>44.309999999999995</v>
      </c>
      <c r="K2580" s="13">
        <f>tarifest3(A2580,$A$3,Param!$B$10,Param!$C$10,Param!$D$10,Param!$E$10,Param!$B$11,Param!$C$11,Param!$D$11,Param!$E$11)</f>
        <v>102949</v>
      </c>
      <c r="L2580" s="3">
        <f t="shared" si="975"/>
        <v>40.0579766536965</v>
      </c>
      <c r="M2580" s="3">
        <f>tarifest3grenz(A2580,$A$3,Param!$B$10,Param!$C$10,Param!$D$10,Param!$E$10,Param!$B$11,Param!$C$11,Param!$D$11,Param!$E$11)*100</f>
        <v>42</v>
      </c>
      <c r="N2580" s="3">
        <f t="shared" si="976"/>
        <v>88549</v>
      </c>
      <c r="O2580" s="3">
        <f t="shared" si="977"/>
        <v>34.454863813229572</v>
      </c>
      <c r="P2580" s="13">
        <f t="shared" si="967"/>
        <v>179900</v>
      </c>
      <c r="Q2580" s="13">
        <f t="shared" si="978"/>
        <v>0</v>
      </c>
      <c r="R2580" s="13">
        <f>tarifest3(A2580-$K$3,$A$3,Param!$B$10,Param!$C$10,Param!$D$10,Param!$E$10,Param!$B$11,Param!$C$11,Param!$D$11,Param!$E$11)</f>
        <v>94309</v>
      </c>
      <c r="S2580" s="3">
        <f t="shared" si="979"/>
        <v>36.696108949416342</v>
      </c>
      <c r="T2580" s="3">
        <f>IF(A2580&lt;$K$3,$K$2,tarifest3grenz(A2580-$K$3,$A$3,Param!$B$10,Param!$C$10,Param!$D$10,Param!$E$10,Param!$B$11,Param!$C$11,Param!$D$11,Param!$E$11))*100</f>
        <v>42</v>
      </c>
      <c r="U2580" s="3">
        <f>MAX(K2580-tarifest3($K$3,$A$3,Param!$B$10,Param!$C$10,Param!$D$10,Param!$E$10,Param!$B$11,Param!$C$11,Param!$D$11,Param!$E$11),0)</f>
        <v>97719</v>
      </c>
      <c r="V2580" s="3">
        <f t="shared" si="980"/>
        <v>38.022957198443578</v>
      </c>
      <c r="W2580" s="3">
        <f t="shared" si="981"/>
        <v>42</v>
      </c>
      <c r="X2580" s="3">
        <f>soli3grenz(K2580,$A$3,Param!$J$9,Param!$J$10,Param!$J$11)*100</f>
        <v>5.5</v>
      </c>
      <c r="Y2580" s="13">
        <f t="shared" si="968"/>
        <v>97719</v>
      </c>
      <c r="Z2580" s="3">
        <f t="shared" si="982"/>
        <v>38.022957198443578</v>
      </c>
      <c r="AA2580" s="13">
        <f t="shared" si="969"/>
        <v>42</v>
      </c>
      <c r="AB2580" s="13">
        <f t="shared" si="970"/>
        <v>-6307.1600000000035</v>
      </c>
      <c r="AC2580" s="13">
        <f t="shared" si="971"/>
        <v>-2.4541478599221804</v>
      </c>
      <c r="AD2580" s="13">
        <f t="shared" si="972"/>
        <v>-2.3099999999999952</v>
      </c>
      <c r="AE2580" s="3">
        <f t="shared" si="973"/>
        <v>0</v>
      </c>
      <c r="AF2580" s="13">
        <f t="shared" si="961"/>
        <v>6307.1600000000035</v>
      </c>
      <c r="AG2580" s="13">
        <f t="shared" si="983"/>
        <v>2.4541478599221804</v>
      </c>
      <c r="AH2580" s="13">
        <f t="shared" si="962"/>
        <v>2.4541478599221804</v>
      </c>
    </row>
    <row r="2581" spans="1:34" x14ac:dyDescent="0.2">
      <c r="A2581" s="8">
        <f t="shared" si="984"/>
        <v>257100</v>
      </c>
      <c r="B2581" s="9">
        <f t="shared" si="963"/>
        <v>257.10000000000002</v>
      </c>
      <c r="C2581" s="13">
        <f>tarifest3(A2581,$A$3,Param!$B$5,Param!$C$5,Param!$D$5,Param!$E$5,Param!$B$6,Param!$C$6,Param!$D$6,Param!$E$6)</f>
        <v>98645</v>
      </c>
      <c r="D2581" s="3">
        <f t="shared" si="974"/>
        <v>38.36833916763905</v>
      </c>
      <c r="E2581" s="3">
        <f>tarifest3grenz(A2581,$A$3,Param!$B$5,Param!$C$5,Param!$D$5,Param!$E$5,Param!$B$6,Param!$C$6,Param!$D$6,Param!$E$6)*100</f>
        <v>42</v>
      </c>
      <c r="F2581" s="13">
        <f>soli3(C2581,$A$3,Param!$J$4,Param!$J$5,Param!$J$6)</f>
        <v>5425.47</v>
      </c>
      <c r="G2581" s="3">
        <f>soli3grenz(C2581,$A$3,Param!$J$4,Param!$J$5,Param!$J$6)*100</f>
        <v>5.5</v>
      </c>
      <c r="H2581" s="13">
        <f t="shared" si="965"/>
        <v>104070.47</v>
      </c>
      <c r="I2581" s="3">
        <f t="shared" si="964"/>
        <v>40.478595877090626</v>
      </c>
      <c r="J2581" s="13">
        <f t="shared" si="966"/>
        <v>44.309999999999995</v>
      </c>
      <c r="K2581" s="13">
        <f>tarifest3(A2581,$A$3,Param!$B$10,Param!$C$10,Param!$D$10,Param!$E$10,Param!$B$11,Param!$C$11,Param!$D$11,Param!$E$11)</f>
        <v>102991</v>
      </c>
      <c r="L2581" s="3">
        <f t="shared" si="975"/>
        <v>40.058732010890701</v>
      </c>
      <c r="M2581" s="3">
        <f>tarifest3grenz(A2581,$A$3,Param!$B$10,Param!$C$10,Param!$D$10,Param!$E$10,Param!$B$11,Param!$C$11,Param!$D$11,Param!$E$11)*100</f>
        <v>42</v>
      </c>
      <c r="N2581" s="3">
        <f t="shared" si="976"/>
        <v>88591</v>
      </c>
      <c r="O2581" s="3">
        <f t="shared" si="977"/>
        <v>34.457798521975889</v>
      </c>
      <c r="P2581" s="13">
        <f t="shared" si="967"/>
        <v>179970</v>
      </c>
      <c r="Q2581" s="13">
        <f t="shared" si="978"/>
        <v>0</v>
      </c>
      <c r="R2581" s="13">
        <f>tarifest3(A2581-$K$3,$A$3,Param!$B$10,Param!$C$10,Param!$D$10,Param!$E$10,Param!$B$11,Param!$C$11,Param!$D$11,Param!$E$11)</f>
        <v>94351</v>
      </c>
      <c r="S2581" s="3">
        <f t="shared" si="979"/>
        <v>36.698171917541814</v>
      </c>
      <c r="T2581" s="3">
        <f>IF(A2581&lt;$K$3,$K$2,tarifest3grenz(A2581-$K$3,$A$3,Param!$B$10,Param!$C$10,Param!$D$10,Param!$E$10,Param!$B$11,Param!$C$11,Param!$D$11,Param!$E$11))*100</f>
        <v>42</v>
      </c>
      <c r="U2581" s="3">
        <f>MAX(K2581-tarifest3($K$3,$A$3,Param!$B$10,Param!$C$10,Param!$D$10,Param!$E$10,Param!$B$11,Param!$C$11,Param!$D$11,Param!$E$11),0)</f>
        <v>97761</v>
      </c>
      <c r="V2581" s="3">
        <f t="shared" si="980"/>
        <v>38.024504084014005</v>
      </c>
      <c r="W2581" s="3">
        <f t="shared" si="981"/>
        <v>42</v>
      </c>
      <c r="X2581" s="3">
        <f>soli3grenz(K2581,$A$3,Param!$J$9,Param!$J$10,Param!$J$11)*100</f>
        <v>5.5</v>
      </c>
      <c r="Y2581" s="13">
        <f t="shared" si="968"/>
        <v>97761</v>
      </c>
      <c r="Z2581" s="3">
        <f t="shared" si="982"/>
        <v>38.024504084014005</v>
      </c>
      <c r="AA2581" s="13">
        <f t="shared" si="969"/>
        <v>42</v>
      </c>
      <c r="AB2581" s="13">
        <f t="shared" si="970"/>
        <v>-6309.4700000000012</v>
      </c>
      <c r="AC2581" s="13">
        <f t="shared" si="971"/>
        <v>-2.4540917930766213</v>
      </c>
      <c r="AD2581" s="13">
        <f t="shared" si="972"/>
        <v>-2.3099999999999952</v>
      </c>
      <c r="AE2581" s="3">
        <f t="shared" si="973"/>
        <v>0</v>
      </c>
      <c r="AF2581" s="13">
        <f t="shared" si="961"/>
        <v>6309.4700000000012</v>
      </c>
      <c r="AG2581" s="13">
        <f t="shared" si="983"/>
        <v>2.4540917930766213</v>
      </c>
      <c r="AH2581" s="13">
        <f t="shared" si="962"/>
        <v>2.4540917930766213</v>
      </c>
    </row>
    <row r="2582" spans="1:34" x14ac:dyDescent="0.2">
      <c r="A2582" s="8">
        <f t="shared" si="984"/>
        <v>257200</v>
      </c>
      <c r="B2582" s="9">
        <f t="shared" si="963"/>
        <v>257.2</v>
      </c>
      <c r="C2582" s="13">
        <f>tarifest3(A2582,$A$3,Param!$B$5,Param!$C$5,Param!$D$5,Param!$E$5,Param!$B$6,Param!$C$6,Param!$D$6,Param!$E$6)</f>
        <v>98687</v>
      </c>
      <c r="D2582" s="3">
        <f t="shared" si="974"/>
        <v>38.369751166407468</v>
      </c>
      <c r="E2582" s="3">
        <f>tarifest3grenz(A2582,$A$3,Param!$B$5,Param!$C$5,Param!$D$5,Param!$E$5,Param!$B$6,Param!$C$6,Param!$D$6,Param!$E$6)*100</f>
        <v>42</v>
      </c>
      <c r="F2582" s="13">
        <f>soli3(C2582,$A$3,Param!$J$4,Param!$J$5,Param!$J$6)</f>
        <v>5427.78</v>
      </c>
      <c r="G2582" s="3">
        <f>soli3grenz(C2582,$A$3,Param!$J$4,Param!$J$5,Param!$J$6)*100</f>
        <v>5.5</v>
      </c>
      <c r="H2582" s="13">
        <f t="shared" si="965"/>
        <v>104114.78</v>
      </c>
      <c r="I2582" s="3">
        <f t="shared" si="964"/>
        <v>40.480085536547435</v>
      </c>
      <c r="J2582" s="13">
        <f t="shared" si="966"/>
        <v>44.309999999999995</v>
      </c>
      <c r="K2582" s="13">
        <f>tarifest3(A2582,$A$3,Param!$B$10,Param!$C$10,Param!$D$10,Param!$E$10,Param!$B$11,Param!$C$11,Param!$D$11,Param!$E$11)</f>
        <v>103033</v>
      </c>
      <c r="L2582" s="3">
        <f t="shared" si="975"/>
        <v>40.059486780715396</v>
      </c>
      <c r="M2582" s="3">
        <f>tarifest3grenz(A2582,$A$3,Param!$B$10,Param!$C$10,Param!$D$10,Param!$E$10,Param!$B$11,Param!$C$11,Param!$D$11,Param!$E$11)*100</f>
        <v>42</v>
      </c>
      <c r="N2582" s="3">
        <f t="shared" si="976"/>
        <v>88633</v>
      </c>
      <c r="O2582" s="3">
        <f t="shared" si="977"/>
        <v>34.460730948678069</v>
      </c>
      <c r="P2582" s="13">
        <f t="shared" si="967"/>
        <v>180040</v>
      </c>
      <c r="Q2582" s="13">
        <f t="shared" si="978"/>
        <v>0</v>
      </c>
      <c r="R2582" s="13">
        <f>tarifest3(A2582-$K$3,$A$3,Param!$B$10,Param!$C$10,Param!$D$10,Param!$E$10,Param!$B$11,Param!$C$11,Param!$D$11,Param!$E$11)</f>
        <v>94393</v>
      </c>
      <c r="S2582" s="3">
        <f t="shared" si="979"/>
        <v>36.700233281492999</v>
      </c>
      <c r="T2582" s="3">
        <f>IF(A2582&lt;$K$3,$K$2,tarifest3grenz(A2582-$K$3,$A$3,Param!$B$10,Param!$C$10,Param!$D$10,Param!$E$10,Param!$B$11,Param!$C$11,Param!$D$11,Param!$E$11))*100</f>
        <v>42</v>
      </c>
      <c r="U2582" s="3">
        <f>MAX(K2582-tarifest3($K$3,$A$3,Param!$B$10,Param!$C$10,Param!$D$10,Param!$E$10,Param!$B$11,Param!$C$11,Param!$D$11,Param!$E$11),0)</f>
        <v>97803</v>
      </c>
      <c r="V2582" s="3">
        <f t="shared" si="980"/>
        <v>38.026049766718508</v>
      </c>
      <c r="W2582" s="3">
        <f t="shared" si="981"/>
        <v>42</v>
      </c>
      <c r="X2582" s="3">
        <f>soli3grenz(K2582,$A$3,Param!$J$9,Param!$J$10,Param!$J$11)*100</f>
        <v>5.5</v>
      </c>
      <c r="Y2582" s="13">
        <f t="shared" si="968"/>
        <v>97803</v>
      </c>
      <c r="Z2582" s="3">
        <f t="shared" si="982"/>
        <v>38.026049766718508</v>
      </c>
      <c r="AA2582" s="13">
        <f t="shared" si="969"/>
        <v>42</v>
      </c>
      <c r="AB2582" s="13">
        <f t="shared" si="970"/>
        <v>-6311.7799999999988</v>
      </c>
      <c r="AC2582" s="13">
        <f t="shared" si="971"/>
        <v>-2.454035769828927</v>
      </c>
      <c r="AD2582" s="13">
        <f t="shared" si="972"/>
        <v>-2.3099999999999952</v>
      </c>
      <c r="AE2582" s="3">
        <f t="shared" si="973"/>
        <v>0</v>
      </c>
      <c r="AF2582" s="13">
        <f t="shared" si="961"/>
        <v>6311.7799999999988</v>
      </c>
      <c r="AG2582" s="13">
        <f t="shared" si="983"/>
        <v>2.454035769828927</v>
      </c>
      <c r="AH2582" s="13">
        <f t="shared" si="962"/>
        <v>2.454035769828927</v>
      </c>
    </row>
    <row r="2583" spans="1:34" x14ac:dyDescent="0.2">
      <c r="A2583" s="8">
        <f t="shared" si="984"/>
        <v>257300</v>
      </c>
      <c r="B2583" s="9">
        <f t="shared" si="963"/>
        <v>257.3</v>
      </c>
      <c r="C2583" s="13">
        <f>tarifest3(A2583,$A$3,Param!$B$5,Param!$C$5,Param!$D$5,Param!$E$5,Param!$B$6,Param!$C$6,Param!$D$6,Param!$E$6)</f>
        <v>98729</v>
      </c>
      <c r="D2583" s="3">
        <f t="shared" si="974"/>
        <v>38.371162067625342</v>
      </c>
      <c r="E2583" s="3">
        <f>tarifest3grenz(A2583,$A$3,Param!$B$5,Param!$C$5,Param!$D$5,Param!$E$5,Param!$B$6,Param!$C$6,Param!$D$6,Param!$E$6)*100</f>
        <v>42</v>
      </c>
      <c r="F2583" s="13">
        <f>soli3(C2583,$A$3,Param!$J$4,Param!$J$5,Param!$J$6)</f>
        <v>5430.09</v>
      </c>
      <c r="G2583" s="3">
        <f>soli3grenz(C2583,$A$3,Param!$J$4,Param!$J$5,Param!$J$6)*100</f>
        <v>5.5</v>
      </c>
      <c r="H2583" s="13">
        <f t="shared" si="965"/>
        <v>104159.09</v>
      </c>
      <c r="I2583" s="3">
        <f t="shared" si="964"/>
        <v>40.481574038087835</v>
      </c>
      <c r="J2583" s="13">
        <f t="shared" si="966"/>
        <v>44.309999999999995</v>
      </c>
      <c r="K2583" s="13">
        <f>tarifest3(A2583,$A$3,Param!$B$10,Param!$C$10,Param!$D$10,Param!$E$10,Param!$B$11,Param!$C$11,Param!$D$11,Param!$E$11)</f>
        <v>103075</v>
      </c>
      <c r="L2583" s="3">
        <f t="shared" si="975"/>
        <v>40.060240963855421</v>
      </c>
      <c r="M2583" s="3">
        <f>tarifest3grenz(A2583,$A$3,Param!$B$10,Param!$C$10,Param!$D$10,Param!$E$10,Param!$B$11,Param!$C$11,Param!$D$11,Param!$E$11)*100</f>
        <v>42</v>
      </c>
      <c r="N2583" s="3">
        <f t="shared" si="976"/>
        <v>88675</v>
      </c>
      <c r="O2583" s="3">
        <f t="shared" si="977"/>
        <v>34.463661095996891</v>
      </c>
      <c r="P2583" s="13">
        <f t="shared" si="967"/>
        <v>180110</v>
      </c>
      <c r="Q2583" s="13">
        <f t="shared" si="978"/>
        <v>0</v>
      </c>
      <c r="R2583" s="13">
        <f>tarifest3(A2583-$K$3,$A$3,Param!$B$10,Param!$C$10,Param!$D$10,Param!$E$10,Param!$B$11,Param!$C$11,Param!$D$11,Param!$E$11)</f>
        <v>94435</v>
      </c>
      <c r="S2583" s="3">
        <f t="shared" si="979"/>
        <v>36.702293043140308</v>
      </c>
      <c r="T2583" s="3">
        <f>IF(A2583&lt;$K$3,$K$2,tarifest3grenz(A2583-$K$3,$A$3,Param!$B$10,Param!$C$10,Param!$D$10,Param!$E$10,Param!$B$11,Param!$C$11,Param!$D$11,Param!$E$11))*100</f>
        <v>42</v>
      </c>
      <c r="U2583" s="3">
        <f>MAX(K2583-tarifest3($K$3,$A$3,Param!$B$10,Param!$C$10,Param!$D$10,Param!$E$10,Param!$B$11,Param!$C$11,Param!$D$11,Param!$E$11),0)</f>
        <v>97845</v>
      </c>
      <c r="V2583" s="3">
        <f t="shared" si="980"/>
        <v>38.027594247959577</v>
      </c>
      <c r="W2583" s="3">
        <f t="shared" si="981"/>
        <v>42</v>
      </c>
      <c r="X2583" s="3">
        <f>soli3grenz(K2583,$A$3,Param!$J$9,Param!$J$10,Param!$J$11)*100</f>
        <v>5.5</v>
      </c>
      <c r="Y2583" s="13">
        <f t="shared" si="968"/>
        <v>97845</v>
      </c>
      <c r="Z2583" s="3">
        <f t="shared" si="982"/>
        <v>38.027594247959577</v>
      </c>
      <c r="AA2583" s="13">
        <f t="shared" si="969"/>
        <v>42</v>
      </c>
      <c r="AB2583" s="13">
        <f t="shared" si="970"/>
        <v>-6314.0899999999965</v>
      </c>
      <c r="AC2583" s="13">
        <f t="shared" si="971"/>
        <v>-2.4539797901282583</v>
      </c>
      <c r="AD2583" s="13">
        <f t="shared" si="972"/>
        <v>-2.3099999999999952</v>
      </c>
      <c r="AE2583" s="3">
        <f t="shared" si="973"/>
        <v>0</v>
      </c>
      <c r="AF2583" s="13">
        <f t="shared" si="961"/>
        <v>6314.0899999999965</v>
      </c>
      <c r="AG2583" s="13">
        <f t="shared" si="983"/>
        <v>2.4539797901282583</v>
      </c>
      <c r="AH2583" s="13">
        <f t="shared" si="962"/>
        <v>2.4539797901282583</v>
      </c>
    </row>
    <row r="2584" spans="1:34" x14ac:dyDescent="0.2">
      <c r="A2584" s="8">
        <f t="shared" si="984"/>
        <v>257400</v>
      </c>
      <c r="B2584" s="9">
        <f t="shared" si="963"/>
        <v>257.39999999999998</v>
      </c>
      <c r="C2584" s="13">
        <f>tarifest3(A2584,$A$3,Param!$B$5,Param!$C$5,Param!$D$5,Param!$E$5,Param!$B$6,Param!$C$6,Param!$D$6,Param!$E$6)</f>
        <v>98771</v>
      </c>
      <c r="D2584" s="3">
        <f t="shared" si="974"/>
        <v>38.372571872571868</v>
      </c>
      <c r="E2584" s="3">
        <f>tarifest3grenz(A2584,$A$3,Param!$B$5,Param!$C$5,Param!$D$5,Param!$E$5,Param!$B$6,Param!$C$6,Param!$D$6,Param!$E$6)*100</f>
        <v>42</v>
      </c>
      <c r="F2584" s="13">
        <f>soli3(C2584,$A$3,Param!$J$4,Param!$J$5,Param!$J$6)</f>
        <v>5432.4</v>
      </c>
      <c r="G2584" s="3">
        <f>soli3grenz(C2584,$A$3,Param!$J$4,Param!$J$5,Param!$J$6)*100</f>
        <v>5.5</v>
      </c>
      <c r="H2584" s="13">
        <f t="shared" si="965"/>
        <v>104203.4</v>
      </c>
      <c r="I2584" s="3">
        <f t="shared" si="964"/>
        <v>40.483061383061383</v>
      </c>
      <c r="J2584" s="13">
        <f t="shared" si="966"/>
        <v>44.309999999999995</v>
      </c>
      <c r="K2584" s="13">
        <f>tarifest3(A2584,$A$3,Param!$B$10,Param!$C$10,Param!$D$10,Param!$E$10,Param!$B$11,Param!$C$11,Param!$D$11,Param!$E$11)</f>
        <v>103117</v>
      </c>
      <c r="L2584" s="3">
        <f t="shared" si="975"/>
        <v>40.060994560994558</v>
      </c>
      <c r="M2584" s="3">
        <f>tarifest3grenz(A2584,$A$3,Param!$B$10,Param!$C$10,Param!$D$10,Param!$E$10,Param!$B$11,Param!$C$11,Param!$D$11,Param!$E$11)*100</f>
        <v>42</v>
      </c>
      <c r="N2584" s="3">
        <f t="shared" si="976"/>
        <v>88717</v>
      </c>
      <c r="O2584" s="3">
        <f t="shared" si="977"/>
        <v>34.466588966588965</v>
      </c>
      <c r="P2584" s="13">
        <f t="shared" si="967"/>
        <v>180180</v>
      </c>
      <c r="Q2584" s="13">
        <f t="shared" si="978"/>
        <v>0</v>
      </c>
      <c r="R2584" s="13">
        <f>tarifest3(A2584-$K$3,$A$3,Param!$B$10,Param!$C$10,Param!$D$10,Param!$E$10,Param!$B$11,Param!$C$11,Param!$D$11,Param!$E$11)</f>
        <v>94477</v>
      </c>
      <c r="S2584" s="3">
        <f t="shared" si="979"/>
        <v>36.704351204351205</v>
      </c>
      <c r="T2584" s="3">
        <f>IF(A2584&lt;$K$3,$K$2,tarifest3grenz(A2584-$K$3,$A$3,Param!$B$10,Param!$C$10,Param!$D$10,Param!$E$10,Param!$B$11,Param!$C$11,Param!$D$11,Param!$E$11))*100</f>
        <v>42</v>
      </c>
      <c r="U2584" s="3">
        <f>MAX(K2584-tarifest3($K$3,$A$3,Param!$B$10,Param!$C$10,Param!$D$10,Param!$E$10,Param!$B$11,Param!$C$11,Param!$D$11,Param!$E$11),0)</f>
        <v>97887</v>
      </c>
      <c r="V2584" s="3">
        <f t="shared" si="980"/>
        <v>38.029137529137529</v>
      </c>
      <c r="W2584" s="3">
        <f t="shared" si="981"/>
        <v>42</v>
      </c>
      <c r="X2584" s="3">
        <f>soli3grenz(K2584,$A$3,Param!$J$9,Param!$J$10,Param!$J$11)*100</f>
        <v>5.5</v>
      </c>
      <c r="Y2584" s="13">
        <f t="shared" si="968"/>
        <v>97887</v>
      </c>
      <c r="Z2584" s="3">
        <f t="shared" si="982"/>
        <v>38.029137529137529</v>
      </c>
      <c r="AA2584" s="13">
        <f t="shared" si="969"/>
        <v>42</v>
      </c>
      <c r="AB2584" s="13">
        <f t="shared" si="970"/>
        <v>-6316.3999999999942</v>
      </c>
      <c r="AC2584" s="13">
        <f t="shared" si="971"/>
        <v>-2.4539238539238539</v>
      </c>
      <c r="AD2584" s="13">
        <f t="shared" si="972"/>
        <v>-2.3099999999999952</v>
      </c>
      <c r="AE2584" s="3">
        <f t="shared" si="973"/>
        <v>0</v>
      </c>
      <c r="AF2584" s="13">
        <f t="shared" si="961"/>
        <v>6316.3999999999942</v>
      </c>
      <c r="AG2584" s="13">
        <f t="shared" si="983"/>
        <v>2.4539238539238539</v>
      </c>
      <c r="AH2584" s="13">
        <f t="shared" si="962"/>
        <v>2.4539238539238539</v>
      </c>
    </row>
    <row r="2585" spans="1:34" x14ac:dyDescent="0.2">
      <c r="A2585" s="8">
        <f t="shared" si="984"/>
        <v>257500</v>
      </c>
      <c r="B2585" s="9">
        <f t="shared" si="963"/>
        <v>257.5</v>
      </c>
      <c r="C2585" s="13">
        <f>tarifest3(A2585,$A$3,Param!$B$5,Param!$C$5,Param!$D$5,Param!$E$5,Param!$B$6,Param!$C$6,Param!$D$6,Param!$E$6)</f>
        <v>98813</v>
      </c>
      <c r="D2585" s="3">
        <f t="shared" si="974"/>
        <v>38.373980582524268</v>
      </c>
      <c r="E2585" s="3">
        <f>tarifest3grenz(A2585,$A$3,Param!$B$5,Param!$C$5,Param!$D$5,Param!$E$5,Param!$B$6,Param!$C$6,Param!$D$6,Param!$E$6)*100</f>
        <v>42</v>
      </c>
      <c r="F2585" s="13">
        <f>soli3(C2585,$A$3,Param!$J$4,Param!$J$5,Param!$J$6)</f>
        <v>5434.71</v>
      </c>
      <c r="G2585" s="3">
        <f>soli3grenz(C2585,$A$3,Param!$J$4,Param!$J$5,Param!$J$6)*100</f>
        <v>5.5</v>
      </c>
      <c r="H2585" s="13">
        <f t="shared" si="965"/>
        <v>104247.71</v>
      </c>
      <c r="I2585" s="3">
        <f t="shared" si="964"/>
        <v>40.484547572815536</v>
      </c>
      <c r="J2585" s="13">
        <f t="shared" si="966"/>
        <v>44.309999999999995</v>
      </c>
      <c r="K2585" s="13">
        <f>tarifest3(A2585,$A$3,Param!$B$10,Param!$C$10,Param!$D$10,Param!$E$10,Param!$B$11,Param!$C$11,Param!$D$11,Param!$E$11)</f>
        <v>103159</v>
      </c>
      <c r="L2585" s="3">
        <f t="shared" si="975"/>
        <v>40.061747572815534</v>
      </c>
      <c r="M2585" s="3">
        <f>tarifest3grenz(A2585,$A$3,Param!$B$10,Param!$C$10,Param!$D$10,Param!$E$10,Param!$B$11,Param!$C$11,Param!$D$11,Param!$E$11)*100</f>
        <v>42</v>
      </c>
      <c r="N2585" s="3">
        <f t="shared" si="976"/>
        <v>88759</v>
      </c>
      <c r="O2585" s="3">
        <f t="shared" si="977"/>
        <v>34.469514563106799</v>
      </c>
      <c r="P2585" s="13">
        <f t="shared" si="967"/>
        <v>180250</v>
      </c>
      <c r="Q2585" s="13">
        <f t="shared" si="978"/>
        <v>0</v>
      </c>
      <c r="R2585" s="13">
        <f>tarifest3(A2585-$K$3,$A$3,Param!$B$10,Param!$C$10,Param!$D$10,Param!$E$10,Param!$B$11,Param!$C$11,Param!$D$11,Param!$E$11)</f>
        <v>94519</v>
      </c>
      <c r="S2585" s="3">
        <f t="shared" si="979"/>
        <v>36.706407766990289</v>
      </c>
      <c r="T2585" s="3">
        <f>IF(A2585&lt;$K$3,$K$2,tarifest3grenz(A2585-$K$3,$A$3,Param!$B$10,Param!$C$10,Param!$D$10,Param!$E$10,Param!$B$11,Param!$C$11,Param!$D$11,Param!$E$11))*100</f>
        <v>42</v>
      </c>
      <c r="U2585" s="3">
        <f>MAX(K2585-tarifest3($K$3,$A$3,Param!$B$10,Param!$C$10,Param!$D$10,Param!$E$10,Param!$B$11,Param!$C$11,Param!$D$11,Param!$E$11),0)</f>
        <v>97929</v>
      </c>
      <c r="V2585" s="3">
        <f t="shared" si="980"/>
        <v>38.030679611650484</v>
      </c>
      <c r="W2585" s="3">
        <f t="shared" si="981"/>
        <v>42</v>
      </c>
      <c r="X2585" s="3">
        <f>soli3grenz(K2585,$A$3,Param!$J$9,Param!$J$10,Param!$J$11)*100</f>
        <v>5.5</v>
      </c>
      <c r="Y2585" s="13">
        <f t="shared" si="968"/>
        <v>97929</v>
      </c>
      <c r="Z2585" s="3">
        <f t="shared" si="982"/>
        <v>38.030679611650484</v>
      </c>
      <c r="AA2585" s="13">
        <f t="shared" si="969"/>
        <v>42</v>
      </c>
      <c r="AB2585" s="13">
        <f t="shared" si="970"/>
        <v>-6318.7100000000064</v>
      </c>
      <c r="AC2585" s="13">
        <f t="shared" si="971"/>
        <v>-2.4538679611650522</v>
      </c>
      <c r="AD2585" s="13">
        <f t="shared" si="972"/>
        <v>-2.3099999999999952</v>
      </c>
      <c r="AE2585" s="3">
        <f t="shared" si="973"/>
        <v>0</v>
      </c>
      <c r="AF2585" s="13">
        <f t="shared" si="961"/>
        <v>6318.7100000000064</v>
      </c>
      <c r="AG2585" s="13">
        <f t="shared" si="983"/>
        <v>2.4538679611650522</v>
      </c>
      <c r="AH2585" s="13">
        <f t="shared" si="962"/>
        <v>2.4538679611650522</v>
      </c>
    </row>
    <row r="2586" spans="1:34" x14ac:dyDescent="0.2">
      <c r="A2586" s="8">
        <f t="shared" si="984"/>
        <v>257600</v>
      </c>
      <c r="B2586" s="9">
        <f t="shared" si="963"/>
        <v>257.60000000000002</v>
      </c>
      <c r="C2586" s="13">
        <f>tarifest3(A2586,$A$3,Param!$B$5,Param!$C$5,Param!$D$5,Param!$E$5,Param!$B$6,Param!$C$6,Param!$D$6,Param!$E$6)</f>
        <v>98855</v>
      </c>
      <c r="D2586" s="3">
        <f t="shared" si="974"/>
        <v>38.375388198757761</v>
      </c>
      <c r="E2586" s="3">
        <f>tarifest3grenz(A2586,$A$3,Param!$B$5,Param!$C$5,Param!$D$5,Param!$E$5,Param!$B$6,Param!$C$6,Param!$D$6,Param!$E$6)*100</f>
        <v>42</v>
      </c>
      <c r="F2586" s="13">
        <f>soli3(C2586,$A$3,Param!$J$4,Param!$J$5,Param!$J$6)</f>
        <v>5437.02</v>
      </c>
      <c r="G2586" s="3">
        <f>soli3grenz(C2586,$A$3,Param!$J$4,Param!$J$5,Param!$J$6)*100</f>
        <v>5.5</v>
      </c>
      <c r="H2586" s="13">
        <f t="shared" si="965"/>
        <v>104292.02</v>
      </c>
      <c r="I2586" s="3">
        <f t="shared" si="964"/>
        <v>40.486032608695652</v>
      </c>
      <c r="J2586" s="13">
        <f t="shared" si="966"/>
        <v>44.309999999999995</v>
      </c>
      <c r="K2586" s="13">
        <f>tarifest3(A2586,$A$3,Param!$B$10,Param!$C$10,Param!$D$10,Param!$E$10,Param!$B$11,Param!$C$11,Param!$D$11,Param!$E$11)</f>
        <v>103201</v>
      </c>
      <c r="L2586" s="3">
        <f t="shared" si="975"/>
        <v>40.0625</v>
      </c>
      <c r="M2586" s="3">
        <f>tarifest3grenz(A2586,$A$3,Param!$B$10,Param!$C$10,Param!$D$10,Param!$E$10,Param!$B$11,Param!$C$11,Param!$D$11,Param!$E$11)*100</f>
        <v>42</v>
      </c>
      <c r="N2586" s="3">
        <f t="shared" si="976"/>
        <v>88801</v>
      </c>
      <c r="O2586" s="3">
        <f t="shared" si="977"/>
        <v>34.472437888198762</v>
      </c>
      <c r="P2586" s="13">
        <f t="shared" si="967"/>
        <v>180320</v>
      </c>
      <c r="Q2586" s="13">
        <f t="shared" si="978"/>
        <v>0</v>
      </c>
      <c r="R2586" s="13">
        <f>tarifest3(A2586-$K$3,$A$3,Param!$B$10,Param!$C$10,Param!$D$10,Param!$E$10,Param!$B$11,Param!$C$11,Param!$D$11,Param!$E$11)</f>
        <v>94561</v>
      </c>
      <c r="S2586" s="3">
        <f t="shared" si="979"/>
        <v>36.708462732919259</v>
      </c>
      <c r="T2586" s="3">
        <f>IF(A2586&lt;$K$3,$K$2,tarifest3grenz(A2586-$K$3,$A$3,Param!$B$10,Param!$C$10,Param!$D$10,Param!$E$10,Param!$B$11,Param!$C$11,Param!$D$11,Param!$E$11))*100</f>
        <v>42</v>
      </c>
      <c r="U2586" s="3">
        <f>MAX(K2586-tarifest3($K$3,$A$3,Param!$B$10,Param!$C$10,Param!$D$10,Param!$E$10,Param!$B$11,Param!$C$11,Param!$D$11,Param!$E$11),0)</f>
        <v>97971</v>
      </c>
      <c r="V2586" s="3">
        <f t="shared" si="980"/>
        <v>38.032220496894411</v>
      </c>
      <c r="W2586" s="3">
        <f t="shared" si="981"/>
        <v>42</v>
      </c>
      <c r="X2586" s="3">
        <f>soli3grenz(K2586,$A$3,Param!$J$9,Param!$J$10,Param!$J$11)*100</f>
        <v>5.5</v>
      </c>
      <c r="Y2586" s="13">
        <f t="shared" si="968"/>
        <v>97971</v>
      </c>
      <c r="Z2586" s="3">
        <f t="shared" si="982"/>
        <v>38.032220496894411</v>
      </c>
      <c r="AA2586" s="13">
        <f t="shared" si="969"/>
        <v>42</v>
      </c>
      <c r="AB2586" s="13">
        <f t="shared" si="970"/>
        <v>-6321.0200000000041</v>
      </c>
      <c r="AC2586" s="13">
        <f t="shared" si="971"/>
        <v>-2.4538121118012413</v>
      </c>
      <c r="AD2586" s="13">
        <f t="shared" si="972"/>
        <v>-2.3099999999999952</v>
      </c>
      <c r="AE2586" s="3">
        <f t="shared" si="973"/>
        <v>0</v>
      </c>
      <c r="AF2586" s="13">
        <f t="shared" si="961"/>
        <v>6321.0200000000041</v>
      </c>
      <c r="AG2586" s="13">
        <f t="shared" si="983"/>
        <v>2.4538121118012413</v>
      </c>
      <c r="AH2586" s="13">
        <f t="shared" si="962"/>
        <v>2.4538121118012413</v>
      </c>
    </row>
    <row r="2587" spans="1:34" x14ac:dyDescent="0.2">
      <c r="A2587" s="8">
        <f t="shared" si="984"/>
        <v>257700</v>
      </c>
      <c r="B2587" s="9">
        <f t="shared" si="963"/>
        <v>257.7</v>
      </c>
      <c r="C2587" s="13">
        <f>tarifest3(A2587,$A$3,Param!$B$5,Param!$C$5,Param!$D$5,Param!$E$5,Param!$B$6,Param!$C$6,Param!$D$6,Param!$E$6)</f>
        <v>98897</v>
      </c>
      <c r="D2587" s="3">
        <f t="shared" si="974"/>
        <v>38.37679472254559</v>
      </c>
      <c r="E2587" s="3">
        <f>tarifest3grenz(A2587,$A$3,Param!$B$5,Param!$C$5,Param!$D$5,Param!$E$5,Param!$B$6,Param!$C$6,Param!$D$6,Param!$E$6)*100</f>
        <v>42</v>
      </c>
      <c r="F2587" s="13">
        <f>soli3(C2587,$A$3,Param!$J$4,Param!$J$5,Param!$J$6)</f>
        <v>5439.33</v>
      </c>
      <c r="G2587" s="3">
        <f>soli3grenz(C2587,$A$3,Param!$J$4,Param!$J$5,Param!$J$6)*100</f>
        <v>5.5</v>
      </c>
      <c r="H2587" s="13">
        <f t="shared" si="965"/>
        <v>104336.33</v>
      </c>
      <c r="I2587" s="3">
        <f t="shared" si="964"/>
        <v>40.487516492045017</v>
      </c>
      <c r="J2587" s="13">
        <f t="shared" si="966"/>
        <v>44.309999999999995</v>
      </c>
      <c r="K2587" s="13">
        <f>tarifest3(A2587,$A$3,Param!$B$10,Param!$C$10,Param!$D$10,Param!$E$10,Param!$B$11,Param!$C$11,Param!$D$11,Param!$E$11)</f>
        <v>103243</v>
      </c>
      <c r="L2587" s="3">
        <f t="shared" si="975"/>
        <v>40.063251843228556</v>
      </c>
      <c r="M2587" s="3">
        <f>tarifest3grenz(A2587,$A$3,Param!$B$10,Param!$C$10,Param!$D$10,Param!$E$10,Param!$B$11,Param!$C$11,Param!$D$11,Param!$E$11)*100</f>
        <v>42</v>
      </c>
      <c r="N2587" s="3">
        <f t="shared" si="976"/>
        <v>88843</v>
      </c>
      <c r="O2587" s="3">
        <f t="shared" si="977"/>
        <v>34.475358944509118</v>
      </c>
      <c r="P2587" s="13">
        <f t="shared" si="967"/>
        <v>180390</v>
      </c>
      <c r="Q2587" s="13">
        <f t="shared" si="978"/>
        <v>0</v>
      </c>
      <c r="R2587" s="13">
        <f>tarifest3(A2587-$K$3,$A$3,Param!$B$10,Param!$C$10,Param!$D$10,Param!$E$10,Param!$B$11,Param!$C$11,Param!$D$11,Param!$E$11)</f>
        <v>94603</v>
      </c>
      <c r="S2587" s="3">
        <f t="shared" si="979"/>
        <v>36.710516103996895</v>
      </c>
      <c r="T2587" s="3">
        <f>IF(A2587&lt;$K$3,$K$2,tarifest3grenz(A2587-$K$3,$A$3,Param!$B$10,Param!$C$10,Param!$D$10,Param!$E$10,Param!$B$11,Param!$C$11,Param!$D$11,Param!$E$11))*100</f>
        <v>42</v>
      </c>
      <c r="U2587" s="3">
        <f>MAX(K2587-tarifest3($K$3,$A$3,Param!$B$10,Param!$C$10,Param!$D$10,Param!$E$10,Param!$B$11,Param!$C$11,Param!$D$11,Param!$E$11),0)</f>
        <v>98013</v>
      </c>
      <c r="V2587" s="3">
        <f t="shared" si="980"/>
        <v>38.033760186263102</v>
      </c>
      <c r="W2587" s="3">
        <f t="shared" si="981"/>
        <v>42</v>
      </c>
      <c r="X2587" s="3">
        <f>soli3grenz(K2587,$A$3,Param!$J$9,Param!$J$10,Param!$J$11)*100</f>
        <v>5.5</v>
      </c>
      <c r="Y2587" s="13">
        <f t="shared" si="968"/>
        <v>98013</v>
      </c>
      <c r="Z2587" s="3">
        <f t="shared" si="982"/>
        <v>38.033760186263102</v>
      </c>
      <c r="AA2587" s="13">
        <f t="shared" si="969"/>
        <v>42</v>
      </c>
      <c r="AB2587" s="13">
        <f t="shared" si="970"/>
        <v>-6323.3300000000017</v>
      </c>
      <c r="AC2587" s="13">
        <f t="shared" si="971"/>
        <v>-2.4537563057819156</v>
      </c>
      <c r="AD2587" s="13">
        <f t="shared" si="972"/>
        <v>-2.3099999999999952</v>
      </c>
      <c r="AE2587" s="3">
        <f t="shared" si="973"/>
        <v>0</v>
      </c>
      <c r="AF2587" s="13">
        <f t="shared" si="961"/>
        <v>6323.3300000000017</v>
      </c>
      <c r="AG2587" s="13">
        <f t="shared" si="983"/>
        <v>2.4537563057819156</v>
      </c>
      <c r="AH2587" s="13">
        <f t="shared" si="962"/>
        <v>2.4537563057819156</v>
      </c>
    </row>
    <row r="2588" spans="1:34" x14ac:dyDescent="0.2">
      <c r="A2588" s="8">
        <f t="shared" si="984"/>
        <v>257800</v>
      </c>
      <c r="B2588" s="9">
        <f t="shared" si="963"/>
        <v>257.8</v>
      </c>
      <c r="C2588" s="13">
        <f>tarifest3(A2588,$A$3,Param!$B$5,Param!$C$5,Param!$D$5,Param!$E$5,Param!$B$6,Param!$C$6,Param!$D$6,Param!$E$6)</f>
        <v>98939</v>
      </c>
      <c r="D2588" s="3">
        <f t="shared" si="974"/>
        <v>38.378200155159035</v>
      </c>
      <c r="E2588" s="3">
        <f>tarifest3grenz(A2588,$A$3,Param!$B$5,Param!$C$5,Param!$D$5,Param!$E$5,Param!$B$6,Param!$C$6,Param!$D$6,Param!$E$6)*100</f>
        <v>42</v>
      </c>
      <c r="F2588" s="13">
        <f>soli3(C2588,$A$3,Param!$J$4,Param!$J$5,Param!$J$6)</f>
        <v>5441.64</v>
      </c>
      <c r="G2588" s="3">
        <f>soli3grenz(C2588,$A$3,Param!$J$4,Param!$J$5,Param!$J$6)*100</f>
        <v>5.5</v>
      </c>
      <c r="H2588" s="13">
        <f t="shared" si="965"/>
        <v>104380.64</v>
      </c>
      <c r="I2588" s="3">
        <f t="shared" si="964"/>
        <v>40.488999224204811</v>
      </c>
      <c r="J2588" s="13">
        <f t="shared" si="966"/>
        <v>44.309999999999995</v>
      </c>
      <c r="K2588" s="13">
        <f>tarifest3(A2588,$A$3,Param!$B$10,Param!$C$10,Param!$D$10,Param!$E$10,Param!$B$11,Param!$C$11,Param!$D$11,Param!$E$11)</f>
        <v>103285</v>
      </c>
      <c r="L2588" s="3">
        <f t="shared" si="975"/>
        <v>40.06400310318076</v>
      </c>
      <c r="M2588" s="3">
        <f>tarifest3grenz(A2588,$A$3,Param!$B$10,Param!$C$10,Param!$D$10,Param!$E$10,Param!$B$11,Param!$C$11,Param!$D$11,Param!$E$11)*100</f>
        <v>42</v>
      </c>
      <c r="N2588" s="3">
        <f t="shared" si="976"/>
        <v>88885</v>
      </c>
      <c r="O2588" s="3">
        <f t="shared" si="977"/>
        <v>34.478277734678045</v>
      </c>
      <c r="P2588" s="13">
        <f t="shared" si="967"/>
        <v>180460</v>
      </c>
      <c r="Q2588" s="13">
        <f t="shared" si="978"/>
        <v>0</v>
      </c>
      <c r="R2588" s="13">
        <f>tarifest3(A2588-$K$3,$A$3,Param!$B$10,Param!$C$10,Param!$D$10,Param!$E$10,Param!$B$11,Param!$C$11,Param!$D$11,Param!$E$11)</f>
        <v>94645</v>
      </c>
      <c r="S2588" s="3">
        <f t="shared" si="979"/>
        <v>36.712567882079135</v>
      </c>
      <c r="T2588" s="3">
        <f>IF(A2588&lt;$K$3,$K$2,tarifest3grenz(A2588-$K$3,$A$3,Param!$B$10,Param!$C$10,Param!$D$10,Param!$E$10,Param!$B$11,Param!$C$11,Param!$D$11,Param!$E$11))*100</f>
        <v>42</v>
      </c>
      <c r="U2588" s="3">
        <f>MAX(K2588-tarifest3($K$3,$A$3,Param!$B$10,Param!$C$10,Param!$D$10,Param!$E$10,Param!$B$11,Param!$C$11,Param!$D$11,Param!$E$11),0)</f>
        <v>98055</v>
      </c>
      <c r="V2588" s="3">
        <f t="shared" si="980"/>
        <v>38.035298681148177</v>
      </c>
      <c r="W2588" s="3">
        <f t="shared" si="981"/>
        <v>42</v>
      </c>
      <c r="X2588" s="3">
        <f>soli3grenz(K2588,$A$3,Param!$J$9,Param!$J$10,Param!$J$11)*100</f>
        <v>5.5</v>
      </c>
      <c r="Y2588" s="13">
        <f t="shared" si="968"/>
        <v>98055</v>
      </c>
      <c r="Z2588" s="3">
        <f t="shared" si="982"/>
        <v>38.035298681148177</v>
      </c>
      <c r="AA2588" s="13">
        <f t="shared" si="969"/>
        <v>42</v>
      </c>
      <c r="AB2588" s="13">
        <f t="shared" si="970"/>
        <v>-6325.6399999999994</v>
      </c>
      <c r="AC2588" s="13">
        <f t="shared" si="971"/>
        <v>-2.4537005430566339</v>
      </c>
      <c r="AD2588" s="13">
        <f t="shared" si="972"/>
        <v>-2.3099999999999952</v>
      </c>
      <c r="AE2588" s="3">
        <f t="shared" si="973"/>
        <v>0</v>
      </c>
      <c r="AF2588" s="13">
        <f t="shared" si="961"/>
        <v>6325.6399999999994</v>
      </c>
      <c r="AG2588" s="13">
        <f t="shared" si="983"/>
        <v>2.4537005430566339</v>
      </c>
      <c r="AH2588" s="13">
        <f t="shared" si="962"/>
        <v>2.4537005430566339</v>
      </c>
    </row>
    <row r="2589" spans="1:34" x14ac:dyDescent="0.2">
      <c r="A2589" s="8">
        <f t="shared" si="984"/>
        <v>257900</v>
      </c>
      <c r="B2589" s="9">
        <f t="shared" si="963"/>
        <v>257.89999999999998</v>
      </c>
      <c r="C2589" s="13">
        <f>tarifest3(A2589,$A$3,Param!$B$5,Param!$C$5,Param!$D$5,Param!$E$5,Param!$B$6,Param!$C$6,Param!$D$6,Param!$E$6)</f>
        <v>98981</v>
      </c>
      <c r="D2589" s="3">
        <f t="shared" si="974"/>
        <v>38.37960449786739</v>
      </c>
      <c r="E2589" s="3">
        <f>tarifest3grenz(A2589,$A$3,Param!$B$5,Param!$C$5,Param!$D$5,Param!$E$5,Param!$B$6,Param!$C$6,Param!$D$6,Param!$E$6)*100</f>
        <v>42</v>
      </c>
      <c r="F2589" s="13">
        <f>soli3(C2589,$A$3,Param!$J$4,Param!$J$5,Param!$J$6)</f>
        <v>5443.95</v>
      </c>
      <c r="G2589" s="3">
        <f>soli3grenz(C2589,$A$3,Param!$J$4,Param!$J$5,Param!$J$6)*100</f>
        <v>5.5</v>
      </c>
      <c r="H2589" s="13">
        <f t="shared" si="965"/>
        <v>104424.95</v>
      </c>
      <c r="I2589" s="3">
        <f t="shared" si="964"/>
        <v>40.490480806514149</v>
      </c>
      <c r="J2589" s="13">
        <f t="shared" si="966"/>
        <v>44.309999999999995</v>
      </c>
      <c r="K2589" s="13">
        <f>tarifest3(A2589,$A$3,Param!$B$10,Param!$C$10,Param!$D$10,Param!$E$10,Param!$B$11,Param!$C$11,Param!$D$11,Param!$E$11)</f>
        <v>103327</v>
      </c>
      <c r="L2589" s="3">
        <f t="shared" si="975"/>
        <v>40.064753780535092</v>
      </c>
      <c r="M2589" s="3">
        <f>tarifest3grenz(A2589,$A$3,Param!$B$10,Param!$C$10,Param!$D$10,Param!$E$10,Param!$B$11,Param!$C$11,Param!$D$11,Param!$E$11)*100</f>
        <v>42</v>
      </c>
      <c r="N2589" s="3">
        <f t="shared" si="976"/>
        <v>88927</v>
      </c>
      <c r="O2589" s="3">
        <f t="shared" si="977"/>
        <v>34.481194261341606</v>
      </c>
      <c r="P2589" s="13">
        <f t="shared" si="967"/>
        <v>180530</v>
      </c>
      <c r="Q2589" s="13">
        <f t="shared" si="978"/>
        <v>0</v>
      </c>
      <c r="R2589" s="13">
        <f>tarifest3(A2589-$K$3,$A$3,Param!$B$10,Param!$C$10,Param!$D$10,Param!$E$10,Param!$B$11,Param!$C$11,Param!$D$11,Param!$E$11)</f>
        <v>94687</v>
      </c>
      <c r="S2589" s="3">
        <f t="shared" si="979"/>
        <v>36.714618069019004</v>
      </c>
      <c r="T2589" s="3">
        <f>IF(A2589&lt;$K$3,$K$2,tarifest3grenz(A2589-$K$3,$A$3,Param!$B$10,Param!$C$10,Param!$D$10,Param!$E$10,Param!$B$11,Param!$C$11,Param!$D$11,Param!$E$11))*100</f>
        <v>42</v>
      </c>
      <c r="U2589" s="3">
        <f>MAX(K2589-tarifest3($K$3,$A$3,Param!$B$10,Param!$C$10,Param!$D$10,Param!$E$10,Param!$B$11,Param!$C$11,Param!$D$11,Param!$E$11),0)</f>
        <v>98097</v>
      </c>
      <c r="V2589" s="3">
        <f t="shared" si="980"/>
        <v>38.036835982939124</v>
      </c>
      <c r="W2589" s="3">
        <f t="shared" si="981"/>
        <v>42</v>
      </c>
      <c r="X2589" s="3">
        <f>soli3grenz(K2589,$A$3,Param!$J$9,Param!$J$10,Param!$J$11)*100</f>
        <v>5.5</v>
      </c>
      <c r="Y2589" s="13">
        <f t="shared" si="968"/>
        <v>98097</v>
      </c>
      <c r="Z2589" s="3">
        <f t="shared" si="982"/>
        <v>38.036835982939124</v>
      </c>
      <c r="AA2589" s="13">
        <f t="shared" si="969"/>
        <v>42</v>
      </c>
      <c r="AB2589" s="13">
        <f t="shared" si="970"/>
        <v>-6327.9499999999971</v>
      </c>
      <c r="AC2589" s="13">
        <f t="shared" si="971"/>
        <v>-2.4536448235750257</v>
      </c>
      <c r="AD2589" s="13">
        <f t="shared" si="972"/>
        <v>-2.3099999999999952</v>
      </c>
      <c r="AE2589" s="3">
        <f t="shared" si="973"/>
        <v>0</v>
      </c>
      <c r="AF2589" s="13">
        <f t="shared" si="961"/>
        <v>6327.9499999999971</v>
      </c>
      <c r="AG2589" s="13">
        <f t="shared" si="983"/>
        <v>2.4536448235750257</v>
      </c>
      <c r="AH2589" s="13">
        <f t="shared" si="962"/>
        <v>2.4536448235750257</v>
      </c>
    </row>
    <row r="2590" spans="1:34" x14ac:dyDescent="0.2">
      <c r="A2590" s="8">
        <f t="shared" si="984"/>
        <v>258000</v>
      </c>
      <c r="B2590" s="9">
        <f t="shared" si="963"/>
        <v>258</v>
      </c>
      <c r="C2590" s="13">
        <f>tarifest3(A2590,$A$3,Param!$B$5,Param!$C$5,Param!$D$5,Param!$E$5,Param!$B$6,Param!$C$6,Param!$D$6,Param!$E$6)</f>
        <v>99023</v>
      </c>
      <c r="D2590" s="3">
        <f t="shared" si="974"/>
        <v>38.381007751937986</v>
      </c>
      <c r="E2590" s="3">
        <f>tarifest3grenz(A2590,$A$3,Param!$B$5,Param!$C$5,Param!$D$5,Param!$E$5,Param!$B$6,Param!$C$6,Param!$D$6,Param!$E$6)*100</f>
        <v>42</v>
      </c>
      <c r="F2590" s="13">
        <f>soli3(C2590,$A$3,Param!$J$4,Param!$J$5,Param!$J$6)</f>
        <v>5446.26</v>
      </c>
      <c r="G2590" s="3">
        <f>soli3grenz(C2590,$A$3,Param!$J$4,Param!$J$5,Param!$J$6)*100</f>
        <v>5.5</v>
      </c>
      <c r="H2590" s="13">
        <f t="shared" si="965"/>
        <v>104469.26</v>
      </c>
      <c r="I2590" s="3">
        <f t="shared" si="964"/>
        <v>40.491961240310076</v>
      </c>
      <c r="J2590" s="13">
        <f t="shared" si="966"/>
        <v>44.309999999999995</v>
      </c>
      <c r="K2590" s="13">
        <f>tarifest3(A2590,$A$3,Param!$B$10,Param!$C$10,Param!$D$10,Param!$E$10,Param!$B$11,Param!$C$11,Param!$D$11,Param!$E$11)</f>
        <v>103369</v>
      </c>
      <c r="L2590" s="3">
        <f t="shared" si="975"/>
        <v>40.065503875968993</v>
      </c>
      <c r="M2590" s="3">
        <f>tarifest3grenz(A2590,$A$3,Param!$B$10,Param!$C$10,Param!$D$10,Param!$E$10,Param!$B$11,Param!$C$11,Param!$D$11,Param!$E$11)*100</f>
        <v>42</v>
      </c>
      <c r="N2590" s="3">
        <f t="shared" si="976"/>
        <v>88969</v>
      </c>
      <c r="O2590" s="3">
        <f t="shared" si="977"/>
        <v>34.484108527131788</v>
      </c>
      <c r="P2590" s="13">
        <f t="shared" si="967"/>
        <v>180600</v>
      </c>
      <c r="Q2590" s="13">
        <f t="shared" si="978"/>
        <v>0</v>
      </c>
      <c r="R2590" s="13">
        <f>tarifest3(A2590-$K$3,$A$3,Param!$B$10,Param!$C$10,Param!$D$10,Param!$E$10,Param!$B$11,Param!$C$11,Param!$D$11,Param!$E$11)</f>
        <v>94729</v>
      </c>
      <c r="S2590" s="3">
        <f t="shared" si="979"/>
        <v>36.716666666666661</v>
      </c>
      <c r="T2590" s="3">
        <f>IF(A2590&lt;$K$3,$K$2,tarifest3grenz(A2590-$K$3,$A$3,Param!$B$10,Param!$C$10,Param!$D$10,Param!$E$10,Param!$B$11,Param!$C$11,Param!$D$11,Param!$E$11))*100</f>
        <v>42</v>
      </c>
      <c r="U2590" s="3">
        <f>MAX(K2590-tarifest3($K$3,$A$3,Param!$B$10,Param!$C$10,Param!$D$10,Param!$E$10,Param!$B$11,Param!$C$11,Param!$D$11,Param!$E$11),0)</f>
        <v>98139</v>
      </c>
      <c r="V2590" s="3">
        <f t="shared" si="980"/>
        <v>38.038372093023256</v>
      </c>
      <c r="W2590" s="3">
        <f t="shared" si="981"/>
        <v>42</v>
      </c>
      <c r="X2590" s="3">
        <f>soli3grenz(K2590,$A$3,Param!$J$9,Param!$J$10,Param!$J$11)*100</f>
        <v>5.5</v>
      </c>
      <c r="Y2590" s="13">
        <f t="shared" si="968"/>
        <v>98139</v>
      </c>
      <c r="Z2590" s="3">
        <f t="shared" si="982"/>
        <v>38.038372093023256</v>
      </c>
      <c r="AA2590" s="13">
        <f t="shared" si="969"/>
        <v>42</v>
      </c>
      <c r="AB2590" s="13">
        <f t="shared" si="970"/>
        <v>-6330.2599999999948</v>
      </c>
      <c r="AC2590" s="13">
        <f t="shared" si="971"/>
        <v>-2.4535891472868201</v>
      </c>
      <c r="AD2590" s="13">
        <f t="shared" si="972"/>
        <v>-2.3099999999999952</v>
      </c>
      <c r="AE2590" s="3">
        <f t="shared" si="973"/>
        <v>0</v>
      </c>
      <c r="AF2590" s="13">
        <f t="shared" si="961"/>
        <v>6330.2599999999948</v>
      </c>
      <c r="AG2590" s="13">
        <f t="shared" si="983"/>
        <v>2.4535891472868201</v>
      </c>
      <c r="AH2590" s="13">
        <f t="shared" si="962"/>
        <v>2.4535891472868201</v>
      </c>
    </row>
    <row r="2591" spans="1:34" x14ac:dyDescent="0.2">
      <c r="A2591" s="8">
        <f t="shared" si="984"/>
        <v>258100</v>
      </c>
      <c r="B2591" s="9">
        <f t="shared" si="963"/>
        <v>258.10000000000002</v>
      </c>
      <c r="C2591" s="13">
        <f>tarifest3(A2591,$A$3,Param!$B$5,Param!$C$5,Param!$D$5,Param!$E$5,Param!$B$6,Param!$C$6,Param!$D$6,Param!$E$6)</f>
        <v>99065</v>
      </c>
      <c r="D2591" s="3">
        <f t="shared" si="974"/>
        <v>38.382409918636192</v>
      </c>
      <c r="E2591" s="3">
        <f>tarifest3grenz(A2591,$A$3,Param!$B$5,Param!$C$5,Param!$D$5,Param!$E$5,Param!$B$6,Param!$C$6,Param!$D$6,Param!$E$6)*100</f>
        <v>42</v>
      </c>
      <c r="F2591" s="13">
        <f>soli3(C2591,$A$3,Param!$J$4,Param!$J$5,Param!$J$6)</f>
        <v>5448.57</v>
      </c>
      <c r="G2591" s="3">
        <f>soli3grenz(C2591,$A$3,Param!$J$4,Param!$J$5,Param!$J$6)*100</f>
        <v>5.5</v>
      </c>
      <c r="H2591" s="13">
        <f t="shared" si="965"/>
        <v>104513.57</v>
      </c>
      <c r="I2591" s="3">
        <f t="shared" si="964"/>
        <v>40.49344052692755</v>
      </c>
      <c r="J2591" s="13">
        <f t="shared" si="966"/>
        <v>44.309999999999995</v>
      </c>
      <c r="K2591" s="13">
        <f>tarifest3(A2591,$A$3,Param!$B$10,Param!$C$10,Param!$D$10,Param!$E$10,Param!$B$11,Param!$C$11,Param!$D$11,Param!$E$11)</f>
        <v>103411</v>
      </c>
      <c r="L2591" s="3">
        <f t="shared" si="975"/>
        <v>40.066253390158849</v>
      </c>
      <c r="M2591" s="3">
        <f>tarifest3grenz(A2591,$A$3,Param!$B$10,Param!$C$10,Param!$D$10,Param!$E$10,Param!$B$11,Param!$C$11,Param!$D$11,Param!$E$11)*100</f>
        <v>42</v>
      </c>
      <c r="N2591" s="3">
        <f t="shared" si="976"/>
        <v>89011</v>
      </c>
      <c r="O2591" s="3">
        <f t="shared" si="977"/>
        <v>34.487020534676482</v>
      </c>
      <c r="P2591" s="13">
        <f t="shared" si="967"/>
        <v>180670</v>
      </c>
      <c r="Q2591" s="13">
        <f t="shared" si="978"/>
        <v>0</v>
      </c>
      <c r="R2591" s="13">
        <f>tarifest3(A2591-$K$3,$A$3,Param!$B$10,Param!$C$10,Param!$D$10,Param!$E$10,Param!$B$11,Param!$C$11,Param!$D$11,Param!$E$11)</f>
        <v>94771</v>
      </c>
      <c r="S2591" s="3">
        <f t="shared" si="979"/>
        <v>36.718713676869427</v>
      </c>
      <c r="T2591" s="3">
        <f>IF(A2591&lt;$K$3,$K$2,tarifest3grenz(A2591-$K$3,$A$3,Param!$B$10,Param!$C$10,Param!$D$10,Param!$E$10,Param!$B$11,Param!$C$11,Param!$D$11,Param!$E$11))*100</f>
        <v>42</v>
      </c>
      <c r="U2591" s="3">
        <f>MAX(K2591-tarifest3($K$3,$A$3,Param!$B$10,Param!$C$10,Param!$D$10,Param!$E$10,Param!$B$11,Param!$C$11,Param!$D$11,Param!$E$11),0)</f>
        <v>98181</v>
      </c>
      <c r="V2591" s="3">
        <f t="shared" si="980"/>
        <v>38.03990701278574</v>
      </c>
      <c r="W2591" s="3">
        <f t="shared" si="981"/>
        <v>42</v>
      </c>
      <c r="X2591" s="3">
        <f>soli3grenz(K2591,$A$3,Param!$J$9,Param!$J$10,Param!$J$11)*100</f>
        <v>5.5</v>
      </c>
      <c r="Y2591" s="13">
        <f t="shared" si="968"/>
        <v>98181</v>
      </c>
      <c r="Z2591" s="3">
        <f t="shared" si="982"/>
        <v>38.03990701278574</v>
      </c>
      <c r="AA2591" s="13">
        <f t="shared" si="969"/>
        <v>42</v>
      </c>
      <c r="AB2591" s="13">
        <f t="shared" si="970"/>
        <v>-6332.570000000007</v>
      </c>
      <c r="AC2591" s="13">
        <f t="shared" si="971"/>
        <v>-2.4535335141418102</v>
      </c>
      <c r="AD2591" s="13">
        <f t="shared" si="972"/>
        <v>-2.3099999999999952</v>
      </c>
      <c r="AE2591" s="3">
        <f t="shared" si="973"/>
        <v>0</v>
      </c>
      <c r="AF2591" s="13">
        <f t="shared" si="961"/>
        <v>6332.570000000007</v>
      </c>
      <c r="AG2591" s="13">
        <f t="shared" si="983"/>
        <v>2.4535335141418102</v>
      </c>
      <c r="AH2591" s="13">
        <f t="shared" si="962"/>
        <v>2.4535335141418102</v>
      </c>
    </row>
    <row r="2592" spans="1:34" x14ac:dyDescent="0.2">
      <c r="A2592" s="8">
        <f t="shared" si="984"/>
        <v>258200</v>
      </c>
      <c r="B2592" s="9">
        <f t="shared" si="963"/>
        <v>258.2</v>
      </c>
      <c r="C2592" s="13">
        <f>tarifest3(A2592,$A$3,Param!$B$5,Param!$C$5,Param!$D$5,Param!$E$5,Param!$B$6,Param!$C$6,Param!$D$6,Param!$E$6)</f>
        <v>99107</v>
      </c>
      <c r="D2592" s="3">
        <f t="shared" si="974"/>
        <v>38.383810999225403</v>
      </c>
      <c r="E2592" s="3">
        <f>tarifest3grenz(A2592,$A$3,Param!$B$5,Param!$C$5,Param!$D$5,Param!$E$5,Param!$B$6,Param!$C$6,Param!$D$6,Param!$E$6)*100</f>
        <v>42</v>
      </c>
      <c r="F2592" s="13">
        <f>soli3(C2592,$A$3,Param!$J$4,Param!$J$5,Param!$J$6)</f>
        <v>5450.88</v>
      </c>
      <c r="G2592" s="3">
        <f>soli3grenz(C2592,$A$3,Param!$J$4,Param!$J$5,Param!$J$6)*100</f>
        <v>5.5</v>
      </c>
      <c r="H2592" s="13">
        <f t="shared" si="965"/>
        <v>104557.88</v>
      </c>
      <c r="I2592" s="3">
        <f t="shared" si="964"/>
        <v>40.494918667699459</v>
      </c>
      <c r="J2592" s="13">
        <f t="shared" si="966"/>
        <v>44.309999999999995</v>
      </c>
      <c r="K2592" s="13">
        <f>tarifest3(A2592,$A$3,Param!$B$10,Param!$C$10,Param!$D$10,Param!$E$10,Param!$B$11,Param!$C$11,Param!$D$11,Param!$E$11)</f>
        <v>103453</v>
      </c>
      <c r="L2592" s="3">
        <f t="shared" si="975"/>
        <v>40.067002323780017</v>
      </c>
      <c r="M2592" s="3">
        <f>tarifest3grenz(A2592,$A$3,Param!$B$10,Param!$C$10,Param!$D$10,Param!$E$10,Param!$B$11,Param!$C$11,Param!$D$11,Param!$E$11)*100</f>
        <v>42</v>
      </c>
      <c r="N2592" s="3">
        <f t="shared" si="976"/>
        <v>89053</v>
      </c>
      <c r="O2592" s="3">
        <f t="shared" si="977"/>
        <v>34.489930286599538</v>
      </c>
      <c r="P2592" s="13">
        <f t="shared" si="967"/>
        <v>180740</v>
      </c>
      <c r="Q2592" s="13">
        <f t="shared" si="978"/>
        <v>0</v>
      </c>
      <c r="R2592" s="13">
        <f>tarifest3(A2592-$K$3,$A$3,Param!$B$10,Param!$C$10,Param!$D$10,Param!$E$10,Param!$B$11,Param!$C$11,Param!$D$11,Param!$E$11)</f>
        <v>94813</v>
      </c>
      <c r="S2592" s="3">
        <f t="shared" si="979"/>
        <v>36.720759101471728</v>
      </c>
      <c r="T2592" s="3">
        <f>IF(A2592&lt;$K$3,$K$2,tarifest3grenz(A2592-$K$3,$A$3,Param!$B$10,Param!$C$10,Param!$D$10,Param!$E$10,Param!$B$11,Param!$C$11,Param!$D$11,Param!$E$11))*100</f>
        <v>42</v>
      </c>
      <c r="U2592" s="3">
        <f>MAX(K2592-tarifest3($K$3,$A$3,Param!$B$10,Param!$C$10,Param!$D$10,Param!$E$10,Param!$B$11,Param!$C$11,Param!$D$11,Param!$E$11),0)</f>
        <v>98223</v>
      </c>
      <c r="V2592" s="3">
        <f t="shared" si="980"/>
        <v>38.041440743609606</v>
      </c>
      <c r="W2592" s="3">
        <f t="shared" si="981"/>
        <v>42</v>
      </c>
      <c r="X2592" s="3">
        <f>soli3grenz(K2592,$A$3,Param!$J$9,Param!$J$10,Param!$J$11)*100</f>
        <v>5.5</v>
      </c>
      <c r="Y2592" s="13">
        <f t="shared" si="968"/>
        <v>98223</v>
      </c>
      <c r="Z2592" s="3">
        <f t="shared" si="982"/>
        <v>38.041440743609606</v>
      </c>
      <c r="AA2592" s="13">
        <f t="shared" si="969"/>
        <v>42</v>
      </c>
      <c r="AB2592" s="13">
        <f t="shared" si="970"/>
        <v>-6334.8800000000047</v>
      </c>
      <c r="AC2592" s="13">
        <f t="shared" si="971"/>
        <v>-2.453477924089853</v>
      </c>
      <c r="AD2592" s="13">
        <f t="shared" si="972"/>
        <v>-2.3099999999999952</v>
      </c>
      <c r="AE2592" s="3">
        <f t="shared" si="973"/>
        <v>0</v>
      </c>
      <c r="AF2592" s="13">
        <f t="shared" si="961"/>
        <v>6334.8800000000047</v>
      </c>
      <c r="AG2592" s="13">
        <f t="shared" si="983"/>
        <v>2.453477924089853</v>
      </c>
      <c r="AH2592" s="13">
        <f t="shared" si="962"/>
        <v>2.453477924089853</v>
      </c>
    </row>
    <row r="2593" spans="1:34" x14ac:dyDescent="0.2">
      <c r="A2593" s="8">
        <f t="shared" si="984"/>
        <v>258300</v>
      </c>
      <c r="B2593" s="9">
        <f t="shared" si="963"/>
        <v>258.3</v>
      </c>
      <c r="C2593" s="13">
        <f>tarifest3(A2593,$A$3,Param!$B$5,Param!$C$5,Param!$D$5,Param!$E$5,Param!$B$6,Param!$C$6,Param!$D$6,Param!$E$6)</f>
        <v>99149</v>
      </c>
      <c r="D2593" s="3">
        <f t="shared" si="974"/>
        <v>38.385210994967096</v>
      </c>
      <c r="E2593" s="3">
        <f>tarifest3grenz(A2593,$A$3,Param!$B$5,Param!$C$5,Param!$D$5,Param!$E$5,Param!$B$6,Param!$C$6,Param!$D$6,Param!$E$6)*100</f>
        <v>42</v>
      </c>
      <c r="F2593" s="13">
        <f>soli3(C2593,$A$3,Param!$J$4,Param!$J$5,Param!$J$6)</f>
        <v>5453.19</v>
      </c>
      <c r="G2593" s="3">
        <f>soli3grenz(C2593,$A$3,Param!$J$4,Param!$J$5,Param!$J$6)*100</f>
        <v>5.5</v>
      </c>
      <c r="H2593" s="13">
        <f t="shared" si="965"/>
        <v>104602.19</v>
      </c>
      <c r="I2593" s="3">
        <f t="shared" si="964"/>
        <v>40.49639566395664</v>
      </c>
      <c r="J2593" s="13">
        <f t="shared" si="966"/>
        <v>44.309999999999995</v>
      </c>
      <c r="K2593" s="13">
        <f>tarifest3(A2593,$A$3,Param!$B$10,Param!$C$10,Param!$D$10,Param!$E$10,Param!$B$11,Param!$C$11,Param!$D$11,Param!$E$11)</f>
        <v>103495</v>
      </c>
      <c r="L2593" s="3">
        <f t="shared" si="975"/>
        <v>40.067750677506773</v>
      </c>
      <c r="M2593" s="3">
        <f>tarifest3grenz(A2593,$A$3,Param!$B$10,Param!$C$10,Param!$D$10,Param!$E$10,Param!$B$11,Param!$C$11,Param!$D$11,Param!$E$11)*100</f>
        <v>42</v>
      </c>
      <c r="N2593" s="3">
        <f t="shared" si="976"/>
        <v>89095</v>
      </c>
      <c r="O2593" s="3">
        <f t="shared" si="977"/>
        <v>34.492837785520713</v>
      </c>
      <c r="P2593" s="13">
        <f t="shared" si="967"/>
        <v>180810</v>
      </c>
      <c r="Q2593" s="13">
        <f t="shared" si="978"/>
        <v>0</v>
      </c>
      <c r="R2593" s="13">
        <f>tarifest3(A2593-$K$3,$A$3,Param!$B$10,Param!$C$10,Param!$D$10,Param!$E$10,Param!$B$11,Param!$C$11,Param!$D$11,Param!$E$11)</f>
        <v>94855</v>
      </c>
      <c r="S2593" s="3">
        <f t="shared" si="979"/>
        <v>36.722802942315134</v>
      </c>
      <c r="T2593" s="3">
        <f>IF(A2593&lt;$K$3,$K$2,tarifest3grenz(A2593-$K$3,$A$3,Param!$B$10,Param!$C$10,Param!$D$10,Param!$E$10,Param!$B$11,Param!$C$11,Param!$D$11,Param!$E$11))*100</f>
        <v>42</v>
      </c>
      <c r="U2593" s="3">
        <f>MAX(K2593-tarifest3($K$3,$A$3,Param!$B$10,Param!$C$10,Param!$D$10,Param!$E$10,Param!$B$11,Param!$C$11,Param!$D$11,Param!$E$11),0)</f>
        <v>98265</v>
      </c>
      <c r="V2593" s="3">
        <f t="shared" si="980"/>
        <v>38.042973286875728</v>
      </c>
      <c r="W2593" s="3">
        <f t="shared" si="981"/>
        <v>42</v>
      </c>
      <c r="X2593" s="3">
        <f>soli3grenz(K2593,$A$3,Param!$J$9,Param!$J$10,Param!$J$11)*100</f>
        <v>5.5</v>
      </c>
      <c r="Y2593" s="13">
        <f t="shared" si="968"/>
        <v>98265</v>
      </c>
      <c r="Z2593" s="3">
        <f t="shared" si="982"/>
        <v>38.042973286875728</v>
      </c>
      <c r="AA2593" s="13">
        <f t="shared" si="969"/>
        <v>42</v>
      </c>
      <c r="AB2593" s="13">
        <f t="shared" si="970"/>
        <v>-6337.1900000000023</v>
      </c>
      <c r="AC2593" s="13">
        <f t="shared" si="971"/>
        <v>-2.453422377080912</v>
      </c>
      <c r="AD2593" s="13">
        <f t="shared" si="972"/>
        <v>-2.3099999999999952</v>
      </c>
      <c r="AE2593" s="3">
        <f t="shared" si="973"/>
        <v>0</v>
      </c>
      <c r="AF2593" s="13">
        <f t="shared" si="961"/>
        <v>6337.1900000000023</v>
      </c>
      <c r="AG2593" s="13">
        <f t="shared" si="983"/>
        <v>2.453422377080912</v>
      </c>
      <c r="AH2593" s="13">
        <f t="shared" si="962"/>
        <v>2.453422377080912</v>
      </c>
    </row>
    <row r="2594" spans="1:34" x14ac:dyDescent="0.2">
      <c r="A2594" s="8">
        <f t="shared" si="984"/>
        <v>258400</v>
      </c>
      <c r="B2594" s="9">
        <f t="shared" si="963"/>
        <v>258.39999999999998</v>
      </c>
      <c r="C2594" s="13">
        <f>tarifest3(A2594,$A$3,Param!$B$5,Param!$C$5,Param!$D$5,Param!$E$5,Param!$B$6,Param!$C$6,Param!$D$6,Param!$E$6)</f>
        <v>99191</v>
      </c>
      <c r="D2594" s="3">
        <f t="shared" si="974"/>
        <v>38.386609907120743</v>
      </c>
      <c r="E2594" s="3">
        <f>tarifest3grenz(A2594,$A$3,Param!$B$5,Param!$C$5,Param!$D$5,Param!$E$5,Param!$B$6,Param!$C$6,Param!$D$6,Param!$E$6)*100</f>
        <v>42</v>
      </c>
      <c r="F2594" s="13">
        <f>soli3(C2594,$A$3,Param!$J$4,Param!$J$5,Param!$J$6)</f>
        <v>5455.5</v>
      </c>
      <c r="G2594" s="3">
        <f>soli3grenz(C2594,$A$3,Param!$J$4,Param!$J$5,Param!$J$6)*100</f>
        <v>5.5</v>
      </c>
      <c r="H2594" s="13">
        <f t="shared" si="965"/>
        <v>104646.5</v>
      </c>
      <c r="I2594" s="3">
        <f t="shared" si="964"/>
        <v>40.49787151702786</v>
      </c>
      <c r="J2594" s="13">
        <f t="shared" si="966"/>
        <v>44.309999999999995</v>
      </c>
      <c r="K2594" s="13">
        <f>tarifest3(A2594,$A$3,Param!$B$10,Param!$C$10,Param!$D$10,Param!$E$10,Param!$B$11,Param!$C$11,Param!$D$11,Param!$E$11)</f>
        <v>103537</v>
      </c>
      <c r="L2594" s="3">
        <f t="shared" si="975"/>
        <v>40.068498452012385</v>
      </c>
      <c r="M2594" s="3">
        <f>tarifest3grenz(A2594,$A$3,Param!$B$10,Param!$C$10,Param!$D$10,Param!$E$10,Param!$B$11,Param!$C$11,Param!$D$11,Param!$E$11)*100</f>
        <v>42</v>
      </c>
      <c r="N2594" s="3">
        <f t="shared" si="976"/>
        <v>89137</v>
      </c>
      <c r="O2594" s="3">
        <f t="shared" si="977"/>
        <v>34.495743034055728</v>
      </c>
      <c r="P2594" s="13">
        <f t="shared" si="967"/>
        <v>180880</v>
      </c>
      <c r="Q2594" s="13">
        <f t="shared" si="978"/>
        <v>0</v>
      </c>
      <c r="R2594" s="13">
        <f>tarifest3(A2594-$K$3,$A$3,Param!$B$10,Param!$C$10,Param!$D$10,Param!$E$10,Param!$B$11,Param!$C$11,Param!$D$11,Param!$E$11)</f>
        <v>94897</v>
      </c>
      <c r="S2594" s="3">
        <f t="shared" si="979"/>
        <v>36.724845201238388</v>
      </c>
      <c r="T2594" s="3">
        <f>IF(A2594&lt;$K$3,$K$2,tarifest3grenz(A2594-$K$3,$A$3,Param!$B$10,Param!$C$10,Param!$D$10,Param!$E$10,Param!$B$11,Param!$C$11,Param!$D$11,Param!$E$11))*100</f>
        <v>42</v>
      </c>
      <c r="U2594" s="3">
        <f>MAX(K2594-tarifest3($K$3,$A$3,Param!$B$10,Param!$C$10,Param!$D$10,Param!$E$10,Param!$B$11,Param!$C$11,Param!$D$11,Param!$E$11),0)</f>
        <v>98307</v>
      </c>
      <c r="V2594" s="3">
        <f t="shared" si="980"/>
        <v>38.044504643962853</v>
      </c>
      <c r="W2594" s="3">
        <f t="shared" si="981"/>
        <v>42</v>
      </c>
      <c r="X2594" s="3">
        <f>soli3grenz(K2594,$A$3,Param!$J$9,Param!$J$10,Param!$J$11)*100</f>
        <v>5.5</v>
      </c>
      <c r="Y2594" s="13">
        <f t="shared" si="968"/>
        <v>98307</v>
      </c>
      <c r="Z2594" s="3">
        <f t="shared" si="982"/>
        <v>38.044504643962853</v>
      </c>
      <c r="AA2594" s="13">
        <f t="shared" si="969"/>
        <v>42</v>
      </c>
      <c r="AB2594" s="13">
        <f t="shared" si="970"/>
        <v>-6339.5</v>
      </c>
      <c r="AC2594" s="13">
        <f t="shared" si="971"/>
        <v>-2.4533668730650078</v>
      </c>
      <c r="AD2594" s="13">
        <f t="shared" si="972"/>
        <v>-2.3099999999999952</v>
      </c>
      <c r="AE2594" s="3">
        <f t="shared" si="973"/>
        <v>0</v>
      </c>
      <c r="AF2594" s="13">
        <f t="shared" si="961"/>
        <v>6339.5</v>
      </c>
      <c r="AG2594" s="13">
        <f t="shared" si="983"/>
        <v>2.4533668730650078</v>
      </c>
      <c r="AH2594" s="13">
        <f t="shared" si="962"/>
        <v>2.4533668730650078</v>
      </c>
    </row>
    <row r="2595" spans="1:34" x14ac:dyDescent="0.2">
      <c r="A2595" s="8">
        <f t="shared" si="984"/>
        <v>258500</v>
      </c>
      <c r="B2595" s="9">
        <f t="shared" si="963"/>
        <v>258.5</v>
      </c>
      <c r="C2595" s="13">
        <f>tarifest3(A2595,$A$3,Param!$B$5,Param!$C$5,Param!$D$5,Param!$E$5,Param!$B$6,Param!$C$6,Param!$D$6,Param!$E$6)</f>
        <v>99233</v>
      </c>
      <c r="D2595" s="3">
        <f t="shared" si="974"/>
        <v>38.388007736943905</v>
      </c>
      <c r="E2595" s="3">
        <f>tarifest3grenz(A2595,$A$3,Param!$B$5,Param!$C$5,Param!$D$5,Param!$E$5,Param!$B$6,Param!$C$6,Param!$D$6,Param!$E$6)*100</f>
        <v>42</v>
      </c>
      <c r="F2595" s="13">
        <f>soli3(C2595,$A$3,Param!$J$4,Param!$J$5,Param!$J$6)</f>
        <v>5457.81</v>
      </c>
      <c r="G2595" s="3">
        <f>soli3grenz(C2595,$A$3,Param!$J$4,Param!$J$5,Param!$J$6)*100</f>
        <v>5.5</v>
      </c>
      <c r="H2595" s="13">
        <f t="shared" si="965"/>
        <v>104690.81</v>
      </c>
      <c r="I2595" s="3">
        <f t="shared" si="964"/>
        <v>40.499346228239844</v>
      </c>
      <c r="J2595" s="13">
        <f t="shared" si="966"/>
        <v>44.309999999999995</v>
      </c>
      <c r="K2595" s="13">
        <f>tarifest3(A2595,$A$3,Param!$B$10,Param!$C$10,Param!$D$10,Param!$E$10,Param!$B$11,Param!$C$11,Param!$D$11,Param!$E$11)</f>
        <v>103579</v>
      </c>
      <c r="L2595" s="3">
        <f t="shared" si="975"/>
        <v>40.069245647969055</v>
      </c>
      <c r="M2595" s="3">
        <f>tarifest3grenz(A2595,$A$3,Param!$B$10,Param!$C$10,Param!$D$10,Param!$E$10,Param!$B$11,Param!$C$11,Param!$D$11,Param!$E$11)*100</f>
        <v>42</v>
      </c>
      <c r="N2595" s="3">
        <f t="shared" si="976"/>
        <v>89179</v>
      </c>
      <c r="O2595" s="3">
        <f t="shared" si="977"/>
        <v>34.498646034816247</v>
      </c>
      <c r="P2595" s="13">
        <f t="shared" si="967"/>
        <v>180950</v>
      </c>
      <c r="Q2595" s="13">
        <f t="shared" si="978"/>
        <v>0</v>
      </c>
      <c r="R2595" s="13">
        <f>tarifest3(A2595-$K$3,$A$3,Param!$B$10,Param!$C$10,Param!$D$10,Param!$E$10,Param!$B$11,Param!$C$11,Param!$D$11,Param!$E$11)</f>
        <v>94939</v>
      </c>
      <c r="S2595" s="3">
        <f t="shared" si="979"/>
        <v>36.726885880077369</v>
      </c>
      <c r="T2595" s="3">
        <f>IF(A2595&lt;$K$3,$K$2,tarifest3grenz(A2595-$K$3,$A$3,Param!$B$10,Param!$C$10,Param!$D$10,Param!$E$10,Param!$B$11,Param!$C$11,Param!$D$11,Param!$E$11))*100</f>
        <v>42</v>
      </c>
      <c r="U2595" s="3">
        <f>MAX(K2595-tarifest3($K$3,$A$3,Param!$B$10,Param!$C$10,Param!$D$10,Param!$E$10,Param!$B$11,Param!$C$11,Param!$D$11,Param!$E$11),0)</f>
        <v>98349</v>
      </c>
      <c r="V2595" s="3">
        <f t="shared" si="980"/>
        <v>38.046034816247584</v>
      </c>
      <c r="W2595" s="3">
        <f t="shared" si="981"/>
        <v>42</v>
      </c>
      <c r="X2595" s="3">
        <f>soli3grenz(K2595,$A$3,Param!$J$9,Param!$J$10,Param!$J$11)*100</f>
        <v>5.5</v>
      </c>
      <c r="Y2595" s="13">
        <f t="shared" si="968"/>
        <v>98349</v>
      </c>
      <c r="Z2595" s="3">
        <f t="shared" si="982"/>
        <v>38.046034816247584</v>
      </c>
      <c r="AA2595" s="13">
        <f t="shared" si="969"/>
        <v>42</v>
      </c>
      <c r="AB2595" s="13">
        <f t="shared" si="970"/>
        <v>-6341.8099999999977</v>
      </c>
      <c r="AC2595" s="13">
        <f t="shared" si="971"/>
        <v>-2.4533114119922601</v>
      </c>
      <c r="AD2595" s="13">
        <f t="shared" si="972"/>
        <v>-2.3099999999999952</v>
      </c>
      <c r="AE2595" s="3">
        <f t="shared" si="973"/>
        <v>0</v>
      </c>
      <c r="AF2595" s="13">
        <f t="shared" si="961"/>
        <v>6341.8099999999977</v>
      </c>
      <c r="AG2595" s="13">
        <f t="shared" si="983"/>
        <v>2.4533114119922601</v>
      </c>
      <c r="AH2595" s="13">
        <f t="shared" si="962"/>
        <v>2.4533114119922601</v>
      </c>
    </row>
    <row r="2596" spans="1:34" x14ac:dyDescent="0.2">
      <c r="A2596" s="8">
        <f t="shared" si="984"/>
        <v>258600</v>
      </c>
      <c r="B2596" s="9">
        <f t="shared" si="963"/>
        <v>258.60000000000002</v>
      </c>
      <c r="C2596" s="13">
        <f>tarifest3(A2596,$A$3,Param!$B$5,Param!$C$5,Param!$D$5,Param!$E$5,Param!$B$6,Param!$C$6,Param!$D$6,Param!$E$6)</f>
        <v>99275</v>
      </c>
      <c r="D2596" s="3">
        <f t="shared" si="974"/>
        <v>38.389404485692189</v>
      </c>
      <c r="E2596" s="3">
        <f>tarifest3grenz(A2596,$A$3,Param!$B$5,Param!$C$5,Param!$D$5,Param!$E$5,Param!$B$6,Param!$C$6,Param!$D$6,Param!$E$6)*100</f>
        <v>42</v>
      </c>
      <c r="F2596" s="13">
        <f>soli3(C2596,$A$3,Param!$J$4,Param!$J$5,Param!$J$6)</f>
        <v>5460.12</v>
      </c>
      <c r="G2596" s="3">
        <f>soli3grenz(C2596,$A$3,Param!$J$4,Param!$J$5,Param!$J$6)*100</f>
        <v>5.5</v>
      </c>
      <c r="H2596" s="13">
        <f t="shared" si="965"/>
        <v>104735.12</v>
      </c>
      <c r="I2596" s="3">
        <f t="shared" si="964"/>
        <v>40.500819798917242</v>
      </c>
      <c r="J2596" s="13">
        <f t="shared" si="966"/>
        <v>44.309999999999995</v>
      </c>
      <c r="K2596" s="13">
        <f>tarifest3(A2596,$A$3,Param!$B$10,Param!$C$10,Param!$D$10,Param!$E$10,Param!$B$11,Param!$C$11,Param!$D$11,Param!$E$11)</f>
        <v>103621</v>
      </c>
      <c r="L2596" s="3">
        <f t="shared" si="975"/>
        <v>40.069992266047947</v>
      </c>
      <c r="M2596" s="3">
        <f>tarifest3grenz(A2596,$A$3,Param!$B$10,Param!$C$10,Param!$D$10,Param!$E$10,Param!$B$11,Param!$C$11,Param!$D$11,Param!$E$11)*100</f>
        <v>42</v>
      </c>
      <c r="N2596" s="3">
        <f t="shared" si="976"/>
        <v>89221</v>
      </c>
      <c r="O2596" s="3">
        <f t="shared" si="977"/>
        <v>34.501546790409897</v>
      </c>
      <c r="P2596" s="13">
        <f t="shared" si="967"/>
        <v>181020</v>
      </c>
      <c r="Q2596" s="13">
        <f t="shared" si="978"/>
        <v>0</v>
      </c>
      <c r="R2596" s="13">
        <f>tarifest3(A2596-$K$3,$A$3,Param!$B$10,Param!$C$10,Param!$D$10,Param!$E$10,Param!$B$11,Param!$C$11,Param!$D$11,Param!$E$11)</f>
        <v>94981</v>
      </c>
      <c r="S2596" s="3">
        <f t="shared" si="979"/>
        <v>36.72892498066512</v>
      </c>
      <c r="T2596" s="3">
        <f>IF(A2596&lt;$K$3,$K$2,tarifest3grenz(A2596-$K$3,$A$3,Param!$B$10,Param!$C$10,Param!$D$10,Param!$E$10,Param!$B$11,Param!$C$11,Param!$D$11,Param!$E$11))*100</f>
        <v>42</v>
      </c>
      <c r="U2596" s="3">
        <f>MAX(K2596-tarifest3($K$3,$A$3,Param!$B$10,Param!$C$10,Param!$D$10,Param!$E$10,Param!$B$11,Param!$C$11,Param!$D$11,Param!$E$11),0)</f>
        <v>98391</v>
      </c>
      <c r="V2596" s="3">
        <f t="shared" si="980"/>
        <v>38.047563805104403</v>
      </c>
      <c r="W2596" s="3">
        <f t="shared" si="981"/>
        <v>42</v>
      </c>
      <c r="X2596" s="3">
        <f>soli3grenz(K2596,$A$3,Param!$J$9,Param!$J$10,Param!$J$11)*100</f>
        <v>5.5</v>
      </c>
      <c r="Y2596" s="13">
        <f t="shared" si="968"/>
        <v>98391</v>
      </c>
      <c r="Z2596" s="3">
        <f t="shared" si="982"/>
        <v>38.047563805104403</v>
      </c>
      <c r="AA2596" s="13">
        <f t="shared" si="969"/>
        <v>42</v>
      </c>
      <c r="AB2596" s="13">
        <f t="shared" si="970"/>
        <v>-6344.1199999999953</v>
      </c>
      <c r="AC2596" s="13">
        <f t="shared" si="971"/>
        <v>-2.4532559938128387</v>
      </c>
      <c r="AD2596" s="13">
        <f t="shared" si="972"/>
        <v>-2.3099999999999952</v>
      </c>
      <c r="AE2596" s="3">
        <f t="shared" si="973"/>
        <v>0</v>
      </c>
      <c r="AF2596" s="13">
        <f t="shared" si="961"/>
        <v>6344.1199999999953</v>
      </c>
      <c r="AG2596" s="13">
        <f t="shared" si="983"/>
        <v>2.4532559938128387</v>
      </c>
      <c r="AH2596" s="13">
        <f t="shared" si="962"/>
        <v>2.4532559938128387</v>
      </c>
    </row>
    <row r="2597" spans="1:34" x14ac:dyDescent="0.2">
      <c r="A2597" s="8">
        <f t="shared" si="984"/>
        <v>258700</v>
      </c>
      <c r="B2597" s="9">
        <f t="shared" si="963"/>
        <v>258.7</v>
      </c>
      <c r="C2597" s="13">
        <f>tarifest3(A2597,$A$3,Param!$B$5,Param!$C$5,Param!$D$5,Param!$E$5,Param!$B$6,Param!$C$6,Param!$D$6,Param!$E$6)</f>
        <v>99317</v>
      </c>
      <c r="D2597" s="3">
        <f t="shared" si="974"/>
        <v>38.390800154619249</v>
      </c>
      <c r="E2597" s="3">
        <f>tarifest3grenz(A2597,$A$3,Param!$B$5,Param!$C$5,Param!$D$5,Param!$E$5,Param!$B$6,Param!$C$6,Param!$D$6,Param!$E$6)*100</f>
        <v>42</v>
      </c>
      <c r="F2597" s="13">
        <f>soli3(C2597,$A$3,Param!$J$4,Param!$J$5,Param!$J$6)</f>
        <v>5462.43</v>
      </c>
      <c r="G2597" s="3">
        <f>soli3grenz(C2597,$A$3,Param!$J$4,Param!$J$5,Param!$J$6)*100</f>
        <v>5.5</v>
      </c>
      <c r="H2597" s="13">
        <f t="shared" si="965"/>
        <v>104779.43</v>
      </c>
      <c r="I2597" s="3">
        <f t="shared" si="964"/>
        <v>40.502292230382679</v>
      </c>
      <c r="J2597" s="13">
        <f t="shared" si="966"/>
        <v>44.309999999999995</v>
      </c>
      <c r="K2597" s="13">
        <f>tarifest3(A2597,$A$3,Param!$B$10,Param!$C$10,Param!$D$10,Param!$E$10,Param!$B$11,Param!$C$11,Param!$D$11,Param!$E$11)</f>
        <v>103663</v>
      </c>
      <c r="L2597" s="3">
        <f t="shared" si="975"/>
        <v>40.07073830691921</v>
      </c>
      <c r="M2597" s="3">
        <f>tarifest3grenz(A2597,$A$3,Param!$B$10,Param!$C$10,Param!$D$10,Param!$E$10,Param!$B$11,Param!$C$11,Param!$D$11,Param!$E$11)*100</f>
        <v>42</v>
      </c>
      <c r="N2597" s="3">
        <f t="shared" si="976"/>
        <v>89263</v>
      </c>
      <c r="O2597" s="3">
        <f t="shared" si="977"/>
        <v>34.504445303440278</v>
      </c>
      <c r="P2597" s="13">
        <f t="shared" si="967"/>
        <v>181090</v>
      </c>
      <c r="Q2597" s="13">
        <f t="shared" si="978"/>
        <v>0</v>
      </c>
      <c r="R2597" s="13">
        <f>tarifest3(A2597-$K$3,$A$3,Param!$B$10,Param!$C$10,Param!$D$10,Param!$E$10,Param!$B$11,Param!$C$11,Param!$D$11,Param!$E$11)</f>
        <v>95023</v>
      </c>
      <c r="S2597" s="3">
        <f t="shared" si="979"/>
        <v>36.730962504831851</v>
      </c>
      <c r="T2597" s="3">
        <f>IF(A2597&lt;$K$3,$K$2,tarifest3grenz(A2597-$K$3,$A$3,Param!$B$10,Param!$C$10,Param!$D$10,Param!$E$10,Param!$B$11,Param!$C$11,Param!$D$11,Param!$E$11))*100</f>
        <v>42</v>
      </c>
      <c r="U2597" s="3">
        <f>MAX(K2597-tarifest3($K$3,$A$3,Param!$B$10,Param!$C$10,Param!$D$10,Param!$E$10,Param!$B$11,Param!$C$11,Param!$D$11,Param!$E$11),0)</f>
        <v>98433</v>
      </c>
      <c r="V2597" s="3">
        <f t="shared" si="980"/>
        <v>38.049091611905681</v>
      </c>
      <c r="W2597" s="3">
        <f t="shared" si="981"/>
        <v>42</v>
      </c>
      <c r="X2597" s="3">
        <f>soli3grenz(K2597,$A$3,Param!$J$9,Param!$J$10,Param!$J$11)*100</f>
        <v>5.5</v>
      </c>
      <c r="Y2597" s="13">
        <f t="shared" si="968"/>
        <v>98433</v>
      </c>
      <c r="Z2597" s="3">
        <f t="shared" si="982"/>
        <v>38.049091611905681</v>
      </c>
      <c r="AA2597" s="13">
        <f t="shared" si="969"/>
        <v>42</v>
      </c>
      <c r="AB2597" s="13">
        <f t="shared" si="970"/>
        <v>-6346.429999999993</v>
      </c>
      <c r="AC2597" s="13">
        <f t="shared" si="971"/>
        <v>-2.4532006184769983</v>
      </c>
      <c r="AD2597" s="13">
        <f t="shared" si="972"/>
        <v>-2.3099999999999952</v>
      </c>
      <c r="AE2597" s="3">
        <f t="shared" si="973"/>
        <v>0</v>
      </c>
      <c r="AF2597" s="13">
        <f t="shared" si="961"/>
        <v>6346.429999999993</v>
      </c>
      <c r="AG2597" s="13">
        <f t="shared" si="983"/>
        <v>2.4532006184769983</v>
      </c>
      <c r="AH2597" s="13">
        <f t="shared" si="962"/>
        <v>2.4532006184769983</v>
      </c>
    </row>
    <row r="2598" spans="1:34" x14ac:dyDescent="0.2">
      <c r="A2598" s="8">
        <f t="shared" si="984"/>
        <v>258800</v>
      </c>
      <c r="B2598" s="9">
        <f t="shared" si="963"/>
        <v>258.8</v>
      </c>
      <c r="C2598" s="13">
        <f>tarifest3(A2598,$A$3,Param!$B$5,Param!$C$5,Param!$D$5,Param!$E$5,Param!$B$6,Param!$C$6,Param!$D$6,Param!$E$6)</f>
        <v>99359</v>
      </c>
      <c r="D2598" s="3">
        <f t="shared" si="974"/>
        <v>38.392194744976813</v>
      </c>
      <c r="E2598" s="3">
        <f>tarifest3grenz(A2598,$A$3,Param!$B$5,Param!$C$5,Param!$D$5,Param!$E$5,Param!$B$6,Param!$C$6,Param!$D$6,Param!$E$6)*100</f>
        <v>42</v>
      </c>
      <c r="F2598" s="13">
        <f>soli3(C2598,$A$3,Param!$J$4,Param!$J$5,Param!$J$6)</f>
        <v>5464.74</v>
      </c>
      <c r="G2598" s="3">
        <f>soli3grenz(C2598,$A$3,Param!$J$4,Param!$J$5,Param!$J$6)*100</f>
        <v>5.5</v>
      </c>
      <c r="H2598" s="13">
        <f t="shared" si="965"/>
        <v>104823.74</v>
      </c>
      <c r="I2598" s="3">
        <f t="shared" si="964"/>
        <v>40.503763523956728</v>
      </c>
      <c r="J2598" s="13">
        <f t="shared" si="966"/>
        <v>44.309999999999995</v>
      </c>
      <c r="K2598" s="13">
        <f>tarifest3(A2598,$A$3,Param!$B$10,Param!$C$10,Param!$D$10,Param!$E$10,Param!$B$11,Param!$C$11,Param!$D$11,Param!$E$11)</f>
        <v>103705</v>
      </c>
      <c r="L2598" s="3">
        <f t="shared" si="975"/>
        <v>40.071483771251934</v>
      </c>
      <c r="M2598" s="3">
        <f>tarifest3grenz(A2598,$A$3,Param!$B$10,Param!$C$10,Param!$D$10,Param!$E$10,Param!$B$11,Param!$C$11,Param!$D$11,Param!$E$11)*100</f>
        <v>42</v>
      </c>
      <c r="N2598" s="3">
        <f t="shared" si="976"/>
        <v>89305</v>
      </c>
      <c r="O2598" s="3">
        <f t="shared" si="977"/>
        <v>34.507341576506953</v>
      </c>
      <c r="P2598" s="13">
        <f t="shared" si="967"/>
        <v>181160</v>
      </c>
      <c r="Q2598" s="13">
        <f t="shared" si="978"/>
        <v>0</v>
      </c>
      <c r="R2598" s="13">
        <f>tarifest3(A2598-$K$3,$A$3,Param!$B$10,Param!$C$10,Param!$D$10,Param!$E$10,Param!$B$11,Param!$C$11,Param!$D$11,Param!$E$11)</f>
        <v>95065</v>
      </c>
      <c r="S2598" s="3">
        <f t="shared" si="979"/>
        <v>36.732998454404949</v>
      </c>
      <c r="T2598" s="3">
        <f>IF(A2598&lt;$K$3,$K$2,tarifest3grenz(A2598-$K$3,$A$3,Param!$B$10,Param!$C$10,Param!$D$10,Param!$E$10,Param!$B$11,Param!$C$11,Param!$D$11,Param!$E$11))*100</f>
        <v>42</v>
      </c>
      <c r="U2598" s="3">
        <f>MAX(K2598-tarifest3($K$3,$A$3,Param!$B$10,Param!$C$10,Param!$D$10,Param!$E$10,Param!$B$11,Param!$C$11,Param!$D$11,Param!$E$11),0)</f>
        <v>98475</v>
      </c>
      <c r="V2598" s="3">
        <f t="shared" si="980"/>
        <v>38.050618238021642</v>
      </c>
      <c r="W2598" s="3">
        <f t="shared" si="981"/>
        <v>42</v>
      </c>
      <c r="X2598" s="3">
        <f>soli3grenz(K2598,$A$3,Param!$J$9,Param!$J$10,Param!$J$11)*100</f>
        <v>5.5</v>
      </c>
      <c r="Y2598" s="13">
        <f t="shared" si="968"/>
        <v>98475</v>
      </c>
      <c r="Z2598" s="3">
        <f t="shared" si="982"/>
        <v>38.050618238021642</v>
      </c>
      <c r="AA2598" s="13">
        <f t="shared" si="969"/>
        <v>42</v>
      </c>
      <c r="AB2598" s="13">
        <f t="shared" si="970"/>
        <v>-6348.7400000000052</v>
      </c>
      <c r="AC2598" s="13">
        <f t="shared" si="971"/>
        <v>-2.4531452859350864</v>
      </c>
      <c r="AD2598" s="13">
        <f t="shared" si="972"/>
        <v>-2.3099999999999952</v>
      </c>
      <c r="AE2598" s="3">
        <f t="shared" si="973"/>
        <v>0</v>
      </c>
      <c r="AF2598" s="13">
        <f t="shared" si="961"/>
        <v>6348.7400000000052</v>
      </c>
      <c r="AG2598" s="13">
        <f t="shared" si="983"/>
        <v>2.4531452859350864</v>
      </c>
      <c r="AH2598" s="13">
        <f t="shared" si="962"/>
        <v>2.4531452859350864</v>
      </c>
    </row>
    <row r="2599" spans="1:34" x14ac:dyDescent="0.2">
      <c r="A2599" s="8">
        <f t="shared" si="984"/>
        <v>258900</v>
      </c>
      <c r="B2599" s="9">
        <f t="shared" si="963"/>
        <v>258.89999999999998</v>
      </c>
      <c r="C2599" s="13">
        <f>tarifest3(A2599,$A$3,Param!$B$5,Param!$C$5,Param!$D$5,Param!$E$5,Param!$B$6,Param!$C$6,Param!$D$6,Param!$E$6)</f>
        <v>99401</v>
      </c>
      <c r="D2599" s="3">
        <f t="shared" si="974"/>
        <v>38.393588258014674</v>
      </c>
      <c r="E2599" s="3">
        <f>tarifest3grenz(A2599,$A$3,Param!$B$5,Param!$C$5,Param!$D$5,Param!$E$5,Param!$B$6,Param!$C$6,Param!$D$6,Param!$E$6)*100</f>
        <v>42</v>
      </c>
      <c r="F2599" s="13">
        <f>soli3(C2599,$A$3,Param!$J$4,Param!$J$5,Param!$J$6)</f>
        <v>5467.05</v>
      </c>
      <c r="G2599" s="3">
        <f>soli3grenz(C2599,$A$3,Param!$J$4,Param!$J$5,Param!$J$6)*100</f>
        <v>5.5</v>
      </c>
      <c r="H2599" s="13">
        <f t="shared" si="965"/>
        <v>104868.05</v>
      </c>
      <c r="I2599" s="3">
        <f t="shared" si="964"/>
        <v>40.5052336809579</v>
      </c>
      <c r="J2599" s="13">
        <f t="shared" si="966"/>
        <v>44.309999999999995</v>
      </c>
      <c r="K2599" s="13">
        <f>tarifest3(A2599,$A$3,Param!$B$10,Param!$C$10,Param!$D$10,Param!$E$10,Param!$B$11,Param!$C$11,Param!$D$11,Param!$E$11)</f>
        <v>103747</v>
      </c>
      <c r="L2599" s="3">
        <f t="shared" si="975"/>
        <v>40.072228659714177</v>
      </c>
      <c r="M2599" s="3">
        <f>tarifest3grenz(A2599,$A$3,Param!$B$10,Param!$C$10,Param!$D$10,Param!$E$10,Param!$B$11,Param!$C$11,Param!$D$11,Param!$E$11)*100</f>
        <v>42</v>
      </c>
      <c r="N2599" s="3">
        <f t="shared" si="976"/>
        <v>89347</v>
      </c>
      <c r="O2599" s="3">
        <f t="shared" si="977"/>
        <v>34.510235612205484</v>
      </c>
      <c r="P2599" s="13">
        <f t="shared" si="967"/>
        <v>181230</v>
      </c>
      <c r="Q2599" s="13">
        <f t="shared" si="978"/>
        <v>0</v>
      </c>
      <c r="R2599" s="13">
        <f>tarifest3(A2599-$K$3,$A$3,Param!$B$10,Param!$C$10,Param!$D$10,Param!$E$10,Param!$B$11,Param!$C$11,Param!$D$11,Param!$E$11)</f>
        <v>95107</v>
      </c>
      <c r="S2599" s="3">
        <f t="shared" si="979"/>
        <v>36.735032831208962</v>
      </c>
      <c r="T2599" s="3">
        <f>IF(A2599&lt;$K$3,$K$2,tarifest3grenz(A2599-$K$3,$A$3,Param!$B$10,Param!$C$10,Param!$D$10,Param!$E$10,Param!$B$11,Param!$C$11,Param!$D$11,Param!$E$11))*100</f>
        <v>42</v>
      </c>
      <c r="U2599" s="3">
        <f>MAX(K2599-tarifest3($K$3,$A$3,Param!$B$10,Param!$C$10,Param!$D$10,Param!$E$10,Param!$B$11,Param!$C$11,Param!$D$11,Param!$E$11),0)</f>
        <v>98517</v>
      </c>
      <c r="V2599" s="3">
        <f t="shared" si="980"/>
        <v>38.052143684820393</v>
      </c>
      <c r="W2599" s="3">
        <f t="shared" si="981"/>
        <v>42</v>
      </c>
      <c r="X2599" s="3">
        <f>soli3grenz(K2599,$A$3,Param!$J$9,Param!$J$10,Param!$J$11)*100</f>
        <v>5.5</v>
      </c>
      <c r="Y2599" s="13">
        <f t="shared" si="968"/>
        <v>98517</v>
      </c>
      <c r="Z2599" s="3">
        <f t="shared" si="982"/>
        <v>38.052143684820393</v>
      </c>
      <c r="AA2599" s="13">
        <f t="shared" si="969"/>
        <v>42</v>
      </c>
      <c r="AB2599" s="13">
        <f t="shared" si="970"/>
        <v>-6351.0500000000029</v>
      </c>
      <c r="AC2599" s="13">
        <f t="shared" si="971"/>
        <v>-2.453089996137507</v>
      </c>
      <c r="AD2599" s="13">
        <f t="shared" si="972"/>
        <v>-2.3099999999999952</v>
      </c>
      <c r="AE2599" s="3">
        <f t="shared" si="973"/>
        <v>0</v>
      </c>
      <c r="AF2599" s="13">
        <f t="shared" si="961"/>
        <v>6351.0500000000029</v>
      </c>
      <c r="AG2599" s="13">
        <f t="shared" si="983"/>
        <v>2.453089996137507</v>
      </c>
      <c r="AH2599" s="13">
        <f t="shared" si="962"/>
        <v>2.453089996137507</v>
      </c>
    </row>
    <row r="2600" spans="1:34" x14ac:dyDescent="0.2">
      <c r="A2600" s="8">
        <f t="shared" si="984"/>
        <v>259000</v>
      </c>
      <c r="B2600" s="9">
        <f t="shared" si="963"/>
        <v>259</v>
      </c>
      <c r="C2600" s="13">
        <f>tarifest3(A2600,$A$3,Param!$B$5,Param!$C$5,Param!$D$5,Param!$E$5,Param!$B$6,Param!$C$6,Param!$D$6,Param!$E$6)</f>
        <v>99443</v>
      </c>
      <c r="D2600" s="3">
        <f t="shared" si="974"/>
        <v>38.394980694980696</v>
      </c>
      <c r="E2600" s="3">
        <f>tarifest3grenz(A2600,$A$3,Param!$B$5,Param!$C$5,Param!$D$5,Param!$E$5,Param!$B$6,Param!$C$6,Param!$D$6,Param!$E$6)*100</f>
        <v>42</v>
      </c>
      <c r="F2600" s="13">
        <f>soli3(C2600,$A$3,Param!$J$4,Param!$J$5,Param!$J$6)</f>
        <v>5469.36</v>
      </c>
      <c r="G2600" s="3">
        <f>soli3grenz(C2600,$A$3,Param!$J$4,Param!$J$5,Param!$J$6)*100</f>
        <v>5.5</v>
      </c>
      <c r="H2600" s="13">
        <f t="shared" si="965"/>
        <v>104912.36</v>
      </c>
      <c r="I2600" s="3">
        <f t="shared" si="964"/>
        <v>40.506702702702704</v>
      </c>
      <c r="J2600" s="13">
        <f t="shared" si="966"/>
        <v>44.309999999999995</v>
      </c>
      <c r="K2600" s="13">
        <f>tarifest3(A2600,$A$3,Param!$B$10,Param!$C$10,Param!$D$10,Param!$E$10,Param!$B$11,Param!$C$11,Param!$D$11,Param!$E$11)</f>
        <v>103789</v>
      </c>
      <c r="L2600" s="3">
        <f t="shared" si="975"/>
        <v>40.072972972972977</v>
      </c>
      <c r="M2600" s="3">
        <f>tarifest3grenz(A2600,$A$3,Param!$B$10,Param!$C$10,Param!$D$10,Param!$E$10,Param!$B$11,Param!$C$11,Param!$D$11,Param!$E$11)*100</f>
        <v>42</v>
      </c>
      <c r="N2600" s="3">
        <f t="shared" si="976"/>
        <v>89389</v>
      </c>
      <c r="O2600" s="3">
        <f t="shared" si="977"/>
        <v>34.513127413127414</v>
      </c>
      <c r="P2600" s="13">
        <f t="shared" si="967"/>
        <v>181300</v>
      </c>
      <c r="Q2600" s="13">
        <f t="shared" si="978"/>
        <v>0</v>
      </c>
      <c r="R2600" s="13">
        <f>tarifest3(A2600-$K$3,$A$3,Param!$B$10,Param!$C$10,Param!$D$10,Param!$E$10,Param!$B$11,Param!$C$11,Param!$D$11,Param!$E$11)</f>
        <v>95149</v>
      </c>
      <c r="S2600" s="3">
        <f t="shared" si="979"/>
        <v>36.737065637065633</v>
      </c>
      <c r="T2600" s="3">
        <f>IF(A2600&lt;$K$3,$K$2,tarifest3grenz(A2600-$K$3,$A$3,Param!$B$10,Param!$C$10,Param!$D$10,Param!$E$10,Param!$B$11,Param!$C$11,Param!$D$11,Param!$E$11))*100</f>
        <v>42</v>
      </c>
      <c r="U2600" s="3">
        <f>MAX(K2600-tarifest3($K$3,$A$3,Param!$B$10,Param!$C$10,Param!$D$10,Param!$E$10,Param!$B$11,Param!$C$11,Param!$D$11,Param!$E$11),0)</f>
        <v>98559</v>
      </c>
      <c r="V2600" s="3">
        <f t="shared" si="980"/>
        <v>38.053667953667954</v>
      </c>
      <c r="W2600" s="3">
        <f t="shared" si="981"/>
        <v>42</v>
      </c>
      <c r="X2600" s="3">
        <f>soli3grenz(K2600,$A$3,Param!$J$9,Param!$J$10,Param!$J$11)*100</f>
        <v>5.5</v>
      </c>
      <c r="Y2600" s="13">
        <f t="shared" si="968"/>
        <v>98559</v>
      </c>
      <c r="Z2600" s="3">
        <f t="shared" si="982"/>
        <v>38.053667953667954</v>
      </c>
      <c r="AA2600" s="13">
        <f t="shared" si="969"/>
        <v>42</v>
      </c>
      <c r="AB2600" s="13">
        <f t="shared" si="970"/>
        <v>-6353.3600000000006</v>
      </c>
      <c r="AC2600" s="13">
        <f t="shared" si="971"/>
        <v>-2.4530347490347495</v>
      </c>
      <c r="AD2600" s="13">
        <f t="shared" si="972"/>
        <v>-2.3099999999999952</v>
      </c>
      <c r="AE2600" s="3">
        <f t="shared" si="973"/>
        <v>0</v>
      </c>
      <c r="AF2600" s="13">
        <f t="shared" si="961"/>
        <v>6353.3600000000006</v>
      </c>
      <c r="AG2600" s="13">
        <f t="shared" si="983"/>
        <v>2.4530347490347495</v>
      </c>
      <c r="AH2600" s="13">
        <f t="shared" si="962"/>
        <v>2.4530347490347495</v>
      </c>
    </row>
    <row r="2601" spans="1:34" x14ac:dyDescent="0.2">
      <c r="A2601" s="8">
        <f t="shared" si="984"/>
        <v>259100</v>
      </c>
      <c r="B2601" s="9">
        <f t="shared" si="963"/>
        <v>259.10000000000002</v>
      </c>
      <c r="C2601" s="13">
        <f>tarifest3(A2601,$A$3,Param!$B$5,Param!$C$5,Param!$D$5,Param!$E$5,Param!$B$6,Param!$C$6,Param!$D$6,Param!$E$6)</f>
        <v>99485</v>
      </c>
      <c r="D2601" s="3">
        <f t="shared" si="974"/>
        <v>38.3963720571208</v>
      </c>
      <c r="E2601" s="3">
        <f>tarifest3grenz(A2601,$A$3,Param!$B$5,Param!$C$5,Param!$D$5,Param!$E$5,Param!$B$6,Param!$C$6,Param!$D$6,Param!$E$6)*100</f>
        <v>42</v>
      </c>
      <c r="F2601" s="13">
        <f>soli3(C2601,$A$3,Param!$J$4,Param!$J$5,Param!$J$6)</f>
        <v>5471.67</v>
      </c>
      <c r="G2601" s="3">
        <f>soli3grenz(C2601,$A$3,Param!$J$4,Param!$J$5,Param!$J$6)*100</f>
        <v>5.5</v>
      </c>
      <c r="H2601" s="13">
        <f t="shared" si="965"/>
        <v>104956.67</v>
      </c>
      <c r="I2601" s="3">
        <f t="shared" si="964"/>
        <v>40.508170590505593</v>
      </c>
      <c r="J2601" s="13">
        <f t="shared" si="966"/>
        <v>44.309999999999995</v>
      </c>
      <c r="K2601" s="13">
        <f>tarifest3(A2601,$A$3,Param!$B$10,Param!$C$10,Param!$D$10,Param!$E$10,Param!$B$11,Param!$C$11,Param!$D$11,Param!$E$11)</f>
        <v>103831</v>
      </c>
      <c r="L2601" s="3">
        <f t="shared" si="975"/>
        <v>40.073716711694324</v>
      </c>
      <c r="M2601" s="3">
        <f>tarifest3grenz(A2601,$A$3,Param!$B$10,Param!$C$10,Param!$D$10,Param!$E$10,Param!$B$11,Param!$C$11,Param!$D$11,Param!$E$11)*100</f>
        <v>42</v>
      </c>
      <c r="N2601" s="3">
        <f t="shared" si="976"/>
        <v>89431</v>
      </c>
      <c r="O2601" s="3">
        <f t="shared" si="977"/>
        <v>34.51601698186029</v>
      </c>
      <c r="P2601" s="13">
        <f t="shared" si="967"/>
        <v>181370</v>
      </c>
      <c r="Q2601" s="13">
        <f t="shared" si="978"/>
        <v>0</v>
      </c>
      <c r="R2601" s="13">
        <f>tarifest3(A2601-$K$3,$A$3,Param!$B$10,Param!$C$10,Param!$D$10,Param!$E$10,Param!$B$11,Param!$C$11,Param!$D$11,Param!$E$11)</f>
        <v>95191</v>
      </c>
      <c r="S2601" s="3">
        <f t="shared" si="979"/>
        <v>36.739096873793905</v>
      </c>
      <c r="T2601" s="3">
        <f>IF(A2601&lt;$K$3,$K$2,tarifest3grenz(A2601-$K$3,$A$3,Param!$B$10,Param!$C$10,Param!$D$10,Param!$E$10,Param!$B$11,Param!$C$11,Param!$D$11,Param!$E$11))*100</f>
        <v>42</v>
      </c>
      <c r="U2601" s="3">
        <f>MAX(K2601-tarifest3($K$3,$A$3,Param!$B$10,Param!$C$10,Param!$D$10,Param!$E$10,Param!$B$11,Param!$C$11,Param!$D$11,Param!$E$11),0)</f>
        <v>98601</v>
      </c>
      <c r="V2601" s="3">
        <f t="shared" si="980"/>
        <v>38.055191045928211</v>
      </c>
      <c r="W2601" s="3">
        <f t="shared" si="981"/>
        <v>42</v>
      </c>
      <c r="X2601" s="3">
        <f>soli3grenz(K2601,$A$3,Param!$J$9,Param!$J$10,Param!$J$11)*100</f>
        <v>5.5</v>
      </c>
      <c r="Y2601" s="13">
        <f t="shared" si="968"/>
        <v>98601</v>
      </c>
      <c r="Z2601" s="3">
        <f t="shared" si="982"/>
        <v>38.055191045928211</v>
      </c>
      <c r="AA2601" s="13">
        <f t="shared" si="969"/>
        <v>42</v>
      </c>
      <c r="AB2601" s="13">
        <f t="shared" si="970"/>
        <v>-6355.6699999999983</v>
      </c>
      <c r="AC2601" s="13">
        <f t="shared" si="971"/>
        <v>-2.4529795445773814</v>
      </c>
      <c r="AD2601" s="13">
        <f t="shared" si="972"/>
        <v>-2.3099999999999952</v>
      </c>
      <c r="AE2601" s="3">
        <f t="shared" si="973"/>
        <v>0</v>
      </c>
      <c r="AF2601" s="13">
        <f t="shared" si="961"/>
        <v>6355.6699999999983</v>
      </c>
      <c r="AG2601" s="13">
        <f t="shared" si="983"/>
        <v>2.4529795445773814</v>
      </c>
      <c r="AH2601" s="13">
        <f t="shared" si="962"/>
        <v>2.4529795445773814</v>
      </c>
    </row>
    <row r="2602" spans="1:34" x14ac:dyDescent="0.2">
      <c r="A2602" s="8">
        <f t="shared" si="984"/>
        <v>259200</v>
      </c>
      <c r="B2602" s="9">
        <f t="shared" si="963"/>
        <v>259.2</v>
      </c>
      <c r="C2602" s="13">
        <f>tarifest3(A2602,$A$3,Param!$B$5,Param!$C$5,Param!$D$5,Param!$E$5,Param!$B$6,Param!$C$6,Param!$D$6,Param!$E$6)</f>
        <v>99527</v>
      </c>
      <c r="D2602" s="3">
        <f t="shared" si="974"/>
        <v>38.397762345679013</v>
      </c>
      <c r="E2602" s="3">
        <f>tarifest3grenz(A2602,$A$3,Param!$B$5,Param!$C$5,Param!$D$5,Param!$E$5,Param!$B$6,Param!$C$6,Param!$D$6,Param!$E$6)*100</f>
        <v>42</v>
      </c>
      <c r="F2602" s="13">
        <f>soli3(C2602,$A$3,Param!$J$4,Param!$J$5,Param!$J$6)</f>
        <v>5473.98</v>
      </c>
      <c r="G2602" s="3">
        <f>soli3grenz(C2602,$A$3,Param!$J$4,Param!$J$5,Param!$J$6)*100</f>
        <v>5.5</v>
      </c>
      <c r="H2602" s="13">
        <f t="shared" si="965"/>
        <v>105000.98</v>
      </c>
      <c r="I2602" s="3">
        <f t="shared" si="964"/>
        <v>40.50963734567901</v>
      </c>
      <c r="J2602" s="13">
        <f t="shared" si="966"/>
        <v>44.309999999999995</v>
      </c>
      <c r="K2602" s="13">
        <f>tarifest3(A2602,$A$3,Param!$B$10,Param!$C$10,Param!$D$10,Param!$E$10,Param!$B$11,Param!$C$11,Param!$D$11,Param!$E$11)</f>
        <v>103873</v>
      </c>
      <c r="L2602" s="3">
        <f t="shared" si="975"/>
        <v>40.074459876543209</v>
      </c>
      <c r="M2602" s="3">
        <f>tarifest3grenz(A2602,$A$3,Param!$B$10,Param!$C$10,Param!$D$10,Param!$E$10,Param!$B$11,Param!$C$11,Param!$D$11,Param!$E$11)*100</f>
        <v>42</v>
      </c>
      <c r="N2602" s="3">
        <f t="shared" si="976"/>
        <v>89473</v>
      </c>
      <c r="O2602" s="3">
        <f t="shared" si="977"/>
        <v>34.518904320987652</v>
      </c>
      <c r="P2602" s="13">
        <f t="shared" si="967"/>
        <v>181440</v>
      </c>
      <c r="Q2602" s="13">
        <f t="shared" si="978"/>
        <v>0</v>
      </c>
      <c r="R2602" s="13">
        <f>tarifest3(A2602-$K$3,$A$3,Param!$B$10,Param!$C$10,Param!$D$10,Param!$E$10,Param!$B$11,Param!$C$11,Param!$D$11,Param!$E$11)</f>
        <v>95233</v>
      </c>
      <c r="S2602" s="3">
        <f t="shared" si="979"/>
        <v>36.74112654320988</v>
      </c>
      <c r="T2602" s="3">
        <f>IF(A2602&lt;$K$3,$K$2,tarifest3grenz(A2602-$K$3,$A$3,Param!$B$10,Param!$C$10,Param!$D$10,Param!$E$10,Param!$B$11,Param!$C$11,Param!$D$11,Param!$E$11))*100</f>
        <v>42</v>
      </c>
      <c r="U2602" s="3">
        <f>MAX(K2602-tarifest3($K$3,$A$3,Param!$B$10,Param!$C$10,Param!$D$10,Param!$E$10,Param!$B$11,Param!$C$11,Param!$D$11,Param!$E$11),0)</f>
        <v>98643</v>
      </c>
      <c r="V2602" s="3">
        <f t="shared" si="980"/>
        <v>38.056712962962962</v>
      </c>
      <c r="W2602" s="3">
        <f t="shared" si="981"/>
        <v>42</v>
      </c>
      <c r="X2602" s="3">
        <f>soli3grenz(K2602,$A$3,Param!$J$9,Param!$J$10,Param!$J$11)*100</f>
        <v>5.5</v>
      </c>
      <c r="Y2602" s="13">
        <f t="shared" si="968"/>
        <v>98643</v>
      </c>
      <c r="Z2602" s="3">
        <f t="shared" si="982"/>
        <v>38.056712962962962</v>
      </c>
      <c r="AA2602" s="13">
        <f t="shared" si="969"/>
        <v>42</v>
      </c>
      <c r="AB2602" s="13">
        <f t="shared" si="970"/>
        <v>-6357.9799999999959</v>
      </c>
      <c r="AC2602" s="13">
        <f t="shared" si="971"/>
        <v>-2.4529243827160485</v>
      </c>
      <c r="AD2602" s="13">
        <f t="shared" si="972"/>
        <v>-2.3099999999999952</v>
      </c>
      <c r="AE2602" s="3">
        <f t="shared" si="973"/>
        <v>0</v>
      </c>
      <c r="AF2602" s="13">
        <f t="shared" si="961"/>
        <v>6357.9799999999959</v>
      </c>
      <c r="AG2602" s="13">
        <f t="shared" si="983"/>
        <v>2.4529243827160485</v>
      </c>
      <c r="AH2602" s="13">
        <f t="shared" si="962"/>
        <v>2.4529243827160485</v>
      </c>
    </row>
    <row r="2603" spans="1:34" x14ac:dyDescent="0.2">
      <c r="A2603" s="8">
        <f t="shared" si="984"/>
        <v>259300</v>
      </c>
      <c r="B2603" s="9">
        <f t="shared" si="963"/>
        <v>259.3</v>
      </c>
      <c r="C2603" s="13">
        <f>tarifest3(A2603,$A$3,Param!$B$5,Param!$C$5,Param!$D$5,Param!$E$5,Param!$B$6,Param!$C$6,Param!$D$6,Param!$E$6)</f>
        <v>99569</v>
      </c>
      <c r="D2603" s="3">
        <f t="shared" si="974"/>
        <v>38.399151561897412</v>
      </c>
      <c r="E2603" s="3">
        <f>tarifest3grenz(A2603,$A$3,Param!$B$5,Param!$C$5,Param!$D$5,Param!$E$5,Param!$B$6,Param!$C$6,Param!$D$6,Param!$E$6)*100</f>
        <v>42</v>
      </c>
      <c r="F2603" s="13">
        <f>soli3(C2603,$A$3,Param!$J$4,Param!$J$5,Param!$J$6)</f>
        <v>5476.29</v>
      </c>
      <c r="G2603" s="3">
        <f>soli3grenz(C2603,$A$3,Param!$J$4,Param!$J$5,Param!$J$6)*100</f>
        <v>5.5</v>
      </c>
      <c r="H2603" s="13">
        <f t="shared" si="965"/>
        <v>105045.29</v>
      </c>
      <c r="I2603" s="3">
        <f t="shared" si="964"/>
        <v>40.511102969533361</v>
      </c>
      <c r="J2603" s="13">
        <f t="shared" si="966"/>
        <v>44.309999999999995</v>
      </c>
      <c r="K2603" s="13">
        <f>tarifest3(A2603,$A$3,Param!$B$10,Param!$C$10,Param!$D$10,Param!$E$10,Param!$B$11,Param!$C$11,Param!$D$11,Param!$E$11)</f>
        <v>103915</v>
      </c>
      <c r="L2603" s="3">
        <f t="shared" si="975"/>
        <v>40.075202468183576</v>
      </c>
      <c r="M2603" s="3">
        <f>tarifest3grenz(A2603,$A$3,Param!$B$10,Param!$C$10,Param!$D$10,Param!$E$10,Param!$B$11,Param!$C$11,Param!$D$11,Param!$E$11)*100</f>
        <v>42</v>
      </c>
      <c r="N2603" s="3">
        <f t="shared" si="976"/>
        <v>89515</v>
      </c>
      <c r="O2603" s="3">
        <f t="shared" si="977"/>
        <v>34.521789433089083</v>
      </c>
      <c r="P2603" s="13">
        <f t="shared" si="967"/>
        <v>181510</v>
      </c>
      <c r="Q2603" s="13">
        <f t="shared" si="978"/>
        <v>0</v>
      </c>
      <c r="R2603" s="13">
        <f>tarifest3(A2603-$K$3,$A$3,Param!$B$10,Param!$C$10,Param!$D$10,Param!$E$10,Param!$B$11,Param!$C$11,Param!$D$11,Param!$E$11)</f>
        <v>95275</v>
      </c>
      <c r="S2603" s="3">
        <f t="shared" si="979"/>
        <v>36.743154647126879</v>
      </c>
      <c r="T2603" s="3">
        <f>IF(A2603&lt;$K$3,$K$2,tarifest3grenz(A2603-$K$3,$A$3,Param!$B$10,Param!$C$10,Param!$D$10,Param!$E$10,Param!$B$11,Param!$C$11,Param!$D$11,Param!$E$11))*100</f>
        <v>42</v>
      </c>
      <c r="U2603" s="3">
        <f>MAX(K2603-tarifest3($K$3,$A$3,Param!$B$10,Param!$C$10,Param!$D$10,Param!$E$10,Param!$B$11,Param!$C$11,Param!$D$11,Param!$E$11),0)</f>
        <v>98685</v>
      </c>
      <c r="V2603" s="3">
        <f t="shared" si="980"/>
        <v>38.058233706131894</v>
      </c>
      <c r="W2603" s="3">
        <f t="shared" si="981"/>
        <v>42</v>
      </c>
      <c r="X2603" s="3">
        <f>soli3grenz(K2603,$A$3,Param!$J$9,Param!$J$10,Param!$J$11)*100</f>
        <v>5.5</v>
      </c>
      <c r="Y2603" s="13">
        <f t="shared" si="968"/>
        <v>98685</v>
      </c>
      <c r="Z2603" s="3">
        <f t="shared" si="982"/>
        <v>38.058233706131894</v>
      </c>
      <c r="AA2603" s="13">
        <f t="shared" si="969"/>
        <v>42</v>
      </c>
      <c r="AB2603" s="13">
        <f t="shared" si="970"/>
        <v>-6360.2899999999936</v>
      </c>
      <c r="AC2603" s="13">
        <f t="shared" si="971"/>
        <v>-2.4528692634014675</v>
      </c>
      <c r="AD2603" s="13">
        <f t="shared" si="972"/>
        <v>-2.3099999999999952</v>
      </c>
      <c r="AE2603" s="3">
        <f t="shared" si="973"/>
        <v>0</v>
      </c>
      <c r="AF2603" s="13">
        <f t="shared" si="961"/>
        <v>6360.2899999999936</v>
      </c>
      <c r="AG2603" s="13">
        <f t="shared" si="983"/>
        <v>2.4528692634014675</v>
      </c>
      <c r="AH2603" s="13">
        <f t="shared" si="962"/>
        <v>2.4528692634014675</v>
      </c>
    </row>
    <row r="2604" spans="1:34" x14ac:dyDescent="0.2">
      <c r="A2604" s="8">
        <f t="shared" si="984"/>
        <v>259400</v>
      </c>
      <c r="B2604" s="9">
        <f t="shared" si="963"/>
        <v>259.39999999999998</v>
      </c>
      <c r="C2604" s="13">
        <f>tarifest3(A2604,$A$3,Param!$B$5,Param!$C$5,Param!$D$5,Param!$E$5,Param!$B$6,Param!$C$6,Param!$D$6,Param!$E$6)</f>
        <v>99611</v>
      </c>
      <c r="D2604" s="3">
        <f t="shared" si="974"/>
        <v>38.400539707016193</v>
      </c>
      <c r="E2604" s="3">
        <f>tarifest3grenz(A2604,$A$3,Param!$B$5,Param!$C$5,Param!$D$5,Param!$E$5,Param!$B$6,Param!$C$6,Param!$D$6,Param!$E$6)*100</f>
        <v>42</v>
      </c>
      <c r="F2604" s="13">
        <f>soli3(C2604,$A$3,Param!$J$4,Param!$J$5,Param!$J$6)</f>
        <v>5478.6</v>
      </c>
      <c r="G2604" s="3">
        <f>soli3grenz(C2604,$A$3,Param!$J$4,Param!$J$5,Param!$J$6)*100</f>
        <v>5.5</v>
      </c>
      <c r="H2604" s="13">
        <f t="shared" si="965"/>
        <v>105089.60000000001</v>
      </c>
      <c r="I2604" s="3">
        <f t="shared" si="964"/>
        <v>40.512567463377025</v>
      </c>
      <c r="J2604" s="13">
        <f t="shared" si="966"/>
        <v>44.309999999999995</v>
      </c>
      <c r="K2604" s="13">
        <f>tarifest3(A2604,$A$3,Param!$B$10,Param!$C$10,Param!$D$10,Param!$E$10,Param!$B$11,Param!$C$11,Param!$D$11,Param!$E$11)</f>
        <v>103957</v>
      </c>
      <c r="L2604" s="3">
        <f t="shared" si="975"/>
        <v>40.075944487278335</v>
      </c>
      <c r="M2604" s="3">
        <f>tarifest3grenz(A2604,$A$3,Param!$B$10,Param!$C$10,Param!$D$10,Param!$E$10,Param!$B$11,Param!$C$11,Param!$D$11,Param!$E$11)*100</f>
        <v>42</v>
      </c>
      <c r="N2604" s="3">
        <f t="shared" si="976"/>
        <v>89557</v>
      </c>
      <c r="O2604" s="3">
        <f t="shared" si="977"/>
        <v>34.524672320740166</v>
      </c>
      <c r="P2604" s="13">
        <f t="shared" si="967"/>
        <v>181580</v>
      </c>
      <c r="Q2604" s="13">
        <f t="shared" si="978"/>
        <v>0</v>
      </c>
      <c r="R2604" s="13">
        <f>tarifest3(A2604-$K$3,$A$3,Param!$B$10,Param!$C$10,Param!$D$10,Param!$E$10,Param!$B$11,Param!$C$11,Param!$D$11,Param!$E$11)</f>
        <v>95317</v>
      </c>
      <c r="S2604" s="3">
        <f t="shared" si="979"/>
        <v>36.745181187355435</v>
      </c>
      <c r="T2604" s="3">
        <f>IF(A2604&lt;$K$3,$K$2,tarifest3grenz(A2604-$K$3,$A$3,Param!$B$10,Param!$C$10,Param!$D$10,Param!$E$10,Param!$B$11,Param!$C$11,Param!$D$11,Param!$E$11))*100</f>
        <v>42</v>
      </c>
      <c r="U2604" s="3">
        <f>MAX(K2604-tarifest3($K$3,$A$3,Param!$B$10,Param!$C$10,Param!$D$10,Param!$E$10,Param!$B$11,Param!$C$11,Param!$D$11,Param!$E$11),0)</f>
        <v>98727</v>
      </c>
      <c r="V2604" s="3">
        <f t="shared" si="980"/>
        <v>38.059753276792598</v>
      </c>
      <c r="W2604" s="3">
        <f t="shared" si="981"/>
        <v>42</v>
      </c>
      <c r="X2604" s="3">
        <f>soli3grenz(K2604,$A$3,Param!$J$9,Param!$J$10,Param!$J$11)*100</f>
        <v>5.5</v>
      </c>
      <c r="Y2604" s="13">
        <f t="shared" si="968"/>
        <v>98727</v>
      </c>
      <c r="Z2604" s="3">
        <f t="shared" si="982"/>
        <v>38.059753276792598</v>
      </c>
      <c r="AA2604" s="13">
        <f t="shared" si="969"/>
        <v>42</v>
      </c>
      <c r="AB2604" s="13">
        <f t="shared" si="970"/>
        <v>-6362.6000000000058</v>
      </c>
      <c r="AC2604" s="13">
        <f t="shared" si="971"/>
        <v>-2.4528141865844262</v>
      </c>
      <c r="AD2604" s="13">
        <f t="shared" si="972"/>
        <v>-2.3099999999999952</v>
      </c>
      <c r="AE2604" s="3">
        <f t="shared" si="973"/>
        <v>0</v>
      </c>
      <c r="AF2604" s="13">
        <f t="shared" si="961"/>
        <v>6362.6000000000058</v>
      </c>
      <c r="AG2604" s="13">
        <f t="shared" si="983"/>
        <v>2.4528141865844262</v>
      </c>
      <c r="AH2604" s="13">
        <f t="shared" si="962"/>
        <v>2.4528141865844262</v>
      </c>
    </row>
    <row r="2605" spans="1:34" x14ac:dyDescent="0.2">
      <c r="A2605" s="8">
        <f t="shared" si="984"/>
        <v>259500</v>
      </c>
      <c r="B2605" s="9">
        <f t="shared" si="963"/>
        <v>259.5</v>
      </c>
      <c r="C2605" s="13">
        <f>tarifest3(A2605,$A$3,Param!$B$5,Param!$C$5,Param!$D$5,Param!$E$5,Param!$B$6,Param!$C$6,Param!$D$6,Param!$E$6)</f>
        <v>99653</v>
      </c>
      <c r="D2605" s="3">
        <f t="shared" si="974"/>
        <v>38.401926782273605</v>
      </c>
      <c r="E2605" s="3">
        <f>tarifest3grenz(A2605,$A$3,Param!$B$5,Param!$C$5,Param!$D$5,Param!$E$5,Param!$B$6,Param!$C$6,Param!$D$6,Param!$E$6)*100</f>
        <v>42</v>
      </c>
      <c r="F2605" s="13">
        <f>soli3(C2605,$A$3,Param!$J$4,Param!$J$5,Param!$J$6)</f>
        <v>5480.91</v>
      </c>
      <c r="G2605" s="3">
        <f>soli3grenz(C2605,$A$3,Param!$J$4,Param!$J$5,Param!$J$6)*100</f>
        <v>5.5</v>
      </c>
      <c r="H2605" s="13">
        <f t="shared" si="965"/>
        <v>105133.91</v>
      </c>
      <c r="I2605" s="3">
        <f t="shared" si="964"/>
        <v>40.514030828516375</v>
      </c>
      <c r="J2605" s="13">
        <f t="shared" si="966"/>
        <v>44.309999999999995</v>
      </c>
      <c r="K2605" s="13">
        <f>tarifest3(A2605,$A$3,Param!$B$10,Param!$C$10,Param!$D$10,Param!$E$10,Param!$B$11,Param!$C$11,Param!$D$11,Param!$E$11)</f>
        <v>103999</v>
      </c>
      <c r="L2605" s="3">
        <f t="shared" si="975"/>
        <v>40.076685934489404</v>
      </c>
      <c r="M2605" s="3">
        <f>tarifest3grenz(A2605,$A$3,Param!$B$10,Param!$C$10,Param!$D$10,Param!$E$10,Param!$B$11,Param!$C$11,Param!$D$11,Param!$E$11)*100</f>
        <v>42</v>
      </c>
      <c r="N2605" s="3">
        <f t="shared" si="976"/>
        <v>89599</v>
      </c>
      <c r="O2605" s="3">
        <f t="shared" si="977"/>
        <v>34.527552986512525</v>
      </c>
      <c r="P2605" s="13">
        <f t="shared" si="967"/>
        <v>181650</v>
      </c>
      <c r="Q2605" s="13">
        <f t="shared" si="978"/>
        <v>0</v>
      </c>
      <c r="R2605" s="13">
        <f>tarifest3(A2605-$K$3,$A$3,Param!$B$10,Param!$C$10,Param!$D$10,Param!$E$10,Param!$B$11,Param!$C$11,Param!$D$11,Param!$E$11)</f>
        <v>95359</v>
      </c>
      <c r="S2605" s="3">
        <f t="shared" si="979"/>
        <v>36.747206165703275</v>
      </c>
      <c r="T2605" s="3">
        <f>IF(A2605&lt;$K$3,$K$2,tarifest3grenz(A2605-$K$3,$A$3,Param!$B$10,Param!$C$10,Param!$D$10,Param!$E$10,Param!$B$11,Param!$C$11,Param!$D$11,Param!$E$11))*100</f>
        <v>42</v>
      </c>
      <c r="U2605" s="3">
        <f>MAX(K2605-tarifest3($K$3,$A$3,Param!$B$10,Param!$C$10,Param!$D$10,Param!$E$10,Param!$B$11,Param!$C$11,Param!$D$11,Param!$E$11),0)</f>
        <v>98769</v>
      </c>
      <c r="V2605" s="3">
        <f t="shared" si="980"/>
        <v>38.061271676300578</v>
      </c>
      <c r="W2605" s="3">
        <f t="shared" si="981"/>
        <v>42</v>
      </c>
      <c r="X2605" s="3">
        <f>soli3grenz(K2605,$A$3,Param!$J$9,Param!$J$10,Param!$J$11)*100</f>
        <v>5.5</v>
      </c>
      <c r="Y2605" s="13">
        <f t="shared" si="968"/>
        <v>98769</v>
      </c>
      <c r="Z2605" s="3">
        <f t="shared" si="982"/>
        <v>38.061271676300578</v>
      </c>
      <c r="AA2605" s="13">
        <f t="shared" si="969"/>
        <v>42</v>
      </c>
      <c r="AB2605" s="13">
        <f t="shared" si="970"/>
        <v>-6364.9100000000035</v>
      </c>
      <c r="AC2605" s="13">
        <f t="shared" si="971"/>
        <v>-2.4527591522157977</v>
      </c>
      <c r="AD2605" s="13">
        <f t="shared" si="972"/>
        <v>-2.3099999999999952</v>
      </c>
      <c r="AE2605" s="3">
        <f t="shared" si="973"/>
        <v>0</v>
      </c>
      <c r="AF2605" s="13">
        <f t="shared" si="961"/>
        <v>6364.9100000000035</v>
      </c>
      <c r="AG2605" s="13">
        <f t="shared" si="983"/>
        <v>2.4527591522157977</v>
      </c>
      <c r="AH2605" s="13">
        <f t="shared" si="962"/>
        <v>2.4527591522157977</v>
      </c>
    </row>
    <row r="2606" spans="1:34" x14ac:dyDescent="0.2">
      <c r="A2606" s="8">
        <f t="shared" si="984"/>
        <v>259600</v>
      </c>
      <c r="B2606" s="9">
        <f t="shared" si="963"/>
        <v>259.60000000000002</v>
      </c>
      <c r="C2606" s="13">
        <f>tarifest3(A2606,$A$3,Param!$B$5,Param!$C$5,Param!$D$5,Param!$E$5,Param!$B$6,Param!$C$6,Param!$D$6,Param!$E$6)</f>
        <v>99695</v>
      </c>
      <c r="D2606" s="3">
        <f t="shared" si="974"/>
        <v>38.403312788906007</v>
      </c>
      <c r="E2606" s="3">
        <f>tarifest3grenz(A2606,$A$3,Param!$B$5,Param!$C$5,Param!$D$5,Param!$E$5,Param!$B$6,Param!$C$6,Param!$D$6,Param!$E$6)*100</f>
        <v>42</v>
      </c>
      <c r="F2606" s="13">
        <f>soli3(C2606,$A$3,Param!$J$4,Param!$J$5,Param!$J$6)</f>
        <v>5483.22</v>
      </c>
      <c r="G2606" s="3">
        <f>soli3grenz(C2606,$A$3,Param!$J$4,Param!$J$5,Param!$J$6)*100</f>
        <v>5.5</v>
      </c>
      <c r="H2606" s="13">
        <f t="shared" si="965"/>
        <v>105178.22</v>
      </c>
      <c r="I2606" s="3">
        <f t="shared" si="964"/>
        <v>40.515493066255779</v>
      </c>
      <c r="J2606" s="13">
        <f t="shared" si="966"/>
        <v>44.309999999999995</v>
      </c>
      <c r="K2606" s="13">
        <f>tarifest3(A2606,$A$3,Param!$B$10,Param!$C$10,Param!$D$10,Param!$E$10,Param!$B$11,Param!$C$11,Param!$D$11,Param!$E$11)</f>
        <v>104041</v>
      </c>
      <c r="L2606" s="3">
        <f t="shared" si="975"/>
        <v>40.077426810477654</v>
      </c>
      <c r="M2606" s="3">
        <f>tarifest3grenz(A2606,$A$3,Param!$B$10,Param!$C$10,Param!$D$10,Param!$E$10,Param!$B$11,Param!$C$11,Param!$D$11,Param!$E$11)*100</f>
        <v>42</v>
      </c>
      <c r="N2606" s="3">
        <f t="shared" si="976"/>
        <v>89641</v>
      </c>
      <c r="O2606" s="3">
        <f t="shared" si="977"/>
        <v>34.530431432973806</v>
      </c>
      <c r="P2606" s="13">
        <f t="shared" si="967"/>
        <v>181720</v>
      </c>
      <c r="Q2606" s="13">
        <f t="shared" si="978"/>
        <v>0</v>
      </c>
      <c r="R2606" s="13">
        <f>tarifest3(A2606-$K$3,$A$3,Param!$B$10,Param!$C$10,Param!$D$10,Param!$E$10,Param!$B$11,Param!$C$11,Param!$D$11,Param!$E$11)</f>
        <v>95401</v>
      </c>
      <c r="S2606" s="3">
        <f t="shared" si="979"/>
        <v>36.749229583975342</v>
      </c>
      <c r="T2606" s="3">
        <f>IF(A2606&lt;$K$3,$K$2,tarifest3grenz(A2606-$K$3,$A$3,Param!$B$10,Param!$C$10,Param!$D$10,Param!$E$10,Param!$B$11,Param!$C$11,Param!$D$11,Param!$E$11))*100</f>
        <v>42</v>
      </c>
      <c r="U2606" s="3">
        <f>MAX(K2606-tarifest3($K$3,$A$3,Param!$B$10,Param!$C$10,Param!$D$10,Param!$E$10,Param!$B$11,Param!$C$11,Param!$D$11,Param!$E$11),0)</f>
        <v>98811</v>
      </c>
      <c r="V2606" s="3">
        <f t="shared" si="980"/>
        <v>38.062788906009246</v>
      </c>
      <c r="W2606" s="3">
        <f t="shared" si="981"/>
        <v>42</v>
      </c>
      <c r="X2606" s="3">
        <f>soli3grenz(K2606,$A$3,Param!$J$9,Param!$J$10,Param!$J$11)*100</f>
        <v>5.5</v>
      </c>
      <c r="Y2606" s="13">
        <f t="shared" si="968"/>
        <v>98811</v>
      </c>
      <c r="Z2606" s="3">
        <f t="shared" si="982"/>
        <v>38.062788906009246</v>
      </c>
      <c r="AA2606" s="13">
        <f t="shared" si="969"/>
        <v>42</v>
      </c>
      <c r="AB2606" s="13">
        <f t="shared" si="970"/>
        <v>-6367.2200000000012</v>
      </c>
      <c r="AC2606" s="13">
        <f t="shared" si="971"/>
        <v>-2.4527041602465331</v>
      </c>
      <c r="AD2606" s="13">
        <f t="shared" si="972"/>
        <v>-2.3099999999999952</v>
      </c>
      <c r="AE2606" s="3">
        <f t="shared" si="973"/>
        <v>0</v>
      </c>
      <c r="AF2606" s="13">
        <f t="shared" si="961"/>
        <v>6367.2200000000012</v>
      </c>
      <c r="AG2606" s="13">
        <f t="shared" si="983"/>
        <v>2.4527041602465331</v>
      </c>
      <c r="AH2606" s="13">
        <f t="shared" si="962"/>
        <v>2.4527041602465331</v>
      </c>
    </row>
    <row r="2607" spans="1:34" x14ac:dyDescent="0.2">
      <c r="A2607" s="8">
        <f t="shared" si="984"/>
        <v>259700</v>
      </c>
      <c r="B2607" s="9">
        <f t="shared" si="963"/>
        <v>259.7</v>
      </c>
      <c r="C2607" s="13">
        <f>tarifest3(A2607,$A$3,Param!$B$5,Param!$C$5,Param!$D$5,Param!$E$5,Param!$B$6,Param!$C$6,Param!$D$6,Param!$E$6)</f>
        <v>99737</v>
      </c>
      <c r="D2607" s="3">
        <f t="shared" si="974"/>
        <v>38.404697728147866</v>
      </c>
      <c r="E2607" s="3">
        <f>tarifest3grenz(A2607,$A$3,Param!$B$5,Param!$C$5,Param!$D$5,Param!$E$5,Param!$B$6,Param!$C$6,Param!$D$6,Param!$E$6)*100</f>
        <v>42</v>
      </c>
      <c r="F2607" s="13">
        <f>soli3(C2607,$A$3,Param!$J$4,Param!$J$5,Param!$J$6)</f>
        <v>5485.53</v>
      </c>
      <c r="G2607" s="3">
        <f>soli3grenz(C2607,$A$3,Param!$J$4,Param!$J$5,Param!$J$6)*100</f>
        <v>5.5</v>
      </c>
      <c r="H2607" s="13">
        <f t="shared" si="965"/>
        <v>105222.53</v>
      </c>
      <c r="I2607" s="3">
        <f t="shared" si="964"/>
        <v>40.516954177897574</v>
      </c>
      <c r="J2607" s="13">
        <f t="shared" si="966"/>
        <v>44.309999999999995</v>
      </c>
      <c r="K2607" s="13">
        <f>tarifest3(A2607,$A$3,Param!$B$10,Param!$C$10,Param!$D$10,Param!$E$10,Param!$B$11,Param!$C$11,Param!$D$11,Param!$E$11)</f>
        <v>104083</v>
      </c>
      <c r="L2607" s="3">
        <f t="shared" si="975"/>
        <v>40.078167115902964</v>
      </c>
      <c r="M2607" s="3">
        <f>tarifest3grenz(A2607,$A$3,Param!$B$10,Param!$C$10,Param!$D$10,Param!$E$10,Param!$B$11,Param!$C$11,Param!$D$11,Param!$E$11)*100</f>
        <v>42</v>
      </c>
      <c r="N2607" s="3">
        <f t="shared" si="976"/>
        <v>89683</v>
      </c>
      <c r="O2607" s="3">
        <f t="shared" si="977"/>
        <v>34.533307662687719</v>
      </c>
      <c r="P2607" s="13">
        <f t="shared" si="967"/>
        <v>181790</v>
      </c>
      <c r="Q2607" s="13">
        <f t="shared" si="978"/>
        <v>0</v>
      </c>
      <c r="R2607" s="13">
        <f>tarifest3(A2607-$K$3,$A$3,Param!$B$10,Param!$C$10,Param!$D$10,Param!$E$10,Param!$B$11,Param!$C$11,Param!$D$11,Param!$E$11)</f>
        <v>95443</v>
      </c>
      <c r="S2607" s="3">
        <f t="shared" si="979"/>
        <v>36.751251443973814</v>
      </c>
      <c r="T2607" s="3">
        <f>IF(A2607&lt;$K$3,$K$2,tarifest3grenz(A2607-$K$3,$A$3,Param!$B$10,Param!$C$10,Param!$D$10,Param!$E$10,Param!$B$11,Param!$C$11,Param!$D$11,Param!$E$11))*100</f>
        <v>42</v>
      </c>
      <c r="U2607" s="3">
        <f>MAX(K2607-tarifest3($K$3,$A$3,Param!$B$10,Param!$C$10,Param!$D$10,Param!$E$10,Param!$B$11,Param!$C$11,Param!$D$11,Param!$E$11),0)</f>
        <v>98853</v>
      </c>
      <c r="V2607" s="3">
        <f t="shared" si="980"/>
        <v>38.064304967269926</v>
      </c>
      <c r="W2607" s="3">
        <f t="shared" si="981"/>
        <v>42</v>
      </c>
      <c r="X2607" s="3">
        <f>soli3grenz(K2607,$A$3,Param!$J$9,Param!$J$10,Param!$J$11)*100</f>
        <v>5.5</v>
      </c>
      <c r="Y2607" s="13">
        <f t="shared" si="968"/>
        <v>98853</v>
      </c>
      <c r="Z2607" s="3">
        <f t="shared" si="982"/>
        <v>38.064304967269926</v>
      </c>
      <c r="AA2607" s="13">
        <f t="shared" si="969"/>
        <v>42</v>
      </c>
      <c r="AB2607" s="13">
        <f t="shared" si="970"/>
        <v>-6369.5299999999988</v>
      </c>
      <c r="AC2607" s="13">
        <f t="shared" si="971"/>
        <v>-2.4526492106276478</v>
      </c>
      <c r="AD2607" s="13">
        <f t="shared" si="972"/>
        <v>-2.3099999999999952</v>
      </c>
      <c r="AE2607" s="3">
        <f t="shared" si="973"/>
        <v>0</v>
      </c>
      <c r="AF2607" s="13">
        <f t="shared" si="961"/>
        <v>6369.5299999999988</v>
      </c>
      <c r="AG2607" s="13">
        <f t="shared" si="983"/>
        <v>2.4526492106276478</v>
      </c>
      <c r="AH2607" s="13">
        <f t="shared" si="962"/>
        <v>2.4526492106276478</v>
      </c>
    </row>
    <row r="2608" spans="1:34" x14ac:dyDescent="0.2">
      <c r="A2608" s="8">
        <f t="shared" si="984"/>
        <v>259800</v>
      </c>
      <c r="B2608" s="9">
        <f t="shared" si="963"/>
        <v>259.8</v>
      </c>
      <c r="C2608" s="13">
        <f>tarifest3(A2608,$A$3,Param!$B$5,Param!$C$5,Param!$D$5,Param!$E$5,Param!$B$6,Param!$C$6,Param!$D$6,Param!$E$6)</f>
        <v>99779</v>
      </c>
      <c r="D2608" s="3">
        <f t="shared" si="974"/>
        <v>38.406081601231719</v>
      </c>
      <c r="E2608" s="3">
        <f>tarifest3grenz(A2608,$A$3,Param!$B$5,Param!$C$5,Param!$D$5,Param!$E$5,Param!$B$6,Param!$C$6,Param!$D$6,Param!$E$6)*100</f>
        <v>42</v>
      </c>
      <c r="F2608" s="13">
        <f>soli3(C2608,$A$3,Param!$J$4,Param!$J$5,Param!$J$6)</f>
        <v>5487.84</v>
      </c>
      <c r="G2608" s="3">
        <f>soli3grenz(C2608,$A$3,Param!$J$4,Param!$J$5,Param!$J$6)*100</f>
        <v>5.5</v>
      </c>
      <c r="H2608" s="13">
        <f t="shared" si="965"/>
        <v>105266.84</v>
      </c>
      <c r="I2608" s="3">
        <f t="shared" si="964"/>
        <v>40.518414164742104</v>
      </c>
      <c r="J2608" s="13">
        <f t="shared" si="966"/>
        <v>44.309999999999995</v>
      </c>
      <c r="K2608" s="13">
        <f>tarifest3(A2608,$A$3,Param!$B$10,Param!$C$10,Param!$D$10,Param!$E$10,Param!$B$11,Param!$C$11,Param!$D$11,Param!$E$11)</f>
        <v>104125</v>
      </c>
      <c r="L2608" s="3">
        <f t="shared" si="975"/>
        <v>40.078906851424172</v>
      </c>
      <c r="M2608" s="3">
        <f>tarifest3grenz(A2608,$A$3,Param!$B$10,Param!$C$10,Param!$D$10,Param!$E$10,Param!$B$11,Param!$C$11,Param!$D$11,Param!$E$11)*100</f>
        <v>42</v>
      </c>
      <c r="N2608" s="3">
        <f t="shared" si="976"/>
        <v>89725</v>
      </c>
      <c r="O2608" s="3">
        <f t="shared" si="977"/>
        <v>34.536181678214014</v>
      </c>
      <c r="P2608" s="13">
        <f t="shared" si="967"/>
        <v>181860</v>
      </c>
      <c r="Q2608" s="13">
        <f t="shared" si="978"/>
        <v>0</v>
      </c>
      <c r="R2608" s="13">
        <f>tarifest3(A2608-$K$3,$A$3,Param!$B$10,Param!$C$10,Param!$D$10,Param!$E$10,Param!$B$11,Param!$C$11,Param!$D$11,Param!$E$11)</f>
        <v>95485</v>
      </c>
      <c r="S2608" s="3">
        <f t="shared" si="979"/>
        <v>36.753271747498076</v>
      </c>
      <c r="T2608" s="3">
        <f>IF(A2608&lt;$K$3,$K$2,tarifest3grenz(A2608-$K$3,$A$3,Param!$B$10,Param!$C$10,Param!$D$10,Param!$E$10,Param!$B$11,Param!$C$11,Param!$D$11,Param!$E$11))*100</f>
        <v>42</v>
      </c>
      <c r="U2608" s="3">
        <f>MAX(K2608-tarifest3($K$3,$A$3,Param!$B$10,Param!$C$10,Param!$D$10,Param!$E$10,Param!$B$11,Param!$C$11,Param!$D$11,Param!$E$11),0)</f>
        <v>98895</v>
      </c>
      <c r="V2608" s="3">
        <f t="shared" si="980"/>
        <v>38.065819861431869</v>
      </c>
      <c r="W2608" s="3">
        <f t="shared" si="981"/>
        <v>42</v>
      </c>
      <c r="X2608" s="3">
        <f>soli3grenz(K2608,$A$3,Param!$J$9,Param!$J$10,Param!$J$11)*100</f>
        <v>5.5</v>
      </c>
      <c r="Y2608" s="13">
        <f t="shared" si="968"/>
        <v>98895</v>
      </c>
      <c r="Z2608" s="3">
        <f t="shared" si="982"/>
        <v>38.065819861431869</v>
      </c>
      <c r="AA2608" s="13">
        <f t="shared" si="969"/>
        <v>42</v>
      </c>
      <c r="AB2608" s="13">
        <f t="shared" si="970"/>
        <v>-6371.8399999999965</v>
      </c>
      <c r="AC2608" s="13">
        <f t="shared" si="971"/>
        <v>-2.4525943033102351</v>
      </c>
      <c r="AD2608" s="13">
        <f t="shared" si="972"/>
        <v>-2.3099999999999952</v>
      </c>
      <c r="AE2608" s="3">
        <f t="shared" si="973"/>
        <v>0</v>
      </c>
      <c r="AF2608" s="13">
        <f t="shared" si="961"/>
        <v>6371.8399999999965</v>
      </c>
      <c r="AG2608" s="13">
        <f t="shared" si="983"/>
        <v>2.4525943033102351</v>
      </c>
      <c r="AH2608" s="13">
        <f t="shared" si="962"/>
        <v>2.4525943033102351</v>
      </c>
    </row>
    <row r="2609" spans="1:34" x14ac:dyDescent="0.2">
      <c r="A2609" s="8">
        <f t="shared" si="984"/>
        <v>259900</v>
      </c>
      <c r="B2609" s="9">
        <f t="shared" si="963"/>
        <v>259.89999999999998</v>
      </c>
      <c r="C2609" s="13">
        <f>tarifest3(A2609,$A$3,Param!$B$5,Param!$C$5,Param!$D$5,Param!$E$5,Param!$B$6,Param!$C$6,Param!$D$6,Param!$E$6)</f>
        <v>99821</v>
      </c>
      <c r="D2609" s="3">
        <f t="shared" si="974"/>
        <v>38.407464409388226</v>
      </c>
      <c r="E2609" s="3">
        <f>tarifest3grenz(A2609,$A$3,Param!$B$5,Param!$C$5,Param!$D$5,Param!$E$5,Param!$B$6,Param!$C$6,Param!$D$6,Param!$E$6)*100</f>
        <v>42</v>
      </c>
      <c r="F2609" s="13">
        <f>soli3(C2609,$A$3,Param!$J$4,Param!$J$5,Param!$J$6)</f>
        <v>5490.15</v>
      </c>
      <c r="G2609" s="3">
        <f>soli3grenz(C2609,$A$3,Param!$J$4,Param!$J$5,Param!$J$6)*100</f>
        <v>5.5</v>
      </c>
      <c r="H2609" s="13">
        <f t="shared" si="965"/>
        <v>105311.15</v>
      </c>
      <c r="I2609" s="3">
        <f t="shared" si="964"/>
        <v>40.519873028087723</v>
      </c>
      <c r="J2609" s="13">
        <f t="shared" si="966"/>
        <v>44.309999999999995</v>
      </c>
      <c r="K2609" s="13">
        <f>tarifest3(A2609,$A$3,Param!$B$10,Param!$C$10,Param!$D$10,Param!$E$10,Param!$B$11,Param!$C$11,Param!$D$11,Param!$E$11)</f>
        <v>104167</v>
      </c>
      <c r="L2609" s="3">
        <f t="shared" si="975"/>
        <v>40.079646017699119</v>
      </c>
      <c r="M2609" s="3">
        <f>tarifest3grenz(A2609,$A$3,Param!$B$10,Param!$C$10,Param!$D$10,Param!$E$10,Param!$B$11,Param!$C$11,Param!$D$11,Param!$E$11)*100</f>
        <v>42</v>
      </c>
      <c r="N2609" s="3">
        <f t="shared" si="976"/>
        <v>89767</v>
      </c>
      <c r="O2609" s="3">
        <f t="shared" si="977"/>
        <v>34.539053482108507</v>
      </c>
      <c r="P2609" s="13">
        <f t="shared" si="967"/>
        <v>181930</v>
      </c>
      <c r="Q2609" s="13">
        <f t="shared" si="978"/>
        <v>0</v>
      </c>
      <c r="R2609" s="13">
        <f>tarifest3(A2609-$K$3,$A$3,Param!$B$10,Param!$C$10,Param!$D$10,Param!$E$10,Param!$B$11,Param!$C$11,Param!$D$11,Param!$E$11)</f>
        <v>95527</v>
      </c>
      <c r="S2609" s="3">
        <f t="shared" si="979"/>
        <v>36.755290496344749</v>
      </c>
      <c r="T2609" s="3">
        <f>IF(A2609&lt;$K$3,$K$2,tarifest3grenz(A2609-$K$3,$A$3,Param!$B$10,Param!$C$10,Param!$D$10,Param!$E$10,Param!$B$11,Param!$C$11,Param!$D$11,Param!$E$11))*100</f>
        <v>42</v>
      </c>
      <c r="U2609" s="3">
        <f>MAX(K2609-tarifest3($K$3,$A$3,Param!$B$10,Param!$C$10,Param!$D$10,Param!$E$10,Param!$B$11,Param!$C$11,Param!$D$11,Param!$E$11),0)</f>
        <v>98937</v>
      </c>
      <c r="V2609" s="3">
        <f t="shared" si="980"/>
        <v>38.067333589842242</v>
      </c>
      <c r="W2609" s="3">
        <f t="shared" si="981"/>
        <v>42</v>
      </c>
      <c r="X2609" s="3">
        <f>soli3grenz(K2609,$A$3,Param!$J$9,Param!$J$10,Param!$J$11)*100</f>
        <v>5.5</v>
      </c>
      <c r="Y2609" s="13">
        <f t="shared" si="968"/>
        <v>98937</v>
      </c>
      <c r="Z2609" s="3">
        <f t="shared" si="982"/>
        <v>38.067333589842242</v>
      </c>
      <c r="AA2609" s="13">
        <f t="shared" si="969"/>
        <v>42</v>
      </c>
      <c r="AB2609" s="13">
        <f t="shared" si="970"/>
        <v>-6374.1499999999942</v>
      </c>
      <c r="AC2609" s="13">
        <f t="shared" si="971"/>
        <v>-2.4525394382454806</v>
      </c>
      <c r="AD2609" s="13">
        <f t="shared" si="972"/>
        <v>-2.3099999999999952</v>
      </c>
      <c r="AE2609" s="3">
        <f t="shared" si="973"/>
        <v>0</v>
      </c>
      <c r="AF2609" s="13">
        <f t="shared" si="961"/>
        <v>6374.1499999999942</v>
      </c>
      <c r="AG2609" s="13">
        <f t="shared" si="983"/>
        <v>2.4525394382454806</v>
      </c>
      <c r="AH2609" s="13">
        <f t="shared" si="962"/>
        <v>2.4525394382454806</v>
      </c>
    </row>
    <row r="2610" spans="1:34" x14ac:dyDescent="0.2">
      <c r="A2610" s="8">
        <f t="shared" si="984"/>
        <v>260000</v>
      </c>
      <c r="B2610" s="9">
        <f t="shared" si="963"/>
        <v>260</v>
      </c>
      <c r="C2610" s="13">
        <f>tarifest3(A2610,$A$3,Param!$B$5,Param!$C$5,Param!$D$5,Param!$E$5,Param!$B$6,Param!$C$6,Param!$D$6,Param!$E$6)</f>
        <v>99863</v>
      </c>
      <c r="D2610" s="3">
        <f t="shared" si="974"/>
        <v>38.408846153846156</v>
      </c>
      <c r="E2610" s="3">
        <f>tarifest3grenz(A2610,$A$3,Param!$B$5,Param!$C$5,Param!$D$5,Param!$E$5,Param!$B$6,Param!$C$6,Param!$D$6,Param!$E$6)*100</f>
        <v>42</v>
      </c>
      <c r="F2610" s="13">
        <f>soli3(C2610,$A$3,Param!$J$4,Param!$J$5,Param!$J$6)</f>
        <v>5492.46</v>
      </c>
      <c r="G2610" s="3">
        <f>soli3grenz(C2610,$A$3,Param!$J$4,Param!$J$5,Param!$J$6)*100</f>
        <v>5.5</v>
      </c>
      <c r="H2610" s="13">
        <f t="shared" si="965"/>
        <v>105355.46</v>
      </c>
      <c r="I2610" s="3">
        <f t="shared" si="964"/>
        <v>40.521330769230772</v>
      </c>
      <c r="J2610" s="13">
        <f t="shared" si="966"/>
        <v>44.309999999999995</v>
      </c>
      <c r="K2610" s="13">
        <f>tarifest3(A2610,$A$3,Param!$B$10,Param!$C$10,Param!$D$10,Param!$E$10,Param!$B$11,Param!$C$11,Param!$D$11,Param!$E$11)</f>
        <v>104209</v>
      </c>
      <c r="L2610" s="3">
        <f t="shared" si="975"/>
        <v>40.080384615384617</v>
      </c>
      <c r="M2610" s="3">
        <f>tarifest3grenz(A2610,$A$3,Param!$B$10,Param!$C$10,Param!$D$10,Param!$E$10,Param!$B$11,Param!$C$11,Param!$D$11,Param!$E$11)*100</f>
        <v>42</v>
      </c>
      <c r="N2610" s="3">
        <f t="shared" si="976"/>
        <v>89809</v>
      </c>
      <c r="O2610" s="3">
        <f t="shared" si="977"/>
        <v>34.541923076923077</v>
      </c>
      <c r="P2610" s="13">
        <f t="shared" si="967"/>
        <v>182000</v>
      </c>
      <c r="Q2610" s="13">
        <f t="shared" si="978"/>
        <v>0</v>
      </c>
      <c r="R2610" s="13">
        <f>tarifest3(A2610-$K$3,$A$3,Param!$B$10,Param!$C$10,Param!$D$10,Param!$E$10,Param!$B$11,Param!$C$11,Param!$D$11,Param!$E$11)</f>
        <v>95569</v>
      </c>
      <c r="S2610" s="3">
        <f t="shared" si="979"/>
        <v>36.757307692307691</v>
      </c>
      <c r="T2610" s="3">
        <f>IF(A2610&lt;$K$3,$K$2,tarifest3grenz(A2610-$K$3,$A$3,Param!$B$10,Param!$C$10,Param!$D$10,Param!$E$10,Param!$B$11,Param!$C$11,Param!$D$11,Param!$E$11))*100</f>
        <v>42</v>
      </c>
      <c r="U2610" s="3">
        <f>MAX(K2610-tarifest3($K$3,$A$3,Param!$B$10,Param!$C$10,Param!$D$10,Param!$E$10,Param!$B$11,Param!$C$11,Param!$D$11,Param!$E$11),0)</f>
        <v>98979</v>
      </c>
      <c r="V2610" s="3">
        <f t="shared" si="980"/>
        <v>38.068846153846152</v>
      </c>
      <c r="W2610" s="3">
        <f t="shared" si="981"/>
        <v>42</v>
      </c>
      <c r="X2610" s="3">
        <f>soli3grenz(K2610,$A$3,Param!$J$9,Param!$J$10,Param!$J$11)*100</f>
        <v>5.5</v>
      </c>
      <c r="Y2610" s="13">
        <f t="shared" si="968"/>
        <v>98979</v>
      </c>
      <c r="Z2610" s="3">
        <f t="shared" si="982"/>
        <v>38.068846153846152</v>
      </c>
      <c r="AA2610" s="13">
        <f t="shared" si="969"/>
        <v>42</v>
      </c>
      <c r="AB2610" s="13">
        <f t="shared" si="970"/>
        <v>-6376.4600000000064</v>
      </c>
      <c r="AC2610" s="13">
        <f t="shared" si="971"/>
        <v>-2.4524846153846198</v>
      </c>
      <c r="AD2610" s="13">
        <f t="shared" si="972"/>
        <v>-2.3099999999999952</v>
      </c>
      <c r="AE2610" s="3">
        <f t="shared" si="973"/>
        <v>0</v>
      </c>
      <c r="AF2610" s="13">
        <f t="shared" si="961"/>
        <v>6376.4600000000064</v>
      </c>
      <c r="AG2610" s="13">
        <f t="shared" si="983"/>
        <v>2.4524846153846198</v>
      </c>
      <c r="AH2610" s="13">
        <f t="shared" si="962"/>
        <v>2.4524846153846198</v>
      </c>
    </row>
    <row r="2611" spans="1:34" x14ac:dyDescent="0.2">
      <c r="A2611" s="8">
        <f t="shared" si="984"/>
        <v>260100</v>
      </c>
      <c r="B2611" s="9">
        <f t="shared" si="963"/>
        <v>260.10000000000002</v>
      </c>
      <c r="C2611" s="13">
        <f>tarifest3(A2611,$A$3,Param!$B$5,Param!$C$5,Param!$D$5,Param!$E$5,Param!$B$6,Param!$C$6,Param!$D$6,Param!$E$6)</f>
        <v>99905</v>
      </c>
      <c r="D2611" s="3">
        <f t="shared" si="974"/>
        <v>38.410226835832376</v>
      </c>
      <c r="E2611" s="3">
        <f>tarifest3grenz(A2611,$A$3,Param!$B$5,Param!$C$5,Param!$D$5,Param!$E$5,Param!$B$6,Param!$C$6,Param!$D$6,Param!$E$6)*100</f>
        <v>42</v>
      </c>
      <c r="F2611" s="13">
        <f>soli3(C2611,$A$3,Param!$J$4,Param!$J$5,Param!$J$6)</f>
        <v>5494.77</v>
      </c>
      <c r="G2611" s="3">
        <f>soli3grenz(C2611,$A$3,Param!$J$4,Param!$J$5,Param!$J$6)*100</f>
        <v>5.5</v>
      </c>
      <c r="H2611" s="13">
        <f t="shared" si="965"/>
        <v>105399.77</v>
      </c>
      <c r="I2611" s="3">
        <f t="shared" si="964"/>
        <v>40.522787389465591</v>
      </c>
      <c r="J2611" s="13">
        <f t="shared" si="966"/>
        <v>44.309999999999995</v>
      </c>
      <c r="K2611" s="13">
        <f>tarifest3(A2611,$A$3,Param!$B$10,Param!$C$10,Param!$D$10,Param!$E$10,Param!$B$11,Param!$C$11,Param!$D$11,Param!$E$11)</f>
        <v>104251</v>
      </c>
      <c r="L2611" s="3">
        <f t="shared" si="975"/>
        <v>40.081122645136489</v>
      </c>
      <c r="M2611" s="3">
        <f>tarifest3grenz(A2611,$A$3,Param!$B$10,Param!$C$10,Param!$D$10,Param!$E$10,Param!$B$11,Param!$C$11,Param!$D$11,Param!$E$11)*100</f>
        <v>42</v>
      </c>
      <c r="N2611" s="3">
        <f t="shared" si="976"/>
        <v>89851</v>
      </c>
      <c r="O2611" s="3">
        <f t="shared" si="977"/>
        <v>34.544790465205686</v>
      </c>
      <c r="P2611" s="13">
        <f t="shared" si="967"/>
        <v>182070</v>
      </c>
      <c r="Q2611" s="13">
        <f t="shared" si="978"/>
        <v>0</v>
      </c>
      <c r="R2611" s="13">
        <f>tarifest3(A2611-$K$3,$A$3,Param!$B$10,Param!$C$10,Param!$D$10,Param!$E$10,Param!$B$11,Param!$C$11,Param!$D$11,Param!$E$11)</f>
        <v>95611</v>
      </c>
      <c r="S2611" s="3">
        <f t="shared" si="979"/>
        <v>36.75932333717801</v>
      </c>
      <c r="T2611" s="3">
        <f>IF(A2611&lt;$K$3,$K$2,tarifest3grenz(A2611-$K$3,$A$3,Param!$B$10,Param!$C$10,Param!$D$10,Param!$E$10,Param!$B$11,Param!$C$11,Param!$D$11,Param!$E$11))*100</f>
        <v>42</v>
      </c>
      <c r="U2611" s="3">
        <f>MAX(K2611-tarifest3($K$3,$A$3,Param!$B$10,Param!$C$10,Param!$D$10,Param!$E$10,Param!$B$11,Param!$C$11,Param!$D$11,Param!$E$11),0)</f>
        <v>99021</v>
      </c>
      <c r="V2611" s="3">
        <f t="shared" si="980"/>
        <v>38.070357554786618</v>
      </c>
      <c r="W2611" s="3">
        <f t="shared" si="981"/>
        <v>42</v>
      </c>
      <c r="X2611" s="3">
        <f>soli3grenz(K2611,$A$3,Param!$J$9,Param!$J$10,Param!$J$11)*100</f>
        <v>5.5</v>
      </c>
      <c r="Y2611" s="13">
        <f t="shared" si="968"/>
        <v>99021</v>
      </c>
      <c r="Z2611" s="3">
        <f t="shared" si="982"/>
        <v>38.070357554786618</v>
      </c>
      <c r="AA2611" s="13">
        <f t="shared" si="969"/>
        <v>42</v>
      </c>
      <c r="AB2611" s="13">
        <f t="shared" si="970"/>
        <v>-6378.7700000000041</v>
      </c>
      <c r="AC2611" s="13">
        <f t="shared" si="971"/>
        <v>-2.4524298346789735</v>
      </c>
      <c r="AD2611" s="13">
        <f t="shared" si="972"/>
        <v>-2.3099999999999952</v>
      </c>
      <c r="AE2611" s="3">
        <f t="shared" si="973"/>
        <v>0</v>
      </c>
      <c r="AF2611" s="13">
        <f t="shared" si="961"/>
        <v>6378.7700000000041</v>
      </c>
      <c r="AG2611" s="13">
        <f t="shared" si="983"/>
        <v>2.4524298346789735</v>
      </c>
      <c r="AH2611" s="13">
        <f t="shared" si="962"/>
        <v>2.4524298346789735</v>
      </c>
    </row>
    <row r="2612" spans="1:34" x14ac:dyDescent="0.2">
      <c r="A2612" s="8">
        <f t="shared" si="984"/>
        <v>260200</v>
      </c>
      <c r="B2612" s="9">
        <f t="shared" si="963"/>
        <v>260.2</v>
      </c>
      <c r="C2612" s="13">
        <f>tarifest3(A2612,$A$3,Param!$B$5,Param!$C$5,Param!$D$5,Param!$E$5,Param!$B$6,Param!$C$6,Param!$D$6,Param!$E$6)</f>
        <v>99947</v>
      </c>
      <c r="D2612" s="3">
        <f t="shared" si="974"/>
        <v>38.411606456571867</v>
      </c>
      <c r="E2612" s="3">
        <f>tarifest3grenz(A2612,$A$3,Param!$B$5,Param!$C$5,Param!$D$5,Param!$E$5,Param!$B$6,Param!$C$6,Param!$D$6,Param!$E$6)*100</f>
        <v>42</v>
      </c>
      <c r="F2612" s="13">
        <f>soli3(C2612,$A$3,Param!$J$4,Param!$J$5,Param!$J$6)</f>
        <v>5497.08</v>
      </c>
      <c r="G2612" s="3">
        <f>soli3grenz(C2612,$A$3,Param!$J$4,Param!$J$5,Param!$J$6)*100</f>
        <v>5.5</v>
      </c>
      <c r="H2612" s="13">
        <f t="shared" si="965"/>
        <v>105444.08</v>
      </c>
      <c r="I2612" s="3">
        <f t="shared" si="964"/>
        <v>40.524242890084551</v>
      </c>
      <c r="J2612" s="13">
        <f t="shared" si="966"/>
        <v>44.309999999999995</v>
      </c>
      <c r="K2612" s="13">
        <f>tarifest3(A2612,$A$3,Param!$B$10,Param!$C$10,Param!$D$10,Param!$E$10,Param!$B$11,Param!$C$11,Param!$D$11,Param!$E$11)</f>
        <v>104293</v>
      </c>
      <c r="L2612" s="3">
        <f t="shared" si="975"/>
        <v>40.081860107609529</v>
      </c>
      <c r="M2612" s="3">
        <f>tarifest3grenz(A2612,$A$3,Param!$B$10,Param!$C$10,Param!$D$10,Param!$E$10,Param!$B$11,Param!$C$11,Param!$D$11,Param!$E$11)*100</f>
        <v>42</v>
      </c>
      <c r="N2612" s="3">
        <f t="shared" si="976"/>
        <v>89893</v>
      </c>
      <c r="O2612" s="3">
        <f t="shared" si="977"/>
        <v>34.547655649500385</v>
      </c>
      <c r="P2612" s="13">
        <f t="shared" si="967"/>
        <v>182140</v>
      </c>
      <c r="Q2612" s="13">
        <f t="shared" si="978"/>
        <v>0</v>
      </c>
      <c r="R2612" s="13">
        <f>tarifest3(A2612-$K$3,$A$3,Param!$B$10,Param!$C$10,Param!$D$10,Param!$E$10,Param!$B$11,Param!$C$11,Param!$D$11,Param!$E$11)</f>
        <v>95653</v>
      </c>
      <c r="S2612" s="3">
        <f t="shared" si="979"/>
        <v>36.761337432744043</v>
      </c>
      <c r="T2612" s="3">
        <f>IF(A2612&lt;$K$3,$K$2,tarifest3grenz(A2612-$K$3,$A$3,Param!$B$10,Param!$C$10,Param!$D$10,Param!$E$10,Param!$B$11,Param!$C$11,Param!$D$11,Param!$E$11))*100</f>
        <v>42</v>
      </c>
      <c r="U2612" s="3">
        <f>MAX(K2612-tarifest3($K$3,$A$3,Param!$B$10,Param!$C$10,Param!$D$10,Param!$E$10,Param!$B$11,Param!$C$11,Param!$D$11,Param!$E$11),0)</f>
        <v>99063</v>
      </c>
      <c r="V2612" s="3">
        <f t="shared" si="980"/>
        <v>38.071867794004611</v>
      </c>
      <c r="W2612" s="3">
        <f t="shared" si="981"/>
        <v>42</v>
      </c>
      <c r="X2612" s="3">
        <f>soli3grenz(K2612,$A$3,Param!$J$9,Param!$J$10,Param!$J$11)*100</f>
        <v>5.5</v>
      </c>
      <c r="Y2612" s="13">
        <f t="shared" si="968"/>
        <v>99063</v>
      </c>
      <c r="Z2612" s="3">
        <f t="shared" si="982"/>
        <v>38.071867794004611</v>
      </c>
      <c r="AA2612" s="13">
        <f t="shared" si="969"/>
        <v>42</v>
      </c>
      <c r="AB2612" s="13">
        <f t="shared" si="970"/>
        <v>-6381.0800000000017</v>
      </c>
      <c r="AC2612" s="13">
        <f t="shared" si="971"/>
        <v>-2.4523750960799404</v>
      </c>
      <c r="AD2612" s="13">
        <f t="shared" si="972"/>
        <v>-2.3099999999999952</v>
      </c>
      <c r="AE2612" s="3">
        <f t="shared" si="973"/>
        <v>0</v>
      </c>
      <c r="AF2612" s="13">
        <f t="shared" ref="AF2612:AF2675" si="985">-AB2612</f>
        <v>6381.0800000000017</v>
      </c>
      <c r="AG2612" s="13">
        <f t="shared" si="983"/>
        <v>2.4523750960799404</v>
      </c>
      <c r="AH2612" s="13">
        <f t="shared" ref="AH2612:AH2675" si="986">-AC2612</f>
        <v>2.4523750960799404</v>
      </c>
    </row>
    <row r="2613" spans="1:34" x14ac:dyDescent="0.2">
      <c r="A2613" s="8">
        <f t="shared" si="984"/>
        <v>260300</v>
      </c>
      <c r="B2613" s="9">
        <f t="shared" si="963"/>
        <v>260.3</v>
      </c>
      <c r="C2613" s="13">
        <f>tarifest3(A2613,$A$3,Param!$B$5,Param!$C$5,Param!$D$5,Param!$E$5,Param!$B$6,Param!$C$6,Param!$D$6,Param!$E$6)</f>
        <v>99989</v>
      </c>
      <c r="D2613" s="3">
        <f t="shared" si="974"/>
        <v>38.412985017287745</v>
      </c>
      <c r="E2613" s="3">
        <f>tarifest3grenz(A2613,$A$3,Param!$B$5,Param!$C$5,Param!$D$5,Param!$E$5,Param!$B$6,Param!$C$6,Param!$D$6,Param!$E$6)*100</f>
        <v>42</v>
      </c>
      <c r="F2613" s="13">
        <f>soli3(C2613,$A$3,Param!$J$4,Param!$J$5,Param!$J$6)</f>
        <v>5499.39</v>
      </c>
      <c r="G2613" s="3">
        <f>soli3grenz(C2613,$A$3,Param!$J$4,Param!$J$5,Param!$J$6)*100</f>
        <v>5.5</v>
      </c>
      <c r="H2613" s="13">
        <f t="shared" si="965"/>
        <v>105488.39</v>
      </c>
      <c r="I2613" s="3">
        <f t="shared" si="964"/>
        <v>40.525697272378025</v>
      </c>
      <c r="J2613" s="13">
        <f t="shared" si="966"/>
        <v>44.309999999999995</v>
      </c>
      <c r="K2613" s="13">
        <f>tarifest3(A2613,$A$3,Param!$B$10,Param!$C$10,Param!$D$10,Param!$E$10,Param!$B$11,Param!$C$11,Param!$D$11,Param!$E$11)</f>
        <v>104335</v>
      </c>
      <c r="L2613" s="3">
        <f t="shared" si="975"/>
        <v>40.08259700345755</v>
      </c>
      <c r="M2613" s="3">
        <f>tarifest3grenz(A2613,$A$3,Param!$B$10,Param!$C$10,Param!$D$10,Param!$E$10,Param!$B$11,Param!$C$11,Param!$D$11,Param!$E$11)*100</f>
        <v>42</v>
      </c>
      <c r="N2613" s="3">
        <f t="shared" si="976"/>
        <v>89935</v>
      </c>
      <c r="O2613" s="3">
        <f t="shared" si="977"/>
        <v>34.550518632347291</v>
      </c>
      <c r="P2613" s="13">
        <f t="shared" si="967"/>
        <v>182210</v>
      </c>
      <c r="Q2613" s="13">
        <f t="shared" si="978"/>
        <v>0</v>
      </c>
      <c r="R2613" s="13">
        <f>tarifest3(A2613-$K$3,$A$3,Param!$B$10,Param!$C$10,Param!$D$10,Param!$E$10,Param!$B$11,Param!$C$11,Param!$D$11,Param!$E$11)</f>
        <v>95695</v>
      </c>
      <c r="S2613" s="3">
        <f t="shared" si="979"/>
        <v>36.763349980791396</v>
      </c>
      <c r="T2613" s="3">
        <f>IF(A2613&lt;$K$3,$K$2,tarifest3grenz(A2613-$K$3,$A$3,Param!$B$10,Param!$C$10,Param!$D$10,Param!$E$10,Param!$B$11,Param!$C$11,Param!$D$11,Param!$E$11))*100</f>
        <v>42</v>
      </c>
      <c r="U2613" s="3">
        <f>MAX(K2613-tarifest3($K$3,$A$3,Param!$B$10,Param!$C$10,Param!$D$10,Param!$E$10,Param!$B$11,Param!$C$11,Param!$D$11,Param!$E$11),0)</f>
        <v>99105</v>
      </c>
      <c r="V2613" s="3">
        <f t="shared" si="980"/>
        <v>38.073376872839034</v>
      </c>
      <c r="W2613" s="3">
        <f t="shared" si="981"/>
        <v>42</v>
      </c>
      <c r="X2613" s="3">
        <f>soli3grenz(K2613,$A$3,Param!$J$9,Param!$J$10,Param!$J$11)*100</f>
        <v>5.5</v>
      </c>
      <c r="Y2613" s="13">
        <f t="shared" si="968"/>
        <v>99105</v>
      </c>
      <c r="Z2613" s="3">
        <f t="shared" si="982"/>
        <v>38.073376872839034</v>
      </c>
      <c r="AA2613" s="13">
        <f t="shared" si="969"/>
        <v>42</v>
      </c>
      <c r="AB2613" s="13">
        <f t="shared" si="970"/>
        <v>-6383.3899999999994</v>
      </c>
      <c r="AC2613" s="13">
        <f t="shared" si="971"/>
        <v>-2.4523203995389906</v>
      </c>
      <c r="AD2613" s="13">
        <f t="shared" si="972"/>
        <v>-2.3099999999999952</v>
      </c>
      <c r="AE2613" s="3">
        <f t="shared" si="973"/>
        <v>0</v>
      </c>
      <c r="AF2613" s="13">
        <f t="shared" si="985"/>
        <v>6383.3899999999994</v>
      </c>
      <c r="AG2613" s="13">
        <f t="shared" si="983"/>
        <v>2.4523203995389906</v>
      </c>
      <c r="AH2613" s="13">
        <f t="shared" si="986"/>
        <v>2.4523203995389906</v>
      </c>
    </row>
    <row r="2614" spans="1:34" x14ac:dyDescent="0.2">
      <c r="A2614" s="8">
        <f t="shared" si="984"/>
        <v>260400</v>
      </c>
      <c r="B2614" s="9">
        <f t="shared" si="963"/>
        <v>260.39999999999998</v>
      </c>
      <c r="C2614" s="13">
        <f>tarifest3(A2614,$A$3,Param!$B$5,Param!$C$5,Param!$D$5,Param!$E$5,Param!$B$6,Param!$C$6,Param!$D$6,Param!$E$6)</f>
        <v>100031</v>
      </c>
      <c r="D2614" s="3">
        <f t="shared" si="974"/>
        <v>38.414362519201227</v>
      </c>
      <c r="E2614" s="3">
        <f>tarifest3grenz(A2614,$A$3,Param!$B$5,Param!$C$5,Param!$D$5,Param!$E$5,Param!$B$6,Param!$C$6,Param!$D$6,Param!$E$6)*100</f>
        <v>42</v>
      </c>
      <c r="F2614" s="13">
        <f>soli3(C2614,$A$3,Param!$J$4,Param!$J$5,Param!$J$6)</f>
        <v>5501.7</v>
      </c>
      <c r="G2614" s="3">
        <f>soli3grenz(C2614,$A$3,Param!$J$4,Param!$J$5,Param!$J$6)*100</f>
        <v>5.5</v>
      </c>
      <c r="H2614" s="13">
        <f t="shared" si="965"/>
        <v>105532.7</v>
      </c>
      <c r="I2614" s="3">
        <f t="shared" si="964"/>
        <v>40.527150537634412</v>
      </c>
      <c r="J2614" s="13">
        <f t="shared" si="966"/>
        <v>44.309999999999995</v>
      </c>
      <c r="K2614" s="13">
        <f>tarifest3(A2614,$A$3,Param!$B$10,Param!$C$10,Param!$D$10,Param!$E$10,Param!$B$11,Param!$C$11,Param!$D$11,Param!$E$11)</f>
        <v>104377</v>
      </c>
      <c r="L2614" s="3">
        <f t="shared" si="975"/>
        <v>40.083333333333329</v>
      </c>
      <c r="M2614" s="3">
        <f>tarifest3grenz(A2614,$A$3,Param!$B$10,Param!$C$10,Param!$D$10,Param!$E$10,Param!$B$11,Param!$C$11,Param!$D$11,Param!$E$11)*100</f>
        <v>42</v>
      </c>
      <c r="N2614" s="3">
        <f t="shared" si="976"/>
        <v>89977</v>
      </c>
      <c r="O2614" s="3">
        <f t="shared" si="977"/>
        <v>34.553379416282645</v>
      </c>
      <c r="P2614" s="13">
        <f t="shared" si="967"/>
        <v>182280</v>
      </c>
      <c r="Q2614" s="13">
        <f t="shared" si="978"/>
        <v>0</v>
      </c>
      <c r="R2614" s="13">
        <f>tarifest3(A2614-$K$3,$A$3,Param!$B$10,Param!$C$10,Param!$D$10,Param!$E$10,Param!$B$11,Param!$C$11,Param!$D$11,Param!$E$11)</f>
        <v>95737</v>
      </c>
      <c r="S2614" s="3">
        <f t="shared" si="979"/>
        <v>36.765360983102916</v>
      </c>
      <c r="T2614" s="3">
        <f>IF(A2614&lt;$K$3,$K$2,tarifest3grenz(A2614-$K$3,$A$3,Param!$B$10,Param!$C$10,Param!$D$10,Param!$E$10,Param!$B$11,Param!$C$11,Param!$D$11,Param!$E$11))*100</f>
        <v>42</v>
      </c>
      <c r="U2614" s="3">
        <f>MAX(K2614-tarifest3($K$3,$A$3,Param!$B$10,Param!$C$10,Param!$D$10,Param!$E$10,Param!$B$11,Param!$C$11,Param!$D$11,Param!$E$11),0)</f>
        <v>99147</v>
      </c>
      <c r="V2614" s="3">
        <f t="shared" si="980"/>
        <v>38.074884792626726</v>
      </c>
      <c r="W2614" s="3">
        <f t="shared" si="981"/>
        <v>42</v>
      </c>
      <c r="X2614" s="3">
        <f>soli3grenz(K2614,$A$3,Param!$J$9,Param!$J$10,Param!$J$11)*100</f>
        <v>5.5</v>
      </c>
      <c r="Y2614" s="13">
        <f t="shared" si="968"/>
        <v>99147</v>
      </c>
      <c r="Z2614" s="3">
        <f t="shared" si="982"/>
        <v>38.074884792626726</v>
      </c>
      <c r="AA2614" s="13">
        <f t="shared" si="969"/>
        <v>42</v>
      </c>
      <c r="AB2614" s="13">
        <f t="shared" si="970"/>
        <v>-6385.6999999999971</v>
      </c>
      <c r="AC2614" s="13">
        <f t="shared" si="971"/>
        <v>-2.4522657450076863</v>
      </c>
      <c r="AD2614" s="13">
        <f t="shared" si="972"/>
        <v>-2.3099999999999952</v>
      </c>
      <c r="AE2614" s="3">
        <f t="shared" si="973"/>
        <v>0</v>
      </c>
      <c r="AF2614" s="13">
        <f t="shared" si="985"/>
        <v>6385.6999999999971</v>
      </c>
      <c r="AG2614" s="13">
        <f t="shared" si="983"/>
        <v>2.4522657450076863</v>
      </c>
      <c r="AH2614" s="13">
        <f t="shared" si="986"/>
        <v>2.4522657450076863</v>
      </c>
    </row>
    <row r="2615" spans="1:34" x14ac:dyDescent="0.2">
      <c r="A2615" s="8">
        <f t="shared" si="984"/>
        <v>260500</v>
      </c>
      <c r="B2615" s="9">
        <f t="shared" si="963"/>
        <v>260.5</v>
      </c>
      <c r="C2615" s="13">
        <f>tarifest3(A2615,$A$3,Param!$B$5,Param!$C$5,Param!$D$5,Param!$E$5,Param!$B$6,Param!$C$6,Param!$D$6,Param!$E$6)</f>
        <v>100073</v>
      </c>
      <c r="D2615" s="3">
        <f t="shared" si="974"/>
        <v>38.415738963531673</v>
      </c>
      <c r="E2615" s="3">
        <f>tarifest3grenz(A2615,$A$3,Param!$B$5,Param!$C$5,Param!$D$5,Param!$E$5,Param!$B$6,Param!$C$6,Param!$D$6,Param!$E$6)*100</f>
        <v>42</v>
      </c>
      <c r="F2615" s="13">
        <f>soli3(C2615,$A$3,Param!$J$4,Param!$J$5,Param!$J$6)</f>
        <v>5504.01</v>
      </c>
      <c r="G2615" s="3">
        <f>soli3grenz(C2615,$A$3,Param!$J$4,Param!$J$5,Param!$J$6)*100</f>
        <v>5.5</v>
      </c>
      <c r="H2615" s="13">
        <f t="shared" si="965"/>
        <v>105577.01</v>
      </c>
      <c r="I2615" s="3">
        <f t="shared" si="964"/>
        <v>40.528602687140115</v>
      </c>
      <c r="J2615" s="13">
        <f t="shared" si="966"/>
        <v>44.309999999999995</v>
      </c>
      <c r="K2615" s="13">
        <f>tarifest3(A2615,$A$3,Param!$B$10,Param!$C$10,Param!$D$10,Param!$E$10,Param!$B$11,Param!$C$11,Param!$D$11,Param!$E$11)</f>
        <v>104419</v>
      </c>
      <c r="L2615" s="3">
        <f t="shared" si="975"/>
        <v>40.084069097888673</v>
      </c>
      <c r="M2615" s="3">
        <f>tarifest3grenz(A2615,$A$3,Param!$B$10,Param!$C$10,Param!$D$10,Param!$E$10,Param!$B$11,Param!$C$11,Param!$D$11,Param!$E$11)*100</f>
        <v>42</v>
      </c>
      <c r="N2615" s="3">
        <f t="shared" si="976"/>
        <v>90019</v>
      </c>
      <c r="O2615" s="3">
        <f t="shared" si="977"/>
        <v>34.556238003838772</v>
      </c>
      <c r="P2615" s="13">
        <f t="shared" si="967"/>
        <v>182350</v>
      </c>
      <c r="Q2615" s="13">
        <f t="shared" si="978"/>
        <v>0</v>
      </c>
      <c r="R2615" s="13">
        <f>tarifest3(A2615-$K$3,$A$3,Param!$B$10,Param!$C$10,Param!$D$10,Param!$E$10,Param!$B$11,Param!$C$11,Param!$D$11,Param!$E$11)</f>
        <v>95779</v>
      </c>
      <c r="S2615" s="3">
        <f t="shared" si="979"/>
        <v>36.767370441458738</v>
      </c>
      <c r="T2615" s="3">
        <f>IF(A2615&lt;$K$3,$K$2,tarifest3grenz(A2615-$K$3,$A$3,Param!$B$10,Param!$C$10,Param!$D$10,Param!$E$10,Param!$B$11,Param!$C$11,Param!$D$11,Param!$E$11))*100</f>
        <v>42</v>
      </c>
      <c r="U2615" s="3">
        <f>MAX(K2615-tarifest3($K$3,$A$3,Param!$B$10,Param!$C$10,Param!$D$10,Param!$E$10,Param!$B$11,Param!$C$11,Param!$D$11,Param!$E$11),0)</f>
        <v>99189</v>
      </c>
      <c r="V2615" s="3">
        <f t="shared" si="980"/>
        <v>38.076391554702496</v>
      </c>
      <c r="W2615" s="3">
        <f t="shared" si="981"/>
        <v>42</v>
      </c>
      <c r="X2615" s="3">
        <f>soli3grenz(K2615,$A$3,Param!$J$9,Param!$J$10,Param!$J$11)*100</f>
        <v>5.5</v>
      </c>
      <c r="Y2615" s="13">
        <f t="shared" si="968"/>
        <v>99189</v>
      </c>
      <c r="Z2615" s="3">
        <f t="shared" si="982"/>
        <v>38.076391554702496</v>
      </c>
      <c r="AA2615" s="13">
        <f t="shared" si="969"/>
        <v>42</v>
      </c>
      <c r="AB2615" s="13">
        <f t="shared" si="970"/>
        <v>-6388.0099999999948</v>
      </c>
      <c r="AC2615" s="13">
        <f t="shared" si="971"/>
        <v>-2.4522111324376183</v>
      </c>
      <c r="AD2615" s="13">
        <f t="shared" si="972"/>
        <v>-2.3099999999999952</v>
      </c>
      <c r="AE2615" s="3">
        <f t="shared" si="973"/>
        <v>0</v>
      </c>
      <c r="AF2615" s="13">
        <f t="shared" si="985"/>
        <v>6388.0099999999948</v>
      </c>
      <c r="AG2615" s="13">
        <f t="shared" si="983"/>
        <v>2.4522111324376183</v>
      </c>
      <c r="AH2615" s="13">
        <f t="shared" si="986"/>
        <v>2.4522111324376183</v>
      </c>
    </row>
    <row r="2616" spans="1:34" x14ac:dyDescent="0.2">
      <c r="A2616" s="8">
        <f t="shared" si="984"/>
        <v>260600</v>
      </c>
      <c r="B2616" s="9">
        <f t="shared" ref="B2616:B2679" si="987">+A2616/1000</f>
        <v>260.60000000000002</v>
      </c>
      <c r="C2616" s="13">
        <f>tarifest3(A2616,$A$3,Param!$B$5,Param!$C$5,Param!$D$5,Param!$E$5,Param!$B$6,Param!$C$6,Param!$D$6,Param!$E$6)</f>
        <v>100115</v>
      </c>
      <c r="D2616" s="3">
        <f t="shared" si="974"/>
        <v>38.417114351496544</v>
      </c>
      <c r="E2616" s="3">
        <f>tarifest3grenz(A2616,$A$3,Param!$B$5,Param!$C$5,Param!$D$5,Param!$E$5,Param!$B$6,Param!$C$6,Param!$D$6,Param!$E$6)*100</f>
        <v>42</v>
      </c>
      <c r="F2616" s="13">
        <f>soli3(C2616,$A$3,Param!$J$4,Param!$J$5,Param!$J$6)</f>
        <v>5506.32</v>
      </c>
      <c r="G2616" s="3">
        <f>soli3grenz(C2616,$A$3,Param!$J$4,Param!$J$5,Param!$J$6)*100</f>
        <v>5.5</v>
      </c>
      <c r="H2616" s="13">
        <f t="shared" si="965"/>
        <v>105621.32</v>
      </c>
      <c r="I2616" s="3">
        <f t="shared" si="964"/>
        <v>40.530053722179588</v>
      </c>
      <c r="J2616" s="13">
        <f t="shared" si="966"/>
        <v>44.309999999999995</v>
      </c>
      <c r="K2616" s="13">
        <f>tarifest3(A2616,$A$3,Param!$B$10,Param!$C$10,Param!$D$10,Param!$E$10,Param!$B$11,Param!$C$11,Param!$D$11,Param!$E$11)</f>
        <v>104461</v>
      </c>
      <c r="L2616" s="3">
        <f t="shared" si="975"/>
        <v>40.084804297774369</v>
      </c>
      <c r="M2616" s="3">
        <f>tarifest3grenz(A2616,$A$3,Param!$B$10,Param!$C$10,Param!$D$10,Param!$E$10,Param!$B$11,Param!$C$11,Param!$D$11,Param!$E$11)*100</f>
        <v>42</v>
      </c>
      <c r="N2616" s="3">
        <f t="shared" si="976"/>
        <v>90061</v>
      </c>
      <c r="O2616" s="3">
        <f t="shared" si="977"/>
        <v>34.559094397544129</v>
      </c>
      <c r="P2616" s="13">
        <f t="shared" si="967"/>
        <v>182420</v>
      </c>
      <c r="Q2616" s="13">
        <f t="shared" si="978"/>
        <v>0</v>
      </c>
      <c r="R2616" s="13">
        <f>tarifest3(A2616-$K$3,$A$3,Param!$B$10,Param!$C$10,Param!$D$10,Param!$E$10,Param!$B$11,Param!$C$11,Param!$D$11,Param!$E$11)</f>
        <v>95821</v>
      </c>
      <c r="S2616" s="3">
        <f t="shared" si="979"/>
        <v>36.769378357636221</v>
      </c>
      <c r="T2616" s="3">
        <f>IF(A2616&lt;$K$3,$K$2,tarifest3grenz(A2616-$K$3,$A$3,Param!$B$10,Param!$C$10,Param!$D$10,Param!$E$10,Param!$B$11,Param!$C$11,Param!$D$11,Param!$E$11))*100</f>
        <v>42</v>
      </c>
      <c r="U2616" s="3">
        <f>MAX(K2616-tarifest3($K$3,$A$3,Param!$B$10,Param!$C$10,Param!$D$10,Param!$E$10,Param!$B$11,Param!$C$11,Param!$D$11,Param!$E$11),0)</f>
        <v>99231</v>
      </c>
      <c r="V2616" s="3">
        <f t="shared" si="980"/>
        <v>38.077897160399075</v>
      </c>
      <c r="W2616" s="3">
        <f t="shared" si="981"/>
        <v>42</v>
      </c>
      <c r="X2616" s="3">
        <f>soli3grenz(K2616,$A$3,Param!$J$9,Param!$J$10,Param!$J$11)*100</f>
        <v>5.5</v>
      </c>
      <c r="Y2616" s="13">
        <f t="shared" si="968"/>
        <v>99231</v>
      </c>
      <c r="Z2616" s="3">
        <f t="shared" si="982"/>
        <v>38.077897160399075</v>
      </c>
      <c r="AA2616" s="13">
        <f t="shared" si="969"/>
        <v>42</v>
      </c>
      <c r="AB2616" s="13">
        <f t="shared" si="970"/>
        <v>-6390.320000000007</v>
      </c>
      <c r="AC2616" s="13">
        <f t="shared" si="971"/>
        <v>-2.4521565617805123</v>
      </c>
      <c r="AD2616" s="13">
        <f t="shared" si="972"/>
        <v>-2.3099999999999952</v>
      </c>
      <c r="AE2616" s="3">
        <f t="shared" si="973"/>
        <v>0</v>
      </c>
      <c r="AF2616" s="13">
        <f t="shared" si="985"/>
        <v>6390.320000000007</v>
      </c>
      <c r="AG2616" s="13">
        <f t="shared" si="983"/>
        <v>2.4521565617805123</v>
      </c>
      <c r="AH2616" s="13">
        <f t="shared" si="986"/>
        <v>2.4521565617805123</v>
      </c>
    </row>
    <row r="2617" spans="1:34" x14ac:dyDescent="0.2">
      <c r="A2617" s="8">
        <f t="shared" si="984"/>
        <v>260700</v>
      </c>
      <c r="B2617" s="9">
        <f t="shared" si="987"/>
        <v>260.7</v>
      </c>
      <c r="C2617" s="13">
        <f>tarifest3(A2617,$A$3,Param!$B$5,Param!$C$5,Param!$D$5,Param!$E$5,Param!$B$6,Param!$C$6,Param!$D$6,Param!$E$6)</f>
        <v>100157</v>
      </c>
      <c r="D2617" s="3">
        <f t="shared" si="974"/>
        <v>38.41848868431147</v>
      </c>
      <c r="E2617" s="3">
        <f>tarifest3grenz(A2617,$A$3,Param!$B$5,Param!$C$5,Param!$D$5,Param!$E$5,Param!$B$6,Param!$C$6,Param!$D$6,Param!$E$6)*100</f>
        <v>42</v>
      </c>
      <c r="F2617" s="13">
        <f>soli3(C2617,$A$3,Param!$J$4,Param!$J$5,Param!$J$6)</f>
        <v>5508.63</v>
      </c>
      <c r="G2617" s="3">
        <f>soli3grenz(C2617,$A$3,Param!$J$4,Param!$J$5,Param!$J$6)*100</f>
        <v>5.5</v>
      </c>
      <c r="H2617" s="13">
        <f t="shared" si="965"/>
        <v>105665.63</v>
      </c>
      <c r="I2617" s="3">
        <f t="shared" si="964"/>
        <v>40.531503644035297</v>
      </c>
      <c r="J2617" s="13">
        <f t="shared" si="966"/>
        <v>44.309999999999995</v>
      </c>
      <c r="K2617" s="13">
        <f>tarifest3(A2617,$A$3,Param!$B$10,Param!$C$10,Param!$D$10,Param!$E$10,Param!$B$11,Param!$C$11,Param!$D$11,Param!$E$11)</f>
        <v>104503</v>
      </c>
      <c r="L2617" s="3">
        <f t="shared" si="975"/>
        <v>40.085538933640194</v>
      </c>
      <c r="M2617" s="3">
        <f>tarifest3grenz(A2617,$A$3,Param!$B$10,Param!$C$10,Param!$D$10,Param!$E$10,Param!$B$11,Param!$C$11,Param!$D$11,Param!$E$11)*100</f>
        <v>42</v>
      </c>
      <c r="N2617" s="3">
        <f t="shared" si="976"/>
        <v>90103</v>
      </c>
      <c r="O2617" s="3">
        <f t="shared" si="977"/>
        <v>34.561948599923284</v>
      </c>
      <c r="P2617" s="13">
        <f t="shared" si="967"/>
        <v>182490</v>
      </c>
      <c r="Q2617" s="13">
        <f t="shared" si="978"/>
        <v>0</v>
      </c>
      <c r="R2617" s="13">
        <f>tarifest3(A2617-$K$3,$A$3,Param!$B$10,Param!$C$10,Param!$D$10,Param!$E$10,Param!$B$11,Param!$C$11,Param!$D$11,Param!$E$11)</f>
        <v>95863</v>
      </c>
      <c r="S2617" s="3">
        <f t="shared" si="979"/>
        <v>36.771384733410052</v>
      </c>
      <c r="T2617" s="3">
        <f>IF(A2617&lt;$K$3,$K$2,tarifest3grenz(A2617-$K$3,$A$3,Param!$B$10,Param!$C$10,Param!$D$10,Param!$E$10,Param!$B$11,Param!$C$11,Param!$D$11,Param!$E$11))*100</f>
        <v>42</v>
      </c>
      <c r="U2617" s="3">
        <f>MAX(K2617-tarifest3($K$3,$A$3,Param!$B$10,Param!$C$10,Param!$D$10,Param!$E$10,Param!$B$11,Param!$C$11,Param!$D$11,Param!$E$11),0)</f>
        <v>99273</v>
      </c>
      <c r="V2617" s="3">
        <f t="shared" si="980"/>
        <v>38.079401611047182</v>
      </c>
      <c r="W2617" s="3">
        <f t="shared" si="981"/>
        <v>42</v>
      </c>
      <c r="X2617" s="3">
        <f>soli3grenz(K2617,$A$3,Param!$J$9,Param!$J$10,Param!$J$11)*100</f>
        <v>5.5</v>
      </c>
      <c r="Y2617" s="13">
        <f t="shared" si="968"/>
        <v>99273</v>
      </c>
      <c r="Z2617" s="3">
        <f t="shared" si="982"/>
        <v>38.079401611047182</v>
      </c>
      <c r="AA2617" s="13">
        <f t="shared" si="969"/>
        <v>42</v>
      </c>
      <c r="AB2617" s="13">
        <f t="shared" si="970"/>
        <v>-6392.6300000000047</v>
      </c>
      <c r="AC2617" s="13">
        <f t="shared" si="971"/>
        <v>-2.4521020329881154</v>
      </c>
      <c r="AD2617" s="13">
        <f t="shared" si="972"/>
        <v>-2.3099999999999952</v>
      </c>
      <c r="AE2617" s="3">
        <f t="shared" si="973"/>
        <v>0</v>
      </c>
      <c r="AF2617" s="13">
        <f t="shared" si="985"/>
        <v>6392.6300000000047</v>
      </c>
      <c r="AG2617" s="13">
        <f t="shared" si="983"/>
        <v>2.4521020329881154</v>
      </c>
      <c r="AH2617" s="13">
        <f t="shared" si="986"/>
        <v>2.4521020329881154</v>
      </c>
    </row>
    <row r="2618" spans="1:34" x14ac:dyDescent="0.2">
      <c r="A2618" s="8">
        <f t="shared" si="984"/>
        <v>260800</v>
      </c>
      <c r="B2618" s="9">
        <f t="shared" si="987"/>
        <v>260.8</v>
      </c>
      <c r="C2618" s="13">
        <f>tarifest3(A2618,$A$3,Param!$B$5,Param!$C$5,Param!$D$5,Param!$E$5,Param!$B$6,Param!$C$6,Param!$D$6,Param!$E$6)</f>
        <v>100199</v>
      </c>
      <c r="D2618" s="3">
        <f t="shared" si="974"/>
        <v>38.419861963190186</v>
      </c>
      <c r="E2618" s="3">
        <f>tarifest3grenz(A2618,$A$3,Param!$B$5,Param!$C$5,Param!$D$5,Param!$E$5,Param!$B$6,Param!$C$6,Param!$D$6,Param!$E$6)*100</f>
        <v>42</v>
      </c>
      <c r="F2618" s="13">
        <f>soli3(C2618,$A$3,Param!$J$4,Param!$J$5,Param!$J$6)</f>
        <v>5510.94</v>
      </c>
      <c r="G2618" s="3">
        <f>soli3grenz(C2618,$A$3,Param!$J$4,Param!$J$5,Param!$J$6)*100</f>
        <v>5.5</v>
      </c>
      <c r="H2618" s="13">
        <f t="shared" si="965"/>
        <v>105709.94</v>
      </c>
      <c r="I2618" s="3">
        <f t="shared" si="964"/>
        <v>40.532952453987733</v>
      </c>
      <c r="J2618" s="13">
        <f t="shared" si="966"/>
        <v>44.309999999999995</v>
      </c>
      <c r="K2618" s="13">
        <f>tarifest3(A2618,$A$3,Param!$B$10,Param!$C$10,Param!$D$10,Param!$E$10,Param!$B$11,Param!$C$11,Param!$D$11,Param!$E$11)</f>
        <v>104545</v>
      </c>
      <c r="L2618" s="3">
        <f t="shared" si="975"/>
        <v>40.086273006134974</v>
      </c>
      <c r="M2618" s="3">
        <f>tarifest3grenz(A2618,$A$3,Param!$B$10,Param!$C$10,Param!$D$10,Param!$E$10,Param!$B$11,Param!$C$11,Param!$D$11,Param!$E$11)*100</f>
        <v>42</v>
      </c>
      <c r="N2618" s="3">
        <f t="shared" si="976"/>
        <v>90145</v>
      </c>
      <c r="O2618" s="3">
        <f t="shared" si="977"/>
        <v>34.564800613496935</v>
      </c>
      <c r="P2618" s="13">
        <f t="shared" si="967"/>
        <v>182560</v>
      </c>
      <c r="Q2618" s="13">
        <f t="shared" si="978"/>
        <v>0</v>
      </c>
      <c r="R2618" s="13">
        <f>tarifest3(A2618-$K$3,$A$3,Param!$B$10,Param!$C$10,Param!$D$10,Param!$E$10,Param!$B$11,Param!$C$11,Param!$D$11,Param!$E$11)</f>
        <v>95905</v>
      </c>
      <c r="S2618" s="3">
        <f t="shared" si="979"/>
        <v>36.773389570552148</v>
      </c>
      <c r="T2618" s="3">
        <f>IF(A2618&lt;$K$3,$K$2,tarifest3grenz(A2618-$K$3,$A$3,Param!$B$10,Param!$C$10,Param!$D$10,Param!$E$10,Param!$B$11,Param!$C$11,Param!$D$11,Param!$E$11))*100</f>
        <v>42</v>
      </c>
      <c r="U2618" s="3">
        <f>MAX(K2618-tarifest3($K$3,$A$3,Param!$B$10,Param!$C$10,Param!$D$10,Param!$E$10,Param!$B$11,Param!$C$11,Param!$D$11,Param!$E$11),0)</f>
        <v>99315</v>
      </c>
      <c r="V2618" s="3">
        <f t="shared" si="980"/>
        <v>38.080904907975459</v>
      </c>
      <c r="W2618" s="3">
        <f t="shared" si="981"/>
        <v>42</v>
      </c>
      <c r="X2618" s="3">
        <f>soli3grenz(K2618,$A$3,Param!$J$9,Param!$J$10,Param!$J$11)*100</f>
        <v>5.5</v>
      </c>
      <c r="Y2618" s="13">
        <f t="shared" si="968"/>
        <v>99315</v>
      </c>
      <c r="Z2618" s="3">
        <f t="shared" si="982"/>
        <v>38.080904907975459</v>
      </c>
      <c r="AA2618" s="13">
        <f t="shared" si="969"/>
        <v>42</v>
      </c>
      <c r="AB2618" s="13">
        <f t="shared" si="970"/>
        <v>-6394.9400000000023</v>
      </c>
      <c r="AC2618" s="13">
        <f t="shared" si="971"/>
        <v>-2.4520475460122739</v>
      </c>
      <c r="AD2618" s="13">
        <f t="shared" si="972"/>
        <v>-2.3099999999999952</v>
      </c>
      <c r="AE2618" s="3">
        <f t="shared" si="973"/>
        <v>0</v>
      </c>
      <c r="AF2618" s="13">
        <f t="shared" si="985"/>
        <v>6394.9400000000023</v>
      </c>
      <c r="AG2618" s="13">
        <f t="shared" si="983"/>
        <v>2.4520475460122739</v>
      </c>
      <c r="AH2618" s="13">
        <f t="shared" si="986"/>
        <v>2.4520475460122739</v>
      </c>
    </row>
    <row r="2619" spans="1:34" x14ac:dyDescent="0.2">
      <c r="A2619" s="8">
        <f t="shared" si="984"/>
        <v>260900</v>
      </c>
      <c r="B2619" s="9">
        <f t="shared" si="987"/>
        <v>260.89999999999998</v>
      </c>
      <c r="C2619" s="13">
        <f>tarifest3(A2619,$A$3,Param!$B$5,Param!$C$5,Param!$D$5,Param!$E$5,Param!$B$6,Param!$C$6,Param!$D$6,Param!$E$6)</f>
        <v>100241</v>
      </c>
      <c r="D2619" s="3">
        <f t="shared" si="974"/>
        <v>38.421234189344574</v>
      </c>
      <c r="E2619" s="3">
        <f>tarifest3grenz(A2619,$A$3,Param!$B$5,Param!$C$5,Param!$D$5,Param!$E$5,Param!$B$6,Param!$C$6,Param!$D$6,Param!$E$6)*100</f>
        <v>42</v>
      </c>
      <c r="F2619" s="13">
        <f>soli3(C2619,$A$3,Param!$J$4,Param!$J$5,Param!$J$6)</f>
        <v>5513.25</v>
      </c>
      <c r="G2619" s="3">
        <f>soli3grenz(C2619,$A$3,Param!$J$4,Param!$J$5,Param!$J$6)*100</f>
        <v>5.5</v>
      </c>
      <c r="H2619" s="13">
        <f t="shared" si="965"/>
        <v>105754.25</v>
      </c>
      <c r="I2619" s="3">
        <f t="shared" si="964"/>
        <v>40.534400153315445</v>
      </c>
      <c r="J2619" s="13">
        <f t="shared" si="966"/>
        <v>44.309999999999995</v>
      </c>
      <c r="K2619" s="13">
        <f>tarifest3(A2619,$A$3,Param!$B$10,Param!$C$10,Param!$D$10,Param!$E$10,Param!$B$11,Param!$C$11,Param!$D$11,Param!$E$11)</f>
        <v>104587</v>
      </c>
      <c r="L2619" s="3">
        <f t="shared" si="975"/>
        <v>40.087006515906474</v>
      </c>
      <c r="M2619" s="3">
        <f>tarifest3grenz(A2619,$A$3,Param!$B$10,Param!$C$10,Param!$D$10,Param!$E$10,Param!$B$11,Param!$C$11,Param!$D$11,Param!$E$11)*100</f>
        <v>42</v>
      </c>
      <c r="N2619" s="3">
        <f t="shared" si="976"/>
        <v>90187</v>
      </c>
      <c r="O2619" s="3">
        <f t="shared" si="977"/>
        <v>34.567650440781911</v>
      </c>
      <c r="P2619" s="13">
        <f t="shared" si="967"/>
        <v>182630</v>
      </c>
      <c r="Q2619" s="13">
        <f t="shared" si="978"/>
        <v>0</v>
      </c>
      <c r="R2619" s="13">
        <f>tarifest3(A2619-$K$3,$A$3,Param!$B$10,Param!$C$10,Param!$D$10,Param!$E$10,Param!$B$11,Param!$C$11,Param!$D$11,Param!$E$11)</f>
        <v>95947</v>
      </c>
      <c r="S2619" s="3">
        <f t="shared" si="979"/>
        <v>36.775392870831737</v>
      </c>
      <c r="T2619" s="3">
        <f>IF(A2619&lt;$K$3,$K$2,tarifest3grenz(A2619-$K$3,$A$3,Param!$B$10,Param!$C$10,Param!$D$10,Param!$E$10,Param!$B$11,Param!$C$11,Param!$D$11,Param!$E$11))*100</f>
        <v>42</v>
      </c>
      <c r="U2619" s="3">
        <f>MAX(K2619-tarifest3($K$3,$A$3,Param!$B$10,Param!$C$10,Param!$D$10,Param!$E$10,Param!$B$11,Param!$C$11,Param!$D$11,Param!$E$11),0)</f>
        <v>99357</v>
      </c>
      <c r="V2619" s="3">
        <f t="shared" si="980"/>
        <v>38.08240705251054</v>
      </c>
      <c r="W2619" s="3">
        <f t="shared" si="981"/>
        <v>42</v>
      </c>
      <c r="X2619" s="3">
        <f>soli3grenz(K2619,$A$3,Param!$J$9,Param!$J$10,Param!$J$11)*100</f>
        <v>5.5</v>
      </c>
      <c r="Y2619" s="13">
        <f t="shared" si="968"/>
        <v>99357</v>
      </c>
      <c r="Z2619" s="3">
        <f t="shared" si="982"/>
        <v>38.08240705251054</v>
      </c>
      <c r="AA2619" s="13">
        <f t="shared" si="969"/>
        <v>42</v>
      </c>
      <c r="AB2619" s="13">
        <f t="shared" si="970"/>
        <v>-6397.25</v>
      </c>
      <c r="AC2619" s="13">
        <f t="shared" si="971"/>
        <v>-2.4519931008049056</v>
      </c>
      <c r="AD2619" s="13">
        <f t="shared" si="972"/>
        <v>-2.3099999999999952</v>
      </c>
      <c r="AE2619" s="3">
        <f t="shared" si="973"/>
        <v>0</v>
      </c>
      <c r="AF2619" s="13">
        <f t="shared" si="985"/>
        <v>6397.25</v>
      </c>
      <c r="AG2619" s="13">
        <f t="shared" si="983"/>
        <v>2.4519931008049056</v>
      </c>
      <c r="AH2619" s="13">
        <f t="shared" si="986"/>
        <v>2.4519931008049056</v>
      </c>
    </row>
    <row r="2620" spans="1:34" x14ac:dyDescent="0.2">
      <c r="A2620" s="8">
        <f t="shared" si="984"/>
        <v>261000</v>
      </c>
      <c r="B2620" s="9">
        <f t="shared" si="987"/>
        <v>261</v>
      </c>
      <c r="C2620" s="13">
        <f>tarifest3(A2620,$A$3,Param!$B$5,Param!$C$5,Param!$D$5,Param!$E$5,Param!$B$6,Param!$C$6,Param!$D$6,Param!$E$6)</f>
        <v>100283</v>
      </c>
      <c r="D2620" s="3">
        <f t="shared" si="974"/>
        <v>38.422605363984673</v>
      </c>
      <c r="E2620" s="3">
        <f>tarifest3grenz(A2620,$A$3,Param!$B$5,Param!$C$5,Param!$D$5,Param!$E$5,Param!$B$6,Param!$C$6,Param!$D$6,Param!$E$6)*100</f>
        <v>42</v>
      </c>
      <c r="F2620" s="13">
        <f>soli3(C2620,$A$3,Param!$J$4,Param!$J$5,Param!$J$6)</f>
        <v>5515.56</v>
      </c>
      <c r="G2620" s="3">
        <f>soli3grenz(C2620,$A$3,Param!$J$4,Param!$J$5,Param!$J$6)*100</f>
        <v>5.5</v>
      </c>
      <c r="H2620" s="13">
        <f t="shared" si="965"/>
        <v>105798.56</v>
      </c>
      <c r="I2620" s="3">
        <f t="shared" si="964"/>
        <v>40.535846743295018</v>
      </c>
      <c r="J2620" s="13">
        <f t="shared" si="966"/>
        <v>44.309999999999995</v>
      </c>
      <c r="K2620" s="13">
        <f>tarifest3(A2620,$A$3,Param!$B$10,Param!$C$10,Param!$D$10,Param!$E$10,Param!$B$11,Param!$C$11,Param!$D$11,Param!$E$11)</f>
        <v>104629</v>
      </c>
      <c r="L2620" s="3">
        <f t="shared" si="975"/>
        <v>40.087739463601537</v>
      </c>
      <c r="M2620" s="3">
        <f>tarifest3grenz(A2620,$A$3,Param!$B$10,Param!$C$10,Param!$D$10,Param!$E$10,Param!$B$11,Param!$C$11,Param!$D$11,Param!$E$11)*100</f>
        <v>42</v>
      </c>
      <c r="N2620" s="3">
        <f t="shared" si="976"/>
        <v>90229</v>
      </c>
      <c r="O2620" s="3">
        <f t="shared" si="977"/>
        <v>34.570498084291188</v>
      </c>
      <c r="P2620" s="13">
        <f t="shared" si="967"/>
        <v>182700</v>
      </c>
      <c r="Q2620" s="13">
        <f t="shared" si="978"/>
        <v>0</v>
      </c>
      <c r="R2620" s="13">
        <f>tarifest3(A2620-$K$3,$A$3,Param!$B$10,Param!$C$10,Param!$D$10,Param!$E$10,Param!$B$11,Param!$C$11,Param!$D$11,Param!$E$11)</f>
        <v>95989</v>
      </c>
      <c r="S2620" s="3">
        <f t="shared" si="979"/>
        <v>36.777394636015323</v>
      </c>
      <c r="T2620" s="3">
        <f>IF(A2620&lt;$K$3,$K$2,tarifest3grenz(A2620-$K$3,$A$3,Param!$B$10,Param!$C$10,Param!$D$10,Param!$E$10,Param!$B$11,Param!$C$11,Param!$D$11,Param!$E$11))*100</f>
        <v>42</v>
      </c>
      <c r="U2620" s="3">
        <f>MAX(K2620-tarifest3($K$3,$A$3,Param!$B$10,Param!$C$10,Param!$D$10,Param!$E$10,Param!$B$11,Param!$C$11,Param!$D$11,Param!$E$11),0)</f>
        <v>99399</v>
      </c>
      <c r="V2620" s="3">
        <f t="shared" si="980"/>
        <v>38.083908045977012</v>
      </c>
      <c r="W2620" s="3">
        <f t="shared" si="981"/>
        <v>42</v>
      </c>
      <c r="X2620" s="3">
        <f>soli3grenz(K2620,$A$3,Param!$J$9,Param!$J$10,Param!$J$11)*100</f>
        <v>5.5</v>
      </c>
      <c r="Y2620" s="13">
        <f t="shared" si="968"/>
        <v>99399</v>
      </c>
      <c r="Z2620" s="3">
        <f t="shared" si="982"/>
        <v>38.083908045977012</v>
      </c>
      <c r="AA2620" s="13">
        <f t="shared" si="969"/>
        <v>42</v>
      </c>
      <c r="AB2620" s="13">
        <f t="shared" si="970"/>
        <v>-6399.5599999999977</v>
      </c>
      <c r="AC2620" s="13">
        <f t="shared" si="971"/>
        <v>-2.4519386973180062</v>
      </c>
      <c r="AD2620" s="13">
        <f t="shared" si="972"/>
        <v>-2.3099999999999952</v>
      </c>
      <c r="AE2620" s="3">
        <f t="shared" si="973"/>
        <v>0</v>
      </c>
      <c r="AF2620" s="13">
        <f t="shared" si="985"/>
        <v>6399.5599999999977</v>
      </c>
      <c r="AG2620" s="13">
        <f t="shared" si="983"/>
        <v>2.4519386973180062</v>
      </c>
      <c r="AH2620" s="13">
        <f t="shared" si="986"/>
        <v>2.4519386973180062</v>
      </c>
    </row>
    <row r="2621" spans="1:34" x14ac:dyDescent="0.2">
      <c r="A2621" s="8">
        <f t="shared" si="984"/>
        <v>261100</v>
      </c>
      <c r="B2621" s="9">
        <f t="shared" si="987"/>
        <v>261.10000000000002</v>
      </c>
      <c r="C2621" s="13">
        <f>tarifest3(A2621,$A$3,Param!$B$5,Param!$C$5,Param!$D$5,Param!$E$5,Param!$B$6,Param!$C$6,Param!$D$6,Param!$E$6)</f>
        <v>100325</v>
      </c>
      <c r="D2621" s="3">
        <f t="shared" si="974"/>
        <v>38.423975488318654</v>
      </c>
      <c r="E2621" s="3">
        <f>tarifest3grenz(A2621,$A$3,Param!$B$5,Param!$C$5,Param!$D$5,Param!$E$5,Param!$B$6,Param!$C$6,Param!$D$6,Param!$E$6)*100</f>
        <v>42</v>
      </c>
      <c r="F2621" s="13">
        <f>soli3(C2621,$A$3,Param!$J$4,Param!$J$5,Param!$J$6)</f>
        <v>5517.87</v>
      </c>
      <c r="G2621" s="3">
        <f>soli3grenz(C2621,$A$3,Param!$J$4,Param!$J$5,Param!$J$6)*100</f>
        <v>5.5</v>
      </c>
      <c r="H2621" s="13">
        <f t="shared" si="965"/>
        <v>105842.87</v>
      </c>
      <c r="I2621" s="3">
        <f t="shared" ref="I2621:I2684" si="988">IF($A2621=0,0,H2621/$A2621*100)</f>
        <v>40.537292225201071</v>
      </c>
      <c r="J2621" s="13">
        <f t="shared" si="966"/>
        <v>44.309999999999995</v>
      </c>
      <c r="K2621" s="13">
        <f>tarifest3(A2621,$A$3,Param!$B$10,Param!$C$10,Param!$D$10,Param!$E$10,Param!$B$11,Param!$C$11,Param!$D$11,Param!$E$11)</f>
        <v>104671</v>
      </c>
      <c r="L2621" s="3">
        <f t="shared" si="975"/>
        <v>40.088471849865954</v>
      </c>
      <c r="M2621" s="3">
        <f>tarifest3grenz(A2621,$A$3,Param!$B$10,Param!$C$10,Param!$D$10,Param!$E$10,Param!$B$11,Param!$C$11,Param!$D$11,Param!$E$11)*100</f>
        <v>42</v>
      </c>
      <c r="N2621" s="3">
        <f t="shared" si="976"/>
        <v>90271</v>
      </c>
      <c r="O2621" s="3">
        <f t="shared" si="977"/>
        <v>34.573343546533899</v>
      </c>
      <c r="P2621" s="13">
        <f t="shared" si="967"/>
        <v>182770</v>
      </c>
      <c r="Q2621" s="13">
        <f t="shared" si="978"/>
        <v>0</v>
      </c>
      <c r="R2621" s="13">
        <f>tarifest3(A2621-$K$3,$A$3,Param!$B$10,Param!$C$10,Param!$D$10,Param!$E$10,Param!$B$11,Param!$C$11,Param!$D$11,Param!$E$11)</f>
        <v>96031</v>
      </c>
      <c r="S2621" s="3">
        <f t="shared" si="979"/>
        <v>36.779394867866714</v>
      </c>
      <c r="T2621" s="3">
        <f>IF(A2621&lt;$K$3,$K$2,tarifest3grenz(A2621-$K$3,$A$3,Param!$B$10,Param!$C$10,Param!$D$10,Param!$E$10,Param!$B$11,Param!$C$11,Param!$D$11,Param!$E$11))*100</f>
        <v>42</v>
      </c>
      <c r="U2621" s="3">
        <f>MAX(K2621-tarifest3($K$3,$A$3,Param!$B$10,Param!$C$10,Param!$D$10,Param!$E$10,Param!$B$11,Param!$C$11,Param!$D$11,Param!$E$11),0)</f>
        <v>99441</v>
      </c>
      <c r="V2621" s="3">
        <f t="shared" si="980"/>
        <v>38.085407889697429</v>
      </c>
      <c r="W2621" s="3">
        <f t="shared" si="981"/>
        <v>42</v>
      </c>
      <c r="X2621" s="3">
        <f>soli3grenz(K2621,$A$3,Param!$J$9,Param!$J$10,Param!$J$11)*100</f>
        <v>5.5</v>
      </c>
      <c r="Y2621" s="13">
        <f t="shared" si="968"/>
        <v>99441</v>
      </c>
      <c r="Z2621" s="3">
        <f t="shared" si="982"/>
        <v>38.085407889697429</v>
      </c>
      <c r="AA2621" s="13">
        <f t="shared" si="969"/>
        <v>42</v>
      </c>
      <c r="AB2621" s="13">
        <f t="shared" si="970"/>
        <v>-6401.8699999999953</v>
      </c>
      <c r="AC2621" s="13">
        <f t="shared" si="971"/>
        <v>-2.4518843355036424</v>
      </c>
      <c r="AD2621" s="13">
        <f t="shared" si="972"/>
        <v>-2.3099999999999952</v>
      </c>
      <c r="AE2621" s="3">
        <f t="shared" si="973"/>
        <v>0</v>
      </c>
      <c r="AF2621" s="13">
        <f t="shared" si="985"/>
        <v>6401.8699999999953</v>
      </c>
      <c r="AG2621" s="13">
        <f t="shared" si="983"/>
        <v>2.4518843355036424</v>
      </c>
      <c r="AH2621" s="13">
        <f t="shared" si="986"/>
        <v>2.4518843355036424</v>
      </c>
    </row>
    <row r="2622" spans="1:34" x14ac:dyDescent="0.2">
      <c r="A2622" s="8">
        <f t="shared" si="984"/>
        <v>261200</v>
      </c>
      <c r="B2622" s="9">
        <f t="shared" si="987"/>
        <v>261.2</v>
      </c>
      <c r="C2622" s="13">
        <f>tarifest3(A2622,$A$3,Param!$B$5,Param!$C$5,Param!$D$5,Param!$E$5,Param!$B$6,Param!$C$6,Param!$D$6,Param!$E$6)</f>
        <v>100367</v>
      </c>
      <c r="D2622" s="3">
        <f t="shared" si="974"/>
        <v>38.425344563552834</v>
      </c>
      <c r="E2622" s="3">
        <f>tarifest3grenz(A2622,$A$3,Param!$B$5,Param!$C$5,Param!$D$5,Param!$E$5,Param!$B$6,Param!$C$6,Param!$D$6,Param!$E$6)*100</f>
        <v>42</v>
      </c>
      <c r="F2622" s="13">
        <f>soli3(C2622,$A$3,Param!$J$4,Param!$J$5,Param!$J$6)</f>
        <v>5520.18</v>
      </c>
      <c r="G2622" s="3">
        <f>soli3grenz(C2622,$A$3,Param!$J$4,Param!$J$5,Param!$J$6)*100</f>
        <v>5.5</v>
      </c>
      <c r="H2622" s="13">
        <f t="shared" si="965"/>
        <v>105887.18</v>
      </c>
      <c r="I2622" s="3">
        <f t="shared" si="988"/>
        <v>40.538736600306272</v>
      </c>
      <c r="J2622" s="13">
        <f t="shared" si="966"/>
        <v>44.309999999999995</v>
      </c>
      <c r="K2622" s="13">
        <f>tarifest3(A2622,$A$3,Param!$B$10,Param!$C$10,Param!$D$10,Param!$E$10,Param!$B$11,Param!$C$11,Param!$D$11,Param!$E$11)</f>
        <v>104713</v>
      </c>
      <c r="L2622" s="3">
        <f t="shared" si="975"/>
        <v>40.089203675344564</v>
      </c>
      <c r="M2622" s="3">
        <f>tarifest3grenz(A2622,$A$3,Param!$B$10,Param!$C$10,Param!$D$10,Param!$E$10,Param!$B$11,Param!$C$11,Param!$D$11,Param!$E$11)*100</f>
        <v>42</v>
      </c>
      <c r="N2622" s="3">
        <f t="shared" si="976"/>
        <v>90313</v>
      </c>
      <c r="O2622" s="3">
        <f t="shared" si="977"/>
        <v>34.576186830015317</v>
      </c>
      <c r="P2622" s="13">
        <f t="shared" si="967"/>
        <v>182840</v>
      </c>
      <c r="Q2622" s="13">
        <f t="shared" si="978"/>
        <v>0</v>
      </c>
      <c r="R2622" s="13">
        <f>tarifest3(A2622-$K$3,$A$3,Param!$B$10,Param!$C$10,Param!$D$10,Param!$E$10,Param!$B$11,Param!$C$11,Param!$D$11,Param!$E$11)</f>
        <v>96073</v>
      </c>
      <c r="S2622" s="3">
        <f t="shared" si="979"/>
        <v>36.781393568147017</v>
      </c>
      <c r="T2622" s="3">
        <f>IF(A2622&lt;$K$3,$K$2,tarifest3grenz(A2622-$K$3,$A$3,Param!$B$10,Param!$C$10,Param!$D$10,Param!$E$10,Param!$B$11,Param!$C$11,Param!$D$11,Param!$E$11))*100</f>
        <v>42</v>
      </c>
      <c r="U2622" s="3">
        <f>MAX(K2622-tarifest3($K$3,$A$3,Param!$B$10,Param!$C$10,Param!$D$10,Param!$E$10,Param!$B$11,Param!$C$11,Param!$D$11,Param!$E$11),0)</f>
        <v>99483</v>
      </c>
      <c r="V2622" s="3">
        <f t="shared" si="980"/>
        <v>38.086906584992342</v>
      </c>
      <c r="W2622" s="3">
        <f t="shared" si="981"/>
        <v>42</v>
      </c>
      <c r="X2622" s="3">
        <f>soli3grenz(K2622,$A$3,Param!$J$9,Param!$J$10,Param!$J$11)*100</f>
        <v>5.5</v>
      </c>
      <c r="Y2622" s="13">
        <f t="shared" si="968"/>
        <v>99483</v>
      </c>
      <c r="Z2622" s="3">
        <f t="shared" si="982"/>
        <v>38.086906584992342</v>
      </c>
      <c r="AA2622" s="13">
        <f t="shared" si="969"/>
        <v>42</v>
      </c>
      <c r="AB2622" s="13">
        <f t="shared" si="970"/>
        <v>-6404.179999999993</v>
      </c>
      <c r="AC2622" s="13">
        <f t="shared" si="971"/>
        <v>-2.4518300153139307</v>
      </c>
      <c r="AD2622" s="13">
        <f t="shared" si="972"/>
        <v>-2.3099999999999952</v>
      </c>
      <c r="AE2622" s="3">
        <f t="shared" si="973"/>
        <v>0</v>
      </c>
      <c r="AF2622" s="13">
        <f t="shared" si="985"/>
        <v>6404.179999999993</v>
      </c>
      <c r="AG2622" s="13">
        <f t="shared" si="983"/>
        <v>2.4518300153139307</v>
      </c>
      <c r="AH2622" s="13">
        <f t="shared" si="986"/>
        <v>2.4518300153139307</v>
      </c>
    </row>
    <row r="2623" spans="1:34" x14ac:dyDescent="0.2">
      <c r="A2623" s="8">
        <f t="shared" si="984"/>
        <v>261300</v>
      </c>
      <c r="B2623" s="9">
        <f t="shared" si="987"/>
        <v>261.3</v>
      </c>
      <c r="C2623" s="13">
        <f>tarifest3(A2623,$A$3,Param!$B$5,Param!$C$5,Param!$D$5,Param!$E$5,Param!$B$6,Param!$C$6,Param!$D$6,Param!$E$6)</f>
        <v>100409</v>
      </c>
      <c r="D2623" s="3">
        <f t="shared" si="974"/>
        <v>38.42671259089169</v>
      </c>
      <c r="E2623" s="3">
        <f>tarifest3grenz(A2623,$A$3,Param!$B$5,Param!$C$5,Param!$D$5,Param!$E$5,Param!$B$6,Param!$C$6,Param!$D$6,Param!$E$6)*100</f>
        <v>42</v>
      </c>
      <c r="F2623" s="13">
        <f>soli3(C2623,$A$3,Param!$J$4,Param!$J$5,Param!$J$6)</f>
        <v>5522.49</v>
      </c>
      <c r="G2623" s="3">
        <f>soli3grenz(C2623,$A$3,Param!$J$4,Param!$J$5,Param!$J$6)*100</f>
        <v>5.5</v>
      </c>
      <c r="H2623" s="13">
        <f t="shared" si="965"/>
        <v>105931.49</v>
      </c>
      <c r="I2623" s="3">
        <f t="shared" si="988"/>
        <v>40.540179869881364</v>
      </c>
      <c r="J2623" s="13">
        <f t="shared" si="966"/>
        <v>44.309999999999995</v>
      </c>
      <c r="K2623" s="13">
        <f>tarifest3(A2623,$A$3,Param!$B$10,Param!$C$10,Param!$D$10,Param!$E$10,Param!$B$11,Param!$C$11,Param!$D$11,Param!$E$11)</f>
        <v>104755</v>
      </c>
      <c r="L2623" s="3">
        <f t="shared" si="975"/>
        <v>40.089934940681211</v>
      </c>
      <c r="M2623" s="3">
        <f>tarifest3grenz(A2623,$A$3,Param!$B$10,Param!$C$10,Param!$D$10,Param!$E$10,Param!$B$11,Param!$C$11,Param!$D$11,Param!$E$11)*100</f>
        <v>42</v>
      </c>
      <c r="N2623" s="3">
        <f t="shared" si="976"/>
        <v>90355</v>
      </c>
      <c r="O2623" s="3">
        <f t="shared" si="977"/>
        <v>34.579027937236894</v>
      </c>
      <c r="P2623" s="13">
        <f t="shared" si="967"/>
        <v>182910</v>
      </c>
      <c r="Q2623" s="13">
        <f t="shared" si="978"/>
        <v>0</v>
      </c>
      <c r="R2623" s="13">
        <f>tarifest3(A2623-$K$3,$A$3,Param!$B$10,Param!$C$10,Param!$D$10,Param!$E$10,Param!$B$11,Param!$C$11,Param!$D$11,Param!$E$11)</f>
        <v>96115</v>
      </c>
      <c r="S2623" s="3">
        <f t="shared" si="979"/>
        <v>36.783390738614621</v>
      </c>
      <c r="T2623" s="3">
        <f>IF(A2623&lt;$K$3,$K$2,tarifest3grenz(A2623-$K$3,$A$3,Param!$B$10,Param!$C$10,Param!$D$10,Param!$E$10,Param!$B$11,Param!$C$11,Param!$D$11,Param!$E$11))*100</f>
        <v>42</v>
      </c>
      <c r="U2623" s="3">
        <f>MAX(K2623-tarifest3($K$3,$A$3,Param!$B$10,Param!$C$10,Param!$D$10,Param!$E$10,Param!$B$11,Param!$C$11,Param!$D$11,Param!$E$11),0)</f>
        <v>99525</v>
      </c>
      <c r="V2623" s="3">
        <f t="shared" si="980"/>
        <v>38.088404133180255</v>
      </c>
      <c r="W2623" s="3">
        <f t="shared" si="981"/>
        <v>42</v>
      </c>
      <c r="X2623" s="3">
        <f>soli3grenz(K2623,$A$3,Param!$J$9,Param!$J$10,Param!$J$11)*100</f>
        <v>5.5</v>
      </c>
      <c r="Y2623" s="13">
        <f t="shared" si="968"/>
        <v>99525</v>
      </c>
      <c r="Z2623" s="3">
        <f t="shared" si="982"/>
        <v>38.088404133180255</v>
      </c>
      <c r="AA2623" s="13">
        <f t="shared" si="969"/>
        <v>42</v>
      </c>
      <c r="AB2623" s="13">
        <f t="shared" si="970"/>
        <v>-6406.4900000000052</v>
      </c>
      <c r="AC2623" s="13">
        <f t="shared" si="971"/>
        <v>-2.4517757367011086</v>
      </c>
      <c r="AD2623" s="13">
        <f t="shared" si="972"/>
        <v>-2.3099999999999952</v>
      </c>
      <c r="AE2623" s="3">
        <f t="shared" si="973"/>
        <v>0</v>
      </c>
      <c r="AF2623" s="13">
        <f t="shared" si="985"/>
        <v>6406.4900000000052</v>
      </c>
      <c r="AG2623" s="13">
        <f t="shared" si="983"/>
        <v>2.4517757367011086</v>
      </c>
      <c r="AH2623" s="13">
        <f t="shared" si="986"/>
        <v>2.4517757367011086</v>
      </c>
    </row>
    <row r="2624" spans="1:34" x14ac:dyDescent="0.2">
      <c r="A2624" s="8">
        <f t="shared" si="984"/>
        <v>261400</v>
      </c>
      <c r="B2624" s="9">
        <f t="shared" si="987"/>
        <v>261.39999999999998</v>
      </c>
      <c r="C2624" s="13">
        <f>tarifest3(A2624,$A$3,Param!$B$5,Param!$C$5,Param!$D$5,Param!$E$5,Param!$B$6,Param!$C$6,Param!$D$6,Param!$E$6)</f>
        <v>100451</v>
      </c>
      <c r="D2624" s="3">
        <f t="shared" si="974"/>
        <v>38.428079571537872</v>
      </c>
      <c r="E2624" s="3">
        <f>tarifest3grenz(A2624,$A$3,Param!$B$5,Param!$C$5,Param!$D$5,Param!$E$5,Param!$B$6,Param!$C$6,Param!$D$6,Param!$E$6)*100</f>
        <v>42</v>
      </c>
      <c r="F2624" s="13">
        <f>soli3(C2624,$A$3,Param!$J$4,Param!$J$5,Param!$J$6)</f>
        <v>5524.8</v>
      </c>
      <c r="G2624" s="3">
        <f>soli3grenz(C2624,$A$3,Param!$J$4,Param!$J$5,Param!$J$6)*100</f>
        <v>5.5</v>
      </c>
      <c r="H2624" s="13">
        <f t="shared" si="965"/>
        <v>105975.8</v>
      </c>
      <c r="I2624" s="3">
        <f t="shared" si="988"/>
        <v>40.541622035195104</v>
      </c>
      <c r="J2624" s="13">
        <f t="shared" si="966"/>
        <v>44.309999999999995</v>
      </c>
      <c r="K2624" s="13">
        <f>tarifest3(A2624,$A$3,Param!$B$10,Param!$C$10,Param!$D$10,Param!$E$10,Param!$B$11,Param!$C$11,Param!$D$11,Param!$E$11)</f>
        <v>104797</v>
      </c>
      <c r="L2624" s="3">
        <f t="shared" si="975"/>
        <v>40.090665646518744</v>
      </c>
      <c r="M2624" s="3">
        <f>tarifest3grenz(A2624,$A$3,Param!$B$10,Param!$C$10,Param!$D$10,Param!$E$10,Param!$B$11,Param!$C$11,Param!$D$11,Param!$E$11)*100</f>
        <v>42</v>
      </c>
      <c r="N2624" s="3">
        <f t="shared" si="976"/>
        <v>90397</v>
      </c>
      <c r="O2624" s="3">
        <f t="shared" si="977"/>
        <v>34.581866870696246</v>
      </c>
      <c r="P2624" s="13">
        <f t="shared" si="967"/>
        <v>182980</v>
      </c>
      <c r="Q2624" s="13">
        <f t="shared" si="978"/>
        <v>0</v>
      </c>
      <c r="R2624" s="13">
        <f>tarifest3(A2624-$K$3,$A$3,Param!$B$10,Param!$C$10,Param!$D$10,Param!$E$10,Param!$B$11,Param!$C$11,Param!$D$11,Param!$E$11)</f>
        <v>96157</v>
      </c>
      <c r="S2624" s="3">
        <f t="shared" si="979"/>
        <v>36.785386381025248</v>
      </c>
      <c r="T2624" s="3">
        <f>IF(A2624&lt;$K$3,$K$2,tarifest3grenz(A2624-$K$3,$A$3,Param!$B$10,Param!$C$10,Param!$D$10,Param!$E$10,Param!$B$11,Param!$C$11,Param!$D$11,Param!$E$11))*100</f>
        <v>42</v>
      </c>
      <c r="U2624" s="3">
        <f>MAX(K2624-tarifest3($K$3,$A$3,Param!$B$10,Param!$C$10,Param!$D$10,Param!$E$10,Param!$B$11,Param!$C$11,Param!$D$11,Param!$E$11),0)</f>
        <v>99567</v>
      </c>
      <c r="V2624" s="3">
        <f t="shared" si="980"/>
        <v>38.089900535577655</v>
      </c>
      <c r="W2624" s="3">
        <f t="shared" si="981"/>
        <v>42</v>
      </c>
      <c r="X2624" s="3">
        <f>soli3grenz(K2624,$A$3,Param!$J$9,Param!$J$10,Param!$J$11)*100</f>
        <v>5.5</v>
      </c>
      <c r="Y2624" s="13">
        <f t="shared" si="968"/>
        <v>99567</v>
      </c>
      <c r="Z2624" s="3">
        <f t="shared" si="982"/>
        <v>38.089900535577655</v>
      </c>
      <c r="AA2624" s="13">
        <f t="shared" si="969"/>
        <v>42</v>
      </c>
      <c r="AB2624" s="13">
        <f t="shared" si="970"/>
        <v>-6408.8000000000029</v>
      </c>
      <c r="AC2624" s="13">
        <f t="shared" si="971"/>
        <v>-2.4517214996174488</v>
      </c>
      <c r="AD2624" s="13">
        <f t="shared" si="972"/>
        <v>-2.3099999999999952</v>
      </c>
      <c r="AE2624" s="3">
        <f t="shared" si="973"/>
        <v>0</v>
      </c>
      <c r="AF2624" s="13">
        <f t="shared" si="985"/>
        <v>6408.8000000000029</v>
      </c>
      <c r="AG2624" s="13">
        <f t="shared" si="983"/>
        <v>2.4517214996174488</v>
      </c>
      <c r="AH2624" s="13">
        <f t="shared" si="986"/>
        <v>2.4517214996174488</v>
      </c>
    </row>
    <row r="2625" spans="1:34" x14ac:dyDescent="0.2">
      <c r="A2625" s="8">
        <f t="shared" si="984"/>
        <v>261500</v>
      </c>
      <c r="B2625" s="9">
        <f t="shared" si="987"/>
        <v>261.5</v>
      </c>
      <c r="C2625" s="13">
        <f>tarifest3(A2625,$A$3,Param!$B$5,Param!$C$5,Param!$D$5,Param!$E$5,Param!$B$6,Param!$C$6,Param!$D$6,Param!$E$6)</f>
        <v>100493</v>
      </c>
      <c r="D2625" s="3">
        <f t="shared" si="974"/>
        <v>38.429445506692161</v>
      </c>
      <c r="E2625" s="3">
        <f>tarifest3grenz(A2625,$A$3,Param!$B$5,Param!$C$5,Param!$D$5,Param!$E$5,Param!$B$6,Param!$C$6,Param!$D$6,Param!$E$6)*100</f>
        <v>42</v>
      </c>
      <c r="F2625" s="13">
        <f>soli3(C2625,$A$3,Param!$J$4,Param!$J$5,Param!$J$6)</f>
        <v>5527.11</v>
      </c>
      <c r="G2625" s="3">
        <f>soli3grenz(C2625,$A$3,Param!$J$4,Param!$J$5,Param!$J$6)*100</f>
        <v>5.5</v>
      </c>
      <c r="H2625" s="13">
        <f t="shared" si="965"/>
        <v>106020.11</v>
      </c>
      <c r="I2625" s="3">
        <f t="shared" si="988"/>
        <v>40.543063097514342</v>
      </c>
      <c r="J2625" s="13">
        <f t="shared" si="966"/>
        <v>44.309999999999995</v>
      </c>
      <c r="K2625" s="13">
        <f>tarifest3(A2625,$A$3,Param!$B$10,Param!$C$10,Param!$D$10,Param!$E$10,Param!$B$11,Param!$C$11,Param!$D$11,Param!$E$11)</f>
        <v>104839</v>
      </c>
      <c r="L2625" s="3">
        <f t="shared" si="975"/>
        <v>40.091395793499046</v>
      </c>
      <c r="M2625" s="3">
        <f>tarifest3grenz(A2625,$A$3,Param!$B$10,Param!$C$10,Param!$D$10,Param!$E$10,Param!$B$11,Param!$C$11,Param!$D$11,Param!$E$11)*100</f>
        <v>42</v>
      </c>
      <c r="N2625" s="3">
        <f t="shared" si="976"/>
        <v>90439</v>
      </c>
      <c r="O2625" s="3">
        <f t="shared" si="977"/>
        <v>34.584703632887184</v>
      </c>
      <c r="P2625" s="13">
        <f t="shared" si="967"/>
        <v>183050</v>
      </c>
      <c r="Q2625" s="13">
        <f t="shared" si="978"/>
        <v>0</v>
      </c>
      <c r="R2625" s="13">
        <f>tarifest3(A2625-$K$3,$A$3,Param!$B$10,Param!$C$10,Param!$D$10,Param!$E$10,Param!$B$11,Param!$C$11,Param!$D$11,Param!$E$11)</f>
        <v>96199</v>
      </c>
      <c r="S2625" s="3">
        <f t="shared" si="979"/>
        <v>36.787380497131934</v>
      </c>
      <c r="T2625" s="3">
        <f>IF(A2625&lt;$K$3,$K$2,tarifest3grenz(A2625-$K$3,$A$3,Param!$B$10,Param!$C$10,Param!$D$10,Param!$E$10,Param!$B$11,Param!$C$11,Param!$D$11,Param!$E$11))*100</f>
        <v>42</v>
      </c>
      <c r="U2625" s="3">
        <f>MAX(K2625-tarifest3($K$3,$A$3,Param!$B$10,Param!$C$10,Param!$D$10,Param!$E$10,Param!$B$11,Param!$C$11,Param!$D$11,Param!$E$11),0)</f>
        <v>99609</v>
      </c>
      <c r="V2625" s="3">
        <f t="shared" si="980"/>
        <v>38.091395793499046</v>
      </c>
      <c r="W2625" s="3">
        <f t="shared" si="981"/>
        <v>42</v>
      </c>
      <c r="X2625" s="3">
        <f>soli3grenz(K2625,$A$3,Param!$J$9,Param!$J$10,Param!$J$11)*100</f>
        <v>5.5</v>
      </c>
      <c r="Y2625" s="13">
        <f t="shared" si="968"/>
        <v>99609</v>
      </c>
      <c r="Z2625" s="3">
        <f t="shared" si="982"/>
        <v>38.091395793499046</v>
      </c>
      <c r="AA2625" s="13">
        <f t="shared" si="969"/>
        <v>42</v>
      </c>
      <c r="AB2625" s="13">
        <f t="shared" si="970"/>
        <v>-6411.1100000000006</v>
      </c>
      <c r="AC2625" s="13">
        <f t="shared" si="971"/>
        <v>-2.4516673040152952</v>
      </c>
      <c r="AD2625" s="13">
        <f t="shared" si="972"/>
        <v>-2.3099999999999952</v>
      </c>
      <c r="AE2625" s="3">
        <f t="shared" si="973"/>
        <v>0</v>
      </c>
      <c r="AF2625" s="13">
        <f t="shared" si="985"/>
        <v>6411.1100000000006</v>
      </c>
      <c r="AG2625" s="13">
        <f t="shared" si="983"/>
        <v>2.4516673040152952</v>
      </c>
      <c r="AH2625" s="13">
        <f t="shared" si="986"/>
        <v>2.4516673040152952</v>
      </c>
    </row>
    <row r="2626" spans="1:34" x14ac:dyDescent="0.2">
      <c r="A2626" s="8">
        <f t="shared" si="984"/>
        <v>261600</v>
      </c>
      <c r="B2626" s="9">
        <f t="shared" si="987"/>
        <v>261.60000000000002</v>
      </c>
      <c r="C2626" s="13">
        <f>tarifest3(A2626,$A$3,Param!$B$5,Param!$C$5,Param!$D$5,Param!$E$5,Param!$B$6,Param!$C$6,Param!$D$6,Param!$E$6)</f>
        <v>100535</v>
      </c>
      <c r="D2626" s="3">
        <f t="shared" si="974"/>
        <v>38.430810397553515</v>
      </c>
      <c r="E2626" s="3">
        <f>tarifest3grenz(A2626,$A$3,Param!$B$5,Param!$C$5,Param!$D$5,Param!$E$5,Param!$B$6,Param!$C$6,Param!$D$6,Param!$E$6)*100</f>
        <v>42</v>
      </c>
      <c r="F2626" s="13">
        <f>soli3(C2626,$A$3,Param!$J$4,Param!$J$5,Param!$J$6)</f>
        <v>5529.42</v>
      </c>
      <c r="G2626" s="3">
        <f>soli3grenz(C2626,$A$3,Param!$J$4,Param!$J$5,Param!$J$6)*100</f>
        <v>5.5</v>
      </c>
      <c r="H2626" s="13">
        <f t="shared" si="965"/>
        <v>106064.42</v>
      </c>
      <c r="I2626" s="3">
        <f t="shared" si="988"/>
        <v>40.544503058103977</v>
      </c>
      <c r="J2626" s="13">
        <f t="shared" si="966"/>
        <v>44.309999999999995</v>
      </c>
      <c r="K2626" s="13">
        <f>tarifest3(A2626,$A$3,Param!$B$10,Param!$C$10,Param!$D$10,Param!$E$10,Param!$B$11,Param!$C$11,Param!$D$11,Param!$E$11)</f>
        <v>104881</v>
      </c>
      <c r="L2626" s="3">
        <f t="shared" si="975"/>
        <v>40.092125382262999</v>
      </c>
      <c r="M2626" s="3">
        <f>tarifest3grenz(A2626,$A$3,Param!$B$10,Param!$C$10,Param!$D$10,Param!$E$10,Param!$B$11,Param!$C$11,Param!$D$11,Param!$E$11)*100</f>
        <v>42</v>
      </c>
      <c r="N2626" s="3">
        <f t="shared" si="976"/>
        <v>90481</v>
      </c>
      <c r="O2626" s="3">
        <f t="shared" si="977"/>
        <v>34.587538226299699</v>
      </c>
      <c r="P2626" s="13">
        <f t="shared" si="967"/>
        <v>183120</v>
      </c>
      <c r="Q2626" s="13">
        <f t="shared" si="978"/>
        <v>0</v>
      </c>
      <c r="R2626" s="13">
        <f>tarifest3(A2626-$K$3,$A$3,Param!$B$10,Param!$C$10,Param!$D$10,Param!$E$10,Param!$B$11,Param!$C$11,Param!$D$11,Param!$E$11)</f>
        <v>96241</v>
      </c>
      <c r="S2626" s="3">
        <f t="shared" si="979"/>
        <v>36.789373088685018</v>
      </c>
      <c r="T2626" s="3">
        <f>IF(A2626&lt;$K$3,$K$2,tarifest3grenz(A2626-$K$3,$A$3,Param!$B$10,Param!$C$10,Param!$D$10,Param!$E$10,Param!$B$11,Param!$C$11,Param!$D$11,Param!$E$11))*100</f>
        <v>42</v>
      </c>
      <c r="U2626" s="3">
        <f>MAX(K2626-tarifest3($K$3,$A$3,Param!$B$10,Param!$C$10,Param!$D$10,Param!$E$10,Param!$B$11,Param!$C$11,Param!$D$11,Param!$E$11),0)</f>
        <v>99651</v>
      </c>
      <c r="V2626" s="3">
        <f t="shared" si="980"/>
        <v>38.092889908256886</v>
      </c>
      <c r="W2626" s="3">
        <f t="shared" si="981"/>
        <v>42</v>
      </c>
      <c r="X2626" s="3">
        <f>soli3grenz(K2626,$A$3,Param!$J$9,Param!$J$10,Param!$J$11)*100</f>
        <v>5.5</v>
      </c>
      <c r="Y2626" s="13">
        <f t="shared" si="968"/>
        <v>99651</v>
      </c>
      <c r="Z2626" s="3">
        <f t="shared" si="982"/>
        <v>38.092889908256886</v>
      </c>
      <c r="AA2626" s="13">
        <f t="shared" si="969"/>
        <v>42</v>
      </c>
      <c r="AB2626" s="13">
        <f t="shared" si="970"/>
        <v>-6413.4199999999983</v>
      </c>
      <c r="AC2626" s="13">
        <f t="shared" si="971"/>
        <v>-2.4516131498470912</v>
      </c>
      <c r="AD2626" s="13">
        <f t="shared" si="972"/>
        <v>-2.3099999999999952</v>
      </c>
      <c r="AE2626" s="3">
        <f t="shared" si="973"/>
        <v>0</v>
      </c>
      <c r="AF2626" s="13">
        <f t="shared" si="985"/>
        <v>6413.4199999999983</v>
      </c>
      <c r="AG2626" s="13">
        <f t="shared" si="983"/>
        <v>2.4516131498470912</v>
      </c>
      <c r="AH2626" s="13">
        <f t="shared" si="986"/>
        <v>2.4516131498470912</v>
      </c>
    </row>
    <row r="2627" spans="1:34" x14ac:dyDescent="0.2">
      <c r="A2627" s="8">
        <f t="shared" si="984"/>
        <v>261700</v>
      </c>
      <c r="B2627" s="9">
        <f t="shared" si="987"/>
        <v>261.7</v>
      </c>
      <c r="C2627" s="13">
        <f>tarifest3(A2627,$A$3,Param!$B$5,Param!$C$5,Param!$D$5,Param!$E$5,Param!$B$6,Param!$C$6,Param!$D$6,Param!$E$6)</f>
        <v>100577</v>
      </c>
      <c r="D2627" s="3">
        <f t="shared" si="974"/>
        <v>38.432174245319068</v>
      </c>
      <c r="E2627" s="3">
        <f>tarifest3grenz(A2627,$A$3,Param!$B$5,Param!$C$5,Param!$D$5,Param!$E$5,Param!$B$6,Param!$C$6,Param!$D$6,Param!$E$6)*100</f>
        <v>42</v>
      </c>
      <c r="F2627" s="13">
        <f>soli3(C2627,$A$3,Param!$J$4,Param!$J$5,Param!$J$6)</f>
        <v>5531.73</v>
      </c>
      <c r="G2627" s="3">
        <f>soli3grenz(C2627,$A$3,Param!$J$4,Param!$J$5,Param!$J$6)*100</f>
        <v>5.5</v>
      </c>
      <c r="H2627" s="13">
        <f t="shared" si="965"/>
        <v>106108.73</v>
      </c>
      <c r="I2627" s="3">
        <f t="shared" si="988"/>
        <v>40.545941918226973</v>
      </c>
      <c r="J2627" s="13">
        <f t="shared" si="966"/>
        <v>44.309999999999995</v>
      </c>
      <c r="K2627" s="13">
        <f>tarifest3(A2627,$A$3,Param!$B$10,Param!$C$10,Param!$D$10,Param!$E$10,Param!$B$11,Param!$C$11,Param!$D$11,Param!$E$11)</f>
        <v>104923</v>
      </c>
      <c r="L2627" s="3">
        <f t="shared" si="975"/>
        <v>40.092854413450517</v>
      </c>
      <c r="M2627" s="3">
        <f>tarifest3grenz(A2627,$A$3,Param!$B$10,Param!$C$10,Param!$D$10,Param!$E$10,Param!$B$11,Param!$C$11,Param!$D$11,Param!$E$11)*100</f>
        <v>42</v>
      </c>
      <c r="N2627" s="3">
        <f t="shared" si="976"/>
        <v>90523</v>
      </c>
      <c r="O2627" s="3">
        <f t="shared" si="977"/>
        <v>34.590370653419946</v>
      </c>
      <c r="P2627" s="13">
        <f t="shared" si="967"/>
        <v>183190</v>
      </c>
      <c r="Q2627" s="13">
        <f t="shared" si="978"/>
        <v>0</v>
      </c>
      <c r="R2627" s="13">
        <f>tarifest3(A2627-$K$3,$A$3,Param!$B$10,Param!$C$10,Param!$D$10,Param!$E$10,Param!$B$11,Param!$C$11,Param!$D$11,Param!$E$11)</f>
        <v>96283</v>
      </c>
      <c r="S2627" s="3">
        <f t="shared" si="979"/>
        <v>36.79136415743217</v>
      </c>
      <c r="T2627" s="3">
        <f>IF(A2627&lt;$K$3,$K$2,tarifest3grenz(A2627-$K$3,$A$3,Param!$B$10,Param!$C$10,Param!$D$10,Param!$E$10,Param!$B$11,Param!$C$11,Param!$D$11,Param!$E$11))*100</f>
        <v>42</v>
      </c>
      <c r="U2627" s="3">
        <f>MAX(K2627-tarifest3($K$3,$A$3,Param!$B$10,Param!$C$10,Param!$D$10,Param!$E$10,Param!$B$11,Param!$C$11,Param!$D$11,Param!$E$11),0)</f>
        <v>99693</v>
      </c>
      <c r="V2627" s="3">
        <f t="shared" si="980"/>
        <v>38.094382881161636</v>
      </c>
      <c r="W2627" s="3">
        <f t="shared" si="981"/>
        <v>42</v>
      </c>
      <c r="X2627" s="3">
        <f>soli3grenz(K2627,$A$3,Param!$J$9,Param!$J$10,Param!$J$11)*100</f>
        <v>5.5</v>
      </c>
      <c r="Y2627" s="13">
        <f t="shared" si="968"/>
        <v>99693</v>
      </c>
      <c r="Z2627" s="3">
        <f t="shared" si="982"/>
        <v>38.094382881161636</v>
      </c>
      <c r="AA2627" s="13">
        <f t="shared" si="969"/>
        <v>42</v>
      </c>
      <c r="AB2627" s="13">
        <f t="shared" si="970"/>
        <v>-6415.7299999999959</v>
      </c>
      <c r="AC2627" s="13">
        <f t="shared" si="971"/>
        <v>-2.4515590370653371</v>
      </c>
      <c r="AD2627" s="13">
        <f t="shared" si="972"/>
        <v>-2.3099999999999952</v>
      </c>
      <c r="AE2627" s="3">
        <f t="shared" si="973"/>
        <v>0</v>
      </c>
      <c r="AF2627" s="13">
        <f t="shared" si="985"/>
        <v>6415.7299999999959</v>
      </c>
      <c r="AG2627" s="13">
        <f t="shared" si="983"/>
        <v>2.4515590370653371</v>
      </c>
      <c r="AH2627" s="13">
        <f t="shared" si="986"/>
        <v>2.4515590370653371</v>
      </c>
    </row>
    <row r="2628" spans="1:34" x14ac:dyDescent="0.2">
      <c r="A2628" s="8">
        <f t="shared" si="984"/>
        <v>261800</v>
      </c>
      <c r="B2628" s="9">
        <f t="shared" si="987"/>
        <v>261.8</v>
      </c>
      <c r="C2628" s="13">
        <f>tarifest3(A2628,$A$3,Param!$B$5,Param!$C$5,Param!$D$5,Param!$E$5,Param!$B$6,Param!$C$6,Param!$D$6,Param!$E$6)</f>
        <v>100619</v>
      </c>
      <c r="D2628" s="3">
        <f t="shared" si="974"/>
        <v>38.433537051184111</v>
      </c>
      <c r="E2628" s="3">
        <f>tarifest3grenz(A2628,$A$3,Param!$B$5,Param!$C$5,Param!$D$5,Param!$E$5,Param!$B$6,Param!$C$6,Param!$D$6,Param!$E$6)*100</f>
        <v>42</v>
      </c>
      <c r="F2628" s="13">
        <f>soli3(C2628,$A$3,Param!$J$4,Param!$J$5,Param!$J$6)</f>
        <v>5534.04</v>
      </c>
      <c r="G2628" s="3">
        <f>soli3grenz(C2628,$A$3,Param!$J$4,Param!$J$5,Param!$J$6)*100</f>
        <v>5.5</v>
      </c>
      <c r="H2628" s="13">
        <f t="shared" si="965"/>
        <v>106153.04</v>
      </c>
      <c r="I2628" s="3">
        <f t="shared" si="988"/>
        <v>40.547379679144385</v>
      </c>
      <c r="J2628" s="13">
        <f t="shared" si="966"/>
        <v>44.309999999999995</v>
      </c>
      <c r="K2628" s="13">
        <f>tarifest3(A2628,$A$3,Param!$B$10,Param!$C$10,Param!$D$10,Param!$E$10,Param!$B$11,Param!$C$11,Param!$D$11,Param!$E$11)</f>
        <v>104965</v>
      </c>
      <c r="L2628" s="3">
        <f t="shared" si="975"/>
        <v>40.093582887700535</v>
      </c>
      <c r="M2628" s="3">
        <f>tarifest3grenz(A2628,$A$3,Param!$B$10,Param!$C$10,Param!$D$10,Param!$E$10,Param!$B$11,Param!$C$11,Param!$D$11,Param!$E$11)*100</f>
        <v>42</v>
      </c>
      <c r="N2628" s="3">
        <f t="shared" si="976"/>
        <v>90565</v>
      </c>
      <c r="O2628" s="3">
        <f t="shared" si="977"/>
        <v>34.593200916730325</v>
      </c>
      <c r="P2628" s="13">
        <f t="shared" si="967"/>
        <v>183260</v>
      </c>
      <c r="Q2628" s="13">
        <f t="shared" si="978"/>
        <v>0</v>
      </c>
      <c r="R2628" s="13">
        <f>tarifest3(A2628-$K$3,$A$3,Param!$B$10,Param!$C$10,Param!$D$10,Param!$E$10,Param!$B$11,Param!$C$11,Param!$D$11,Param!$E$11)</f>
        <v>96325</v>
      </c>
      <c r="S2628" s="3">
        <f t="shared" si="979"/>
        <v>36.793353705118406</v>
      </c>
      <c r="T2628" s="3">
        <f>IF(A2628&lt;$K$3,$K$2,tarifest3grenz(A2628-$K$3,$A$3,Param!$B$10,Param!$C$10,Param!$D$10,Param!$E$10,Param!$B$11,Param!$C$11,Param!$D$11,Param!$E$11))*100</f>
        <v>42</v>
      </c>
      <c r="U2628" s="3">
        <f>MAX(K2628-tarifest3($K$3,$A$3,Param!$B$10,Param!$C$10,Param!$D$10,Param!$E$10,Param!$B$11,Param!$C$11,Param!$D$11,Param!$E$11),0)</f>
        <v>99735</v>
      </c>
      <c r="V2628" s="3">
        <f t="shared" si="980"/>
        <v>38.095874713521773</v>
      </c>
      <c r="W2628" s="3">
        <f t="shared" si="981"/>
        <v>42</v>
      </c>
      <c r="X2628" s="3">
        <f>soli3grenz(K2628,$A$3,Param!$J$9,Param!$J$10,Param!$J$11)*100</f>
        <v>5.5</v>
      </c>
      <c r="Y2628" s="13">
        <f t="shared" si="968"/>
        <v>99735</v>
      </c>
      <c r="Z2628" s="3">
        <f t="shared" si="982"/>
        <v>38.095874713521773</v>
      </c>
      <c r="AA2628" s="13">
        <f t="shared" si="969"/>
        <v>42</v>
      </c>
      <c r="AB2628" s="13">
        <f t="shared" si="970"/>
        <v>-6418.0399999999936</v>
      </c>
      <c r="AC2628" s="13">
        <f t="shared" si="971"/>
        <v>-2.4515049656226111</v>
      </c>
      <c r="AD2628" s="13">
        <f t="shared" si="972"/>
        <v>-2.3099999999999952</v>
      </c>
      <c r="AE2628" s="3">
        <f t="shared" si="973"/>
        <v>0</v>
      </c>
      <c r="AF2628" s="13">
        <f t="shared" si="985"/>
        <v>6418.0399999999936</v>
      </c>
      <c r="AG2628" s="13">
        <f t="shared" si="983"/>
        <v>2.4515049656226111</v>
      </c>
      <c r="AH2628" s="13">
        <f t="shared" si="986"/>
        <v>2.4515049656226111</v>
      </c>
    </row>
    <row r="2629" spans="1:34" x14ac:dyDescent="0.2">
      <c r="A2629" s="8">
        <f t="shared" si="984"/>
        <v>261900</v>
      </c>
      <c r="B2629" s="9">
        <f t="shared" si="987"/>
        <v>261.89999999999998</v>
      </c>
      <c r="C2629" s="13">
        <f>tarifest3(A2629,$A$3,Param!$B$5,Param!$C$5,Param!$D$5,Param!$E$5,Param!$B$6,Param!$C$6,Param!$D$6,Param!$E$6)</f>
        <v>100661</v>
      </c>
      <c r="D2629" s="3">
        <f t="shared" si="974"/>
        <v>38.43489881634212</v>
      </c>
      <c r="E2629" s="3">
        <f>tarifest3grenz(A2629,$A$3,Param!$B$5,Param!$C$5,Param!$D$5,Param!$E$5,Param!$B$6,Param!$C$6,Param!$D$6,Param!$E$6)*100</f>
        <v>42</v>
      </c>
      <c r="F2629" s="13">
        <f>soli3(C2629,$A$3,Param!$J$4,Param!$J$5,Param!$J$6)</f>
        <v>5536.35</v>
      </c>
      <c r="G2629" s="3">
        <f>soli3grenz(C2629,$A$3,Param!$J$4,Param!$J$5,Param!$J$6)*100</f>
        <v>5.5</v>
      </c>
      <c r="H2629" s="13">
        <f t="shared" si="965"/>
        <v>106197.35</v>
      </c>
      <c r="I2629" s="3">
        <f t="shared" si="988"/>
        <v>40.548816342115316</v>
      </c>
      <c r="J2629" s="13">
        <f t="shared" si="966"/>
        <v>44.309999999999995</v>
      </c>
      <c r="K2629" s="13">
        <f>tarifest3(A2629,$A$3,Param!$B$10,Param!$C$10,Param!$D$10,Param!$E$10,Param!$B$11,Param!$C$11,Param!$D$11,Param!$E$11)</f>
        <v>105007</v>
      </c>
      <c r="L2629" s="3">
        <f t="shared" si="975"/>
        <v>40.094310805651013</v>
      </c>
      <c r="M2629" s="3">
        <f>tarifest3grenz(A2629,$A$3,Param!$B$10,Param!$C$10,Param!$D$10,Param!$E$10,Param!$B$11,Param!$C$11,Param!$D$11,Param!$E$11)*100</f>
        <v>42</v>
      </c>
      <c r="N2629" s="3">
        <f t="shared" si="976"/>
        <v>90607</v>
      </c>
      <c r="O2629" s="3">
        <f t="shared" si="977"/>
        <v>34.59602901870943</v>
      </c>
      <c r="P2629" s="13">
        <f t="shared" si="967"/>
        <v>183330</v>
      </c>
      <c r="Q2629" s="13">
        <f t="shared" si="978"/>
        <v>0</v>
      </c>
      <c r="R2629" s="13">
        <f>tarifest3(A2629-$K$3,$A$3,Param!$B$10,Param!$C$10,Param!$D$10,Param!$E$10,Param!$B$11,Param!$C$11,Param!$D$11,Param!$E$11)</f>
        <v>96367</v>
      </c>
      <c r="S2629" s="3">
        <f t="shared" si="979"/>
        <v>36.795341733486062</v>
      </c>
      <c r="T2629" s="3">
        <f>IF(A2629&lt;$K$3,$K$2,tarifest3grenz(A2629-$K$3,$A$3,Param!$B$10,Param!$C$10,Param!$D$10,Param!$E$10,Param!$B$11,Param!$C$11,Param!$D$11,Param!$E$11))*100</f>
        <v>42</v>
      </c>
      <c r="U2629" s="3">
        <f>MAX(K2629-tarifest3($K$3,$A$3,Param!$B$10,Param!$C$10,Param!$D$10,Param!$E$10,Param!$B$11,Param!$C$11,Param!$D$11,Param!$E$11),0)</f>
        <v>99777</v>
      </c>
      <c r="V2629" s="3">
        <f t="shared" si="980"/>
        <v>38.09736540664376</v>
      </c>
      <c r="W2629" s="3">
        <f t="shared" si="981"/>
        <v>42</v>
      </c>
      <c r="X2629" s="3">
        <f>soli3grenz(K2629,$A$3,Param!$J$9,Param!$J$10,Param!$J$11)*100</f>
        <v>5.5</v>
      </c>
      <c r="Y2629" s="13">
        <f t="shared" si="968"/>
        <v>99777</v>
      </c>
      <c r="Z2629" s="3">
        <f t="shared" si="982"/>
        <v>38.09736540664376</v>
      </c>
      <c r="AA2629" s="13">
        <f t="shared" si="969"/>
        <v>42</v>
      </c>
      <c r="AB2629" s="13">
        <f t="shared" si="970"/>
        <v>-6420.3500000000058</v>
      </c>
      <c r="AC2629" s="13">
        <f t="shared" si="971"/>
        <v>-2.4514509354715557</v>
      </c>
      <c r="AD2629" s="13">
        <f t="shared" si="972"/>
        <v>-2.3099999999999952</v>
      </c>
      <c r="AE2629" s="3">
        <f t="shared" si="973"/>
        <v>0</v>
      </c>
      <c r="AF2629" s="13">
        <f t="shared" si="985"/>
        <v>6420.3500000000058</v>
      </c>
      <c r="AG2629" s="13">
        <f t="shared" si="983"/>
        <v>2.4514509354715557</v>
      </c>
      <c r="AH2629" s="13">
        <f t="shared" si="986"/>
        <v>2.4514509354715557</v>
      </c>
    </row>
    <row r="2630" spans="1:34" x14ac:dyDescent="0.2">
      <c r="A2630" s="8">
        <f t="shared" si="984"/>
        <v>262000</v>
      </c>
      <c r="B2630" s="9">
        <f t="shared" si="987"/>
        <v>262</v>
      </c>
      <c r="C2630" s="13">
        <f>tarifest3(A2630,$A$3,Param!$B$5,Param!$C$5,Param!$D$5,Param!$E$5,Param!$B$6,Param!$C$6,Param!$D$6,Param!$E$6)</f>
        <v>100703</v>
      </c>
      <c r="D2630" s="3">
        <f t="shared" si="974"/>
        <v>38.436259541984732</v>
      </c>
      <c r="E2630" s="3">
        <f>tarifest3grenz(A2630,$A$3,Param!$B$5,Param!$C$5,Param!$D$5,Param!$E$5,Param!$B$6,Param!$C$6,Param!$D$6,Param!$E$6)*100</f>
        <v>42</v>
      </c>
      <c r="F2630" s="13">
        <f>soli3(C2630,$A$3,Param!$J$4,Param!$J$5,Param!$J$6)</f>
        <v>5538.66</v>
      </c>
      <c r="G2630" s="3">
        <f>soli3grenz(C2630,$A$3,Param!$J$4,Param!$J$5,Param!$J$6)*100</f>
        <v>5.5</v>
      </c>
      <c r="H2630" s="13">
        <f t="shared" si="965"/>
        <v>106241.66</v>
      </c>
      <c r="I2630" s="3">
        <f t="shared" si="988"/>
        <v>40.550251908396952</v>
      </c>
      <c r="J2630" s="13">
        <f t="shared" si="966"/>
        <v>44.309999999999995</v>
      </c>
      <c r="K2630" s="13">
        <f>tarifest3(A2630,$A$3,Param!$B$10,Param!$C$10,Param!$D$10,Param!$E$10,Param!$B$11,Param!$C$11,Param!$D$11,Param!$E$11)</f>
        <v>105049</v>
      </c>
      <c r="L2630" s="3">
        <f t="shared" si="975"/>
        <v>40.095038167938931</v>
      </c>
      <c r="M2630" s="3">
        <f>tarifest3grenz(A2630,$A$3,Param!$B$10,Param!$C$10,Param!$D$10,Param!$E$10,Param!$B$11,Param!$C$11,Param!$D$11,Param!$E$11)*100</f>
        <v>42</v>
      </c>
      <c r="N2630" s="3">
        <f t="shared" si="976"/>
        <v>90649</v>
      </c>
      <c r="O2630" s="3">
        <f t="shared" si="977"/>
        <v>34.59885496183206</v>
      </c>
      <c r="P2630" s="13">
        <f t="shared" si="967"/>
        <v>183400</v>
      </c>
      <c r="Q2630" s="13">
        <f t="shared" si="978"/>
        <v>0</v>
      </c>
      <c r="R2630" s="13">
        <f>tarifest3(A2630-$K$3,$A$3,Param!$B$10,Param!$C$10,Param!$D$10,Param!$E$10,Param!$B$11,Param!$C$11,Param!$D$11,Param!$E$11)</f>
        <v>96409</v>
      </c>
      <c r="S2630" s="3">
        <f t="shared" si="979"/>
        <v>36.797328244274809</v>
      </c>
      <c r="T2630" s="3">
        <f>IF(A2630&lt;$K$3,$K$2,tarifest3grenz(A2630-$K$3,$A$3,Param!$B$10,Param!$C$10,Param!$D$10,Param!$E$10,Param!$B$11,Param!$C$11,Param!$D$11,Param!$E$11))*100</f>
        <v>42</v>
      </c>
      <c r="U2630" s="3">
        <f>MAX(K2630-tarifest3($K$3,$A$3,Param!$B$10,Param!$C$10,Param!$D$10,Param!$E$10,Param!$B$11,Param!$C$11,Param!$D$11,Param!$E$11),0)</f>
        <v>99819</v>
      </c>
      <c r="V2630" s="3">
        <f t="shared" si="980"/>
        <v>38.09885496183206</v>
      </c>
      <c r="W2630" s="3">
        <f t="shared" si="981"/>
        <v>42</v>
      </c>
      <c r="X2630" s="3">
        <f>soli3grenz(K2630,$A$3,Param!$J$9,Param!$J$10,Param!$J$11)*100</f>
        <v>5.5</v>
      </c>
      <c r="Y2630" s="13">
        <f t="shared" si="968"/>
        <v>99819</v>
      </c>
      <c r="Z2630" s="3">
        <f t="shared" si="982"/>
        <v>38.09885496183206</v>
      </c>
      <c r="AA2630" s="13">
        <f t="shared" si="969"/>
        <v>42</v>
      </c>
      <c r="AB2630" s="13">
        <f t="shared" si="970"/>
        <v>-6422.6600000000035</v>
      </c>
      <c r="AC2630" s="13">
        <f t="shared" si="971"/>
        <v>-2.4513969465648913</v>
      </c>
      <c r="AD2630" s="13">
        <f t="shared" si="972"/>
        <v>-2.3099999999999952</v>
      </c>
      <c r="AE2630" s="3">
        <f t="shared" si="973"/>
        <v>0</v>
      </c>
      <c r="AF2630" s="13">
        <f t="shared" si="985"/>
        <v>6422.6600000000035</v>
      </c>
      <c r="AG2630" s="13">
        <f t="shared" si="983"/>
        <v>2.4513969465648913</v>
      </c>
      <c r="AH2630" s="13">
        <f t="shared" si="986"/>
        <v>2.4513969465648913</v>
      </c>
    </row>
    <row r="2631" spans="1:34" x14ac:dyDescent="0.2">
      <c r="A2631" s="8">
        <f t="shared" si="984"/>
        <v>262100</v>
      </c>
      <c r="B2631" s="9">
        <f t="shared" si="987"/>
        <v>262.10000000000002</v>
      </c>
      <c r="C2631" s="13">
        <f>tarifest3(A2631,$A$3,Param!$B$5,Param!$C$5,Param!$D$5,Param!$E$5,Param!$B$6,Param!$C$6,Param!$D$6,Param!$E$6)</f>
        <v>100745</v>
      </c>
      <c r="D2631" s="3">
        <f t="shared" si="974"/>
        <v>38.437619229301795</v>
      </c>
      <c r="E2631" s="3">
        <f>tarifest3grenz(A2631,$A$3,Param!$B$5,Param!$C$5,Param!$D$5,Param!$E$5,Param!$B$6,Param!$C$6,Param!$D$6,Param!$E$6)*100</f>
        <v>42</v>
      </c>
      <c r="F2631" s="13">
        <f>soli3(C2631,$A$3,Param!$J$4,Param!$J$5,Param!$J$6)</f>
        <v>5540.97</v>
      </c>
      <c r="G2631" s="3">
        <f>soli3grenz(C2631,$A$3,Param!$J$4,Param!$J$5,Param!$J$6)*100</f>
        <v>5.5</v>
      </c>
      <c r="H2631" s="13">
        <f t="shared" si="965"/>
        <v>106285.97</v>
      </c>
      <c r="I2631" s="3">
        <f t="shared" si="988"/>
        <v>40.551686379244565</v>
      </c>
      <c r="J2631" s="13">
        <f t="shared" si="966"/>
        <v>44.309999999999995</v>
      </c>
      <c r="K2631" s="13">
        <f>tarifest3(A2631,$A$3,Param!$B$10,Param!$C$10,Param!$D$10,Param!$E$10,Param!$B$11,Param!$C$11,Param!$D$11,Param!$E$11)</f>
        <v>105091</v>
      </c>
      <c r="L2631" s="3">
        <f t="shared" si="975"/>
        <v>40.095764975200304</v>
      </c>
      <c r="M2631" s="3">
        <f>tarifest3grenz(A2631,$A$3,Param!$B$10,Param!$C$10,Param!$D$10,Param!$E$10,Param!$B$11,Param!$C$11,Param!$D$11,Param!$E$11)*100</f>
        <v>42</v>
      </c>
      <c r="N2631" s="3">
        <f t="shared" si="976"/>
        <v>90691</v>
      </c>
      <c r="O2631" s="3">
        <f t="shared" si="977"/>
        <v>34.601678748569249</v>
      </c>
      <c r="P2631" s="13">
        <f t="shared" si="967"/>
        <v>183470</v>
      </c>
      <c r="Q2631" s="13">
        <f t="shared" si="978"/>
        <v>0</v>
      </c>
      <c r="R2631" s="13">
        <f>tarifest3(A2631-$K$3,$A$3,Param!$B$10,Param!$C$10,Param!$D$10,Param!$E$10,Param!$B$11,Param!$C$11,Param!$D$11,Param!$E$11)</f>
        <v>96451</v>
      </c>
      <c r="S2631" s="3">
        <f t="shared" si="979"/>
        <v>36.799313239221668</v>
      </c>
      <c r="T2631" s="3">
        <f>IF(A2631&lt;$K$3,$K$2,tarifest3grenz(A2631-$K$3,$A$3,Param!$B$10,Param!$C$10,Param!$D$10,Param!$E$10,Param!$B$11,Param!$C$11,Param!$D$11,Param!$E$11))*100</f>
        <v>42</v>
      </c>
      <c r="U2631" s="3">
        <f>MAX(K2631-tarifest3($K$3,$A$3,Param!$B$10,Param!$C$10,Param!$D$10,Param!$E$10,Param!$B$11,Param!$C$11,Param!$D$11,Param!$E$11),0)</f>
        <v>99861</v>
      </c>
      <c r="V2631" s="3">
        <f t="shared" si="980"/>
        <v>38.100343380389162</v>
      </c>
      <c r="W2631" s="3">
        <f t="shared" si="981"/>
        <v>42</v>
      </c>
      <c r="X2631" s="3">
        <f>soli3grenz(K2631,$A$3,Param!$J$9,Param!$J$10,Param!$J$11)*100</f>
        <v>5.5</v>
      </c>
      <c r="Y2631" s="13">
        <f t="shared" si="968"/>
        <v>99861</v>
      </c>
      <c r="Z2631" s="3">
        <f t="shared" si="982"/>
        <v>38.100343380389162</v>
      </c>
      <c r="AA2631" s="13">
        <f t="shared" si="969"/>
        <v>42</v>
      </c>
      <c r="AB2631" s="13">
        <f t="shared" si="970"/>
        <v>-6424.9700000000012</v>
      </c>
      <c r="AC2631" s="13">
        <f t="shared" si="971"/>
        <v>-2.4513429988554023</v>
      </c>
      <c r="AD2631" s="13">
        <f t="shared" si="972"/>
        <v>-2.3099999999999952</v>
      </c>
      <c r="AE2631" s="3">
        <f t="shared" si="973"/>
        <v>0</v>
      </c>
      <c r="AF2631" s="13">
        <f t="shared" si="985"/>
        <v>6424.9700000000012</v>
      </c>
      <c r="AG2631" s="13">
        <f t="shared" si="983"/>
        <v>2.4513429988554023</v>
      </c>
      <c r="AH2631" s="13">
        <f t="shared" si="986"/>
        <v>2.4513429988554023</v>
      </c>
    </row>
    <row r="2632" spans="1:34" x14ac:dyDescent="0.2">
      <c r="A2632" s="8">
        <f t="shared" si="984"/>
        <v>262200</v>
      </c>
      <c r="B2632" s="9">
        <f t="shared" si="987"/>
        <v>262.2</v>
      </c>
      <c r="C2632" s="13">
        <f>tarifest3(A2632,$A$3,Param!$B$5,Param!$C$5,Param!$D$5,Param!$E$5,Param!$B$6,Param!$C$6,Param!$D$6,Param!$E$6)</f>
        <v>100787</v>
      </c>
      <c r="D2632" s="3">
        <f t="shared" si="974"/>
        <v>38.438977879481314</v>
      </c>
      <c r="E2632" s="3">
        <f>tarifest3grenz(A2632,$A$3,Param!$B$5,Param!$C$5,Param!$D$5,Param!$E$5,Param!$B$6,Param!$C$6,Param!$D$6,Param!$E$6)*100</f>
        <v>42</v>
      </c>
      <c r="F2632" s="13">
        <f>soli3(C2632,$A$3,Param!$J$4,Param!$J$5,Param!$J$6)</f>
        <v>5543.28</v>
      </c>
      <c r="G2632" s="3">
        <f>soli3grenz(C2632,$A$3,Param!$J$4,Param!$J$5,Param!$J$6)*100</f>
        <v>5.5</v>
      </c>
      <c r="H2632" s="13">
        <f t="shared" si="965"/>
        <v>106330.28</v>
      </c>
      <c r="I2632" s="3">
        <f t="shared" si="988"/>
        <v>40.553119755911517</v>
      </c>
      <c r="J2632" s="13">
        <f t="shared" si="966"/>
        <v>44.309999999999995</v>
      </c>
      <c r="K2632" s="13">
        <f>tarifest3(A2632,$A$3,Param!$B$10,Param!$C$10,Param!$D$10,Param!$E$10,Param!$B$11,Param!$C$11,Param!$D$11,Param!$E$11)</f>
        <v>105133</v>
      </c>
      <c r="L2632" s="3">
        <f t="shared" si="975"/>
        <v>40.096491228070178</v>
      </c>
      <c r="M2632" s="3">
        <f>tarifest3grenz(A2632,$A$3,Param!$B$10,Param!$C$10,Param!$D$10,Param!$E$10,Param!$B$11,Param!$C$11,Param!$D$11,Param!$E$11)*100</f>
        <v>42</v>
      </c>
      <c r="N2632" s="3">
        <f t="shared" si="976"/>
        <v>90733</v>
      </c>
      <c r="O2632" s="3">
        <f t="shared" si="977"/>
        <v>34.604500381388256</v>
      </c>
      <c r="P2632" s="13">
        <f t="shared" si="967"/>
        <v>183540</v>
      </c>
      <c r="Q2632" s="13">
        <f t="shared" si="978"/>
        <v>0</v>
      </c>
      <c r="R2632" s="13">
        <f>tarifest3(A2632-$K$3,$A$3,Param!$B$10,Param!$C$10,Param!$D$10,Param!$E$10,Param!$B$11,Param!$C$11,Param!$D$11,Param!$E$11)</f>
        <v>96493</v>
      </c>
      <c r="S2632" s="3">
        <f t="shared" si="979"/>
        <v>36.801296720061025</v>
      </c>
      <c r="T2632" s="3">
        <f>IF(A2632&lt;$K$3,$K$2,tarifest3grenz(A2632-$K$3,$A$3,Param!$B$10,Param!$C$10,Param!$D$10,Param!$E$10,Param!$B$11,Param!$C$11,Param!$D$11,Param!$E$11))*100</f>
        <v>42</v>
      </c>
      <c r="U2632" s="3">
        <f>MAX(K2632-tarifest3($K$3,$A$3,Param!$B$10,Param!$C$10,Param!$D$10,Param!$E$10,Param!$B$11,Param!$C$11,Param!$D$11,Param!$E$11),0)</f>
        <v>99903</v>
      </c>
      <c r="V2632" s="3">
        <f t="shared" si="980"/>
        <v>38.101830663615559</v>
      </c>
      <c r="W2632" s="3">
        <f t="shared" si="981"/>
        <v>42</v>
      </c>
      <c r="X2632" s="3">
        <f>soli3grenz(K2632,$A$3,Param!$J$9,Param!$J$10,Param!$J$11)*100</f>
        <v>5.5</v>
      </c>
      <c r="Y2632" s="13">
        <f t="shared" si="968"/>
        <v>99903</v>
      </c>
      <c r="Z2632" s="3">
        <f t="shared" si="982"/>
        <v>38.101830663615559</v>
      </c>
      <c r="AA2632" s="13">
        <f t="shared" si="969"/>
        <v>42</v>
      </c>
      <c r="AB2632" s="13">
        <f t="shared" si="970"/>
        <v>-6427.2799999999988</v>
      </c>
      <c r="AC2632" s="13">
        <f t="shared" si="971"/>
        <v>-2.4512890922959585</v>
      </c>
      <c r="AD2632" s="13">
        <f t="shared" si="972"/>
        <v>-2.3099999999999952</v>
      </c>
      <c r="AE2632" s="3">
        <f t="shared" si="973"/>
        <v>0</v>
      </c>
      <c r="AF2632" s="13">
        <f t="shared" si="985"/>
        <v>6427.2799999999988</v>
      </c>
      <c r="AG2632" s="13">
        <f t="shared" si="983"/>
        <v>2.4512890922959585</v>
      </c>
      <c r="AH2632" s="13">
        <f t="shared" si="986"/>
        <v>2.4512890922959585</v>
      </c>
    </row>
    <row r="2633" spans="1:34" x14ac:dyDescent="0.2">
      <c r="A2633" s="8">
        <f t="shared" si="984"/>
        <v>262300</v>
      </c>
      <c r="B2633" s="9">
        <f t="shared" si="987"/>
        <v>262.3</v>
      </c>
      <c r="C2633" s="13">
        <f>tarifest3(A2633,$A$3,Param!$B$5,Param!$C$5,Param!$D$5,Param!$E$5,Param!$B$6,Param!$C$6,Param!$D$6,Param!$E$6)</f>
        <v>100829</v>
      </c>
      <c r="D2633" s="3">
        <f t="shared" si="974"/>
        <v>38.44033549370949</v>
      </c>
      <c r="E2633" s="3">
        <f>tarifest3grenz(A2633,$A$3,Param!$B$5,Param!$C$5,Param!$D$5,Param!$E$5,Param!$B$6,Param!$C$6,Param!$D$6,Param!$E$6)*100</f>
        <v>42</v>
      </c>
      <c r="F2633" s="13">
        <f>soli3(C2633,$A$3,Param!$J$4,Param!$J$5,Param!$J$6)</f>
        <v>5545.59</v>
      </c>
      <c r="G2633" s="3">
        <f>soli3grenz(C2633,$A$3,Param!$J$4,Param!$J$5,Param!$J$6)*100</f>
        <v>5.5</v>
      </c>
      <c r="H2633" s="13">
        <f t="shared" si="965"/>
        <v>106374.59</v>
      </c>
      <c r="I2633" s="3">
        <f t="shared" si="988"/>
        <v>40.554552039649252</v>
      </c>
      <c r="J2633" s="13">
        <f t="shared" si="966"/>
        <v>44.309999999999995</v>
      </c>
      <c r="K2633" s="13">
        <f>tarifest3(A2633,$A$3,Param!$B$10,Param!$C$10,Param!$D$10,Param!$E$10,Param!$B$11,Param!$C$11,Param!$D$11,Param!$E$11)</f>
        <v>105175</v>
      </c>
      <c r="L2633" s="3">
        <f t="shared" si="975"/>
        <v>40.097216927182615</v>
      </c>
      <c r="M2633" s="3">
        <f>tarifest3grenz(A2633,$A$3,Param!$B$10,Param!$C$10,Param!$D$10,Param!$E$10,Param!$B$11,Param!$C$11,Param!$D$11,Param!$E$11)*100</f>
        <v>42</v>
      </c>
      <c r="N2633" s="3">
        <f t="shared" si="976"/>
        <v>90775</v>
      </c>
      <c r="O2633" s="3">
        <f t="shared" si="977"/>
        <v>34.607319862752576</v>
      </c>
      <c r="P2633" s="13">
        <f t="shared" si="967"/>
        <v>183610</v>
      </c>
      <c r="Q2633" s="13">
        <f t="shared" si="978"/>
        <v>0</v>
      </c>
      <c r="R2633" s="13">
        <f>tarifest3(A2633-$K$3,$A$3,Param!$B$10,Param!$C$10,Param!$D$10,Param!$E$10,Param!$B$11,Param!$C$11,Param!$D$11,Param!$E$11)</f>
        <v>96535</v>
      </c>
      <c r="S2633" s="3">
        <f t="shared" si="979"/>
        <v>36.803278688524586</v>
      </c>
      <c r="T2633" s="3">
        <f>IF(A2633&lt;$K$3,$K$2,tarifest3grenz(A2633-$K$3,$A$3,Param!$B$10,Param!$C$10,Param!$D$10,Param!$E$10,Param!$B$11,Param!$C$11,Param!$D$11,Param!$E$11))*100</f>
        <v>42</v>
      </c>
      <c r="U2633" s="3">
        <f>MAX(K2633-tarifest3($K$3,$A$3,Param!$B$10,Param!$C$10,Param!$D$10,Param!$E$10,Param!$B$11,Param!$C$11,Param!$D$11,Param!$E$11),0)</f>
        <v>99945</v>
      </c>
      <c r="V2633" s="3">
        <f t="shared" si="980"/>
        <v>38.103316812809766</v>
      </c>
      <c r="W2633" s="3">
        <f t="shared" si="981"/>
        <v>42</v>
      </c>
      <c r="X2633" s="3">
        <f>soli3grenz(K2633,$A$3,Param!$J$9,Param!$J$10,Param!$J$11)*100</f>
        <v>5.5</v>
      </c>
      <c r="Y2633" s="13">
        <f t="shared" si="968"/>
        <v>99945</v>
      </c>
      <c r="Z2633" s="3">
        <f t="shared" si="982"/>
        <v>38.103316812809766</v>
      </c>
      <c r="AA2633" s="13">
        <f t="shared" si="969"/>
        <v>42</v>
      </c>
      <c r="AB2633" s="13">
        <f t="shared" si="970"/>
        <v>-6429.5899999999965</v>
      </c>
      <c r="AC2633" s="13">
        <f t="shared" si="971"/>
        <v>-2.4512352268394864</v>
      </c>
      <c r="AD2633" s="13">
        <f t="shared" si="972"/>
        <v>-2.3099999999999952</v>
      </c>
      <c r="AE2633" s="3">
        <f t="shared" si="973"/>
        <v>0</v>
      </c>
      <c r="AF2633" s="13">
        <f t="shared" si="985"/>
        <v>6429.5899999999965</v>
      </c>
      <c r="AG2633" s="13">
        <f t="shared" si="983"/>
        <v>2.4512352268394864</v>
      </c>
      <c r="AH2633" s="13">
        <f t="shared" si="986"/>
        <v>2.4512352268394864</v>
      </c>
    </row>
    <row r="2634" spans="1:34" x14ac:dyDescent="0.2">
      <c r="A2634" s="8">
        <f t="shared" si="984"/>
        <v>262400</v>
      </c>
      <c r="B2634" s="9">
        <f t="shared" si="987"/>
        <v>262.39999999999998</v>
      </c>
      <c r="C2634" s="13">
        <f>tarifest3(A2634,$A$3,Param!$B$5,Param!$C$5,Param!$D$5,Param!$E$5,Param!$B$6,Param!$C$6,Param!$D$6,Param!$E$6)</f>
        <v>100871</v>
      </c>
      <c r="D2634" s="3">
        <f t="shared" si="974"/>
        <v>38.441692073170728</v>
      </c>
      <c r="E2634" s="3">
        <f>tarifest3grenz(A2634,$A$3,Param!$B$5,Param!$C$5,Param!$D$5,Param!$E$5,Param!$B$6,Param!$C$6,Param!$D$6,Param!$E$6)*100</f>
        <v>42</v>
      </c>
      <c r="F2634" s="13">
        <f>soli3(C2634,$A$3,Param!$J$4,Param!$J$5,Param!$J$6)</f>
        <v>5547.9</v>
      </c>
      <c r="G2634" s="3">
        <f>soli3grenz(C2634,$A$3,Param!$J$4,Param!$J$5,Param!$J$6)*100</f>
        <v>5.5</v>
      </c>
      <c r="H2634" s="13">
        <f t="shared" ref="H2634:H2697" si="989">+C2634+F2634</f>
        <v>106418.9</v>
      </c>
      <c r="I2634" s="3">
        <f t="shared" si="988"/>
        <v>40.555983231707316</v>
      </c>
      <c r="J2634" s="13">
        <f t="shared" ref="J2634:J2697" si="990">+E2634*(1+G2634/100)</f>
        <v>44.309999999999995</v>
      </c>
      <c r="K2634" s="13">
        <f>tarifest3(A2634,$A$3,Param!$B$10,Param!$C$10,Param!$D$10,Param!$E$10,Param!$B$11,Param!$C$11,Param!$D$11,Param!$E$11)</f>
        <v>105217</v>
      </c>
      <c r="L2634" s="3">
        <f t="shared" si="975"/>
        <v>40.097942073170735</v>
      </c>
      <c r="M2634" s="3">
        <f>tarifest3grenz(A2634,$A$3,Param!$B$10,Param!$C$10,Param!$D$10,Param!$E$10,Param!$B$11,Param!$C$11,Param!$D$11,Param!$E$11)*100</f>
        <v>42</v>
      </c>
      <c r="N2634" s="3">
        <f t="shared" si="976"/>
        <v>90817</v>
      </c>
      <c r="O2634" s="3">
        <f t="shared" si="977"/>
        <v>34.610137195121951</v>
      </c>
      <c r="P2634" s="13">
        <f t="shared" ref="P2634:P2697" si="991">+A2634*$K$2</f>
        <v>183680</v>
      </c>
      <c r="Q2634" s="13">
        <f t="shared" si="978"/>
        <v>0</v>
      </c>
      <c r="R2634" s="13">
        <f>tarifest3(A2634-$K$3,$A$3,Param!$B$10,Param!$C$10,Param!$D$10,Param!$E$10,Param!$B$11,Param!$C$11,Param!$D$11,Param!$E$11)</f>
        <v>96577</v>
      </c>
      <c r="S2634" s="3">
        <f t="shared" si="979"/>
        <v>36.805259146341463</v>
      </c>
      <c r="T2634" s="3">
        <f>IF(A2634&lt;$K$3,$K$2,tarifest3grenz(A2634-$K$3,$A$3,Param!$B$10,Param!$C$10,Param!$D$10,Param!$E$10,Param!$B$11,Param!$C$11,Param!$D$11,Param!$E$11))*100</f>
        <v>42</v>
      </c>
      <c r="U2634" s="3">
        <f>MAX(K2634-tarifest3($K$3,$A$3,Param!$B$10,Param!$C$10,Param!$D$10,Param!$E$10,Param!$B$11,Param!$C$11,Param!$D$11,Param!$E$11),0)</f>
        <v>99987</v>
      </c>
      <c r="V2634" s="3">
        <f t="shared" si="980"/>
        <v>38.10480182926829</v>
      </c>
      <c r="W2634" s="3">
        <f t="shared" si="981"/>
        <v>42</v>
      </c>
      <c r="X2634" s="3">
        <f>soli3grenz(K2634,$A$3,Param!$J$9,Param!$J$10,Param!$J$11)*100</f>
        <v>5.5</v>
      </c>
      <c r="Y2634" s="13">
        <f t="shared" ref="Y2634:Y2697" si="992">IF($Y$4=0,N2634,IF($Y$4=1,Q2634+R2634,IF($Y$4=2,Q2634+U2634)))</f>
        <v>99987</v>
      </c>
      <c r="Z2634" s="3">
        <f t="shared" si="982"/>
        <v>38.10480182926829</v>
      </c>
      <c r="AA2634" s="13">
        <f t="shared" ref="AA2634:AA2697" si="993">IF($Y$4=0,M2634,IF($Y$4=1,T2634,IF($Y$4=2,W2634)))</f>
        <v>42</v>
      </c>
      <c r="AB2634" s="13">
        <f t="shared" ref="AB2634:AB2697" si="994">+Y2634-H2634</f>
        <v>-6431.8999999999942</v>
      </c>
      <c r="AC2634" s="13">
        <f t="shared" ref="AC2634:AC2697" si="995">+Z2634-I2634</f>
        <v>-2.4511814024390262</v>
      </c>
      <c r="AD2634" s="13">
        <f t="shared" ref="AD2634:AD2697" si="996">+AA2634-J2634</f>
        <v>-2.3099999999999952</v>
      </c>
      <c r="AE2634" s="3">
        <f t="shared" ref="AE2634:AE2697" si="997">+M2634-E2634</f>
        <v>0</v>
      </c>
      <c r="AF2634" s="13">
        <f t="shared" si="985"/>
        <v>6431.8999999999942</v>
      </c>
      <c r="AG2634" s="13">
        <f t="shared" si="983"/>
        <v>2.4511814024390262</v>
      </c>
      <c r="AH2634" s="13">
        <f t="shared" si="986"/>
        <v>2.4511814024390262</v>
      </c>
    </row>
    <row r="2635" spans="1:34" x14ac:dyDescent="0.2">
      <c r="A2635" s="8">
        <f t="shared" si="984"/>
        <v>262500</v>
      </c>
      <c r="B2635" s="9">
        <f t="shared" si="987"/>
        <v>262.5</v>
      </c>
      <c r="C2635" s="13">
        <f>tarifest3(A2635,$A$3,Param!$B$5,Param!$C$5,Param!$D$5,Param!$E$5,Param!$B$6,Param!$C$6,Param!$D$6,Param!$E$6)</f>
        <v>100913</v>
      </c>
      <c r="D2635" s="3">
        <f t="shared" ref="D2635:D2698" si="998">IF($A2635=0,0,C2635/$A2635*100)</f>
        <v>38.443047619047618</v>
      </c>
      <c r="E2635" s="3">
        <f>tarifest3grenz(A2635,$A$3,Param!$B$5,Param!$C$5,Param!$D$5,Param!$E$5,Param!$B$6,Param!$C$6,Param!$D$6,Param!$E$6)*100</f>
        <v>42</v>
      </c>
      <c r="F2635" s="13">
        <f>soli3(C2635,$A$3,Param!$J$4,Param!$J$5,Param!$J$6)</f>
        <v>5550.21</v>
      </c>
      <c r="G2635" s="3">
        <f>soli3grenz(C2635,$A$3,Param!$J$4,Param!$J$5,Param!$J$6)*100</f>
        <v>5.5</v>
      </c>
      <c r="H2635" s="13">
        <f t="shared" si="989"/>
        <v>106463.21</v>
      </c>
      <c r="I2635" s="3">
        <f t="shared" si="988"/>
        <v>40.557413333333336</v>
      </c>
      <c r="J2635" s="13">
        <f t="shared" si="990"/>
        <v>44.309999999999995</v>
      </c>
      <c r="K2635" s="13">
        <f>tarifest3(A2635,$A$3,Param!$B$10,Param!$C$10,Param!$D$10,Param!$E$10,Param!$B$11,Param!$C$11,Param!$D$11,Param!$E$11)</f>
        <v>105259</v>
      </c>
      <c r="L2635" s="3">
        <f t="shared" ref="L2635:L2698" si="999">IF($A2635=0,0,K2635/$A2635*100)</f>
        <v>40.098666666666666</v>
      </c>
      <c r="M2635" s="3">
        <f>tarifest3grenz(A2635,$A$3,Param!$B$10,Param!$C$10,Param!$D$10,Param!$E$10,Param!$B$11,Param!$C$11,Param!$D$11,Param!$E$11)*100</f>
        <v>42</v>
      </c>
      <c r="N2635" s="3">
        <f t="shared" ref="N2635:N2698" si="1000">+K2635-$K$1</f>
        <v>90859</v>
      </c>
      <c r="O2635" s="3">
        <f t="shared" ref="O2635:O2698" si="1001">IF($A2635=0,0,N2635/$A2635*100)</f>
        <v>34.612952380952386</v>
      </c>
      <c r="P2635" s="13">
        <f t="shared" si="991"/>
        <v>183750</v>
      </c>
      <c r="Q2635" s="13">
        <f t="shared" ref="Q2635:Q2698" si="1002">MIN(P2635-$K$1,0)</f>
        <v>0</v>
      </c>
      <c r="R2635" s="13">
        <f>tarifest3(A2635-$K$3,$A$3,Param!$B$10,Param!$C$10,Param!$D$10,Param!$E$10,Param!$B$11,Param!$C$11,Param!$D$11,Param!$E$11)</f>
        <v>96619</v>
      </c>
      <c r="S2635" s="3">
        <f t="shared" ref="S2635:S2698" si="1003">IF($A2635=0,0,(Q2635+R2635)/$A2635*100)</f>
        <v>36.807238095238091</v>
      </c>
      <c r="T2635" s="3">
        <f>IF(A2635&lt;$K$3,$K$2,tarifest3grenz(A2635-$K$3,$A$3,Param!$B$10,Param!$C$10,Param!$D$10,Param!$E$10,Param!$B$11,Param!$C$11,Param!$D$11,Param!$E$11))*100</f>
        <v>42</v>
      </c>
      <c r="U2635" s="3">
        <f>MAX(K2635-tarifest3($K$3,$A$3,Param!$B$10,Param!$C$10,Param!$D$10,Param!$E$10,Param!$B$11,Param!$C$11,Param!$D$11,Param!$E$11),0)</f>
        <v>100029</v>
      </c>
      <c r="V2635" s="3">
        <f t="shared" ref="V2635:V2698" si="1004">IF($A2635=0,0,(Q2635+U2635)/$A2635*100)</f>
        <v>38.106285714285718</v>
      </c>
      <c r="W2635" s="3">
        <f t="shared" ref="W2635:W2698" si="1005">IF(A2635&lt;$K$3,$K$2*100,M2635)</f>
        <v>42</v>
      </c>
      <c r="X2635" s="3">
        <f>soli3grenz(K2635,$A$3,Param!$J$9,Param!$J$10,Param!$J$11)*100</f>
        <v>5.5</v>
      </c>
      <c r="Y2635" s="13">
        <f t="shared" si="992"/>
        <v>100029</v>
      </c>
      <c r="Z2635" s="3">
        <f t="shared" ref="Z2635:Z2698" si="1006">IF($A2635=0,0,Y2635/$A2635*100)</f>
        <v>38.106285714285718</v>
      </c>
      <c r="AA2635" s="13">
        <f t="shared" si="993"/>
        <v>42</v>
      </c>
      <c r="AB2635" s="13">
        <f t="shared" si="994"/>
        <v>-6434.2100000000064</v>
      </c>
      <c r="AC2635" s="13">
        <f t="shared" si="995"/>
        <v>-2.4511276190476181</v>
      </c>
      <c r="AD2635" s="13">
        <f t="shared" si="996"/>
        <v>-2.3099999999999952</v>
      </c>
      <c r="AE2635" s="3">
        <f t="shared" si="997"/>
        <v>0</v>
      </c>
      <c r="AF2635" s="13">
        <f t="shared" si="985"/>
        <v>6434.2100000000064</v>
      </c>
      <c r="AG2635" s="13">
        <f t="shared" ref="AG2635:AG2698" si="1007">-AC2635</f>
        <v>2.4511276190476181</v>
      </c>
      <c r="AH2635" s="13">
        <f t="shared" si="986"/>
        <v>2.4511276190476181</v>
      </c>
    </row>
    <row r="2636" spans="1:34" x14ac:dyDescent="0.2">
      <c r="A2636" s="8">
        <f t="shared" ref="A2636:A2699" si="1008">+A2635+100</f>
        <v>262600</v>
      </c>
      <c r="B2636" s="9">
        <f t="shared" si="987"/>
        <v>262.60000000000002</v>
      </c>
      <c r="C2636" s="13">
        <f>tarifest3(A2636,$A$3,Param!$B$5,Param!$C$5,Param!$D$5,Param!$E$5,Param!$B$6,Param!$C$6,Param!$D$6,Param!$E$6)</f>
        <v>100955</v>
      </c>
      <c r="D2636" s="3">
        <f t="shared" si="998"/>
        <v>38.444402132520942</v>
      </c>
      <c r="E2636" s="3">
        <f>tarifest3grenz(A2636,$A$3,Param!$B$5,Param!$C$5,Param!$D$5,Param!$E$5,Param!$B$6,Param!$C$6,Param!$D$6,Param!$E$6)*100</f>
        <v>42</v>
      </c>
      <c r="F2636" s="13">
        <f>soli3(C2636,$A$3,Param!$J$4,Param!$J$5,Param!$J$6)</f>
        <v>5552.52</v>
      </c>
      <c r="G2636" s="3">
        <f>soli3grenz(C2636,$A$3,Param!$J$4,Param!$J$5,Param!$J$6)*100</f>
        <v>5.5</v>
      </c>
      <c r="H2636" s="13">
        <f t="shared" si="989"/>
        <v>106507.52</v>
      </c>
      <c r="I2636" s="3">
        <f t="shared" si="988"/>
        <v>40.558842345773037</v>
      </c>
      <c r="J2636" s="13">
        <f t="shared" si="990"/>
        <v>44.309999999999995</v>
      </c>
      <c r="K2636" s="13">
        <f>tarifest3(A2636,$A$3,Param!$B$10,Param!$C$10,Param!$D$10,Param!$E$10,Param!$B$11,Param!$C$11,Param!$D$11,Param!$E$11)</f>
        <v>105301</v>
      </c>
      <c r="L2636" s="3">
        <f t="shared" si="999"/>
        <v>40.099390708301605</v>
      </c>
      <c r="M2636" s="3">
        <f>tarifest3grenz(A2636,$A$3,Param!$B$10,Param!$C$10,Param!$D$10,Param!$E$10,Param!$B$11,Param!$C$11,Param!$D$11,Param!$E$11)*100</f>
        <v>42</v>
      </c>
      <c r="N2636" s="3">
        <f t="shared" si="1000"/>
        <v>90901</v>
      </c>
      <c r="O2636" s="3">
        <f t="shared" si="1001"/>
        <v>34.615765422696114</v>
      </c>
      <c r="P2636" s="13">
        <f t="shared" si="991"/>
        <v>183820</v>
      </c>
      <c r="Q2636" s="13">
        <f t="shared" si="1002"/>
        <v>0</v>
      </c>
      <c r="R2636" s="13">
        <f>tarifest3(A2636-$K$3,$A$3,Param!$B$10,Param!$C$10,Param!$D$10,Param!$E$10,Param!$B$11,Param!$C$11,Param!$D$11,Param!$E$11)</f>
        <v>96661</v>
      </c>
      <c r="S2636" s="3">
        <f t="shared" si="1003"/>
        <v>36.809215536938311</v>
      </c>
      <c r="T2636" s="3">
        <f>IF(A2636&lt;$K$3,$K$2,tarifest3grenz(A2636-$K$3,$A$3,Param!$B$10,Param!$C$10,Param!$D$10,Param!$E$10,Param!$B$11,Param!$C$11,Param!$D$11,Param!$E$11))*100</f>
        <v>42</v>
      </c>
      <c r="U2636" s="3">
        <f>MAX(K2636-tarifest3($K$3,$A$3,Param!$B$10,Param!$C$10,Param!$D$10,Param!$E$10,Param!$B$11,Param!$C$11,Param!$D$11,Param!$E$11),0)</f>
        <v>100071</v>
      </c>
      <c r="V2636" s="3">
        <f t="shared" si="1004"/>
        <v>38.107768469154607</v>
      </c>
      <c r="W2636" s="3">
        <f t="shared" si="1005"/>
        <v>42</v>
      </c>
      <c r="X2636" s="3">
        <f>soli3grenz(K2636,$A$3,Param!$J$9,Param!$J$10,Param!$J$11)*100</f>
        <v>5.5</v>
      </c>
      <c r="Y2636" s="13">
        <f t="shared" si="992"/>
        <v>100071</v>
      </c>
      <c r="Z2636" s="3">
        <f t="shared" si="1006"/>
        <v>38.107768469154607</v>
      </c>
      <c r="AA2636" s="13">
        <f t="shared" si="993"/>
        <v>42</v>
      </c>
      <c r="AB2636" s="13">
        <f t="shared" si="994"/>
        <v>-6436.5200000000041</v>
      </c>
      <c r="AC2636" s="13">
        <f t="shared" si="995"/>
        <v>-2.4510738766184303</v>
      </c>
      <c r="AD2636" s="13">
        <f t="shared" si="996"/>
        <v>-2.3099999999999952</v>
      </c>
      <c r="AE2636" s="3">
        <f t="shared" si="997"/>
        <v>0</v>
      </c>
      <c r="AF2636" s="13">
        <f t="shared" si="985"/>
        <v>6436.5200000000041</v>
      </c>
      <c r="AG2636" s="13">
        <f t="shared" si="1007"/>
        <v>2.4510738766184303</v>
      </c>
      <c r="AH2636" s="13">
        <f t="shared" si="986"/>
        <v>2.4510738766184303</v>
      </c>
    </row>
    <row r="2637" spans="1:34" x14ac:dyDescent="0.2">
      <c r="A2637" s="8">
        <f t="shared" si="1008"/>
        <v>262700</v>
      </c>
      <c r="B2637" s="9">
        <f t="shared" si="987"/>
        <v>262.7</v>
      </c>
      <c r="C2637" s="13">
        <f>tarifest3(A2637,$A$3,Param!$B$5,Param!$C$5,Param!$D$5,Param!$E$5,Param!$B$6,Param!$C$6,Param!$D$6,Param!$E$6)</f>
        <v>100997</v>
      </c>
      <c r="D2637" s="3">
        <f t="shared" si="998"/>
        <v>38.445755614769702</v>
      </c>
      <c r="E2637" s="3">
        <f>tarifest3grenz(A2637,$A$3,Param!$B$5,Param!$C$5,Param!$D$5,Param!$E$5,Param!$B$6,Param!$C$6,Param!$D$6,Param!$E$6)*100</f>
        <v>42</v>
      </c>
      <c r="F2637" s="13">
        <f>soli3(C2637,$A$3,Param!$J$4,Param!$J$5,Param!$J$6)</f>
        <v>5554.83</v>
      </c>
      <c r="G2637" s="3">
        <f>soli3grenz(C2637,$A$3,Param!$J$4,Param!$J$5,Param!$J$6)*100</f>
        <v>5.5</v>
      </c>
      <c r="H2637" s="13">
        <f t="shared" si="989"/>
        <v>106551.83</v>
      </c>
      <c r="I2637" s="3">
        <f t="shared" si="988"/>
        <v>40.560270270270273</v>
      </c>
      <c r="J2637" s="13">
        <f t="shared" si="990"/>
        <v>44.309999999999995</v>
      </c>
      <c r="K2637" s="13">
        <f>tarifest3(A2637,$A$3,Param!$B$10,Param!$C$10,Param!$D$10,Param!$E$10,Param!$B$11,Param!$C$11,Param!$D$11,Param!$E$11)</f>
        <v>105343</v>
      </c>
      <c r="L2637" s="3">
        <f t="shared" si="999"/>
        <v>40.100114198705747</v>
      </c>
      <c r="M2637" s="3">
        <f>tarifest3grenz(A2637,$A$3,Param!$B$10,Param!$C$10,Param!$D$10,Param!$E$10,Param!$B$11,Param!$C$11,Param!$D$11,Param!$E$11)*100</f>
        <v>42</v>
      </c>
      <c r="N2637" s="3">
        <f t="shared" si="1000"/>
        <v>90943</v>
      </c>
      <c r="O2637" s="3">
        <f t="shared" si="1001"/>
        <v>34.618576322801673</v>
      </c>
      <c r="P2637" s="13">
        <f t="shared" si="991"/>
        <v>183890</v>
      </c>
      <c r="Q2637" s="13">
        <f t="shared" si="1002"/>
        <v>0</v>
      </c>
      <c r="R2637" s="13">
        <f>tarifest3(A2637-$K$3,$A$3,Param!$B$10,Param!$C$10,Param!$D$10,Param!$E$10,Param!$B$11,Param!$C$11,Param!$D$11,Param!$E$11)</f>
        <v>96703</v>
      </c>
      <c r="S2637" s="3">
        <f t="shared" si="1003"/>
        <v>36.811191473163305</v>
      </c>
      <c r="T2637" s="3">
        <f>IF(A2637&lt;$K$3,$K$2,tarifest3grenz(A2637-$K$3,$A$3,Param!$B$10,Param!$C$10,Param!$D$10,Param!$E$10,Param!$B$11,Param!$C$11,Param!$D$11,Param!$E$11))*100</f>
        <v>42</v>
      </c>
      <c r="U2637" s="3">
        <f>MAX(K2637-tarifest3($K$3,$A$3,Param!$B$10,Param!$C$10,Param!$D$10,Param!$E$10,Param!$B$11,Param!$C$11,Param!$D$11,Param!$E$11),0)</f>
        <v>100113</v>
      </c>
      <c r="V2637" s="3">
        <f t="shared" si="1004"/>
        <v>38.109250095165585</v>
      </c>
      <c r="W2637" s="3">
        <f t="shared" si="1005"/>
        <v>42</v>
      </c>
      <c r="X2637" s="3">
        <f>soli3grenz(K2637,$A$3,Param!$J$9,Param!$J$10,Param!$J$11)*100</f>
        <v>5.5</v>
      </c>
      <c r="Y2637" s="13">
        <f t="shared" si="992"/>
        <v>100113</v>
      </c>
      <c r="Z2637" s="3">
        <f t="shared" si="1006"/>
        <v>38.109250095165585</v>
      </c>
      <c r="AA2637" s="13">
        <f t="shared" si="993"/>
        <v>42</v>
      </c>
      <c r="AB2637" s="13">
        <f t="shared" si="994"/>
        <v>-6438.8300000000017</v>
      </c>
      <c r="AC2637" s="13">
        <f t="shared" si="995"/>
        <v>-2.4510201751046878</v>
      </c>
      <c r="AD2637" s="13">
        <f t="shared" si="996"/>
        <v>-2.3099999999999952</v>
      </c>
      <c r="AE2637" s="3">
        <f t="shared" si="997"/>
        <v>0</v>
      </c>
      <c r="AF2637" s="13">
        <f t="shared" si="985"/>
        <v>6438.8300000000017</v>
      </c>
      <c r="AG2637" s="13">
        <f t="shared" si="1007"/>
        <v>2.4510201751046878</v>
      </c>
      <c r="AH2637" s="13">
        <f t="shared" si="986"/>
        <v>2.4510201751046878</v>
      </c>
    </row>
    <row r="2638" spans="1:34" x14ac:dyDescent="0.2">
      <c r="A2638" s="8">
        <f t="shared" si="1008"/>
        <v>262800</v>
      </c>
      <c r="B2638" s="9">
        <f t="shared" si="987"/>
        <v>262.8</v>
      </c>
      <c r="C2638" s="13">
        <f>tarifest3(A2638,$A$3,Param!$B$5,Param!$C$5,Param!$D$5,Param!$E$5,Param!$B$6,Param!$C$6,Param!$D$6,Param!$E$6)</f>
        <v>101039</v>
      </c>
      <c r="D2638" s="3">
        <f t="shared" si="998"/>
        <v>38.447108066971083</v>
      </c>
      <c r="E2638" s="3">
        <f>tarifest3grenz(A2638,$A$3,Param!$B$5,Param!$C$5,Param!$D$5,Param!$E$5,Param!$B$6,Param!$C$6,Param!$D$6,Param!$E$6)*100</f>
        <v>42</v>
      </c>
      <c r="F2638" s="13">
        <f>soli3(C2638,$A$3,Param!$J$4,Param!$J$5,Param!$J$6)</f>
        <v>5557.14</v>
      </c>
      <c r="G2638" s="3">
        <f>soli3grenz(C2638,$A$3,Param!$J$4,Param!$J$5,Param!$J$6)*100</f>
        <v>5.5</v>
      </c>
      <c r="H2638" s="13">
        <f t="shared" si="989"/>
        <v>106596.14</v>
      </c>
      <c r="I2638" s="3">
        <f t="shared" si="988"/>
        <v>40.561697108066966</v>
      </c>
      <c r="J2638" s="13">
        <f t="shared" si="990"/>
        <v>44.309999999999995</v>
      </c>
      <c r="K2638" s="13">
        <f>tarifest3(A2638,$A$3,Param!$B$10,Param!$C$10,Param!$D$10,Param!$E$10,Param!$B$11,Param!$C$11,Param!$D$11,Param!$E$11)</f>
        <v>105385</v>
      </c>
      <c r="L2638" s="3">
        <f t="shared" si="999"/>
        <v>40.100837138508375</v>
      </c>
      <c r="M2638" s="3">
        <f>tarifest3grenz(A2638,$A$3,Param!$B$10,Param!$C$10,Param!$D$10,Param!$E$10,Param!$B$11,Param!$C$11,Param!$D$11,Param!$E$11)*100</f>
        <v>42</v>
      </c>
      <c r="N2638" s="3">
        <f t="shared" si="1000"/>
        <v>90985</v>
      </c>
      <c r="O2638" s="3">
        <f t="shared" si="1001"/>
        <v>34.621385083713854</v>
      </c>
      <c r="P2638" s="13">
        <f t="shared" si="991"/>
        <v>183960</v>
      </c>
      <c r="Q2638" s="13">
        <f t="shared" si="1002"/>
        <v>0</v>
      </c>
      <c r="R2638" s="13">
        <f>tarifest3(A2638-$K$3,$A$3,Param!$B$10,Param!$C$10,Param!$D$10,Param!$E$10,Param!$B$11,Param!$C$11,Param!$D$11,Param!$E$11)</f>
        <v>96745</v>
      </c>
      <c r="S2638" s="3">
        <f t="shared" si="1003"/>
        <v>36.813165905631664</v>
      </c>
      <c r="T2638" s="3">
        <f>IF(A2638&lt;$K$3,$K$2,tarifest3grenz(A2638-$K$3,$A$3,Param!$B$10,Param!$C$10,Param!$D$10,Param!$E$10,Param!$B$11,Param!$C$11,Param!$D$11,Param!$E$11))*100</f>
        <v>42</v>
      </c>
      <c r="U2638" s="3">
        <f>MAX(K2638-tarifest3($K$3,$A$3,Param!$B$10,Param!$C$10,Param!$D$10,Param!$E$10,Param!$B$11,Param!$C$11,Param!$D$11,Param!$E$11),0)</f>
        <v>100155</v>
      </c>
      <c r="V2638" s="3">
        <f t="shared" si="1004"/>
        <v>38.110730593607308</v>
      </c>
      <c r="W2638" s="3">
        <f t="shared" si="1005"/>
        <v>42</v>
      </c>
      <c r="X2638" s="3">
        <f>soli3grenz(K2638,$A$3,Param!$J$9,Param!$J$10,Param!$J$11)*100</f>
        <v>5.5</v>
      </c>
      <c r="Y2638" s="13">
        <f t="shared" si="992"/>
        <v>100155</v>
      </c>
      <c r="Z2638" s="3">
        <f t="shared" si="1006"/>
        <v>38.110730593607308</v>
      </c>
      <c r="AA2638" s="13">
        <f t="shared" si="993"/>
        <v>42</v>
      </c>
      <c r="AB2638" s="13">
        <f t="shared" si="994"/>
        <v>-6441.1399999999994</v>
      </c>
      <c r="AC2638" s="13">
        <f t="shared" si="995"/>
        <v>-2.4509665144596582</v>
      </c>
      <c r="AD2638" s="13">
        <f t="shared" si="996"/>
        <v>-2.3099999999999952</v>
      </c>
      <c r="AE2638" s="3">
        <f t="shared" si="997"/>
        <v>0</v>
      </c>
      <c r="AF2638" s="13">
        <f t="shared" si="985"/>
        <v>6441.1399999999994</v>
      </c>
      <c r="AG2638" s="13">
        <f t="shared" si="1007"/>
        <v>2.4509665144596582</v>
      </c>
      <c r="AH2638" s="13">
        <f t="shared" si="986"/>
        <v>2.4509665144596582</v>
      </c>
    </row>
    <row r="2639" spans="1:34" x14ac:dyDescent="0.2">
      <c r="A2639" s="8">
        <f t="shared" si="1008"/>
        <v>262900</v>
      </c>
      <c r="B2639" s="9">
        <f t="shared" si="987"/>
        <v>262.89999999999998</v>
      </c>
      <c r="C2639" s="13">
        <f>tarifest3(A2639,$A$3,Param!$B$5,Param!$C$5,Param!$D$5,Param!$E$5,Param!$B$6,Param!$C$6,Param!$D$6,Param!$E$6)</f>
        <v>101081</v>
      </c>
      <c r="D2639" s="3">
        <f t="shared" si="998"/>
        <v>38.448459490300493</v>
      </c>
      <c r="E2639" s="3">
        <f>tarifest3grenz(A2639,$A$3,Param!$B$5,Param!$C$5,Param!$D$5,Param!$E$5,Param!$B$6,Param!$C$6,Param!$D$6,Param!$E$6)*100</f>
        <v>42</v>
      </c>
      <c r="F2639" s="13">
        <f>soli3(C2639,$A$3,Param!$J$4,Param!$J$5,Param!$J$6)</f>
        <v>5559.45</v>
      </c>
      <c r="G2639" s="3">
        <f>soli3grenz(C2639,$A$3,Param!$J$4,Param!$J$5,Param!$J$6)*100</f>
        <v>5.5</v>
      </c>
      <c r="H2639" s="13">
        <f t="shared" si="989"/>
        <v>106640.45</v>
      </c>
      <c r="I2639" s="3">
        <f t="shared" si="988"/>
        <v>40.563122860403197</v>
      </c>
      <c r="J2639" s="13">
        <f t="shared" si="990"/>
        <v>44.309999999999995</v>
      </c>
      <c r="K2639" s="13">
        <f>tarifest3(A2639,$A$3,Param!$B$10,Param!$C$10,Param!$D$10,Param!$E$10,Param!$B$11,Param!$C$11,Param!$D$11,Param!$E$11)</f>
        <v>105427</v>
      </c>
      <c r="L2639" s="3">
        <f t="shared" si="999"/>
        <v>40.101559528337773</v>
      </c>
      <c r="M2639" s="3">
        <f>tarifest3grenz(A2639,$A$3,Param!$B$10,Param!$C$10,Param!$D$10,Param!$E$10,Param!$B$11,Param!$C$11,Param!$D$11,Param!$E$11)*100</f>
        <v>42</v>
      </c>
      <c r="N2639" s="3">
        <f t="shared" si="1000"/>
        <v>91027</v>
      </c>
      <c r="O2639" s="3">
        <f t="shared" si="1001"/>
        <v>34.624191707873713</v>
      </c>
      <c r="P2639" s="13">
        <f t="shared" si="991"/>
        <v>184030</v>
      </c>
      <c r="Q2639" s="13">
        <f t="shared" si="1002"/>
        <v>0</v>
      </c>
      <c r="R2639" s="13">
        <f>tarifest3(A2639-$K$3,$A$3,Param!$B$10,Param!$C$10,Param!$D$10,Param!$E$10,Param!$B$11,Param!$C$11,Param!$D$11,Param!$E$11)</f>
        <v>96787</v>
      </c>
      <c r="S2639" s="3">
        <f t="shared" si="1003"/>
        <v>36.815138836059333</v>
      </c>
      <c r="T2639" s="3">
        <f>IF(A2639&lt;$K$3,$K$2,tarifest3grenz(A2639-$K$3,$A$3,Param!$B$10,Param!$C$10,Param!$D$10,Param!$E$10,Param!$B$11,Param!$C$11,Param!$D$11,Param!$E$11))*100</f>
        <v>42</v>
      </c>
      <c r="U2639" s="3">
        <f>MAX(K2639-tarifest3($K$3,$A$3,Param!$B$10,Param!$C$10,Param!$D$10,Param!$E$10,Param!$B$11,Param!$C$11,Param!$D$11,Param!$E$11),0)</f>
        <v>100197</v>
      </c>
      <c r="V2639" s="3">
        <f t="shared" si="1004"/>
        <v>38.112209965766453</v>
      </c>
      <c r="W2639" s="3">
        <f t="shared" si="1005"/>
        <v>42</v>
      </c>
      <c r="X2639" s="3">
        <f>soli3grenz(K2639,$A$3,Param!$J$9,Param!$J$10,Param!$J$11)*100</f>
        <v>5.5</v>
      </c>
      <c r="Y2639" s="13">
        <f t="shared" si="992"/>
        <v>100197</v>
      </c>
      <c r="Z2639" s="3">
        <f t="shared" si="1006"/>
        <v>38.112209965766453</v>
      </c>
      <c r="AA2639" s="13">
        <f t="shared" si="993"/>
        <v>42</v>
      </c>
      <c r="AB2639" s="13">
        <f t="shared" si="994"/>
        <v>-6443.4499999999971</v>
      </c>
      <c r="AC2639" s="13">
        <f t="shared" si="995"/>
        <v>-2.450912894636744</v>
      </c>
      <c r="AD2639" s="13">
        <f t="shared" si="996"/>
        <v>-2.3099999999999952</v>
      </c>
      <c r="AE2639" s="3">
        <f t="shared" si="997"/>
        <v>0</v>
      </c>
      <c r="AF2639" s="13">
        <f t="shared" si="985"/>
        <v>6443.4499999999971</v>
      </c>
      <c r="AG2639" s="13">
        <f t="shared" si="1007"/>
        <v>2.450912894636744</v>
      </c>
      <c r="AH2639" s="13">
        <f t="shared" si="986"/>
        <v>2.450912894636744</v>
      </c>
    </row>
    <row r="2640" spans="1:34" x14ac:dyDescent="0.2">
      <c r="A2640" s="8">
        <f t="shared" si="1008"/>
        <v>263000</v>
      </c>
      <c r="B2640" s="9">
        <f t="shared" si="987"/>
        <v>263</v>
      </c>
      <c r="C2640" s="13">
        <f>tarifest3(A2640,$A$3,Param!$B$5,Param!$C$5,Param!$D$5,Param!$E$5,Param!$B$6,Param!$C$6,Param!$D$6,Param!$E$6)</f>
        <v>101123</v>
      </c>
      <c r="D2640" s="3">
        <f t="shared" si="998"/>
        <v>38.449809885931558</v>
      </c>
      <c r="E2640" s="3">
        <f>tarifest3grenz(A2640,$A$3,Param!$B$5,Param!$C$5,Param!$D$5,Param!$E$5,Param!$B$6,Param!$C$6,Param!$D$6,Param!$E$6)*100</f>
        <v>42</v>
      </c>
      <c r="F2640" s="13">
        <f>soli3(C2640,$A$3,Param!$J$4,Param!$J$5,Param!$J$6)</f>
        <v>5561.76</v>
      </c>
      <c r="G2640" s="3">
        <f>soli3grenz(C2640,$A$3,Param!$J$4,Param!$J$5,Param!$J$6)*100</f>
        <v>5.5</v>
      </c>
      <c r="H2640" s="13">
        <f t="shared" si="989"/>
        <v>106684.76</v>
      </c>
      <c r="I2640" s="3">
        <f t="shared" si="988"/>
        <v>40.56454752851711</v>
      </c>
      <c r="J2640" s="13">
        <f t="shared" si="990"/>
        <v>44.309999999999995</v>
      </c>
      <c r="K2640" s="13">
        <f>tarifest3(A2640,$A$3,Param!$B$10,Param!$C$10,Param!$D$10,Param!$E$10,Param!$B$11,Param!$C$11,Param!$D$11,Param!$E$11)</f>
        <v>105469</v>
      </c>
      <c r="L2640" s="3">
        <f t="shared" si="999"/>
        <v>40.102281368821288</v>
      </c>
      <c r="M2640" s="3">
        <f>tarifest3grenz(A2640,$A$3,Param!$B$10,Param!$C$10,Param!$D$10,Param!$E$10,Param!$B$11,Param!$C$11,Param!$D$11,Param!$E$11)*100</f>
        <v>42</v>
      </c>
      <c r="N2640" s="3">
        <f t="shared" si="1000"/>
        <v>91069</v>
      </c>
      <c r="O2640" s="3">
        <f t="shared" si="1001"/>
        <v>34.626996197718626</v>
      </c>
      <c r="P2640" s="13">
        <f t="shared" si="991"/>
        <v>184100</v>
      </c>
      <c r="Q2640" s="13">
        <f t="shared" si="1002"/>
        <v>0</v>
      </c>
      <c r="R2640" s="13">
        <f>tarifest3(A2640-$K$3,$A$3,Param!$B$10,Param!$C$10,Param!$D$10,Param!$E$10,Param!$B$11,Param!$C$11,Param!$D$11,Param!$E$11)</f>
        <v>96829</v>
      </c>
      <c r="S2640" s="3">
        <f t="shared" si="1003"/>
        <v>36.817110266159695</v>
      </c>
      <c r="T2640" s="3">
        <f>IF(A2640&lt;$K$3,$K$2,tarifest3grenz(A2640-$K$3,$A$3,Param!$B$10,Param!$C$10,Param!$D$10,Param!$E$10,Param!$B$11,Param!$C$11,Param!$D$11,Param!$E$11))*100</f>
        <v>42</v>
      </c>
      <c r="U2640" s="3">
        <f>MAX(K2640-tarifest3($K$3,$A$3,Param!$B$10,Param!$C$10,Param!$D$10,Param!$E$10,Param!$B$11,Param!$C$11,Param!$D$11,Param!$E$11),0)</f>
        <v>100239</v>
      </c>
      <c r="V2640" s="3">
        <f t="shared" si="1004"/>
        <v>38.113688212927755</v>
      </c>
      <c r="W2640" s="3">
        <f t="shared" si="1005"/>
        <v>42</v>
      </c>
      <c r="X2640" s="3">
        <f>soli3grenz(K2640,$A$3,Param!$J$9,Param!$J$10,Param!$J$11)*100</f>
        <v>5.5</v>
      </c>
      <c r="Y2640" s="13">
        <f t="shared" si="992"/>
        <v>100239</v>
      </c>
      <c r="Z2640" s="3">
        <f t="shared" si="1006"/>
        <v>38.113688212927755</v>
      </c>
      <c r="AA2640" s="13">
        <f t="shared" si="993"/>
        <v>42</v>
      </c>
      <c r="AB2640" s="13">
        <f t="shared" si="994"/>
        <v>-6445.7599999999948</v>
      </c>
      <c r="AC2640" s="13">
        <f t="shared" si="995"/>
        <v>-2.450859315589355</v>
      </c>
      <c r="AD2640" s="13">
        <f t="shared" si="996"/>
        <v>-2.3099999999999952</v>
      </c>
      <c r="AE2640" s="3">
        <f t="shared" si="997"/>
        <v>0</v>
      </c>
      <c r="AF2640" s="13">
        <f t="shared" si="985"/>
        <v>6445.7599999999948</v>
      </c>
      <c r="AG2640" s="13">
        <f t="shared" si="1007"/>
        <v>2.450859315589355</v>
      </c>
      <c r="AH2640" s="13">
        <f t="shared" si="986"/>
        <v>2.450859315589355</v>
      </c>
    </row>
    <row r="2641" spans="1:34" x14ac:dyDescent="0.2">
      <c r="A2641" s="8">
        <f t="shared" si="1008"/>
        <v>263100</v>
      </c>
      <c r="B2641" s="9">
        <f t="shared" si="987"/>
        <v>263.10000000000002</v>
      </c>
      <c r="C2641" s="13">
        <f>tarifest3(A2641,$A$3,Param!$B$5,Param!$C$5,Param!$D$5,Param!$E$5,Param!$B$6,Param!$C$6,Param!$D$6,Param!$E$6)</f>
        <v>101165</v>
      </c>
      <c r="D2641" s="3">
        <f t="shared" si="998"/>
        <v>38.45115925503611</v>
      </c>
      <c r="E2641" s="3">
        <f>tarifest3grenz(A2641,$A$3,Param!$B$5,Param!$C$5,Param!$D$5,Param!$E$5,Param!$B$6,Param!$C$6,Param!$D$6,Param!$E$6)*100</f>
        <v>42</v>
      </c>
      <c r="F2641" s="13">
        <f>soli3(C2641,$A$3,Param!$J$4,Param!$J$5,Param!$J$6)</f>
        <v>5564.07</v>
      </c>
      <c r="G2641" s="3">
        <f>soli3grenz(C2641,$A$3,Param!$J$4,Param!$J$5,Param!$J$6)*100</f>
        <v>5.5</v>
      </c>
      <c r="H2641" s="13">
        <f t="shared" si="989"/>
        <v>106729.07</v>
      </c>
      <c r="I2641" s="3">
        <f t="shared" si="988"/>
        <v>40.565971113645006</v>
      </c>
      <c r="J2641" s="13">
        <f t="shared" si="990"/>
        <v>44.309999999999995</v>
      </c>
      <c r="K2641" s="13">
        <f>tarifest3(A2641,$A$3,Param!$B$10,Param!$C$10,Param!$D$10,Param!$E$10,Param!$B$11,Param!$C$11,Param!$D$11,Param!$E$11)</f>
        <v>105511</v>
      </c>
      <c r="L2641" s="3">
        <f t="shared" si="999"/>
        <v>40.103002660585332</v>
      </c>
      <c r="M2641" s="3">
        <f>tarifest3grenz(A2641,$A$3,Param!$B$10,Param!$C$10,Param!$D$10,Param!$E$10,Param!$B$11,Param!$C$11,Param!$D$11,Param!$E$11)*100</f>
        <v>42</v>
      </c>
      <c r="N2641" s="3">
        <f t="shared" si="1000"/>
        <v>91111</v>
      </c>
      <c r="O2641" s="3">
        <f t="shared" si="1001"/>
        <v>34.62979855568225</v>
      </c>
      <c r="P2641" s="13">
        <f t="shared" si="991"/>
        <v>184170</v>
      </c>
      <c r="Q2641" s="13">
        <f t="shared" si="1002"/>
        <v>0</v>
      </c>
      <c r="R2641" s="13">
        <f>tarifest3(A2641-$K$3,$A$3,Param!$B$10,Param!$C$10,Param!$D$10,Param!$E$10,Param!$B$11,Param!$C$11,Param!$D$11,Param!$E$11)</f>
        <v>96871</v>
      </c>
      <c r="S2641" s="3">
        <f t="shared" si="1003"/>
        <v>36.819080197643487</v>
      </c>
      <c r="T2641" s="3">
        <f>IF(A2641&lt;$K$3,$K$2,tarifest3grenz(A2641-$K$3,$A$3,Param!$B$10,Param!$C$10,Param!$D$10,Param!$E$10,Param!$B$11,Param!$C$11,Param!$D$11,Param!$E$11))*100</f>
        <v>42</v>
      </c>
      <c r="U2641" s="3">
        <f>MAX(K2641-tarifest3($K$3,$A$3,Param!$B$10,Param!$C$10,Param!$D$10,Param!$E$10,Param!$B$11,Param!$C$11,Param!$D$11,Param!$E$11),0)</f>
        <v>100281</v>
      </c>
      <c r="V2641" s="3">
        <f t="shared" si="1004"/>
        <v>38.115165336374005</v>
      </c>
      <c r="W2641" s="3">
        <f t="shared" si="1005"/>
        <v>42</v>
      </c>
      <c r="X2641" s="3">
        <f>soli3grenz(K2641,$A$3,Param!$J$9,Param!$J$10,Param!$J$11)*100</f>
        <v>5.5</v>
      </c>
      <c r="Y2641" s="13">
        <f t="shared" si="992"/>
        <v>100281</v>
      </c>
      <c r="Z2641" s="3">
        <f t="shared" si="1006"/>
        <v>38.115165336374005</v>
      </c>
      <c r="AA2641" s="13">
        <f t="shared" si="993"/>
        <v>42</v>
      </c>
      <c r="AB2641" s="13">
        <f t="shared" si="994"/>
        <v>-6448.070000000007</v>
      </c>
      <c r="AC2641" s="13">
        <f t="shared" si="995"/>
        <v>-2.4508057772710004</v>
      </c>
      <c r="AD2641" s="13">
        <f t="shared" si="996"/>
        <v>-2.3099999999999952</v>
      </c>
      <c r="AE2641" s="3">
        <f t="shared" si="997"/>
        <v>0</v>
      </c>
      <c r="AF2641" s="13">
        <f t="shared" si="985"/>
        <v>6448.070000000007</v>
      </c>
      <c r="AG2641" s="13">
        <f t="shared" si="1007"/>
        <v>2.4508057772710004</v>
      </c>
      <c r="AH2641" s="13">
        <f t="shared" si="986"/>
        <v>2.4508057772710004</v>
      </c>
    </row>
    <row r="2642" spans="1:34" x14ac:dyDescent="0.2">
      <c r="A2642" s="8">
        <f t="shared" si="1008"/>
        <v>263200</v>
      </c>
      <c r="B2642" s="9">
        <f t="shared" si="987"/>
        <v>263.2</v>
      </c>
      <c r="C2642" s="13">
        <f>tarifest3(A2642,$A$3,Param!$B$5,Param!$C$5,Param!$D$5,Param!$E$5,Param!$B$6,Param!$C$6,Param!$D$6,Param!$E$6)</f>
        <v>101207</v>
      </c>
      <c r="D2642" s="3">
        <f t="shared" si="998"/>
        <v>38.452507598784194</v>
      </c>
      <c r="E2642" s="3">
        <f>tarifest3grenz(A2642,$A$3,Param!$B$5,Param!$C$5,Param!$D$5,Param!$E$5,Param!$B$6,Param!$C$6,Param!$D$6,Param!$E$6)*100</f>
        <v>42</v>
      </c>
      <c r="F2642" s="13">
        <f>soli3(C2642,$A$3,Param!$J$4,Param!$J$5,Param!$J$6)</f>
        <v>5566.38</v>
      </c>
      <c r="G2642" s="3">
        <f>soli3grenz(C2642,$A$3,Param!$J$4,Param!$J$5,Param!$J$6)*100</f>
        <v>5.5</v>
      </c>
      <c r="H2642" s="13">
        <f t="shared" si="989"/>
        <v>106773.38</v>
      </c>
      <c r="I2642" s="3">
        <f t="shared" si="988"/>
        <v>40.567393617021281</v>
      </c>
      <c r="J2642" s="13">
        <f t="shared" si="990"/>
        <v>44.309999999999995</v>
      </c>
      <c r="K2642" s="13">
        <f>tarifest3(A2642,$A$3,Param!$B$10,Param!$C$10,Param!$D$10,Param!$E$10,Param!$B$11,Param!$C$11,Param!$D$11,Param!$E$11)</f>
        <v>105553</v>
      </c>
      <c r="L2642" s="3">
        <f t="shared" si="999"/>
        <v>40.103723404255319</v>
      </c>
      <c r="M2642" s="3">
        <f>tarifest3grenz(A2642,$A$3,Param!$B$10,Param!$C$10,Param!$D$10,Param!$E$10,Param!$B$11,Param!$C$11,Param!$D$11,Param!$E$11)*100</f>
        <v>42</v>
      </c>
      <c r="N2642" s="3">
        <f t="shared" si="1000"/>
        <v>91153</v>
      </c>
      <c r="O2642" s="3">
        <f t="shared" si="1001"/>
        <v>34.632598784194528</v>
      </c>
      <c r="P2642" s="13">
        <f t="shared" si="991"/>
        <v>184240</v>
      </c>
      <c r="Q2642" s="13">
        <f t="shared" si="1002"/>
        <v>0</v>
      </c>
      <c r="R2642" s="13">
        <f>tarifest3(A2642-$K$3,$A$3,Param!$B$10,Param!$C$10,Param!$D$10,Param!$E$10,Param!$B$11,Param!$C$11,Param!$D$11,Param!$E$11)</f>
        <v>96913</v>
      </c>
      <c r="S2642" s="3">
        <f t="shared" si="1003"/>
        <v>36.821048632218847</v>
      </c>
      <c r="T2642" s="3">
        <f>IF(A2642&lt;$K$3,$K$2,tarifest3grenz(A2642-$K$3,$A$3,Param!$B$10,Param!$C$10,Param!$D$10,Param!$E$10,Param!$B$11,Param!$C$11,Param!$D$11,Param!$E$11))*100</f>
        <v>42</v>
      </c>
      <c r="U2642" s="3">
        <f>MAX(K2642-tarifest3($K$3,$A$3,Param!$B$10,Param!$C$10,Param!$D$10,Param!$E$10,Param!$B$11,Param!$C$11,Param!$D$11,Param!$E$11),0)</f>
        <v>100323</v>
      </c>
      <c r="V2642" s="3">
        <f t="shared" si="1004"/>
        <v>38.116641337386021</v>
      </c>
      <c r="W2642" s="3">
        <f t="shared" si="1005"/>
        <v>42</v>
      </c>
      <c r="X2642" s="3">
        <f>soli3grenz(K2642,$A$3,Param!$J$9,Param!$J$10,Param!$J$11)*100</f>
        <v>5.5</v>
      </c>
      <c r="Y2642" s="13">
        <f t="shared" si="992"/>
        <v>100323</v>
      </c>
      <c r="Z2642" s="3">
        <f t="shared" si="1006"/>
        <v>38.116641337386021</v>
      </c>
      <c r="AA2642" s="13">
        <f t="shared" si="993"/>
        <v>42</v>
      </c>
      <c r="AB2642" s="13">
        <f t="shared" si="994"/>
        <v>-6450.3800000000047</v>
      </c>
      <c r="AC2642" s="13">
        <f t="shared" si="995"/>
        <v>-2.4507522796352603</v>
      </c>
      <c r="AD2642" s="13">
        <f t="shared" si="996"/>
        <v>-2.3099999999999952</v>
      </c>
      <c r="AE2642" s="3">
        <f t="shared" si="997"/>
        <v>0</v>
      </c>
      <c r="AF2642" s="13">
        <f t="shared" si="985"/>
        <v>6450.3800000000047</v>
      </c>
      <c r="AG2642" s="13">
        <f t="shared" si="1007"/>
        <v>2.4507522796352603</v>
      </c>
      <c r="AH2642" s="13">
        <f t="shared" si="986"/>
        <v>2.4507522796352603</v>
      </c>
    </row>
    <row r="2643" spans="1:34" x14ac:dyDescent="0.2">
      <c r="A2643" s="8">
        <f t="shared" si="1008"/>
        <v>263300</v>
      </c>
      <c r="B2643" s="9">
        <f t="shared" si="987"/>
        <v>263.3</v>
      </c>
      <c r="C2643" s="13">
        <f>tarifest3(A2643,$A$3,Param!$B$5,Param!$C$5,Param!$D$5,Param!$E$5,Param!$B$6,Param!$C$6,Param!$D$6,Param!$E$6)</f>
        <v>101249</v>
      </c>
      <c r="D2643" s="3">
        <f t="shared" si="998"/>
        <v>38.453854918344092</v>
      </c>
      <c r="E2643" s="3">
        <f>tarifest3grenz(A2643,$A$3,Param!$B$5,Param!$C$5,Param!$D$5,Param!$E$5,Param!$B$6,Param!$C$6,Param!$D$6,Param!$E$6)*100</f>
        <v>42</v>
      </c>
      <c r="F2643" s="13">
        <f>soli3(C2643,$A$3,Param!$J$4,Param!$J$5,Param!$J$6)</f>
        <v>5568.69</v>
      </c>
      <c r="G2643" s="3">
        <f>soli3grenz(C2643,$A$3,Param!$J$4,Param!$J$5,Param!$J$6)*100</f>
        <v>5.5</v>
      </c>
      <c r="H2643" s="13">
        <f t="shared" si="989"/>
        <v>106817.69</v>
      </c>
      <c r="I2643" s="3">
        <f t="shared" si="988"/>
        <v>40.568815039878466</v>
      </c>
      <c r="J2643" s="13">
        <f t="shared" si="990"/>
        <v>44.309999999999995</v>
      </c>
      <c r="K2643" s="13">
        <f>tarifest3(A2643,$A$3,Param!$B$10,Param!$C$10,Param!$D$10,Param!$E$10,Param!$B$11,Param!$C$11,Param!$D$11,Param!$E$11)</f>
        <v>105595</v>
      </c>
      <c r="L2643" s="3">
        <f t="shared" si="999"/>
        <v>40.104443600455753</v>
      </c>
      <c r="M2643" s="3">
        <f>tarifest3grenz(A2643,$A$3,Param!$B$10,Param!$C$10,Param!$D$10,Param!$E$10,Param!$B$11,Param!$C$11,Param!$D$11,Param!$E$11)*100</f>
        <v>42</v>
      </c>
      <c r="N2643" s="3">
        <f t="shared" si="1000"/>
        <v>91195</v>
      </c>
      <c r="O2643" s="3">
        <f t="shared" si="1001"/>
        <v>34.635396885681729</v>
      </c>
      <c r="P2643" s="13">
        <f t="shared" si="991"/>
        <v>184310</v>
      </c>
      <c r="Q2643" s="13">
        <f t="shared" si="1002"/>
        <v>0</v>
      </c>
      <c r="R2643" s="13">
        <f>tarifest3(A2643-$K$3,$A$3,Param!$B$10,Param!$C$10,Param!$D$10,Param!$E$10,Param!$B$11,Param!$C$11,Param!$D$11,Param!$E$11)</f>
        <v>96955</v>
      </c>
      <c r="S2643" s="3">
        <f t="shared" si="1003"/>
        <v>36.823015571591341</v>
      </c>
      <c r="T2643" s="3">
        <f>IF(A2643&lt;$K$3,$K$2,tarifest3grenz(A2643-$K$3,$A$3,Param!$B$10,Param!$C$10,Param!$D$10,Param!$E$10,Param!$B$11,Param!$C$11,Param!$D$11,Param!$E$11))*100</f>
        <v>42</v>
      </c>
      <c r="U2643" s="3">
        <f>MAX(K2643-tarifest3($K$3,$A$3,Param!$B$10,Param!$C$10,Param!$D$10,Param!$E$10,Param!$B$11,Param!$C$11,Param!$D$11,Param!$E$11),0)</f>
        <v>100365</v>
      </c>
      <c r="V2643" s="3">
        <f t="shared" si="1004"/>
        <v>38.118116217242687</v>
      </c>
      <c r="W2643" s="3">
        <f t="shared" si="1005"/>
        <v>42</v>
      </c>
      <c r="X2643" s="3">
        <f>soli3grenz(K2643,$A$3,Param!$J$9,Param!$J$10,Param!$J$11)*100</f>
        <v>5.5</v>
      </c>
      <c r="Y2643" s="13">
        <f t="shared" si="992"/>
        <v>100365</v>
      </c>
      <c r="Z2643" s="3">
        <f t="shared" si="1006"/>
        <v>38.118116217242687</v>
      </c>
      <c r="AA2643" s="13">
        <f t="shared" si="993"/>
        <v>42</v>
      </c>
      <c r="AB2643" s="13">
        <f t="shared" si="994"/>
        <v>-6452.6900000000023</v>
      </c>
      <c r="AC2643" s="13">
        <f t="shared" si="995"/>
        <v>-2.4506988226357791</v>
      </c>
      <c r="AD2643" s="13">
        <f t="shared" si="996"/>
        <v>-2.3099999999999952</v>
      </c>
      <c r="AE2643" s="3">
        <f t="shared" si="997"/>
        <v>0</v>
      </c>
      <c r="AF2643" s="13">
        <f t="shared" si="985"/>
        <v>6452.6900000000023</v>
      </c>
      <c r="AG2643" s="13">
        <f t="shared" si="1007"/>
        <v>2.4506988226357791</v>
      </c>
      <c r="AH2643" s="13">
        <f t="shared" si="986"/>
        <v>2.4506988226357791</v>
      </c>
    </row>
    <row r="2644" spans="1:34" x14ac:dyDescent="0.2">
      <c r="A2644" s="8">
        <f t="shared" si="1008"/>
        <v>263400</v>
      </c>
      <c r="B2644" s="9">
        <f t="shared" si="987"/>
        <v>263.39999999999998</v>
      </c>
      <c r="C2644" s="13">
        <f>tarifest3(A2644,$A$3,Param!$B$5,Param!$C$5,Param!$D$5,Param!$E$5,Param!$B$6,Param!$C$6,Param!$D$6,Param!$E$6)</f>
        <v>101291</v>
      </c>
      <c r="D2644" s="3">
        <f t="shared" si="998"/>
        <v>38.455201214882308</v>
      </c>
      <c r="E2644" s="3">
        <f>tarifest3grenz(A2644,$A$3,Param!$B$5,Param!$C$5,Param!$D$5,Param!$E$5,Param!$B$6,Param!$C$6,Param!$D$6,Param!$E$6)*100</f>
        <v>42</v>
      </c>
      <c r="F2644" s="13">
        <f>soli3(C2644,$A$3,Param!$J$4,Param!$J$5,Param!$J$6)</f>
        <v>5571</v>
      </c>
      <c r="G2644" s="3">
        <f>soli3grenz(C2644,$A$3,Param!$J$4,Param!$J$5,Param!$J$6)*100</f>
        <v>5.5</v>
      </c>
      <c r="H2644" s="13">
        <f t="shared" si="989"/>
        <v>106862</v>
      </c>
      <c r="I2644" s="3">
        <f t="shared" si="988"/>
        <v>40.570235383447226</v>
      </c>
      <c r="J2644" s="13">
        <f t="shared" si="990"/>
        <v>44.309999999999995</v>
      </c>
      <c r="K2644" s="13">
        <f>tarifest3(A2644,$A$3,Param!$B$10,Param!$C$10,Param!$D$10,Param!$E$10,Param!$B$11,Param!$C$11,Param!$D$11,Param!$E$11)</f>
        <v>105637</v>
      </c>
      <c r="L2644" s="3">
        <f t="shared" si="999"/>
        <v>40.105163249810175</v>
      </c>
      <c r="M2644" s="3">
        <f>tarifest3grenz(A2644,$A$3,Param!$B$10,Param!$C$10,Param!$D$10,Param!$E$10,Param!$B$11,Param!$C$11,Param!$D$11,Param!$E$11)*100</f>
        <v>42</v>
      </c>
      <c r="N2644" s="3">
        <f t="shared" si="1000"/>
        <v>91237</v>
      </c>
      <c r="O2644" s="3">
        <f t="shared" si="1001"/>
        <v>34.638192862566441</v>
      </c>
      <c r="P2644" s="13">
        <f t="shared" si="991"/>
        <v>184380</v>
      </c>
      <c r="Q2644" s="13">
        <f t="shared" si="1002"/>
        <v>0</v>
      </c>
      <c r="R2644" s="13">
        <f>tarifest3(A2644-$K$3,$A$3,Param!$B$10,Param!$C$10,Param!$D$10,Param!$E$10,Param!$B$11,Param!$C$11,Param!$D$11,Param!$E$11)</f>
        <v>96997</v>
      </c>
      <c r="S2644" s="3">
        <f t="shared" si="1003"/>
        <v>36.824981017463934</v>
      </c>
      <c r="T2644" s="3">
        <f>IF(A2644&lt;$K$3,$K$2,tarifest3grenz(A2644-$K$3,$A$3,Param!$B$10,Param!$C$10,Param!$D$10,Param!$E$10,Param!$B$11,Param!$C$11,Param!$D$11,Param!$E$11))*100</f>
        <v>42</v>
      </c>
      <c r="U2644" s="3">
        <f>MAX(K2644-tarifest3($K$3,$A$3,Param!$B$10,Param!$C$10,Param!$D$10,Param!$E$10,Param!$B$11,Param!$C$11,Param!$D$11,Param!$E$11),0)</f>
        <v>100407</v>
      </c>
      <c r="V2644" s="3">
        <f t="shared" si="1004"/>
        <v>38.119589977220954</v>
      </c>
      <c r="W2644" s="3">
        <f t="shared" si="1005"/>
        <v>42</v>
      </c>
      <c r="X2644" s="3">
        <f>soli3grenz(K2644,$A$3,Param!$J$9,Param!$J$10,Param!$J$11)*100</f>
        <v>5.5</v>
      </c>
      <c r="Y2644" s="13">
        <f t="shared" si="992"/>
        <v>100407</v>
      </c>
      <c r="Z2644" s="3">
        <f t="shared" si="1006"/>
        <v>38.119589977220954</v>
      </c>
      <c r="AA2644" s="13">
        <f t="shared" si="993"/>
        <v>42</v>
      </c>
      <c r="AB2644" s="13">
        <f t="shared" si="994"/>
        <v>-6455</v>
      </c>
      <c r="AC2644" s="13">
        <f t="shared" si="995"/>
        <v>-2.4506454062262719</v>
      </c>
      <c r="AD2644" s="13">
        <f t="shared" si="996"/>
        <v>-2.3099999999999952</v>
      </c>
      <c r="AE2644" s="3">
        <f t="shared" si="997"/>
        <v>0</v>
      </c>
      <c r="AF2644" s="13">
        <f t="shared" si="985"/>
        <v>6455</v>
      </c>
      <c r="AG2644" s="13">
        <f t="shared" si="1007"/>
        <v>2.4506454062262719</v>
      </c>
      <c r="AH2644" s="13">
        <f t="shared" si="986"/>
        <v>2.4506454062262719</v>
      </c>
    </row>
    <row r="2645" spans="1:34" x14ac:dyDescent="0.2">
      <c r="A2645" s="8">
        <f t="shared" si="1008"/>
        <v>263500</v>
      </c>
      <c r="B2645" s="9">
        <f t="shared" si="987"/>
        <v>263.5</v>
      </c>
      <c r="C2645" s="13">
        <f>tarifest3(A2645,$A$3,Param!$B$5,Param!$C$5,Param!$D$5,Param!$E$5,Param!$B$6,Param!$C$6,Param!$D$6,Param!$E$6)</f>
        <v>101333</v>
      </c>
      <c r="D2645" s="3">
        <f t="shared" si="998"/>
        <v>38.456546489563571</v>
      </c>
      <c r="E2645" s="3">
        <f>tarifest3grenz(A2645,$A$3,Param!$B$5,Param!$C$5,Param!$D$5,Param!$E$5,Param!$B$6,Param!$C$6,Param!$D$6,Param!$E$6)*100</f>
        <v>42</v>
      </c>
      <c r="F2645" s="13">
        <f>soli3(C2645,$A$3,Param!$J$4,Param!$J$5,Param!$J$6)</f>
        <v>5573.31</v>
      </c>
      <c r="G2645" s="3">
        <f>soli3grenz(C2645,$A$3,Param!$J$4,Param!$J$5,Param!$J$6)*100</f>
        <v>5.5</v>
      </c>
      <c r="H2645" s="13">
        <f t="shared" si="989"/>
        <v>106906.31</v>
      </c>
      <c r="I2645" s="3">
        <f t="shared" si="988"/>
        <v>40.571654648956354</v>
      </c>
      <c r="J2645" s="13">
        <f t="shared" si="990"/>
        <v>44.309999999999995</v>
      </c>
      <c r="K2645" s="13">
        <f>tarifest3(A2645,$A$3,Param!$B$10,Param!$C$10,Param!$D$10,Param!$E$10,Param!$B$11,Param!$C$11,Param!$D$11,Param!$E$11)</f>
        <v>105679</v>
      </c>
      <c r="L2645" s="3">
        <f t="shared" si="999"/>
        <v>40.105882352941173</v>
      </c>
      <c r="M2645" s="3">
        <f>tarifest3grenz(A2645,$A$3,Param!$B$10,Param!$C$10,Param!$D$10,Param!$E$10,Param!$B$11,Param!$C$11,Param!$D$11,Param!$E$11)*100</f>
        <v>42</v>
      </c>
      <c r="N2645" s="3">
        <f t="shared" si="1000"/>
        <v>91279</v>
      </c>
      <c r="O2645" s="3">
        <f t="shared" si="1001"/>
        <v>34.640986717267552</v>
      </c>
      <c r="P2645" s="13">
        <f t="shared" si="991"/>
        <v>184450</v>
      </c>
      <c r="Q2645" s="13">
        <f t="shared" si="1002"/>
        <v>0</v>
      </c>
      <c r="R2645" s="13">
        <f>tarifest3(A2645-$K$3,$A$3,Param!$B$10,Param!$C$10,Param!$D$10,Param!$E$10,Param!$B$11,Param!$C$11,Param!$D$11,Param!$E$11)</f>
        <v>97039</v>
      </c>
      <c r="S2645" s="3">
        <f t="shared" si="1003"/>
        <v>36.826944971537003</v>
      </c>
      <c r="T2645" s="3">
        <f>IF(A2645&lt;$K$3,$K$2,tarifest3grenz(A2645-$K$3,$A$3,Param!$B$10,Param!$C$10,Param!$D$10,Param!$E$10,Param!$B$11,Param!$C$11,Param!$D$11,Param!$E$11))*100</f>
        <v>42</v>
      </c>
      <c r="U2645" s="3">
        <f>MAX(K2645-tarifest3($K$3,$A$3,Param!$B$10,Param!$C$10,Param!$D$10,Param!$E$10,Param!$B$11,Param!$C$11,Param!$D$11,Param!$E$11),0)</f>
        <v>100449</v>
      </c>
      <c r="V2645" s="3">
        <f t="shared" si="1004"/>
        <v>38.121062618595822</v>
      </c>
      <c r="W2645" s="3">
        <f t="shared" si="1005"/>
        <v>42</v>
      </c>
      <c r="X2645" s="3">
        <f>soli3grenz(K2645,$A$3,Param!$J$9,Param!$J$10,Param!$J$11)*100</f>
        <v>5.5</v>
      </c>
      <c r="Y2645" s="13">
        <f t="shared" si="992"/>
        <v>100449</v>
      </c>
      <c r="Z2645" s="3">
        <f t="shared" si="1006"/>
        <v>38.121062618595822</v>
      </c>
      <c r="AA2645" s="13">
        <f t="shared" si="993"/>
        <v>42</v>
      </c>
      <c r="AB2645" s="13">
        <f t="shared" si="994"/>
        <v>-6457.3099999999977</v>
      </c>
      <c r="AC2645" s="13">
        <f t="shared" si="995"/>
        <v>-2.4505920303605322</v>
      </c>
      <c r="AD2645" s="13">
        <f t="shared" si="996"/>
        <v>-2.3099999999999952</v>
      </c>
      <c r="AE2645" s="3">
        <f t="shared" si="997"/>
        <v>0</v>
      </c>
      <c r="AF2645" s="13">
        <f t="shared" si="985"/>
        <v>6457.3099999999977</v>
      </c>
      <c r="AG2645" s="13">
        <f t="shared" si="1007"/>
        <v>2.4505920303605322</v>
      </c>
      <c r="AH2645" s="13">
        <f t="shared" si="986"/>
        <v>2.4505920303605322</v>
      </c>
    </row>
    <row r="2646" spans="1:34" x14ac:dyDescent="0.2">
      <c r="A2646" s="8">
        <f t="shared" si="1008"/>
        <v>263600</v>
      </c>
      <c r="B2646" s="9">
        <f t="shared" si="987"/>
        <v>263.60000000000002</v>
      </c>
      <c r="C2646" s="13">
        <f>tarifest3(A2646,$A$3,Param!$B$5,Param!$C$5,Param!$D$5,Param!$E$5,Param!$B$6,Param!$C$6,Param!$D$6,Param!$E$6)</f>
        <v>101375</v>
      </c>
      <c r="D2646" s="3">
        <f t="shared" si="998"/>
        <v>38.457890743550834</v>
      </c>
      <c r="E2646" s="3">
        <f>tarifest3grenz(A2646,$A$3,Param!$B$5,Param!$C$5,Param!$D$5,Param!$E$5,Param!$B$6,Param!$C$6,Param!$D$6,Param!$E$6)*100</f>
        <v>42</v>
      </c>
      <c r="F2646" s="13">
        <f>soli3(C2646,$A$3,Param!$J$4,Param!$J$5,Param!$J$6)</f>
        <v>5575.62</v>
      </c>
      <c r="G2646" s="3">
        <f>soli3grenz(C2646,$A$3,Param!$J$4,Param!$J$5,Param!$J$6)*100</f>
        <v>5.5</v>
      </c>
      <c r="H2646" s="13">
        <f t="shared" si="989"/>
        <v>106950.62</v>
      </c>
      <c r="I2646" s="3">
        <f t="shared" si="988"/>
        <v>40.573072837632772</v>
      </c>
      <c r="J2646" s="13">
        <f t="shared" si="990"/>
        <v>44.309999999999995</v>
      </c>
      <c r="K2646" s="13">
        <f>tarifest3(A2646,$A$3,Param!$B$10,Param!$C$10,Param!$D$10,Param!$E$10,Param!$B$11,Param!$C$11,Param!$D$11,Param!$E$11)</f>
        <v>105721</v>
      </c>
      <c r="L2646" s="3">
        <f t="shared" si="999"/>
        <v>40.106600910470405</v>
      </c>
      <c r="M2646" s="3">
        <f>tarifest3grenz(A2646,$A$3,Param!$B$10,Param!$C$10,Param!$D$10,Param!$E$10,Param!$B$11,Param!$C$11,Param!$D$11,Param!$E$11)*100</f>
        <v>42</v>
      </c>
      <c r="N2646" s="3">
        <f t="shared" si="1000"/>
        <v>91321</v>
      </c>
      <c r="O2646" s="3">
        <f t="shared" si="1001"/>
        <v>34.643778452200301</v>
      </c>
      <c r="P2646" s="13">
        <f t="shared" si="991"/>
        <v>184520</v>
      </c>
      <c r="Q2646" s="13">
        <f t="shared" si="1002"/>
        <v>0</v>
      </c>
      <c r="R2646" s="13">
        <f>tarifest3(A2646-$K$3,$A$3,Param!$B$10,Param!$C$10,Param!$D$10,Param!$E$10,Param!$B$11,Param!$C$11,Param!$D$11,Param!$E$11)</f>
        <v>97081</v>
      </c>
      <c r="S2646" s="3">
        <f t="shared" si="1003"/>
        <v>36.828907435508349</v>
      </c>
      <c r="T2646" s="3">
        <f>IF(A2646&lt;$K$3,$K$2,tarifest3grenz(A2646-$K$3,$A$3,Param!$B$10,Param!$C$10,Param!$D$10,Param!$E$10,Param!$B$11,Param!$C$11,Param!$D$11,Param!$E$11))*100</f>
        <v>42</v>
      </c>
      <c r="U2646" s="3">
        <f>MAX(K2646-tarifest3($K$3,$A$3,Param!$B$10,Param!$C$10,Param!$D$10,Param!$E$10,Param!$B$11,Param!$C$11,Param!$D$11,Param!$E$11),0)</f>
        <v>100491</v>
      </c>
      <c r="V2646" s="3">
        <f t="shared" si="1004"/>
        <v>38.122534142640362</v>
      </c>
      <c r="W2646" s="3">
        <f t="shared" si="1005"/>
        <v>42</v>
      </c>
      <c r="X2646" s="3">
        <f>soli3grenz(K2646,$A$3,Param!$J$9,Param!$J$10,Param!$J$11)*100</f>
        <v>5.5</v>
      </c>
      <c r="Y2646" s="13">
        <f t="shared" si="992"/>
        <v>100491</v>
      </c>
      <c r="Z2646" s="3">
        <f t="shared" si="1006"/>
        <v>38.122534142640362</v>
      </c>
      <c r="AA2646" s="13">
        <f t="shared" si="993"/>
        <v>42</v>
      </c>
      <c r="AB2646" s="13">
        <f t="shared" si="994"/>
        <v>-6459.6199999999953</v>
      </c>
      <c r="AC2646" s="13">
        <f t="shared" si="995"/>
        <v>-2.4505386949924102</v>
      </c>
      <c r="AD2646" s="13">
        <f t="shared" si="996"/>
        <v>-2.3099999999999952</v>
      </c>
      <c r="AE2646" s="3">
        <f t="shared" si="997"/>
        <v>0</v>
      </c>
      <c r="AF2646" s="13">
        <f t="shared" si="985"/>
        <v>6459.6199999999953</v>
      </c>
      <c r="AG2646" s="13">
        <f t="shared" si="1007"/>
        <v>2.4505386949924102</v>
      </c>
      <c r="AH2646" s="13">
        <f t="shared" si="986"/>
        <v>2.4505386949924102</v>
      </c>
    </row>
    <row r="2647" spans="1:34" x14ac:dyDescent="0.2">
      <c r="A2647" s="8">
        <f t="shared" si="1008"/>
        <v>263700</v>
      </c>
      <c r="B2647" s="9">
        <f t="shared" si="987"/>
        <v>263.7</v>
      </c>
      <c r="C2647" s="13">
        <f>tarifest3(A2647,$A$3,Param!$B$5,Param!$C$5,Param!$D$5,Param!$E$5,Param!$B$6,Param!$C$6,Param!$D$6,Param!$E$6)</f>
        <v>101417</v>
      </c>
      <c r="D2647" s="3">
        <f t="shared" si="998"/>
        <v>38.459233978005308</v>
      </c>
      <c r="E2647" s="3">
        <f>tarifest3grenz(A2647,$A$3,Param!$B$5,Param!$C$5,Param!$D$5,Param!$E$5,Param!$B$6,Param!$C$6,Param!$D$6,Param!$E$6)*100</f>
        <v>42</v>
      </c>
      <c r="F2647" s="13">
        <f>soli3(C2647,$A$3,Param!$J$4,Param!$J$5,Param!$J$6)</f>
        <v>5577.93</v>
      </c>
      <c r="G2647" s="3">
        <f>soli3grenz(C2647,$A$3,Param!$J$4,Param!$J$5,Param!$J$6)*100</f>
        <v>5.5</v>
      </c>
      <c r="H2647" s="13">
        <f t="shared" si="989"/>
        <v>106994.93</v>
      </c>
      <c r="I2647" s="3">
        <f t="shared" si="988"/>
        <v>40.574489950701555</v>
      </c>
      <c r="J2647" s="13">
        <f t="shared" si="990"/>
        <v>44.309999999999995</v>
      </c>
      <c r="K2647" s="13">
        <f>tarifest3(A2647,$A$3,Param!$B$10,Param!$C$10,Param!$D$10,Param!$E$10,Param!$B$11,Param!$C$11,Param!$D$11,Param!$E$11)</f>
        <v>105763</v>
      </c>
      <c r="L2647" s="3">
        <f t="shared" si="999"/>
        <v>40.107318923018582</v>
      </c>
      <c r="M2647" s="3">
        <f>tarifest3grenz(A2647,$A$3,Param!$B$10,Param!$C$10,Param!$D$10,Param!$E$10,Param!$B$11,Param!$C$11,Param!$D$11,Param!$E$11)*100</f>
        <v>42</v>
      </c>
      <c r="N2647" s="3">
        <f t="shared" si="1000"/>
        <v>91363</v>
      </c>
      <c r="O2647" s="3">
        <f t="shared" si="1001"/>
        <v>34.646568069776265</v>
      </c>
      <c r="P2647" s="13">
        <f t="shared" si="991"/>
        <v>184590</v>
      </c>
      <c r="Q2647" s="13">
        <f t="shared" si="1002"/>
        <v>0</v>
      </c>
      <c r="R2647" s="13">
        <f>tarifest3(A2647-$K$3,$A$3,Param!$B$10,Param!$C$10,Param!$D$10,Param!$E$10,Param!$B$11,Param!$C$11,Param!$D$11,Param!$E$11)</f>
        <v>97123</v>
      </c>
      <c r="S2647" s="3">
        <f t="shared" si="1003"/>
        <v>36.830868411073183</v>
      </c>
      <c r="T2647" s="3">
        <f>IF(A2647&lt;$K$3,$K$2,tarifest3grenz(A2647-$K$3,$A$3,Param!$B$10,Param!$C$10,Param!$D$10,Param!$E$10,Param!$B$11,Param!$C$11,Param!$D$11,Param!$E$11))*100</f>
        <v>42</v>
      </c>
      <c r="U2647" s="3">
        <f>MAX(K2647-tarifest3($K$3,$A$3,Param!$B$10,Param!$C$10,Param!$D$10,Param!$E$10,Param!$B$11,Param!$C$11,Param!$D$11,Param!$E$11),0)</f>
        <v>100533</v>
      </c>
      <c r="V2647" s="3">
        <f t="shared" si="1004"/>
        <v>38.124004550625713</v>
      </c>
      <c r="W2647" s="3">
        <f t="shared" si="1005"/>
        <v>42</v>
      </c>
      <c r="X2647" s="3">
        <f>soli3grenz(K2647,$A$3,Param!$J$9,Param!$J$10,Param!$J$11)*100</f>
        <v>5.5</v>
      </c>
      <c r="Y2647" s="13">
        <f t="shared" si="992"/>
        <v>100533</v>
      </c>
      <c r="Z2647" s="3">
        <f t="shared" si="1006"/>
        <v>38.124004550625713</v>
      </c>
      <c r="AA2647" s="13">
        <f t="shared" si="993"/>
        <v>42</v>
      </c>
      <c r="AB2647" s="13">
        <f t="shared" si="994"/>
        <v>-6461.929999999993</v>
      </c>
      <c r="AC2647" s="13">
        <f t="shared" si="995"/>
        <v>-2.4504854000758414</v>
      </c>
      <c r="AD2647" s="13">
        <f t="shared" si="996"/>
        <v>-2.3099999999999952</v>
      </c>
      <c r="AE2647" s="3">
        <f t="shared" si="997"/>
        <v>0</v>
      </c>
      <c r="AF2647" s="13">
        <f t="shared" si="985"/>
        <v>6461.929999999993</v>
      </c>
      <c r="AG2647" s="13">
        <f t="shared" si="1007"/>
        <v>2.4504854000758414</v>
      </c>
      <c r="AH2647" s="13">
        <f t="shared" si="986"/>
        <v>2.4504854000758414</v>
      </c>
    </row>
    <row r="2648" spans="1:34" x14ac:dyDescent="0.2">
      <c r="A2648" s="8">
        <f t="shared" si="1008"/>
        <v>263800</v>
      </c>
      <c r="B2648" s="9">
        <f t="shared" si="987"/>
        <v>263.8</v>
      </c>
      <c r="C2648" s="13">
        <f>tarifest3(A2648,$A$3,Param!$B$5,Param!$C$5,Param!$D$5,Param!$E$5,Param!$B$6,Param!$C$6,Param!$D$6,Param!$E$6)</f>
        <v>101459</v>
      </c>
      <c r="D2648" s="3">
        <f t="shared" si="998"/>
        <v>38.460576194086428</v>
      </c>
      <c r="E2648" s="3">
        <f>tarifest3grenz(A2648,$A$3,Param!$B$5,Param!$C$5,Param!$D$5,Param!$E$5,Param!$B$6,Param!$C$6,Param!$D$6,Param!$E$6)*100</f>
        <v>42</v>
      </c>
      <c r="F2648" s="13">
        <f>soli3(C2648,$A$3,Param!$J$4,Param!$J$5,Param!$J$6)</f>
        <v>5580.24</v>
      </c>
      <c r="G2648" s="3">
        <f>soli3grenz(C2648,$A$3,Param!$J$4,Param!$J$5,Param!$J$6)*100</f>
        <v>5.5</v>
      </c>
      <c r="H2648" s="13">
        <f t="shared" si="989"/>
        <v>107039.24</v>
      </c>
      <c r="I2648" s="3">
        <f t="shared" si="988"/>
        <v>40.575905989385902</v>
      </c>
      <c r="J2648" s="13">
        <f t="shared" si="990"/>
        <v>44.309999999999995</v>
      </c>
      <c r="K2648" s="13">
        <f>tarifest3(A2648,$A$3,Param!$B$10,Param!$C$10,Param!$D$10,Param!$E$10,Param!$B$11,Param!$C$11,Param!$D$11,Param!$E$11)</f>
        <v>105805</v>
      </c>
      <c r="L2648" s="3">
        <f t="shared" si="999"/>
        <v>40.108036391205459</v>
      </c>
      <c r="M2648" s="3">
        <f>tarifest3grenz(A2648,$A$3,Param!$B$10,Param!$C$10,Param!$D$10,Param!$E$10,Param!$B$11,Param!$C$11,Param!$D$11,Param!$E$11)*100</f>
        <v>42</v>
      </c>
      <c r="N2648" s="3">
        <f t="shared" si="1000"/>
        <v>91405</v>
      </c>
      <c r="O2648" s="3">
        <f t="shared" si="1001"/>
        <v>34.649355572403337</v>
      </c>
      <c r="P2648" s="13">
        <f t="shared" si="991"/>
        <v>184660</v>
      </c>
      <c r="Q2648" s="13">
        <f t="shared" si="1002"/>
        <v>0</v>
      </c>
      <c r="R2648" s="13">
        <f>tarifest3(A2648-$K$3,$A$3,Param!$B$10,Param!$C$10,Param!$D$10,Param!$E$10,Param!$B$11,Param!$C$11,Param!$D$11,Param!$E$11)</f>
        <v>97165</v>
      </c>
      <c r="S2648" s="3">
        <f t="shared" si="1003"/>
        <v>36.832827899924183</v>
      </c>
      <c r="T2648" s="3">
        <f>IF(A2648&lt;$K$3,$K$2,tarifest3grenz(A2648-$K$3,$A$3,Param!$B$10,Param!$C$10,Param!$D$10,Param!$E$10,Param!$B$11,Param!$C$11,Param!$D$11,Param!$E$11))*100</f>
        <v>42</v>
      </c>
      <c r="U2648" s="3">
        <f>MAX(K2648-tarifest3($K$3,$A$3,Param!$B$10,Param!$C$10,Param!$D$10,Param!$E$10,Param!$B$11,Param!$C$11,Param!$D$11,Param!$E$11),0)</f>
        <v>100575</v>
      </c>
      <c r="V2648" s="3">
        <f t="shared" si="1004"/>
        <v>38.125473843821077</v>
      </c>
      <c r="W2648" s="3">
        <f t="shared" si="1005"/>
        <v>42</v>
      </c>
      <c r="X2648" s="3">
        <f>soli3grenz(K2648,$A$3,Param!$J$9,Param!$J$10,Param!$J$11)*100</f>
        <v>5.5</v>
      </c>
      <c r="Y2648" s="13">
        <f t="shared" si="992"/>
        <v>100575</v>
      </c>
      <c r="Z2648" s="3">
        <f t="shared" si="1006"/>
        <v>38.125473843821077</v>
      </c>
      <c r="AA2648" s="13">
        <f t="shared" si="993"/>
        <v>42</v>
      </c>
      <c r="AB2648" s="13">
        <f t="shared" si="994"/>
        <v>-6464.2400000000052</v>
      </c>
      <c r="AC2648" s="13">
        <f t="shared" si="995"/>
        <v>-2.4504321455648252</v>
      </c>
      <c r="AD2648" s="13">
        <f t="shared" si="996"/>
        <v>-2.3099999999999952</v>
      </c>
      <c r="AE2648" s="3">
        <f t="shared" si="997"/>
        <v>0</v>
      </c>
      <c r="AF2648" s="13">
        <f t="shared" si="985"/>
        <v>6464.2400000000052</v>
      </c>
      <c r="AG2648" s="13">
        <f t="shared" si="1007"/>
        <v>2.4504321455648252</v>
      </c>
      <c r="AH2648" s="13">
        <f t="shared" si="986"/>
        <v>2.4504321455648252</v>
      </c>
    </row>
    <row r="2649" spans="1:34" x14ac:dyDescent="0.2">
      <c r="A2649" s="8">
        <f t="shared" si="1008"/>
        <v>263900</v>
      </c>
      <c r="B2649" s="9">
        <f t="shared" si="987"/>
        <v>263.89999999999998</v>
      </c>
      <c r="C2649" s="13">
        <f>tarifest3(A2649,$A$3,Param!$B$5,Param!$C$5,Param!$D$5,Param!$E$5,Param!$B$6,Param!$C$6,Param!$D$6,Param!$E$6)</f>
        <v>101501</v>
      </c>
      <c r="D2649" s="3">
        <f t="shared" si="998"/>
        <v>38.461917392951875</v>
      </c>
      <c r="E2649" s="3">
        <f>tarifest3grenz(A2649,$A$3,Param!$B$5,Param!$C$5,Param!$D$5,Param!$E$5,Param!$B$6,Param!$C$6,Param!$D$6,Param!$E$6)*100</f>
        <v>42</v>
      </c>
      <c r="F2649" s="13">
        <f>soli3(C2649,$A$3,Param!$J$4,Param!$J$5,Param!$J$6)</f>
        <v>5582.55</v>
      </c>
      <c r="G2649" s="3">
        <f>soli3grenz(C2649,$A$3,Param!$J$4,Param!$J$5,Param!$J$6)*100</f>
        <v>5.5</v>
      </c>
      <c r="H2649" s="13">
        <f t="shared" si="989"/>
        <v>107083.55</v>
      </c>
      <c r="I2649" s="3">
        <f t="shared" si="988"/>
        <v>40.577320954907165</v>
      </c>
      <c r="J2649" s="13">
        <f t="shared" si="990"/>
        <v>44.309999999999995</v>
      </c>
      <c r="K2649" s="13">
        <f>tarifest3(A2649,$A$3,Param!$B$10,Param!$C$10,Param!$D$10,Param!$E$10,Param!$B$11,Param!$C$11,Param!$D$11,Param!$E$11)</f>
        <v>105847</v>
      </c>
      <c r="L2649" s="3">
        <f t="shared" si="999"/>
        <v>40.108753315649871</v>
      </c>
      <c r="M2649" s="3">
        <f>tarifest3grenz(A2649,$A$3,Param!$B$10,Param!$C$10,Param!$D$10,Param!$E$10,Param!$B$11,Param!$C$11,Param!$D$11,Param!$E$11)*100</f>
        <v>42</v>
      </c>
      <c r="N2649" s="3">
        <f t="shared" si="1000"/>
        <v>91447</v>
      </c>
      <c r="O2649" s="3">
        <f t="shared" si="1001"/>
        <v>34.652140962485788</v>
      </c>
      <c r="P2649" s="13">
        <f t="shared" si="991"/>
        <v>184730</v>
      </c>
      <c r="Q2649" s="13">
        <f t="shared" si="1002"/>
        <v>0</v>
      </c>
      <c r="R2649" s="13">
        <f>tarifest3(A2649-$K$3,$A$3,Param!$B$10,Param!$C$10,Param!$D$10,Param!$E$10,Param!$B$11,Param!$C$11,Param!$D$11,Param!$E$11)</f>
        <v>97207</v>
      </c>
      <c r="S2649" s="3">
        <f t="shared" si="1003"/>
        <v>36.834785903751424</v>
      </c>
      <c r="T2649" s="3">
        <f>IF(A2649&lt;$K$3,$K$2,tarifest3grenz(A2649-$K$3,$A$3,Param!$B$10,Param!$C$10,Param!$D$10,Param!$E$10,Param!$B$11,Param!$C$11,Param!$D$11,Param!$E$11))*100</f>
        <v>42</v>
      </c>
      <c r="U2649" s="3">
        <f>MAX(K2649-tarifest3($K$3,$A$3,Param!$B$10,Param!$C$10,Param!$D$10,Param!$E$10,Param!$B$11,Param!$C$11,Param!$D$11,Param!$E$11),0)</f>
        <v>100617</v>
      </c>
      <c r="V2649" s="3">
        <f t="shared" si="1004"/>
        <v>38.126942023493747</v>
      </c>
      <c r="W2649" s="3">
        <f t="shared" si="1005"/>
        <v>42</v>
      </c>
      <c r="X2649" s="3">
        <f>soli3grenz(K2649,$A$3,Param!$J$9,Param!$J$10,Param!$J$11)*100</f>
        <v>5.5</v>
      </c>
      <c r="Y2649" s="13">
        <f t="shared" si="992"/>
        <v>100617</v>
      </c>
      <c r="Z2649" s="3">
        <f t="shared" si="1006"/>
        <v>38.126942023493747</v>
      </c>
      <c r="AA2649" s="13">
        <f t="shared" si="993"/>
        <v>42</v>
      </c>
      <c r="AB2649" s="13">
        <f t="shared" si="994"/>
        <v>-6466.5500000000029</v>
      </c>
      <c r="AC2649" s="13">
        <f t="shared" si="995"/>
        <v>-2.4503789314134181</v>
      </c>
      <c r="AD2649" s="13">
        <f t="shared" si="996"/>
        <v>-2.3099999999999952</v>
      </c>
      <c r="AE2649" s="3">
        <f t="shared" si="997"/>
        <v>0</v>
      </c>
      <c r="AF2649" s="13">
        <f t="shared" si="985"/>
        <v>6466.5500000000029</v>
      </c>
      <c r="AG2649" s="13">
        <f t="shared" si="1007"/>
        <v>2.4503789314134181</v>
      </c>
      <c r="AH2649" s="13">
        <f t="shared" si="986"/>
        <v>2.4503789314134181</v>
      </c>
    </row>
    <row r="2650" spans="1:34" x14ac:dyDescent="0.2">
      <c r="A2650" s="8">
        <f t="shared" si="1008"/>
        <v>264000</v>
      </c>
      <c r="B2650" s="9">
        <f t="shared" si="987"/>
        <v>264</v>
      </c>
      <c r="C2650" s="13">
        <f>tarifest3(A2650,$A$3,Param!$B$5,Param!$C$5,Param!$D$5,Param!$E$5,Param!$B$6,Param!$C$6,Param!$D$6,Param!$E$6)</f>
        <v>101543</v>
      </c>
      <c r="D2650" s="3">
        <f t="shared" si="998"/>
        <v>38.463257575757574</v>
      </c>
      <c r="E2650" s="3">
        <f>tarifest3grenz(A2650,$A$3,Param!$B$5,Param!$C$5,Param!$D$5,Param!$E$5,Param!$B$6,Param!$C$6,Param!$D$6,Param!$E$6)*100</f>
        <v>42</v>
      </c>
      <c r="F2650" s="13">
        <f>soli3(C2650,$A$3,Param!$J$4,Param!$J$5,Param!$J$6)</f>
        <v>5584.86</v>
      </c>
      <c r="G2650" s="3">
        <f>soli3grenz(C2650,$A$3,Param!$J$4,Param!$J$5,Param!$J$6)*100</f>
        <v>5.5</v>
      </c>
      <c r="H2650" s="13">
        <f t="shared" si="989"/>
        <v>107127.86</v>
      </c>
      <c r="I2650" s="3">
        <f t="shared" si="988"/>
        <v>40.578734848484849</v>
      </c>
      <c r="J2650" s="13">
        <f t="shared" si="990"/>
        <v>44.309999999999995</v>
      </c>
      <c r="K2650" s="13">
        <f>tarifest3(A2650,$A$3,Param!$B$10,Param!$C$10,Param!$D$10,Param!$E$10,Param!$B$11,Param!$C$11,Param!$D$11,Param!$E$11)</f>
        <v>105889</v>
      </c>
      <c r="L2650" s="3">
        <f t="shared" si="999"/>
        <v>40.109469696969697</v>
      </c>
      <c r="M2650" s="3">
        <f>tarifest3grenz(A2650,$A$3,Param!$B$10,Param!$C$10,Param!$D$10,Param!$E$10,Param!$B$11,Param!$C$11,Param!$D$11,Param!$E$11)*100</f>
        <v>42</v>
      </c>
      <c r="N2650" s="3">
        <f t="shared" si="1000"/>
        <v>91489</v>
      </c>
      <c r="O2650" s="3">
        <f t="shared" si="1001"/>
        <v>34.654924242424237</v>
      </c>
      <c r="P2650" s="13">
        <f t="shared" si="991"/>
        <v>184800</v>
      </c>
      <c r="Q2650" s="13">
        <f t="shared" si="1002"/>
        <v>0</v>
      </c>
      <c r="R2650" s="13">
        <f>tarifest3(A2650-$K$3,$A$3,Param!$B$10,Param!$C$10,Param!$D$10,Param!$E$10,Param!$B$11,Param!$C$11,Param!$D$11,Param!$E$11)</f>
        <v>97249</v>
      </c>
      <c r="S2650" s="3">
        <f t="shared" si="1003"/>
        <v>36.836742424242424</v>
      </c>
      <c r="T2650" s="3">
        <f>IF(A2650&lt;$K$3,$K$2,tarifest3grenz(A2650-$K$3,$A$3,Param!$B$10,Param!$C$10,Param!$D$10,Param!$E$10,Param!$B$11,Param!$C$11,Param!$D$11,Param!$E$11))*100</f>
        <v>42</v>
      </c>
      <c r="U2650" s="3">
        <f>MAX(K2650-tarifest3($K$3,$A$3,Param!$B$10,Param!$C$10,Param!$D$10,Param!$E$10,Param!$B$11,Param!$C$11,Param!$D$11,Param!$E$11),0)</f>
        <v>100659</v>
      </c>
      <c r="V2650" s="3">
        <f t="shared" si="1004"/>
        <v>38.128409090909095</v>
      </c>
      <c r="W2650" s="3">
        <f t="shared" si="1005"/>
        <v>42</v>
      </c>
      <c r="X2650" s="3">
        <f>soli3grenz(K2650,$A$3,Param!$J$9,Param!$J$10,Param!$J$11)*100</f>
        <v>5.5</v>
      </c>
      <c r="Y2650" s="13">
        <f t="shared" si="992"/>
        <v>100659</v>
      </c>
      <c r="Z2650" s="3">
        <f t="shared" si="1006"/>
        <v>38.128409090909095</v>
      </c>
      <c r="AA2650" s="13">
        <f t="shared" si="993"/>
        <v>42</v>
      </c>
      <c r="AB2650" s="13">
        <f t="shared" si="994"/>
        <v>-6468.8600000000006</v>
      </c>
      <c r="AC2650" s="13">
        <f t="shared" si="995"/>
        <v>-2.4503257575757544</v>
      </c>
      <c r="AD2650" s="13">
        <f t="shared" si="996"/>
        <v>-2.3099999999999952</v>
      </c>
      <c r="AE2650" s="3">
        <f t="shared" si="997"/>
        <v>0</v>
      </c>
      <c r="AF2650" s="13">
        <f t="shared" si="985"/>
        <v>6468.8600000000006</v>
      </c>
      <c r="AG2650" s="13">
        <f t="shared" si="1007"/>
        <v>2.4503257575757544</v>
      </c>
      <c r="AH2650" s="13">
        <f t="shared" si="986"/>
        <v>2.4503257575757544</v>
      </c>
    </row>
    <row r="2651" spans="1:34" x14ac:dyDescent="0.2">
      <c r="A2651" s="8">
        <f t="shared" si="1008"/>
        <v>264100</v>
      </c>
      <c r="B2651" s="9">
        <f t="shared" si="987"/>
        <v>264.10000000000002</v>
      </c>
      <c r="C2651" s="13">
        <f>tarifest3(A2651,$A$3,Param!$B$5,Param!$C$5,Param!$D$5,Param!$E$5,Param!$B$6,Param!$C$6,Param!$D$6,Param!$E$6)</f>
        <v>101585</v>
      </c>
      <c r="D2651" s="3">
        <f t="shared" si="998"/>
        <v>38.464596743657701</v>
      </c>
      <c r="E2651" s="3">
        <f>tarifest3grenz(A2651,$A$3,Param!$B$5,Param!$C$5,Param!$D$5,Param!$E$5,Param!$B$6,Param!$C$6,Param!$D$6,Param!$E$6)*100</f>
        <v>42</v>
      </c>
      <c r="F2651" s="13">
        <f>soli3(C2651,$A$3,Param!$J$4,Param!$J$5,Param!$J$6)</f>
        <v>5587.17</v>
      </c>
      <c r="G2651" s="3">
        <f>soli3grenz(C2651,$A$3,Param!$J$4,Param!$J$5,Param!$J$6)*100</f>
        <v>5.5</v>
      </c>
      <c r="H2651" s="13">
        <f t="shared" si="989"/>
        <v>107172.17</v>
      </c>
      <c r="I2651" s="3">
        <f t="shared" si="988"/>
        <v>40.580147671336611</v>
      </c>
      <c r="J2651" s="13">
        <f t="shared" si="990"/>
        <v>44.309999999999995</v>
      </c>
      <c r="K2651" s="13">
        <f>tarifest3(A2651,$A$3,Param!$B$10,Param!$C$10,Param!$D$10,Param!$E$10,Param!$B$11,Param!$C$11,Param!$D$11,Param!$E$11)</f>
        <v>105931</v>
      </c>
      <c r="L2651" s="3">
        <f t="shared" si="999"/>
        <v>40.110185535781902</v>
      </c>
      <c r="M2651" s="3">
        <f>tarifest3grenz(A2651,$A$3,Param!$B$10,Param!$C$10,Param!$D$10,Param!$E$10,Param!$B$11,Param!$C$11,Param!$D$11,Param!$E$11)*100</f>
        <v>42</v>
      </c>
      <c r="N2651" s="3">
        <f t="shared" si="1000"/>
        <v>91531</v>
      </c>
      <c r="O2651" s="3">
        <f t="shared" si="1001"/>
        <v>34.657705414615677</v>
      </c>
      <c r="P2651" s="13">
        <f t="shared" si="991"/>
        <v>184870</v>
      </c>
      <c r="Q2651" s="13">
        <f t="shared" si="1002"/>
        <v>0</v>
      </c>
      <c r="R2651" s="13">
        <f>tarifest3(A2651-$K$3,$A$3,Param!$B$10,Param!$C$10,Param!$D$10,Param!$E$10,Param!$B$11,Param!$C$11,Param!$D$11,Param!$E$11)</f>
        <v>97291</v>
      </c>
      <c r="S2651" s="3">
        <f t="shared" si="1003"/>
        <v>36.838697463082163</v>
      </c>
      <c r="T2651" s="3">
        <f>IF(A2651&lt;$K$3,$K$2,tarifest3grenz(A2651-$K$3,$A$3,Param!$B$10,Param!$C$10,Param!$D$10,Param!$E$10,Param!$B$11,Param!$C$11,Param!$D$11,Param!$E$11))*100</f>
        <v>42</v>
      </c>
      <c r="U2651" s="3">
        <f>MAX(K2651-tarifest3($K$3,$A$3,Param!$B$10,Param!$C$10,Param!$D$10,Param!$E$10,Param!$B$11,Param!$C$11,Param!$D$11,Param!$E$11),0)</f>
        <v>100701</v>
      </c>
      <c r="V2651" s="3">
        <f t="shared" si="1004"/>
        <v>38.129875047330557</v>
      </c>
      <c r="W2651" s="3">
        <f t="shared" si="1005"/>
        <v>42</v>
      </c>
      <c r="X2651" s="3">
        <f>soli3grenz(K2651,$A$3,Param!$J$9,Param!$J$10,Param!$J$11)*100</f>
        <v>5.5</v>
      </c>
      <c r="Y2651" s="13">
        <f t="shared" si="992"/>
        <v>100701</v>
      </c>
      <c r="Z2651" s="3">
        <f t="shared" si="1006"/>
        <v>38.129875047330557</v>
      </c>
      <c r="AA2651" s="13">
        <f t="shared" si="993"/>
        <v>42</v>
      </c>
      <c r="AB2651" s="13">
        <f t="shared" si="994"/>
        <v>-6471.1699999999983</v>
      </c>
      <c r="AC2651" s="13">
        <f t="shared" si="995"/>
        <v>-2.4502726240060539</v>
      </c>
      <c r="AD2651" s="13">
        <f t="shared" si="996"/>
        <v>-2.3099999999999952</v>
      </c>
      <c r="AE2651" s="3">
        <f t="shared" si="997"/>
        <v>0</v>
      </c>
      <c r="AF2651" s="13">
        <f t="shared" si="985"/>
        <v>6471.1699999999983</v>
      </c>
      <c r="AG2651" s="13">
        <f t="shared" si="1007"/>
        <v>2.4502726240060539</v>
      </c>
      <c r="AH2651" s="13">
        <f t="shared" si="986"/>
        <v>2.4502726240060539</v>
      </c>
    </row>
    <row r="2652" spans="1:34" x14ac:dyDescent="0.2">
      <c r="A2652" s="8">
        <f t="shared" si="1008"/>
        <v>264200</v>
      </c>
      <c r="B2652" s="9">
        <f t="shared" si="987"/>
        <v>264.2</v>
      </c>
      <c r="C2652" s="13">
        <f>tarifest3(A2652,$A$3,Param!$B$5,Param!$C$5,Param!$D$5,Param!$E$5,Param!$B$6,Param!$C$6,Param!$D$6,Param!$E$6)</f>
        <v>101627</v>
      </c>
      <c r="D2652" s="3">
        <f t="shared" si="998"/>
        <v>38.465934897804694</v>
      </c>
      <c r="E2652" s="3">
        <f>tarifest3grenz(A2652,$A$3,Param!$B$5,Param!$C$5,Param!$D$5,Param!$E$5,Param!$B$6,Param!$C$6,Param!$D$6,Param!$E$6)*100</f>
        <v>42</v>
      </c>
      <c r="F2652" s="13">
        <f>soli3(C2652,$A$3,Param!$J$4,Param!$J$5,Param!$J$6)</f>
        <v>5589.48</v>
      </c>
      <c r="G2652" s="3">
        <f>soli3grenz(C2652,$A$3,Param!$J$4,Param!$J$5,Param!$J$6)*100</f>
        <v>5.5</v>
      </c>
      <c r="H2652" s="13">
        <f t="shared" si="989"/>
        <v>107216.48</v>
      </c>
      <c r="I2652" s="3">
        <f t="shared" si="988"/>
        <v>40.581559424678268</v>
      </c>
      <c r="J2652" s="13">
        <f t="shared" si="990"/>
        <v>44.309999999999995</v>
      </c>
      <c r="K2652" s="13">
        <f>tarifest3(A2652,$A$3,Param!$B$10,Param!$C$10,Param!$D$10,Param!$E$10,Param!$B$11,Param!$C$11,Param!$D$11,Param!$E$11)</f>
        <v>105973</v>
      </c>
      <c r="L2652" s="3">
        <f t="shared" si="999"/>
        <v>40.110900832702498</v>
      </c>
      <c r="M2652" s="3">
        <f>tarifest3grenz(A2652,$A$3,Param!$B$10,Param!$C$10,Param!$D$10,Param!$E$10,Param!$B$11,Param!$C$11,Param!$D$11,Param!$E$11)*100</f>
        <v>42</v>
      </c>
      <c r="N2652" s="3">
        <f t="shared" si="1000"/>
        <v>91573</v>
      </c>
      <c r="O2652" s="3">
        <f t="shared" si="1001"/>
        <v>34.660484481453445</v>
      </c>
      <c r="P2652" s="13">
        <f t="shared" si="991"/>
        <v>184940</v>
      </c>
      <c r="Q2652" s="13">
        <f t="shared" si="1002"/>
        <v>0</v>
      </c>
      <c r="R2652" s="13">
        <f>tarifest3(A2652-$K$3,$A$3,Param!$B$10,Param!$C$10,Param!$D$10,Param!$E$10,Param!$B$11,Param!$C$11,Param!$D$11,Param!$E$11)</f>
        <v>97333</v>
      </c>
      <c r="S2652" s="3">
        <f t="shared" si="1003"/>
        <v>36.840651021953065</v>
      </c>
      <c r="T2652" s="3">
        <f>IF(A2652&lt;$K$3,$K$2,tarifest3grenz(A2652-$K$3,$A$3,Param!$B$10,Param!$C$10,Param!$D$10,Param!$E$10,Param!$B$11,Param!$C$11,Param!$D$11,Param!$E$11))*100</f>
        <v>42</v>
      </c>
      <c r="U2652" s="3">
        <f>MAX(K2652-tarifest3($K$3,$A$3,Param!$B$10,Param!$C$10,Param!$D$10,Param!$E$10,Param!$B$11,Param!$C$11,Param!$D$11,Param!$E$11),0)</f>
        <v>100743</v>
      </c>
      <c r="V2652" s="3">
        <f t="shared" si="1004"/>
        <v>38.131339894019682</v>
      </c>
      <c r="W2652" s="3">
        <f t="shared" si="1005"/>
        <v>42</v>
      </c>
      <c r="X2652" s="3">
        <f>soli3grenz(K2652,$A$3,Param!$J$9,Param!$J$10,Param!$J$11)*100</f>
        <v>5.5</v>
      </c>
      <c r="Y2652" s="13">
        <f t="shared" si="992"/>
        <v>100743</v>
      </c>
      <c r="Z2652" s="3">
        <f t="shared" si="1006"/>
        <v>38.131339894019682</v>
      </c>
      <c r="AA2652" s="13">
        <f t="shared" si="993"/>
        <v>42</v>
      </c>
      <c r="AB2652" s="13">
        <f t="shared" si="994"/>
        <v>-6473.4799999999959</v>
      </c>
      <c r="AC2652" s="13">
        <f t="shared" si="995"/>
        <v>-2.4502195306585861</v>
      </c>
      <c r="AD2652" s="13">
        <f t="shared" si="996"/>
        <v>-2.3099999999999952</v>
      </c>
      <c r="AE2652" s="3">
        <f t="shared" si="997"/>
        <v>0</v>
      </c>
      <c r="AF2652" s="13">
        <f t="shared" si="985"/>
        <v>6473.4799999999959</v>
      </c>
      <c r="AG2652" s="13">
        <f t="shared" si="1007"/>
        <v>2.4502195306585861</v>
      </c>
      <c r="AH2652" s="13">
        <f t="shared" si="986"/>
        <v>2.4502195306585861</v>
      </c>
    </row>
    <row r="2653" spans="1:34" x14ac:dyDescent="0.2">
      <c r="A2653" s="8">
        <f t="shared" si="1008"/>
        <v>264300</v>
      </c>
      <c r="B2653" s="9">
        <f t="shared" si="987"/>
        <v>264.3</v>
      </c>
      <c r="C2653" s="13">
        <f>tarifest3(A2653,$A$3,Param!$B$5,Param!$C$5,Param!$D$5,Param!$E$5,Param!$B$6,Param!$C$6,Param!$D$6,Param!$E$6)</f>
        <v>101669</v>
      </c>
      <c r="D2653" s="3">
        <f t="shared" si="998"/>
        <v>38.467272039349226</v>
      </c>
      <c r="E2653" s="3">
        <f>tarifest3grenz(A2653,$A$3,Param!$B$5,Param!$C$5,Param!$D$5,Param!$E$5,Param!$B$6,Param!$C$6,Param!$D$6,Param!$E$6)*100</f>
        <v>42</v>
      </c>
      <c r="F2653" s="13">
        <f>soli3(C2653,$A$3,Param!$J$4,Param!$J$5,Param!$J$6)</f>
        <v>5591.79</v>
      </c>
      <c r="G2653" s="3">
        <f>soli3grenz(C2653,$A$3,Param!$J$4,Param!$J$5,Param!$J$6)*100</f>
        <v>5.5</v>
      </c>
      <c r="H2653" s="13">
        <f t="shared" si="989"/>
        <v>107260.79</v>
      </c>
      <c r="I2653" s="3">
        <f t="shared" si="988"/>
        <v>40.582970109723796</v>
      </c>
      <c r="J2653" s="13">
        <f t="shared" si="990"/>
        <v>44.309999999999995</v>
      </c>
      <c r="K2653" s="13">
        <f>tarifest3(A2653,$A$3,Param!$B$10,Param!$C$10,Param!$D$10,Param!$E$10,Param!$B$11,Param!$C$11,Param!$D$11,Param!$E$11)</f>
        <v>106015</v>
      </c>
      <c r="L2653" s="3">
        <f t="shared" si="999"/>
        <v>40.111615588346581</v>
      </c>
      <c r="M2653" s="3">
        <f>tarifest3grenz(A2653,$A$3,Param!$B$10,Param!$C$10,Param!$D$10,Param!$E$10,Param!$B$11,Param!$C$11,Param!$D$11,Param!$E$11)*100</f>
        <v>42</v>
      </c>
      <c r="N2653" s="3">
        <f t="shared" si="1000"/>
        <v>91615</v>
      </c>
      <c r="O2653" s="3">
        <f t="shared" si="1001"/>
        <v>34.663261445327279</v>
      </c>
      <c r="P2653" s="13">
        <f t="shared" si="991"/>
        <v>185010</v>
      </c>
      <c r="Q2653" s="13">
        <f t="shared" si="1002"/>
        <v>0</v>
      </c>
      <c r="R2653" s="13">
        <f>tarifest3(A2653-$K$3,$A$3,Param!$B$10,Param!$C$10,Param!$D$10,Param!$E$10,Param!$B$11,Param!$C$11,Param!$D$11,Param!$E$11)</f>
        <v>97375</v>
      </c>
      <c r="S2653" s="3">
        <f t="shared" si="1003"/>
        <v>36.842603102535001</v>
      </c>
      <c r="T2653" s="3">
        <f>IF(A2653&lt;$K$3,$K$2,tarifest3grenz(A2653-$K$3,$A$3,Param!$B$10,Param!$C$10,Param!$D$10,Param!$E$10,Param!$B$11,Param!$C$11,Param!$D$11,Param!$E$11))*100</f>
        <v>42</v>
      </c>
      <c r="U2653" s="3">
        <f>MAX(K2653-tarifest3($K$3,$A$3,Param!$B$10,Param!$C$10,Param!$D$10,Param!$E$10,Param!$B$11,Param!$C$11,Param!$D$11,Param!$E$11),0)</f>
        <v>100785</v>
      </c>
      <c r="V2653" s="3">
        <f t="shared" si="1004"/>
        <v>38.132803632236097</v>
      </c>
      <c r="W2653" s="3">
        <f t="shared" si="1005"/>
        <v>42</v>
      </c>
      <c r="X2653" s="3">
        <f>soli3grenz(K2653,$A$3,Param!$J$9,Param!$J$10,Param!$J$11)*100</f>
        <v>5.5</v>
      </c>
      <c r="Y2653" s="13">
        <f t="shared" si="992"/>
        <v>100785</v>
      </c>
      <c r="Z2653" s="3">
        <f t="shared" si="1006"/>
        <v>38.132803632236097</v>
      </c>
      <c r="AA2653" s="13">
        <f t="shared" si="993"/>
        <v>42</v>
      </c>
      <c r="AB2653" s="13">
        <f t="shared" si="994"/>
        <v>-6475.7899999999936</v>
      </c>
      <c r="AC2653" s="13">
        <f t="shared" si="995"/>
        <v>-2.4501664774876986</v>
      </c>
      <c r="AD2653" s="13">
        <f t="shared" si="996"/>
        <v>-2.3099999999999952</v>
      </c>
      <c r="AE2653" s="3">
        <f t="shared" si="997"/>
        <v>0</v>
      </c>
      <c r="AF2653" s="13">
        <f t="shared" si="985"/>
        <v>6475.7899999999936</v>
      </c>
      <c r="AG2653" s="13">
        <f t="shared" si="1007"/>
        <v>2.4501664774876986</v>
      </c>
      <c r="AH2653" s="13">
        <f t="shared" si="986"/>
        <v>2.4501664774876986</v>
      </c>
    </row>
    <row r="2654" spans="1:34" x14ac:dyDescent="0.2">
      <c r="A2654" s="8">
        <f t="shared" si="1008"/>
        <v>264400</v>
      </c>
      <c r="B2654" s="9">
        <f t="shared" si="987"/>
        <v>264.39999999999998</v>
      </c>
      <c r="C2654" s="13">
        <f>tarifest3(A2654,$A$3,Param!$B$5,Param!$C$5,Param!$D$5,Param!$E$5,Param!$B$6,Param!$C$6,Param!$D$6,Param!$E$6)</f>
        <v>101711</v>
      </c>
      <c r="D2654" s="3">
        <f t="shared" si="998"/>
        <v>38.468608169440245</v>
      </c>
      <c r="E2654" s="3">
        <f>tarifest3grenz(A2654,$A$3,Param!$B$5,Param!$C$5,Param!$D$5,Param!$E$5,Param!$B$6,Param!$C$6,Param!$D$6,Param!$E$6)*100</f>
        <v>42</v>
      </c>
      <c r="F2654" s="13">
        <f>soli3(C2654,$A$3,Param!$J$4,Param!$J$5,Param!$J$6)</f>
        <v>5594.1</v>
      </c>
      <c r="G2654" s="3">
        <f>soli3grenz(C2654,$A$3,Param!$J$4,Param!$J$5,Param!$J$6)*100</f>
        <v>5.5</v>
      </c>
      <c r="H2654" s="13">
        <f t="shared" si="989"/>
        <v>107305.1</v>
      </c>
      <c r="I2654" s="3">
        <f t="shared" si="988"/>
        <v>40.584379727685324</v>
      </c>
      <c r="J2654" s="13">
        <f t="shared" si="990"/>
        <v>44.309999999999995</v>
      </c>
      <c r="K2654" s="13">
        <f>tarifest3(A2654,$A$3,Param!$B$10,Param!$C$10,Param!$D$10,Param!$E$10,Param!$B$11,Param!$C$11,Param!$D$11,Param!$E$11)</f>
        <v>106057</v>
      </c>
      <c r="L2654" s="3">
        <f t="shared" si="999"/>
        <v>40.112329803328286</v>
      </c>
      <c r="M2654" s="3">
        <f>tarifest3grenz(A2654,$A$3,Param!$B$10,Param!$C$10,Param!$D$10,Param!$E$10,Param!$B$11,Param!$C$11,Param!$D$11,Param!$E$11)*100</f>
        <v>42</v>
      </c>
      <c r="N2654" s="3">
        <f t="shared" si="1000"/>
        <v>91657</v>
      </c>
      <c r="O2654" s="3">
        <f t="shared" si="1001"/>
        <v>34.666036308623298</v>
      </c>
      <c r="P2654" s="13">
        <f t="shared" si="991"/>
        <v>185080</v>
      </c>
      <c r="Q2654" s="13">
        <f t="shared" si="1002"/>
        <v>0</v>
      </c>
      <c r="R2654" s="13">
        <f>tarifest3(A2654-$K$3,$A$3,Param!$B$10,Param!$C$10,Param!$D$10,Param!$E$10,Param!$B$11,Param!$C$11,Param!$D$11,Param!$E$11)</f>
        <v>97417</v>
      </c>
      <c r="S2654" s="3">
        <f t="shared" si="1003"/>
        <v>36.844553706505295</v>
      </c>
      <c r="T2654" s="3">
        <f>IF(A2654&lt;$K$3,$K$2,tarifest3grenz(A2654-$K$3,$A$3,Param!$B$10,Param!$C$10,Param!$D$10,Param!$E$10,Param!$B$11,Param!$C$11,Param!$D$11,Param!$E$11))*100</f>
        <v>42</v>
      </c>
      <c r="U2654" s="3">
        <f>MAX(K2654-tarifest3($K$3,$A$3,Param!$B$10,Param!$C$10,Param!$D$10,Param!$E$10,Param!$B$11,Param!$C$11,Param!$D$11,Param!$E$11),0)</f>
        <v>100827</v>
      </c>
      <c r="V2654" s="3">
        <f t="shared" si="1004"/>
        <v>38.134266263237521</v>
      </c>
      <c r="W2654" s="3">
        <f t="shared" si="1005"/>
        <v>42</v>
      </c>
      <c r="X2654" s="3">
        <f>soli3grenz(K2654,$A$3,Param!$J$9,Param!$J$10,Param!$J$11)*100</f>
        <v>5.5</v>
      </c>
      <c r="Y2654" s="13">
        <f t="shared" si="992"/>
        <v>100827</v>
      </c>
      <c r="Z2654" s="3">
        <f t="shared" si="1006"/>
        <v>38.134266263237521</v>
      </c>
      <c r="AA2654" s="13">
        <f t="shared" si="993"/>
        <v>42</v>
      </c>
      <c r="AB2654" s="13">
        <f t="shared" si="994"/>
        <v>-6478.1000000000058</v>
      </c>
      <c r="AC2654" s="13">
        <f t="shared" si="995"/>
        <v>-2.4501134644478029</v>
      </c>
      <c r="AD2654" s="13">
        <f t="shared" si="996"/>
        <v>-2.3099999999999952</v>
      </c>
      <c r="AE2654" s="3">
        <f t="shared" si="997"/>
        <v>0</v>
      </c>
      <c r="AF2654" s="13">
        <f t="shared" si="985"/>
        <v>6478.1000000000058</v>
      </c>
      <c r="AG2654" s="13">
        <f t="shared" si="1007"/>
        <v>2.4501134644478029</v>
      </c>
      <c r="AH2654" s="13">
        <f t="shared" si="986"/>
        <v>2.4501134644478029</v>
      </c>
    </row>
    <row r="2655" spans="1:34" x14ac:dyDescent="0.2">
      <c r="A2655" s="8">
        <f t="shared" si="1008"/>
        <v>264500</v>
      </c>
      <c r="B2655" s="9">
        <f t="shared" si="987"/>
        <v>264.5</v>
      </c>
      <c r="C2655" s="13">
        <f>tarifest3(A2655,$A$3,Param!$B$5,Param!$C$5,Param!$D$5,Param!$E$5,Param!$B$6,Param!$C$6,Param!$D$6,Param!$E$6)</f>
        <v>101753</v>
      </c>
      <c r="D2655" s="3">
        <f t="shared" si="998"/>
        <v>38.46994328922495</v>
      </c>
      <c r="E2655" s="3">
        <f>tarifest3grenz(A2655,$A$3,Param!$B$5,Param!$C$5,Param!$D$5,Param!$E$5,Param!$B$6,Param!$C$6,Param!$D$6,Param!$E$6)*100</f>
        <v>42</v>
      </c>
      <c r="F2655" s="13">
        <f>soli3(C2655,$A$3,Param!$J$4,Param!$J$5,Param!$J$6)</f>
        <v>5596.41</v>
      </c>
      <c r="G2655" s="3">
        <f>soli3grenz(C2655,$A$3,Param!$J$4,Param!$J$5,Param!$J$6)*100</f>
        <v>5.5</v>
      </c>
      <c r="H2655" s="13">
        <f t="shared" si="989"/>
        <v>107349.41</v>
      </c>
      <c r="I2655" s="3">
        <f t="shared" si="988"/>
        <v>40.585788279773162</v>
      </c>
      <c r="J2655" s="13">
        <f t="shared" si="990"/>
        <v>44.309999999999995</v>
      </c>
      <c r="K2655" s="13">
        <f>tarifest3(A2655,$A$3,Param!$B$10,Param!$C$10,Param!$D$10,Param!$E$10,Param!$B$11,Param!$C$11,Param!$D$11,Param!$E$11)</f>
        <v>106099</v>
      </c>
      <c r="L2655" s="3">
        <f t="shared" si="999"/>
        <v>40.11304347826087</v>
      </c>
      <c r="M2655" s="3">
        <f>tarifest3grenz(A2655,$A$3,Param!$B$10,Param!$C$10,Param!$D$10,Param!$E$10,Param!$B$11,Param!$C$11,Param!$D$11,Param!$E$11)*100</f>
        <v>42</v>
      </c>
      <c r="N2655" s="3">
        <f t="shared" si="1000"/>
        <v>91699</v>
      </c>
      <c r="O2655" s="3">
        <f t="shared" si="1001"/>
        <v>34.668809073724006</v>
      </c>
      <c r="P2655" s="13">
        <f t="shared" si="991"/>
        <v>185150</v>
      </c>
      <c r="Q2655" s="13">
        <f t="shared" si="1002"/>
        <v>0</v>
      </c>
      <c r="R2655" s="13">
        <f>tarifest3(A2655-$K$3,$A$3,Param!$B$10,Param!$C$10,Param!$D$10,Param!$E$10,Param!$B$11,Param!$C$11,Param!$D$11,Param!$E$11)</f>
        <v>97459</v>
      </c>
      <c r="S2655" s="3">
        <f t="shared" si="1003"/>
        <v>36.84650283553875</v>
      </c>
      <c r="T2655" s="3">
        <f>IF(A2655&lt;$K$3,$K$2,tarifest3grenz(A2655-$K$3,$A$3,Param!$B$10,Param!$C$10,Param!$D$10,Param!$E$10,Param!$B$11,Param!$C$11,Param!$D$11,Param!$E$11))*100</f>
        <v>42</v>
      </c>
      <c r="U2655" s="3">
        <f>MAX(K2655-tarifest3($K$3,$A$3,Param!$B$10,Param!$C$10,Param!$D$10,Param!$E$10,Param!$B$11,Param!$C$11,Param!$D$11,Param!$E$11),0)</f>
        <v>100869</v>
      </c>
      <c r="V2655" s="3">
        <f t="shared" si="1004"/>
        <v>38.135727788279773</v>
      </c>
      <c r="W2655" s="3">
        <f t="shared" si="1005"/>
        <v>42</v>
      </c>
      <c r="X2655" s="3">
        <f>soli3grenz(K2655,$A$3,Param!$J$9,Param!$J$10,Param!$J$11)*100</f>
        <v>5.5</v>
      </c>
      <c r="Y2655" s="13">
        <f t="shared" si="992"/>
        <v>100869</v>
      </c>
      <c r="Z2655" s="3">
        <f t="shared" si="1006"/>
        <v>38.135727788279773</v>
      </c>
      <c r="AA2655" s="13">
        <f t="shared" si="993"/>
        <v>42</v>
      </c>
      <c r="AB2655" s="13">
        <f t="shared" si="994"/>
        <v>-6480.4100000000035</v>
      </c>
      <c r="AC2655" s="13">
        <f t="shared" si="995"/>
        <v>-2.4500604914933888</v>
      </c>
      <c r="AD2655" s="13">
        <f t="shared" si="996"/>
        <v>-2.3099999999999952</v>
      </c>
      <c r="AE2655" s="3">
        <f t="shared" si="997"/>
        <v>0</v>
      </c>
      <c r="AF2655" s="13">
        <f t="shared" si="985"/>
        <v>6480.4100000000035</v>
      </c>
      <c r="AG2655" s="13">
        <f t="shared" si="1007"/>
        <v>2.4500604914933888</v>
      </c>
      <c r="AH2655" s="13">
        <f t="shared" si="986"/>
        <v>2.4500604914933888</v>
      </c>
    </row>
    <row r="2656" spans="1:34" x14ac:dyDescent="0.2">
      <c r="A2656" s="8">
        <f t="shared" si="1008"/>
        <v>264600</v>
      </c>
      <c r="B2656" s="9">
        <f t="shared" si="987"/>
        <v>264.60000000000002</v>
      </c>
      <c r="C2656" s="13">
        <f>tarifest3(A2656,$A$3,Param!$B$5,Param!$C$5,Param!$D$5,Param!$E$5,Param!$B$6,Param!$C$6,Param!$D$6,Param!$E$6)</f>
        <v>101795</v>
      </c>
      <c r="D2656" s="3">
        <f t="shared" si="998"/>
        <v>38.47127739984883</v>
      </c>
      <c r="E2656" s="3">
        <f>tarifest3grenz(A2656,$A$3,Param!$B$5,Param!$C$5,Param!$D$5,Param!$E$5,Param!$B$6,Param!$C$6,Param!$D$6,Param!$E$6)*100</f>
        <v>42</v>
      </c>
      <c r="F2656" s="13">
        <f>soli3(C2656,$A$3,Param!$J$4,Param!$J$5,Param!$J$6)</f>
        <v>5598.72</v>
      </c>
      <c r="G2656" s="3">
        <f>soli3grenz(C2656,$A$3,Param!$J$4,Param!$J$5,Param!$J$6)*100</f>
        <v>5.5</v>
      </c>
      <c r="H2656" s="13">
        <f t="shared" si="989"/>
        <v>107393.72</v>
      </c>
      <c r="I2656" s="3">
        <f t="shared" si="988"/>
        <v>40.587195767195766</v>
      </c>
      <c r="J2656" s="13">
        <f t="shared" si="990"/>
        <v>44.309999999999995</v>
      </c>
      <c r="K2656" s="13">
        <f>tarifest3(A2656,$A$3,Param!$B$10,Param!$C$10,Param!$D$10,Param!$E$10,Param!$B$11,Param!$C$11,Param!$D$11,Param!$E$11)</f>
        <v>106141</v>
      </c>
      <c r="L2656" s="3">
        <f t="shared" si="999"/>
        <v>40.113756613756614</v>
      </c>
      <c r="M2656" s="3">
        <f>tarifest3grenz(A2656,$A$3,Param!$B$10,Param!$C$10,Param!$D$10,Param!$E$10,Param!$B$11,Param!$C$11,Param!$D$11,Param!$E$11)*100</f>
        <v>42</v>
      </c>
      <c r="N2656" s="3">
        <f t="shared" si="1000"/>
        <v>91741</v>
      </c>
      <c r="O2656" s="3">
        <f t="shared" si="1001"/>
        <v>34.671579743008316</v>
      </c>
      <c r="P2656" s="13">
        <f t="shared" si="991"/>
        <v>185220</v>
      </c>
      <c r="Q2656" s="13">
        <f t="shared" si="1002"/>
        <v>0</v>
      </c>
      <c r="R2656" s="13">
        <f>tarifest3(A2656-$K$3,$A$3,Param!$B$10,Param!$C$10,Param!$D$10,Param!$E$10,Param!$B$11,Param!$C$11,Param!$D$11,Param!$E$11)</f>
        <v>97501</v>
      </c>
      <c r="S2656" s="3">
        <f t="shared" si="1003"/>
        <v>36.848450491307631</v>
      </c>
      <c r="T2656" s="3">
        <f>IF(A2656&lt;$K$3,$K$2,tarifest3grenz(A2656-$K$3,$A$3,Param!$B$10,Param!$C$10,Param!$D$10,Param!$E$10,Param!$B$11,Param!$C$11,Param!$D$11,Param!$E$11))*100</f>
        <v>42</v>
      </c>
      <c r="U2656" s="3">
        <f>MAX(K2656-tarifest3($K$3,$A$3,Param!$B$10,Param!$C$10,Param!$D$10,Param!$E$10,Param!$B$11,Param!$C$11,Param!$D$11,Param!$E$11),0)</f>
        <v>100911</v>
      </c>
      <c r="V2656" s="3">
        <f t="shared" si="1004"/>
        <v>38.137188208616777</v>
      </c>
      <c r="W2656" s="3">
        <f t="shared" si="1005"/>
        <v>42</v>
      </c>
      <c r="X2656" s="3">
        <f>soli3grenz(K2656,$A$3,Param!$J$9,Param!$J$10,Param!$J$11)*100</f>
        <v>5.5</v>
      </c>
      <c r="Y2656" s="13">
        <f t="shared" si="992"/>
        <v>100911</v>
      </c>
      <c r="Z2656" s="3">
        <f t="shared" si="1006"/>
        <v>38.137188208616777</v>
      </c>
      <c r="AA2656" s="13">
        <f t="shared" si="993"/>
        <v>42</v>
      </c>
      <c r="AB2656" s="13">
        <f t="shared" si="994"/>
        <v>-6482.7200000000012</v>
      </c>
      <c r="AC2656" s="13">
        <f t="shared" si="995"/>
        <v>-2.4500075585789887</v>
      </c>
      <c r="AD2656" s="13">
        <f t="shared" si="996"/>
        <v>-2.3099999999999952</v>
      </c>
      <c r="AE2656" s="3">
        <f t="shared" si="997"/>
        <v>0</v>
      </c>
      <c r="AF2656" s="13">
        <f t="shared" si="985"/>
        <v>6482.7200000000012</v>
      </c>
      <c r="AG2656" s="13">
        <f t="shared" si="1007"/>
        <v>2.4500075585789887</v>
      </c>
      <c r="AH2656" s="13">
        <f t="shared" si="986"/>
        <v>2.4500075585789887</v>
      </c>
    </row>
    <row r="2657" spans="1:34" x14ac:dyDescent="0.2">
      <c r="A2657" s="8">
        <f t="shared" si="1008"/>
        <v>264700</v>
      </c>
      <c r="B2657" s="9">
        <f t="shared" si="987"/>
        <v>264.7</v>
      </c>
      <c r="C2657" s="13">
        <f>tarifest3(A2657,$A$3,Param!$B$5,Param!$C$5,Param!$D$5,Param!$E$5,Param!$B$6,Param!$C$6,Param!$D$6,Param!$E$6)</f>
        <v>101837</v>
      </c>
      <c r="D2657" s="3">
        <f t="shared" si="998"/>
        <v>38.472610502455609</v>
      </c>
      <c r="E2657" s="3">
        <f>tarifest3grenz(A2657,$A$3,Param!$B$5,Param!$C$5,Param!$D$5,Param!$E$5,Param!$B$6,Param!$C$6,Param!$D$6,Param!$E$6)*100</f>
        <v>42</v>
      </c>
      <c r="F2657" s="13">
        <f>soli3(C2657,$A$3,Param!$J$4,Param!$J$5,Param!$J$6)</f>
        <v>5601.03</v>
      </c>
      <c r="G2657" s="3">
        <f>soli3grenz(C2657,$A$3,Param!$J$4,Param!$J$5,Param!$J$6)*100</f>
        <v>5.5</v>
      </c>
      <c r="H2657" s="13">
        <f t="shared" si="989"/>
        <v>107438.03</v>
      </c>
      <c r="I2657" s="3">
        <f t="shared" si="988"/>
        <v>40.588602191159801</v>
      </c>
      <c r="J2657" s="13">
        <f t="shared" si="990"/>
        <v>44.309999999999995</v>
      </c>
      <c r="K2657" s="13">
        <f>tarifest3(A2657,$A$3,Param!$B$10,Param!$C$10,Param!$D$10,Param!$E$10,Param!$B$11,Param!$C$11,Param!$D$11,Param!$E$11)</f>
        <v>106183</v>
      </c>
      <c r="L2657" s="3">
        <f t="shared" si="999"/>
        <v>40.114469210426904</v>
      </c>
      <c r="M2657" s="3">
        <f>tarifest3grenz(A2657,$A$3,Param!$B$10,Param!$C$10,Param!$D$10,Param!$E$10,Param!$B$11,Param!$C$11,Param!$D$11,Param!$E$11)*100</f>
        <v>42</v>
      </c>
      <c r="N2657" s="3">
        <f t="shared" si="1000"/>
        <v>91783</v>
      </c>
      <c r="O2657" s="3">
        <f t="shared" si="1001"/>
        <v>34.674348318851528</v>
      </c>
      <c r="P2657" s="13">
        <f t="shared" si="991"/>
        <v>185290</v>
      </c>
      <c r="Q2657" s="13">
        <f t="shared" si="1002"/>
        <v>0</v>
      </c>
      <c r="R2657" s="13">
        <f>tarifest3(A2657-$K$3,$A$3,Param!$B$10,Param!$C$10,Param!$D$10,Param!$E$10,Param!$B$11,Param!$C$11,Param!$D$11,Param!$E$11)</f>
        <v>97543</v>
      </c>
      <c r="S2657" s="3">
        <f t="shared" si="1003"/>
        <v>36.850396675481676</v>
      </c>
      <c r="T2657" s="3">
        <f>IF(A2657&lt;$K$3,$K$2,tarifest3grenz(A2657-$K$3,$A$3,Param!$B$10,Param!$C$10,Param!$D$10,Param!$E$10,Param!$B$11,Param!$C$11,Param!$D$11,Param!$E$11))*100</f>
        <v>42</v>
      </c>
      <c r="U2657" s="3">
        <f>MAX(K2657-tarifest3($K$3,$A$3,Param!$B$10,Param!$C$10,Param!$D$10,Param!$E$10,Param!$B$11,Param!$C$11,Param!$D$11,Param!$E$11),0)</f>
        <v>100953</v>
      </c>
      <c r="V2657" s="3">
        <f t="shared" si="1004"/>
        <v>38.138647525500566</v>
      </c>
      <c r="W2657" s="3">
        <f t="shared" si="1005"/>
        <v>42</v>
      </c>
      <c r="X2657" s="3">
        <f>soli3grenz(K2657,$A$3,Param!$J$9,Param!$J$10,Param!$J$11)*100</f>
        <v>5.5</v>
      </c>
      <c r="Y2657" s="13">
        <f t="shared" si="992"/>
        <v>100953</v>
      </c>
      <c r="Z2657" s="3">
        <f t="shared" si="1006"/>
        <v>38.138647525500566</v>
      </c>
      <c r="AA2657" s="13">
        <f t="shared" si="993"/>
        <v>42</v>
      </c>
      <c r="AB2657" s="13">
        <f t="shared" si="994"/>
        <v>-6485.0299999999988</v>
      </c>
      <c r="AC2657" s="13">
        <f t="shared" si="995"/>
        <v>-2.4499546656592344</v>
      </c>
      <c r="AD2657" s="13">
        <f t="shared" si="996"/>
        <v>-2.3099999999999952</v>
      </c>
      <c r="AE2657" s="3">
        <f t="shared" si="997"/>
        <v>0</v>
      </c>
      <c r="AF2657" s="13">
        <f t="shared" si="985"/>
        <v>6485.0299999999988</v>
      </c>
      <c r="AG2657" s="13">
        <f t="shared" si="1007"/>
        <v>2.4499546656592344</v>
      </c>
      <c r="AH2657" s="13">
        <f t="shared" si="986"/>
        <v>2.4499546656592344</v>
      </c>
    </row>
    <row r="2658" spans="1:34" x14ac:dyDescent="0.2">
      <c r="A2658" s="8">
        <f t="shared" si="1008"/>
        <v>264800</v>
      </c>
      <c r="B2658" s="9">
        <f t="shared" si="987"/>
        <v>264.8</v>
      </c>
      <c r="C2658" s="13">
        <f>tarifest3(A2658,$A$3,Param!$B$5,Param!$C$5,Param!$D$5,Param!$E$5,Param!$B$6,Param!$C$6,Param!$D$6,Param!$E$6)</f>
        <v>101879</v>
      </c>
      <c r="D2658" s="3">
        <f t="shared" si="998"/>
        <v>38.473942598187314</v>
      </c>
      <c r="E2658" s="3">
        <f>tarifest3grenz(A2658,$A$3,Param!$B$5,Param!$C$5,Param!$D$5,Param!$E$5,Param!$B$6,Param!$C$6,Param!$D$6,Param!$E$6)*100</f>
        <v>42</v>
      </c>
      <c r="F2658" s="13">
        <f>soli3(C2658,$A$3,Param!$J$4,Param!$J$5,Param!$J$6)</f>
        <v>5603.34</v>
      </c>
      <c r="G2658" s="3">
        <f>soli3grenz(C2658,$A$3,Param!$J$4,Param!$J$5,Param!$J$6)*100</f>
        <v>5.5</v>
      </c>
      <c r="H2658" s="13">
        <f t="shared" si="989"/>
        <v>107482.34</v>
      </c>
      <c r="I2658" s="3">
        <f t="shared" si="988"/>
        <v>40.590007552870091</v>
      </c>
      <c r="J2658" s="13">
        <f t="shared" si="990"/>
        <v>44.309999999999995</v>
      </c>
      <c r="K2658" s="13">
        <f>tarifest3(A2658,$A$3,Param!$B$10,Param!$C$10,Param!$D$10,Param!$E$10,Param!$B$11,Param!$C$11,Param!$D$11,Param!$E$11)</f>
        <v>106225</v>
      </c>
      <c r="L2658" s="3">
        <f t="shared" si="999"/>
        <v>40.115181268882175</v>
      </c>
      <c r="M2658" s="3">
        <f>tarifest3grenz(A2658,$A$3,Param!$B$10,Param!$C$10,Param!$D$10,Param!$E$10,Param!$B$11,Param!$C$11,Param!$D$11,Param!$E$11)*100</f>
        <v>42</v>
      </c>
      <c r="N2658" s="3">
        <f t="shared" si="1000"/>
        <v>91825</v>
      </c>
      <c r="O2658" s="3">
        <f t="shared" si="1001"/>
        <v>34.677114803625372</v>
      </c>
      <c r="P2658" s="13">
        <f t="shared" si="991"/>
        <v>185360</v>
      </c>
      <c r="Q2658" s="13">
        <f t="shared" si="1002"/>
        <v>0</v>
      </c>
      <c r="R2658" s="13">
        <f>tarifest3(A2658-$K$3,$A$3,Param!$B$10,Param!$C$10,Param!$D$10,Param!$E$10,Param!$B$11,Param!$C$11,Param!$D$11,Param!$E$11)</f>
        <v>97585</v>
      </c>
      <c r="S2658" s="3">
        <f t="shared" si="1003"/>
        <v>36.852341389728096</v>
      </c>
      <c r="T2658" s="3">
        <f>IF(A2658&lt;$K$3,$K$2,tarifest3grenz(A2658-$K$3,$A$3,Param!$B$10,Param!$C$10,Param!$D$10,Param!$E$10,Param!$B$11,Param!$C$11,Param!$D$11,Param!$E$11))*100</f>
        <v>42</v>
      </c>
      <c r="U2658" s="3">
        <f>MAX(K2658-tarifest3($K$3,$A$3,Param!$B$10,Param!$C$10,Param!$D$10,Param!$E$10,Param!$B$11,Param!$C$11,Param!$D$11,Param!$E$11),0)</f>
        <v>100995</v>
      </c>
      <c r="V2658" s="3">
        <f t="shared" si="1004"/>
        <v>38.140105740181269</v>
      </c>
      <c r="W2658" s="3">
        <f t="shared" si="1005"/>
        <v>42</v>
      </c>
      <c r="X2658" s="3">
        <f>soli3grenz(K2658,$A$3,Param!$J$9,Param!$J$10,Param!$J$11)*100</f>
        <v>5.5</v>
      </c>
      <c r="Y2658" s="13">
        <f t="shared" si="992"/>
        <v>100995</v>
      </c>
      <c r="Z2658" s="3">
        <f t="shared" si="1006"/>
        <v>38.140105740181269</v>
      </c>
      <c r="AA2658" s="13">
        <f t="shared" si="993"/>
        <v>42</v>
      </c>
      <c r="AB2658" s="13">
        <f t="shared" si="994"/>
        <v>-6487.3399999999965</v>
      </c>
      <c r="AC2658" s="13">
        <f t="shared" si="995"/>
        <v>-2.4499018126888217</v>
      </c>
      <c r="AD2658" s="13">
        <f t="shared" si="996"/>
        <v>-2.3099999999999952</v>
      </c>
      <c r="AE2658" s="3">
        <f t="shared" si="997"/>
        <v>0</v>
      </c>
      <c r="AF2658" s="13">
        <f t="shared" si="985"/>
        <v>6487.3399999999965</v>
      </c>
      <c r="AG2658" s="13">
        <f t="shared" si="1007"/>
        <v>2.4499018126888217</v>
      </c>
      <c r="AH2658" s="13">
        <f t="shared" si="986"/>
        <v>2.4499018126888217</v>
      </c>
    </row>
    <row r="2659" spans="1:34" x14ac:dyDescent="0.2">
      <c r="A2659" s="8">
        <f t="shared" si="1008"/>
        <v>264900</v>
      </c>
      <c r="B2659" s="9">
        <f t="shared" si="987"/>
        <v>264.89999999999998</v>
      </c>
      <c r="C2659" s="13">
        <f>tarifest3(A2659,$A$3,Param!$B$5,Param!$C$5,Param!$D$5,Param!$E$5,Param!$B$6,Param!$C$6,Param!$D$6,Param!$E$6)</f>
        <v>101921</v>
      </c>
      <c r="D2659" s="3">
        <f t="shared" si="998"/>
        <v>38.475273688184217</v>
      </c>
      <c r="E2659" s="3">
        <f>tarifest3grenz(A2659,$A$3,Param!$B$5,Param!$C$5,Param!$D$5,Param!$E$5,Param!$B$6,Param!$C$6,Param!$D$6,Param!$E$6)*100</f>
        <v>42</v>
      </c>
      <c r="F2659" s="13">
        <f>soli3(C2659,$A$3,Param!$J$4,Param!$J$5,Param!$J$6)</f>
        <v>5605.65</v>
      </c>
      <c r="G2659" s="3">
        <f>soli3grenz(C2659,$A$3,Param!$J$4,Param!$J$5,Param!$J$6)*100</f>
        <v>5.5</v>
      </c>
      <c r="H2659" s="13">
        <f t="shared" si="989"/>
        <v>107526.65</v>
      </c>
      <c r="I2659" s="3">
        <f t="shared" si="988"/>
        <v>40.591411853529628</v>
      </c>
      <c r="J2659" s="13">
        <f t="shared" si="990"/>
        <v>44.309999999999995</v>
      </c>
      <c r="K2659" s="13">
        <f>tarifest3(A2659,$A$3,Param!$B$10,Param!$C$10,Param!$D$10,Param!$E$10,Param!$B$11,Param!$C$11,Param!$D$11,Param!$E$11)</f>
        <v>106267</v>
      </c>
      <c r="L2659" s="3">
        <f t="shared" si="999"/>
        <v>40.115892789731973</v>
      </c>
      <c r="M2659" s="3">
        <f>tarifest3grenz(A2659,$A$3,Param!$B$10,Param!$C$10,Param!$D$10,Param!$E$10,Param!$B$11,Param!$C$11,Param!$D$11,Param!$E$11)*100</f>
        <v>42</v>
      </c>
      <c r="N2659" s="3">
        <f t="shared" si="1000"/>
        <v>91867</v>
      </c>
      <c r="O2659" s="3">
        <f t="shared" si="1001"/>
        <v>34.679879199698</v>
      </c>
      <c r="P2659" s="13">
        <f t="shared" si="991"/>
        <v>185430</v>
      </c>
      <c r="Q2659" s="13">
        <f t="shared" si="1002"/>
        <v>0</v>
      </c>
      <c r="R2659" s="13">
        <f>tarifest3(A2659-$K$3,$A$3,Param!$B$10,Param!$C$10,Param!$D$10,Param!$E$10,Param!$B$11,Param!$C$11,Param!$D$11,Param!$E$11)</f>
        <v>97627</v>
      </c>
      <c r="S2659" s="3">
        <f t="shared" si="1003"/>
        <v>36.854284635711586</v>
      </c>
      <c r="T2659" s="3">
        <f>IF(A2659&lt;$K$3,$K$2,tarifest3grenz(A2659-$K$3,$A$3,Param!$B$10,Param!$C$10,Param!$D$10,Param!$E$10,Param!$B$11,Param!$C$11,Param!$D$11,Param!$E$11))*100</f>
        <v>42</v>
      </c>
      <c r="U2659" s="3">
        <f>MAX(K2659-tarifest3($K$3,$A$3,Param!$B$10,Param!$C$10,Param!$D$10,Param!$E$10,Param!$B$11,Param!$C$11,Param!$D$11,Param!$E$11),0)</f>
        <v>101037</v>
      </c>
      <c r="V2659" s="3">
        <f t="shared" si="1004"/>
        <v>38.141562853907132</v>
      </c>
      <c r="W2659" s="3">
        <f t="shared" si="1005"/>
        <v>42</v>
      </c>
      <c r="X2659" s="3">
        <f>soli3grenz(K2659,$A$3,Param!$J$9,Param!$J$10,Param!$J$11)*100</f>
        <v>5.5</v>
      </c>
      <c r="Y2659" s="13">
        <f t="shared" si="992"/>
        <v>101037</v>
      </c>
      <c r="Z2659" s="3">
        <f t="shared" si="1006"/>
        <v>38.141562853907132</v>
      </c>
      <c r="AA2659" s="13">
        <f t="shared" si="993"/>
        <v>42</v>
      </c>
      <c r="AB2659" s="13">
        <f t="shared" si="994"/>
        <v>-6489.6499999999942</v>
      </c>
      <c r="AC2659" s="13">
        <f t="shared" si="995"/>
        <v>-2.4498489996224961</v>
      </c>
      <c r="AD2659" s="13">
        <f t="shared" si="996"/>
        <v>-2.3099999999999952</v>
      </c>
      <c r="AE2659" s="3">
        <f t="shared" si="997"/>
        <v>0</v>
      </c>
      <c r="AF2659" s="13">
        <f t="shared" si="985"/>
        <v>6489.6499999999942</v>
      </c>
      <c r="AG2659" s="13">
        <f t="shared" si="1007"/>
        <v>2.4498489996224961</v>
      </c>
      <c r="AH2659" s="13">
        <f t="shared" si="986"/>
        <v>2.4498489996224961</v>
      </c>
    </row>
    <row r="2660" spans="1:34" x14ac:dyDescent="0.2">
      <c r="A2660" s="8">
        <f t="shared" si="1008"/>
        <v>265000</v>
      </c>
      <c r="B2660" s="9">
        <f t="shared" si="987"/>
        <v>265</v>
      </c>
      <c r="C2660" s="13">
        <f>tarifest3(A2660,$A$3,Param!$B$5,Param!$C$5,Param!$D$5,Param!$E$5,Param!$B$6,Param!$C$6,Param!$D$6,Param!$E$6)</f>
        <v>101963</v>
      </c>
      <c r="D2660" s="3">
        <f t="shared" si="998"/>
        <v>38.476603773584905</v>
      </c>
      <c r="E2660" s="3">
        <f>tarifest3grenz(A2660,$A$3,Param!$B$5,Param!$C$5,Param!$D$5,Param!$E$5,Param!$B$6,Param!$C$6,Param!$D$6,Param!$E$6)*100</f>
        <v>42</v>
      </c>
      <c r="F2660" s="13">
        <f>soli3(C2660,$A$3,Param!$J$4,Param!$J$5,Param!$J$6)</f>
        <v>5607.96</v>
      </c>
      <c r="G2660" s="3">
        <f>soli3grenz(C2660,$A$3,Param!$J$4,Param!$J$5,Param!$J$6)*100</f>
        <v>5.5</v>
      </c>
      <c r="H2660" s="13">
        <f t="shared" si="989"/>
        <v>107570.96</v>
      </c>
      <c r="I2660" s="3">
        <f t="shared" si="988"/>
        <v>40.59281509433962</v>
      </c>
      <c r="J2660" s="13">
        <f t="shared" si="990"/>
        <v>44.309999999999995</v>
      </c>
      <c r="K2660" s="13">
        <f>tarifest3(A2660,$A$3,Param!$B$10,Param!$C$10,Param!$D$10,Param!$E$10,Param!$B$11,Param!$C$11,Param!$D$11,Param!$E$11)</f>
        <v>106309</v>
      </c>
      <c r="L2660" s="3">
        <f t="shared" si="999"/>
        <v>40.116603773584906</v>
      </c>
      <c r="M2660" s="3">
        <f>tarifest3grenz(A2660,$A$3,Param!$B$10,Param!$C$10,Param!$D$10,Param!$E$10,Param!$B$11,Param!$C$11,Param!$D$11,Param!$E$11)*100</f>
        <v>42</v>
      </c>
      <c r="N2660" s="3">
        <f t="shared" si="1000"/>
        <v>91909</v>
      </c>
      <c r="O2660" s="3">
        <f t="shared" si="1001"/>
        <v>34.682641509433964</v>
      </c>
      <c r="P2660" s="13">
        <f t="shared" si="991"/>
        <v>185500</v>
      </c>
      <c r="Q2660" s="13">
        <f t="shared" si="1002"/>
        <v>0</v>
      </c>
      <c r="R2660" s="13">
        <f>tarifest3(A2660-$K$3,$A$3,Param!$B$10,Param!$C$10,Param!$D$10,Param!$E$10,Param!$B$11,Param!$C$11,Param!$D$11,Param!$E$11)</f>
        <v>97669</v>
      </c>
      <c r="S2660" s="3">
        <f t="shared" si="1003"/>
        <v>36.856226415094341</v>
      </c>
      <c r="T2660" s="3">
        <f>IF(A2660&lt;$K$3,$K$2,tarifest3grenz(A2660-$K$3,$A$3,Param!$B$10,Param!$C$10,Param!$D$10,Param!$E$10,Param!$B$11,Param!$C$11,Param!$D$11,Param!$E$11))*100</f>
        <v>42</v>
      </c>
      <c r="U2660" s="3">
        <f>MAX(K2660-tarifest3($K$3,$A$3,Param!$B$10,Param!$C$10,Param!$D$10,Param!$E$10,Param!$B$11,Param!$C$11,Param!$D$11,Param!$E$11),0)</f>
        <v>101079</v>
      </c>
      <c r="V2660" s="3">
        <f t="shared" si="1004"/>
        <v>38.143018867924525</v>
      </c>
      <c r="W2660" s="3">
        <f t="shared" si="1005"/>
        <v>42</v>
      </c>
      <c r="X2660" s="3">
        <f>soli3grenz(K2660,$A$3,Param!$J$9,Param!$J$10,Param!$J$11)*100</f>
        <v>5.5</v>
      </c>
      <c r="Y2660" s="13">
        <f t="shared" si="992"/>
        <v>101079</v>
      </c>
      <c r="Z2660" s="3">
        <f t="shared" si="1006"/>
        <v>38.143018867924525</v>
      </c>
      <c r="AA2660" s="13">
        <f t="shared" si="993"/>
        <v>42</v>
      </c>
      <c r="AB2660" s="13">
        <f t="shared" si="994"/>
        <v>-6491.9600000000064</v>
      </c>
      <c r="AC2660" s="13">
        <f t="shared" si="995"/>
        <v>-2.4497962264150956</v>
      </c>
      <c r="AD2660" s="13">
        <f t="shared" si="996"/>
        <v>-2.3099999999999952</v>
      </c>
      <c r="AE2660" s="3">
        <f t="shared" si="997"/>
        <v>0</v>
      </c>
      <c r="AF2660" s="13">
        <f t="shared" si="985"/>
        <v>6491.9600000000064</v>
      </c>
      <c r="AG2660" s="13">
        <f t="shared" si="1007"/>
        <v>2.4497962264150956</v>
      </c>
      <c r="AH2660" s="13">
        <f t="shared" si="986"/>
        <v>2.4497962264150956</v>
      </c>
    </row>
    <row r="2661" spans="1:34" x14ac:dyDescent="0.2">
      <c r="A2661" s="8">
        <f t="shared" si="1008"/>
        <v>265100</v>
      </c>
      <c r="B2661" s="9">
        <f t="shared" si="987"/>
        <v>265.10000000000002</v>
      </c>
      <c r="C2661" s="13">
        <f>tarifest3(A2661,$A$3,Param!$B$5,Param!$C$5,Param!$D$5,Param!$E$5,Param!$B$6,Param!$C$6,Param!$D$6,Param!$E$6)</f>
        <v>102005</v>
      </c>
      <c r="D2661" s="3">
        <f t="shared" si="998"/>
        <v>38.477932855526213</v>
      </c>
      <c r="E2661" s="3">
        <f>tarifest3grenz(A2661,$A$3,Param!$B$5,Param!$C$5,Param!$D$5,Param!$E$5,Param!$B$6,Param!$C$6,Param!$D$6,Param!$E$6)*100</f>
        <v>42</v>
      </c>
      <c r="F2661" s="13">
        <f>soli3(C2661,$A$3,Param!$J$4,Param!$J$5,Param!$J$6)</f>
        <v>5610.27</v>
      </c>
      <c r="G2661" s="3">
        <f>soli3grenz(C2661,$A$3,Param!$J$4,Param!$J$5,Param!$J$6)*100</f>
        <v>5.5</v>
      </c>
      <c r="H2661" s="13">
        <f t="shared" si="989"/>
        <v>107615.27</v>
      </c>
      <c r="I2661" s="3">
        <f t="shared" si="988"/>
        <v>40.594217276499435</v>
      </c>
      <c r="J2661" s="13">
        <f t="shared" si="990"/>
        <v>44.309999999999995</v>
      </c>
      <c r="K2661" s="13">
        <f>tarifest3(A2661,$A$3,Param!$B$10,Param!$C$10,Param!$D$10,Param!$E$10,Param!$B$11,Param!$C$11,Param!$D$11,Param!$E$11)</f>
        <v>106351</v>
      </c>
      <c r="L2661" s="3">
        <f t="shared" si="999"/>
        <v>40.117314221048659</v>
      </c>
      <c r="M2661" s="3">
        <f>tarifest3grenz(A2661,$A$3,Param!$B$10,Param!$C$10,Param!$D$10,Param!$E$10,Param!$B$11,Param!$C$11,Param!$D$11,Param!$E$11)*100</f>
        <v>42</v>
      </c>
      <c r="N2661" s="3">
        <f t="shared" si="1000"/>
        <v>91951</v>
      </c>
      <c r="O2661" s="3">
        <f t="shared" si="1001"/>
        <v>34.685401735194269</v>
      </c>
      <c r="P2661" s="13">
        <f t="shared" si="991"/>
        <v>185570</v>
      </c>
      <c r="Q2661" s="13">
        <f t="shared" si="1002"/>
        <v>0</v>
      </c>
      <c r="R2661" s="13">
        <f>tarifest3(A2661-$K$3,$A$3,Param!$B$10,Param!$C$10,Param!$D$10,Param!$E$10,Param!$B$11,Param!$C$11,Param!$D$11,Param!$E$11)</f>
        <v>97711</v>
      </c>
      <c r="S2661" s="3">
        <f t="shared" si="1003"/>
        <v>36.858166729536023</v>
      </c>
      <c r="T2661" s="3">
        <f>IF(A2661&lt;$K$3,$K$2,tarifest3grenz(A2661-$K$3,$A$3,Param!$B$10,Param!$C$10,Param!$D$10,Param!$E$10,Param!$B$11,Param!$C$11,Param!$D$11,Param!$E$11))*100</f>
        <v>42</v>
      </c>
      <c r="U2661" s="3">
        <f>MAX(K2661-tarifest3($K$3,$A$3,Param!$B$10,Param!$C$10,Param!$D$10,Param!$E$10,Param!$B$11,Param!$C$11,Param!$D$11,Param!$E$11),0)</f>
        <v>101121</v>
      </c>
      <c r="V2661" s="3">
        <f t="shared" si="1004"/>
        <v>38.144473783477935</v>
      </c>
      <c r="W2661" s="3">
        <f t="shared" si="1005"/>
        <v>42</v>
      </c>
      <c r="X2661" s="3">
        <f>soli3grenz(K2661,$A$3,Param!$J$9,Param!$J$10,Param!$J$11)*100</f>
        <v>5.5</v>
      </c>
      <c r="Y2661" s="13">
        <f t="shared" si="992"/>
        <v>101121</v>
      </c>
      <c r="Z2661" s="3">
        <f t="shared" si="1006"/>
        <v>38.144473783477935</v>
      </c>
      <c r="AA2661" s="13">
        <f t="shared" si="993"/>
        <v>42</v>
      </c>
      <c r="AB2661" s="13">
        <f t="shared" si="994"/>
        <v>-6494.2700000000041</v>
      </c>
      <c r="AC2661" s="13">
        <f t="shared" si="995"/>
        <v>-2.4497434930215007</v>
      </c>
      <c r="AD2661" s="13">
        <f t="shared" si="996"/>
        <v>-2.3099999999999952</v>
      </c>
      <c r="AE2661" s="3">
        <f t="shared" si="997"/>
        <v>0</v>
      </c>
      <c r="AF2661" s="13">
        <f t="shared" si="985"/>
        <v>6494.2700000000041</v>
      </c>
      <c r="AG2661" s="13">
        <f t="shared" si="1007"/>
        <v>2.4497434930215007</v>
      </c>
      <c r="AH2661" s="13">
        <f t="shared" si="986"/>
        <v>2.4497434930215007</v>
      </c>
    </row>
    <row r="2662" spans="1:34" x14ac:dyDescent="0.2">
      <c r="A2662" s="8">
        <f t="shared" si="1008"/>
        <v>265200</v>
      </c>
      <c r="B2662" s="9">
        <f t="shared" si="987"/>
        <v>265.2</v>
      </c>
      <c r="C2662" s="13">
        <f>tarifest3(A2662,$A$3,Param!$B$5,Param!$C$5,Param!$D$5,Param!$E$5,Param!$B$6,Param!$C$6,Param!$D$6,Param!$E$6)</f>
        <v>102047</v>
      </c>
      <c r="D2662" s="3">
        <f t="shared" si="998"/>
        <v>38.479260935143287</v>
      </c>
      <c r="E2662" s="3">
        <f>tarifest3grenz(A2662,$A$3,Param!$B$5,Param!$C$5,Param!$D$5,Param!$E$5,Param!$B$6,Param!$C$6,Param!$D$6,Param!$E$6)*100</f>
        <v>42</v>
      </c>
      <c r="F2662" s="13">
        <f>soli3(C2662,$A$3,Param!$J$4,Param!$J$5,Param!$J$6)</f>
        <v>5612.58</v>
      </c>
      <c r="G2662" s="3">
        <f>soli3grenz(C2662,$A$3,Param!$J$4,Param!$J$5,Param!$J$6)*100</f>
        <v>5.5</v>
      </c>
      <c r="H2662" s="13">
        <f t="shared" si="989"/>
        <v>107659.58</v>
      </c>
      <c r="I2662" s="3">
        <f t="shared" si="988"/>
        <v>40.595618401206636</v>
      </c>
      <c r="J2662" s="13">
        <f t="shared" si="990"/>
        <v>44.309999999999995</v>
      </c>
      <c r="K2662" s="13">
        <f>tarifest3(A2662,$A$3,Param!$B$10,Param!$C$10,Param!$D$10,Param!$E$10,Param!$B$11,Param!$C$11,Param!$D$11,Param!$E$11)</f>
        <v>106393</v>
      </c>
      <c r="L2662" s="3">
        <f t="shared" si="999"/>
        <v>40.118024132730014</v>
      </c>
      <c r="M2662" s="3">
        <f>tarifest3grenz(A2662,$A$3,Param!$B$10,Param!$C$10,Param!$D$10,Param!$E$10,Param!$B$11,Param!$C$11,Param!$D$11,Param!$E$11)*100</f>
        <v>42</v>
      </c>
      <c r="N2662" s="3">
        <f t="shared" si="1000"/>
        <v>91993</v>
      </c>
      <c r="O2662" s="3">
        <f t="shared" si="1001"/>
        <v>34.688159879336347</v>
      </c>
      <c r="P2662" s="13">
        <f t="shared" si="991"/>
        <v>185640</v>
      </c>
      <c r="Q2662" s="13">
        <f t="shared" si="1002"/>
        <v>0</v>
      </c>
      <c r="R2662" s="13">
        <f>tarifest3(A2662-$K$3,$A$3,Param!$B$10,Param!$C$10,Param!$D$10,Param!$E$10,Param!$B$11,Param!$C$11,Param!$D$11,Param!$E$11)</f>
        <v>97753</v>
      </c>
      <c r="S2662" s="3">
        <f t="shared" si="1003"/>
        <v>36.860105580693812</v>
      </c>
      <c r="T2662" s="3">
        <f>IF(A2662&lt;$K$3,$K$2,tarifest3grenz(A2662-$K$3,$A$3,Param!$B$10,Param!$C$10,Param!$D$10,Param!$E$10,Param!$B$11,Param!$C$11,Param!$D$11,Param!$E$11))*100</f>
        <v>42</v>
      </c>
      <c r="U2662" s="3">
        <f>MAX(K2662-tarifest3($K$3,$A$3,Param!$B$10,Param!$C$10,Param!$D$10,Param!$E$10,Param!$B$11,Param!$C$11,Param!$D$11,Param!$E$11),0)</f>
        <v>101163</v>
      </c>
      <c r="V2662" s="3">
        <f t="shared" si="1004"/>
        <v>38.145927601809952</v>
      </c>
      <c r="W2662" s="3">
        <f t="shared" si="1005"/>
        <v>42</v>
      </c>
      <c r="X2662" s="3">
        <f>soli3grenz(K2662,$A$3,Param!$J$9,Param!$J$10,Param!$J$11)*100</f>
        <v>5.5</v>
      </c>
      <c r="Y2662" s="13">
        <f t="shared" si="992"/>
        <v>101163</v>
      </c>
      <c r="Z2662" s="3">
        <f t="shared" si="1006"/>
        <v>38.145927601809952</v>
      </c>
      <c r="AA2662" s="13">
        <f t="shared" si="993"/>
        <v>42</v>
      </c>
      <c r="AB2662" s="13">
        <f t="shared" si="994"/>
        <v>-6496.5800000000017</v>
      </c>
      <c r="AC2662" s="13">
        <f t="shared" si="995"/>
        <v>-2.4496907993966843</v>
      </c>
      <c r="AD2662" s="13">
        <f t="shared" si="996"/>
        <v>-2.3099999999999952</v>
      </c>
      <c r="AE2662" s="3">
        <f t="shared" si="997"/>
        <v>0</v>
      </c>
      <c r="AF2662" s="13">
        <f t="shared" si="985"/>
        <v>6496.5800000000017</v>
      </c>
      <c r="AG2662" s="13">
        <f t="shared" si="1007"/>
        <v>2.4496907993966843</v>
      </c>
      <c r="AH2662" s="13">
        <f t="shared" si="986"/>
        <v>2.4496907993966843</v>
      </c>
    </row>
    <row r="2663" spans="1:34" x14ac:dyDescent="0.2">
      <c r="A2663" s="8">
        <f t="shared" si="1008"/>
        <v>265300</v>
      </c>
      <c r="B2663" s="9">
        <f t="shared" si="987"/>
        <v>265.3</v>
      </c>
      <c r="C2663" s="13">
        <f>tarifest3(A2663,$A$3,Param!$B$5,Param!$C$5,Param!$D$5,Param!$E$5,Param!$B$6,Param!$C$6,Param!$D$6,Param!$E$6)</f>
        <v>102089</v>
      </c>
      <c r="D2663" s="3">
        <f t="shared" si="998"/>
        <v>38.480588013569545</v>
      </c>
      <c r="E2663" s="3">
        <f>tarifest3grenz(A2663,$A$3,Param!$B$5,Param!$C$5,Param!$D$5,Param!$E$5,Param!$B$6,Param!$C$6,Param!$D$6,Param!$E$6)*100</f>
        <v>42</v>
      </c>
      <c r="F2663" s="13">
        <f>soli3(C2663,$A$3,Param!$J$4,Param!$J$5,Param!$J$6)</f>
        <v>5614.89</v>
      </c>
      <c r="G2663" s="3">
        <f>soli3grenz(C2663,$A$3,Param!$J$4,Param!$J$5,Param!$J$6)*100</f>
        <v>5.5</v>
      </c>
      <c r="H2663" s="13">
        <f t="shared" si="989"/>
        <v>107703.89</v>
      </c>
      <c r="I2663" s="3">
        <f t="shared" si="988"/>
        <v>40.597018469656994</v>
      </c>
      <c r="J2663" s="13">
        <f t="shared" si="990"/>
        <v>44.309999999999995</v>
      </c>
      <c r="K2663" s="13">
        <f>tarifest3(A2663,$A$3,Param!$B$10,Param!$C$10,Param!$D$10,Param!$E$10,Param!$B$11,Param!$C$11,Param!$D$11,Param!$E$11)</f>
        <v>106435</v>
      </c>
      <c r="L2663" s="3">
        <f t="shared" si="999"/>
        <v>40.118733509234829</v>
      </c>
      <c r="M2663" s="3">
        <f>tarifest3grenz(A2663,$A$3,Param!$B$10,Param!$C$10,Param!$D$10,Param!$E$10,Param!$B$11,Param!$C$11,Param!$D$11,Param!$E$11)*100</f>
        <v>42</v>
      </c>
      <c r="N2663" s="3">
        <f t="shared" si="1000"/>
        <v>92035</v>
      </c>
      <c r="O2663" s="3">
        <f t="shared" si="1001"/>
        <v>34.690915944214098</v>
      </c>
      <c r="P2663" s="13">
        <f t="shared" si="991"/>
        <v>185710</v>
      </c>
      <c r="Q2663" s="13">
        <f t="shared" si="1002"/>
        <v>0</v>
      </c>
      <c r="R2663" s="13">
        <f>tarifest3(A2663-$K$3,$A$3,Param!$B$10,Param!$C$10,Param!$D$10,Param!$E$10,Param!$B$11,Param!$C$11,Param!$D$11,Param!$E$11)</f>
        <v>97795</v>
      </c>
      <c r="S2663" s="3">
        <f t="shared" si="1003"/>
        <v>36.86204297022239</v>
      </c>
      <c r="T2663" s="3">
        <f>IF(A2663&lt;$K$3,$K$2,tarifest3grenz(A2663-$K$3,$A$3,Param!$B$10,Param!$C$10,Param!$D$10,Param!$E$10,Param!$B$11,Param!$C$11,Param!$D$11,Param!$E$11))*100</f>
        <v>42</v>
      </c>
      <c r="U2663" s="3">
        <f>MAX(K2663-tarifest3($K$3,$A$3,Param!$B$10,Param!$C$10,Param!$D$10,Param!$E$10,Param!$B$11,Param!$C$11,Param!$D$11,Param!$E$11),0)</f>
        <v>101205</v>
      </c>
      <c r="V2663" s="3">
        <f t="shared" si="1004"/>
        <v>38.147380324161325</v>
      </c>
      <c r="W2663" s="3">
        <f t="shared" si="1005"/>
        <v>42</v>
      </c>
      <c r="X2663" s="3">
        <f>soli3grenz(K2663,$A$3,Param!$J$9,Param!$J$10,Param!$J$11)*100</f>
        <v>5.5</v>
      </c>
      <c r="Y2663" s="13">
        <f t="shared" si="992"/>
        <v>101205</v>
      </c>
      <c r="Z2663" s="3">
        <f t="shared" si="1006"/>
        <v>38.147380324161325</v>
      </c>
      <c r="AA2663" s="13">
        <f t="shared" si="993"/>
        <v>42</v>
      </c>
      <c r="AB2663" s="13">
        <f t="shared" si="994"/>
        <v>-6498.8899999999994</v>
      </c>
      <c r="AC2663" s="13">
        <f t="shared" si="995"/>
        <v>-2.4496381454956691</v>
      </c>
      <c r="AD2663" s="13">
        <f t="shared" si="996"/>
        <v>-2.3099999999999952</v>
      </c>
      <c r="AE2663" s="3">
        <f t="shared" si="997"/>
        <v>0</v>
      </c>
      <c r="AF2663" s="13">
        <f t="shared" si="985"/>
        <v>6498.8899999999994</v>
      </c>
      <c r="AG2663" s="13">
        <f t="shared" si="1007"/>
        <v>2.4496381454956691</v>
      </c>
      <c r="AH2663" s="13">
        <f t="shared" si="986"/>
        <v>2.4496381454956691</v>
      </c>
    </row>
    <row r="2664" spans="1:34" x14ac:dyDescent="0.2">
      <c r="A2664" s="8">
        <f t="shared" si="1008"/>
        <v>265400</v>
      </c>
      <c r="B2664" s="9">
        <f t="shared" si="987"/>
        <v>265.39999999999998</v>
      </c>
      <c r="C2664" s="13">
        <f>tarifest3(A2664,$A$3,Param!$B$5,Param!$C$5,Param!$D$5,Param!$E$5,Param!$B$6,Param!$C$6,Param!$D$6,Param!$E$6)</f>
        <v>102131</v>
      </c>
      <c r="D2664" s="3">
        <f t="shared" si="998"/>
        <v>38.481914091936694</v>
      </c>
      <c r="E2664" s="3">
        <f>tarifest3grenz(A2664,$A$3,Param!$B$5,Param!$C$5,Param!$D$5,Param!$E$5,Param!$B$6,Param!$C$6,Param!$D$6,Param!$E$6)*100</f>
        <v>42</v>
      </c>
      <c r="F2664" s="13">
        <f>soli3(C2664,$A$3,Param!$J$4,Param!$J$5,Param!$J$6)</f>
        <v>5617.2</v>
      </c>
      <c r="G2664" s="3">
        <f>soli3grenz(C2664,$A$3,Param!$J$4,Param!$J$5,Param!$J$6)*100</f>
        <v>5.5</v>
      </c>
      <c r="H2664" s="13">
        <f t="shared" si="989"/>
        <v>107748.2</v>
      </c>
      <c r="I2664" s="3">
        <f t="shared" si="988"/>
        <v>40.598417483044457</v>
      </c>
      <c r="J2664" s="13">
        <f t="shared" si="990"/>
        <v>44.309999999999995</v>
      </c>
      <c r="K2664" s="13">
        <f>tarifest3(A2664,$A$3,Param!$B$10,Param!$C$10,Param!$D$10,Param!$E$10,Param!$B$11,Param!$C$11,Param!$D$11,Param!$E$11)</f>
        <v>106477</v>
      </c>
      <c r="L2664" s="3">
        <f t="shared" si="999"/>
        <v>40.119442351168047</v>
      </c>
      <c r="M2664" s="3">
        <f>tarifest3grenz(A2664,$A$3,Param!$B$10,Param!$C$10,Param!$D$10,Param!$E$10,Param!$B$11,Param!$C$11,Param!$D$11,Param!$E$11)*100</f>
        <v>42</v>
      </c>
      <c r="N2664" s="3">
        <f t="shared" si="1000"/>
        <v>92077</v>
      </c>
      <c r="O2664" s="3">
        <f t="shared" si="1001"/>
        <v>34.693669932177848</v>
      </c>
      <c r="P2664" s="13">
        <f t="shared" si="991"/>
        <v>185780</v>
      </c>
      <c r="Q2664" s="13">
        <f t="shared" si="1002"/>
        <v>0</v>
      </c>
      <c r="R2664" s="13">
        <f>tarifest3(A2664-$K$3,$A$3,Param!$B$10,Param!$C$10,Param!$D$10,Param!$E$10,Param!$B$11,Param!$C$11,Param!$D$11,Param!$E$11)</f>
        <v>97837</v>
      </c>
      <c r="S2664" s="3">
        <f t="shared" si="1003"/>
        <v>36.863978899773926</v>
      </c>
      <c r="T2664" s="3">
        <f>IF(A2664&lt;$K$3,$K$2,tarifest3grenz(A2664-$K$3,$A$3,Param!$B$10,Param!$C$10,Param!$D$10,Param!$E$10,Param!$B$11,Param!$C$11,Param!$D$11,Param!$E$11))*100</f>
        <v>42</v>
      </c>
      <c r="U2664" s="3">
        <f>MAX(K2664-tarifest3($K$3,$A$3,Param!$B$10,Param!$C$10,Param!$D$10,Param!$E$10,Param!$B$11,Param!$C$11,Param!$D$11,Param!$E$11),0)</f>
        <v>101247</v>
      </c>
      <c r="V2664" s="3">
        <f t="shared" si="1004"/>
        <v>38.148831951770909</v>
      </c>
      <c r="W2664" s="3">
        <f t="shared" si="1005"/>
        <v>42</v>
      </c>
      <c r="X2664" s="3">
        <f>soli3grenz(K2664,$A$3,Param!$J$9,Param!$J$10,Param!$J$11)*100</f>
        <v>5.5</v>
      </c>
      <c r="Y2664" s="13">
        <f t="shared" si="992"/>
        <v>101247</v>
      </c>
      <c r="Z2664" s="3">
        <f t="shared" si="1006"/>
        <v>38.148831951770909</v>
      </c>
      <c r="AA2664" s="13">
        <f t="shared" si="993"/>
        <v>42</v>
      </c>
      <c r="AB2664" s="13">
        <f t="shared" si="994"/>
        <v>-6501.1999999999971</v>
      </c>
      <c r="AC2664" s="13">
        <f t="shared" si="995"/>
        <v>-2.4495855312735486</v>
      </c>
      <c r="AD2664" s="13">
        <f t="shared" si="996"/>
        <v>-2.3099999999999952</v>
      </c>
      <c r="AE2664" s="3">
        <f t="shared" si="997"/>
        <v>0</v>
      </c>
      <c r="AF2664" s="13">
        <f t="shared" si="985"/>
        <v>6501.1999999999971</v>
      </c>
      <c r="AG2664" s="13">
        <f t="shared" si="1007"/>
        <v>2.4495855312735486</v>
      </c>
      <c r="AH2664" s="13">
        <f t="shared" si="986"/>
        <v>2.4495855312735486</v>
      </c>
    </row>
    <row r="2665" spans="1:34" x14ac:dyDescent="0.2">
      <c r="A2665" s="8">
        <f t="shared" si="1008"/>
        <v>265500</v>
      </c>
      <c r="B2665" s="9">
        <f t="shared" si="987"/>
        <v>265.5</v>
      </c>
      <c r="C2665" s="13">
        <f>tarifest3(A2665,$A$3,Param!$B$5,Param!$C$5,Param!$D$5,Param!$E$5,Param!$B$6,Param!$C$6,Param!$D$6,Param!$E$6)</f>
        <v>102173</v>
      </c>
      <c r="D2665" s="3">
        <f t="shared" si="998"/>
        <v>38.48323917137477</v>
      </c>
      <c r="E2665" s="3">
        <f>tarifest3grenz(A2665,$A$3,Param!$B$5,Param!$C$5,Param!$D$5,Param!$E$5,Param!$B$6,Param!$C$6,Param!$D$6,Param!$E$6)*100</f>
        <v>42</v>
      </c>
      <c r="F2665" s="13">
        <f>soli3(C2665,$A$3,Param!$J$4,Param!$J$5,Param!$J$6)</f>
        <v>5619.51</v>
      </c>
      <c r="G2665" s="3">
        <f>soli3grenz(C2665,$A$3,Param!$J$4,Param!$J$5,Param!$J$6)*100</f>
        <v>5.5</v>
      </c>
      <c r="H2665" s="13">
        <f t="shared" si="989"/>
        <v>107792.51</v>
      </c>
      <c r="I2665" s="3">
        <f t="shared" si="988"/>
        <v>40.599815442561201</v>
      </c>
      <c r="J2665" s="13">
        <f t="shared" si="990"/>
        <v>44.309999999999995</v>
      </c>
      <c r="K2665" s="13">
        <f>tarifest3(A2665,$A$3,Param!$B$10,Param!$C$10,Param!$D$10,Param!$E$10,Param!$B$11,Param!$C$11,Param!$D$11,Param!$E$11)</f>
        <v>106519</v>
      </c>
      <c r="L2665" s="3">
        <f t="shared" si="999"/>
        <v>40.120150659133706</v>
      </c>
      <c r="M2665" s="3">
        <f>tarifest3grenz(A2665,$A$3,Param!$B$10,Param!$C$10,Param!$D$10,Param!$E$10,Param!$B$11,Param!$C$11,Param!$D$11,Param!$E$11)*100</f>
        <v>42</v>
      </c>
      <c r="N2665" s="3">
        <f t="shared" si="1000"/>
        <v>92119</v>
      </c>
      <c r="O2665" s="3">
        <f t="shared" si="1001"/>
        <v>34.696421845574385</v>
      </c>
      <c r="P2665" s="13">
        <f t="shared" si="991"/>
        <v>185850</v>
      </c>
      <c r="Q2665" s="13">
        <f t="shared" si="1002"/>
        <v>0</v>
      </c>
      <c r="R2665" s="13">
        <f>tarifest3(A2665-$K$3,$A$3,Param!$B$10,Param!$C$10,Param!$D$10,Param!$E$10,Param!$B$11,Param!$C$11,Param!$D$11,Param!$E$11)</f>
        <v>97879</v>
      </c>
      <c r="S2665" s="3">
        <f t="shared" si="1003"/>
        <v>36.865913370998115</v>
      </c>
      <c r="T2665" s="3">
        <f>IF(A2665&lt;$K$3,$K$2,tarifest3grenz(A2665-$K$3,$A$3,Param!$B$10,Param!$C$10,Param!$D$10,Param!$E$10,Param!$B$11,Param!$C$11,Param!$D$11,Param!$E$11))*100</f>
        <v>42</v>
      </c>
      <c r="U2665" s="3">
        <f>MAX(K2665-tarifest3($K$3,$A$3,Param!$B$10,Param!$C$10,Param!$D$10,Param!$E$10,Param!$B$11,Param!$C$11,Param!$D$11,Param!$E$11),0)</f>
        <v>101289</v>
      </c>
      <c r="V2665" s="3">
        <f t="shared" si="1004"/>
        <v>38.150282485875707</v>
      </c>
      <c r="W2665" s="3">
        <f t="shared" si="1005"/>
        <v>42</v>
      </c>
      <c r="X2665" s="3">
        <f>soli3grenz(K2665,$A$3,Param!$J$9,Param!$J$10,Param!$J$11)*100</f>
        <v>5.5</v>
      </c>
      <c r="Y2665" s="13">
        <f t="shared" si="992"/>
        <v>101289</v>
      </c>
      <c r="Z2665" s="3">
        <f t="shared" si="1006"/>
        <v>38.150282485875707</v>
      </c>
      <c r="AA2665" s="13">
        <f t="shared" si="993"/>
        <v>42</v>
      </c>
      <c r="AB2665" s="13">
        <f t="shared" si="994"/>
        <v>-6503.5099999999948</v>
      </c>
      <c r="AC2665" s="13">
        <f t="shared" si="995"/>
        <v>-2.4495329566854949</v>
      </c>
      <c r="AD2665" s="13">
        <f t="shared" si="996"/>
        <v>-2.3099999999999952</v>
      </c>
      <c r="AE2665" s="3">
        <f t="shared" si="997"/>
        <v>0</v>
      </c>
      <c r="AF2665" s="13">
        <f t="shared" si="985"/>
        <v>6503.5099999999948</v>
      </c>
      <c r="AG2665" s="13">
        <f t="shared" si="1007"/>
        <v>2.4495329566854949</v>
      </c>
      <c r="AH2665" s="13">
        <f t="shared" si="986"/>
        <v>2.4495329566854949</v>
      </c>
    </row>
    <row r="2666" spans="1:34" x14ac:dyDescent="0.2">
      <c r="A2666" s="8">
        <f t="shared" si="1008"/>
        <v>265600</v>
      </c>
      <c r="B2666" s="9">
        <f t="shared" si="987"/>
        <v>265.60000000000002</v>
      </c>
      <c r="C2666" s="13">
        <f>tarifest3(A2666,$A$3,Param!$B$5,Param!$C$5,Param!$D$5,Param!$E$5,Param!$B$6,Param!$C$6,Param!$D$6,Param!$E$6)</f>
        <v>102215</v>
      </c>
      <c r="D2666" s="3">
        <f t="shared" si="998"/>
        <v>38.484563253012048</v>
      </c>
      <c r="E2666" s="3">
        <f>tarifest3grenz(A2666,$A$3,Param!$B$5,Param!$C$5,Param!$D$5,Param!$E$5,Param!$B$6,Param!$C$6,Param!$D$6,Param!$E$6)*100</f>
        <v>42</v>
      </c>
      <c r="F2666" s="13">
        <f>soli3(C2666,$A$3,Param!$J$4,Param!$J$5,Param!$J$6)</f>
        <v>5621.82</v>
      </c>
      <c r="G2666" s="3">
        <f>soli3grenz(C2666,$A$3,Param!$J$4,Param!$J$5,Param!$J$6)*100</f>
        <v>5.5</v>
      </c>
      <c r="H2666" s="13">
        <f t="shared" si="989"/>
        <v>107836.82</v>
      </c>
      <c r="I2666" s="3">
        <f t="shared" si="988"/>
        <v>40.601212349397592</v>
      </c>
      <c r="J2666" s="13">
        <f t="shared" si="990"/>
        <v>44.309999999999995</v>
      </c>
      <c r="K2666" s="13">
        <f>tarifest3(A2666,$A$3,Param!$B$10,Param!$C$10,Param!$D$10,Param!$E$10,Param!$B$11,Param!$C$11,Param!$D$11,Param!$E$11)</f>
        <v>106561</v>
      </c>
      <c r="L2666" s="3">
        <f t="shared" si="999"/>
        <v>40.120858433734938</v>
      </c>
      <c r="M2666" s="3">
        <f>tarifest3grenz(A2666,$A$3,Param!$B$10,Param!$C$10,Param!$D$10,Param!$E$10,Param!$B$11,Param!$C$11,Param!$D$11,Param!$E$11)*100</f>
        <v>42</v>
      </c>
      <c r="N2666" s="3">
        <f t="shared" si="1000"/>
        <v>92161</v>
      </c>
      <c r="O2666" s="3">
        <f t="shared" si="1001"/>
        <v>34.699171686746986</v>
      </c>
      <c r="P2666" s="13">
        <f t="shared" si="991"/>
        <v>185920</v>
      </c>
      <c r="Q2666" s="13">
        <f t="shared" si="1002"/>
        <v>0</v>
      </c>
      <c r="R2666" s="13">
        <f>tarifest3(A2666-$K$3,$A$3,Param!$B$10,Param!$C$10,Param!$D$10,Param!$E$10,Param!$B$11,Param!$C$11,Param!$D$11,Param!$E$11)</f>
        <v>97921</v>
      </c>
      <c r="S2666" s="3">
        <f t="shared" si="1003"/>
        <v>36.867846385542165</v>
      </c>
      <c r="T2666" s="3">
        <f>IF(A2666&lt;$K$3,$K$2,tarifest3grenz(A2666-$K$3,$A$3,Param!$B$10,Param!$C$10,Param!$D$10,Param!$E$10,Param!$B$11,Param!$C$11,Param!$D$11,Param!$E$11))*100</f>
        <v>42</v>
      </c>
      <c r="U2666" s="3">
        <f>MAX(K2666-tarifest3($K$3,$A$3,Param!$B$10,Param!$C$10,Param!$D$10,Param!$E$10,Param!$B$11,Param!$C$11,Param!$D$11,Param!$E$11),0)</f>
        <v>101331</v>
      </c>
      <c r="V2666" s="3">
        <f t="shared" si="1004"/>
        <v>38.151731927710841</v>
      </c>
      <c r="W2666" s="3">
        <f t="shared" si="1005"/>
        <v>42</v>
      </c>
      <c r="X2666" s="3">
        <f>soli3grenz(K2666,$A$3,Param!$J$9,Param!$J$10,Param!$J$11)*100</f>
        <v>5.5</v>
      </c>
      <c r="Y2666" s="13">
        <f t="shared" si="992"/>
        <v>101331</v>
      </c>
      <c r="Z2666" s="3">
        <f t="shared" si="1006"/>
        <v>38.151731927710841</v>
      </c>
      <c r="AA2666" s="13">
        <f t="shared" si="993"/>
        <v>42</v>
      </c>
      <c r="AB2666" s="13">
        <f t="shared" si="994"/>
        <v>-6505.820000000007</v>
      </c>
      <c r="AC2666" s="13">
        <f t="shared" si="995"/>
        <v>-2.4494804216867507</v>
      </c>
      <c r="AD2666" s="13">
        <f t="shared" si="996"/>
        <v>-2.3099999999999952</v>
      </c>
      <c r="AE2666" s="3">
        <f t="shared" si="997"/>
        <v>0</v>
      </c>
      <c r="AF2666" s="13">
        <f t="shared" si="985"/>
        <v>6505.820000000007</v>
      </c>
      <c r="AG2666" s="13">
        <f t="shared" si="1007"/>
        <v>2.4494804216867507</v>
      </c>
      <c r="AH2666" s="13">
        <f t="shared" si="986"/>
        <v>2.4494804216867507</v>
      </c>
    </row>
    <row r="2667" spans="1:34" x14ac:dyDescent="0.2">
      <c r="A2667" s="8">
        <f t="shared" si="1008"/>
        <v>265700</v>
      </c>
      <c r="B2667" s="9">
        <f t="shared" si="987"/>
        <v>265.7</v>
      </c>
      <c r="C2667" s="13">
        <f>tarifest3(A2667,$A$3,Param!$B$5,Param!$C$5,Param!$D$5,Param!$E$5,Param!$B$6,Param!$C$6,Param!$D$6,Param!$E$6)</f>
        <v>102257</v>
      </c>
      <c r="D2667" s="3">
        <f t="shared" si="998"/>
        <v>38.48588633797516</v>
      </c>
      <c r="E2667" s="3">
        <f>tarifest3grenz(A2667,$A$3,Param!$B$5,Param!$C$5,Param!$D$5,Param!$E$5,Param!$B$6,Param!$C$6,Param!$D$6,Param!$E$6)*100</f>
        <v>42</v>
      </c>
      <c r="F2667" s="13">
        <f>soli3(C2667,$A$3,Param!$J$4,Param!$J$5,Param!$J$6)</f>
        <v>5624.13</v>
      </c>
      <c r="G2667" s="3">
        <f>soli3grenz(C2667,$A$3,Param!$J$4,Param!$J$5,Param!$J$6)*100</f>
        <v>5.5</v>
      </c>
      <c r="H2667" s="13">
        <f t="shared" si="989"/>
        <v>107881.13</v>
      </c>
      <c r="I2667" s="3">
        <f t="shared" si="988"/>
        <v>40.602608204742189</v>
      </c>
      <c r="J2667" s="13">
        <f t="shared" si="990"/>
        <v>44.309999999999995</v>
      </c>
      <c r="K2667" s="13">
        <f>tarifest3(A2667,$A$3,Param!$B$10,Param!$C$10,Param!$D$10,Param!$E$10,Param!$B$11,Param!$C$11,Param!$D$11,Param!$E$11)</f>
        <v>106603</v>
      </c>
      <c r="L2667" s="3">
        <f t="shared" si="999"/>
        <v>40.121565675573954</v>
      </c>
      <c r="M2667" s="3">
        <f>tarifest3grenz(A2667,$A$3,Param!$B$10,Param!$C$10,Param!$D$10,Param!$E$10,Param!$B$11,Param!$C$11,Param!$D$11,Param!$E$11)*100</f>
        <v>42</v>
      </c>
      <c r="N2667" s="3">
        <f t="shared" si="1000"/>
        <v>92203</v>
      </c>
      <c r="O2667" s="3">
        <f t="shared" si="1001"/>
        <v>34.701919458035377</v>
      </c>
      <c r="P2667" s="13">
        <f t="shared" si="991"/>
        <v>185990</v>
      </c>
      <c r="Q2667" s="13">
        <f t="shared" si="1002"/>
        <v>0</v>
      </c>
      <c r="R2667" s="13">
        <f>tarifest3(A2667-$K$3,$A$3,Param!$B$10,Param!$C$10,Param!$D$10,Param!$E$10,Param!$B$11,Param!$C$11,Param!$D$11,Param!$E$11)</f>
        <v>97963</v>
      </c>
      <c r="S2667" s="3">
        <f t="shared" si="1003"/>
        <v>36.869777945050807</v>
      </c>
      <c r="T2667" s="3">
        <f>IF(A2667&lt;$K$3,$K$2,tarifest3grenz(A2667-$K$3,$A$3,Param!$B$10,Param!$C$10,Param!$D$10,Param!$E$10,Param!$B$11,Param!$C$11,Param!$D$11,Param!$E$11))*100</f>
        <v>42</v>
      </c>
      <c r="U2667" s="3">
        <f>MAX(K2667-tarifest3($K$3,$A$3,Param!$B$10,Param!$C$10,Param!$D$10,Param!$E$10,Param!$B$11,Param!$C$11,Param!$D$11,Param!$E$11),0)</f>
        <v>101373</v>
      </c>
      <c r="V2667" s="3">
        <f t="shared" si="1004"/>
        <v>38.153180278509595</v>
      </c>
      <c r="W2667" s="3">
        <f t="shared" si="1005"/>
        <v>42</v>
      </c>
      <c r="X2667" s="3">
        <f>soli3grenz(K2667,$A$3,Param!$J$9,Param!$J$10,Param!$J$11)*100</f>
        <v>5.5</v>
      </c>
      <c r="Y2667" s="13">
        <f t="shared" si="992"/>
        <v>101373</v>
      </c>
      <c r="Z2667" s="3">
        <f t="shared" si="1006"/>
        <v>38.153180278509595</v>
      </c>
      <c r="AA2667" s="13">
        <f t="shared" si="993"/>
        <v>42</v>
      </c>
      <c r="AB2667" s="13">
        <f t="shared" si="994"/>
        <v>-6508.1300000000047</v>
      </c>
      <c r="AC2667" s="13">
        <f t="shared" si="995"/>
        <v>-2.4494279262325946</v>
      </c>
      <c r="AD2667" s="13">
        <f t="shared" si="996"/>
        <v>-2.3099999999999952</v>
      </c>
      <c r="AE2667" s="3">
        <f t="shared" si="997"/>
        <v>0</v>
      </c>
      <c r="AF2667" s="13">
        <f t="shared" si="985"/>
        <v>6508.1300000000047</v>
      </c>
      <c r="AG2667" s="13">
        <f t="shared" si="1007"/>
        <v>2.4494279262325946</v>
      </c>
      <c r="AH2667" s="13">
        <f t="shared" si="986"/>
        <v>2.4494279262325946</v>
      </c>
    </row>
    <row r="2668" spans="1:34" x14ac:dyDescent="0.2">
      <c r="A2668" s="8">
        <f t="shared" si="1008"/>
        <v>265800</v>
      </c>
      <c r="B2668" s="9">
        <f t="shared" si="987"/>
        <v>265.8</v>
      </c>
      <c r="C2668" s="13">
        <f>tarifest3(A2668,$A$3,Param!$B$5,Param!$C$5,Param!$D$5,Param!$E$5,Param!$B$6,Param!$C$6,Param!$D$6,Param!$E$6)</f>
        <v>102299</v>
      </c>
      <c r="D2668" s="3">
        <f t="shared" si="998"/>
        <v>38.487208427389014</v>
      </c>
      <c r="E2668" s="3">
        <f>tarifest3grenz(A2668,$A$3,Param!$B$5,Param!$C$5,Param!$D$5,Param!$E$5,Param!$B$6,Param!$C$6,Param!$D$6,Param!$E$6)*100</f>
        <v>42</v>
      </c>
      <c r="F2668" s="13">
        <f>soli3(C2668,$A$3,Param!$J$4,Param!$J$5,Param!$J$6)</f>
        <v>5626.44</v>
      </c>
      <c r="G2668" s="3">
        <f>soli3grenz(C2668,$A$3,Param!$J$4,Param!$J$5,Param!$J$6)*100</f>
        <v>5.5</v>
      </c>
      <c r="H2668" s="13">
        <f t="shared" si="989"/>
        <v>107925.44</v>
      </c>
      <c r="I2668" s="3">
        <f t="shared" si="988"/>
        <v>40.604003009781792</v>
      </c>
      <c r="J2668" s="13">
        <f t="shared" si="990"/>
        <v>44.309999999999995</v>
      </c>
      <c r="K2668" s="13">
        <f>tarifest3(A2668,$A$3,Param!$B$10,Param!$C$10,Param!$D$10,Param!$E$10,Param!$B$11,Param!$C$11,Param!$D$11,Param!$E$11)</f>
        <v>106645</v>
      </c>
      <c r="L2668" s="3">
        <f t="shared" si="999"/>
        <v>40.122272385252067</v>
      </c>
      <c r="M2668" s="3">
        <f>tarifest3grenz(A2668,$A$3,Param!$B$10,Param!$C$10,Param!$D$10,Param!$E$10,Param!$B$11,Param!$C$11,Param!$D$11,Param!$E$11)*100</f>
        <v>42</v>
      </c>
      <c r="N2668" s="3">
        <f t="shared" si="1000"/>
        <v>92245</v>
      </c>
      <c r="O2668" s="3">
        <f t="shared" si="1001"/>
        <v>34.704665161775772</v>
      </c>
      <c r="P2668" s="13">
        <f t="shared" si="991"/>
        <v>186060</v>
      </c>
      <c r="Q2668" s="13">
        <f t="shared" si="1002"/>
        <v>0</v>
      </c>
      <c r="R2668" s="13">
        <f>tarifest3(A2668-$K$3,$A$3,Param!$B$10,Param!$C$10,Param!$D$10,Param!$E$10,Param!$B$11,Param!$C$11,Param!$D$11,Param!$E$11)</f>
        <v>98005</v>
      </c>
      <c r="S2668" s="3">
        <f t="shared" si="1003"/>
        <v>36.871708051166294</v>
      </c>
      <c r="T2668" s="3">
        <f>IF(A2668&lt;$K$3,$K$2,tarifest3grenz(A2668-$K$3,$A$3,Param!$B$10,Param!$C$10,Param!$D$10,Param!$E$10,Param!$B$11,Param!$C$11,Param!$D$11,Param!$E$11))*100</f>
        <v>42</v>
      </c>
      <c r="U2668" s="3">
        <f>MAX(K2668-tarifest3($K$3,$A$3,Param!$B$10,Param!$C$10,Param!$D$10,Param!$E$10,Param!$B$11,Param!$C$11,Param!$D$11,Param!$E$11),0)</f>
        <v>101415</v>
      </c>
      <c r="V2668" s="3">
        <f t="shared" si="1004"/>
        <v>38.154627539503387</v>
      </c>
      <c r="W2668" s="3">
        <f t="shared" si="1005"/>
        <v>42</v>
      </c>
      <c r="X2668" s="3">
        <f>soli3grenz(K2668,$A$3,Param!$J$9,Param!$J$10,Param!$J$11)*100</f>
        <v>5.5</v>
      </c>
      <c r="Y2668" s="13">
        <f t="shared" si="992"/>
        <v>101415</v>
      </c>
      <c r="Z2668" s="3">
        <f t="shared" si="1006"/>
        <v>38.154627539503387</v>
      </c>
      <c r="AA2668" s="13">
        <f t="shared" si="993"/>
        <v>42</v>
      </c>
      <c r="AB2668" s="13">
        <f t="shared" si="994"/>
        <v>-6510.4400000000023</v>
      </c>
      <c r="AC2668" s="13">
        <f t="shared" si="995"/>
        <v>-2.4493754702784045</v>
      </c>
      <c r="AD2668" s="13">
        <f t="shared" si="996"/>
        <v>-2.3099999999999952</v>
      </c>
      <c r="AE2668" s="3">
        <f t="shared" si="997"/>
        <v>0</v>
      </c>
      <c r="AF2668" s="13">
        <f t="shared" si="985"/>
        <v>6510.4400000000023</v>
      </c>
      <c r="AG2668" s="13">
        <f t="shared" si="1007"/>
        <v>2.4493754702784045</v>
      </c>
      <c r="AH2668" s="13">
        <f t="shared" si="986"/>
        <v>2.4493754702784045</v>
      </c>
    </row>
    <row r="2669" spans="1:34" x14ac:dyDescent="0.2">
      <c r="A2669" s="8">
        <f t="shared" si="1008"/>
        <v>265900</v>
      </c>
      <c r="B2669" s="9">
        <f t="shared" si="987"/>
        <v>265.89999999999998</v>
      </c>
      <c r="C2669" s="13">
        <f>tarifest3(A2669,$A$3,Param!$B$5,Param!$C$5,Param!$D$5,Param!$E$5,Param!$B$6,Param!$C$6,Param!$D$6,Param!$E$6)</f>
        <v>102341</v>
      </c>
      <c r="D2669" s="3">
        <f t="shared" si="998"/>
        <v>38.488529522376837</v>
      </c>
      <c r="E2669" s="3">
        <f>tarifest3grenz(A2669,$A$3,Param!$B$5,Param!$C$5,Param!$D$5,Param!$E$5,Param!$B$6,Param!$C$6,Param!$D$6,Param!$E$6)*100</f>
        <v>42</v>
      </c>
      <c r="F2669" s="13">
        <f>soli3(C2669,$A$3,Param!$J$4,Param!$J$5,Param!$J$6)</f>
        <v>5628.75</v>
      </c>
      <c r="G2669" s="3">
        <f>soli3grenz(C2669,$A$3,Param!$J$4,Param!$J$5,Param!$J$6)*100</f>
        <v>5.5</v>
      </c>
      <c r="H2669" s="13">
        <f t="shared" si="989"/>
        <v>107969.75</v>
      </c>
      <c r="I2669" s="3">
        <f t="shared" si="988"/>
        <v>40.605396765701393</v>
      </c>
      <c r="J2669" s="13">
        <f t="shared" si="990"/>
        <v>44.309999999999995</v>
      </c>
      <c r="K2669" s="13">
        <f>tarifest3(A2669,$A$3,Param!$B$10,Param!$C$10,Param!$D$10,Param!$E$10,Param!$B$11,Param!$C$11,Param!$D$11,Param!$E$11)</f>
        <v>106687</v>
      </c>
      <c r="L2669" s="3">
        <f t="shared" si="999"/>
        <v>40.122978563369685</v>
      </c>
      <c r="M2669" s="3">
        <f>tarifest3grenz(A2669,$A$3,Param!$B$10,Param!$C$10,Param!$D$10,Param!$E$10,Param!$B$11,Param!$C$11,Param!$D$11,Param!$E$11)*100</f>
        <v>42</v>
      </c>
      <c r="N2669" s="3">
        <f t="shared" si="1000"/>
        <v>92287</v>
      </c>
      <c r="O2669" s="3">
        <f t="shared" si="1001"/>
        <v>34.707408800300868</v>
      </c>
      <c r="P2669" s="13">
        <f t="shared" si="991"/>
        <v>186130</v>
      </c>
      <c r="Q2669" s="13">
        <f t="shared" si="1002"/>
        <v>0</v>
      </c>
      <c r="R2669" s="13">
        <f>tarifest3(A2669-$K$3,$A$3,Param!$B$10,Param!$C$10,Param!$D$10,Param!$E$10,Param!$B$11,Param!$C$11,Param!$D$11,Param!$E$11)</f>
        <v>98047</v>
      </c>
      <c r="S2669" s="3">
        <f t="shared" si="1003"/>
        <v>36.873636705528398</v>
      </c>
      <c r="T2669" s="3">
        <f>IF(A2669&lt;$K$3,$K$2,tarifest3grenz(A2669-$K$3,$A$3,Param!$B$10,Param!$C$10,Param!$D$10,Param!$E$10,Param!$B$11,Param!$C$11,Param!$D$11,Param!$E$11))*100</f>
        <v>42</v>
      </c>
      <c r="U2669" s="3">
        <f>MAX(K2669-tarifest3($K$3,$A$3,Param!$B$10,Param!$C$10,Param!$D$10,Param!$E$10,Param!$B$11,Param!$C$11,Param!$D$11,Param!$E$11),0)</f>
        <v>101457</v>
      </c>
      <c r="V2669" s="3">
        <f t="shared" si="1004"/>
        <v>38.156073711921771</v>
      </c>
      <c r="W2669" s="3">
        <f t="shared" si="1005"/>
        <v>42</v>
      </c>
      <c r="X2669" s="3">
        <f>soli3grenz(K2669,$A$3,Param!$J$9,Param!$J$10,Param!$J$11)*100</f>
        <v>5.5</v>
      </c>
      <c r="Y2669" s="13">
        <f t="shared" si="992"/>
        <v>101457</v>
      </c>
      <c r="Z2669" s="3">
        <f t="shared" si="1006"/>
        <v>38.156073711921771</v>
      </c>
      <c r="AA2669" s="13">
        <f t="shared" si="993"/>
        <v>42</v>
      </c>
      <c r="AB2669" s="13">
        <f t="shared" si="994"/>
        <v>-6512.75</v>
      </c>
      <c r="AC2669" s="13">
        <f t="shared" si="995"/>
        <v>-2.4493230537796222</v>
      </c>
      <c r="AD2669" s="13">
        <f t="shared" si="996"/>
        <v>-2.3099999999999952</v>
      </c>
      <c r="AE2669" s="3">
        <f t="shared" si="997"/>
        <v>0</v>
      </c>
      <c r="AF2669" s="13">
        <f t="shared" si="985"/>
        <v>6512.75</v>
      </c>
      <c r="AG2669" s="13">
        <f t="shared" si="1007"/>
        <v>2.4493230537796222</v>
      </c>
      <c r="AH2669" s="13">
        <f t="shared" si="986"/>
        <v>2.4493230537796222</v>
      </c>
    </row>
    <row r="2670" spans="1:34" x14ac:dyDescent="0.2">
      <c r="A2670" s="8">
        <f t="shared" si="1008"/>
        <v>266000</v>
      </c>
      <c r="B2670" s="9">
        <f t="shared" si="987"/>
        <v>266</v>
      </c>
      <c r="C2670" s="13">
        <f>tarifest3(A2670,$A$3,Param!$B$5,Param!$C$5,Param!$D$5,Param!$E$5,Param!$B$6,Param!$C$6,Param!$D$6,Param!$E$6)</f>
        <v>102383</v>
      </c>
      <c r="D2670" s="3">
        <f t="shared" si="998"/>
        <v>38.489849624060149</v>
      </c>
      <c r="E2670" s="3">
        <f>tarifest3grenz(A2670,$A$3,Param!$B$5,Param!$C$5,Param!$D$5,Param!$E$5,Param!$B$6,Param!$C$6,Param!$D$6,Param!$E$6)*100</f>
        <v>42</v>
      </c>
      <c r="F2670" s="13">
        <f>soli3(C2670,$A$3,Param!$J$4,Param!$J$5,Param!$J$6)</f>
        <v>5631.06</v>
      </c>
      <c r="G2670" s="3">
        <f>soli3grenz(C2670,$A$3,Param!$J$4,Param!$J$5,Param!$J$6)*100</f>
        <v>5.5</v>
      </c>
      <c r="H2670" s="13">
        <f t="shared" si="989"/>
        <v>108014.06</v>
      </c>
      <c r="I2670" s="3">
        <f t="shared" si="988"/>
        <v>40.606789473684209</v>
      </c>
      <c r="J2670" s="13">
        <f t="shared" si="990"/>
        <v>44.309999999999995</v>
      </c>
      <c r="K2670" s="13">
        <f>tarifest3(A2670,$A$3,Param!$B$10,Param!$C$10,Param!$D$10,Param!$E$10,Param!$B$11,Param!$C$11,Param!$D$11,Param!$E$11)</f>
        <v>106729</v>
      </c>
      <c r="L2670" s="3">
        <f t="shared" si="999"/>
        <v>40.123684210526314</v>
      </c>
      <c r="M2670" s="3">
        <f>tarifest3grenz(A2670,$A$3,Param!$B$10,Param!$C$10,Param!$D$10,Param!$E$10,Param!$B$11,Param!$C$11,Param!$D$11,Param!$E$11)*100</f>
        <v>42</v>
      </c>
      <c r="N2670" s="3">
        <f t="shared" si="1000"/>
        <v>92329</v>
      </c>
      <c r="O2670" s="3">
        <f t="shared" si="1001"/>
        <v>34.710150375939854</v>
      </c>
      <c r="P2670" s="13">
        <f t="shared" si="991"/>
        <v>186200</v>
      </c>
      <c r="Q2670" s="13">
        <f t="shared" si="1002"/>
        <v>0</v>
      </c>
      <c r="R2670" s="13">
        <f>tarifest3(A2670-$K$3,$A$3,Param!$B$10,Param!$C$10,Param!$D$10,Param!$E$10,Param!$B$11,Param!$C$11,Param!$D$11,Param!$E$11)</f>
        <v>98089</v>
      </c>
      <c r="S2670" s="3">
        <f t="shared" si="1003"/>
        <v>36.875563909774435</v>
      </c>
      <c r="T2670" s="3">
        <f>IF(A2670&lt;$K$3,$K$2,tarifest3grenz(A2670-$K$3,$A$3,Param!$B$10,Param!$C$10,Param!$D$10,Param!$E$10,Param!$B$11,Param!$C$11,Param!$D$11,Param!$E$11))*100</f>
        <v>42</v>
      </c>
      <c r="U2670" s="3">
        <f>MAX(K2670-tarifest3($K$3,$A$3,Param!$B$10,Param!$C$10,Param!$D$10,Param!$E$10,Param!$B$11,Param!$C$11,Param!$D$11,Param!$E$11),0)</f>
        <v>101499</v>
      </c>
      <c r="V2670" s="3">
        <f t="shared" si="1004"/>
        <v>38.157518796992477</v>
      </c>
      <c r="W2670" s="3">
        <f t="shared" si="1005"/>
        <v>42</v>
      </c>
      <c r="X2670" s="3">
        <f>soli3grenz(K2670,$A$3,Param!$J$9,Param!$J$10,Param!$J$11)*100</f>
        <v>5.5</v>
      </c>
      <c r="Y2670" s="13">
        <f t="shared" si="992"/>
        <v>101499</v>
      </c>
      <c r="Z2670" s="3">
        <f t="shared" si="1006"/>
        <v>38.157518796992477</v>
      </c>
      <c r="AA2670" s="13">
        <f t="shared" si="993"/>
        <v>42</v>
      </c>
      <c r="AB2670" s="13">
        <f t="shared" si="994"/>
        <v>-6515.0599999999977</v>
      </c>
      <c r="AC2670" s="13">
        <f t="shared" si="995"/>
        <v>-2.4492706766917323</v>
      </c>
      <c r="AD2670" s="13">
        <f t="shared" si="996"/>
        <v>-2.3099999999999952</v>
      </c>
      <c r="AE2670" s="3">
        <f t="shared" si="997"/>
        <v>0</v>
      </c>
      <c r="AF2670" s="13">
        <f t="shared" si="985"/>
        <v>6515.0599999999977</v>
      </c>
      <c r="AG2670" s="13">
        <f t="shared" si="1007"/>
        <v>2.4492706766917323</v>
      </c>
      <c r="AH2670" s="13">
        <f t="shared" si="986"/>
        <v>2.4492706766917323</v>
      </c>
    </row>
    <row r="2671" spans="1:34" x14ac:dyDescent="0.2">
      <c r="A2671" s="8">
        <f t="shared" si="1008"/>
        <v>266100</v>
      </c>
      <c r="B2671" s="9">
        <f t="shared" si="987"/>
        <v>266.10000000000002</v>
      </c>
      <c r="C2671" s="13">
        <f>tarifest3(A2671,$A$3,Param!$B$5,Param!$C$5,Param!$D$5,Param!$E$5,Param!$B$6,Param!$C$6,Param!$D$6,Param!$E$6)</f>
        <v>102425</v>
      </c>
      <c r="D2671" s="3">
        <f t="shared" si="998"/>
        <v>38.491168733558808</v>
      </c>
      <c r="E2671" s="3">
        <f>tarifest3grenz(A2671,$A$3,Param!$B$5,Param!$C$5,Param!$D$5,Param!$E$5,Param!$B$6,Param!$C$6,Param!$D$6,Param!$E$6)*100</f>
        <v>42</v>
      </c>
      <c r="F2671" s="13">
        <f>soli3(C2671,$A$3,Param!$J$4,Param!$J$5,Param!$J$6)</f>
        <v>5633.37</v>
      </c>
      <c r="G2671" s="3">
        <f>soli3grenz(C2671,$A$3,Param!$J$4,Param!$J$5,Param!$J$6)*100</f>
        <v>5.5</v>
      </c>
      <c r="H2671" s="13">
        <f t="shared" si="989"/>
        <v>108058.37</v>
      </c>
      <c r="I2671" s="3">
        <f t="shared" si="988"/>
        <v>40.608181134911689</v>
      </c>
      <c r="J2671" s="13">
        <f t="shared" si="990"/>
        <v>44.309999999999995</v>
      </c>
      <c r="K2671" s="13">
        <f>tarifest3(A2671,$A$3,Param!$B$10,Param!$C$10,Param!$D$10,Param!$E$10,Param!$B$11,Param!$C$11,Param!$D$11,Param!$E$11)</f>
        <v>106771</v>
      </c>
      <c r="L2671" s="3">
        <f t="shared" si="999"/>
        <v>40.124389327320557</v>
      </c>
      <c r="M2671" s="3">
        <f>tarifest3grenz(A2671,$A$3,Param!$B$10,Param!$C$10,Param!$D$10,Param!$E$10,Param!$B$11,Param!$C$11,Param!$D$11,Param!$E$11)*100</f>
        <v>42</v>
      </c>
      <c r="N2671" s="3">
        <f t="shared" si="1000"/>
        <v>92371</v>
      </c>
      <c r="O2671" s="3">
        <f t="shared" si="1001"/>
        <v>34.712889891018413</v>
      </c>
      <c r="P2671" s="13">
        <f t="shared" si="991"/>
        <v>186270</v>
      </c>
      <c r="Q2671" s="13">
        <f t="shared" si="1002"/>
        <v>0</v>
      </c>
      <c r="R2671" s="13">
        <f>tarifest3(A2671-$K$3,$A$3,Param!$B$10,Param!$C$10,Param!$D$10,Param!$E$10,Param!$B$11,Param!$C$11,Param!$D$11,Param!$E$11)</f>
        <v>98131</v>
      </c>
      <c r="S2671" s="3">
        <f t="shared" si="1003"/>
        <v>36.877489665539272</v>
      </c>
      <c r="T2671" s="3">
        <f>IF(A2671&lt;$K$3,$K$2,tarifest3grenz(A2671-$K$3,$A$3,Param!$B$10,Param!$C$10,Param!$D$10,Param!$E$10,Param!$B$11,Param!$C$11,Param!$D$11,Param!$E$11))*100</f>
        <v>42</v>
      </c>
      <c r="U2671" s="3">
        <f>MAX(K2671-tarifest3($K$3,$A$3,Param!$B$10,Param!$C$10,Param!$D$10,Param!$E$10,Param!$B$11,Param!$C$11,Param!$D$11,Param!$E$11),0)</f>
        <v>101541</v>
      </c>
      <c r="V2671" s="3">
        <f t="shared" si="1004"/>
        <v>38.158962795941378</v>
      </c>
      <c r="W2671" s="3">
        <f t="shared" si="1005"/>
        <v>42</v>
      </c>
      <c r="X2671" s="3">
        <f>soli3grenz(K2671,$A$3,Param!$J$9,Param!$J$10,Param!$J$11)*100</f>
        <v>5.5</v>
      </c>
      <c r="Y2671" s="13">
        <f t="shared" si="992"/>
        <v>101541</v>
      </c>
      <c r="Z2671" s="3">
        <f t="shared" si="1006"/>
        <v>38.158962795941378</v>
      </c>
      <c r="AA2671" s="13">
        <f t="shared" si="993"/>
        <v>42</v>
      </c>
      <c r="AB2671" s="13">
        <f t="shared" si="994"/>
        <v>-6517.3699999999953</v>
      </c>
      <c r="AC2671" s="13">
        <f t="shared" si="995"/>
        <v>-2.4492183389703115</v>
      </c>
      <c r="AD2671" s="13">
        <f t="shared" si="996"/>
        <v>-2.3099999999999952</v>
      </c>
      <c r="AE2671" s="3">
        <f t="shared" si="997"/>
        <v>0</v>
      </c>
      <c r="AF2671" s="13">
        <f t="shared" si="985"/>
        <v>6517.3699999999953</v>
      </c>
      <c r="AG2671" s="13">
        <f t="shared" si="1007"/>
        <v>2.4492183389703115</v>
      </c>
      <c r="AH2671" s="13">
        <f t="shared" si="986"/>
        <v>2.4492183389703115</v>
      </c>
    </row>
    <row r="2672" spans="1:34" x14ac:dyDescent="0.2">
      <c r="A2672" s="8">
        <f t="shared" si="1008"/>
        <v>266200</v>
      </c>
      <c r="B2672" s="9">
        <f t="shared" si="987"/>
        <v>266.2</v>
      </c>
      <c r="C2672" s="13">
        <f>tarifest3(A2672,$A$3,Param!$B$5,Param!$C$5,Param!$D$5,Param!$E$5,Param!$B$6,Param!$C$6,Param!$D$6,Param!$E$6)</f>
        <v>102467</v>
      </c>
      <c r="D2672" s="3">
        <f t="shared" si="998"/>
        <v>38.492486851990989</v>
      </c>
      <c r="E2672" s="3">
        <f>tarifest3grenz(A2672,$A$3,Param!$B$5,Param!$C$5,Param!$D$5,Param!$E$5,Param!$B$6,Param!$C$6,Param!$D$6,Param!$E$6)*100</f>
        <v>42</v>
      </c>
      <c r="F2672" s="13">
        <f>soli3(C2672,$A$3,Param!$J$4,Param!$J$5,Param!$J$6)</f>
        <v>5635.68</v>
      </c>
      <c r="G2672" s="3">
        <f>soli3grenz(C2672,$A$3,Param!$J$4,Param!$J$5,Param!$J$6)*100</f>
        <v>5.5</v>
      </c>
      <c r="H2672" s="13">
        <f t="shared" si="989"/>
        <v>108102.68</v>
      </c>
      <c r="I2672" s="3">
        <f t="shared" si="988"/>
        <v>40.609571750563482</v>
      </c>
      <c r="J2672" s="13">
        <f t="shared" si="990"/>
        <v>44.309999999999995</v>
      </c>
      <c r="K2672" s="13">
        <f>tarifest3(A2672,$A$3,Param!$B$10,Param!$C$10,Param!$D$10,Param!$E$10,Param!$B$11,Param!$C$11,Param!$D$11,Param!$E$11)</f>
        <v>106813</v>
      </c>
      <c r="L2672" s="3">
        <f t="shared" si="999"/>
        <v>40.12509391435011</v>
      </c>
      <c r="M2672" s="3">
        <f>tarifest3grenz(A2672,$A$3,Param!$B$10,Param!$C$10,Param!$D$10,Param!$E$10,Param!$B$11,Param!$C$11,Param!$D$11,Param!$E$11)*100</f>
        <v>42</v>
      </c>
      <c r="N2672" s="3">
        <f t="shared" si="1000"/>
        <v>92413</v>
      </c>
      <c r="O2672" s="3">
        <f t="shared" si="1001"/>
        <v>34.715627347858749</v>
      </c>
      <c r="P2672" s="13">
        <f t="shared" si="991"/>
        <v>186340</v>
      </c>
      <c r="Q2672" s="13">
        <f t="shared" si="1002"/>
        <v>0</v>
      </c>
      <c r="R2672" s="13">
        <f>tarifest3(A2672-$K$3,$A$3,Param!$B$10,Param!$C$10,Param!$D$10,Param!$E$10,Param!$B$11,Param!$C$11,Param!$D$11,Param!$E$11)</f>
        <v>98173</v>
      </c>
      <c r="S2672" s="3">
        <f t="shared" si="1003"/>
        <v>36.879413974455296</v>
      </c>
      <c r="T2672" s="3">
        <f>IF(A2672&lt;$K$3,$K$2,tarifest3grenz(A2672-$K$3,$A$3,Param!$B$10,Param!$C$10,Param!$D$10,Param!$E$10,Param!$B$11,Param!$C$11,Param!$D$11,Param!$E$11))*100</f>
        <v>42</v>
      </c>
      <c r="U2672" s="3">
        <f>MAX(K2672-tarifest3($K$3,$A$3,Param!$B$10,Param!$C$10,Param!$D$10,Param!$E$10,Param!$B$11,Param!$C$11,Param!$D$11,Param!$E$11),0)</f>
        <v>101583</v>
      </c>
      <c r="V2672" s="3">
        <f t="shared" si="1004"/>
        <v>38.160405709992482</v>
      </c>
      <c r="W2672" s="3">
        <f t="shared" si="1005"/>
        <v>42</v>
      </c>
      <c r="X2672" s="3">
        <f>soli3grenz(K2672,$A$3,Param!$J$9,Param!$J$10,Param!$J$11)*100</f>
        <v>5.5</v>
      </c>
      <c r="Y2672" s="13">
        <f t="shared" si="992"/>
        <v>101583</v>
      </c>
      <c r="Z2672" s="3">
        <f t="shared" si="1006"/>
        <v>38.160405709992482</v>
      </c>
      <c r="AA2672" s="13">
        <f t="shared" si="993"/>
        <v>42</v>
      </c>
      <c r="AB2672" s="13">
        <f t="shared" si="994"/>
        <v>-6519.679999999993</v>
      </c>
      <c r="AC2672" s="13">
        <f t="shared" si="995"/>
        <v>-2.4491660405710007</v>
      </c>
      <c r="AD2672" s="13">
        <f t="shared" si="996"/>
        <v>-2.3099999999999952</v>
      </c>
      <c r="AE2672" s="3">
        <f t="shared" si="997"/>
        <v>0</v>
      </c>
      <c r="AF2672" s="13">
        <f t="shared" si="985"/>
        <v>6519.679999999993</v>
      </c>
      <c r="AG2672" s="13">
        <f t="shared" si="1007"/>
        <v>2.4491660405710007</v>
      </c>
      <c r="AH2672" s="13">
        <f t="shared" si="986"/>
        <v>2.4491660405710007</v>
      </c>
    </row>
    <row r="2673" spans="1:34" x14ac:dyDescent="0.2">
      <c r="A2673" s="8">
        <f t="shared" si="1008"/>
        <v>266300</v>
      </c>
      <c r="B2673" s="9">
        <f t="shared" si="987"/>
        <v>266.3</v>
      </c>
      <c r="C2673" s="13">
        <f>tarifest3(A2673,$A$3,Param!$B$5,Param!$C$5,Param!$D$5,Param!$E$5,Param!$B$6,Param!$C$6,Param!$D$6,Param!$E$6)</f>
        <v>102509</v>
      </c>
      <c r="D2673" s="3">
        <f t="shared" si="998"/>
        <v>38.493803980473153</v>
      </c>
      <c r="E2673" s="3">
        <f>tarifest3grenz(A2673,$A$3,Param!$B$5,Param!$C$5,Param!$D$5,Param!$E$5,Param!$B$6,Param!$C$6,Param!$D$6,Param!$E$6)*100</f>
        <v>42</v>
      </c>
      <c r="F2673" s="13">
        <f>soli3(C2673,$A$3,Param!$J$4,Param!$J$5,Param!$J$6)</f>
        <v>5637.99</v>
      </c>
      <c r="G2673" s="3">
        <f>soli3grenz(C2673,$A$3,Param!$J$4,Param!$J$5,Param!$J$6)*100</f>
        <v>5.5</v>
      </c>
      <c r="H2673" s="13">
        <f t="shared" si="989"/>
        <v>108146.99</v>
      </c>
      <c r="I2673" s="3">
        <f t="shared" si="988"/>
        <v>40.610961321817499</v>
      </c>
      <c r="J2673" s="13">
        <f t="shared" si="990"/>
        <v>44.309999999999995</v>
      </c>
      <c r="K2673" s="13">
        <f>tarifest3(A2673,$A$3,Param!$B$10,Param!$C$10,Param!$D$10,Param!$E$10,Param!$B$11,Param!$C$11,Param!$D$11,Param!$E$11)</f>
        <v>106855</v>
      </c>
      <c r="L2673" s="3">
        <f t="shared" si="999"/>
        <v>40.125797972211792</v>
      </c>
      <c r="M2673" s="3">
        <f>tarifest3grenz(A2673,$A$3,Param!$B$10,Param!$C$10,Param!$D$10,Param!$E$10,Param!$B$11,Param!$C$11,Param!$D$11,Param!$E$11)*100</f>
        <v>42</v>
      </c>
      <c r="N2673" s="3">
        <f t="shared" si="1000"/>
        <v>92455</v>
      </c>
      <c r="O2673" s="3">
        <f t="shared" si="1001"/>
        <v>34.718362748779576</v>
      </c>
      <c r="P2673" s="13">
        <f t="shared" si="991"/>
        <v>186410</v>
      </c>
      <c r="Q2673" s="13">
        <f t="shared" si="1002"/>
        <v>0</v>
      </c>
      <c r="R2673" s="13">
        <f>tarifest3(A2673-$K$3,$A$3,Param!$B$10,Param!$C$10,Param!$D$10,Param!$E$10,Param!$B$11,Param!$C$11,Param!$D$11,Param!$E$11)</f>
        <v>98215</v>
      </c>
      <c r="S2673" s="3">
        <f t="shared" si="1003"/>
        <v>36.881336838152464</v>
      </c>
      <c r="T2673" s="3">
        <f>IF(A2673&lt;$K$3,$K$2,tarifest3grenz(A2673-$K$3,$A$3,Param!$B$10,Param!$C$10,Param!$D$10,Param!$E$10,Param!$B$11,Param!$C$11,Param!$D$11,Param!$E$11))*100</f>
        <v>42</v>
      </c>
      <c r="U2673" s="3">
        <f>MAX(K2673-tarifest3($K$3,$A$3,Param!$B$10,Param!$C$10,Param!$D$10,Param!$E$10,Param!$B$11,Param!$C$11,Param!$D$11,Param!$E$11),0)</f>
        <v>101625</v>
      </c>
      <c r="V2673" s="3">
        <f t="shared" si="1004"/>
        <v>38.161847540368008</v>
      </c>
      <c r="W2673" s="3">
        <f t="shared" si="1005"/>
        <v>42</v>
      </c>
      <c r="X2673" s="3">
        <f>soli3grenz(K2673,$A$3,Param!$J$9,Param!$J$10,Param!$J$11)*100</f>
        <v>5.5</v>
      </c>
      <c r="Y2673" s="13">
        <f t="shared" si="992"/>
        <v>101625</v>
      </c>
      <c r="Z2673" s="3">
        <f t="shared" si="1006"/>
        <v>38.161847540368008</v>
      </c>
      <c r="AA2673" s="13">
        <f t="shared" si="993"/>
        <v>42</v>
      </c>
      <c r="AB2673" s="13">
        <f t="shared" si="994"/>
        <v>-6521.9900000000052</v>
      </c>
      <c r="AC2673" s="13">
        <f t="shared" si="995"/>
        <v>-2.4491137814494905</v>
      </c>
      <c r="AD2673" s="13">
        <f t="shared" si="996"/>
        <v>-2.3099999999999952</v>
      </c>
      <c r="AE2673" s="3">
        <f t="shared" si="997"/>
        <v>0</v>
      </c>
      <c r="AF2673" s="13">
        <f t="shared" si="985"/>
        <v>6521.9900000000052</v>
      </c>
      <c r="AG2673" s="13">
        <f t="shared" si="1007"/>
        <v>2.4491137814494905</v>
      </c>
      <c r="AH2673" s="13">
        <f t="shared" si="986"/>
        <v>2.4491137814494905</v>
      </c>
    </row>
    <row r="2674" spans="1:34" x14ac:dyDescent="0.2">
      <c r="A2674" s="8">
        <f t="shared" si="1008"/>
        <v>266400</v>
      </c>
      <c r="B2674" s="9">
        <f t="shared" si="987"/>
        <v>266.39999999999998</v>
      </c>
      <c r="C2674" s="13">
        <f>tarifest3(A2674,$A$3,Param!$B$5,Param!$C$5,Param!$D$5,Param!$E$5,Param!$B$6,Param!$C$6,Param!$D$6,Param!$E$6)</f>
        <v>102551</v>
      </c>
      <c r="D2674" s="3">
        <f t="shared" si="998"/>
        <v>38.49512012012012</v>
      </c>
      <c r="E2674" s="3">
        <f>tarifest3grenz(A2674,$A$3,Param!$B$5,Param!$C$5,Param!$D$5,Param!$E$5,Param!$B$6,Param!$C$6,Param!$D$6,Param!$E$6)*100</f>
        <v>42</v>
      </c>
      <c r="F2674" s="13">
        <f>soli3(C2674,$A$3,Param!$J$4,Param!$J$5,Param!$J$6)</f>
        <v>5640.3</v>
      </c>
      <c r="G2674" s="3">
        <f>soli3grenz(C2674,$A$3,Param!$J$4,Param!$J$5,Param!$J$6)*100</f>
        <v>5.5</v>
      </c>
      <c r="H2674" s="13">
        <f t="shared" si="989"/>
        <v>108191.3</v>
      </c>
      <c r="I2674" s="3">
        <f t="shared" si="988"/>
        <v>40.612349849849849</v>
      </c>
      <c r="J2674" s="13">
        <f t="shared" si="990"/>
        <v>44.309999999999995</v>
      </c>
      <c r="K2674" s="13">
        <f>tarifest3(A2674,$A$3,Param!$B$10,Param!$C$10,Param!$D$10,Param!$E$10,Param!$B$11,Param!$C$11,Param!$D$11,Param!$E$11)</f>
        <v>106897</v>
      </c>
      <c r="L2674" s="3">
        <f t="shared" si="999"/>
        <v>40.126501501501501</v>
      </c>
      <c r="M2674" s="3">
        <f>tarifest3grenz(A2674,$A$3,Param!$B$10,Param!$C$10,Param!$D$10,Param!$E$10,Param!$B$11,Param!$C$11,Param!$D$11,Param!$E$11)*100</f>
        <v>42</v>
      </c>
      <c r="N2674" s="3">
        <f t="shared" si="1000"/>
        <v>92497</v>
      </c>
      <c r="O2674" s="3">
        <f t="shared" si="1001"/>
        <v>34.72109609609609</v>
      </c>
      <c r="P2674" s="13">
        <f t="shared" si="991"/>
        <v>186480</v>
      </c>
      <c r="Q2674" s="13">
        <f t="shared" si="1002"/>
        <v>0</v>
      </c>
      <c r="R2674" s="13">
        <f>tarifest3(A2674-$K$3,$A$3,Param!$B$10,Param!$C$10,Param!$D$10,Param!$E$10,Param!$B$11,Param!$C$11,Param!$D$11,Param!$E$11)</f>
        <v>98257</v>
      </c>
      <c r="S2674" s="3">
        <f t="shared" si="1003"/>
        <v>36.883258258258259</v>
      </c>
      <c r="T2674" s="3">
        <f>IF(A2674&lt;$K$3,$K$2,tarifest3grenz(A2674-$K$3,$A$3,Param!$B$10,Param!$C$10,Param!$D$10,Param!$E$10,Param!$B$11,Param!$C$11,Param!$D$11,Param!$E$11))*100</f>
        <v>42</v>
      </c>
      <c r="U2674" s="3">
        <f>MAX(K2674-tarifest3($K$3,$A$3,Param!$B$10,Param!$C$10,Param!$D$10,Param!$E$10,Param!$B$11,Param!$C$11,Param!$D$11,Param!$E$11),0)</f>
        <v>101667</v>
      </c>
      <c r="V2674" s="3">
        <f t="shared" si="1004"/>
        <v>38.163288288288285</v>
      </c>
      <c r="W2674" s="3">
        <f t="shared" si="1005"/>
        <v>42</v>
      </c>
      <c r="X2674" s="3">
        <f>soli3grenz(K2674,$A$3,Param!$J$9,Param!$J$10,Param!$J$11)*100</f>
        <v>5.5</v>
      </c>
      <c r="Y2674" s="13">
        <f t="shared" si="992"/>
        <v>101667</v>
      </c>
      <c r="Z2674" s="3">
        <f t="shared" si="1006"/>
        <v>38.163288288288285</v>
      </c>
      <c r="AA2674" s="13">
        <f t="shared" si="993"/>
        <v>42</v>
      </c>
      <c r="AB2674" s="13">
        <f t="shared" si="994"/>
        <v>-6524.3000000000029</v>
      </c>
      <c r="AC2674" s="13">
        <f t="shared" si="995"/>
        <v>-2.4490615615615638</v>
      </c>
      <c r="AD2674" s="13">
        <f t="shared" si="996"/>
        <v>-2.3099999999999952</v>
      </c>
      <c r="AE2674" s="3">
        <f t="shared" si="997"/>
        <v>0</v>
      </c>
      <c r="AF2674" s="13">
        <f t="shared" si="985"/>
        <v>6524.3000000000029</v>
      </c>
      <c r="AG2674" s="13">
        <f t="shared" si="1007"/>
        <v>2.4490615615615638</v>
      </c>
      <c r="AH2674" s="13">
        <f t="shared" si="986"/>
        <v>2.4490615615615638</v>
      </c>
    </row>
    <row r="2675" spans="1:34" x14ac:dyDescent="0.2">
      <c r="A2675" s="8">
        <f t="shared" si="1008"/>
        <v>266500</v>
      </c>
      <c r="B2675" s="9">
        <f t="shared" si="987"/>
        <v>266.5</v>
      </c>
      <c r="C2675" s="13">
        <f>tarifest3(A2675,$A$3,Param!$B$5,Param!$C$5,Param!$D$5,Param!$E$5,Param!$B$6,Param!$C$6,Param!$D$6,Param!$E$6)</f>
        <v>102593</v>
      </c>
      <c r="D2675" s="3">
        <f t="shared" si="998"/>
        <v>38.496435272045026</v>
      </c>
      <c r="E2675" s="3">
        <f>tarifest3grenz(A2675,$A$3,Param!$B$5,Param!$C$5,Param!$D$5,Param!$E$5,Param!$B$6,Param!$C$6,Param!$D$6,Param!$E$6)*100</f>
        <v>42</v>
      </c>
      <c r="F2675" s="13">
        <f>soli3(C2675,$A$3,Param!$J$4,Param!$J$5,Param!$J$6)</f>
        <v>5642.61</v>
      </c>
      <c r="G2675" s="3">
        <f>soli3grenz(C2675,$A$3,Param!$J$4,Param!$J$5,Param!$J$6)*100</f>
        <v>5.5</v>
      </c>
      <c r="H2675" s="13">
        <f t="shared" si="989"/>
        <v>108235.61</v>
      </c>
      <c r="I2675" s="3">
        <f t="shared" si="988"/>
        <v>40.613737335834898</v>
      </c>
      <c r="J2675" s="13">
        <f t="shared" si="990"/>
        <v>44.309999999999995</v>
      </c>
      <c r="K2675" s="13">
        <f>tarifest3(A2675,$A$3,Param!$B$10,Param!$C$10,Param!$D$10,Param!$E$10,Param!$B$11,Param!$C$11,Param!$D$11,Param!$E$11)</f>
        <v>106939</v>
      </c>
      <c r="L2675" s="3">
        <f t="shared" si="999"/>
        <v>40.127204502814259</v>
      </c>
      <c r="M2675" s="3">
        <f>tarifest3grenz(A2675,$A$3,Param!$B$10,Param!$C$10,Param!$D$10,Param!$E$10,Param!$B$11,Param!$C$11,Param!$D$11,Param!$E$11)*100</f>
        <v>42</v>
      </c>
      <c r="N2675" s="3">
        <f t="shared" si="1000"/>
        <v>92539</v>
      </c>
      <c r="O2675" s="3">
        <f t="shared" si="1001"/>
        <v>34.723827392120079</v>
      </c>
      <c r="P2675" s="13">
        <f t="shared" si="991"/>
        <v>186550</v>
      </c>
      <c r="Q2675" s="13">
        <f t="shared" si="1002"/>
        <v>0</v>
      </c>
      <c r="R2675" s="13">
        <f>tarifest3(A2675-$K$3,$A$3,Param!$B$10,Param!$C$10,Param!$D$10,Param!$E$10,Param!$B$11,Param!$C$11,Param!$D$11,Param!$E$11)</f>
        <v>98299</v>
      </c>
      <c r="S2675" s="3">
        <f t="shared" si="1003"/>
        <v>36.885178236397749</v>
      </c>
      <c r="T2675" s="3">
        <f>IF(A2675&lt;$K$3,$K$2,tarifest3grenz(A2675-$K$3,$A$3,Param!$B$10,Param!$C$10,Param!$D$10,Param!$E$10,Param!$B$11,Param!$C$11,Param!$D$11,Param!$E$11))*100</f>
        <v>42</v>
      </c>
      <c r="U2675" s="3">
        <f>MAX(K2675-tarifest3($K$3,$A$3,Param!$B$10,Param!$C$10,Param!$D$10,Param!$E$10,Param!$B$11,Param!$C$11,Param!$D$11,Param!$E$11),0)</f>
        <v>101709</v>
      </c>
      <c r="V2675" s="3">
        <f t="shared" si="1004"/>
        <v>38.164727954971852</v>
      </c>
      <c r="W2675" s="3">
        <f t="shared" si="1005"/>
        <v>42</v>
      </c>
      <c r="X2675" s="3">
        <f>soli3grenz(K2675,$A$3,Param!$J$9,Param!$J$10,Param!$J$11)*100</f>
        <v>5.5</v>
      </c>
      <c r="Y2675" s="13">
        <f t="shared" si="992"/>
        <v>101709</v>
      </c>
      <c r="Z2675" s="3">
        <f t="shared" si="1006"/>
        <v>38.164727954971852</v>
      </c>
      <c r="AA2675" s="13">
        <f t="shared" si="993"/>
        <v>42</v>
      </c>
      <c r="AB2675" s="13">
        <f t="shared" si="994"/>
        <v>-6526.6100000000006</v>
      </c>
      <c r="AC2675" s="13">
        <f t="shared" si="995"/>
        <v>-2.4490093808630462</v>
      </c>
      <c r="AD2675" s="13">
        <f t="shared" si="996"/>
        <v>-2.3099999999999952</v>
      </c>
      <c r="AE2675" s="3">
        <f t="shared" si="997"/>
        <v>0</v>
      </c>
      <c r="AF2675" s="13">
        <f t="shared" si="985"/>
        <v>6526.6100000000006</v>
      </c>
      <c r="AG2675" s="13">
        <f t="shared" si="1007"/>
        <v>2.4490093808630462</v>
      </c>
      <c r="AH2675" s="13">
        <f t="shared" si="986"/>
        <v>2.4490093808630462</v>
      </c>
    </row>
    <row r="2676" spans="1:34" x14ac:dyDescent="0.2">
      <c r="A2676" s="8">
        <f t="shared" si="1008"/>
        <v>266600</v>
      </c>
      <c r="B2676" s="9">
        <f t="shared" si="987"/>
        <v>266.60000000000002</v>
      </c>
      <c r="C2676" s="13">
        <f>tarifest3(A2676,$A$3,Param!$B$5,Param!$C$5,Param!$D$5,Param!$E$5,Param!$B$6,Param!$C$6,Param!$D$6,Param!$E$6)</f>
        <v>102635</v>
      </c>
      <c r="D2676" s="3">
        <f t="shared" si="998"/>
        <v>38.497749437359339</v>
      </c>
      <c r="E2676" s="3">
        <f>tarifest3grenz(A2676,$A$3,Param!$B$5,Param!$C$5,Param!$D$5,Param!$E$5,Param!$B$6,Param!$C$6,Param!$D$6,Param!$E$6)*100</f>
        <v>42</v>
      </c>
      <c r="F2676" s="13">
        <f>soli3(C2676,$A$3,Param!$J$4,Param!$J$5,Param!$J$6)</f>
        <v>5644.92</v>
      </c>
      <c r="G2676" s="3">
        <f>soli3grenz(C2676,$A$3,Param!$J$4,Param!$J$5,Param!$J$6)*100</f>
        <v>5.5</v>
      </c>
      <c r="H2676" s="13">
        <f t="shared" si="989"/>
        <v>108279.92</v>
      </c>
      <c r="I2676" s="3">
        <f t="shared" si="988"/>
        <v>40.615123780945233</v>
      </c>
      <c r="J2676" s="13">
        <f t="shared" si="990"/>
        <v>44.309999999999995</v>
      </c>
      <c r="K2676" s="13">
        <f>tarifest3(A2676,$A$3,Param!$B$10,Param!$C$10,Param!$D$10,Param!$E$10,Param!$B$11,Param!$C$11,Param!$D$11,Param!$E$11)</f>
        <v>106981</v>
      </c>
      <c r="L2676" s="3">
        <f t="shared" si="999"/>
        <v>40.127906976744185</v>
      </c>
      <c r="M2676" s="3">
        <f>tarifest3grenz(A2676,$A$3,Param!$B$10,Param!$C$10,Param!$D$10,Param!$E$10,Param!$B$11,Param!$C$11,Param!$D$11,Param!$E$11)*100</f>
        <v>42</v>
      </c>
      <c r="N2676" s="3">
        <f t="shared" si="1000"/>
        <v>92581</v>
      </c>
      <c r="O2676" s="3">
        <f t="shared" si="1001"/>
        <v>34.726556639159789</v>
      </c>
      <c r="P2676" s="13">
        <f t="shared" si="991"/>
        <v>186620</v>
      </c>
      <c r="Q2676" s="13">
        <f t="shared" si="1002"/>
        <v>0</v>
      </c>
      <c r="R2676" s="13">
        <f>tarifest3(A2676-$K$3,$A$3,Param!$B$10,Param!$C$10,Param!$D$10,Param!$E$10,Param!$B$11,Param!$C$11,Param!$D$11,Param!$E$11)</f>
        <v>98341</v>
      </c>
      <c r="S2676" s="3">
        <f t="shared" si="1003"/>
        <v>36.887096774193552</v>
      </c>
      <c r="T2676" s="3">
        <f>IF(A2676&lt;$K$3,$K$2,tarifest3grenz(A2676-$K$3,$A$3,Param!$B$10,Param!$C$10,Param!$D$10,Param!$E$10,Param!$B$11,Param!$C$11,Param!$D$11,Param!$E$11))*100</f>
        <v>42</v>
      </c>
      <c r="U2676" s="3">
        <f>MAX(K2676-tarifest3($K$3,$A$3,Param!$B$10,Param!$C$10,Param!$D$10,Param!$E$10,Param!$B$11,Param!$C$11,Param!$D$11,Param!$E$11),0)</f>
        <v>101751</v>
      </c>
      <c r="V2676" s="3">
        <f t="shared" si="1004"/>
        <v>38.166166541635413</v>
      </c>
      <c r="W2676" s="3">
        <f t="shared" si="1005"/>
        <v>42</v>
      </c>
      <c r="X2676" s="3">
        <f>soli3grenz(K2676,$A$3,Param!$J$9,Param!$J$10,Param!$J$11)*100</f>
        <v>5.5</v>
      </c>
      <c r="Y2676" s="13">
        <f t="shared" si="992"/>
        <v>101751</v>
      </c>
      <c r="Z2676" s="3">
        <f t="shared" si="1006"/>
        <v>38.166166541635413</v>
      </c>
      <c r="AA2676" s="13">
        <f t="shared" si="993"/>
        <v>42</v>
      </c>
      <c r="AB2676" s="13">
        <f t="shared" si="994"/>
        <v>-6528.9199999999983</v>
      </c>
      <c r="AC2676" s="13">
        <f t="shared" si="995"/>
        <v>-2.44895723930982</v>
      </c>
      <c r="AD2676" s="13">
        <f t="shared" si="996"/>
        <v>-2.3099999999999952</v>
      </c>
      <c r="AE2676" s="3">
        <f t="shared" si="997"/>
        <v>0</v>
      </c>
      <c r="AF2676" s="13">
        <f t="shared" ref="AF2676:AF2739" si="1009">-AB2676</f>
        <v>6528.9199999999983</v>
      </c>
      <c r="AG2676" s="13">
        <f t="shared" si="1007"/>
        <v>2.44895723930982</v>
      </c>
      <c r="AH2676" s="13">
        <f t="shared" ref="AH2676:AH2739" si="1010">-AC2676</f>
        <v>2.44895723930982</v>
      </c>
    </row>
    <row r="2677" spans="1:34" x14ac:dyDescent="0.2">
      <c r="A2677" s="8">
        <f t="shared" si="1008"/>
        <v>266700</v>
      </c>
      <c r="B2677" s="9">
        <f t="shared" si="987"/>
        <v>266.7</v>
      </c>
      <c r="C2677" s="13">
        <f>tarifest3(A2677,$A$3,Param!$B$5,Param!$C$5,Param!$D$5,Param!$E$5,Param!$B$6,Param!$C$6,Param!$D$6,Param!$E$6)</f>
        <v>102677</v>
      </c>
      <c r="D2677" s="3">
        <f t="shared" si="998"/>
        <v>38.499062617172854</v>
      </c>
      <c r="E2677" s="3">
        <f>tarifest3grenz(A2677,$A$3,Param!$B$5,Param!$C$5,Param!$D$5,Param!$E$5,Param!$B$6,Param!$C$6,Param!$D$6,Param!$E$6)*100</f>
        <v>42</v>
      </c>
      <c r="F2677" s="13">
        <f>soli3(C2677,$A$3,Param!$J$4,Param!$J$5,Param!$J$6)</f>
        <v>5647.23</v>
      </c>
      <c r="G2677" s="3">
        <f>soli3grenz(C2677,$A$3,Param!$J$4,Param!$J$5,Param!$J$6)*100</f>
        <v>5.5</v>
      </c>
      <c r="H2677" s="13">
        <f t="shared" si="989"/>
        <v>108324.23</v>
      </c>
      <c r="I2677" s="3">
        <f t="shared" si="988"/>
        <v>40.616509186351706</v>
      </c>
      <c r="J2677" s="13">
        <f t="shared" si="990"/>
        <v>44.309999999999995</v>
      </c>
      <c r="K2677" s="13">
        <f>tarifest3(A2677,$A$3,Param!$B$10,Param!$C$10,Param!$D$10,Param!$E$10,Param!$B$11,Param!$C$11,Param!$D$11,Param!$E$11)</f>
        <v>107023</v>
      </c>
      <c r="L2677" s="3">
        <f t="shared" si="999"/>
        <v>40.128608923884514</v>
      </c>
      <c r="M2677" s="3">
        <f>tarifest3grenz(A2677,$A$3,Param!$B$10,Param!$C$10,Param!$D$10,Param!$E$10,Param!$B$11,Param!$C$11,Param!$D$11,Param!$E$11)*100</f>
        <v>42</v>
      </c>
      <c r="N2677" s="3">
        <f t="shared" si="1000"/>
        <v>92623</v>
      </c>
      <c r="O2677" s="3">
        <f t="shared" si="1001"/>
        <v>34.729283839520058</v>
      </c>
      <c r="P2677" s="13">
        <f t="shared" si="991"/>
        <v>186690</v>
      </c>
      <c r="Q2677" s="13">
        <f t="shared" si="1002"/>
        <v>0</v>
      </c>
      <c r="R2677" s="13">
        <f>tarifest3(A2677-$K$3,$A$3,Param!$B$10,Param!$C$10,Param!$D$10,Param!$E$10,Param!$B$11,Param!$C$11,Param!$D$11,Param!$E$11)</f>
        <v>98383</v>
      </c>
      <c r="S2677" s="3">
        <f t="shared" si="1003"/>
        <v>36.889013873265839</v>
      </c>
      <c r="T2677" s="3">
        <f>IF(A2677&lt;$K$3,$K$2,tarifest3grenz(A2677-$K$3,$A$3,Param!$B$10,Param!$C$10,Param!$D$10,Param!$E$10,Param!$B$11,Param!$C$11,Param!$D$11,Param!$E$11))*100</f>
        <v>42</v>
      </c>
      <c r="U2677" s="3">
        <f>MAX(K2677-tarifest3($K$3,$A$3,Param!$B$10,Param!$C$10,Param!$D$10,Param!$E$10,Param!$B$11,Param!$C$11,Param!$D$11,Param!$E$11),0)</f>
        <v>101793</v>
      </c>
      <c r="V2677" s="3">
        <f t="shared" si="1004"/>
        <v>38.167604049493811</v>
      </c>
      <c r="W2677" s="3">
        <f t="shared" si="1005"/>
        <v>42</v>
      </c>
      <c r="X2677" s="3">
        <f>soli3grenz(K2677,$A$3,Param!$J$9,Param!$J$10,Param!$J$11)*100</f>
        <v>5.5</v>
      </c>
      <c r="Y2677" s="13">
        <f t="shared" si="992"/>
        <v>101793</v>
      </c>
      <c r="Z2677" s="3">
        <f t="shared" si="1006"/>
        <v>38.167604049493811</v>
      </c>
      <c r="AA2677" s="13">
        <f t="shared" si="993"/>
        <v>42</v>
      </c>
      <c r="AB2677" s="13">
        <f t="shared" si="994"/>
        <v>-6531.2299999999959</v>
      </c>
      <c r="AC2677" s="13">
        <f t="shared" si="995"/>
        <v>-2.4489051368578956</v>
      </c>
      <c r="AD2677" s="13">
        <f t="shared" si="996"/>
        <v>-2.3099999999999952</v>
      </c>
      <c r="AE2677" s="3">
        <f t="shared" si="997"/>
        <v>0</v>
      </c>
      <c r="AF2677" s="13">
        <f t="shared" si="1009"/>
        <v>6531.2299999999959</v>
      </c>
      <c r="AG2677" s="13">
        <f t="shared" si="1007"/>
        <v>2.4489051368578956</v>
      </c>
      <c r="AH2677" s="13">
        <f t="shared" si="1010"/>
        <v>2.4489051368578956</v>
      </c>
    </row>
    <row r="2678" spans="1:34" x14ac:dyDescent="0.2">
      <c r="A2678" s="8">
        <f t="shared" si="1008"/>
        <v>266800</v>
      </c>
      <c r="B2678" s="9">
        <f t="shared" si="987"/>
        <v>266.8</v>
      </c>
      <c r="C2678" s="13">
        <f>tarifest3(A2678,$A$3,Param!$B$5,Param!$C$5,Param!$D$5,Param!$E$5,Param!$B$6,Param!$C$6,Param!$D$6,Param!$E$6)</f>
        <v>102719</v>
      </c>
      <c r="D2678" s="3">
        <f t="shared" si="998"/>
        <v>38.500374812593705</v>
      </c>
      <c r="E2678" s="3">
        <f>tarifest3grenz(A2678,$A$3,Param!$B$5,Param!$C$5,Param!$D$5,Param!$E$5,Param!$B$6,Param!$C$6,Param!$D$6,Param!$E$6)*100</f>
        <v>42</v>
      </c>
      <c r="F2678" s="13">
        <f>soli3(C2678,$A$3,Param!$J$4,Param!$J$5,Param!$J$6)</f>
        <v>5649.54</v>
      </c>
      <c r="G2678" s="3">
        <f>soli3grenz(C2678,$A$3,Param!$J$4,Param!$J$5,Param!$J$6)*100</f>
        <v>5.5</v>
      </c>
      <c r="H2678" s="13">
        <f t="shared" si="989"/>
        <v>108368.54</v>
      </c>
      <c r="I2678" s="3">
        <f t="shared" si="988"/>
        <v>40.617893553223382</v>
      </c>
      <c r="J2678" s="13">
        <f t="shared" si="990"/>
        <v>44.309999999999995</v>
      </c>
      <c r="K2678" s="13">
        <f>tarifest3(A2678,$A$3,Param!$B$10,Param!$C$10,Param!$D$10,Param!$E$10,Param!$B$11,Param!$C$11,Param!$D$11,Param!$E$11)</f>
        <v>107065</v>
      </c>
      <c r="L2678" s="3">
        <f t="shared" si="999"/>
        <v>40.129310344827587</v>
      </c>
      <c r="M2678" s="3">
        <f>tarifest3grenz(A2678,$A$3,Param!$B$10,Param!$C$10,Param!$D$10,Param!$E$10,Param!$B$11,Param!$C$11,Param!$D$11,Param!$E$11)*100</f>
        <v>42</v>
      </c>
      <c r="N2678" s="3">
        <f t="shared" si="1000"/>
        <v>92665</v>
      </c>
      <c r="O2678" s="3">
        <f t="shared" si="1001"/>
        <v>34.732008995502248</v>
      </c>
      <c r="P2678" s="13">
        <f t="shared" si="991"/>
        <v>186760</v>
      </c>
      <c r="Q2678" s="13">
        <f t="shared" si="1002"/>
        <v>0</v>
      </c>
      <c r="R2678" s="13">
        <f>tarifest3(A2678-$K$3,$A$3,Param!$B$10,Param!$C$10,Param!$D$10,Param!$E$10,Param!$B$11,Param!$C$11,Param!$D$11,Param!$E$11)</f>
        <v>98425</v>
      </c>
      <c r="S2678" s="3">
        <f t="shared" si="1003"/>
        <v>36.890929535232388</v>
      </c>
      <c r="T2678" s="3">
        <f>IF(A2678&lt;$K$3,$K$2,tarifest3grenz(A2678-$K$3,$A$3,Param!$B$10,Param!$C$10,Param!$D$10,Param!$E$10,Param!$B$11,Param!$C$11,Param!$D$11,Param!$E$11))*100</f>
        <v>42</v>
      </c>
      <c r="U2678" s="3">
        <f>MAX(K2678-tarifest3($K$3,$A$3,Param!$B$10,Param!$C$10,Param!$D$10,Param!$E$10,Param!$B$11,Param!$C$11,Param!$D$11,Param!$E$11),0)</f>
        <v>101835</v>
      </c>
      <c r="V2678" s="3">
        <f t="shared" si="1004"/>
        <v>38.16904047976012</v>
      </c>
      <c r="W2678" s="3">
        <f t="shared" si="1005"/>
        <v>42</v>
      </c>
      <c r="X2678" s="3">
        <f>soli3grenz(K2678,$A$3,Param!$J$9,Param!$J$10,Param!$J$11)*100</f>
        <v>5.5</v>
      </c>
      <c r="Y2678" s="13">
        <f t="shared" si="992"/>
        <v>101835</v>
      </c>
      <c r="Z2678" s="3">
        <f t="shared" si="1006"/>
        <v>38.16904047976012</v>
      </c>
      <c r="AA2678" s="13">
        <f t="shared" si="993"/>
        <v>42</v>
      </c>
      <c r="AB2678" s="13">
        <f t="shared" si="994"/>
        <v>-6533.5399999999936</v>
      </c>
      <c r="AC2678" s="13">
        <f t="shared" si="995"/>
        <v>-2.4488530734632619</v>
      </c>
      <c r="AD2678" s="13">
        <f t="shared" si="996"/>
        <v>-2.3099999999999952</v>
      </c>
      <c r="AE2678" s="3">
        <f t="shared" si="997"/>
        <v>0</v>
      </c>
      <c r="AF2678" s="13">
        <f t="shared" si="1009"/>
        <v>6533.5399999999936</v>
      </c>
      <c r="AG2678" s="13">
        <f t="shared" si="1007"/>
        <v>2.4488530734632619</v>
      </c>
      <c r="AH2678" s="13">
        <f t="shared" si="1010"/>
        <v>2.4488530734632619</v>
      </c>
    </row>
    <row r="2679" spans="1:34" x14ac:dyDescent="0.2">
      <c r="A2679" s="8">
        <f t="shared" si="1008"/>
        <v>266900</v>
      </c>
      <c r="B2679" s="9">
        <f t="shared" si="987"/>
        <v>266.89999999999998</v>
      </c>
      <c r="C2679" s="13">
        <f>tarifest3(A2679,$A$3,Param!$B$5,Param!$C$5,Param!$D$5,Param!$E$5,Param!$B$6,Param!$C$6,Param!$D$6,Param!$E$6)</f>
        <v>102761</v>
      </c>
      <c r="D2679" s="3">
        <f t="shared" si="998"/>
        <v>38.501686024728365</v>
      </c>
      <c r="E2679" s="3">
        <f>tarifest3grenz(A2679,$A$3,Param!$B$5,Param!$C$5,Param!$D$5,Param!$E$5,Param!$B$6,Param!$C$6,Param!$D$6,Param!$E$6)*100</f>
        <v>42</v>
      </c>
      <c r="F2679" s="13">
        <f>soli3(C2679,$A$3,Param!$J$4,Param!$J$5,Param!$J$6)</f>
        <v>5651.85</v>
      </c>
      <c r="G2679" s="3">
        <f>soli3grenz(C2679,$A$3,Param!$J$4,Param!$J$5,Param!$J$6)*100</f>
        <v>5.5</v>
      </c>
      <c r="H2679" s="13">
        <f t="shared" si="989"/>
        <v>108412.85</v>
      </c>
      <c r="I2679" s="3">
        <f t="shared" si="988"/>
        <v>40.619276882727618</v>
      </c>
      <c r="J2679" s="13">
        <f t="shared" si="990"/>
        <v>44.309999999999995</v>
      </c>
      <c r="K2679" s="13">
        <f>tarifest3(A2679,$A$3,Param!$B$10,Param!$C$10,Param!$D$10,Param!$E$10,Param!$B$11,Param!$C$11,Param!$D$11,Param!$E$11)</f>
        <v>107107</v>
      </c>
      <c r="L2679" s="3">
        <f t="shared" si="999"/>
        <v>40.130011240164855</v>
      </c>
      <c r="M2679" s="3">
        <f>tarifest3grenz(A2679,$A$3,Param!$B$10,Param!$C$10,Param!$D$10,Param!$E$10,Param!$B$11,Param!$C$11,Param!$D$11,Param!$E$11)*100</f>
        <v>42</v>
      </c>
      <c r="N2679" s="3">
        <f t="shared" si="1000"/>
        <v>92707</v>
      </c>
      <c r="O2679" s="3">
        <f t="shared" si="1001"/>
        <v>34.73473210940427</v>
      </c>
      <c r="P2679" s="13">
        <f t="shared" si="991"/>
        <v>186830</v>
      </c>
      <c r="Q2679" s="13">
        <f t="shared" si="1002"/>
        <v>0</v>
      </c>
      <c r="R2679" s="13">
        <f>tarifest3(A2679-$K$3,$A$3,Param!$B$10,Param!$C$10,Param!$D$10,Param!$E$10,Param!$B$11,Param!$C$11,Param!$D$11,Param!$E$11)</f>
        <v>98467</v>
      </c>
      <c r="S2679" s="3">
        <f t="shared" si="1003"/>
        <v>36.892843761708505</v>
      </c>
      <c r="T2679" s="3">
        <f>IF(A2679&lt;$K$3,$K$2,tarifest3grenz(A2679-$K$3,$A$3,Param!$B$10,Param!$C$10,Param!$D$10,Param!$E$10,Param!$B$11,Param!$C$11,Param!$D$11,Param!$E$11))*100</f>
        <v>42</v>
      </c>
      <c r="U2679" s="3">
        <f>MAX(K2679-tarifest3($K$3,$A$3,Param!$B$10,Param!$C$10,Param!$D$10,Param!$E$10,Param!$B$11,Param!$C$11,Param!$D$11,Param!$E$11),0)</f>
        <v>101877</v>
      </c>
      <c r="V2679" s="3">
        <f t="shared" si="1004"/>
        <v>38.170475833645561</v>
      </c>
      <c r="W2679" s="3">
        <f t="shared" si="1005"/>
        <v>42</v>
      </c>
      <c r="X2679" s="3">
        <f>soli3grenz(K2679,$A$3,Param!$J$9,Param!$J$10,Param!$J$11)*100</f>
        <v>5.5</v>
      </c>
      <c r="Y2679" s="13">
        <f t="shared" si="992"/>
        <v>101877</v>
      </c>
      <c r="Z2679" s="3">
        <f t="shared" si="1006"/>
        <v>38.170475833645561</v>
      </c>
      <c r="AA2679" s="13">
        <f t="shared" si="993"/>
        <v>42</v>
      </c>
      <c r="AB2679" s="13">
        <f t="shared" si="994"/>
        <v>-6535.8500000000058</v>
      </c>
      <c r="AC2679" s="13">
        <f t="shared" si="995"/>
        <v>-2.4488010490820571</v>
      </c>
      <c r="AD2679" s="13">
        <f t="shared" si="996"/>
        <v>-2.3099999999999952</v>
      </c>
      <c r="AE2679" s="3">
        <f t="shared" si="997"/>
        <v>0</v>
      </c>
      <c r="AF2679" s="13">
        <f t="shared" si="1009"/>
        <v>6535.8500000000058</v>
      </c>
      <c r="AG2679" s="13">
        <f t="shared" si="1007"/>
        <v>2.4488010490820571</v>
      </c>
      <c r="AH2679" s="13">
        <f t="shared" si="1010"/>
        <v>2.4488010490820571</v>
      </c>
    </row>
    <row r="2680" spans="1:34" x14ac:dyDescent="0.2">
      <c r="A2680" s="8">
        <f t="shared" si="1008"/>
        <v>267000</v>
      </c>
      <c r="B2680" s="9">
        <f t="shared" ref="B2680:B2743" si="1011">+A2680/1000</f>
        <v>267</v>
      </c>
      <c r="C2680" s="13">
        <f>tarifest3(A2680,$A$3,Param!$B$5,Param!$C$5,Param!$D$5,Param!$E$5,Param!$B$6,Param!$C$6,Param!$D$6,Param!$E$6)</f>
        <v>102803</v>
      </c>
      <c r="D2680" s="3">
        <f t="shared" si="998"/>
        <v>38.502996254681648</v>
      </c>
      <c r="E2680" s="3">
        <f>tarifest3grenz(A2680,$A$3,Param!$B$5,Param!$C$5,Param!$D$5,Param!$E$5,Param!$B$6,Param!$C$6,Param!$D$6,Param!$E$6)*100</f>
        <v>42</v>
      </c>
      <c r="F2680" s="13">
        <f>soli3(C2680,$A$3,Param!$J$4,Param!$J$5,Param!$J$6)</f>
        <v>5654.16</v>
      </c>
      <c r="G2680" s="3">
        <f>soli3grenz(C2680,$A$3,Param!$J$4,Param!$J$5,Param!$J$6)*100</f>
        <v>5.5</v>
      </c>
      <c r="H2680" s="13">
        <f t="shared" si="989"/>
        <v>108457.16</v>
      </c>
      <c r="I2680" s="3">
        <f t="shared" si="988"/>
        <v>40.620659176029967</v>
      </c>
      <c r="J2680" s="13">
        <f t="shared" si="990"/>
        <v>44.309999999999995</v>
      </c>
      <c r="K2680" s="13">
        <f>tarifest3(A2680,$A$3,Param!$B$10,Param!$C$10,Param!$D$10,Param!$E$10,Param!$B$11,Param!$C$11,Param!$D$11,Param!$E$11)</f>
        <v>107149</v>
      </c>
      <c r="L2680" s="3">
        <f t="shared" si="999"/>
        <v>40.130711610486891</v>
      </c>
      <c r="M2680" s="3">
        <f>tarifest3grenz(A2680,$A$3,Param!$B$10,Param!$C$10,Param!$D$10,Param!$E$10,Param!$B$11,Param!$C$11,Param!$D$11,Param!$E$11)*100</f>
        <v>42</v>
      </c>
      <c r="N2680" s="3">
        <f t="shared" si="1000"/>
        <v>92749</v>
      </c>
      <c r="O2680" s="3">
        <f t="shared" si="1001"/>
        <v>34.7374531835206</v>
      </c>
      <c r="P2680" s="13">
        <f t="shared" si="991"/>
        <v>186900</v>
      </c>
      <c r="Q2680" s="13">
        <f t="shared" si="1002"/>
        <v>0</v>
      </c>
      <c r="R2680" s="13">
        <f>tarifest3(A2680-$K$3,$A$3,Param!$B$10,Param!$C$10,Param!$D$10,Param!$E$10,Param!$B$11,Param!$C$11,Param!$D$11,Param!$E$11)</f>
        <v>98509</v>
      </c>
      <c r="S2680" s="3">
        <f t="shared" si="1003"/>
        <v>36.894756554307115</v>
      </c>
      <c r="T2680" s="3">
        <f>IF(A2680&lt;$K$3,$K$2,tarifest3grenz(A2680-$K$3,$A$3,Param!$B$10,Param!$C$10,Param!$D$10,Param!$E$10,Param!$B$11,Param!$C$11,Param!$D$11,Param!$E$11))*100</f>
        <v>42</v>
      </c>
      <c r="U2680" s="3">
        <f>MAX(K2680-tarifest3($K$3,$A$3,Param!$B$10,Param!$C$10,Param!$D$10,Param!$E$10,Param!$B$11,Param!$C$11,Param!$D$11,Param!$E$11),0)</f>
        <v>101919</v>
      </c>
      <c r="V2680" s="3">
        <f t="shared" si="1004"/>
        <v>38.171910112359555</v>
      </c>
      <c r="W2680" s="3">
        <f t="shared" si="1005"/>
        <v>42</v>
      </c>
      <c r="X2680" s="3">
        <f>soli3grenz(K2680,$A$3,Param!$J$9,Param!$J$10,Param!$J$11)*100</f>
        <v>5.5</v>
      </c>
      <c r="Y2680" s="13">
        <f t="shared" si="992"/>
        <v>101919</v>
      </c>
      <c r="Z2680" s="3">
        <f t="shared" si="1006"/>
        <v>38.171910112359555</v>
      </c>
      <c r="AA2680" s="13">
        <f t="shared" si="993"/>
        <v>42</v>
      </c>
      <c r="AB2680" s="13">
        <f t="shared" si="994"/>
        <v>-6538.1600000000035</v>
      </c>
      <c r="AC2680" s="13">
        <f t="shared" si="995"/>
        <v>-2.4487490636704123</v>
      </c>
      <c r="AD2680" s="13">
        <f t="shared" si="996"/>
        <v>-2.3099999999999952</v>
      </c>
      <c r="AE2680" s="3">
        <f t="shared" si="997"/>
        <v>0</v>
      </c>
      <c r="AF2680" s="13">
        <f t="shared" si="1009"/>
        <v>6538.1600000000035</v>
      </c>
      <c r="AG2680" s="13">
        <f t="shared" si="1007"/>
        <v>2.4487490636704123</v>
      </c>
      <c r="AH2680" s="13">
        <f t="shared" si="1010"/>
        <v>2.4487490636704123</v>
      </c>
    </row>
    <row r="2681" spans="1:34" x14ac:dyDescent="0.2">
      <c r="A2681" s="8">
        <f t="shared" si="1008"/>
        <v>267100</v>
      </c>
      <c r="B2681" s="9">
        <f t="shared" si="1011"/>
        <v>267.10000000000002</v>
      </c>
      <c r="C2681" s="13">
        <f>tarifest3(A2681,$A$3,Param!$B$5,Param!$C$5,Param!$D$5,Param!$E$5,Param!$B$6,Param!$C$6,Param!$D$6,Param!$E$6)</f>
        <v>102845</v>
      </c>
      <c r="D2681" s="3">
        <f t="shared" si="998"/>
        <v>38.504305503556715</v>
      </c>
      <c r="E2681" s="3">
        <f>tarifest3grenz(A2681,$A$3,Param!$B$5,Param!$C$5,Param!$D$5,Param!$E$5,Param!$B$6,Param!$C$6,Param!$D$6,Param!$E$6)*100</f>
        <v>42</v>
      </c>
      <c r="F2681" s="13">
        <f>soli3(C2681,$A$3,Param!$J$4,Param!$J$5,Param!$J$6)</f>
        <v>5656.47</v>
      </c>
      <c r="G2681" s="3">
        <f>soli3grenz(C2681,$A$3,Param!$J$4,Param!$J$5,Param!$J$6)*100</f>
        <v>5.5</v>
      </c>
      <c r="H2681" s="13">
        <f t="shared" si="989"/>
        <v>108501.47</v>
      </c>
      <c r="I2681" s="3">
        <f t="shared" si="988"/>
        <v>40.62204043429427</v>
      </c>
      <c r="J2681" s="13">
        <f t="shared" si="990"/>
        <v>44.309999999999995</v>
      </c>
      <c r="K2681" s="13">
        <f>tarifest3(A2681,$A$3,Param!$B$10,Param!$C$10,Param!$D$10,Param!$E$10,Param!$B$11,Param!$C$11,Param!$D$11,Param!$E$11)</f>
        <v>107191</v>
      </c>
      <c r="L2681" s="3">
        <f t="shared" si="999"/>
        <v>40.131411456383375</v>
      </c>
      <c r="M2681" s="3">
        <f>tarifest3grenz(A2681,$A$3,Param!$B$10,Param!$C$10,Param!$D$10,Param!$E$10,Param!$B$11,Param!$C$11,Param!$D$11,Param!$E$11)*100</f>
        <v>42</v>
      </c>
      <c r="N2681" s="3">
        <f t="shared" si="1000"/>
        <v>92791</v>
      </c>
      <c r="O2681" s="3">
        <f t="shared" si="1001"/>
        <v>34.74017222014227</v>
      </c>
      <c r="P2681" s="13">
        <f t="shared" si="991"/>
        <v>186970</v>
      </c>
      <c r="Q2681" s="13">
        <f t="shared" si="1002"/>
        <v>0</v>
      </c>
      <c r="R2681" s="13">
        <f>tarifest3(A2681-$K$3,$A$3,Param!$B$10,Param!$C$10,Param!$D$10,Param!$E$10,Param!$B$11,Param!$C$11,Param!$D$11,Param!$E$11)</f>
        <v>98551</v>
      </c>
      <c r="S2681" s="3">
        <f t="shared" si="1003"/>
        <v>36.896667914638712</v>
      </c>
      <c r="T2681" s="3">
        <f>IF(A2681&lt;$K$3,$K$2,tarifest3grenz(A2681-$K$3,$A$3,Param!$B$10,Param!$C$10,Param!$D$10,Param!$E$10,Param!$B$11,Param!$C$11,Param!$D$11,Param!$E$11))*100</f>
        <v>42</v>
      </c>
      <c r="U2681" s="3">
        <f>MAX(K2681-tarifest3($K$3,$A$3,Param!$B$10,Param!$C$10,Param!$D$10,Param!$E$10,Param!$B$11,Param!$C$11,Param!$D$11,Param!$E$11),0)</f>
        <v>101961</v>
      </c>
      <c r="V2681" s="3">
        <f t="shared" si="1004"/>
        <v>38.173343317109698</v>
      </c>
      <c r="W2681" s="3">
        <f t="shared" si="1005"/>
        <v>42</v>
      </c>
      <c r="X2681" s="3">
        <f>soli3grenz(K2681,$A$3,Param!$J$9,Param!$J$10,Param!$J$11)*100</f>
        <v>5.5</v>
      </c>
      <c r="Y2681" s="13">
        <f t="shared" si="992"/>
        <v>101961</v>
      </c>
      <c r="Z2681" s="3">
        <f t="shared" si="1006"/>
        <v>38.173343317109698</v>
      </c>
      <c r="AA2681" s="13">
        <f t="shared" si="993"/>
        <v>42</v>
      </c>
      <c r="AB2681" s="13">
        <f t="shared" si="994"/>
        <v>-6540.4700000000012</v>
      </c>
      <c r="AC2681" s="13">
        <f t="shared" si="995"/>
        <v>-2.4486971171845724</v>
      </c>
      <c r="AD2681" s="13">
        <f t="shared" si="996"/>
        <v>-2.3099999999999952</v>
      </c>
      <c r="AE2681" s="3">
        <f t="shared" si="997"/>
        <v>0</v>
      </c>
      <c r="AF2681" s="13">
        <f t="shared" si="1009"/>
        <v>6540.4700000000012</v>
      </c>
      <c r="AG2681" s="13">
        <f t="shared" si="1007"/>
        <v>2.4486971171845724</v>
      </c>
      <c r="AH2681" s="13">
        <f t="shared" si="1010"/>
        <v>2.4486971171845724</v>
      </c>
    </row>
    <row r="2682" spans="1:34" x14ac:dyDescent="0.2">
      <c r="A2682" s="8">
        <f t="shared" si="1008"/>
        <v>267200</v>
      </c>
      <c r="B2682" s="9">
        <f t="shared" si="1011"/>
        <v>267.2</v>
      </c>
      <c r="C2682" s="13">
        <f>tarifest3(A2682,$A$3,Param!$B$5,Param!$C$5,Param!$D$5,Param!$E$5,Param!$B$6,Param!$C$6,Param!$D$6,Param!$E$6)</f>
        <v>102887</v>
      </c>
      <c r="D2682" s="3">
        <f t="shared" si="998"/>
        <v>38.505613772455085</v>
      </c>
      <c r="E2682" s="3">
        <f>tarifest3grenz(A2682,$A$3,Param!$B$5,Param!$C$5,Param!$D$5,Param!$E$5,Param!$B$6,Param!$C$6,Param!$D$6,Param!$E$6)*100</f>
        <v>42</v>
      </c>
      <c r="F2682" s="13">
        <f>soli3(C2682,$A$3,Param!$J$4,Param!$J$5,Param!$J$6)</f>
        <v>5658.78</v>
      </c>
      <c r="G2682" s="3">
        <f>soli3grenz(C2682,$A$3,Param!$J$4,Param!$J$5,Param!$J$6)*100</f>
        <v>5.5</v>
      </c>
      <c r="H2682" s="13">
        <f t="shared" si="989"/>
        <v>108545.78</v>
      </c>
      <c r="I2682" s="3">
        <f t="shared" si="988"/>
        <v>40.623420658682633</v>
      </c>
      <c r="J2682" s="13">
        <f t="shared" si="990"/>
        <v>44.309999999999995</v>
      </c>
      <c r="K2682" s="13">
        <f>tarifest3(A2682,$A$3,Param!$B$10,Param!$C$10,Param!$D$10,Param!$E$10,Param!$B$11,Param!$C$11,Param!$D$11,Param!$E$11)</f>
        <v>107233</v>
      </c>
      <c r="L2682" s="3">
        <f t="shared" si="999"/>
        <v>40.132110778443113</v>
      </c>
      <c r="M2682" s="3">
        <f>tarifest3grenz(A2682,$A$3,Param!$B$10,Param!$C$10,Param!$D$10,Param!$E$10,Param!$B$11,Param!$C$11,Param!$D$11,Param!$E$11)*100</f>
        <v>42</v>
      </c>
      <c r="N2682" s="3">
        <f t="shared" si="1000"/>
        <v>92833</v>
      </c>
      <c r="O2682" s="3">
        <f t="shared" si="1001"/>
        <v>34.742889221556887</v>
      </c>
      <c r="P2682" s="13">
        <f t="shared" si="991"/>
        <v>187040</v>
      </c>
      <c r="Q2682" s="13">
        <f t="shared" si="1002"/>
        <v>0</v>
      </c>
      <c r="R2682" s="13">
        <f>tarifest3(A2682-$K$3,$A$3,Param!$B$10,Param!$C$10,Param!$D$10,Param!$E$10,Param!$B$11,Param!$C$11,Param!$D$11,Param!$E$11)</f>
        <v>98593</v>
      </c>
      <c r="S2682" s="3">
        <f t="shared" si="1003"/>
        <v>36.898577844311376</v>
      </c>
      <c r="T2682" s="3">
        <f>IF(A2682&lt;$K$3,$K$2,tarifest3grenz(A2682-$K$3,$A$3,Param!$B$10,Param!$C$10,Param!$D$10,Param!$E$10,Param!$B$11,Param!$C$11,Param!$D$11,Param!$E$11))*100</f>
        <v>42</v>
      </c>
      <c r="U2682" s="3">
        <f>MAX(K2682-tarifest3($K$3,$A$3,Param!$B$10,Param!$C$10,Param!$D$10,Param!$E$10,Param!$B$11,Param!$C$11,Param!$D$11,Param!$E$11),0)</f>
        <v>102003</v>
      </c>
      <c r="V2682" s="3">
        <f t="shared" si="1004"/>
        <v>38.174775449101794</v>
      </c>
      <c r="W2682" s="3">
        <f t="shared" si="1005"/>
        <v>42</v>
      </c>
      <c r="X2682" s="3">
        <f>soli3grenz(K2682,$A$3,Param!$J$9,Param!$J$10,Param!$J$11)*100</f>
        <v>5.5</v>
      </c>
      <c r="Y2682" s="13">
        <f t="shared" si="992"/>
        <v>102003</v>
      </c>
      <c r="Z2682" s="3">
        <f t="shared" si="1006"/>
        <v>38.174775449101794</v>
      </c>
      <c r="AA2682" s="13">
        <f t="shared" si="993"/>
        <v>42</v>
      </c>
      <c r="AB2682" s="13">
        <f t="shared" si="994"/>
        <v>-6542.7799999999988</v>
      </c>
      <c r="AC2682" s="13">
        <f t="shared" si="995"/>
        <v>-2.4486452095808389</v>
      </c>
      <c r="AD2682" s="13">
        <f t="shared" si="996"/>
        <v>-2.3099999999999952</v>
      </c>
      <c r="AE2682" s="3">
        <f t="shared" si="997"/>
        <v>0</v>
      </c>
      <c r="AF2682" s="13">
        <f t="shared" si="1009"/>
        <v>6542.7799999999988</v>
      </c>
      <c r="AG2682" s="13">
        <f t="shared" si="1007"/>
        <v>2.4486452095808389</v>
      </c>
      <c r="AH2682" s="13">
        <f t="shared" si="1010"/>
        <v>2.4486452095808389</v>
      </c>
    </row>
    <row r="2683" spans="1:34" x14ac:dyDescent="0.2">
      <c r="A2683" s="8">
        <f t="shared" si="1008"/>
        <v>267300</v>
      </c>
      <c r="B2683" s="9">
        <f t="shared" si="1011"/>
        <v>267.3</v>
      </c>
      <c r="C2683" s="13">
        <f>tarifest3(A2683,$A$3,Param!$B$5,Param!$C$5,Param!$D$5,Param!$E$5,Param!$B$6,Param!$C$6,Param!$D$6,Param!$E$6)</f>
        <v>102929</v>
      </c>
      <c r="D2683" s="3">
        <f t="shared" si="998"/>
        <v>38.506921062476621</v>
      </c>
      <c r="E2683" s="3">
        <f>tarifest3grenz(A2683,$A$3,Param!$B$5,Param!$C$5,Param!$D$5,Param!$E$5,Param!$B$6,Param!$C$6,Param!$D$6,Param!$E$6)*100</f>
        <v>42</v>
      </c>
      <c r="F2683" s="13">
        <f>soli3(C2683,$A$3,Param!$J$4,Param!$J$5,Param!$J$6)</f>
        <v>5661.09</v>
      </c>
      <c r="G2683" s="3">
        <f>soli3grenz(C2683,$A$3,Param!$J$4,Param!$J$5,Param!$J$6)*100</f>
        <v>5.5</v>
      </c>
      <c r="H2683" s="13">
        <f t="shared" si="989"/>
        <v>108590.09</v>
      </c>
      <c r="I2683" s="3">
        <f t="shared" si="988"/>
        <v>40.624799850355402</v>
      </c>
      <c r="J2683" s="13">
        <f t="shared" si="990"/>
        <v>44.309999999999995</v>
      </c>
      <c r="K2683" s="13">
        <f>tarifest3(A2683,$A$3,Param!$B$10,Param!$C$10,Param!$D$10,Param!$E$10,Param!$B$11,Param!$C$11,Param!$D$11,Param!$E$11)</f>
        <v>107275</v>
      </c>
      <c r="L2683" s="3">
        <f t="shared" si="999"/>
        <v>40.132809577254022</v>
      </c>
      <c r="M2683" s="3">
        <f>tarifest3grenz(A2683,$A$3,Param!$B$10,Param!$C$10,Param!$D$10,Param!$E$10,Param!$B$11,Param!$C$11,Param!$D$11,Param!$E$11)*100</f>
        <v>42</v>
      </c>
      <c r="N2683" s="3">
        <f t="shared" si="1000"/>
        <v>92875</v>
      </c>
      <c r="O2683" s="3">
        <f t="shared" si="1001"/>
        <v>34.745604190048631</v>
      </c>
      <c r="P2683" s="13">
        <f t="shared" si="991"/>
        <v>187110</v>
      </c>
      <c r="Q2683" s="13">
        <f t="shared" si="1002"/>
        <v>0</v>
      </c>
      <c r="R2683" s="13">
        <f>tarifest3(A2683-$K$3,$A$3,Param!$B$10,Param!$C$10,Param!$D$10,Param!$E$10,Param!$B$11,Param!$C$11,Param!$D$11,Param!$E$11)</f>
        <v>98635</v>
      </c>
      <c r="S2683" s="3">
        <f t="shared" si="1003"/>
        <v>36.90048634493079</v>
      </c>
      <c r="T2683" s="3">
        <f>IF(A2683&lt;$K$3,$K$2,tarifest3grenz(A2683-$K$3,$A$3,Param!$B$10,Param!$C$10,Param!$D$10,Param!$E$10,Param!$B$11,Param!$C$11,Param!$D$11,Param!$E$11))*100</f>
        <v>42</v>
      </c>
      <c r="U2683" s="3">
        <f>MAX(K2683-tarifest3($K$3,$A$3,Param!$B$10,Param!$C$10,Param!$D$10,Param!$E$10,Param!$B$11,Param!$C$11,Param!$D$11,Param!$E$11),0)</f>
        <v>102045</v>
      </c>
      <c r="V2683" s="3">
        <f t="shared" si="1004"/>
        <v>38.176206509539846</v>
      </c>
      <c r="W2683" s="3">
        <f t="shared" si="1005"/>
        <v>42</v>
      </c>
      <c r="X2683" s="3">
        <f>soli3grenz(K2683,$A$3,Param!$J$9,Param!$J$10,Param!$J$11)*100</f>
        <v>5.5</v>
      </c>
      <c r="Y2683" s="13">
        <f t="shared" si="992"/>
        <v>102045</v>
      </c>
      <c r="Z2683" s="3">
        <f t="shared" si="1006"/>
        <v>38.176206509539846</v>
      </c>
      <c r="AA2683" s="13">
        <f t="shared" si="993"/>
        <v>42</v>
      </c>
      <c r="AB2683" s="13">
        <f t="shared" si="994"/>
        <v>-6545.0899999999965</v>
      </c>
      <c r="AC2683" s="13">
        <f t="shared" si="995"/>
        <v>-2.448593340815556</v>
      </c>
      <c r="AD2683" s="13">
        <f t="shared" si="996"/>
        <v>-2.3099999999999952</v>
      </c>
      <c r="AE2683" s="3">
        <f t="shared" si="997"/>
        <v>0</v>
      </c>
      <c r="AF2683" s="13">
        <f t="shared" si="1009"/>
        <v>6545.0899999999965</v>
      </c>
      <c r="AG2683" s="13">
        <f t="shared" si="1007"/>
        <v>2.448593340815556</v>
      </c>
      <c r="AH2683" s="13">
        <f t="shared" si="1010"/>
        <v>2.448593340815556</v>
      </c>
    </row>
    <row r="2684" spans="1:34" x14ac:dyDescent="0.2">
      <c r="A2684" s="8">
        <f t="shared" si="1008"/>
        <v>267400</v>
      </c>
      <c r="B2684" s="9">
        <f t="shared" si="1011"/>
        <v>267.39999999999998</v>
      </c>
      <c r="C2684" s="13">
        <f>tarifest3(A2684,$A$3,Param!$B$5,Param!$C$5,Param!$D$5,Param!$E$5,Param!$B$6,Param!$C$6,Param!$D$6,Param!$E$6)</f>
        <v>102971</v>
      </c>
      <c r="D2684" s="3">
        <f t="shared" si="998"/>
        <v>38.508227374719525</v>
      </c>
      <c r="E2684" s="3">
        <f>tarifest3grenz(A2684,$A$3,Param!$B$5,Param!$C$5,Param!$D$5,Param!$E$5,Param!$B$6,Param!$C$6,Param!$D$6,Param!$E$6)*100</f>
        <v>42</v>
      </c>
      <c r="F2684" s="13">
        <f>soli3(C2684,$A$3,Param!$J$4,Param!$J$5,Param!$J$6)</f>
        <v>5663.4</v>
      </c>
      <c r="G2684" s="3">
        <f>soli3grenz(C2684,$A$3,Param!$J$4,Param!$J$5,Param!$J$6)*100</f>
        <v>5.5</v>
      </c>
      <c r="H2684" s="13">
        <f t="shared" si="989"/>
        <v>108634.4</v>
      </c>
      <c r="I2684" s="3">
        <f t="shared" si="988"/>
        <v>40.6261780104712</v>
      </c>
      <c r="J2684" s="13">
        <f t="shared" si="990"/>
        <v>44.309999999999995</v>
      </c>
      <c r="K2684" s="13">
        <f>tarifest3(A2684,$A$3,Param!$B$10,Param!$C$10,Param!$D$10,Param!$E$10,Param!$B$11,Param!$C$11,Param!$D$11,Param!$E$11)</f>
        <v>107317</v>
      </c>
      <c r="L2684" s="3">
        <f t="shared" si="999"/>
        <v>40.133507853403138</v>
      </c>
      <c r="M2684" s="3">
        <f>tarifest3grenz(A2684,$A$3,Param!$B$10,Param!$C$10,Param!$D$10,Param!$E$10,Param!$B$11,Param!$C$11,Param!$D$11,Param!$E$11)*100</f>
        <v>42</v>
      </c>
      <c r="N2684" s="3">
        <f t="shared" si="1000"/>
        <v>92917</v>
      </c>
      <c r="O2684" s="3">
        <f t="shared" si="1001"/>
        <v>34.748317127898282</v>
      </c>
      <c r="P2684" s="13">
        <f t="shared" si="991"/>
        <v>187180</v>
      </c>
      <c r="Q2684" s="13">
        <f t="shared" si="1002"/>
        <v>0</v>
      </c>
      <c r="R2684" s="13">
        <f>tarifest3(A2684-$K$3,$A$3,Param!$B$10,Param!$C$10,Param!$D$10,Param!$E$10,Param!$B$11,Param!$C$11,Param!$D$11,Param!$E$11)</f>
        <v>98677</v>
      </c>
      <c r="S2684" s="3">
        <f t="shared" si="1003"/>
        <v>36.902393418100225</v>
      </c>
      <c r="T2684" s="3">
        <f>IF(A2684&lt;$K$3,$K$2,tarifest3grenz(A2684-$K$3,$A$3,Param!$B$10,Param!$C$10,Param!$D$10,Param!$E$10,Param!$B$11,Param!$C$11,Param!$D$11,Param!$E$11))*100</f>
        <v>42</v>
      </c>
      <c r="U2684" s="3">
        <f>MAX(K2684-tarifest3($K$3,$A$3,Param!$B$10,Param!$C$10,Param!$D$10,Param!$E$10,Param!$B$11,Param!$C$11,Param!$D$11,Param!$E$11),0)</f>
        <v>102087</v>
      </c>
      <c r="V2684" s="3">
        <f t="shared" si="1004"/>
        <v>38.177636499626026</v>
      </c>
      <c r="W2684" s="3">
        <f t="shared" si="1005"/>
        <v>42</v>
      </c>
      <c r="X2684" s="3">
        <f>soli3grenz(K2684,$A$3,Param!$J$9,Param!$J$10,Param!$J$11)*100</f>
        <v>5.5</v>
      </c>
      <c r="Y2684" s="13">
        <f t="shared" si="992"/>
        <v>102087</v>
      </c>
      <c r="Z2684" s="3">
        <f t="shared" si="1006"/>
        <v>38.177636499626026</v>
      </c>
      <c r="AA2684" s="13">
        <f t="shared" si="993"/>
        <v>42</v>
      </c>
      <c r="AB2684" s="13">
        <f t="shared" si="994"/>
        <v>-6547.3999999999942</v>
      </c>
      <c r="AC2684" s="13">
        <f t="shared" si="995"/>
        <v>-2.4485415108451747</v>
      </c>
      <c r="AD2684" s="13">
        <f t="shared" si="996"/>
        <v>-2.3099999999999952</v>
      </c>
      <c r="AE2684" s="3">
        <f t="shared" si="997"/>
        <v>0</v>
      </c>
      <c r="AF2684" s="13">
        <f t="shared" si="1009"/>
        <v>6547.3999999999942</v>
      </c>
      <c r="AG2684" s="13">
        <f t="shared" si="1007"/>
        <v>2.4485415108451747</v>
      </c>
      <c r="AH2684" s="13">
        <f t="shared" si="1010"/>
        <v>2.4485415108451747</v>
      </c>
    </row>
    <row r="2685" spans="1:34" x14ac:dyDescent="0.2">
      <c r="A2685" s="8">
        <f t="shared" si="1008"/>
        <v>267500</v>
      </c>
      <c r="B2685" s="9">
        <f t="shared" si="1011"/>
        <v>267.5</v>
      </c>
      <c r="C2685" s="13">
        <f>tarifest3(A2685,$A$3,Param!$B$5,Param!$C$5,Param!$D$5,Param!$E$5,Param!$B$6,Param!$C$6,Param!$D$6,Param!$E$6)</f>
        <v>103013</v>
      </c>
      <c r="D2685" s="3">
        <f t="shared" si="998"/>
        <v>38.509532710280375</v>
      </c>
      <c r="E2685" s="3">
        <f>tarifest3grenz(A2685,$A$3,Param!$B$5,Param!$C$5,Param!$D$5,Param!$E$5,Param!$B$6,Param!$C$6,Param!$D$6,Param!$E$6)*100</f>
        <v>42</v>
      </c>
      <c r="F2685" s="13">
        <f>soli3(C2685,$A$3,Param!$J$4,Param!$J$5,Param!$J$6)</f>
        <v>5665.71</v>
      </c>
      <c r="G2685" s="3">
        <f>soli3grenz(C2685,$A$3,Param!$J$4,Param!$J$5,Param!$J$6)*100</f>
        <v>5.5</v>
      </c>
      <c r="H2685" s="13">
        <f t="shared" si="989"/>
        <v>108678.71</v>
      </c>
      <c r="I2685" s="3">
        <f t="shared" ref="I2685:I2748" si="1012">IF($A2685=0,0,H2685/$A2685*100)</f>
        <v>40.627555140186914</v>
      </c>
      <c r="J2685" s="13">
        <f t="shared" si="990"/>
        <v>44.309999999999995</v>
      </c>
      <c r="K2685" s="13">
        <f>tarifest3(A2685,$A$3,Param!$B$10,Param!$C$10,Param!$D$10,Param!$E$10,Param!$B$11,Param!$C$11,Param!$D$11,Param!$E$11)</f>
        <v>107359</v>
      </c>
      <c r="L2685" s="3">
        <f t="shared" si="999"/>
        <v>40.134205607476638</v>
      </c>
      <c r="M2685" s="3">
        <f>tarifest3grenz(A2685,$A$3,Param!$B$10,Param!$C$10,Param!$D$10,Param!$E$10,Param!$B$11,Param!$C$11,Param!$D$11,Param!$E$11)*100</f>
        <v>45</v>
      </c>
      <c r="N2685" s="3">
        <f t="shared" si="1000"/>
        <v>92959</v>
      </c>
      <c r="O2685" s="3">
        <f t="shared" si="1001"/>
        <v>34.751028037383172</v>
      </c>
      <c r="P2685" s="13">
        <f t="shared" si="991"/>
        <v>187250</v>
      </c>
      <c r="Q2685" s="13">
        <f t="shared" si="1002"/>
        <v>0</v>
      </c>
      <c r="R2685" s="13">
        <f>tarifest3(A2685-$K$3,$A$3,Param!$B$10,Param!$C$10,Param!$D$10,Param!$E$10,Param!$B$11,Param!$C$11,Param!$D$11,Param!$E$11)</f>
        <v>98719</v>
      </c>
      <c r="S2685" s="3">
        <f t="shared" si="1003"/>
        <v>36.90429906542056</v>
      </c>
      <c r="T2685" s="3">
        <f>IF(A2685&lt;$K$3,$K$2,tarifest3grenz(A2685-$K$3,$A$3,Param!$B$10,Param!$C$10,Param!$D$10,Param!$E$10,Param!$B$11,Param!$C$11,Param!$D$11,Param!$E$11))*100</f>
        <v>42</v>
      </c>
      <c r="U2685" s="3">
        <f>MAX(K2685-tarifest3($K$3,$A$3,Param!$B$10,Param!$C$10,Param!$D$10,Param!$E$10,Param!$B$11,Param!$C$11,Param!$D$11,Param!$E$11),0)</f>
        <v>102129</v>
      </c>
      <c r="V2685" s="3">
        <f t="shared" si="1004"/>
        <v>38.179065420560747</v>
      </c>
      <c r="W2685" s="3">
        <f t="shared" si="1005"/>
        <v>45</v>
      </c>
      <c r="X2685" s="3">
        <f>soli3grenz(K2685,$A$3,Param!$J$9,Param!$J$10,Param!$J$11)*100</f>
        <v>5.5</v>
      </c>
      <c r="Y2685" s="13">
        <f t="shared" si="992"/>
        <v>102129</v>
      </c>
      <c r="Z2685" s="3">
        <f t="shared" si="1006"/>
        <v>38.179065420560747</v>
      </c>
      <c r="AA2685" s="13">
        <f t="shared" si="993"/>
        <v>45</v>
      </c>
      <c r="AB2685" s="13">
        <f t="shared" si="994"/>
        <v>-6549.7100000000064</v>
      </c>
      <c r="AC2685" s="13">
        <f t="shared" si="995"/>
        <v>-2.448489719626167</v>
      </c>
      <c r="AD2685" s="13">
        <f t="shared" si="996"/>
        <v>0.69000000000000483</v>
      </c>
      <c r="AE2685" s="3">
        <f t="shared" si="997"/>
        <v>3</v>
      </c>
      <c r="AF2685" s="13">
        <f t="shared" si="1009"/>
        <v>6549.7100000000064</v>
      </c>
      <c r="AG2685" s="13">
        <f t="shared" si="1007"/>
        <v>2.448489719626167</v>
      </c>
      <c r="AH2685" s="13">
        <f t="shared" si="1010"/>
        <v>2.448489719626167</v>
      </c>
    </row>
    <row r="2686" spans="1:34" x14ac:dyDescent="0.2">
      <c r="A2686" s="8">
        <f t="shared" si="1008"/>
        <v>267600</v>
      </c>
      <c r="B2686" s="9">
        <f t="shared" si="1011"/>
        <v>267.60000000000002</v>
      </c>
      <c r="C2686" s="13">
        <f>tarifest3(A2686,$A$3,Param!$B$5,Param!$C$5,Param!$D$5,Param!$E$5,Param!$B$6,Param!$C$6,Param!$D$6,Param!$E$6)</f>
        <v>103055</v>
      </c>
      <c r="D2686" s="3">
        <f t="shared" si="998"/>
        <v>38.510837070254112</v>
      </c>
      <c r="E2686" s="3">
        <f>tarifest3grenz(A2686,$A$3,Param!$B$5,Param!$C$5,Param!$D$5,Param!$E$5,Param!$B$6,Param!$C$6,Param!$D$6,Param!$E$6)*100</f>
        <v>42</v>
      </c>
      <c r="F2686" s="13">
        <f>soli3(C2686,$A$3,Param!$J$4,Param!$J$5,Param!$J$6)</f>
        <v>5668.02</v>
      </c>
      <c r="G2686" s="3">
        <f>soli3grenz(C2686,$A$3,Param!$J$4,Param!$J$5,Param!$J$6)*100</f>
        <v>5.5</v>
      </c>
      <c r="H2686" s="13">
        <f t="shared" si="989"/>
        <v>108723.02</v>
      </c>
      <c r="I2686" s="3">
        <f t="shared" si="1012"/>
        <v>40.6289312406577</v>
      </c>
      <c r="J2686" s="13">
        <f t="shared" si="990"/>
        <v>44.309999999999995</v>
      </c>
      <c r="K2686" s="13">
        <f>tarifest3(A2686,$A$3,Param!$B$10,Param!$C$10,Param!$D$10,Param!$E$10,Param!$B$11,Param!$C$11,Param!$D$11,Param!$E$11)</f>
        <v>107404</v>
      </c>
      <c r="L2686" s="3">
        <f t="shared" si="999"/>
        <v>40.13602391629297</v>
      </c>
      <c r="M2686" s="3">
        <f>tarifest3grenz(A2686,$A$3,Param!$B$10,Param!$C$10,Param!$D$10,Param!$E$10,Param!$B$11,Param!$C$11,Param!$D$11,Param!$E$11)*100</f>
        <v>45</v>
      </c>
      <c r="N2686" s="3">
        <f t="shared" si="1000"/>
        <v>93004</v>
      </c>
      <c r="O2686" s="3">
        <f t="shared" si="1001"/>
        <v>34.754857997010461</v>
      </c>
      <c r="P2686" s="13">
        <f t="shared" si="991"/>
        <v>187320</v>
      </c>
      <c r="Q2686" s="13">
        <f t="shared" si="1002"/>
        <v>0</v>
      </c>
      <c r="R2686" s="13">
        <f>tarifest3(A2686-$K$3,$A$3,Param!$B$10,Param!$C$10,Param!$D$10,Param!$E$10,Param!$B$11,Param!$C$11,Param!$D$11,Param!$E$11)</f>
        <v>98761</v>
      </c>
      <c r="S2686" s="3">
        <f t="shared" si="1003"/>
        <v>36.906203288490289</v>
      </c>
      <c r="T2686" s="3">
        <f>IF(A2686&lt;$K$3,$K$2,tarifest3grenz(A2686-$K$3,$A$3,Param!$B$10,Param!$C$10,Param!$D$10,Param!$E$10,Param!$B$11,Param!$C$11,Param!$D$11,Param!$E$11))*100</f>
        <v>42</v>
      </c>
      <c r="U2686" s="3">
        <f>MAX(K2686-tarifest3($K$3,$A$3,Param!$B$10,Param!$C$10,Param!$D$10,Param!$E$10,Param!$B$11,Param!$C$11,Param!$D$11,Param!$E$11),0)</f>
        <v>102174</v>
      </c>
      <c r="V2686" s="3">
        <f t="shared" si="1004"/>
        <v>38.181614349775785</v>
      </c>
      <c r="W2686" s="3">
        <f t="shared" si="1005"/>
        <v>45</v>
      </c>
      <c r="X2686" s="3">
        <f>soli3grenz(K2686,$A$3,Param!$J$9,Param!$J$10,Param!$J$11)*100</f>
        <v>5.5</v>
      </c>
      <c r="Y2686" s="13">
        <f t="shared" si="992"/>
        <v>102174</v>
      </c>
      <c r="Z2686" s="3">
        <f t="shared" si="1006"/>
        <v>38.181614349775785</v>
      </c>
      <c r="AA2686" s="13">
        <f t="shared" si="993"/>
        <v>45</v>
      </c>
      <c r="AB2686" s="13">
        <f t="shared" si="994"/>
        <v>-6549.0200000000041</v>
      </c>
      <c r="AC2686" s="13">
        <f t="shared" si="995"/>
        <v>-2.4473168908819147</v>
      </c>
      <c r="AD2686" s="13">
        <f t="shared" si="996"/>
        <v>0.69000000000000483</v>
      </c>
      <c r="AE2686" s="3">
        <f t="shared" si="997"/>
        <v>3</v>
      </c>
      <c r="AF2686" s="13">
        <f t="shared" si="1009"/>
        <v>6549.0200000000041</v>
      </c>
      <c r="AG2686" s="13">
        <f t="shared" si="1007"/>
        <v>2.4473168908819147</v>
      </c>
      <c r="AH2686" s="13">
        <f t="shared" si="1010"/>
        <v>2.4473168908819147</v>
      </c>
    </row>
    <row r="2687" spans="1:34" x14ac:dyDescent="0.2">
      <c r="A2687" s="8">
        <f t="shared" si="1008"/>
        <v>267700</v>
      </c>
      <c r="B2687" s="9">
        <f t="shared" si="1011"/>
        <v>267.7</v>
      </c>
      <c r="C2687" s="13">
        <f>tarifest3(A2687,$A$3,Param!$B$5,Param!$C$5,Param!$D$5,Param!$E$5,Param!$B$6,Param!$C$6,Param!$D$6,Param!$E$6)</f>
        <v>103097</v>
      </c>
      <c r="D2687" s="3">
        <f t="shared" si="998"/>
        <v>38.512140455734027</v>
      </c>
      <c r="E2687" s="3">
        <f>tarifest3grenz(A2687,$A$3,Param!$B$5,Param!$C$5,Param!$D$5,Param!$E$5,Param!$B$6,Param!$C$6,Param!$D$6,Param!$E$6)*100</f>
        <v>42</v>
      </c>
      <c r="F2687" s="13">
        <f>soli3(C2687,$A$3,Param!$J$4,Param!$J$5,Param!$J$6)</f>
        <v>5670.33</v>
      </c>
      <c r="G2687" s="3">
        <f>soli3grenz(C2687,$A$3,Param!$J$4,Param!$J$5,Param!$J$6)*100</f>
        <v>5.5</v>
      </c>
      <c r="H2687" s="13">
        <f t="shared" si="989"/>
        <v>108767.33</v>
      </c>
      <c r="I2687" s="3">
        <f t="shared" si="1012"/>
        <v>40.630306313036982</v>
      </c>
      <c r="J2687" s="13">
        <f t="shared" si="990"/>
        <v>44.309999999999995</v>
      </c>
      <c r="K2687" s="13">
        <f>tarifest3(A2687,$A$3,Param!$B$10,Param!$C$10,Param!$D$10,Param!$E$10,Param!$B$11,Param!$C$11,Param!$D$11,Param!$E$11)</f>
        <v>107449</v>
      </c>
      <c r="L2687" s="3">
        <f t="shared" si="999"/>
        <v>40.13784086664176</v>
      </c>
      <c r="M2687" s="3">
        <f>tarifest3grenz(A2687,$A$3,Param!$B$10,Param!$C$10,Param!$D$10,Param!$E$10,Param!$B$11,Param!$C$11,Param!$D$11,Param!$E$11)*100</f>
        <v>45</v>
      </c>
      <c r="N2687" s="3">
        <f t="shared" si="1000"/>
        <v>93049</v>
      </c>
      <c r="O2687" s="3">
        <f t="shared" si="1001"/>
        <v>34.758685095255885</v>
      </c>
      <c r="P2687" s="13">
        <f t="shared" si="991"/>
        <v>187390</v>
      </c>
      <c r="Q2687" s="13">
        <f t="shared" si="1002"/>
        <v>0</v>
      </c>
      <c r="R2687" s="13">
        <f>tarifest3(A2687-$K$3,$A$3,Param!$B$10,Param!$C$10,Param!$D$10,Param!$E$10,Param!$B$11,Param!$C$11,Param!$D$11,Param!$E$11)</f>
        <v>98803</v>
      </c>
      <c r="S2687" s="3">
        <f t="shared" si="1003"/>
        <v>36.908106088905491</v>
      </c>
      <c r="T2687" s="3">
        <f>IF(A2687&lt;$K$3,$K$2,tarifest3grenz(A2687-$K$3,$A$3,Param!$B$10,Param!$C$10,Param!$D$10,Param!$E$10,Param!$B$11,Param!$C$11,Param!$D$11,Param!$E$11))*100</f>
        <v>42</v>
      </c>
      <c r="U2687" s="3">
        <f>MAX(K2687-tarifest3($K$3,$A$3,Param!$B$10,Param!$C$10,Param!$D$10,Param!$E$10,Param!$B$11,Param!$C$11,Param!$D$11,Param!$E$11),0)</f>
        <v>102219</v>
      </c>
      <c r="V2687" s="3">
        <f t="shared" si="1004"/>
        <v>38.184161374673145</v>
      </c>
      <c r="W2687" s="3">
        <f t="shared" si="1005"/>
        <v>45</v>
      </c>
      <c r="X2687" s="3">
        <f>soli3grenz(K2687,$A$3,Param!$J$9,Param!$J$10,Param!$J$11)*100</f>
        <v>5.5</v>
      </c>
      <c r="Y2687" s="13">
        <f t="shared" si="992"/>
        <v>102219</v>
      </c>
      <c r="Z2687" s="3">
        <f t="shared" si="1006"/>
        <v>38.184161374673145</v>
      </c>
      <c r="AA2687" s="13">
        <f t="shared" si="993"/>
        <v>45</v>
      </c>
      <c r="AB2687" s="13">
        <f t="shared" si="994"/>
        <v>-6548.3300000000017</v>
      </c>
      <c r="AC2687" s="13">
        <f t="shared" si="995"/>
        <v>-2.4461449383638367</v>
      </c>
      <c r="AD2687" s="13">
        <f t="shared" si="996"/>
        <v>0.69000000000000483</v>
      </c>
      <c r="AE2687" s="3">
        <f t="shared" si="997"/>
        <v>3</v>
      </c>
      <c r="AF2687" s="13">
        <f t="shared" si="1009"/>
        <v>6548.3300000000017</v>
      </c>
      <c r="AG2687" s="13">
        <f t="shared" si="1007"/>
        <v>2.4461449383638367</v>
      </c>
      <c r="AH2687" s="13">
        <f t="shared" si="1010"/>
        <v>2.4461449383638367</v>
      </c>
    </row>
    <row r="2688" spans="1:34" x14ac:dyDescent="0.2">
      <c r="A2688" s="8">
        <f t="shared" si="1008"/>
        <v>267800</v>
      </c>
      <c r="B2688" s="9">
        <f t="shared" si="1011"/>
        <v>267.8</v>
      </c>
      <c r="C2688" s="13">
        <f>tarifest3(A2688,$A$3,Param!$B$5,Param!$C$5,Param!$D$5,Param!$E$5,Param!$B$6,Param!$C$6,Param!$D$6,Param!$E$6)</f>
        <v>103139</v>
      </c>
      <c r="D2688" s="3">
        <f t="shared" si="998"/>
        <v>38.513442867811797</v>
      </c>
      <c r="E2688" s="3">
        <f>tarifest3grenz(A2688,$A$3,Param!$B$5,Param!$C$5,Param!$D$5,Param!$E$5,Param!$B$6,Param!$C$6,Param!$D$6,Param!$E$6)*100</f>
        <v>42</v>
      </c>
      <c r="F2688" s="13">
        <f>soli3(C2688,$A$3,Param!$J$4,Param!$J$5,Param!$J$6)</f>
        <v>5672.64</v>
      </c>
      <c r="G2688" s="3">
        <f>soli3grenz(C2688,$A$3,Param!$J$4,Param!$J$5,Param!$J$6)*100</f>
        <v>5.5</v>
      </c>
      <c r="H2688" s="13">
        <f t="shared" si="989"/>
        <v>108811.64</v>
      </c>
      <c r="I2688" s="3">
        <f t="shared" si="1012"/>
        <v>40.631680358476473</v>
      </c>
      <c r="J2688" s="13">
        <f t="shared" si="990"/>
        <v>44.309999999999995</v>
      </c>
      <c r="K2688" s="13">
        <f>tarifest3(A2688,$A$3,Param!$B$10,Param!$C$10,Param!$D$10,Param!$E$10,Param!$B$11,Param!$C$11,Param!$D$11,Param!$E$11)</f>
        <v>107494</v>
      </c>
      <c r="L2688" s="3">
        <f t="shared" si="999"/>
        <v>40.139656460044812</v>
      </c>
      <c r="M2688" s="3">
        <f>tarifest3grenz(A2688,$A$3,Param!$B$10,Param!$C$10,Param!$D$10,Param!$E$10,Param!$B$11,Param!$C$11,Param!$D$11,Param!$E$11)*100</f>
        <v>45</v>
      </c>
      <c r="N2688" s="3">
        <f t="shared" si="1000"/>
        <v>93094</v>
      </c>
      <c r="O2688" s="3">
        <f t="shared" si="1001"/>
        <v>34.762509335324872</v>
      </c>
      <c r="P2688" s="13">
        <f t="shared" si="991"/>
        <v>187460</v>
      </c>
      <c r="Q2688" s="13">
        <f t="shared" si="1002"/>
        <v>0</v>
      </c>
      <c r="R2688" s="13">
        <f>tarifest3(A2688-$K$3,$A$3,Param!$B$10,Param!$C$10,Param!$D$10,Param!$E$10,Param!$B$11,Param!$C$11,Param!$D$11,Param!$E$11)</f>
        <v>98845</v>
      </c>
      <c r="S2688" s="3">
        <f t="shared" si="1003"/>
        <v>36.910007468259899</v>
      </c>
      <c r="T2688" s="3">
        <f>IF(A2688&lt;$K$3,$K$2,tarifest3grenz(A2688-$K$3,$A$3,Param!$B$10,Param!$C$10,Param!$D$10,Param!$E$10,Param!$B$11,Param!$C$11,Param!$D$11,Param!$E$11))*100</f>
        <v>42</v>
      </c>
      <c r="U2688" s="3">
        <f>MAX(K2688-tarifest3($K$3,$A$3,Param!$B$10,Param!$C$10,Param!$D$10,Param!$E$10,Param!$B$11,Param!$C$11,Param!$D$11,Param!$E$11),0)</f>
        <v>102264</v>
      </c>
      <c r="V2688" s="3">
        <f t="shared" si="1004"/>
        <v>38.186706497386105</v>
      </c>
      <c r="W2688" s="3">
        <f t="shared" si="1005"/>
        <v>45</v>
      </c>
      <c r="X2688" s="3">
        <f>soli3grenz(K2688,$A$3,Param!$J$9,Param!$J$10,Param!$J$11)*100</f>
        <v>5.5</v>
      </c>
      <c r="Y2688" s="13">
        <f t="shared" si="992"/>
        <v>102264</v>
      </c>
      <c r="Z2688" s="3">
        <f t="shared" si="1006"/>
        <v>38.186706497386105</v>
      </c>
      <c r="AA2688" s="13">
        <f t="shared" si="993"/>
        <v>45</v>
      </c>
      <c r="AB2688" s="13">
        <f t="shared" si="994"/>
        <v>-6547.6399999999994</v>
      </c>
      <c r="AC2688" s="13">
        <f t="shared" si="995"/>
        <v>-2.444973861090368</v>
      </c>
      <c r="AD2688" s="13">
        <f t="shared" si="996"/>
        <v>0.69000000000000483</v>
      </c>
      <c r="AE2688" s="3">
        <f t="shared" si="997"/>
        <v>3</v>
      </c>
      <c r="AF2688" s="13">
        <f t="shared" si="1009"/>
        <v>6547.6399999999994</v>
      </c>
      <c r="AG2688" s="13">
        <f t="shared" si="1007"/>
        <v>2.444973861090368</v>
      </c>
      <c r="AH2688" s="13">
        <f t="shared" si="1010"/>
        <v>2.444973861090368</v>
      </c>
    </row>
    <row r="2689" spans="1:34" x14ac:dyDescent="0.2">
      <c r="A2689" s="8">
        <f t="shared" si="1008"/>
        <v>267900</v>
      </c>
      <c r="B2689" s="9">
        <f t="shared" si="1011"/>
        <v>267.89999999999998</v>
      </c>
      <c r="C2689" s="13">
        <f>tarifest3(A2689,$A$3,Param!$B$5,Param!$C$5,Param!$D$5,Param!$E$5,Param!$B$6,Param!$C$6,Param!$D$6,Param!$E$6)</f>
        <v>103181</v>
      </c>
      <c r="D2689" s="3">
        <f t="shared" si="998"/>
        <v>38.514744307577452</v>
      </c>
      <c r="E2689" s="3">
        <f>tarifest3grenz(A2689,$A$3,Param!$B$5,Param!$C$5,Param!$D$5,Param!$E$5,Param!$B$6,Param!$C$6,Param!$D$6,Param!$E$6)*100</f>
        <v>42</v>
      </c>
      <c r="F2689" s="13">
        <f>soli3(C2689,$A$3,Param!$J$4,Param!$J$5,Param!$J$6)</f>
        <v>5674.95</v>
      </c>
      <c r="G2689" s="3">
        <f>soli3grenz(C2689,$A$3,Param!$J$4,Param!$J$5,Param!$J$6)*100</f>
        <v>5.5</v>
      </c>
      <c r="H2689" s="13">
        <f t="shared" si="989"/>
        <v>108855.95</v>
      </c>
      <c r="I2689" s="3">
        <f t="shared" si="1012"/>
        <v>40.633053378126164</v>
      </c>
      <c r="J2689" s="13">
        <f t="shared" si="990"/>
        <v>44.309999999999995</v>
      </c>
      <c r="K2689" s="13">
        <f>tarifest3(A2689,$A$3,Param!$B$10,Param!$C$10,Param!$D$10,Param!$E$10,Param!$B$11,Param!$C$11,Param!$D$11,Param!$E$11)</f>
        <v>107539</v>
      </c>
      <c r="L2689" s="3">
        <f t="shared" si="999"/>
        <v>40.141470698021649</v>
      </c>
      <c r="M2689" s="3">
        <f>tarifest3grenz(A2689,$A$3,Param!$B$10,Param!$C$10,Param!$D$10,Param!$E$10,Param!$B$11,Param!$C$11,Param!$D$11,Param!$E$11)*100</f>
        <v>45</v>
      </c>
      <c r="N2689" s="3">
        <f t="shared" si="1000"/>
        <v>93139</v>
      </c>
      <c r="O2689" s="3">
        <f t="shared" si="1001"/>
        <v>34.766330720418068</v>
      </c>
      <c r="P2689" s="13">
        <f t="shared" si="991"/>
        <v>187530</v>
      </c>
      <c r="Q2689" s="13">
        <f t="shared" si="1002"/>
        <v>0</v>
      </c>
      <c r="R2689" s="13">
        <f>tarifest3(A2689-$K$3,$A$3,Param!$B$10,Param!$C$10,Param!$D$10,Param!$E$10,Param!$B$11,Param!$C$11,Param!$D$11,Param!$E$11)</f>
        <v>98887</v>
      </c>
      <c r="S2689" s="3">
        <f t="shared" si="1003"/>
        <v>36.911907428144829</v>
      </c>
      <c r="T2689" s="3">
        <f>IF(A2689&lt;$K$3,$K$2,tarifest3grenz(A2689-$K$3,$A$3,Param!$B$10,Param!$C$10,Param!$D$10,Param!$E$10,Param!$B$11,Param!$C$11,Param!$D$11,Param!$E$11))*100</f>
        <v>42</v>
      </c>
      <c r="U2689" s="3">
        <f>MAX(K2689-tarifest3($K$3,$A$3,Param!$B$10,Param!$C$10,Param!$D$10,Param!$E$10,Param!$B$11,Param!$C$11,Param!$D$11,Param!$E$11),0)</f>
        <v>102309</v>
      </c>
      <c r="V2689" s="3">
        <f t="shared" si="1004"/>
        <v>38.189249720044792</v>
      </c>
      <c r="W2689" s="3">
        <f t="shared" si="1005"/>
        <v>45</v>
      </c>
      <c r="X2689" s="3">
        <f>soli3grenz(K2689,$A$3,Param!$J$9,Param!$J$10,Param!$J$11)*100</f>
        <v>5.5</v>
      </c>
      <c r="Y2689" s="13">
        <f t="shared" si="992"/>
        <v>102309</v>
      </c>
      <c r="Z2689" s="3">
        <f t="shared" si="1006"/>
        <v>38.189249720044792</v>
      </c>
      <c r="AA2689" s="13">
        <f t="shared" si="993"/>
        <v>45</v>
      </c>
      <c r="AB2689" s="13">
        <f t="shared" si="994"/>
        <v>-6546.9499999999971</v>
      </c>
      <c r="AC2689" s="13">
        <f t="shared" si="995"/>
        <v>-2.4438036580813716</v>
      </c>
      <c r="AD2689" s="13">
        <f t="shared" si="996"/>
        <v>0.69000000000000483</v>
      </c>
      <c r="AE2689" s="3">
        <f t="shared" si="997"/>
        <v>3</v>
      </c>
      <c r="AF2689" s="13">
        <f t="shared" si="1009"/>
        <v>6546.9499999999971</v>
      </c>
      <c r="AG2689" s="13">
        <f t="shared" si="1007"/>
        <v>2.4438036580813716</v>
      </c>
      <c r="AH2689" s="13">
        <f t="shared" si="1010"/>
        <v>2.4438036580813716</v>
      </c>
    </row>
    <row r="2690" spans="1:34" x14ac:dyDescent="0.2">
      <c r="A2690" s="8">
        <f t="shared" si="1008"/>
        <v>268000</v>
      </c>
      <c r="B2690" s="9">
        <f t="shared" si="1011"/>
        <v>268</v>
      </c>
      <c r="C2690" s="13">
        <f>tarifest3(A2690,$A$3,Param!$B$5,Param!$C$5,Param!$D$5,Param!$E$5,Param!$B$6,Param!$C$6,Param!$D$6,Param!$E$6)</f>
        <v>103223</v>
      </c>
      <c r="D2690" s="3">
        <f t="shared" si="998"/>
        <v>38.516044776119401</v>
      </c>
      <c r="E2690" s="3">
        <f>tarifest3grenz(A2690,$A$3,Param!$B$5,Param!$C$5,Param!$D$5,Param!$E$5,Param!$B$6,Param!$C$6,Param!$D$6,Param!$E$6)*100</f>
        <v>42</v>
      </c>
      <c r="F2690" s="13">
        <f>soli3(C2690,$A$3,Param!$J$4,Param!$J$5,Param!$J$6)</f>
        <v>5677.26</v>
      </c>
      <c r="G2690" s="3">
        <f>soli3grenz(C2690,$A$3,Param!$J$4,Param!$J$5,Param!$J$6)*100</f>
        <v>5.5</v>
      </c>
      <c r="H2690" s="13">
        <f t="shared" si="989"/>
        <v>108900.26</v>
      </c>
      <c r="I2690" s="3">
        <f t="shared" si="1012"/>
        <v>40.634425373134327</v>
      </c>
      <c r="J2690" s="13">
        <f t="shared" si="990"/>
        <v>44.309999999999995</v>
      </c>
      <c r="K2690" s="13">
        <f>tarifest3(A2690,$A$3,Param!$B$10,Param!$C$10,Param!$D$10,Param!$E$10,Param!$B$11,Param!$C$11,Param!$D$11,Param!$E$11)</f>
        <v>107584</v>
      </c>
      <c r="L2690" s="3">
        <f t="shared" si="999"/>
        <v>40.143283582089552</v>
      </c>
      <c r="M2690" s="3">
        <f>tarifest3grenz(A2690,$A$3,Param!$B$10,Param!$C$10,Param!$D$10,Param!$E$10,Param!$B$11,Param!$C$11,Param!$D$11,Param!$E$11)*100</f>
        <v>45</v>
      </c>
      <c r="N2690" s="3">
        <f t="shared" si="1000"/>
        <v>93184</v>
      </c>
      <c r="O2690" s="3">
        <f t="shared" si="1001"/>
        <v>34.77014925373134</v>
      </c>
      <c r="P2690" s="13">
        <f t="shared" si="991"/>
        <v>187600</v>
      </c>
      <c r="Q2690" s="13">
        <f t="shared" si="1002"/>
        <v>0</v>
      </c>
      <c r="R2690" s="13">
        <f>tarifest3(A2690-$K$3,$A$3,Param!$B$10,Param!$C$10,Param!$D$10,Param!$E$10,Param!$B$11,Param!$C$11,Param!$D$11,Param!$E$11)</f>
        <v>98929</v>
      </c>
      <c r="S2690" s="3">
        <f t="shared" si="1003"/>
        <v>36.913805970149255</v>
      </c>
      <c r="T2690" s="3">
        <f>IF(A2690&lt;$K$3,$K$2,tarifest3grenz(A2690-$K$3,$A$3,Param!$B$10,Param!$C$10,Param!$D$10,Param!$E$10,Param!$B$11,Param!$C$11,Param!$D$11,Param!$E$11))*100</f>
        <v>42</v>
      </c>
      <c r="U2690" s="3">
        <f>MAX(K2690-tarifest3($K$3,$A$3,Param!$B$10,Param!$C$10,Param!$D$10,Param!$E$10,Param!$B$11,Param!$C$11,Param!$D$11,Param!$E$11),0)</f>
        <v>102354</v>
      </c>
      <c r="V2690" s="3">
        <f t="shared" si="1004"/>
        <v>38.191791044776117</v>
      </c>
      <c r="W2690" s="3">
        <f t="shared" si="1005"/>
        <v>45</v>
      </c>
      <c r="X2690" s="3">
        <f>soli3grenz(K2690,$A$3,Param!$J$9,Param!$J$10,Param!$J$11)*100</f>
        <v>5.5</v>
      </c>
      <c r="Y2690" s="13">
        <f t="shared" si="992"/>
        <v>102354</v>
      </c>
      <c r="Z2690" s="3">
        <f t="shared" si="1006"/>
        <v>38.191791044776117</v>
      </c>
      <c r="AA2690" s="13">
        <f t="shared" si="993"/>
        <v>45</v>
      </c>
      <c r="AB2690" s="13">
        <f t="shared" si="994"/>
        <v>-6546.2599999999948</v>
      </c>
      <c r="AC2690" s="13">
        <f t="shared" si="995"/>
        <v>-2.4426343283582099</v>
      </c>
      <c r="AD2690" s="13">
        <f t="shared" si="996"/>
        <v>0.69000000000000483</v>
      </c>
      <c r="AE2690" s="3">
        <f t="shared" si="997"/>
        <v>3</v>
      </c>
      <c r="AF2690" s="13">
        <f t="shared" si="1009"/>
        <v>6546.2599999999948</v>
      </c>
      <c r="AG2690" s="13">
        <f t="shared" si="1007"/>
        <v>2.4426343283582099</v>
      </c>
      <c r="AH2690" s="13">
        <f t="shared" si="1010"/>
        <v>2.4426343283582099</v>
      </c>
    </row>
    <row r="2691" spans="1:34" x14ac:dyDescent="0.2">
      <c r="A2691" s="8">
        <f t="shared" si="1008"/>
        <v>268100</v>
      </c>
      <c r="B2691" s="9">
        <f t="shared" si="1011"/>
        <v>268.10000000000002</v>
      </c>
      <c r="C2691" s="13">
        <f>tarifest3(A2691,$A$3,Param!$B$5,Param!$C$5,Param!$D$5,Param!$E$5,Param!$B$6,Param!$C$6,Param!$D$6,Param!$E$6)</f>
        <v>103265</v>
      </c>
      <c r="D2691" s="3">
        <f t="shared" si="998"/>
        <v>38.517344274524426</v>
      </c>
      <c r="E2691" s="3">
        <f>tarifest3grenz(A2691,$A$3,Param!$B$5,Param!$C$5,Param!$D$5,Param!$E$5,Param!$B$6,Param!$C$6,Param!$D$6,Param!$E$6)*100</f>
        <v>42</v>
      </c>
      <c r="F2691" s="13">
        <f>soli3(C2691,$A$3,Param!$J$4,Param!$J$5,Param!$J$6)</f>
        <v>5679.57</v>
      </c>
      <c r="G2691" s="3">
        <f>soli3grenz(C2691,$A$3,Param!$J$4,Param!$J$5,Param!$J$6)*100</f>
        <v>5.5</v>
      </c>
      <c r="H2691" s="13">
        <f t="shared" si="989"/>
        <v>108944.57</v>
      </c>
      <c r="I2691" s="3">
        <f t="shared" si="1012"/>
        <v>40.635796344647524</v>
      </c>
      <c r="J2691" s="13">
        <f t="shared" si="990"/>
        <v>44.309999999999995</v>
      </c>
      <c r="K2691" s="13">
        <f>tarifest3(A2691,$A$3,Param!$B$10,Param!$C$10,Param!$D$10,Param!$E$10,Param!$B$11,Param!$C$11,Param!$D$11,Param!$E$11)</f>
        <v>107629</v>
      </c>
      <c r="L2691" s="3">
        <f t="shared" si="999"/>
        <v>40.145095113763524</v>
      </c>
      <c r="M2691" s="3">
        <f>tarifest3grenz(A2691,$A$3,Param!$B$10,Param!$C$10,Param!$D$10,Param!$E$10,Param!$B$11,Param!$C$11,Param!$D$11,Param!$E$11)*100</f>
        <v>45</v>
      </c>
      <c r="N2691" s="3">
        <f t="shared" si="1000"/>
        <v>93229</v>
      </c>
      <c r="O2691" s="3">
        <f t="shared" si="1001"/>
        <v>34.773964938455798</v>
      </c>
      <c r="P2691" s="13">
        <f t="shared" si="991"/>
        <v>187670</v>
      </c>
      <c r="Q2691" s="13">
        <f t="shared" si="1002"/>
        <v>0</v>
      </c>
      <c r="R2691" s="13">
        <f>tarifest3(A2691-$K$3,$A$3,Param!$B$10,Param!$C$10,Param!$D$10,Param!$E$10,Param!$B$11,Param!$C$11,Param!$D$11,Param!$E$11)</f>
        <v>98971</v>
      </c>
      <c r="S2691" s="3">
        <f t="shared" si="1003"/>
        <v>36.915703095859755</v>
      </c>
      <c r="T2691" s="3">
        <f>IF(A2691&lt;$K$3,$K$2,tarifest3grenz(A2691-$K$3,$A$3,Param!$B$10,Param!$C$10,Param!$D$10,Param!$E$10,Param!$B$11,Param!$C$11,Param!$D$11,Param!$E$11))*100</f>
        <v>42</v>
      </c>
      <c r="U2691" s="3">
        <f>MAX(K2691-tarifest3($K$3,$A$3,Param!$B$10,Param!$C$10,Param!$D$10,Param!$E$10,Param!$B$11,Param!$C$11,Param!$D$11,Param!$E$11),0)</f>
        <v>102399</v>
      </c>
      <c r="V2691" s="3">
        <f t="shared" si="1004"/>
        <v>38.194330473703843</v>
      </c>
      <c r="W2691" s="3">
        <f t="shared" si="1005"/>
        <v>45</v>
      </c>
      <c r="X2691" s="3">
        <f>soli3grenz(K2691,$A$3,Param!$J$9,Param!$J$10,Param!$J$11)*100</f>
        <v>5.5</v>
      </c>
      <c r="Y2691" s="13">
        <f t="shared" si="992"/>
        <v>102399</v>
      </c>
      <c r="Z2691" s="3">
        <f t="shared" si="1006"/>
        <v>38.194330473703843</v>
      </c>
      <c r="AA2691" s="13">
        <f t="shared" si="993"/>
        <v>45</v>
      </c>
      <c r="AB2691" s="13">
        <f t="shared" si="994"/>
        <v>-6545.570000000007</v>
      </c>
      <c r="AC2691" s="13">
        <f t="shared" si="995"/>
        <v>-2.4414658709436807</v>
      </c>
      <c r="AD2691" s="13">
        <f t="shared" si="996"/>
        <v>0.69000000000000483</v>
      </c>
      <c r="AE2691" s="3">
        <f t="shared" si="997"/>
        <v>3</v>
      </c>
      <c r="AF2691" s="13">
        <f t="shared" si="1009"/>
        <v>6545.570000000007</v>
      </c>
      <c r="AG2691" s="13">
        <f t="shared" si="1007"/>
        <v>2.4414658709436807</v>
      </c>
      <c r="AH2691" s="13">
        <f t="shared" si="1010"/>
        <v>2.4414658709436807</v>
      </c>
    </row>
    <row r="2692" spans="1:34" x14ac:dyDescent="0.2">
      <c r="A2692" s="8">
        <f t="shared" si="1008"/>
        <v>268200</v>
      </c>
      <c r="B2692" s="9">
        <f t="shared" si="1011"/>
        <v>268.2</v>
      </c>
      <c r="C2692" s="13">
        <f>tarifest3(A2692,$A$3,Param!$B$5,Param!$C$5,Param!$D$5,Param!$E$5,Param!$B$6,Param!$C$6,Param!$D$6,Param!$E$6)</f>
        <v>103307</v>
      </c>
      <c r="D2692" s="3">
        <f t="shared" si="998"/>
        <v>38.518642803877704</v>
      </c>
      <c r="E2692" s="3">
        <f>tarifest3grenz(A2692,$A$3,Param!$B$5,Param!$C$5,Param!$D$5,Param!$E$5,Param!$B$6,Param!$C$6,Param!$D$6,Param!$E$6)*100</f>
        <v>42</v>
      </c>
      <c r="F2692" s="13">
        <f>soli3(C2692,$A$3,Param!$J$4,Param!$J$5,Param!$J$6)</f>
        <v>5681.88</v>
      </c>
      <c r="G2692" s="3">
        <f>soli3grenz(C2692,$A$3,Param!$J$4,Param!$J$5,Param!$J$6)*100</f>
        <v>5.5</v>
      </c>
      <c r="H2692" s="13">
        <f t="shared" si="989"/>
        <v>108988.88</v>
      </c>
      <c r="I2692" s="3">
        <f t="shared" si="1012"/>
        <v>40.637166293810587</v>
      </c>
      <c r="J2692" s="13">
        <f t="shared" si="990"/>
        <v>44.309999999999995</v>
      </c>
      <c r="K2692" s="13">
        <f>tarifest3(A2692,$A$3,Param!$B$10,Param!$C$10,Param!$D$10,Param!$E$10,Param!$B$11,Param!$C$11,Param!$D$11,Param!$E$11)</f>
        <v>107674</v>
      </c>
      <c r="L2692" s="3">
        <f t="shared" si="999"/>
        <v>40.146905294556298</v>
      </c>
      <c r="M2692" s="3">
        <f>tarifest3grenz(A2692,$A$3,Param!$B$10,Param!$C$10,Param!$D$10,Param!$E$10,Param!$B$11,Param!$C$11,Param!$D$11,Param!$E$11)*100</f>
        <v>45</v>
      </c>
      <c r="N2692" s="3">
        <f t="shared" si="1000"/>
        <v>93274</v>
      </c>
      <c r="O2692" s="3">
        <f t="shared" si="1001"/>
        <v>34.777777777777779</v>
      </c>
      <c r="P2692" s="13">
        <f t="shared" si="991"/>
        <v>187740</v>
      </c>
      <c r="Q2692" s="13">
        <f t="shared" si="1002"/>
        <v>0</v>
      </c>
      <c r="R2692" s="13">
        <f>tarifest3(A2692-$K$3,$A$3,Param!$B$10,Param!$C$10,Param!$D$10,Param!$E$10,Param!$B$11,Param!$C$11,Param!$D$11,Param!$E$11)</f>
        <v>99013</v>
      </c>
      <c r="S2692" s="3">
        <f t="shared" si="1003"/>
        <v>36.917598806860553</v>
      </c>
      <c r="T2692" s="3">
        <f>IF(A2692&lt;$K$3,$K$2,tarifest3grenz(A2692-$K$3,$A$3,Param!$B$10,Param!$C$10,Param!$D$10,Param!$E$10,Param!$B$11,Param!$C$11,Param!$D$11,Param!$E$11))*100</f>
        <v>42</v>
      </c>
      <c r="U2692" s="3">
        <f>MAX(K2692-tarifest3($K$3,$A$3,Param!$B$10,Param!$C$10,Param!$D$10,Param!$E$10,Param!$B$11,Param!$C$11,Param!$D$11,Param!$E$11),0)</f>
        <v>102444</v>
      </c>
      <c r="V2692" s="3">
        <f t="shared" si="1004"/>
        <v>38.196868008948549</v>
      </c>
      <c r="W2692" s="3">
        <f t="shared" si="1005"/>
        <v>45</v>
      </c>
      <c r="X2692" s="3">
        <f>soli3grenz(K2692,$A$3,Param!$J$9,Param!$J$10,Param!$J$11)*100</f>
        <v>5.5</v>
      </c>
      <c r="Y2692" s="13">
        <f t="shared" si="992"/>
        <v>102444</v>
      </c>
      <c r="Z2692" s="3">
        <f t="shared" si="1006"/>
        <v>38.196868008948549</v>
      </c>
      <c r="AA2692" s="13">
        <f t="shared" si="993"/>
        <v>45</v>
      </c>
      <c r="AB2692" s="13">
        <f t="shared" si="994"/>
        <v>-6544.8800000000047</v>
      </c>
      <c r="AC2692" s="13">
        <f t="shared" si="995"/>
        <v>-2.4402982848620383</v>
      </c>
      <c r="AD2692" s="13">
        <f t="shared" si="996"/>
        <v>0.69000000000000483</v>
      </c>
      <c r="AE2692" s="3">
        <f t="shared" si="997"/>
        <v>3</v>
      </c>
      <c r="AF2692" s="13">
        <f t="shared" si="1009"/>
        <v>6544.8800000000047</v>
      </c>
      <c r="AG2692" s="13">
        <f t="shared" si="1007"/>
        <v>2.4402982848620383</v>
      </c>
      <c r="AH2692" s="13">
        <f t="shared" si="1010"/>
        <v>2.4402982848620383</v>
      </c>
    </row>
    <row r="2693" spans="1:34" x14ac:dyDescent="0.2">
      <c r="A2693" s="8">
        <f t="shared" si="1008"/>
        <v>268300</v>
      </c>
      <c r="B2693" s="9">
        <f t="shared" si="1011"/>
        <v>268.3</v>
      </c>
      <c r="C2693" s="13">
        <f>tarifest3(A2693,$A$3,Param!$B$5,Param!$C$5,Param!$D$5,Param!$E$5,Param!$B$6,Param!$C$6,Param!$D$6,Param!$E$6)</f>
        <v>103349</v>
      </c>
      <c r="D2693" s="3">
        <f t="shared" si="998"/>
        <v>38.519940365262769</v>
      </c>
      <c r="E2693" s="3">
        <f>tarifest3grenz(A2693,$A$3,Param!$B$5,Param!$C$5,Param!$D$5,Param!$E$5,Param!$B$6,Param!$C$6,Param!$D$6,Param!$E$6)*100</f>
        <v>42</v>
      </c>
      <c r="F2693" s="13">
        <f>soli3(C2693,$A$3,Param!$J$4,Param!$J$5,Param!$J$6)</f>
        <v>5684.19</v>
      </c>
      <c r="G2693" s="3">
        <f>soli3grenz(C2693,$A$3,Param!$J$4,Param!$J$5,Param!$J$6)*100</f>
        <v>5.5</v>
      </c>
      <c r="H2693" s="13">
        <f t="shared" si="989"/>
        <v>109033.19</v>
      </c>
      <c r="I2693" s="3">
        <f t="shared" si="1012"/>
        <v>40.638535221766681</v>
      </c>
      <c r="J2693" s="13">
        <f t="shared" si="990"/>
        <v>44.309999999999995</v>
      </c>
      <c r="K2693" s="13">
        <f>tarifest3(A2693,$A$3,Param!$B$10,Param!$C$10,Param!$D$10,Param!$E$10,Param!$B$11,Param!$C$11,Param!$D$11,Param!$E$11)</f>
        <v>107719</v>
      </c>
      <c r="L2693" s="3">
        <f t="shared" si="999"/>
        <v>40.14871412597838</v>
      </c>
      <c r="M2693" s="3">
        <f>tarifest3grenz(A2693,$A$3,Param!$B$10,Param!$C$10,Param!$D$10,Param!$E$10,Param!$B$11,Param!$C$11,Param!$D$11,Param!$E$11)*100</f>
        <v>45</v>
      </c>
      <c r="N2693" s="3">
        <f t="shared" si="1000"/>
        <v>93319</v>
      </c>
      <c r="O2693" s="3">
        <f t="shared" si="1001"/>
        <v>34.781587774878872</v>
      </c>
      <c r="P2693" s="13">
        <f t="shared" si="991"/>
        <v>187810</v>
      </c>
      <c r="Q2693" s="13">
        <f t="shared" si="1002"/>
        <v>0</v>
      </c>
      <c r="R2693" s="13">
        <f>tarifest3(A2693-$K$3,$A$3,Param!$B$10,Param!$C$10,Param!$D$10,Param!$E$10,Param!$B$11,Param!$C$11,Param!$D$11,Param!$E$11)</f>
        <v>99055</v>
      </c>
      <c r="S2693" s="3">
        <f t="shared" si="1003"/>
        <v>36.919493104733512</v>
      </c>
      <c r="T2693" s="3">
        <f>IF(A2693&lt;$K$3,$K$2,tarifest3grenz(A2693-$K$3,$A$3,Param!$B$10,Param!$C$10,Param!$D$10,Param!$E$10,Param!$B$11,Param!$C$11,Param!$D$11,Param!$E$11))*100</f>
        <v>42</v>
      </c>
      <c r="U2693" s="3">
        <f>MAX(K2693-tarifest3($K$3,$A$3,Param!$B$10,Param!$C$10,Param!$D$10,Param!$E$10,Param!$B$11,Param!$C$11,Param!$D$11,Param!$E$11),0)</f>
        <v>102489</v>
      </c>
      <c r="V2693" s="3">
        <f t="shared" si="1004"/>
        <v>38.199403652627659</v>
      </c>
      <c r="W2693" s="3">
        <f t="shared" si="1005"/>
        <v>45</v>
      </c>
      <c r="X2693" s="3">
        <f>soli3grenz(K2693,$A$3,Param!$J$9,Param!$J$10,Param!$J$11)*100</f>
        <v>5.5</v>
      </c>
      <c r="Y2693" s="13">
        <f t="shared" si="992"/>
        <v>102489</v>
      </c>
      <c r="Z2693" s="3">
        <f t="shared" si="1006"/>
        <v>38.199403652627659</v>
      </c>
      <c r="AA2693" s="13">
        <f t="shared" si="993"/>
        <v>45</v>
      </c>
      <c r="AB2693" s="13">
        <f t="shared" si="994"/>
        <v>-6544.1900000000023</v>
      </c>
      <c r="AC2693" s="13">
        <f t="shared" si="995"/>
        <v>-2.4391315691390218</v>
      </c>
      <c r="AD2693" s="13">
        <f t="shared" si="996"/>
        <v>0.69000000000000483</v>
      </c>
      <c r="AE2693" s="3">
        <f t="shared" si="997"/>
        <v>3</v>
      </c>
      <c r="AF2693" s="13">
        <f t="shared" si="1009"/>
        <v>6544.1900000000023</v>
      </c>
      <c r="AG2693" s="13">
        <f t="shared" si="1007"/>
        <v>2.4391315691390218</v>
      </c>
      <c r="AH2693" s="13">
        <f t="shared" si="1010"/>
        <v>2.4391315691390218</v>
      </c>
    </row>
    <row r="2694" spans="1:34" x14ac:dyDescent="0.2">
      <c r="A2694" s="8">
        <f t="shared" si="1008"/>
        <v>268400</v>
      </c>
      <c r="B2694" s="9">
        <f t="shared" si="1011"/>
        <v>268.39999999999998</v>
      </c>
      <c r="C2694" s="13">
        <f>tarifest3(A2694,$A$3,Param!$B$5,Param!$C$5,Param!$D$5,Param!$E$5,Param!$B$6,Param!$C$6,Param!$D$6,Param!$E$6)</f>
        <v>103391</v>
      </c>
      <c r="D2694" s="3">
        <f t="shared" si="998"/>
        <v>38.521236959761552</v>
      </c>
      <c r="E2694" s="3">
        <f>tarifest3grenz(A2694,$A$3,Param!$B$5,Param!$C$5,Param!$D$5,Param!$E$5,Param!$B$6,Param!$C$6,Param!$D$6,Param!$E$6)*100</f>
        <v>42</v>
      </c>
      <c r="F2694" s="13">
        <f>soli3(C2694,$A$3,Param!$J$4,Param!$J$5,Param!$J$6)</f>
        <v>5686.5</v>
      </c>
      <c r="G2694" s="3">
        <f>soli3grenz(C2694,$A$3,Param!$J$4,Param!$J$5,Param!$J$6)*100</f>
        <v>5.5</v>
      </c>
      <c r="H2694" s="13">
        <f t="shared" si="989"/>
        <v>109077.5</v>
      </c>
      <c r="I2694" s="3">
        <f t="shared" si="1012"/>
        <v>40.639903129657228</v>
      </c>
      <c r="J2694" s="13">
        <f t="shared" si="990"/>
        <v>44.309999999999995</v>
      </c>
      <c r="K2694" s="13">
        <f>tarifest3(A2694,$A$3,Param!$B$10,Param!$C$10,Param!$D$10,Param!$E$10,Param!$B$11,Param!$C$11,Param!$D$11,Param!$E$11)</f>
        <v>107764</v>
      </c>
      <c r="L2694" s="3">
        <f t="shared" si="999"/>
        <v>40.150521609538004</v>
      </c>
      <c r="M2694" s="3">
        <f>tarifest3grenz(A2694,$A$3,Param!$B$10,Param!$C$10,Param!$D$10,Param!$E$10,Param!$B$11,Param!$C$11,Param!$D$11,Param!$E$11)*100</f>
        <v>45</v>
      </c>
      <c r="N2694" s="3">
        <f t="shared" si="1000"/>
        <v>93364</v>
      </c>
      <c r="O2694" s="3">
        <f t="shared" si="1001"/>
        <v>34.785394932935915</v>
      </c>
      <c r="P2694" s="13">
        <f t="shared" si="991"/>
        <v>187880</v>
      </c>
      <c r="Q2694" s="13">
        <f t="shared" si="1002"/>
        <v>0</v>
      </c>
      <c r="R2694" s="13">
        <f>tarifest3(A2694-$K$3,$A$3,Param!$B$10,Param!$C$10,Param!$D$10,Param!$E$10,Param!$B$11,Param!$C$11,Param!$D$11,Param!$E$11)</f>
        <v>99097</v>
      </c>
      <c r="S2694" s="3">
        <f t="shared" si="1003"/>
        <v>36.921385991058116</v>
      </c>
      <c r="T2694" s="3">
        <f>IF(A2694&lt;$K$3,$K$2,tarifest3grenz(A2694-$K$3,$A$3,Param!$B$10,Param!$C$10,Param!$D$10,Param!$E$10,Param!$B$11,Param!$C$11,Param!$D$11,Param!$E$11))*100</f>
        <v>42</v>
      </c>
      <c r="U2694" s="3">
        <f>MAX(K2694-tarifest3($K$3,$A$3,Param!$B$10,Param!$C$10,Param!$D$10,Param!$E$10,Param!$B$11,Param!$C$11,Param!$D$11,Param!$E$11),0)</f>
        <v>102534</v>
      </c>
      <c r="V2694" s="3">
        <f t="shared" si="1004"/>
        <v>38.201937406855443</v>
      </c>
      <c r="W2694" s="3">
        <f t="shared" si="1005"/>
        <v>45</v>
      </c>
      <c r="X2694" s="3">
        <f>soli3grenz(K2694,$A$3,Param!$J$9,Param!$J$10,Param!$J$11)*100</f>
        <v>5.5</v>
      </c>
      <c r="Y2694" s="13">
        <f t="shared" si="992"/>
        <v>102534</v>
      </c>
      <c r="Z2694" s="3">
        <f t="shared" si="1006"/>
        <v>38.201937406855443</v>
      </c>
      <c r="AA2694" s="13">
        <f t="shared" si="993"/>
        <v>45</v>
      </c>
      <c r="AB2694" s="13">
        <f t="shared" si="994"/>
        <v>-6543.5</v>
      </c>
      <c r="AC2694" s="13">
        <f t="shared" si="995"/>
        <v>-2.4379657228017848</v>
      </c>
      <c r="AD2694" s="13">
        <f t="shared" si="996"/>
        <v>0.69000000000000483</v>
      </c>
      <c r="AE2694" s="3">
        <f t="shared" si="997"/>
        <v>3</v>
      </c>
      <c r="AF2694" s="13">
        <f t="shared" si="1009"/>
        <v>6543.5</v>
      </c>
      <c r="AG2694" s="13">
        <f t="shared" si="1007"/>
        <v>2.4379657228017848</v>
      </c>
      <c r="AH2694" s="13">
        <f t="shared" si="1010"/>
        <v>2.4379657228017848</v>
      </c>
    </row>
    <row r="2695" spans="1:34" x14ac:dyDescent="0.2">
      <c r="A2695" s="8">
        <f t="shared" si="1008"/>
        <v>268500</v>
      </c>
      <c r="B2695" s="9">
        <f t="shared" si="1011"/>
        <v>268.5</v>
      </c>
      <c r="C2695" s="13">
        <f>tarifest3(A2695,$A$3,Param!$B$5,Param!$C$5,Param!$D$5,Param!$E$5,Param!$B$6,Param!$C$6,Param!$D$6,Param!$E$6)</f>
        <v>103433</v>
      </c>
      <c r="D2695" s="3">
        <f t="shared" si="998"/>
        <v>38.522532588454375</v>
      </c>
      <c r="E2695" s="3">
        <f>tarifest3grenz(A2695,$A$3,Param!$B$5,Param!$C$5,Param!$D$5,Param!$E$5,Param!$B$6,Param!$C$6,Param!$D$6,Param!$E$6)*100</f>
        <v>42</v>
      </c>
      <c r="F2695" s="13">
        <f>soli3(C2695,$A$3,Param!$J$4,Param!$J$5,Param!$J$6)</f>
        <v>5688.81</v>
      </c>
      <c r="G2695" s="3">
        <f>soli3grenz(C2695,$A$3,Param!$J$4,Param!$J$5,Param!$J$6)*100</f>
        <v>5.5</v>
      </c>
      <c r="H2695" s="13">
        <f t="shared" si="989"/>
        <v>109121.81</v>
      </c>
      <c r="I2695" s="3">
        <f t="shared" si="1012"/>
        <v>40.641270018621974</v>
      </c>
      <c r="J2695" s="13">
        <f t="shared" si="990"/>
        <v>44.309999999999995</v>
      </c>
      <c r="K2695" s="13">
        <f>tarifest3(A2695,$A$3,Param!$B$10,Param!$C$10,Param!$D$10,Param!$E$10,Param!$B$11,Param!$C$11,Param!$D$11,Param!$E$11)</f>
        <v>107809</v>
      </c>
      <c r="L2695" s="3">
        <f t="shared" si="999"/>
        <v>40.152327746741157</v>
      </c>
      <c r="M2695" s="3">
        <f>tarifest3grenz(A2695,$A$3,Param!$B$10,Param!$C$10,Param!$D$10,Param!$E$10,Param!$B$11,Param!$C$11,Param!$D$11,Param!$E$11)*100</f>
        <v>45</v>
      </c>
      <c r="N2695" s="3">
        <f t="shared" si="1000"/>
        <v>93409</v>
      </c>
      <c r="O2695" s="3">
        <f t="shared" si="1001"/>
        <v>34.789199255121048</v>
      </c>
      <c r="P2695" s="13">
        <f t="shared" si="991"/>
        <v>187950</v>
      </c>
      <c r="Q2695" s="13">
        <f t="shared" si="1002"/>
        <v>0</v>
      </c>
      <c r="R2695" s="13">
        <f>tarifest3(A2695-$K$3,$A$3,Param!$B$10,Param!$C$10,Param!$D$10,Param!$E$10,Param!$B$11,Param!$C$11,Param!$D$11,Param!$E$11)</f>
        <v>99139</v>
      </c>
      <c r="S2695" s="3">
        <f t="shared" si="1003"/>
        <v>36.923277467411545</v>
      </c>
      <c r="T2695" s="3">
        <f>IF(A2695&lt;$K$3,$K$2,tarifest3grenz(A2695-$K$3,$A$3,Param!$B$10,Param!$C$10,Param!$D$10,Param!$E$10,Param!$B$11,Param!$C$11,Param!$D$11,Param!$E$11))*100</f>
        <v>42</v>
      </c>
      <c r="U2695" s="3">
        <f>MAX(K2695-tarifest3($K$3,$A$3,Param!$B$10,Param!$C$10,Param!$D$10,Param!$E$10,Param!$B$11,Param!$C$11,Param!$D$11,Param!$E$11),0)</f>
        <v>102579</v>
      </c>
      <c r="V2695" s="3">
        <f t="shared" si="1004"/>
        <v>38.204469273743022</v>
      </c>
      <c r="W2695" s="3">
        <f t="shared" si="1005"/>
        <v>45</v>
      </c>
      <c r="X2695" s="3">
        <f>soli3grenz(K2695,$A$3,Param!$J$9,Param!$J$10,Param!$J$11)*100</f>
        <v>5.5</v>
      </c>
      <c r="Y2695" s="13">
        <f t="shared" si="992"/>
        <v>102579</v>
      </c>
      <c r="Z2695" s="3">
        <f t="shared" si="1006"/>
        <v>38.204469273743022</v>
      </c>
      <c r="AA2695" s="13">
        <f t="shared" si="993"/>
        <v>45</v>
      </c>
      <c r="AB2695" s="13">
        <f t="shared" si="994"/>
        <v>-6542.8099999999977</v>
      </c>
      <c r="AC2695" s="13">
        <f t="shared" si="995"/>
        <v>-2.4368007448789513</v>
      </c>
      <c r="AD2695" s="13">
        <f t="shared" si="996"/>
        <v>0.69000000000000483</v>
      </c>
      <c r="AE2695" s="3">
        <f t="shared" si="997"/>
        <v>3</v>
      </c>
      <c r="AF2695" s="13">
        <f t="shared" si="1009"/>
        <v>6542.8099999999977</v>
      </c>
      <c r="AG2695" s="13">
        <f t="shared" si="1007"/>
        <v>2.4368007448789513</v>
      </c>
      <c r="AH2695" s="13">
        <f t="shared" si="1010"/>
        <v>2.4368007448789513</v>
      </c>
    </row>
    <row r="2696" spans="1:34" x14ac:dyDescent="0.2">
      <c r="A2696" s="8">
        <f t="shared" si="1008"/>
        <v>268600</v>
      </c>
      <c r="B2696" s="9">
        <f t="shared" si="1011"/>
        <v>268.60000000000002</v>
      </c>
      <c r="C2696" s="13">
        <f>tarifest3(A2696,$A$3,Param!$B$5,Param!$C$5,Param!$D$5,Param!$E$5,Param!$B$6,Param!$C$6,Param!$D$6,Param!$E$6)</f>
        <v>103475</v>
      </c>
      <c r="D2696" s="3">
        <f t="shared" si="998"/>
        <v>38.523827252419956</v>
      </c>
      <c r="E2696" s="3">
        <f>tarifest3grenz(A2696,$A$3,Param!$B$5,Param!$C$5,Param!$D$5,Param!$E$5,Param!$B$6,Param!$C$6,Param!$D$6,Param!$E$6)*100</f>
        <v>42</v>
      </c>
      <c r="F2696" s="13">
        <f>soli3(C2696,$A$3,Param!$J$4,Param!$J$5,Param!$J$6)</f>
        <v>5691.12</v>
      </c>
      <c r="G2696" s="3">
        <f>soli3grenz(C2696,$A$3,Param!$J$4,Param!$J$5,Param!$J$6)*100</f>
        <v>5.5</v>
      </c>
      <c r="H2696" s="13">
        <f t="shared" si="989"/>
        <v>109166.12</v>
      </c>
      <c r="I2696" s="3">
        <f t="shared" si="1012"/>
        <v>40.642635889798953</v>
      </c>
      <c r="J2696" s="13">
        <f t="shared" si="990"/>
        <v>44.309999999999995</v>
      </c>
      <c r="K2696" s="13">
        <f>tarifest3(A2696,$A$3,Param!$B$10,Param!$C$10,Param!$D$10,Param!$E$10,Param!$B$11,Param!$C$11,Param!$D$11,Param!$E$11)</f>
        <v>107854</v>
      </c>
      <c r="L2696" s="3">
        <f t="shared" si="999"/>
        <v>40.154132539091584</v>
      </c>
      <c r="M2696" s="3">
        <f>tarifest3grenz(A2696,$A$3,Param!$B$10,Param!$C$10,Param!$D$10,Param!$E$10,Param!$B$11,Param!$C$11,Param!$D$11,Param!$E$11)*100</f>
        <v>45</v>
      </c>
      <c r="N2696" s="3">
        <f t="shared" si="1000"/>
        <v>93454</v>
      </c>
      <c r="O2696" s="3">
        <f t="shared" si="1001"/>
        <v>34.793000744601635</v>
      </c>
      <c r="P2696" s="13">
        <f t="shared" si="991"/>
        <v>188020</v>
      </c>
      <c r="Q2696" s="13">
        <f t="shared" si="1002"/>
        <v>0</v>
      </c>
      <c r="R2696" s="13">
        <f>tarifest3(A2696-$K$3,$A$3,Param!$B$10,Param!$C$10,Param!$D$10,Param!$E$10,Param!$B$11,Param!$C$11,Param!$D$11,Param!$E$11)</f>
        <v>99181</v>
      </c>
      <c r="S2696" s="3">
        <f t="shared" si="1003"/>
        <v>36.92516753536858</v>
      </c>
      <c r="T2696" s="3">
        <f>IF(A2696&lt;$K$3,$K$2,tarifest3grenz(A2696-$K$3,$A$3,Param!$B$10,Param!$C$10,Param!$D$10,Param!$E$10,Param!$B$11,Param!$C$11,Param!$D$11,Param!$E$11))*100</f>
        <v>42</v>
      </c>
      <c r="U2696" s="3">
        <f>MAX(K2696-tarifest3($K$3,$A$3,Param!$B$10,Param!$C$10,Param!$D$10,Param!$E$10,Param!$B$11,Param!$C$11,Param!$D$11,Param!$E$11),0)</f>
        <v>102624</v>
      </c>
      <c r="V2696" s="3">
        <f t="shared" si="1004"/>
        <v>38.206999255398358</v>
      </c>
      <c r="W2696" s="3">
        <f t="shared" si="1005"/>
        <v>45</v>
      </c>
      <c r="X2696" s="3">
        <f>soli3grenz(K2696,$A$3,Param!$J$9,Param!$J$10,Param!$J$11)*100</f>
        <v>5.5</v>
      </c>
      <c r="Y2696" s="13">
        <f t="shared" si="992"/>
        <v>102624</v>
      </c>
      <c r="Z2696" s="3">
        <f t="shared" si="1006"/>
        <v>38.206999255398358</v>
      </c>
      <c r="AA2696" s="13">
        <f t="shared" si="993"/>
        <v>45</v>
      </c>
      <c r="AB2696" s="13">
        <f t="shared" si="994"/>
        <v>-6542.1199999999953</v>
      </c>
      <c r="AC2696" s="13">
        <f t="shared" si="995"/>
        <v>-2.4356366344005949</v>
      </c>
      <c r="AD2696" s="13">
        <f t="shared" si="996"/>
        <v>0.69000000000000483</v>
      </c>
      <c r="AE2696" s="3">
        <f t="shared" si="997"/>
        <v>3</v>
      </c>
      <c r="AF2696" s="13">
        <f t="shared" si="1009"/>
        <v>6542.1199999999953</v>
      </c>
      <c r="AG2696" s="13">
        <f t="shared" si="1007"/>
        <v>2.4356366344005949</v>
      </c>
      <c r="AH2696" s="13">
        <f t="shared" si="1010"/>
        <v>2.4356366344005949</v>
      </c>
    </row>
    <row r="2697" spans="1:34" x14ac:dyDescent="0.2">
      <c r="A2697" s="8">
        <f t="shared" si="1008"/>
        <v>268700</v>
      </c>
      <c r="B2697" s="9">
        <f t="shared" si="1011"/>
        <v>268.7</v>
      </c>
      <c r="C2697" s="13">
        <f>tarifest3(A2697,$A$3,Param!$B$5,Param!$C$5,Param!$D$5,Param!$E$5,Param!$B$6,Param!$C$6,Param!$D$6,Param!$E$6)</f>
        <v>103517</v>
      </c>
      <c r="D2697" s="3">
        <f t="shared" si="998"/>
        <v>38.525120952735392</v>
      </c>
      <c r="E2697" s="3">
        <f>tarifest3grenz(A2697,$A$3,Param!$B$5,Param!$C$5,Param!$D$5,Param!$E$5,Param!$B$6,Param!$C$6,Param!$D$6,Param!$E$6)*100</f>
        <v>42</v>
      </c>
      <c r="F2697" s="13">
        <f>soli3(C2697,$A$3,Param!$J$4,Param!$J$5,Param!$J$6)</f>
        <v>5693.43</v>
      </c>
      <c r="G2697" s="3">
        <f>soli3grenz(C2697,$A$3,Param!$J$4,Param!$J$5,Param!$J$6)*100</f>
        <v>5.5</v>
      </c>
      <c r="H2697" s="13">
        <f t="shared" si="989"/>
        <v>109210.43</v>
      </c>
      <c r="I2697" s="3">
        <f t="shared" si="1012"/>
        <v>40.644000744324522</v>
      </c>
      <c r="J2697" s="13">
        <f t="shared" si="990"/>
        <v>44.309999999999995</v>
      </c>
      <c r="K2697" s="13">
        <f>tarifest3(A2697,$A$3,Param!$B$10,Param!$C$10,Param!$D$10,Param!$E$10,Param!$B$11,Param!$C$11,Param!$D$11,Param!$E$11)</f>
        <v>107899</v>
      </c>
      <c r="L2697" s="3">
        <f t="shared" si="999"/>
        <v>40.15593598809081</v>
      </c>
      <c r="M2697" s="3">
        <f>tarifest3grenz(A2697,$A$3,Param!$B$10,Param!$C$10,Param!$D$10,Param!$E$10,Param!$B$11,Param!$C$11,Param!$D$11,Param!$E$11)*100</f>
        <v>45</v>
      </c>
      <c r="N2697" s="3">
        <f t="shared" si="1000"/>
        <v>93499</v>
      </c>
      <c r="O2697" s="3">
        <f t="shared" si="1001"/>
        <v>34.79679940454038</v>
      </c>
      <c r="P2697" s="13">
        <f t="shared" si="991"/>
        <v>188090</v>
      </c>
      <c r="Q2697" s="13">
        <f t="shared" si="1002"/>
        <v>0</v>
      </c>
      <c r="R2697" s="13">
        <f>tarifest3(A2697-$K$3,$A$3,Param!$B$10,Param!$C$10,Param!$D$10,Param!$E$10,Param!$B$11,Param!$C$11,Param!$D$11,Param!$E$11)</f>
        <v>99223</v>
      </c>
      <c r="S2697" s="3">
        <f t="shared" si="1003"/>
        <v>36.927056196501674</v>
      </c>
      <c r="T2697" s="3">
        <f>IF(A2697&lt;$K$3,$K$2,tarifest3grenz(A2697-$K$3,$A$3,Param!$B$10,Param!$C$10,Param!$D$10,Param!$E$10,Param!$B$11,Param!$C$11,Param!$D$11,Param!$E$11))*100</f>
        <v>42</v>
      </c>
      <c r="U2697" s="3">
        <f>MAX(K2697-tarifest3($K$3,$A$3,Param!$B$10,Param!$C$10,Param!$D$10,Param!$E$10,Param!$B$11,Param!$C$11,Param!$D$11,Param!$E$11),0)</f>
        <v>102669</v>
      </c>
      <c r="V2697" s="3">
        <f t="shared" si="1004"/>
        <v>38.209527353926312</v>
      </c>
      <c r="W2697" s="3">
        <f t="shared" si="1005"/>
        <v>45</v>
      </c>
      <c r="X2697" s="3">
        <f>soli3grenz(K2697,$A$3,Param!$J$9,Param!$J$10,Param!$J$11)*100</f>
        <v>5.5</v>
      </c>
      <c r="Y2697" s="13">
        <f t="shared" si="992"/>
        <v>102669</v>
      </c>
      <c r="Z2697" s="3">
        <f t="shared" si="1006"/>
        <v>38.209527353926312</v>
      </c>
      <c r="AA2697" s="13">
        <f t="shared" si="993"/>
        <v>45</v>
      </c>
      <c r="AB2697" s="13">
        <f t="shared" si="994"/>
        <v>-6541.429999999993</v>
      </c>
      <c r="AC2697" s="13">
        <f t="shared" si="995"/>
        <v>-2.4344733903982103</v>
      </c>
      <c r="AD2697" s="13">
        <f t="shared" si="996"/>
        <v>0.69000000000000483</v>
      </c>
      <c r="AE2697" s="3">
        <f t="shared" si="997"/>
        <v>3</v>
      </c>
      <c r="AF2697" s="13">
        <f t="shared" si="1009"/>
        <v>6541.429999999993</v>
      </c>
      <c r="AG2697" s="13">
        <f t="shared" si="1007"/>
        <v>2.4344733903982103</v>
      </c>
      <c r="AH2697" s="13">
        <f t="shared" si="1010"/>
        <v>2.4344733903982103</v>
      </c>
    </row>
    <row r="2698" spans="1:34" x14ac:dyDescent="0.2">
      <c r="A2698" s="8">
        <f t="shared" si="1008"/>
        <v>268800</v>
      </c>
      <c r="B2698" s="9">
        <f t="shared" si="1011"/>
        <v>268.8</v>
      </c>
      <c r="C2698" s="13">
        <f>tarifest3(A2698,$A$3,Param!$B$5,Param!$C$5,Param!$D$5,Param!$E$5,Param!$B$6,Param!$C$6,Param!$D$6,Param!$E$6)</f>
        <v>103559</v>
      </c>
      <c r="D2698" s="3">
        <f t="shared" si="998"/>
        <v>38.52641369047619</v>
      </c>
      <c r="E2698" s="3">
        <f>tarifest3grenz(A2698,$A$3,Param!$B$5,Param!$C$5,Param!$D$5,Param!$E$5,Param!$B$6,Param!$C$6,Param!$D$6,Param!$E$6)*100</f>
        <v>42</v>
      </c>
      <c r="F2698" s="13">
        <f>soli3(C2698,$A$3,Param!$J$4,Param!$J$5,Param!$J$6)</f>
        <v>5695.74</v>
      </c>
      <c r="G2698" s="3">
        <f>soli3grenz(C2698,$A$3,Param!$J$4,Param!$J$5,Param!$J$6)*100</f>
        <v>5.5</v>
      </c>
      <c r="H2698" s="13">
        <f t="shared" ref="H2698:H2761" si="1013">+C2698+F2698</f>
        <v>109254.74</v>
      </c>
      <c r="I2698" s="3">
        <f t="shared" si="1012"/>
        <v>40.64536458333334</v>
      </c>
      <c r="J2698" s="13">
        <f t="shared" ref="J2698:J2761" si="1014">+E2698*(1+G2698/100)</f>
        <v>44.309999999999995</v>
      </c>
      <c r="K2698" s="13">
        <f>tarifest3(A2698,$A$3,Param!$B$10,Param!$C$10,Param!$D$10,Param!$E$10,Param!$B$11,Param!$C$11,Param!$D$11,Param!$E$11)</f>
        <v>107944</v>
      </c>
      <c r="L2698" s="3">
        <f t="shared" si="999"/>
        <v>40.157738095238095</v>
      </c>
      <c r="M2698" s="3">
        <f>tarifest3grenz(A2698,$A$3,Param!$B$10,Param!$C$10,Param!$D$10,Param!$E$10,Param!$B$11,Param!$C$11,Param!$D$11,Param!$E$11)*100</f>
        <v>45</v>
      </c>
      <c r="N2698" s="3">
        <f t="shared" si="1000"/>
        <v>93544</v>
      </c>
      <c r="O2698" s="3">
        <f t="shared" si="1001"/>
        <v>34.800595238095241</v>
      </c>
      <c r="P2698" s="13">
        <f t="shared" ref="P2698:P2761" si="1015">+A2698*$K$2</f>
        <v>188160</v>
      </c>
      <c r="Q2698" s="13">
        <f t="shared" si="1002"/>
        <v>0</v>
      </c>
      <c r="R2698" s="13">
        <f>tarifest3(A2698-$K$3,$A$3,Param!$B$10,Param!$C$10,Param!$D$10,Param!$E$10,Param!$B$11,Param!$C$11,Param!$D$11,Param!$E$11)</f>
        <v>99265</v>
      </c>
      <c r="S2698" s="3">
        <f t="shared" si="1003"/>
        <v>36.928943452380949</v>
      </c>
      <c r="T2698" s="3">
        <f>IF(A2698&lt;$K$3,$K$2,tarifest3grenz(A2698-$K$3,$A$3,Param!$B$10,Param!$C$10,Param!$D$10,Param!$E$10,Param!$B$11,Param!$C$11,Param!$D$11,Param!$E$11))*100</f>
        <v>42</v>
      </c>
      <c r="U2698" s="3">
        <f>MAX(K2698-tarifest3($K$3,$A$3,Param!$B$10,Param!$C$10,Param!$D$10,Param!$E$10,Param!$B$11,Param!$C$11,Param!$D$11,Param!$E$11),0)</f>
        <v>102714</v>
      </c>
      <c r="V2698" s="3">
        <f t="shared" si="1004"/>
        <v>38.212053571428569</v>
      </c>
      <c r="W2698" s="3">
        <f t="shared" si="1005"/>
        <v>45</v>
      </c>
      <c r="X2698" s="3">
        <f>soli3grenz(K2698,$A$3,Param!$J$9,Param!$J$10,Param!$J$11)*100</f>
        <v>5.5</v>
      </c>
      <c r="Y2698" s="13">
        <f t="shared" ref="Y2698:Y2761" si="1016">IF($Y$4=0,N2698,IF($Y$4=1,Q2698+R2698,IF($Y$4=2,Q2698+U2698)))</f>
        <v>102714</v>
      </c>
      <c r="Z2698" s="3">
        <f t="shared" si="1006"/>
        <v>38.212053571428569</v>
      </c>
      <c r="AA2698" s="13">
        <f t="shared" ref="AA2698:AA2761" si="1017">IF($Y$4=0,M2698,IF($Y$4=1,T2698,IF($Y$4=2,W2698)))</f>
        <v>45</v>
      </c>
      <c r="AB2698" s="13">
        <f t="shared" ref="AB2698:AB2761" si="1018">+Y2698-H2698</f>
        <v>-6540.7400000000052</v>
      </c>
      <c r="AC2698" s="13">
        <f t="shared" ref="AC2698:AC2761" si="1019">+Z2698-I2698</f>
        <v>-2.4333110119047703</v>
      </c>
      <c r="AD2698" s="13">
        <f t="shared" ref="AD2698:AD2761" si="1020">+AA2698-J2698</f>
        <v>0.69000000000000483</v>
      </c>
      <c r="AE2698" s="3">
        <f t="shared" ref="AE2698:AE2761" si="1021">+M2698-E2698</f>
        <v>3</v>
      </c>
      <c r="AF2698" s="13">
        <f t="shared" si="1009"/>
        <v>6540.7400000000052</v>
      </c>
      <c r="AG2698" s="13">
        <f t="shared" si="1007"/>
        <v>2.4333110119047703</v>
      </c>
      <c r="AH2698" s="13">
        <f t="shared" si="1010"/>
        <v>2.4333110119047703</v>
      </c>
    </row>
    <row r="2699" spans="1:34" x14ac:dyDescent="0.2">
      <c r="A2699" s="8">
        <f t="shared" si="1008"/>
        <v>268900</v>
      </c>
      <c r="B2699" s="9">
        <f t="shared" si="1011"/>
        <v>268.89999999999998</v>
      </c>
      <c r="C2699" s="13">
        <f>tarifest3(A2699,$A$3,Param!$B$5,Param!$C$5,Param!$D$5,Param!$E$5,Param!$B$6,Param!$C$6,Param!$D$6,Param!$E$6)</f>
        <v>103601</v>
      </c>
      <c r="D2699" s="3">
        <f t="shared" ref="D2699:D2762" si="1022">IF($A2699=0,0,C2699/$A2699*100)</f>
        <v>38.527705466716249</v>
      </c>
      <c r="E2699" s="3">
        <f>tarifest3grenz(A2699,$A$3,Param!$B$5,Param!$C$5,Param!$D$5,Param!$E$5,Param!$B$6,Param!$C$6,Param!$D$6,Param!$E$6)*100</f>
        <v>42</v>
      </c>
      <c r="F2699" s="13">
        <f>soli3(C2699,$A$3,Param!$J$4,Param!$J$5,Param!$J$6)</f>
        <v>5698.05</v>
      </c>
      <c r="G2699" s="3">
        <f>soli3grenz(C2699,$A$3,Param!$J$4,Param!$J$5,Param!$J$6)*100</f>
        <v>5.5</v>
      </c>
      <c r="H2699" s="13">
        <f t="shared" si="1013"/>
        <v>109299.05</v>
      </c>
      <c r="I2699" s="3">
        <f t="shared" si="1012"/>
        <v>40.646727407958352</v>
      </c>
      <c r="J2699" s="13">
        <f t="shared" si="1014"/>
        <v>44.309999999999995</v>
      </c>
      <c r="K2699" s="13">
        <f>tarifest3(A2699,$A$3,Param!$B$10,Param!$C$10,Param!$D$10,Param!$E$10,Param!$B$11,Param!$C$11,Param!$D$11,Param!$E$11)</f>
        <v>107989</v>
      </c>
      <c r="L2699" s="3">
        <f t="shared" ref="L2699:L2762" si="1023">IF($A2699=0,0,K2699/$A2699*100)</f>
        <v>40.159538862030494</v>
      </c>
      <c r="M2699" s="3">
        <f>tarifest3grenz(A2699,$A$3,Param!$B$10,Param!$C$10,Param!$D$10,Param!$E$10,Param!$B$11,Param!$C$11,Param!$D$11,Param!$E$11)*100</f>
        <v>45</v>
      </c>
      <c r="N2699" s="3">
        <f t="shared" ref="N2699:N2762" si="1024">+K2699-$K$1</f>
        <v>93589</v>
      </c>
      <c r="O2699" s="3">
        <f t="shared" ref="O2699:O2762" si="1025">IF($A2699=0,0,N2699/$A2699*100)</f>
        <v>34.804388248419485</v>
      </c>
      <c r="P2699" s="13">
        <f t="shared" si="1015"/>
        <v>188230</v>
      </c>
      <c r="Q2699" s="13">
        <f t="shared" ref="Q2699:Q2762" si="1026">MIN(P2699-$K$1,0)</f>
        <v>0</v>
      </c>
      <c r="R2699" s="13">
        <f>tarifest3(A2699-$K$3,$A$3,Param!$B$10,Param!$C$10,Param!$D$10,Param!$E$10,Param!$B$11,Param!$C$11,Param!$D$11,Param!$E$11)</f>
        <v>99307</v>
      </c>
      <c r="S2699" s="3">
        <f t="shared" ref="S2699:S2762" si="1027">IF($A2699=0,0,(Q2699+R2699)/$A2699*100)</f>
        <v>36.930829304574189</v>
      </c>
      <c r="T2699" s="3">
        <f>IF(A2699&lt;$K$3,$K$2,tarifest3grenz(A2699-$K$3,$A$3,Param!$B$10,Param!$C$10,Param!$D$10,Param!$E$10,Param!$B$11,Param!$C$11,Param!$D$11,Param!$E$11))*100</f>
        <v>42</v>
      </c>
      <c r="U2699" s="3">
        <f>MAX(K2699-tarifest3($K$3,$A$3,Param!$B$10,Param!$C$10,Param!$D$10,Param!$E$10,Param!$B$11,Param!$C$11,Param!$D$11,Param!$E$11),0)</f>
        <v>102759</v>
      </c>
      <c r="V2699" s="3">
        <f t="shared" ref="V2699:V2762" si="1028">IF($A2699=0,0,(Q2699+U2699)/$A2699*100)</f>
        <v>38.214577910003719</v>
      </c>
      <c r="W2699" s="3">
        <f t="shared" ref="W2699:W2762" si="1029">IF(A2699&lt;$K$3,$K$2*100,M2699)</f>
        <v>45</v>
      </c>
      <c r="X2699" s="3">
        <f>soli3grenz(K2699,$A$3,Param!$J$9,Param!$J$10,Param!$J$11)*100</f>
        <v>5.5</v>
      </c>
      <c r="Y2699" s="13">
        <f t="shared" si="1016"/>
        <v>102759</v>
      </c>
      <c r="Z2699" s="3">
        <f t="shared" ref="Z2699:Z2762" si="1030">IF($A2699=0,0,Y2699/$A2699*100)</f>
        <v>38.214577910003719</v>
      </c>
      <c r="AA2699" s="13">
        <f t="shared" si="1017"/>
        <v>45</v>
      </c>
      <c r="AB2699" s="13">
        <f t="shared" si="1018"/>
        <v>-6540.0500000000029</v>
      </c>
      <c r="AC2699" s="13">
        <f t="shared" si="1019"/>
        <v>-2.432149497954633</v>
      </c>
      <c r="AD2699" s="13">
        <f t="shared" si="1020"/>
        <v>0.69000000000000483</v>
      </c>
      <c r="AE2699" s="3">
        <f t="shared" si="1021"/>
        <v>3</v>
      </c>
      <c r="AF2699" s="13">
        <f t="shared" si="1009"/>
        <v>6540.0500000000029</v>
      </c>
      <c r="AG2699" s="13">
        <f t="shared" ref="AG2699:AG2762" si="1031">-AC2699</f>
        <v>2.432149497954633</v>
      </c>
      <c r="AH2699" s="13">
        <f t="shared" si="1010"/>
        <v>2.432149497954633</v>
      </c>
    </row>
    <row r="2700" spans="1:34" x14ac:dyDescent="0.2">
      <c r="A2700" s="8">
        <f t="shared" ref="A2700:A2763" si="1032">+A2699+100</f>
        <v>269000</v>
      </c>
      <c r="B2700" s="9">
        <f t="shared" si="1011"/>
        <v>269</v>
      </c>
      <c r="C2700" s="13">
        <f>tarifest3(A2700,$A$3,Param!$B$5,Param!$C$5,Param!$D$5,Param!$E$5,Param!$B$6,Param!$C$6,Param!$D$6,Param!$E$6)</f>
        <v>103643</v>
      </c>
      <c r="D2700" s="3">
        <f t="shared" si="1022"/>
        <v>38.528996282527885</v>
      </c>
      <c r="E2700" s="3">
        <f>tarifest3grenz(A2700,$A$3,Param!$B$5,Param!$C$5,Param!$D$5,Param!$E$5,Param!$B$6,Param!$C$6,Param!$D$6,Param!$E$6)*100</f>
        <v>42</v>
      </c>
      <c r="F2700" s="13">
        <f>soli3(C2700,$A$3,Param!$J$4,Param!$J$5,Param!$J$6)</f>
        <v>5700.36</v>
      </c>
      <c r="G2700" s="3">
        <f>soli3grenz(C2700,$A$3,Param!$J$4,Param!$J$5,Param!$J$6)*100</f>
        <v>5.5</v>
      </c>
      <c r="H2700" s="13">
        <f t="shared" si="1013"/>
        <v>109343.36</v>
      </c>
      <c r="I2700" s="3">
        <f t="shared" si="1012"/>
        <v>40.648089219330856</v>
      </c>
      <c r="J2700" s="13">
        <f t="shared" si="1014"/>
        <v>44.309999999999995</v>
      </c>
      <c r="K2700" s="13">
        <f>tarifest3(A2700,$A$3,Param!$B$10,Param!$C$10,Param!$D$10,Param!$E$10,Param!$B$11,Param!$C$11,Param!$D$11,Param!$E$11)</f>
        <v>108034</v>
      </c>
      <c r="L2700" s="3">
        <f t="shared" si="1023"/>
        <v>40.161338289962828</v>
      </c>
      <c r="M2700" s="3">
        <f>tarifest3grenz(A2700,$A$3,Param!$B$10,Param!$C$10,Param!$D$10,Param!$E$10,Param!$B$11,Param!$C$11,Param!$D$11,Param!$E$11)*100</f>
        <v>45</v>
      </c>
      <c r="N2700" s="3">
        <f t="shared" si="1024"/>
        <v>93634</v>
      </c>
      <c r="O2700" s="3">
        <f t="shared" si="1025"/>
        <v>34.808178438661706</v>
      </c>
      <c r="P2700" s="13">
        <f t="shared" si="1015"/>
        <v>188300</v>
      </c>
      <c r="Q2700" s="13">
        <f t="shared" si="1026"/>
        <v>0</v>
      </c>
      <c r="R2700" s="13">
        <f>tarifest3(A2700-$K$3,$A$3,Param!$B$10,Param!$C$10,Param!$D$10,Param!$E$10,Param!$B$11,Param!$C$11,Param!$D$11,Param!$E$11)</f>
        <v>99349</v>
      </c>
      <c r="S2700" s="3">
        <f t="shared" si="1027"/>
        <v>36.932713754646841</v>
      </c>
      <c r="T2700" s="3">
        <f>IF(A2700&lt;$K$3,$K$2,tarifest3grenz(A2700-$K$3,$A$3,Param!$B$10,Param!$C$10,Param!$D$10,Param!$E$10,Param!$B$11,Param!$C$11,Param!$D$11,Param!$E$11))*100</f>
        <v>42</v>
      </c>
      <c r="U2700" s="3">
        <f>MAX(K2700-tarifest3($K$3,$A$3,Param!$B$10,Param!$C$10,Param!$D$10,Param!$E$10,Param!$B$11,Param!$C$11,Param!$D$11,Param!$E$11),0)</f>
        <v>102804</v>
      </c>
      <c r="V2700" s="3">
        <f t="shared" si="1028"/>
        <v>38.217100371747215</v>
      </c>
      <c r="W2700" s="3">
        <f t="shared" si="1029"/>
        <v>45</v>
      </c>
      <c r="X2700" s="3">
        <f>soli3grenz(K2700,$A$3,Param!$J$9,Param!$J$10,Param!$J$11)*100</f>
        <v>5.5</v>
      </c>
      <c r="Y2700" s="13">
        <f t="shared" si="1016"/>
        <v>102804</v>
      </c>
      <c r="Z2700" s="3">
        <f t="shared" si="1030"/>
        <v>38.217100371747215</v>
      </c>
      <c r="AA2700" s="13">
        <f t="shared" si="1017"/>
        <v>45</v>
      </c>
      <c r="AB2700" s="13">
        <f t="shared" si="1018"/>
        <v>-6539.3600000000006</v>
      </c>
      <c r="AC2700" s="13">
        <f t="shared" si="1019"/>
        <v>-2.4309888475836416</v>
      </c>
      <c r="AD2700" s="13">
        <f t="shared" si="1020"/>
        <v>0.69000000000000483</v>
      </c>
      <c r="AE2700" s="3">
        <f t="shared" si="1021"/>
        <v>3</v>
      </c>
      <c r="AF2700" s="13">
        <f t="shared" si="1009"/>
        <v>6539.3600000000006</v>
      </c>
      <c r="AG2700" s="13">
        <f t="shared" si="1031"/>
        <v>2.4309888475836416</v>
      </c>
      <c r="AH2700" s="13">
        <f t="shared" si="1010"/>
        <v>2.4309888475836416</v>
      </c>
    </row>
    <row r="2701" spans="1:34" x14ac:dyDescent="0.2">
      <c r="A2701" s="8">
        <f t="shared" si="1032"/>
        <v>269100</v>
      </c>
      <c r="B2701" s="9">
        <f t="shared" si="1011"/>
        <v>269.10000000000002</v>
      </c>
      <c r="C2701" s="13">
        <f>tarifest3(A2701,$A$3,Param!$B$5,Param!$C$5,Param!$D$5,Param!$E$5,Param!$B$6,Param!$C$6,Param!$D$6,Param!$E$6)</f>
        <v>103685</v>
      </c>
      <c r="D2701" s="3">
        <f t="shared" si="1022"/>
        <v>38.530286138981786</v>
      </c>
      <c r="E2701" s="3">
        <f>tarifest3grenz(A2701,$A$3,Param!$B$5,Param!$C$5,Param!$D$5,Param!$E$5,Param!$B$6,Param!$C$6,Param!$D$6,Param!$E$6)*100</f>
        <v>42</v>
      </c>
      <c r="F2701" s="13">
        <f>soli3(C2701,$A$3,Param!$J$4,Param!$J$5,Param!$J$6)</f>
        <v>5702.67</v>
      </c>
      <c r="G2701" s="3">
        <f>soli3grenz(C2701,$A$3,Param!$J$4,Param!$J$5,Param!$J$6)*100</f>
        <v>5.5</v>
      </c>
      <c r="H2701" s="13">
        <f t="shared" si="1013"/>
        <v>109387.67</v>
      </c>
      <c r="I2701" s="3">
        <f t="shared" si="1012"/>
        <v>40.649450018580453</v>
      </c>
      <c r="J2701" s="13">
        <f t="shared" si="1014"/>
        <v>44.309999999999995</v>
      </c>
      <c r="K2701" s="13">
        <f>tarifest3(A2701,$A$3,Param!$B$10,Param!$C$10,Param!$D$10,Param!$E$10,Param!$B$11,Param!$C$11,Param!$D$11,Param!$E$11)</f>
        <v>108079</v>
      </c>
      <c r="L2701" s="3">
        <f t="shared" si="1023"/>
        <v>40.163136380527689</v>
      </c>
      <c r="M2701" s="3">
        <f>tarifest3grenz(A2701,$A$3,Param!$B$10,Param!$C$10,Param!$D$10,Param!$E$10,Param!$B$11,Param!$C$11,Param!$D$11,Param!$E$11)*100</f>
        <v>45</v>
      </c>
      <c r="N2701" s="3">
        <f t="shared" si="1024"/>
        <v>93679</v>
      </c>
      <c r="O2701" s="3">
        <f t="shared" si="1025"/>
        <v>34.811965811965813</v>
      </c>
      <c r="P2701" s="13">
        <f t="shared" si="1015"/>
        <v>188370</v>
      </c>
      <c r="Q2701" s="13">
        <f t="shared" si="1026"/>
        <v>0</v>
      </c>
      <c r="R2701" s="13">
        <f>tarifest3(A2701-$K$3,$A$3,Param!$B$10,Param!$C$10,Param!$D$10,Param!$E$10,Param!$B$11,Param!$C$11,Param!$D$11,Param!$E$11)</f>
        <v>99391</v>
      </c>
      <c r="S2701" s="3">
        <f t="shared" si="1027"/>
        <v>36.934596804162027</v>
      </c>
      <c r="T2701" s="3">
        <f>IF(A2701&lt;$K$3,$K$2,tarifest3grenz(A2701-$K$3,$A$3,Param!$B$10,Param!$C$10,Param!$D$10,Param!$E$10,Param!$B$11,Param!$C$11,Param!$D$11,Param!$E$11))*100</f>
        <v>42</v>
      </c>
      <c r="U2701" s="3">
        <f>MAX(K2701-tarifest3($K$3,$A$3,Param!$B$10,Param!$C$10,Param!$D$10,Param!$E$10,Param!$B$11,Param!$C$11,Param!$D$11,Param!$E$11),0)</f>
        <v>102849</v>
      </c>
      <c r="V2701" s="3">
        <f t="shared" si="1028"/>
        <v>38.219620958751392</v>
      </c>
      <c r="W2701" s="3">
        <f t="shared" si="1029"/>
        <v>45</v>
      </c>
      <c r="X2701" s="3">
        <f>soli3grenz(K2701,$A$3,Param!$J$9,Param!$J$10,Param!$J$11)*100</f>
        <v>5.5</v>
      </c>
      <c r="Y2701" s="13">
        <f t="shared" si="1016"/>
        <v>102849</v>
      </c>
      <c r="Z2701" s="3">
        <f t="shared" si="1030"/>
        <v>38.219620958751392</v>
      </c>
      <c r="AA2701" s="13">
        <f t="shared" si="1017"/>
        <v>45</v>
      </c>
      <c r="AB2701" s="13">
        <f t="shared" si="1018"/>
        <v>-6538.6699999999983</v>
      </c>
      <c r="AC2701" s="13">
        <f t="shared" si="1019"/>
        <v>-2.4298290598290606</v>
      </c>
      <c r="AD2701" s="13">
        <f t="shared" si="1020"/>
        <v>0.69000000000000483</v>
      </c>
      <c r="AE2701" s="3">
        <f t="shared" si="1021"/>
        <v>3</v>
      </c>
      <c r="AF2701" s="13">
        <f t="shared" si="1009"/>
        <v>6538.6699999999983</v>
      </c>
      <c r="AG2701" s="13">
        <f t="shared" si="1031"/>
        <v>2.4298290598290606</v>
      </c>
      <c r="AH2701" s="13">
        <f t="shared" si="1010"/>
        <v>2.4298290598290606</v>
      </c>
    </row>
    <row r="2702" spans="1:34" x14ac:dyDescent="0.2">
      <c r="A2702" s="8">
        <f t="shared" si="1032"/>
        <v>269200</v>
      </c>
      <c r="B2702" s="9">
        <f t="shared" si="1011"/>
        <v>269.2</v>
      </c>
      <c r="C2702" s="13">
        <f>tarifest3(A2702,$A$3,Param!$B$5,Param!$C$5,Param!$D$5,Param!$E$5,Param!$B$6,Param!$C$6,Param!$D$6,Param!$E$6)</f>
        <v>103727</v>
      </c>
      <c r="D2702" s="3">
        <f t="shared" si="1022"/>
        <v>38.531575037147107</v>
      </c>
      <c r="E2702" s="3">
        <f>tarifest3grenz(A2702,$A$3,Param!$B$5,Param!$C$5,Param!$D$5,Param!$E$5,Param!$B$6,Param!$C$6,Param!$D$6,Param!$E$6)*100</f>
        <v>42</v>
      </c>
      <c r="F2702" s="13">
        <f>soli3(C2702,$A$3,Param!$J$4,Param!$J$5,Param!$J$6)</f>
        <v>5704.98</v>
      </c>
      <c r="G2702" s="3">
        <f>soli3grenz(C2702,$A$3,Param!$J$4,Param!$J$5,Param!$J$6)*100</f>
        <v>5.5</v>
      </c>
      <c r="H2702" s="13">
        <f t="shared" si="1013"/>
        <v>109431.98</v>
      </c>
      <c r="I2702" s="3">
        <f t="shared" si="1012"/>
        <v>40.650809806835063</v>
      </c>
      <c r="J2702" s="13">
        <f t="shared" si="1014"/>
        <v>44.309999999999995</v>
      </c>
      <c r="K2702" s="13">
        <f>tarifest3(A2702,$A$3,Param!$B$10,Param!$C$10,Param!$D$10,Param!$E$10,Param!$B$11,Param!$C$11,Param!$D$11,Param!$E$11)</f>
        <v>108124</v>
      </c>
      <c r="L2702" s="3">
        <f t="shared" si="1023"/>
        <v>40.164933135215449</v>
      </c>
      <c r="M2702" s="3">
        <f>tarifest3grenz(A2702,$A$3,Param!$B$10,Param!$C$10,Param!$D$10,Param!$E$10,Param!$B$11,Param!$C$11,Param!$D$11,Param!$E$11)*100</f>
        <v>45</v>
      </c>
      <c r="N2702" s="3">
        <f t="shared" si="1024"/>
        <v>93724</v>
      </c>
      <c r="O2702" s="3">
        <f t="shared" si="1025"/>
        <v>34.815750371471026</v>
      </c>
      <c r="P2702" s="13">
        <f t="shared" si="1015"/>
        <v>188440</v>
      </c>
      <c r="Q2702" s="13">
        <f t="shared" si="1026"/>
        <v>0</v>
      </c>
      <c r="R2702" s="13">
        <f>tarifest3(A2702-$K$3,$A$3,Param!$B$10,Param!$C$10,Param!$D$10,Param!$E$10,Param!$B$11,Param!$C$11,Param!$D$11,Param!$E$11)</f>
        <v>99433</v>
      </c>
      <c r="S2702" s="3">
        <f t="shared" si="1027"/>
        <v>36.936478454680532</v>
      </c>
      <c r="T2702" s="3">
        <f>IF(A2702&lt;$K$3,$K$2,tarifest3grenz(A2702-$K$3,$A$3,Param!$B$10,Param!$C$10,Param!$D$10,Param!$E$10,Param!$B$11,Param!$C$11,Param!$D$11,Param!$E$11))*100</f>
        <v>42</v>
      </c>
      <c r="U2702" s="3">
        <f>MAX(K2702-tarifest3($K$3,$A$3,Param!$B$10,Param!$C$10,Param!$D$10,Param!$E$10,Param!$B$11,Param!$C$11,Param!$D$11,Param!$E$11),0)</f>
        <v>102894</v>
      </c>
      <c r="V2702" s="3">
        <f t="shared" si="1028"/>
        <v>38.222139673105495</v>
      </c>
      <c r="W2702" s="3">
        <f t="shared" si="1029"/>
        <v>45</v>
      </c>
      <c r="X2702" s="3">
        <f>soli3grenz(K2702,$A$3,Param!$J$9,Param!$J$10,Param!$J$11)*100</f>
        <v>5.5</v>
      </c>
      <c r="Y2702" s="13">
        <f t="shared" si="1016"/>
        <v>102894</v>
      </c>
      <c r="Z2702" s="3">
        <f t="shared" si="1030"/>
        <v>38.222139673105495</v>
      </c>
      <c r="AA2702" s="13">
        <f t="shared" si="1017"/>
        <v>45</v>
      </c>
      <c r="AB2702" s="13">
        <f t="shared" si="1018"/>
        <v>-6537.9799999999959</v>
      </c>
      <c r="AC2702" s="13">
        <f t="shared" si="1019"/>
        <v>-2.4286701337295682</v>
      </c>
      <c r="AD2702" s="13">
        <f t="shared" si="1020"/>
        <v>0.69000000000000483</v>
      </c>
      <c r="AE2702" s="3">
        <f t="shared" si="1021"/>
        <v>3</v>
      </c>
      <c r="AF2702" s="13">
        <f t="shared" si="1009"/>
        <v>6537.9799999999959</v>
      </c>
      <c r="AG2702" s="13">
        <f t="shared" si="1031"/>
        <v>2.4286701337295682</v>
      </c>
      <c r="AH2702" s="13">
        <f t="shared" si="1010"/>
        <v>2.4286701337295682</v>
      </c>
    </row>
    <row r="2703" spans="1:34" x14ac:dyDescent="0.2">
      <c r="A2703" s="8">
        <f t="shared" si="1032"/>
        <v>269300</v>
      </c>
      <c r="B2703" s="9">
        <f t="shared" si="1011"/>
        <v>269.3</v>
      </c>
      <c r="C2703" s="13">
        <f>tarifest3(A2703,$A$3,Param!$B$5,Param!$C$5,Param!$D$5,Param!$E$5,Param!$B$6,Param!$C$6,Param!$D$6,Param!$E$6)</f>
        <v>103769</v>
      </c>
      <c r="D2703" s="3">
        <f t="shared" si="1022"/>
        <v>38.532862978091345</v>
      </c>
      <c r="E2703" s="3">
        <f>tarifest3grenz(A2703,$A$3,Param!$B$5,Param!$C$5,Param!$D$5,Param!$E$5,Param!$B$6,Param!$C$6,Param!$D$6,Param!$E$6)*100</f>
        <v>42</v>
      </c>
      <c r="F2703" s="13">
        <f>soli3(C2703,$A$3,Param!$J$4,Param!$J$5,Param!$J$6)</f>
        <v>5707.29</v>
      </c>
      <c r="G2703" s="3">
        <f>soli3grenz(C2703,$A$3,Param!$J$4,Param!$J$5,Param!$J$6)*100</f>
        <v>5.5</v>
      </c>
      <c r="H2703" s="13">
        <f t="shared" si="1013"/>
        <v>109476.29</v>
      </c>
      <c r="I2703" s="3">
        <f t="shared" si="1012"/>
        <v>40.652168585220942</v>
      </c>
      <c r="J2703" s="13">
        <f t="shared" si="1014"/>
        <v>44.309999999999995</v>
      </c>
      <c r="K2703" s="13">
        <f>tarifest3(A2703,$A$3,Param!$B$10,Param!$C$10,Param!$D$10,Param!$E$10,Param!$B$11,Param!$C$11,Param!$D$11,Param!$E$11)</f>
        <v>108169</v>
      </c>
      <c r="L2703" s="3">
        <f t="shared" si="1023"/>
        <v>40.166728555514297</v>
      </c>
      <c r="M2703" s="3">
        <f>tarifest3grenz(A2703,$A$3,Param!$B$10,Param!$C$10,Param!$D$10,Param!$E$10,Param!$B$11,Param!$C$11,Param!$D$11,Param!$E$11)*100</f>
        <v>45</v>
      </c>
      <c r="N2703" s="3">
        <f t="shared" si="1024"/>
        <v>93769</v>
      </c>
      <c r="O2703" s="3">
        <f t="shared" si="1025"/>
        <v>34.819532120311919</v>
      </c>
      <c r="P2703" s="13">
        <f t="shared" si="1015"/>
        <v>188510</v>
      </c>
      <c r="Q2703" s="13">
        <f t="shared" si="1026"/>
        <v>0</v>
      </c>
      <c r="R2703" s="13">
        <f>tarifest3(A2703-$K$3,$A$3,Param!$B$10,Param!$C$10,Param!$D$10,Param!$E$10,Param!$B$11,Param!$C$11,Param!$D$11,Param!$E$11)</f>
        <v>99475</v>
      </c>
      <c r="S2703" s="3">
        <f t="shared" si="1027"/>
        <v>36.938358707760862</v>
      </c>
      <c r="T2703" s="3">
        <f>IF(A2703&lt;$K$3,$K$2,tarifest3grenz(A2703-$K$3,$A$3,Param!$B$10,Param!$C$10,Param!$D$10,Param!$E$10,Param!$B$11,Param!$C$11,Param!$D$11,Param!$E$11))*100</f>
        <v>42</v>
      </c>
      <c r="U2703" s="3">
        <f>MAX(K2703-tarifest3($K$3,$A$3,Param!$B$10,Param!$C$10,Param!$D$10,Param!$E$10,Param!$B$11,Param!$C$11,Param!$D$11,Param!$E$11),0)</f>
        <v>102939</v>
      </c>
      <c r="V2703" s="3">
        <f t="shared" si="1028"/>
        <v>38.224656516895656</v>
      </c>
      <c r="W2703" s="3">
        <f t="shared" si="1029"/>
        <v>45</v>
      </c>
      <c r="X2703" s="3">
        <f>soli3grenz(K2703,$A$3,Param!$J$9,Param!$J$10,Param!$J$11)*100</f>
        <v>5.5</v>
      </c>
      <c r="Y2703" s="13">
        <f t="shared" si="1016"/>
        <v>102939</v>
      </c>
      <c r="Z2703" s="3">
        <f t="shared" si="1030"/>
        <v>38.224656516895656</v>
      </c>
      <c r="AA2703" s="13">
        <f t="shared" si="1017"/>
        <v>45</v>
      </c>
      <c r="AB2703" s="13">
        <f t="shared" si="1018"/>
        <v>-6537.2899999999936</v>
      </c>
      <c r="AC2703" s="13">
        <f t="shared" si="1019"/>
        <v>-2.4275120683252851</v>
      </c>
      <c r="AD2703" s="13">
        <f t="shared" si="1020"/>
        <v>0.69000000000000483</v>
      </c>
      <c r="AE2703" s="3">
        <f t="shared" si="1021"/>
        <v>3</v>
      </c>
      <c r="AF2703" s="13">
        <f t="shared" si="1009"/>
        <v>6537.2899999999936</v>
      </c>
      <c r="AG2703" s="13">
        <f t="shared" si="1031"/>
        <v>2.4275120683252851</v>
      </c>
      <c r="AH2703" s="13">
        <f t="shared" si="1010"/>
        <v>2.4275120683252851</v>
      </c>
    </row>
    <row r="2704" spans="1:34" x14ac:dyDescent="0.2">
      <c r="A2704" s="8">
        <f t="shared" si="1032"/>
        <v>269400</v>
      </c>
      <c r="B2704" s="9">
        <f t="shared" si="1011"/>
        <v>269.39999999999998</v>
      </c>
      <c r="C2704" s="13">
        <f>tarifest3(A2704,$A$3,Param!$B$5,Param!$C$5,Param!$D$5,Param!$E$5,Param!$B$6,Param!$C$6,Param!$D$6,Param!$E$6)</f>
        <v>103811</v>
      </c>
      <c r="D2704" s="3">
        <f t="shared" si="1022"/>
        <v>38.534149962880477</v>
      </c>
      <c r="E2704" s="3">
        <f>tarifest3grenz(A2704,$A$3,Param!$B$5,Param!$C$5,Param!$D$5,Param!$E$5,Param!$B$6,Param!$C$6,Param!$D$6,Param!$E$6)*100</f>
        <v>42</v>
      </c>
      <c r="F2704" s="13">
        <f>soli3(C2704,$A$3,Param!$J$4,Param!$J$5,Param!$J$6)</f>
        <v>5709.6</v>
      </c>
      <c r="G2704" s="3">
        <f>soli3grenz(C2704,$A$3,Param!$J$4,Param!$J$5,Param!$J$6)*100</f>
        <v>5.5</v>
      </c>
      <c r="H2704" s="13">
        <f t="shared" si="1013"/>
        <v>109520.6</v>
      </c>
      <c r="I2704" s="3">
        <f t="shared" si="1012"/>
        <v>40.653526354862663</v>
      </c>
      <c r="J2704" s="13">
        <f t="shared" si="1014"/>
        <v>44.309999999999995</v>
      </c>
      <c r="K2704" s="13">
        <f>tarifest3(A2704,$A$3,Param!$B$10,Param!$C$10,Param!$D$10,Param!$E$10,Param!$B$11,Param!$C$11,Param!$D$11,Param!$E$11)</f>
        <v>108214</v>
      </c>
      <c r="L2704" s="3">
        <f t="shared" si="1023"/>
        <v>40.168522642910169</v>
      </c>
      <c r="M2704" s="3">
        <f>tarifest3grenz(A2704,$A$3,Param!$B$10,Param!$C$10,Param!$D$10,Param!$E$10,Param!$B$11,Param!$C$11,Param!$D$11,Param!$E$11)*100</f>
        <v>45</v>
      </c>
      <c r="N2704" s="3">
        <f t="shared" si="1024"/>
        <v>93814</v>
      </c>
      <c r="O2704" s="3">
        <f t="shared" si="1025"/>
        <v>34.823311061618412</v>
      </c>
      <c r="P2704" s="13">
        <f t="shared" si="1015"/>
        <v>188580</v>
      </c>
      <c r="Q2704" s="13">
        <f t="shared" si="1026"/>
        <v>0</v>
      </c>
      <c r="R2704" s="13">
        <f>tarifest3(A2704-$K$3,$A$3,Param!$B$10,Param!$C$10,Param!$D$10,Param!$E$10,Param!$B$11,Param!$C$11,Param!$D$11,Param!$E$11)</f>
        <v>99517</v>
      </c>
      <c r="S2704" s="3">
        <f t="shared" si="1027"/>
        <v>36.940237564959169</v>
      </c>
      <c r="T2704" s="3">
        <f>IF(A2704&lt;$K$3,$K$2,tarifest3grenz(A2704-$K$3,$A$3,Param!$B$10,Param!$C$10,Param!$D$10,Param!$E$10,Param!$B$11,Param!$C$11,Param!$D$11,Param!$E$11))*100</f>
        <v>42</v>
      </c>
      <c r="U2704" s="3">
        <f>MAX(K2704-tarifest3($K$3,$A$3,Param!$B$10,Param!$C$10,Param!$D$10,Param!$E$10,Param!$B$11,Param!$C$11,Param!$D$11,Param!$E$11),0)</f>
        <v>102984</v>
      </c>
      <c r="V2704" s="3">
        <f t="shared" si="1028"/>
        <v>38.227171492204896</v>
      </c>
      <c r="W2704" s="3">
        <f t="shared" si="1029"/>
        <v>45</v>
      </c>
      <c r="X2704" s="3">
        <f>soli3grenz(K2704,$A$3,Param!$J$9,Param!$J$10,Param!$J$11)*100</f>
        <v>5.5</v>
      </c>
      <c r="Y2704" s="13">
        <f t="shared" si="1016"/>
        <v>102984</v>
      </c>
      <c r="Z2704" s="3">
        <f t="shared" si="1030"/>
        <v>38.227171492204896</v>
      </c>
      <c r="AA2704" s="13">
        <f t="shared" si="1017"/>
        <v>45</v>
      </c>
      <c r="AB2704" s="13">
        <f t="shared" si="1018"/>
        <v>-6536.6000000000058</v>
      </c>
      <c r="AC2704" s="13">
        <f t="shared" si="1019"/>
        <v>-2.4263548626577673</v>
      </c>
      <c r="AD2704" s="13">
        <f t="shared" si="1020"/>
        <v>0.69000000000000483</v>
      </c>
      <c r="AE2704" s="3">
        <f t="shared" si="1021"/>
        <v>3</v>
      </c>
      <c r="AF2704" s="13">
        <f t="shared" si="1009"/>
        <v>6536.6000000000058</v>
      </c>
      <c r="AG2704" s="13">
        <f t="shared" si="1031"/>
        <v>2.4263548626577673</v>
      </c>
      <c r="AH2704" s="13">
        <f t="shared" si="1010"/>
        <v>2.4263548626577673</v>
      </c>
    </row>
    <row r="2705" spans="1:34" x14ac:dyDescent="0.2">
      <c r="A2705" s="8">
        <f t="shared" si="1032"/>
        <v>269500</v>
      </c>
      <c r="B2705" s="9">
        <f t="shared" si="1011"/>
        <v>269.5</v>
      </c>
      <c r="C2705" s="13">
        <f>tarifest3(A2705,$A$3,Param!$B$5,Param!$C$5,Param!$D$5,Param!$E$5,Param!$B$6,Param!$C$6,Param!$D$6,Param!$E$6)</f>
        <v>103853</v>
      </c>
      <c r="D2705" s="3">
        <f t="shared" si="1022"/>
        <v>38.535435992578847</v>
      </c>
      <c r="E2705" s="3">
        <f>tarifest3grenz(A2705,$A$3,Param!$B$5,Param!$C$5,Param!$D$5,Param!$E$5,Param!$B$6,Param!$C$6,Param!$D$6,Param!$E$6)*100</f>
        <v>42</v>
      </c>
      <c r="F2705" s="13">
        <f>soli3(C2705,$A$3,Param!$J$4,Param!$J$5,Param!$J$6)</f>
        <v>5711.91</v>
      </c>
      <c r="G2705" s="3">
        <f>soli3grenz(C2705,$A$3,Param!$J$4,Param!$J$5,Param!$J$6)*100</f>
        <v>5.5</v>
      </c>
      <c r="H2705" s="13">
        <f t="shared" si="1013"/>
        <v>109564.91</v>
      </c>
      <c r="I2705" s="3">
        <f t="shared" si="1012"/>
        <v>40.65488311688312</v>
      </c>
      <c r="J2705" s="13">
        <f t="shared" si="1014"/>
        <v>44.309999999999995</v>
      </c>
      <c r="K2705" s="13">
        <f>tarifest3(A2705,$A$3,Param!$B$10,Param!$C$10,Param!$D$10,Param!$E$10,Param!$B$11,Param!$C$11,Param!$D$11,Param!$E$11)</f>
        <v>108259</v>
      </c>
      <c r="L2705" s="3">
        <f t="shared" si="1023"/>
        <v>40.170315398886828</v>
      </c>
      <c r="M2705" s="3">
        <f>tarifest3grenz(A2705,$A$3,Param!$B$10,Param!$C$10,Param!$D$10,Param!$E$10,Param!$B$11,Param!$C$11,Param!$D$11,Param!$E$11)*100</f>
        <v>45</v>
      </c>
      <c r="N2705" s="3">
        <f t="shared" si="1024"/>
        <v>93859</v>
      </c>
      <c r="O2705" s="3">
        <f t="shared" si="1025"/>
        <v>34.82708719851577</v>
      </c>
      <c r="P2705" s="13">
        <f t="shared" si="1015"/>
        <v>188650</v>
      </c>
      <c r="Q2705" s="13">
        <f t="shared" si="1026"/>
        <v>0</v>
      </c>
      <c r="R2705" s="13">
        <f>tarifest3(A2705-$K$3,$A$3,Param!$B$10,Param!$C$10,Param!$D$10,Param!$E$10,Param!$B$11,Param!$C$11,Param!$D$11,Param!$E$11)</f>
        <v>99559</v>
      </c>
      <c r="S2705" s="3">
        <f t="shared" si="1027"/>
        <v>36.942115027829317</v>
      </c>
      <c r="T2705" s="3">
        <f>IF(A2705&lt;$K$3,$K$2,tarifest3grenz(A2705-$K$3,$A$3,Param!$B$10,Param!$C$10,Param!$D$10,Param!$E$10,Param!$B$11,Param!$C$11,Param!$D$11,Param!$E$11))*100</f>
        <v>42</v>
      </c>
      <c r="U2705" s="3">
        <f>MAX(K2705-tarifest3($K$3,$A$3,Param!$B$10,Param!$C$10,Param!$D$10,Param!$E$10,Param!$B$11,Param!$C$11,Param!$D$11,Param!$E$11),0)</f>
        <v>103029</v>
      </c>
      <c r="V2705" s="3">
        <f t="shared" si="1028"/>
        <v>38.229684601113171</v>
      </c>
      <c r="W2705" s="3">
        <f t="shared" si="1029"/>
        <v>45</v>
      </c>
      <c r="X2705" s="3">
        <f>soli3grenz(K2705,$A$3,Param!$J$9,Param!$J$10,Param!$J$11)*100</f>
        <v>5.5</v>
      </c>
      <c r="Y2705" s="13">
        <f t="shared" si="1016"/>
        <v>103029</v>
      </c>
      <c r="Z2705" s="3">
        <f t="shared" si="1030"/>
        <v>38.229684601113171</v>
      </c>
      <c r="AA2705" s="13">
        <f t="shared" si="1017"/>
        <v>45</v>
      </c>
      <c r="AB2705" s="13">
        <f t="shared" si="1018"/>
        <v>-6535.9100000000035</v>
      </c>
      <c r="AC2705" s="13">
        <f t="shared" si="1019"/>
        <v>-2.4251985157699494</v>
      </c>
      <c r="AD2705" s="13">
        <f t="shared" si="1020"/>
        <v>0.69000000000000483</v>
      </c>
      <c r="AE2705" s="3">
        <f t="shared" si="1021"/>
        <v>3</v>
      </c>
      <c r="AF2705" s="13">
        <f t="shared" si="1009"/>
        <v>6535.9100000000035</v>
      </c>
      <c r="AG2705" s="13">
        <f t="shared" si="1031"/>
        <v>2.4251985157699494</v>
      </c>
      <c r="AH2705" s="13">
        <f t="shared" si="1010"/>
        <v>2.4251985157699494</v>
      </c>
    </row>
    <row r="2706" spans="1:34" x14ac:dyDescent="0.2">
      <c r="A2706" s="8">
        <f t="shared" si="1032"/>
        <v>269600</v>
      </c>
      <c r="B2706" s="9">
        <f t="shared" si="1011"/>
        <v>269.60000000000002</v>
      </c>
      <c r="C2706" s="13">
        <f>tarifest3(A2706,$A$3,Param!$B$5,Param!$C$5,Param!$D$5,Param!$E$5,Param!$B$6,Param!$C$6,Param!$D$6,Param!$E$6)</f>
        <v>103895</v>
      </c>
      <c r="D2706" s="3">
        <f t="shared" si="1022"/>
        <v>38.536721068249257</v>
      </c>
      <c r="E2706" s="3">
        <f>tarifest3grenz(A2706,$A$3,Param!$B$5,Param!$C$5,Param!$D$5,Param!$E$5,Param!$B$6,Param!$C$6,Param!$D$6,Param!$E$6)*100</f>
        <v>42</v>
      </c>
      <c r="F2706" s="13">
        <f>soli3(C2706,$A$3,Param!$J$4,Param!$J$5,Param!$J$6)</f>
        <v>5714.22</v>
      </c>
      <c r="G2706" s="3">
        <f>soli3grenz(C2706,$A$3,Param!$J$4,Param!$J$5,Param!$J$6)*100</f>
        <v>5.5</v>
      </c>
      <c r="H2706" s="13">
        <f t="shared" si="1013"/>
        <v>109609.22</v>
      </c>
      <c r="I2706" s="3">
        <f t="shared" si="1012"/>
        <v>40.656238872403563</v>
      </c>
      <c r="J2706" s="13">
        <f t="shared" si="1014"/>
        <v>44.309999999999995</v>
      </c>
      <c r="K2706" s="13">
        <f>tarifest3(A2706,$A$3,Param!$B$10,Param!$C$10,Param!$D$10,Param!$E$10,Param!$B$11,Param!$C$11,Param!$D$11,Param!$E$11)</f>
        <v>108304</v>
      </c>
      <c r="L2706" s="3">
        <f t="shared" si="1023"/>
        <v>40.17210682492582</v>
      </c>
      <c r="M2706" s="3">
        <f>tarifest3grenz(A2706,$A$3,Param!$B$10,Param!$C$10,Param!$D$10,Param!$E$10,Param!$B$11,Param!$C$11,Param!$D$11,Param!$E$11)*100</f>
        <v>45</v>
      </c>
      <c r="N2706" s="3">
        <f t="shared" si="1024"/>
        <v>93904</v>
      </c>
      <c r="O2706" s="3">
        <f t="shared" si="1025"/>
        <v>34.830860534124632</v>
      </c>
      <c r="P2706" s="13">
        <f t="shared" si="1015"/>
        <v>188720</v>
      </c>
      <c r="Q2706" s="13">
        <f t="shared" si="1026"/>
        <v>0</v>
      </c>
      <c r="R2706" s="13">
        <f>tarifest3(A2706-$K$3,$A$3,Param!$B$10,Param!$C$10,Param!$D$10,Param!$E$10,Param!$B$11,Param!$C$11,Param!$D$11,Param!$E$11)</f>
        <v>99601</v>
      </c>
      <c r="S2706" s="3">
        <f t="shared" si="1027"/>
        <v>36.943991097922854</v>
      </c>
      <c r="T2706" s="3">
        <f>IF(A2706&lt;$K$3,$K$2,tarifest3grenz(A2706-$K$3,$A$3,Param!$B$10,Param!$C$10,Param!$D$10,Param!$E$10,Param!$B$11,Param!$C$11,Param!$D$11,Param!$E$11))*100</f>
        <v>42</v>
      </c>
      <c r="U2706" s="3">
        <f>MAX(K2706-tarifest3($K$3,$A$3,Param!$B$10,Param!$C$10,Param!$D$10,Param!$E$10,Param!$B$11,Param!$C$11,Param!$D$11,Param!$E$11),0)</f>
        <v>103074</v>
      </c>
      <c r="V2706" s="3">
        <f t="shared" si="1028"/>
        <v>38.232195845697333</v>
      </c>
      <c r="W2706" s="3">
        <f t="shared" si="1029"/>
        <v>45</v>
      </c>
      <c r="X2706" s="3">
        <f>soli3grenz(K2706,$A$3,Param!$J$9,Param!$J$10,Param!$J$11)*100</f>
        <v>5.5</v>
      </c>
      <c r="Y2706" s="13">
        <f t="shared" si="1016"/>
        <v>103074</v>
      </c>
      <c r="Z2706" s="3">
        <f t="shared" si="1030"/>
        <v>38.232195845697333</v>
      </c>
      <c r="AA2706" s="13">
        <f t="shared" si="1017"/>
        <v>45</v>
      </c>
      <c r="AB2706" s="13">
        <f t="shared" si="1018"/>
        <v>-6535.2200000000012</v>
      </c>
      <c r="AC2706" s="13">
        <f t="shared" si="1019"/>
        <v>-2.4240430267062294</v>
      </c>
      <c r="AD2706" s="13">
        <f t="shared" si="1020"/>
        <v>0.69000000000000483</v>
      </c>
      <c r="AE2706" s="3">
        <f t="shared" si="1021"/>
        <v>3</v>
      </c>
      <c r="AF2706" s="13">
        <f t="shared" si="1009"/>
        <v>6535.2200000000012</v>
      </c>
      <c r="AG2706" s="13">
        <f t="shared" si="1031"/>
        <v>2.4240430267062294</v>
      </c>
      <c r="AH2706" s="13">
        <f t="shared" si="1010"/>
        <v>2.4240430267062294</v>
      </c>
    </row>
    <row r="2707" spans="1:34" x14ac:dyDescent="0.2">
      <c r="A2707" s="8">
        <f t="shared" si="1032"/>
        <v>269700</v>
      </c>
      <c r="B2707" s="9">
        <f t="shared" si="1011"/>
        <v>269.7</v>
      </c>
      <c r="C2707" s="13">
        <f>tarifest3(A2707,$A$3,Param!$B$5,Param!$C$5,Param!$D$5,Param!$E$5,Param!$B$6,Param!$C$6,Param!$D$6,Param!$E$6)</f>
        <v>103937</v>
      </c>
      <c r="D2707" s="3">
        <f t="shared" si="1022"/>
        <v>38.538005190952909</v>
      </c>
      <c r="E2707" s="3">
        <f>tarifest3grenz(A2707,$A$3,Param!$B$5,Param!$C$5,Param!$D$5,Param!$E$5,Param!$B$6,Param!$C$6,Param!$D$6,Param!$E$6)*100</f>
        <v>42</v>
      </c>
      <c r="F2707" s="13">
        <f>soli3(C2707,$A$3,Param!$J$4,Param!$J$5,Param!$J$6)</f>
        <v>5716.53</v>
      </c>
      <c r="G2707" s="3">
        <f>soli3grenz(C2707,$A$3,Param!$J$4,Param!$J$5,Param!$J$6)*100</f>
        <v>5.5</v>
      </c>
      <c r="H2707" s="13">
        <f t="shared" si="1013"/>
        <v>109653.53</v>
      </c>
      <c r="I2707" s="3">
        <f t="shared" si="1012"/>
        <v>40.657593622543565</v>
      </c>
      <c r="J2707" s="13">
        <f t="shared" si="1014"/>
        <v>44.309999999999995</v>
      </c>
      <c r="K2707" s="13">
        <f>tarifest3(A2707,$A$3,Param!$B$10,Param!$C$10,Param!$D$10,Param!$E$10,Param!$B$11,Param!$C$11,Param!$D$11,Param!$E$11)</f>
        <v>108349</v>
      </c>
      <c r="L2707" s="3">
        <f t="shared" si="1023"/>
        <v>40.173896922506493</v>
      </c>
      <c r="M2707" s="3">
        <f>tarifest3grenz(A2707,$A$3,Param!$B$10,Param!$C$10,Param!$D$10,Param!$E$10,Param!$B$11,Param!$C$11,Param!$D$11,Param!$E$11)*100</f>
        <v>45</v>
      </c>
      <c r="N2707" s="3">
        <f t="shared" si="1024"/>
        <v>93949</v>
      </c>
      <c r="O2707" s="3">
        <f t="shared" si="1025"/>
        <v>34.834631071560992</v>
      </c>
      <c r="P2707" s="13">
        <f t="shared" si="1015"/>
        <v>188790</v>
      </c>
      <c r="Q2707" s="13">
        <f t="shared" si="1026"/>
        <v>0</v>
      </c>
      <c r="R2707" s="13">
        <f>tarifest3(A2707-$K$3,$A$3,Param!$B$10,Param!$C$10,Param!$D$10,Param!$E$10,Param!$B$11,Param!$C$11,Param!$D$11,Param!$E$11)</f>
        <v>99643</v>
      </c>
      <c r="S2707" s="3">
        <f t="shared" si="1027"/>
        <v>36.945865776789027</v>
      </c>
      <c r="T2707" s="3">
        <f>IF(A2707&lt;$K$3,$K$2,tarifest3grenz(A2707-$K$3,$A$3,Param!$B$10,Param!$C$10,Param!$D$10,Param!$E$10,Param!$B$11,Param!$C$11,Param!$D$11,Param!$E$11))*100</f>
        <v>42</v>
      </c>
      <c r="U2707" s="3">
        <f>MAX(K2707-tarifest3($K$3,$A$3,Param!$B$10,Param!$C$10,Param!$D$10,Param!$E$10,Param!$B$11,Param!$C$11,Param!$D$11,Param!$E$11),0)</f>
        <v>103119</v>
      </c>
      <c r="V2707" s="3">
        <f t="shared" si="1028"/>
        <v>38.234705228031146</v>
      </c>
      <c r="W2707" s="3">
        <f t="shared" si="1029"/>
        <v>45</v>
      </c>
      <c r="X2707" s="3">
        <f>soli3grenz(K2707,$A$3,Param!$J$9,Param!$J$10,Param!$J$11)*100</f>
        <v>5.5</v>
      </c>
      <c r="Y2707" s="13">
        <f t="shared" si="1016"/>
        <v>103119</v>
      </c>
      <c r="Z2707" s="3">
        <f t="shared" si="1030"/>
        <v>38.234705228031146</v>
      </c>
      <c r="AA2707" s="13">
        <f t="shared" si="1017"/>
        <v>45</v>
      </c>
      <c r="AB2707" s="13">
        <f t="shared" si="1018"/>
        <v>-6534.5299999999988</v>
      </c>
      <c r="AC2707" s="13">
        <f t="shared" si="1019"/>
        <v>-2.4228883945124196</v>
      </c>
      <c r="AD2707" s="13">
        <f t="shared" si="1020"/>
        <v>0.69000000000000483</v>
      </c>
      <c r="AE2707" s="3">
        <f t="shared" si="1021"/>
        <v>3</v>
      </c>
      <c r="AF2707" s="13">
        <f t="shared" si="1009"/>
        <v>6534.5299999999988</v>
      </c>
      <c r="AG2707" s="13">
        <f t="shared" si="1031"/>
        <v>2.4228883945124196</v>
      </c>
      <c r="AH2707" s="13">
        <f t="shared" si="1010"/>
        <v>2.4228883945124196</v>
      </c>
    </row>
    <row r="2708" spans="1:34" x14ac:dyDescent="0.2">
      <c r="A2708" s="8">
        <f t="shared" si="1032"/>
        <v>269800</v>
      </c>
      <c r="B2708" s="9">
        <f t="shared" si="1011"/>
        <v>269.8</v>
      </c>
      <c r="C2708" s="13">
        <f>tarifest3(A2708,$A$3,Param!$B$5,Param!$C$5,Param!$D$5,Param!$E$5,Param!$B$6,Param!$C$6,Param!$D$6,Param!$E$6)</f>
        <v>103979</v>
      </c>
      <c r="D2708" s="3">
        <f t="shared" si="1022"/>
        <v>38.539288361749449</v>
      </c>
      <c r="E2708" s="3">
        <f>tarifest3grenz(A2708,$A$3,Param!$B$5,Param!$C$5,Param!$D$5,Param!$E$5,Param!$B$6,Param!$C$6,Param!$D$6,Param!$E$6)*100</f>
        <v>42</v>
      </c>
      <c r="F2708" s="13">
        <f>soli3(C2708,$A$3,Param!$J$4,Param!$J$5,Param!$J$6)</f>
        <v>5718.84</v>
      </c>
      <c r="G2708" s="3">
        <f>soli3grenz(C2708,$A$3,Param!$J$4,Param!$J$5,Param!$J$6)*100</f>
        <v>5.5</v>
      </c>
      <c r="H2708" s="13">
        <f t="shared" si="1013"/>
        <v>109697.84</v>
      </c>
      <c r="I2708" s="3">
        <f t="shared" si="1012"/>
        <v>40.658947368421053</v>
      </c>
      <c r="J2708" s="13">
        <f t="shared" si="1014"/>
        <v>44.309999999999995</v>
      </c>
      <c r="K2708" s="13">
        <f>tarifest3(A2708,$A$3,Param!$B$10,Param!$C$10,Param!$D$10,Param!$E$10,Param!$B$11,Param!$C$11,Param!$D$11,Param!$E$11)</f>
        <v>108394</v>
      </c>
      <c r="L2708" s="3">
        <f t="shared" si="1023"/>
        <v>40.175685693106004</v>
      </c>
      <c r="M2708" s="3">
        <f>tarifest3grenz(A2708,$A$3,Param!$B$10,Param!$C$10,Param!$D$10,Param!$E$10,Param!$B$11,Param!$C$11,Param!$D$11,Param!$E$11)*100</f>
        <v>45</v>
      </c>
      <c r="N2708" s="3">
        <f t="shared" si="1024"/>
        <v>93994</v>
      </c>
      <c r="O2708" s="3">
        <f t="shared" si="1025"/>
        <v>34.838398813936251</v>
      </c>
      <c r="P2708" s="13">
        <f t="shared" si="1015"/>
        <v>188860</v>
      </c>
      <c r="Q2708" s="13">
        <f t="shared" si="1026"/>
        <v>0</v>
      </c>
      <c r="R2708" s="13">
        <f>tarifest3(A2708-$K$3,$A$3,Param!$B$10,Param!$C$10,Param!$D$10,Param!$E$10,Param!$B$11,Param!$C$11,Param!$D$11,Param!$E$11)</f>
        <v>99685</v>
      </c>
      <c r="S2708" s="3">
        <f t="shared" si="1027"/>
        <v>36.947739065974794</v>
      </c>
      <c r="T2708" s="3">
        <f>IF(A2708&lt;$K$3,$K$2,tarifest3grenz(A2708-$K$3,$A$3,Param!$B$10,Param!$C$10,Param!$D$10,Param!$E$10,Param!$B$11,Param!$C$11,Param!$D$11,Param!$E$11))*100</f>
        <v>42</v>
      </c>
      <c r="U2708" s="3">
        <f>MAX(K2708-tarifest3($K$3,$A$3,Param!$B$10,Param!$C$10,Param!$D$10,Param!$E$10,Param!$B$11,Param!$C$11,Param!$D$11,Param!$E$11),0)</f>
        <v>103164</v>
      </c>
      <c r="V2708" s="3">
        <f t="shared" si="1028"/>
        <v>38.237212750185321</v>
      </c>
      <c r="W2708" s="3">
        <f t="shared" si="1029"/>
        <v>45</v>
      </c>
      <c r="X2708" s="3">
        <f>soli3grenz(K2708,$A$3,Param!$J$9,Param!$J$10,Param!$J$11)*100</f>
        <v>5.5</v>
      </c>
      <c r="Y2708" s="13">
        <f t="shared" si="1016"/>
        <v>103164</v>
      </c>
      <c r="Z2708" s="3">
        <f t="shared" si="1030"/>
        <v>38.237212750185321</v>
      </c>
      <c r="AA2708" s="13">
        <f t="shared" si="1017"/>
        <v>45</v>
      </c>
      <c r="AB2708" s="13">
        <f t="shared" si="1018"/>
        <v>-6533.8399999999965</v>
      </c>
      <c r="AC2708" s="13">
        <f t="shared" si="1019"/>
        <v>-2.4217346182357318</v>
      </c>
      <c r="AD2708" s="13">
        <f t="shared" si="1020"/>
        <v>0.69000000000000483</v>
      </c>
      <c r="AE2708" s="3">
        <f t="shared" si="1021"/>
        <v>3</v>
      </c>
      <c r="AF2708" s="13">
        <f t="shared" si="1009"/>
        <v>6533.8399999999965</v>
      </c>
      <c r="AG2708" s="13">
        <f t="shared" si="1031"/>
        <v>2.4217346182357318</v>
      </c>
      <c r="AH2708" s="13">
        <f t="shared" si="1010"/>
        <v>2.4217346182357318</v>
      </c>
    </row>
    <row r="2709" spans="1:34" x14ac:dyDescent="0.2">
      <c r="A2709" s="8">
        <f t="shared" si="1032"/>
        <v>269900</v>
      </c>
      <c r="B2709" s="9">
        <f t="shared" si="1011"/>
        <v>269.89999999999998</v>
      </c>
      <c r="C2709" s="13">
        <f>tarifest3(A2709,$A$3,Param!$B$5,Param!$C$5,Param!$D$5,Param!$E$5,Param!$B$6,Param!$C$6,Param!$D$6,Param!$E$6)</f>
        <v>104021</v>
      </c>
      <c r="D2709" s="3">
        <f t="shared" si="1022"/>
        <v>38.540570581696926</v>
      </c>
      <c r="E2709" s="3">
        <f>tarifest3grenz(A2709,$A$3,Param!$B$5,Param!$C$5,Param!$D$5,Param!$E$5,Param!$B$6,Param!$C$6,Param!$D$6,Param!$E$6)*100</f>
        <v>42</v>
      </c>
      <c r="F2709" s="13">
        <f>soli3(C2709,$A$3,Param!$J$4,Param!$J$5,Param!$J$6)</f>
        <v>5721.15</v>
      </c>
      <c r="G2709" s="3">
        <f>soli3grenz(C2709,$A$3,Param!$J$4,Param!$J$5,Param!$J$6)*100</f>
        <v>5.5</v>
      </c>
      <c r="H2709" s="13">
        <f t="shared" si="1013"/>
        <v>109742.15</v>
      </c>
      <c r="I2709" s="3">
        <f t="shared" si="1012"/>
        <v>40.660300111152274</v>
      </c>
      <c r="J2709" s="13">
        <f t="shared" si="1014"/>
        <v>44.309999999999995</v>
      </c>
      <c r="K2709" s="13">
        <f>tarifest3(A2709,$A$3,Param!$B$10,Param!$C$10,Param!$D$10,Param!$E$10,Param!$B$11,Param!$C$11,Param!$D$11,Param!$E$11)</f>
        <v>108439</v>
      </c>
      <c r="L2709" s="3">
        <f t="shared" si="1023"/>
        <v>40.177473138199332</v>
      </c>
      <c r="M2709" s="3">
        <f>tarifest3grenz(A2709,$A$3,Param!$B$10,Param!$C$10,Param!$D$10,Param!$E$10,Param!$B$11,Param!$C$11,Param!$D$11,Param!$E$11)*100</f>
        <v>45</v>
      </c>
      <c r="N2709" s="3">
        <f t="shared" si="1024"/>
        <v>94039</v>
      </c>
      <c r="O2709" s="3">
        <f t="shared" si="1025"/>
        <v>34.842163764357167</v>
      </c>
      <c r="P2709" s="13">
        <f t="shared" si="1015"/>
        <v>188930</v>
      </c>
      <c r="Q2709" s="13">
        <f t="shared" si="1026"/>
        <v>0</v>
      </c>
      <c r="R2709" s="13">
        <f>tarifest3(A2709-$K$3,$A$3,Param!$B$10,Param!$C$10,Param!$D$10,Param!$E$10,Param!$B$11,Param!$C$11,Param!$D$11,Param!$E$11)</f>
        <v>99727</v>
      </c>
      <c r="S2709" s="3">
        <f t="shared" si="1027"/>
        <v>36.949610967024825</v>
      </c>
      <c r="T2709" s="3">
        <f>IF(A2709&lt;$K$3,$K$2,tarifest3grenz(A2709-$K$3,$A$3,Param!$B$10,Param!$C$10,Param!$D$10,Param!$E$10,Param!$B$11,Param!$C$11,Param!$D$11,Param!$E$11))*100</f>
        <v>42</v>
      </c>
      <c r="U2709" s="3">
        <f>MAX(K2709-tarifest3($K$3,$A$3,Param!$B$10,Param!$C$10,Param!$D$10,Param!$E$10,Param!$B$11,Param!$C$11,Param!$D$11,Param!$E$11),0)</f>
        <v>103209</v>
      </c>
      <c r="V2709" s="3">
        <f t="shared" si="1028"/>
        <v>38.23971841422749</v>
      </c>
      <c r="W2709" s="3">
        <f t="shared" si="1029"/>
        <v>45</v>
      </c>
      <c r="X2709" s="3">
        <f>soli3grenz(K2709,$A$3,Param!$J$9,Param!$J$10,Param!$J$11)*100</f>
        <v>5.5</v>
      </c>
      <c r="Y2709" s="13">
        <f t="shared" si="1016"/>
        <v>103209</v>
      </c>
      <c r="Z2709" s="3">
        <f t="shared" si="1030"/>
        <v>38.23971841422749</v>
      </c>
      <c r="AA2709" s="13">
        <f t="shared" si="1017"/>
        <v>45</v>
      </c>
      <c r="AB2709" s="13">
        <f t="shared" si="1018"/>
        <v>-6533.1499999999942</v>
      </c>
      <c r="AC2709" s="13">
        <f t="shared" si="1019"/>
        <v>-2.4205816969247849</v>
      </c>
      <c r="AD2709" s="13">
        <f t="shared" si="1020"/>
        <v>0.69000000000000483</v>
      </c>
      <c r="AE2709" s="3">
        <f t="shared" si="1021"/>
        <v>3</v>
      </c>
      <c r="AF2709" s="13">
        <f t="shared" si="1009"/>
        <v>6533.1499999999942</v>
      </c>
      <c r="AG2709" s="13">
        <f t="shared" si="1031"/>
        <v>2.4205816969247849</v>
      </c>
      <c r="AH2709" s="13">
        <f t="shared" si="1010"/>
        <v>2.4205816969247849</v>
      </c>
    </row>
    <row r="2710" spans="1:34" x14ac:dyDescent="0.2">
      <c r="A2710" s="8">
        <f t="shared" si="1032"/>
        <v>270000</v>
      </c>
      <c r="B2710" s="9">
        <f t="shared" si="1011"/>
        <v>270</v>
      </c>
      <c r="C2710" s="13">
        <f>tarifest3(A2710,$A$3,Param!$B$5,Param!$C$5,Param!$D$5,Param!$E$5,Param!$B$6,Param!$C$6,Param!$D$6,Param!$E$6)</f>
        <v>104063</v>
      </c>
      <c r="D2710" s="3">
        <f t="shared" si="1022"/>
        <v>38.541851851851852</v>
      </c>
      <c r="E2710" s="3">
        <f>tarifest3grenz(A2710,$A$3,Param!$B$5,Param!$C$5,Param!$D$5,Param!$E$5,Param!$B$6,Param!$C$6,Param!$D$6,Param!$E$6)*100</f>
        <v>42</v>
      </c>
      <c r="F2710" s="13">
        <f>soli3(C2710,$A$3,Param!$J$4,Param!$J$5,Param!$J$6)</f>
        <v>5723.46</v>
      </c>
      <c r="G2710" s="3">
        <f>soli3grenz(C2710,$A$3,Param!$J$4,Param!$J$5,Param!$J$6)*100</f>
        <v>5.5</v>
      </c>
      <c r="H2710" s="13">
        <f t="shared" si="1013"/>
        <v>109786.46</v>
      </c>
      <c r="I2710" s="3">
        <f t="shared" si="1012"/>
        <v>40.661651851851857</v>
      </c>
      <c r="J2710" s="13">
        <f t="shared" si="1014"/>
        <v>44.309999999999995</v>
      </c>
      <c r="K2710" s="13">
        <f>tarifest3(A2710,$A$3,Param!$B$10,Param!$C$10,Param!$D$10,Param!$E$10,Param!$B$11,Param!$C$11,Param!$D$11,Param!$E$11)</f>
        <v>108484</v>
      </c>
      <c r="L2710" s="3">
        <f t="shared" si="1023"/>
        <v>40.179259259259261</v>
      </c>
      <c r="M2710" s="3">
        <f>tarifest3grenz(A2710,$A$3,Param!$B$10,Param!$C$10,Param!$D$10,Param!$E$10,Param!$B$11,Param!$C$11,Param!$D$11,Param!$E$11)*100</f>
        <v>45</v>
      </c>
      <c r="N2710" s="3">
        <f t="shared" si="1024"/>
        <v>94084</v>
      </c>
      <c r="O2710" s="3">
        <f t="shared" si="1025"/>
        <v>34.845925925925926</v>
      </c>
      <c r="P2710" s="13">
        <f t="shared" si="1015"/>
        <v>189000</v>
      </c>
      <c r="Q2710" s="13">
        <f t="shared" si="1026"/>
        <v>0</v>
      </c>
      <c r="R2710" s="13">
        <f>tarifest3(A2710-$K$3,$A$3,Param!$B$10,Param!$C$10,Param!$D$10,Param!$E$10,Param!$B$11,Param!$C$11,Param!$D$11,Param!$E$11)</f>
        <v>99769</v>
      </c>
      <c r="S2710" s="3">
        <f t="shared" si="1027"/>
        <v>36.95148148148148</v>
      </c>
      <c r="T2710" s="3">
        <f>IF(A2710&lt;$K$3,$K$2,tarifest3grenz(A2710-$K$3,$A$3,Param!$B$10,Param!$C$10,Param!$D$10,Param!$E$10,Param!$B$11,Param!$C$11,Param!$D$11,Param!$E$11))*100</f>
        <v>42</v>
      </c>
      <c r="U2710" s="3">
        <f>MAX(K2710-tarifest3($K$3,$A$3,Param!$B$10,Param!$C$10,Param!$D$10,Param!$E$10,Param!$B$11,Param!$C$11,Param!$D$11,Param!$E$11),0)</f>
        <v>103254</v>
      </c>
      <c r="V2710" s="3">
        <f t="shared" si="1028"/>
        <v>38.242222222222225</v>
      </c>
      <c r="W2710" s="3">
        <f t="shared" si="1029"/>
        <v>45</v>
      </c>
      <c r="X2710" s="3">
        <f>soli3grenz(K2710,$A$3,Param!$J$9,Param!$J$10,Param!$J$11)*100</f>
        <v>5.5</v>
      </c>
      <c r="Y2710" s="13">
        <f t="shared" si="1016"/>
        <v>103254</v>
      </c>
      <c r="Z2710" s="3">
        <f t="shared" si="1030"/>
        <v>38.242222222222225</v>
      </c>
      <c r="AA2710" s="13">
        <f t="shared" si="1017"/>
        <v>45</v>
      </c>
      <c r="AB2710" s="13">
        <f t="shared" si="1018"/>
        <v>-6532.4600000000064</v>
      </c>
      <c r="AC2710" s="13">
        <f t="shared" si="1019"/>
        <v>-2.4194296296296329</v>
      </c>
      <c r="AD2710" s="13">
        <f t="shared" si="1020"/>
        <v>0.69000000000000483</v>
      </c>
      <c r="AE2710" s="3">
        <f t="shared" si="1021"/>
        <v>3</v>
      </c>
      <c r="AF2710" s="13">
        <f t="shared" si="1009"/>
        <v>6532.4600000000064</v>
      </c>
      <c r="AG2710" s="13">
        <f t="shared" si="1031"/>
        <v>2.4194296296296329</v>
      </c>
      <c r="AH2710" s="13">
        <f t="shared" si="1010"/>
        <v>2.4194296296296329</v>
      </c>
    </row>
    <row r="2711" spans="1:34" x14ac:dyDescent="0.2">
      <c r="A2711" s="8">
        <f t="shared" si="1032"/>
        <v>270100</v>
      </c>
      <c r="B2711" s="9">
        <f t="shared" si="1011"/>
        <v>270.10000000000002</v>
      </c>
      <c r="C2711" s="13">
        <f>tarifest3(A2711,$A$3,Param!$B$5,Param!$C$5,Param!$D$5,Param!$E$5,Param!$B$6,Param!$C$6,Param!$D$6,Param!$E$6)</f>
        <v>104105</v>
      </c>
      <c r="D2711" s="3">
        <f t="shared" si="1022"/>
        <v>38.543132173269164</v>
      </c>
      <c r="E2711" s="3">
        <f>tarifest3grenz(A2711,$A$3,Param!$B$5,Param!$C$5,Param!$D$5,Param!$E$5,Param!$B$6,Param!$C$6,Param!$D$6,Param!$E$6)*100</f>
        <v>42</v>
      </c>
      <c r="F2711" s="13">
        <f>soli3(C2711,$A$3,Param!$J$4,Param!$J$5,Param!$J$6)</f>
        <v>5725.77</v>
      </c>
      <c r="G2711" s="3">
        <f>soli3grenz(C2711,$A$3,Param!$J$4,Param!$J$5,Param!$J$6)*100</f>
        <v>5.5</v>
      </c>
      <c r="H2711" s="13">
        <f t="shared" si="1013"/>
        <v>109830.77</v>
      </c>
      <c r="I2711" s="3">
        <f t="shared" si="1012"/>
        <v>40.663002591632733</v>
      </c>
      <c r="J2711" s="13">
        <f t="shared" si="1014"/>
        <v>44.309999999999995</v>
      </c>
      <c r="K2711" s="13">
        <f>tarifest3(A2711,$A$3,Param!$B$10,Param!$C$10,Param!$D$10,Param!$E$10,Param!$B$11,Param!$C$11,Param!$D$11,Param!$E$11)</f>
        <v>108529</v>
      </c>
      <c r="L2711" s="3">
        <f t="shared" si="1023"/>
        <v>40.181044057756388</v>
      </c>
      <c r="M2711" s="3">
        <f>tarifest3grenz(A2711,$A$3,Param!$B$10,Param!$C$10,Param!$D$10,Param!$E$10,Param!$B$11,Param!$C$11,Param!$D$11,Param!$E$11)*100</f>
        <v>45</v>
      </c>
      <c r="N2711" s="3">
        <f t="shared" si="1024"/>
        <v>94129</v>
      </c>
      <c r="O2711" s="3">
        <f t="shared" si="1025"/>
        <v>34.849685301740095</v>
      </c>
      <c r="P2711" s="13">
        <f t="shared" si="1015"/>
        <v>189070</v>
      </c>
      <c r="Q2711" s="13">
        <f t="shared" si="1026"/>
        <v>0</v>
      </c>
      <c r="R2711" s="13">
        <f>tarifest3(A2711-$K$3,$A$3,Param!$B$10,Param!$C$10,Param!$D$10,Param!$E$10,Param!$B$11,Param!$C$11,Param!$D$11,Param!$E$11)</f>
        <v>99811</v>
      </c>
      <c r="S2711" s="3">
        <f t="shared" si="1027"/>
        <v>36.953350610884854</v>
      </c>
      <c r="T2711" s="3">
        <f>IF(A2711&lt;$K$3,$K$2,tarifest3grenz(A2711-$K$3,$A$3,Param!$B$10,Param!$C$10,Param!$D$10,Param!$E$10,Param!$B$11,Param!$C$11,Param!$D$11,Param!$E$11))*100</f>
        <v>42</v>
      </c>
      <c r="U2711" s="3">
        <f>MAX(K2711-tarifest3($K$3,$A$3,Param!$B$10,Param!$C$10,Param!$D$10,Param!$E$10,Param!$B$11,Param!$C$11,Param!$D$11,Param!$E$11),0)</f>
        <v>103299</v>
      </c>
      <c r="V2711" s="3">
        <f t="shared" si="1028"/>
        <v>38.244724176231024</v>
      </c>
      <c r="W2711" s="3">
        <f t="shared" si="1029"/>
        <v>45</v>
      </c>
      <c r="X2711" s="3">
        <f>soli3grenz(K2711,$A$3,Param!$J$9,Param!$J$10,Param!$J$11)*100</f>
        <v>5.5</v>
      </c>
      <c r="Y2711" s="13">
        <f t="shared" si="1016"/>
        <v>103299</v>
      </c>
      <c r="Z2711" s="3">
        <f t="shared" si="1030"/>
        <v>38.244724176231024</v>
      </c>
      <c r="AA2711" s="13">
        <f t="shared" si="1017"/>
        <v>45</v>
      </c>
      <c r="AB2711" s="13">
        <f t="shared" si="1018"/>
        <v>-6531.7700000000041</v>
      </c>
      <c r="AC2711" s="13">
        <f t="shared" si="1019"/>
        <v>-2.4182784154017085</v>
      </c>
      <c r="AD2711" s="13">
        <f t="shared" si="1020"/>
        <v>0.69000000000000483</v>
      </c>
      <c r="AE2711" s="3">
        <f t="shared" si="1021"/>
        <v>3</v>
      </c>
      <c r="AF2711" s="13">
        <f t="shared" si="1009"/>
        <v>6531.7700000000041</v>
      </c>
      <c r="AG2711" s="13">
        <f t="shared" si="1031"/>
        <v>2.4182784154017085</v>
      </c>
      <c r="AH2711" s="13">
        <f t="shared" si="1010"/>
        <v>2.4182784154017085</v>
      </c>
    </row>
    <row r="2712" spans="1:34" x14ac:dyDescent="0.2">
      <c r="A2712" s="8">
        <f t="shared" si="1032"/>
        <v>270200</v>
      </c>
      <c r="B2712" s="9">
        <f t="shared" si="1011"/>
        <v>270.2</v>
      </c>
      <c r="C2712" s="13">
        <f>tarifest3(A2712,$A$3,Param!$B$5,Param!$C$5,Param!$D$5,Param!$E$5,Param!$B$6,Param!$C$6,Param!$D$6,Param!$E$6)</f>
        <v>104147</v>
      </c>
      <c r="D2712" s="3">
        <f t="shared" si="1022"/>
        <v>38.54441154700222</v>
      </c>
      <c r="E2712" s="3">
        <f>tarifest3grenz(A2712,$A$3,Param!$B$5,Param!$C$5,Param!$D$5,Param!$E$5,Param!$B$6,Param!$C$6,Param!$D$6,Param!$E$6)*100</f>
        <v>42</v>
      </c>
      <c r="F2712" s="13">
        <f>soli3(C2712,$A$3,Param!$J$4,Param!$J$5,Param!$J$6)</f>
        <v>5728.08</v>
      </c>
      <c r="G2712" s="3">
        <f>soli3grenz(C2712,$A$3,Param!$J$4,Param!$J$5,Param!$J$6)*100</f>
        <v>5.5</v>
      </c>
      <c r="H2712" s="13">
        <f t="shared" si="1013"/>
        <v>109875.08</v>
      </c>
      <c r="I2712" s="3">
        <f t="shared" si="1012"/>
        <v>40.664352331606217</v>
      </c>
      <c r="J2712" s="13">
        <f t="shared" si="1014"/>
        <v>44.309999999999995</v>
      </c>
      <c r="K2712" s="13">
        <f>tarifest3(A2712,$A$3,Param!$B$10,Param!$C$10,Param!$D$10,Param!$E$10,Param!$B$11,Param!$C$11,Param!$D$11,Param!$E$11)</f>
        <v>108574</v>
      </c>
      <c r="L2712" s="3">
        <f t="shared" si="1023"/>
        <v>40.182827535159142</v>
      </c>
      <c r="M2712" s="3">
        <f>tarifest3grenz(A2712,$A$3,Param!$B$10,Param!$C$10,Param!$D$10,Param!$E$10,Param!$B$11,Param!$C$11,Param!$D$11,Param!$E$11)*100</f>
        <v>45</v>
      </c>
      <c r="N2712" s="3">
        <f t="shared" si="1024"/>
        <v>94174</v>
      </c>
      <c r="O2712" s="3">
        <f t="shared" si="1025"/>
        <v>34.853441894892676</v>
      </c>
      <c r="P2712" s="13">
        <f t="shared" si="1015"/>
        <v>189140</v>
      </c>
      <c r="Q2712" s="13">
        <f t="shared" si="1026"/>
        <v>0</v>
      </c>
      <c r="R2712" s="13">
        <f>tarifest3(A2712-$K$3,$A$3,Param!$B$10,Param!$C$10,Param!$D$10,Param!$E$10,Param!$B$11,Param!$C$11,Param!$D$11,Param!$E$11)</f>
        <v>99853</v>
      </c>
      <c r="S2712" s="3">
        <f t="shared" si="1027"/>
        <v>36.955218356772761</v>
      </c>
      <c r="T2712" s="3">
        <f>IF(A2712&lt;$K$3,$K$2,tarifest3grenz(A2712-$K$3,$A$3,Param!$B$10,Param!$C$10,Param!$D$10,Param!$E$10,Param!$B$11,Param!$C$11,Param!$D$11,Param!$E$11))*100</f>
        <v>42</v>
      </c>
      <c r="U2712" s="3">
        <f>MAX(K2712-tarifest3($K$3,$A$3,Param!$B$10,Param!$C$10,Param!$D$10,Param!$E$10,Param!$B$11,Param!$C$11,Param!$D$11,Param!$E$11),0)</f>
        <v>103344</v>
      </c>
      <c r="V2712" s="3">
        <f t="shared" si="1028"/>
        <v>38.247224278312366</v>
      </c>
      <c r="W2712" s="3">
        <f t="shared" si="1029"/>
        <v>45</v>
      </c>
      <c r="X2712" s="3">
        <f>soli3grenz(K2712,$A$3,Param!$J$9,Param!$J$10,Param!$J$11)*100</f>
        <v>5.5</v>
      </c>
      <c r="Y2712" s="13">
        <f t="shared" si="1016"/>
        <v>103344</v>
      </c>
      <c r="Z2712" s="3">
        <f t="shared" si="1030"/>
        <v>38.247224278312366</v>
      </c>
      <c r="AA2712" s="13">
        <f t="shared" si="1017"/>
        <v>45</v>
      </c>
      <c r="AB2712" s="13">
        <f t="shared" si="1018"/>
        <v>-6531.0800000000017</v>
      </c>
      <c r="AC2712" s="13">
        <f t="shared" si="1019"/>
        <v>-2.4171280532938511</v>
      </c>
      <c r="AD2712" s="13">
        <f t="shared" si="1020"/>
        <v>0.69000000000000483</v>
      </c>
      <c r="AE2712" s="3">
        <f t="shared" si="1021"/>
        <v>3</v>
      </c>
      <c r="AF2712" s="13">
        <f t="shared" si="1009"/>
        <v>6531.0800000000017</v>
      </c>
      <c r="AG2712" s="13">
        <f t="shared" si="1031"/>
        <v>2.4171280532938511</v>
      </c>
      <c r="AH2712" s="13">
        <f t="shared" si="1010"/>
        <v>2.4171280532938511</v>
      </c>
    </row>
    <row r="2713" spans="1:34" x14ac:dyDescent="0.2">
      <c r="A2713" s="8">
        <f t="shared" si="1032"/>
        <v>270300</v>
      </c>
      <c r="B2713" s="9">
        <f t="shared" si="1011"/>
        <v>270.3</v>
      </c>
      <c r="C2713" s="13">
        <f>tarifest3(A2713,$A$3,Param!$B$5,Param!$C$5,Param!$D$5,Param!$E$5,Param!$B$6,Param!$C$6,Param!$D$6,Param!$E$6)</f>
        <v>104189</v>
      </c>
      <c r="D2713" s="3">
        <f t="shared" si="1022"/>
        <v>38.545689974102849</v>
      </c>
      <c r="E2713" s="3">
        <f>tarifest3grenz(A2713,$A$3,Param!$B$5,Param!$C$5,Param!$D$5,Param!$E$5,Param!$B$6,Param!$C$6,Param!$D$6,Param!$E$6)*100</f>
        <v>42</v>
      </c>
      <c r="F2713" s="13">
        <f>soli3(C2713,$A$3,Param!$J$4,Param!$J$5,Param!$J$6)</f>
        <v>5730.39</v>
      </c>
      <c r="G2713" s="3">
        <f>soli3grenz(C2713,$A$3,Param!$J$4,Param!$J$5,Param!$J$6)*100</f>
        <v>5.5</v>
      </c>
      <c r="H2713" s="13">
        <f t="shared" si="1013"/>
        <v>109919.39</v>
      </c>
      <c r="I2713" s="3">
        <f t="shared" si="1012"/>
        <v>40.66570107288198</v>
      </c>
      <c r="J2713" s="13">
        <f t="shared" si="1014"/>
        <v>44.309999999999995</v>
      </c>
      <c r="K2713" s="13">
        <f>tarifest3(A2713,$A$3,Param!$B$10,Param!$C$10,Param!$D$10,Param!$E$10,Param!$B$11,Param!$C$11,Param!$D$11,Param!$E$11)</f>
        <v>108619</v>
      </c>
      <c r="L2713" s="3">
        <f t="shared" si="1023"/>
        <v>40.184609692933776</v>
      </c>
      <c r="M2713" s="3">
        <f>tarifest3grenz(A2713,$A$3,Param!$B$10,Param!$C$10,Param!$D$10,Param!$E$10,Param!$B$11,Param!$C$11,Param!$D$11,Param!$E$11)*100</f>
        <v>45</v>
      </c>
      <c r="N2713" s="3">
        <f t="shared" si="1024"/>
        <v>94219</v>
      </c>
      <c r="O2713" s="3">
        <f t="shared" si="1025"/>
        <v>34.857195708472069</v>
      </c>
      <c r="P2713" s="13">
        <f t="shared" si="1015"/>
        <v>189210</v>
      </c>
      <c r="Q2713" s="13">
        <f t="shared" si="1026"/>
        <v>0</v>
      </c>
      <c r="R2713" s="13">
        <f>tarifest3(A2713-$K$3,$A$3,Param!$B$10,Param!$C$10,Param!$D$10,Param!$E$10,Param!$B$11,Param!$C$11,Param!$D$11,Param!$E$11)</f>
        <v>99895</v>
      </c>
      <c r="S2713" s="3">
        <f t="shared" si="1027"/>
        <v>36.957084720680726</v>
      </c>
      <c r="T2713" s="3">
        <f>IF(A2713&lt;$K$3,$K$2,tarifest3grenz(A2713-$K$3,$A$3,Param!$B$10,Param!$C$10,Param!$D$10,Param!$E$10,Param!$B$11,Param!$C$11,Param!$D$11,Param!$E$11))*100</f>
        <v>42</v>
      </c>
      <c r="U2713" s="3">
        <f>MAX(K2713-tarifest3($K$3,$A$3,Param!$B$10,Param!$C$10,Param!$D$10,Param!$E$10,Param!$B$11,Param!$C$11,Param!$D$11,Param!$E$11),0)</f>
        <v>103389</v>
      </c>
      <c r="V2713" s="3">
        <f t="shared" si="1028"/>
        <v>38.249722530521638</v>
      </c>
      <c r="W2713" s="3">
        <f t="shared" si="1029"/>
        <v>45</v>
      </c>
      <c r="X2713" s="3">
        <f>soli3grenz(K2713,$A$3,Param!$J$9,Param!$J$10,Param!$J$11)*100</f>
        <v>5.5</v>
      </c>
      <c r="Y2713" s="13">
        <f t="shared" si="1016"/>
        <v>103389</v>
      </c>
      <c r="Z2713" s="3">
        <f t="shared" si="1030"/>
        <v>38.249722530521638</v>
      </c>
      <c r="AA2713" s="13">
        <f t="shared" si="1017"/>
        <v>45</v>
      </c>
      <c r="AB2713" s="13">
        <f t="shared" si="1018"/>
        <v>-6530.3899999999994</v>
      </c>
      <c r="AC2713" s="13">
        <f t="shared" si="1019"/>
        <v>-2.4159785423603424</v>
      </c>
      <c r="AD2713" s="13">
        <f t="shared" si="1020"/>
        <v>0.69000000000000483</v>
      </c>
      <c r="AE2713" s="3">
        <f t="shared" si="1021"/>
        <v>3</v>
      </c>
      <c r="AF2713" s="13">
        <f t="shared" si="1009"/>
        <v>6530.3899999999994</v>
      </c>
      <c r="AG2713" s="13">
        <f t="shared" si="1031"/>
        <v>2.4159785423603424</v>
      </c>
      <c r="AH2713" s="13">
        <f t="shared" si="1010"/>
        <v>2.4159785423603424</v>
      </c>
    </row>
    <row r="2714" spans="1:34" x14ac:dyDescent="0.2">
      <c r="A2714" s="8">
        <f t="shared" si="1032"/>
        <v>270400</v>
      </c>
      <c r="B2714" s="9">
        <f t="shared" si="1011"/>
        <v>270.39999999999998</v>
      </c>
      <c r="C2714" s="13">
        <f>tarifest3(A2714,$A$3,Param!$B$5,Param!$C$5,Param!$D$5,Param!$E$5,Param!$B$6,Param!$C$6,Param!$D$6,Param!$E$6)</f>
        <v>104231</v>
      </c>
      <c r="D2714" s="3">
        <f t="shared" si="1022"/>
        <v>38.546967455621299</v>
      </c>
      <c r="E2714" s="3">
        <f>tarifest3grenz(A2714,$A$3,Param!$B$5,Param!$C$5,Param!$D$5,Param!$E$5,Param!$B$6,Param!$C$6,Param!$D$6,Param!$E$6)*100</f>
        <v>42</v>
      </c>
      <c r="F2714" s="13">
        <f>soli3(C2714,$A$3,Param!$J$4,Param!$J$5,Param!$J$6)</f>
        <v>5732.7</v>
      </c>
      <c r="G2714" s="3">
        <f>soli3grenz(C2714,$A$3,Param!$J$4,Param!$J$5,Param!$J$6)*100</f>
        <v>5.5</v>
      </c>
      <c r="H2714" s="13">
        <f t="shared" si="1013"/>
        <v>109963.7</v>
      </c>
      <c r="I2714" s="3">
        <f t="shared" si="1012"/>
        <v>40.667048816568048</v>
      </c>
      <c r="J2714" s="13">
        <f t="shared" si="1014"/>
        <v>44.309999999999995</v>
      </c>
      <c r="K2714" s="13">
        <f>tarifest3(A2714,$A$3,Param!$B$10,Param!$C$10,Param!$D$10,Param!$E$10,Param!$B$11,Param!$C$11,Param!$D$11,Param!$E$11)</f>
        <v>108664</v>
      </c>
      <c r="L2714" s="3">
        <f t="shared" si="1023"/>
        <v>40.18639053254438</v>
      </c>
      <c r="M2714" s="3">
        <f>tarifest3grenz(A2714,$A$3,Param!$B$10,Param!$C$10,Param!$D$10,Param!$E$10,Param!$B$11,Param!$C$11,Param!$D$11,Param!$E$11)*100</f>
        <v>45</v>
      </c>
      <c r="N2714" s="3">
        <f t="shared" si="1024"/>
        <v>94264</v>
      </c>
      <c r="O2714" s="3">
        <f t="shared" si="1025"/>
        <v>34.860946745562131</v>
      </c>
      <c r="P2714" s="13">
        <f t="shared" si="1015"/>
        <v>189280</v>
      </c>
      <c r="Q2714" s="13">
        <f t="shared" si="1026"/>
        <v>0</v>
      </c>
      <c r="R2714" s="13">
        <f>tarifest3(A2714-$K$3,$A$3,Param!$B$10,Param!$C$10,Param!$D$10,Param!$E$10,Param!$B$11,Param!$C$11,Param!$D$11,Param!$E$11)</f>
        <v>99937</v>
      </c>
      <c r="S2714" s="3">
        <f t="shared" si="1027"/>
        <v>36.958949704142015</v>
      </c>
      <c r="T2714" s="3">
        <f>IF(A2714&lt;$K$3,$K$2,tarifest3grenz(A2714-$K$3,$A$3,Param!$B$10,Param!$C$10,Param!$D$10,Param!$E$10,Param!$B$11,Param!$C$11,Param!$D$11,Param!$E$11))*100</f>
        <v>42</v>
      </c>
      <c r="U2714" s="3">
        <f>MAX(K2714-tarifest3($K$3,$A$3,Param!$B$10,Param!$C$10,Param!$D$10,Param!$E$10,Param!$B$11,Param!$C$11,Param!$D$11,Param!$E$11),0)</f>
        <v>103434</v>
      </c>
      <c r="V2714" s="3">
        <f t="shared" si="1028"/>
        <v>38.252218934911241</v>
      </c>
      <c r="W2714" s="3">
        <f t="shared" si="1029"/>
        <v>45</v>
      </c>
      <c r="X2714" s="3">
        <f>soli3grenz(K2714,$A$3,Param!$J$9,Param!$J$10,Param!$J$11)*100</f>
        <v>5.5</v>
      </c>
      <c r="Y2714" s="13">
        <f t="shared" si="1016"/>
        <v>103434</v>
      </c>
      <c r="Z2714" s="3">
        <f t="shared" si="1030"/>
        <v>38.252218934911241</v>
      </c>
      <c r="AA2714" s="13">
        <f t="shared" si="1017"/>
        <v>45</v>
      </c>
      <c r="AB2714" s="13">
        <f t="shared" si="1018"/>
        <v>-6529.6999999999971</v>
      </c>
      <c r="AC2714" s="13">
        <f t="shared" si="1019"/>
        <v>-2.4148298816568072</v>
      </c>
      <c r="AD2714" s="13">
        <f t="shared" si="1020"/>
        <v>0.69000000000000483</v>
      </c>
      <c r="AE2714" s="3">
        <f t="shared" si="1021"/>
        <v>3</v>
      </c>
      <c r="AF2714" s="13">
        <f t="shared" si="1009"/>
        <v>6529.6999999999971</v>
      </c>
      <c r="AG2714" s="13">
        <f t="shared" si="1031"/>
        <v>2.4148298816568072</v>
      </c>
      <c r="AH2714" s="13">
        <f t="shared" si="1010"/>
        <v>2.4148298816568072</v>
      </c>
    </row>
    <row r="2715" spans="1:34" x14ac:dyDescent="0.2">
      <c r="A2715" s="8">
        <f t="shared" si="1032"/>
        <v>270500</v>
      </c>
      <c r="B2715" s="9">
        <f t="shared" si="1011"/>
        <v>270.5</v>
      </c>
      <c r="C2715" s="13">
        <f>tarifest3(A2715,$A$3,Param!$B$5,Param!$C$5,Param!$D$5,Param!$E$5,Param!$B$6,Param!$C$6,Param!$D$6,Param!$E$6)</f>
        <v>104273</v>
      </c>
      <c r="D2715" s="3">
        <f t="shared" si="1022"/>
        <v>38.548243992606288</v>
      </c>
      <c r="E2715" s="3">
        <f>tarifest3grenz(A2715,$A$3,Param!$B$5,Param!$C$5,Param!$D$5,Param!$E$5,Param!$B$6,Param!$C$6,Param!$D$6,Param!$E$6)*100</f>
        <v>42</v>
      </c>
      <c r="F2715" s="13">
        <f>soli3(C2715,$A$3,Param!$J$4,Param!$J$5,Param!$J$6)</f>
        <v>5735.01</v>
      </c>
      <c r="G2715" s="3">
        <f>soli3grenz(C2715,$A$3,Param!$J$4,Param!$J$5,Param!$J$6)*100</f>
        <v>5.5</v>
      </c>
      <c r="H2715" s="13">
        <f t="shared" si="1013"/>
        <v>110008.01</v>
      </c>
      <c r="I2715" s="3">
        <f t="shared" si="1012"/>
        <v>40.668395563770794</v>
      </c>
      <c r="J2715" s="13">
        <f t="shared" si="1014"/>
        <v>44.309999999999995</v>
      </c>
      <c r="K2715" s="13">
        <f>tarifest3(A2715,$A$3,Param!$B$10,Param!$C$10,Param!$D$10,Param!$E$10,Param!$B$11,Param!$C$11,Param!$D$11,Param!$E$11)</f>
        <v>108709</v>
      </c>
      <c r="L2715" s="3">
        <f t="shared" si="1023"/>
        <v>40.188170055452865</v>
      </c>
      <c r="M2715" s="3">
        <f>tarifest3grenz(A2715,$A$3,Param!$B$10,Param!$C$10,Param!$D$10,Param!$E$10,Param!$B$11,Param!$C$11,Param!$D$11,Param!$E$11)*100</f>
        <v>45</v>
      </c>
      <c r="N2715" s="3">
        <f t="shared" si="1024"/>
        <v>94309</v>
      </c>
      <c r="O2715" s="3">
        <f t="shared" si="1025"/>
        <v>34.864695009242141</v>
      </c>
      <c r="P2715" s="13">
        <f t="shared" si="1015"/>
        <v>189350</v>
      </c>
      <c r="Q2715" s="13">
        <f t="shared" si="1026"/>
        <v>0</v>
      </c>
      <c r="R2715" s="13">
        <f>tarifest3(A2715-$K$3,$A$3,Param!$B$10,Param!$C$10,Param!$D$10,Param!$E$10,Param!$B$11,Param!$C$11,Param!$D$11,Param!$E$11)</f>
        <v>99979</v>
      </c>
      <c r="S2715" s="3">
        <f t="shared" si="1027"/>
        <v>36.960813308687619</v>
      </c>
      <c r="T2715" s="3">
        <f>IF(A2715&lt;$K$3,$K$2,tarifest3grenz(A2715-$K$3,$A$3,Param!$B$10,Param!$C$10,Param!$D$10,Param!$E$10,Param!$B$11,Param!$C$11,Param!$D$11,Param!$E$11))*100</f>
        <v>42</v>
      </c>
      <c r="U2715" s="3">
        <f>MAX(K2715-tarifest3($K$3,$A$3,Param!$B$10,Param!$C$10,Param!$D$10,Param!$E$10,Param!$B$11,Param!$C$11,Param!$D$11,Param!$E$11),0)</f>
        <v>103479</v>
      </c>
      <c r="V2715" s="3">
        <f t="shared" si="1028"/>
        <v>38.254713493530502</v>
      </c>
      <c r="W2715" s="3">
        <f t="shared" si="1029"/>
        <v>45</v>
      </c>
      <c r="X2715" s="3">
        <f>soli3grenz(K2715,$A$3,Param!$J$9,Param!$J$10,Param!$J$11)*100</f>
        <v>5.5</v>
      </c>
      <c r="Y2715" s="13">
        <f t="shared" si="1016"/>
        <v>103479</v>
      </c>
      <c r="Z2715" s="3">
        <f t="shared" si="1030"/>
        <v>38.254713493530502</v>
      </c>
      <c r="AA2715" s="13">
        <f t="shared" si="1017"/>
        <v>45</v>
      </c>
      <c r="AB2715" s="13">
        <f t="shared" si="1018"/>
        <v>-6529.0099999999948</v>
      </c>
      <c r="AC2715" s="13">
        <f t="shared" si="1019"/>
        <v>-2.4136820702402915</v>
      </c>
      <c r="AD2715" s="13">
        <f t="shared" si="1020"/>
        <v>0.69000000000000483</v>
      </c>
      <c r="AE2715" s="3">
        <f t="shared" si="1021"/>
        <v>3</v>
      </c>
      <c r="AF2715" s="13">
        <f t="shared" si="1009"/>
        <v>6529.0099999999948</v>
      </c>
      <c r="AG2715" s="13">
        <f t="shared" si="1031"/>
        <v>2.4136820702402915</v>
      </c>
      <c r="AH2715" s="13">
        <f t="shared" si="1010"/>
        <v>2.4136820702402915</v>
      </c>
    </row>
    <row r="2716" spans="1:34" x14ac:dyDescent="0.2">
      <c r="A2716" s="8">
        <f t="shared" si="1032"/>
        <v>270600</v>
      </c>
      <c r="B2716" s="9">
        <f t="shared" si="1011"/>
        <v>270.60000000000002</v>
      </c>
      <c r="C2716" s="13">
        <f>tarifest3(A2716,$A$3,Param!$B$5,Param!$C$5,Param!$D$5,Param!$E$5,Param!$B$6,Param!$C$6,Param!$D$6,Param!$E$6)</f>
        <v>104315</v>
      </c>
      <c r="D2716" s="3">
        <f t="shared" si="1022"/>
        <v>38.54951958610495</v>
      </c>
      <c r="E2716" s="3">
        <f>tarifest3grenz(A2716,$A$3,Param!$B$5,Param!$C$5,Param!$D$5,Param!$E$5,Param!$B$6,Param!$C$6,Param!$D$6,Param!$E$6)*100</f>
        <v>42</v>
      </c>
      <c r="F2716" s="13">
        <f>soli3(C2716,$A$3,Param!$J$4,Param!$J$5,Param!$J$6)</f>
        <v>5737.32</v>
      </c>
      <c r="G2716" s="3">
        <f>soli3grenz(C2716,$A$3,Param!$J$4,Param!$J$5,Param!$J$6)*100</f>
        <v>5.5</v>
      </c>
      <c r="H2716" s="13">
        <f t="shared" si="1013"/>
        <v>110052.32</v>
      </c>
      <c r="I2716" s="3">
        <f t="shared" si="1012"/>
        <v>40.669741315594976</v>
      </c>
      <c r="J2716" s="13">
        <f t="shared" si="1014"/>
        <v>44.309999999999995</v>
      </c>
      <c r="K2716" s="13">
        <f>tarifest3(A2716,$A$3,Param!$B$10,Param!$C$10,Param!$D$10,Param!$E$10,Param!$B$11,Param!$C$11,Param!$D$11,Param!$E$11)</f>
        <v>108754</v>
      </c>
      <c r="L2716" s="3">
        <f t="shared" si="1023"/>
        <v>40.189948263119</v>
      </c>
      <c r="M2716" s="3">
        <f>tarifest3grenz(A2716,$A$3,Param!$B$10,Param!$C$10,Param!$D$10,Param!$E$10,Param!$B$11,Param!$C$11,Param!$D$11,Param!$E$11)*100</f>
        <v>45</v>
      </c>
      <c r="N2716" s="3">
        <f t="shared" si="1024"/>
        <v>94354</v>
      </c>
      <c r="O2716" s="3">
        <f t="shared" si="1025"/>
        <v>34.868440502586843</v>
      </c>
      <c r="P2716" s="13">
        <f t="shared" si="1015"/>
        <v>189420</v>
      </c>
      <c r="Q2716" s="13">
        <f t="shared" si="1026"/>
        <v>0</v>
      </c>
      <c r="R2716" s="13">
        <f>tarifest3(A2716-$K$3,$A$3,Param!$B$10,Param!$C$10,Param!$D$10,Param!$E$10,Param!$B$11,Param!$C$11,Param!$D$11,Param!$E$11)</f>
        <v>100021</v>
      </c>
      <c r="S2716" s="3">
        <f t="shared" si="1027"/>
        <v>36.962675535846266</v>
      </c>
      <c r="T2716" s="3">
        <f>IF(A2716&lt;$K$3,$K$2,tarifest3grenz(A2716-$K$3,$A$3,Param!$B$10,Param!$C$10,Param!$D$10,Param!$E$10,Param!$B$11,Param!$C$11,Param!$D$11,Param!$E$11))*100</f>
        <v>42</v>
      </c>
      <c r="U2716" s="3">
        <f>MAX(K2716-tarifest3($K$3,$A$3,Param!$B$10,Param!$C$10,Param!$D$10,Param!$E$10,Param!$B$11,Param!$C$11,Param!$D$11,Param!$E$11),0)</f>
        <v>103524</v>
      </c>
      <c r="V2716" s="3">
        <f t="shared" si="1028"/>
        <v>38.257206208425721</v>
      </c>
      <c r="W2716" s="3">
        <f t="shared" si="1029"/>
        <v>45</v>
      </c>
      <c r="X2716" s="3">
        <f>soli3grenz(K2716,$A$3,Param!$J$9,Param!$J$10,Param!$J$11)*100</f>
        <v>5.5</v>
      </c>
      <c r="Y2716" s="13">
        <f t="shared" si="1016"/>
        <v>103524</v>
      </c>
      <c r="Z2716" s="3">
        <f t="shared" si="1030"/>
        <v>38.257206208425721</v>
      </c>
      <c r="AA2716" s="13">
        <f t="shared" si="1017"/>
        <v>45</v>
      </c>
      <c r="AB2716" s="13">
        <f t="shared" si="1018"/>
        <v>-6528.320000000007</v>
      </c>
      <c r="AC2716" s="13">
        <f t="shared" si="1019"/>
        <v>-2.4125351071692549</v>
      </c>
      <c r="AD2716" s="13">
        <f t="shared" si="1020"/>
        <v>0.69000000000000483</v>
      </c>
      <c r="AE2716" s="3">
        <f t="shared" si="1021"/>
        <v>3</v>
      </c>
      <c r="AF2716" s="13">
        <f t="shared" si="1009"/>
        <v>6528.320000000007</v>
      </c>
      <c r="AG2716" s="13">
        <f t="shared" si="1031"/>
        <v>2.4125351071692549</v>
      </c>
      <c r="AH2716" s="13">
        <f t="shared" si="1010"/>
        <v>2.4125351071692549</v>
      </c>
    </row>
    <row r="2717" spans="1:34" x14ac:dyDescent="0.2">
      <c r="A2717" s="8">
        <f t="shared" si="1032"/>
        <v>270700</v>
      </c>
      <c r="B2717" s="9">
        <f t="shared" si="1011"/>
        <v>270.7</v>
      </c>
      <c r="C2717" s="13">
        <f>tarifest3(A2717,$A$3,Param!$B$5,Param!$C$5,Param!$D$5,Param!$E$5,Param!$B$6,Param!$C$6,Param!$D$6,Param!$E$6)</f>
        <v>104357</v>
      </c>
      <c r="D2717" s="3">
        <f t="shared" si="1022"/>
        <v>38.550794237162911</v>
      </c>
      <c r="E2717" s="3">
        <f>tarifest3grenz(A2717,$A$3,Param!$B$5,Param!$C$5,Param!$D$5,Param!$E$5,Param!$B$6,Param!$C$6,Param!$D$6,Param!$E$6)*100</f>
        <v>42</v>
      </c>
      <c r="F2717" s="13">
        <f>soli3(C2717,$A$3,Param!$J$4,Param!$J$5,Param!$J$6)</f>
        <v>5739.63</v>
      </c>
      <c r="G2717" s="3">
        <f>soli3grenz(C2717,$A$3,Param!$J$4,Param!$J$5,Param!$J$6)*100</f>
        <v>5.5</v>
      </c>
      <c r="H2717" s="13">
        <f t="shared" si="1013"/>
        <v>110096.63</v>
      </c>
      <c r="I2717" s="3">
        <f t="shared" si="1012"/>
        <v>40.671086073143705</v>
      </c>
      <c r="J2717" s="13">
        <f t="shared" si="1014"/>
        <v>44.309999999999995</v>
      </c>
      <c r="K2717" s="13">
        <f>tarifest3(A2717,$A$3,Param!$B$10,Param!$C$10,Param!$D$10,Param!$E$10,Param!$B$11,Param!$C$11,Param!$D$11,Param!$E$11)</f>
        <v>108799</v>
      </c>
      <c r="L2717" s="3">
        <f t="shared" si="1023"/>
        <v>40.19172515700037</v>
      </c>
      <c r="M2717" s="3">
        <f>tarifest3grenz(A2717,$A$3,Param!$B$10,Param!$C$10,Param!$D$10,Param!$E$10,Param!$B$11,Param!$C$11,Param!$D$11,Param!$E$11)*100</f>
        <v>45</v>
      </c>
      <c r="N2717" s="3">
        <f t="shared" si="1024"/>
        <v>94399</v>
      </c>
      <c r="O2717" s="3">
        <f t="shared" si="1025"/>
        <v>34.872183228666422</v>
      </c>
      <c r="P2717" s="13">
        <f t="shared" si="1015"/>
        <v>189490</v>
      </c>
      <c r="Q2717" s="13">
        <f t="shared" si="1026"/>
        <v>0</v>
      </c>
      <c r="R2717" s="13">
        <f>tarifest3(A2717-$K$3,$A$3,Param!$B$10,Param!$C$10,Param!$D$10,Param!$E$10,Param!$B$11,Param!$C$11,Param!$D$11,Param!$E$11)</f>
        <v>100063</v>
      </c>
      <c r="S2717" s="3">
        <f t="shared" si="1027"/>
        <v>36.964536387144442</v>
      </c>
      <c r="T2717" s="3">
        <f>IF(A2717&lt;$K$3,$K$2,tarifest3grenz(A2717-$K$3,$A$3,Param!$B$10,Param!$C$10,Param!$D$10,Param!$E$10,Param!$B$11,Param!$C$11,Param!$D$11,Param!$E$11))*100</f>
        <v>42</v>
      </c>
      <c r="U2717" s="3">
        <f>MAX(K2717-tarifest3($K$3,$A$3,Param!$B$10,Param!$C$10,Param!$D$10,Param!$E$10,Param!$B$11,Param!$C$11,Param!$D$11,Param!$E$11),0)</f>
        <v>103569</v>
      </c>
      <c r="V2717" s="3">
        <f t="shared" si="1028"/>
        <v>38.259697081640191</v>
      </c>
      <c r="W2717" s="3">
        <f t="shared" si="1029"/>
        <v>45</v>
      </c>
      <c r="X2717" s="3">
        <f>soli3grenz(K2717,$A$3,Param!$J$9,Param!$J$10,Param!$J$11)*100</f>
        <v>5.5</v>
      </c>
      <c r="Y2717" s="13">
        <f t="shared" si="1016"/>
        <v>103569</v>
      </c>
      <c r="Z2717" s="3">
        <f t="shared" si="1030"/>
        <v>38.259697081640191</v>
      </c>
      <c r="AA2717" s="13">
        <f t="shared" si="1017"/>
        <v>45</v>
      </c>
      <c r="AB2717" s="13">
        <f t="shared" si="1018"/>
        <v>-6527.6300000000047</v>
      </c>
      <c r="AC2717" s="13">
        <f t="shared" si="1019"/>
        <v>-2.4113889915035145</v>
      </c>
      <c r="AD2717" s="13">
        <f t="shared" si="1020"/>
        <v>0.69000000000000483</v>
      </c>
      <c r="AE2717" s="3">
        <f t="shared" si="1021"/>
        <v>3</v>
      </c>
      <c r="AF2717" s="13">
        <f t="shared" si="1009"/>
        <v>6527.6300000000047</v>
      </c>
      <c r="AG2717" s="13">
        <f t="shared" si="1031"/>
        <v>2.4113889915035145</v>
      </c>
      <c r="AH2717" s="13">
        <f t="shared" si="1010"/>
        <v>2.4113889915035145</v>
      </c>
    </row>
    <row r="2718" spans="1:34" x14ac:dyDescent="0.2">
      <c r="A2718" s="8">
        <f t="shared" si="1032"/>
        <v>270800</v>
      </c>
      <c r="B2718" s="9">
        <f t="shared" si="1011"/>
        <v>270.8</v>
      </c>
      <c r="C2718" s="13">
        <f>tarifest3(A2718,$A$3,Param!$B$5,Param!$C$5,Param!$D$5,Param!$E$5,Param!$B$6,Param!$C$6,Param!$D$6,Param!$E$6)</f>
        <v>104399</v>
      </c>
      <c r="D2718" s="3">
        <f t="shared" si="1022"/>
        <v>38.552067946824224</v>
      </c>
      <c r="E2718" s="3">
        <f>tarifest3grenz(A2718,$A$3,Param!$B$5,Param!$C$5,Param!$D$5,Param!$E$5,Param!$B$6,Param!$C$6,Param!$D$6,Param!$E$6)*100</f>
        <v>42</v>
      </c>
      <c r="F2718" s="13">
        <f>soli3(C2718,$A$3,Param!$J$4,Param!$J$5,Param!$J$6)</f>
        <v>5741.94</v>
      </c>
      <c r="G2718" s="3">
        <f>soli3grenz(C2718,$A$3,Param!$J$4,Param!$J$5,Param!$J$6)*100</f>
        <v>5.5</v>
      </c>
      <c r="H2718" s="13">
        <f t="shared" si="1013"/>
        <v>110140.94</v>
      </c>
      <c r="I2718" s="3">
        <f t="shared" si="1012"/>
        <v>40.672429837518465</v>
      </c>
      <c r="J2718" s="13">
        <f t="shared" si="1014"/>
        <v>44.309999999999995</v>
      </c>
      <c r="K2718" s="13">
        <f>tarifest3(A2718,$A$3,Param!$B$10,Param!$C$10,Param!$D$10,Param!$E$10,Param!$B$11,Param!$C$11,Param!$D$11,Param!$E$11)</f>
        <v>108844</v>
      </c>
      <c r="L2718" s="3">
        <f t="shared" si="1023"/>
        <v>40.193500738552437</v>
      </c>
      <c r="M2718" s="3">
        <f>tarifest3grenz(A2718,$A$3,Param!$B$10,Param!$C$10,Param!$D$10,Param!$E$10,Param!$B$11,Param!$C$11,Param!$D$11,Param!$E$11)*100</f>
        <v>45</v>
      </c>
      <c r="N2718" s="3">
        <f t="shared" si="1024"/>
        <v>94444</v>
      </c>
      <c r="O2718" s="3">
        <f t="shared" si="1025"/>
        <v>34.875923190546523</v>
      </c>
      <c r="P2718" s="13">
        <f t="shared" si="1015"/>
        <v>189560</v>
      </c>
      <c r="Q2718" s="13">
        <f t="shared" si="1026"/>
        <v>0</v>
      </c>
      <c r="R2718" s="13">
        <f>tarifest3(A2718-$K$3,$A$3,Param!$B$10,Param!$C$10,Param!$D$10,Param!$E$10,Param!$B$11,Param!$C$11,Param!$D$11,Param!$E$11)</f>
        <v>100105</v>
      </c>
      <c r="S2718" s="3">
        <f t="shared" si="1027"/>
        <v>36.966395864106346</v>
      </c>
      <c r="T2718" s="3">
        <f>IF(A2718&lt;$K$3,$K$2,tarifest3grenz(A2718-$K$3,$A$3,Param!$B$10,Param!$C$10,Param!$D$10,Param!$E$10,Param!$B$11,Param!$C$11,Param!$D$11,Param!$E$11))*100</f>
        <v>42</v>
      </c>
      <c r="U2718" s="3">
        <f>MAX(K2718-tarifest3($K$3,$A$3,Param!$B$10,Param!$C$10,Param!$D$10,Param!$E$10,Param!$B$11,Param!$C$11,Param!$D$11,Param!$E$11),0)</f>
        <v>103614</v>
      </c>
      <c r="V2718" s="3">
        <f t="shared" si="1028"/>
        <v>38.262186115214178</v>
      </c>
      <c r="W2718" s="3">
        <f t="shared" si="1029"/>
        <v>45</v>
      </c>
      <c r="X2718" s="3">
        <f>soli3grenz(K2718,$A$3,Param!$J$9,Param!$J$10,Param!$J$11)*100</f>
        <v>5.5</v>
      </c>
      <c r="Y2718" s="13">
        <f t="shared" si="1016"/>
        <v>103614</v>
      </c>
      <c r="Z2718" s="3">
        <f t="shared" si="1030"/>
        <v>38.262186115214178</v>
      </c>
      <c r="AA2718" s="13">
        <f t="shared" si="1017"/>
        <v>45</v>
      </c>
      <c r="AB2718" s="13">
        <f t="shared" si="1018"/>
        <v>-6526.9400000000023</v>
      </c>
      <c r="AC2718" s="13">
        <f t="shared" si="1019"/>
        <v>-2.410243722304287</v>
      </c>
      <c r="AD2718" s="13">
        <f t="shared" si="1020"/>
        <v>0.69000000000000483</v>
      </c>
      <c r="AE2718" s="3">
        <f t="shared" si="1021"/>
        <v>3</v>
      </c>
      <c r="AF2718" s="13">
        <f t="shared" si="1009"/>
        <v>6526.9400000000023</v>
      </c>
      <c r="AG2718" s="13">
        <f t="shared" si="1031"/>
        <v>2.410243722304287</v>
      </c>
      <c r="AH2718" s="13">
        <f t="shared" si="1010"/>
        <v>2.410243722304287</v>
      </c>
    </row>
    <row r="2719" spans="1:34" x14ac:dyDescent="0.2">
      <c r="A2719" s="8">
        <f t="shared" si="1032"/>
        <v>270900</v>
      </c>
      <c r="B2719" s="9">
        <f t="shared" si="1011"/>
        <v>270.89999999999998</v>
      </c>
      <c r="C2719" s="13">
        <f>tarifest3(A2719,$A$3,Param!$B$5,Param!$C$5,Param!$D$5,Param!$E$5,Param!$B$6,Param!$C$6,Param!$D$6,Param!$E$6)</f>
        <v>104441</v>
      </c>
      <c r="D2719" s="3">
        <f t="shared" si="1022"/>
        <v>38.553340716131416</v>
      </c>
      <c r="E2719" s="3">
        <f>tarifest3grenz(A2719,$A$3,Param!$B$5,Param!$C$5,Param!$D$5,Param!$E$5,Param!$B$6,Param!$C$6,Param!$D$6,Param!$E$6)*100</f>
        <v>42</v>
      </c>
      <c r="F2719" s="13">
        <f>soli3(C2719,$A$3,Param!$J$4,Param!$J$5,Param!$J$6)</f>
        <v>5744.25</v>
      </c>
      <c r="G2719" s="3">
        <f>soli3grenz(C2719,$A$3,Param!$J$4,Param!$J$5,Param!$J$6)*100</f>
        <v>5.5</v>
      </c>
      <c r="H2719" s="13">
        <f t="shared" si="1013"/>
        <v>110185.25</v>
      </c>
      <c r="I2719" s="3">
        <f t="shared" si="1012"/>
        <v>40.673772609819117</v>
      </c>
      <c r="J2719" s="13">
        <f t="shared" si="1014"/>
        <v>44.309999999999995</v>
      </c>
      <c r="K2719" s="13">
        <f>tarifest3(A2719,$A$3,Param!$B$10,Param!$C$10,Param!$D$10,Param!$E$10,Param!$B$11,Param!$C$11,Param!$D$11,Param!$E$11)</f>
        <v>108889</v>
      </c>
      <c r="L2719" s="3">
        <f t="shared" si="1023"/>
        <v>40.195275009228496</v>
      </c>
      <c r="M2719" s="3">
        <f>tarifest3grenz(A2719,$A$3,Param!$B$10,Param!$C$10,Param!$D$10,Param!$E$10,Param!$B$11,Param!$C$11,Param!$D$11,Param!$E$11)*100</f>
        <v>45</v>
      </c>
      <c r="N2719" s="3">
        <f t="shared" si="1024"/>
        <v>94489</v>
      </c>
      <c r="O2719" s="3">
        <f t="shared" si="1025"/>
        <v>34.879660391288297</v>
      </c>
      <c r="P2719" s="13">
        <f t="shared" si="1015"/>
        <v>189630</v>
      </c>
      <c r="Q2719" s="13">
        <f t="shared" si="1026"/>
        <v>0</v>
      </c>
      <c r="R2719" s="13">
        <f>tarifest3(A2719-$K$3,$A$3,Param!$B$10,Param!$C$10,Param!$D$10,Param!$E$10,Param!$B$11,Param!$C$11,Param!$D$11,Param!$E$11)</f>
        <v>100147</v>
      </c>
      <c r="S2719" s="3">
        <f t="shared" si="1027"/>
        <v>36.968253968253968</v>
      </c>
      <c r="T2719" s="3">
        <f>IF(A2719&lt;$K$3,$K$2,tarifest3grenz(A2719-$K$3,$A$3,Param!$B$10,Param!$C$10,Param!$D$10,Param!$E$10,Param!$B$11,Param!$C$11,Param!$D$11,Param!$E$11))*100</f>
        <v>42</v>
      </c>
      <c r="U2719" s="3">
        <f>MAX(K2719-tarifest3($K$3,$A$3,Param!$B$10,Param!$C$10,Param!$D$10,Param!$E$10,Param!$B$11,Param!$C$11,Param!$D$11,Param!$E$11),0)</f>
        <v>103659</v>
      </c>
      <c r="V2719" s="3">
        <f t="shared" si="1028"/>
        <v>38.264673311184936</v>
      </c>
      <c r="W2719" s="3">
        <f t="shared" si="1029"/>
        <v>45</v>
      </c>
      <c r="X2719" s="3">
        <f>soli3grenz(K2719,$A$3,Param!$J$9,Param!$J$10,Param!$J$11)*100</f>
        <v>5.5</v>
      </c>
      <c r="Y2719" s="13">
        <f t="shared" si="1016"/>
        <v>103659</v>
      </c>
      <c r="Z2719" s="3">
        <f t="shared" si="1030"/>
        <v>38.264673311184936</v>
      </c>
      <c r="AA2719" s="13">
        <f t="shared" si="1017"/>
        <v>45</v>
      </c>
      <c r="AB2719" s="13">
        <f t="shared" si="1018"/>
        <v>-6526.25</v>
      </c>
      <c r="AC2719" s="13">
        <f t="shared" si="1019"/>
        <v>-2.4090992986341817</v>
      </c>
      <c r="AD2719" s="13">
        <f t="shared" si="1020"/>
        <v>0.69000000000000483</v>
      </c>
      <c r="AE2719" s="3">
        <f t="shared" si="1021"/>
        <v>3</v>
      </c>
      <c r="AF2719" s="13">
        <f t="shared" si="1009"/>
        <v>6526.25</v>
      </c>
      <c r="AG2719" s="13">
        <f t="shared" si="1031"/>
        <v>2.4090992986341817</v>
      </c>
      <c r="AH2719" s="13">
        <f t="shared" si="1010"/>
        <v>2.4090992986341817</v>
      </c>
    </row>
    <row r="2720" spans="1:34" x14ac:dyDescent="0.2">
      <c r="A2720" s="8">
        <f t="shared" si="1032"/>
        <v>271000</v>
      </c>
      <c r="B2720" s="9">
        <f t="shared" si="1011"/>
        <v>271</v>
      </c>
      <c r="C2720" s="13">
        <f>tarifest3(A2720,$A$3,Param!$B$5,Param!$C$5,Param!$D$5,Param!$E$5,Param!$B$6,Param!$C$6,Param!$D$6,Param!$E$6)</f>
        <v>104483</v>
      </c>
      <c r="D2720" s="3">
        <f t="shared" si="1022"/>
        <v>38.554612546125462</v>
      </c>
      <c r="E2720" s="3">
        <f>tarifest3grenz(A2720,$A$3,Param!$B$5,Param!$C$5,Param!$D$5,Param!$E$5,Param!$B$6,Param!$C$6,Param!$D$6,Param!$E$6)*100</f>
        <v>42</v>
      </c>
      <c r="F2720" s="13">
        <f>soli3(C2720,$A$3,Param!$J$4,Param!$J$5,Param!$J$6)</f>
        <v>5746.56</v>
      </c>
      <c r="G2720" s="3">
        <f>soli3grenz(C2720,$A$3,Param!$J$4,Param!$J$5,Param!$J$6)*100</f>
        <v>5.5</v>
      </c>
      <c r="H2720" s="13">
        <f t="shared" si="1013"/>
        <v>110229.56</v>
      </c>
      <c r="I2720" s="3">
        <f t="shared" si="1012"/>
        <v>40.675114391143914</v>
      </c>
      <c r="J2720" s="13">
        <f t="shared" si="1014"/>
        <v>44.309999999999995</v>
      </c>
      <c r="K2720" s="13">
        <f>tarifest3(A2720,$A$3,Param!$B$10,Param!$C$10,Param!$D$10,Param!$E$10,Param!$B$11,Param!$C$11,Param!$D$11,Param!$E$11)</f>
        <v>108934</v>
      </c>
      <c r="L2720" s="3">
        <f t="shared" si="1023"/>
        <v>40.197047970479701</v>
      </c>
      <c r="M2720" s="3">
        <f>tarifest3grenz(A2720,$A$3,Param!$B$10,Param!$C$10,Param!$D$10,Param!$E$10,Param!$B$11,Param!$C$11,Param!$D$11,Param!$E$11)*100</f>
        <v>45</v>
      </c>
      <c r="N2720" s="3">
        <f t="shared" si="1024"/>
        <v>94534</v>
      </c>
      <c r="O2720" s="3">
        <f t="shared" si="1025"/>
        <v>34.883394833948337</v>
      </c>
      <c r="P2720" s="13">
        <f t="shared" si="1015"/>
        <v>189700</v>
      </c>
      <c r="Q2720" s="13">
        <f t="shared" si="1026"/>
        <v>0</v>
      </c>
      <c r="R2720" s="13">
        <f>tarifest3(A2720-$K$3,$A$3,Param!$B$10,Param!$C$10,Param!$D$10,Param!$E$10,Param!$B$11,Param!$C$11,Param!$D$11,Param!$E$11)</f>
        <v>100189</v>
      </c>
      <c r="S2720" s="3">
        <f t="shared" si="1027"/>
        <v>36.970110701107011</v>
      </c>
      <c r="T2720" s="3">
        <f>IF(A2720&lt;$K$3,$K$2,tarifest3grenz(A2720-$K$3,$A$3,Param!$B$10,Param!$C$10,Param!$D$10,Param!$E$10,Param!$B$11,Param!$C$11,Param!$D$11,Param!$E$11))*100</f>
        <v>42</v>
      </c>
      <c r="U2720" s="3">
        <f>MAX(K2720-tarifest3($K$3,$A$3,Param!$B$10,Param!$C$10,Param!$D$10,Param!$E$10,Param!$B$11,Param!$C$11,Param!$D$11,Param!$E$11),0)</f>
        <v>103704</v>
      </c>
      <c r="V2720" s="3">
        <f t="shared" si="1028"/>
        <v>38.267158671586714</v>
      </c>
      <c r="W2720" s="3">
        <f t="shared" si="1029"/>
        <v>45</v>
      </c>
      <c r="X2720" s="3">
        <f>soli3grenz(K2720,$A$3,Param!$J$9,Param!$J$10,Param!$J$11)*100</f>
        <v>5.5</v>
      </c>
      <c r="Y2720" s="13">
        <f t="shared" si="1016"/>
        <v>103704</v>
      </c>
      <c r="Z2720" s="3">
        <f t="shared" si="1030"/>
        <v>38.267158671586714</v>
      </c>
      <c r="AA2720" s="13">
        <f t="shared" si="1017"/>
        <v>45</v>
      </c>
      <c r="AB2720" s="13">
        <f t="shared" si="1018"/>
        <v>-6525.5599999999977</v>
      </c>
      <c r="AC2720" s="13">
        <f t="shared" si="1019"/>
        <v>-2.4079557195572008</v>
      </c>
      <c r="AD2720" s="13">
        <f t="shared" si="1020"/>
        <v>0.69000000000000483</v>
      </c>
      <c r="AE2720" s="3">
        <f t="shared" si="1021"/>
        <v>3</v>
      </c>
      <c r="AF2720" s="13">
        <f t="shared" si="1009"/>
        <v>6525.5599999999977</v>
      </c>
      <c r="AG2720" s="13">
        <f t="shared" si="1031"/>
        <v>2.4079557195572008</v>
      </c>
      <c r="AH2720" s="13">
        <f t="shared" si="1010"/>
        <v>2.4079557195572008</v>
      </c>
    </row>
    <row r="2721" spans="1:34" x14ac:dyDescent="0.2">
      <c r="A2721" s="8">
        <f t="shared" si="1032"/>
        <v>271100</v>
      </c>
      <c r="B2721" s="9">
        <f t="shared" si="1011"/>
        <v>271.10000000000002</v>
      </c>
      <c r="C2721" s="13">
        <f>tarifest3(A2721,$A$3,Param!$B$5,Param!$C$5,Param!$D$5,Param!$E$5,Param!$B$6,Param!$C$6,Param!$D$6,Param!$E$6)</f>
        <v>104525</v>
      </c>
      <c r="D2721" s="3">
        <f t="shared" si="1022"/>
        <v>38.555883437845814</v>
      </c>
      <c r="E2721" s="3">
        <f>tarifest3grenz(A2721,$A$3,Param!$B$5,Param!$C$5,Param!$D$5,Param!$E$5,Param!$B$6,Param!$C$6,Param!$D$6,Param!$E$6)*100</f>
        <v>42</v>
      </c>
      <c r="F2721" s="13">
        <f>soli3(C2721,$A$3,Param!$J$4,Param!$J$5,Param!$J$6)</f>
        <v>5748.87</v>
      </c>
      <c r="G2721" s="3">
        <f>soli3grenz(C2721,$A$3,Param!$J$4,Param!$J$5,Param!$J$6)*100</f>
        <v>5.5</v>
      </c>
      <c r="H2721" s="13">
        <f t="shared" si="1013"/>
        <v>110273.87</v>
      </c>
      <c r="I2721" s="3">
        <f t="shared" si="1012"/>
        <v>40.67645518258945</v>
      </c>
      <c r="J2721" s="13">
        <f t="shared" si="1014"/>
        <v>44.309999999999995</v>
      </c>
      <c r="K2721" s="13">
        <f>tarifest3(A2721,$A$3,Param!$B$10,Param!$C$10,Param!$D$10,Param!$E$10,Param!$B$11,Param!$C$11,Param!$D$11,Param!$E$11)</f>
        <v>108979</v>
      </c>
      <c r="L2721" s="3">
        <f t="shared" si="1023"/>
        <v>40.198819623755071</v>
      </c>
      <c r="M2721" s="3">
        <f>tarifest3grenz(A2721,$A$3,Param!$B$10,Param!$C$10,Param!$D$10,Param!$E$10,Param!$B$11,Param!$C$11,Param!$D$11,Param!$E$11)*100</f>
        <v>45</v>
      </c>
      <c r="N2721" s="3">
        <f t="shared" si="1024"/>
        <v>94579</v>
      </c>
      <c r="O2721" s="3">
        <f t="shared" si="1025"/>
        <v>34.887126521578757</v>
      </c>
      <c r="P2721" s="13">
        <f t="shared" si="1015"/>
        <v>189770</v>
      </c>
      <c r="Q2721" s="13">
        <f t="shared" si="1026"/>
        <v>0</v>
      </c>
      <c r="R2721" s="13">
        <f>tarifest3(A2721-$K$3,$A$3,Param!$B$10,Param!$C$10,Param!$D$10,Param!$E$10,Param!$B$11,Param!$C$11,Param!$D$11,Param!$E$11)</f>
        <v>100231</v>
      </c>
      <c r="S2721" s="3">
        <f t="shared" si="1027"/>
        <v>36.971966064182958</v>
      </c>
      <c r="T2721" s="3">
        <f>IF(A2721&lt;$K$3,$K$2,tarifest3grenz(A2721-$K$3,$A$3,Param!$B$10,Param!$C$10,Param!$D$10,Param!$E$10,Param!$B$11,Param!$C$11,Param!$D$11,Param!$E$11))*100</f>
        <v>42</v>
      </c>
      <c r="U2721" s="3">
        <f>MAX(K2721-tarifest3($K$3,$A$3,Param!$B$10,Param!$C$10,Param!$D$10,Param!$E$10,Param!$B$11,Param!$C$11,Param!$D$11,Param!$E$11),0)</f>
        <v>103749</v>
      </c>
      <c r="V2721" s="3">
        <f t="shared" si="1028"/>
        <v>38.269642198450754</v>
      </c>
      <c r="W2721" s="3">
        <f t="shared" si="1029"/>
        <v>45</v>
      </c>
      <c r="X2721" s="3">
        <f>soli3grenz(K2721,$A$3,Param!$J$9,Param!$J$10,Param!$J$11)*100</f>
        <v>5.5</v>
      </c>
      <c r="Y2721" s="13">
        <f t="shared" si="1016"/>
        <v>103749</v>
      </c>
      <c r="Z2721" s="3">
        <f t="shared" si="1030"/>
        <v>38.269642198450754</v>
      </c>
      <c r="AA2721" s="13">
        <f t="shared" si="1017"/>
        <v>45</v>
      </c>
      <c r="AB2721" s="13">
        <f t="shared" si="1018"/>
        <v>-6524.8699999999953</v>
      </c>
      <c r="AC2721" s="13">
        <f t="shared" si="1019"/>
        <v>-2.4068129841386963</v>
      </c>
      <c r="AD2721" s="13">
        <f t="shared" si="1020"/>
        <v>0.69000000000000483</v>
      </c>
      <c r="AE2721" s="3">
        <f t="shared" si="1021"/>
        <v>3</v>
      </c>
      <c r="AF2721" s="13">
        <f t="shared" si="1009"/>
        <v>6524.8699999999953</v>
      </c>
      <c r="AG2721" s="13">
        <f t="shared" si="1031"/>
        <v>2.4068129841386963</v>
      </c>
      <c r="AH2721" s="13">
        <f t="shared" si="1010"/>
        <v>2.4068129841386963</v>
      </c>
    </row>
    <row r="2722" spans="1:34" x14ac:dyDescent="0.2">
      <c r="A2722" s="8">
        <f t="shared" si="1032"/>
        <v>271200</v>
      </c>
      <c r="B2722" s="9">
        <f t="shared" si="1011"/>
        <v>271.2</v>
      </c>
      <c r="C2722" s="13">
        <f>tarifest3(A2722,$A$3,Param!$B$5,Param!$C$5,Param!$D$5,Param!$E$5,Param!$B$6,Param!$C$6,Param!$D$6,Param!$E$6)</f>
        <v>104567</v>
      </c>
      <c r="D2722" s="3">
        <f t="shared" si="1022"/>
        <v>38.557153392330385</v>
      </c>
      <c r="E2722" s="3">
        <f>tarifest3grenz(A2722,$A$3,Param!$B$5,Param!$C$5,Param!$D$5,Param!$E$5,Param!$B$6,Param!$C$6,Param!$D$6,Param!$E$6)*100</f>
        <v>42</v>
      </c>
      <c r="F2722" s="13">
        <f>soli3(C2722,$A$3,Param!$J$4,Param!$J$5,Param!$J$6)</f>
        <v>5751.18</v>
      </c>
      <c r="G2722" s="3">
        <f>soli3grenz(C2722,$A$3,Param!$J$4,Param!$J$5,Param!$J$6)*100</f>
        <v>5.5</v>
      </c>
      <c r="H2722" s="13">
        <f t="shared" si="1013"/>
        <v>110318.18</v>
      </c>
      <c r="I2722" s="3">
        <f t="shared" si="1012"/>
        <v>40.677794985250735</v>
      </c>
      <c r="J2722" s="13">
        <f t="shared" si="1014"/>
        <v>44.309999999999995</v>
      </c>
      <c r="K2722" s="13">
        <f>tarifest3(A2722,$A$3,Param!$B$10,Param!$C$10,Param!$D$10,Param!$E$10,Param!$B$11,Param!$C$11,Param!$D$11,Param!$E$11)</f>
        <v>109024</v>
      </c>
      <c r="L2722" s="3">
        <f t="shared" si="1023"/>
        <v>40.200589970501476</v>
      </c>
      <c r="M2722" s="3">
        <f>tarifest3grenz(A2722,$A$3,Param!$B$10,Param!$C$10,Param!$D$10,Param!$E$10,Param!$B$11,Param!$C$11,Param!$D$11,Param!$E$11)*100</f>
        <v>45</v>
      </c>
      <c r="N2722" s="3">
        <f t="shared" si="1024"/>
        <v>94624</v>
      </c>
      <c r="O2722" s="3">
        <f t="shared" si="1025"/>
        <v>34.89085545722714</v>
      </c>
      <c r="P2722" s="13">
        <f t="shared" si="1015"/>
        <v>189840</v>
      </c>
      <c r="Q2722" s="13">
        <f t="shared" si="1026"/>
        <v>0</v>
      </c>
      <c r="R2722" s="13">
        <f>tarifest3(A2722-$K$3,$A$3,Param!$B$10,Param!$C$10,Param!$D$10,Param!$E$10,Param!$B$11,Param!$C$11,Param!$D$11,Param!$E$11)</f>
        <v>100273</v>
      </c>
      <c r="S2722" s="3">
        <f t="shared" si="1027"/>
        <v>36.973820058997049</v>
      </c>
      <c r="T2722" s="3">
        <f>IF(A2722&lt;$K$3,$K$2,tarifest3grenz(A2722-$K$3,$A$3,Param!$B$10,Param!$C$10,Param!$D$10,Param!$E$10,Param!$B$11,Param!$C$11,Param!$D$11,Param!$E$11))*100</f>
        <v>42</v>
      </c>
      <c r="U2722" s="3">
        <f>MAX(K2722-tarifest3($K$3,$A$3,Param!$B$10,Param!$C$10,Param!$D$10,Param!$E$10,Param!$B$11,Param!$C$11,Param!$D$11,Param!$E$11),0)</f>
        <v>103794</v>
      </c>
      <c r="V2722" s="3">
        <f t="shared" si="1028"/>
        <v>38.272123893805308</v>
      </c>
      <c r="W2722" s="3">
        <f t="shared" si="1029"/>
        <v>45</v>
      </c>
      <c r="X2722" s="3">
        <f>soli3grenz(K2722,$A$3,Param!$J$9,Param!$J$10,Param!$J$11)*100</f>
        <v>5.5</v>
      </c>
      <c r="Y2722" s="13">
        <f t="shared" si="1016"/>
        <v>103794</v>
      </c>
      <c r="Z2722" s="3">
        <f t="shared" si="1030"/>
        <v>38.272123893805308</v>
      </c>
      <c r="AA2722" s="13">
        <f t="shared" si="1017"/>
        <v>45</v>
      </c>
      <c r="AB2722" s="13">
        <f t="shared" si="1018"/>
        <v>-6524.179999999993</v>
      </c>
      <c r="AC2722" s="13">
        <f t="shared" si="1019"/>
        <v>-2.4056710914454271</v>
      </c>
      <c r="AD2722" s="13">
        <f t="shared" si="1020"/>
        <v>0.69000000000000483</v>
      </c>
      <c r="AE2722" s="3">
        <f t="shared" si="1021"/>
        <v>3</v>
      </c>
      <c r="AF2722" s="13">
        <f t="shared" si="1009"/>
        <v>6524.179999999993</v>
      </c>
      <c r="AG2722" s="13">
        <f t="shared" si="1031"/>
        <v>2.4056710914454271</v>
      </c>
      <c r="AH2722" s="13">
        <f t="shared" si="1010"/>
        <v>2.4056710914454271</v>
      </c>
    </row>
    <row r="2723" spans="1:34" x14ac:dyDescent="0.2">
      <c r="A2723" s="8">
        <f t="shared" si="1032"/>
        <v>271300</v>
      </c>
      <c r="B2723" s="9">
        <f t="shared" si="1011"/>
        <v>271.3</v>
      </c>
      <c r="C2723" s="13">
        <f>tarifest3(A2723,$A$3,Param!$B$5,Param!$C$5,Param!$D$5,Param!$E$5,Param!$B$6,Param!$C$6,Param!$D$6,Param!$E$6)</f>
        <v>104609</v>
      </c>
      <c r="D2723" s="3">
        <f t="shared" si="1022"/>
        <v>38.558422410615556</v>
      </c>
      <c r="E2723" s="3">
        <f>tarifest3grenz(A2723,$A$3,Param!$B$5,Param!$C$5,Param!$D$5,Param!$E$5,Param!$B$6,Param!$C$6,Param!$D$6,Param!$E$6)*100</f>
        <v>42</v>
      </c>
      <c r="F2723" s="13">
        <f>soli3(C2723,$A$3,Param!$J$4,Param!$J$5,Param!$J$6)</f>
        <v>5753.49</v>
      </c>
      <c r="G2723" s="3">
        <f>soli3grenz(C2723,$A$3,Param!$J$4,Param!$J$5,Param!$J$6)*100</f>
        <v>5.5</v>
      </c>
      <c r="H2723" s="13">
        <f t="shared" si="1013"/>
        <v>110362.49</v>
      </c>
      <c r="I2723" s="3">
        <f t="shared" si="1012"/>
        <v>40.679133800221159</v>
      </c>
      <c r="J2723" s="13">
        <f t="shared" si="1014"/>
        <v>44.309999999999995</v>
      </c>
      <c r="K2723" s="13">
        <f>tarifest3(A2723,$A$3,Param!$B$10,Param!$C$10,Param!$D$10,Param!$E$10,Param!$B$11,Param!$C$11,Param!$D$11,Param!$E$11)</f>
        <v>109069</v>
      </c>
      <c r="L2723" s="3">
        <f t="shared" si="1023"/>
        <v>40.202359012163654</v>
      </c>
      <c r="M2723" s="3">
        <f>tarifest3grenz(A2723,$A$3,Param!$B$10,Param!$C$10,Param!$D$10,Param!$E$10,Param!$B$11,Param!$C$11,Param!$D$11,Param!$E$11)*100</f>
        <v>45</v>
      </c>
      <c r="N2723" s="3">
        <f t="shared" si="1024"/>
        <v>94669</v>
      </c>
      <c r="O2723" s="3">
        <f t="shared" si="1025"/>
        <v>34.894581643936604</v>
      </c>
      <c r="P2723" s="13">
        <f t="shared" si="1015"/>
        <v>189910</v>
      </c>
      <c r="Q2723" s="13">
        <f t="shared" si="1026"/>
        <v>0</v>
      </c>
      <c r="R2723" s="13">
        <f>tarifest3(A2723-$K$3,$A$3,Param!$B$10,Param!$C$10,Param!$D$10,Param!$E$10,Param!$B$11,Param!$C$11,Param!$D$11,Param!$E$11)</f>
        <v>100315</v>
      </c>
      <c r="S2723" s="3">
        <f t="shared" si="1027"/>
        <v>36.975672687062293</v>
      </c>
      <c r="T2723" s="3">
        <f>IF(A2723&lt;$K$3,$K$2,tarifest3grenz(A2723-$K$3,$A$3,Param!$B$10,Param!$C$10,Param!$D$10,Param!$E$10,Param!$B$11,Param!$C$11,Param!$D$11,Param!$E$11))*100</f>
        <v>42</v>
      </c>
      <c r="U2723" s="3">
        <f>MAX(K2723-tarifest3($K$3,$A$3,Param!$B$10,Param!$C$10,Param!$D$10,Param!$E$10,Param!$B$11,Param!$C$11,Param!$D$11,Param!$E$11),0)</f>
        <v>103839</v>
      </c>
      <c r="V2723" s="3">
        <f t="shared" si="1028"/>
        <v>38.274603759675635</v>
      </c>
      <c r="W2723" s="3">
        <f t="shared" si="1029"/>
        <v>45</v>
      </c>
      <c r="X2723" s="3">
        <f>soli3grenz(K2723,$A$3,Param!$J$9,Param!$J$10,Param!$J$11)*100</f>
        <v>5.5</v>
      </c>
      <c r="Y2723" s="13">
        <f t="shared" si="1016"/>
        <v>103839</v>
      </c>
      <c r="Z2723" s="3">
        <f t="shared" si="1030"/>
        <v>38.274603759675635</v>
      </c>
      <c r="AA2723" s="13">
        <f t="shared" si="1017"/>
        <v>45</v>
      </c>
      <c r="AB2723" s="13">
        <f t="shared" si="1018"/>
        <v>-6523.4900000000052</v>
      </c>
      <c r="AC2723" s="13">
        <f t="shared" si="1019"/>
        <v>-2.4045300405455237</v>
      </c>
      <c r="AD2723" s="13">
        <f t="shared" si="1020"/>
        <v>0.69000000000000483</v>
      </c>
      <c r="AE2723" s="3">
        <f t="shared" si="1021"/>
        <v>3</v>
      </c>
      <c r="AF2723" s="13">
        <f t="shared" si="1009"/>
        <v>6523.4900000000052</v>
      </c>
      <c r="AG2723" s="13">
        <f t="shared" si="1031"/>
        <v>2.4045300405455237</v>
      </c>
      <c r="AH2723" s="13">
        <f t="shared" si="1010"/>
        <v>2.4045300405455237</v>
      </c>
    </row>
    <row r="2724" spans="1:34" x14ac:dyDescent="0.2">
      <c r="A2724" s="8">
        <f t="shared" si="1032"/>
        <v>271400</v>
      </c>
      <c r="B2724" s="9">
        <f t="shared" si="1011"/>
        <v>271.39999999999998</v>
      </c>
      <c r="C2724" s="13">
        <f>tarifest3(A2724,$A$3,Param!$B$5,Param!$C$5,Param!$D$5,Param!$E$5,Param!$B$6,Param!$C$6,Param!$D$6,Param!$E$6)</f>
        <v>104651</v>
      </c>
      <c r="D2724" s="3">
        <f t="shared" si="1022"/>
        <v>38.559690493736184</v>
      </c>
      <c r="E2724" s="3">
        <f>tarifest3grenz(A2724,$A$3,Param!$B$5,Param!$C$5,Param!$D$5,Param!$E$5,Param!$B$6,Param!$C$6,Param!$D$6,Param!$E$6)*100</f>
        <v>42</v>
      </c>
      <c r="F2724" s="13">
        <f>soli3(C2724,$A$3,Param!$J$4,Param!$J$5,Param!$J$6)</f>
        <v>5755.8</v>
      </c>
      <c r="G2724" s="3">
        <f>soli3grenz(C2724,$A$3,Param!$J$4,Param!$J$5,Param!$J$6)*100</f>
        <v>5.5</v>
      </c>
      <c r="H2724" s="13">
        <f t="shared" si="1013"/>
        <v>110406.8</v>
      </c>
      <c r="I2724" s="3">
        <f t="shared" si="1012"/>
        <v>40.680471628592485</v>
      </c>
      <c r="J2724" s="13">
        <f t="shared" si="1014"/>
        <v>44.309999999999995</v>
      </c>
      <c r="K2724" s="13">
        <f>tarifest3(A2724,$A$3,Param!$B$10,Param!$C$10,Param!$D$10,Param!$E$10,Param!$B$11,Param!$C$11,Param!$D$11,Param!$E$11)</f>
        <v>109114</v>
      </c>
      <c r="L2724" s="3">
        <f t="shared" si="1023"/>
        <v>40.20412675018423</v>
      </c>
      <c r="M2724" s="3">
        <f>tarifest3grenz(A2724,$A$3,Param!$B$10,Param!$C$10,Param!$D$10,Param!$E$10,Param!$B$11,Param!$C$11,Param!$D$11,Param!$E$11)*100</f>
        <v>45</v>
      </c>
      <c r="N2724" s="3">
        <f t="shared" si="1024"/>
        <v>94714</v>
      </c>
      <c r="O2724" s="3">
        <f t="shared" si="1025"/>
        <v>34.898305084745765</v>
      </c>
      <c r="P2724" s="13">
        <f t="shared" si="1015"/>
        <v>189980</v>
      </c>
      <c r="Q2724" s="13">
        <f t="shared" si="1026"/>
        <v>0</v>
      </c>
      <c r="R2724" s="13">
        <f>tarifest3(A2724-$K$3,$A$3,Param!$B$10,Param!$C$10,Param!$D$10,Param!$E$10,Param!$B$11,Param!$C$11,Param!$D$11,Param!$E$11)</f>
        <v>100357</v>
      </c>
      <c r="S2724" s="3">
        <f t="shared" si="1027"/>
        <v>36.977523949889459</v>
      </c>
      <c r="T2724" s="3">
        <f>IF(A2724&lt;$K$3,$K$2,tarifest3grenz(A2724-$K$3,$A$3,Param!$B$10,Param!$C$10,Param!$D$10,Param!$E$10,Param!$B$11,Param!$C$11,Param!$D$11,Param!$E$11))*100</f>
        <v>42</v>
      </c>
      <c r="U2724" s="3">
        <f>MAX(K2724-tarifest3($K$3,$A$3,Param!$B$10,Param!$C$10,Param!$D$10,Param!$E$10,Param!$B$11,Param!$C$11,Param!$D$11,Param!$E$11),0)</f>
        <v>103884</v>
      </c>
      <c r="V2724" s="3">
        <f t="shared" si="1028"/>
        <v>38.277081798084005</v>
      </c>
      <c r="W2724" s="3">
        <f t="shared" si="1029"/>
        <v>45</v>
      </c>
      <c r="X2724" s="3">
        <f>soli3grenz(K2724,$A$3,Param!$J$9,Param!$J$10,Param!$J$11)*100</f>
        <v>5.5</v>
      </c>
      <c r="Y2724" s="13">
        <f t="shared" si="1016"/>
        <v>103884</v>
      </c>
      <c r="Z2724" s="3">
        <f t="shared" si="1030"/>
        <v>38.277081798084005</v>
      </c>
      <c r="AA2724" s="13">
        <f t="shared" si="1017"/>
        <v>45</v>
      </c>
      <c r="AB2724" s="13">
        <f t="shared" si="1018"/>
        <v>-6522.8000000000029</v>
      </c>
      <c r="AC2724" s="13">
        <f t="shared" si="1019"/>
        <v>-2.4033898305084804</v>
      </c>
      <c r="AD2724" s="13">
        <f t="shared" si="1020"/>
        <v>0.69000000000000483</v>
      </c>
      <c r="AE2724" s="3">
        <f t="shared" si="1021"/>
        <v>3</v>
      </c>
      <c r="AF2724" s="13">
        <f t="shared" si="1009"/>
        <v>6522.8000000000029</v>
      </c>
      <c r="AG2724" s="13">
        <f t="shared" si="1031"/>
        <v>2.4033898305084804</v>
      </c>
      <c r="AH2724" s="13">
        <f t="shared" si="1010"/>
        <v>2.4033898305084804</v>
      </c>
    </row>
    <row r="2725" spans="1:34" x14ac:dyDescent="0.2">
      <c r="A2725" s="8">
        <f t="shared" si="1032"/>
        <v>271500</v>
      </c>
      <c r="B2725" s="9">
        <f t="shared" si="1011"/>
        <v>271.5</v>
      </c>
      <c r="C2725" s="13">
        <f>tarifest3(A2725,$A$3,Param!$B$5,Param!$C$5,Param!$D$5,Param!$E$5,Param!$B$6,Param!$C$6,Param!$D$6,Param!$E$6)</f>
        <v>104693</v>
      </c>
      <c r="D2725" s="3">
        <f t="shared" si="1022"/>
        <v>38.560957642725597</v>
      </c>
      <c r="E2725" s="3">
        <f>tarifest3grenz(A2725,$A$3,Param!$B$5,Param!$C$5,Param!$D$5,Param!$E$5,Param!$B$6,Param!$C$6,Param!$D$6,Param!$E$6)*100</f>
        <v>42</v>
      </c>
      <c r="F2725" s="13">
        <f>soli3(C2725,$A$3,Param!$J$4,Param!$J$5,Param!$J$6)</f>
        <v>5758.11</v>
      </c>
      <c r="G2725" s="3">
        <f>soli3grenz(C2725,$A$3,Param!$J$4,Param!$J$5,Param!$J$6)*100</f>
        <v>5.5</v>
      </c>
      <c r="H2725" s="13">
        <f t="shared" si="1013"/>
        <v>110451.11</v>
      </c>
      <c r="I2725" s="3">
        <f t="shared" si="1012"/>
        <v>40.681808471454879</v>
      </c>
      <c r="J2725" s="13">
        <f t="shared" si="1014"/>
        <v>44.309999999999995</v>
      </c>
      <c r="K2725" s="13">
        <f>tarifest3(A2725,$A$3,Param!$B$10,Param!$C$10,Param!$D$10,Param!$E$10,Param!$B$11,Param!$C$11,Param!$D$11,Param!$E$11)</f>
        <v>109159</v>
      </c>
      <c r="L2725" s="3">
        <f t="shared" si="1023"/>
        <v>40.205893186003685</v>
      </c>
      <c r="M2725" s="3">
        <f>tarifest3grenz(A2725,$A$3,Param!$B$10,Param!$C$10,Param!$D$10,Param!$E$10,Param!$B$11,Param!$C$11,Param!$D$11,Param!$E$11)*100</f>
        <v>45</v>
      </c>
      <c r="N2725" s="3">
        <f t="shared" si="1024"/>
        <v>94759</v>
      </c>
      <c r="O2725" s="3">
        <f t="shared" si="1025"/>
        <v>34.902025782688767</v>
      </c>
      <c r="P2725" s="13">
        <f t="shared" si="1015"/>
        <v>190050</v>
      </c>
      <c r="Q2725" s="13">
        <f t="shared" si="1026"/>
        <v>0</v>
      </c>
      <c r="R2725" s="13">
        <f>tarifest3(A2725-$K$3,$A$3,Param!$B$10,Param!$C$10,Param!$D$10,Param!$E$10,Param!$B$11,Param!$C$11,Param!$D$11,Param!$E$11)</f>
        <v>100399</v>
      </c>
      <c r="S2725" s="3">
        <f t="shared" si="1027"/>
        <v>36.979373848987109</v>
      </c>
      <c r="T2725" s="3">
        <f>IF(A2725&lt;$K$3,$K$2,tarifest3grenz(A2725-$K$3,$A$3,Param!$B$10,Param!$C$10,Param!$D$10,Param!$E$10,Param!$B$11,Param!$C$11,Param!$D$11,Param!$E$11))*100</f>
        <v>42</v>
      </c>
      <c r="U2725" s="3">
        <f>MAX(K2725-tarifest3($K$3,$A$3,Param!$B$10,Param!$C$10,Param!$D$10,Param!$E$10,Param!$B$11,Param!$C$11,Param!$D$11,Param!$E$11),0)</f>
        <v>103929</v>
      </c>
      <c r="V2725" s="3">
        <f t="shared" si="1028"/>
        <v>38.279558011049723</v>
      </c>
      <c r="W2725" s="3">
        <f t="shared" si="1029"/>
        <v>45</v>
      </c>
      <c r="X2725" s="3">
        <f>soli3grenz(K2725,$A$3,Param!$J$9,Param!$J$10,Param!$J$11)*100</f>
        <v>5.5</v>
      </c>
      <c r="Y2725" s="13">
        <f t="shared" si="1016"/>
        <v>103929</v>
      </c>
      <c r="Z2725" s="3">
        <f t="shared" si="1030"/>
        <v>38.279558011049723</v>
      </c>
      <c r="AA2725" s="13">
        <f t="shared" si="1017"/>
        <v>45</v>
      </c>
      <c r="AB2725" s="13">
        <f t="shared" si="1018"/>
        <v>-6522.1100000000006</v>
      </c>
      <c r="AC2725" s="13">
        <f t="shared" si="1019"/>
        <v>-2.4022504604051562</v>
      </c>
      <c r="AD2725" s="13">
        <f t="shared" si="1020"/>
        <v>0.69000000000000483</v>
      </c>
      <c r="AE2725" s="3">
        <f t="shared" si="1021"/>
        <v>3</v>
      </c>
      <c r="AF2725" s="13">
        <f t="shared" si="1009"/>
        <v>6522.1100000000006</v>
      </c>
      <c r="AG2725" s="13">
        <f t="shared" si="1031"/>
        <v>2.4022504604051562</v>
      </c>
      <c r="AH2725" s="13">
        <f t="shared" si="1010"/>
        <v>2.4022504604051562</v>
      </c>
    </row>
    <row r="2726" spans="1:34" x14ac:dyDescent="0.2">
      <c r="A2726" s="8">
        <f t="shared" si="1032"/>
        <v>271600</v>
      </c>
      <c r="B2726" s="9">
        <f t="shared" si="1011"/>
        <v>271.60000000000002</v>
      </c>
      <c r="C2726" s="13">
        <f>tarifest3(A2726,$A$3,Param!$B$5,Param!$C$5,Param!$D$5,Param!$E$5,Param!$B$6,Param!$C$6,Param!$D$6,Param!$E$6)</f>
        <v>104735</v>
      </c>
      <c r="D2726" s="3">
        <f t="shared" si="1022"/>
        <v>38.56222385861561</v>
      </c>
      <c r="E2726" s="3">
        <f>tarifest3grenz(A2726,$A$3,Param!$B$5,Param!$C$5,Param!$D$5,Param!$E$5,Param!$B$6,Param!$C$6,Param!$D$6,Param!$E$6)*100</f>
        <v>42</v>
      </c>
      <c r="F2726" s="13">
        <f>soli3(C2726,$A$3,Param!$J$4,Param!$J$5,Param!$J$6)</f>
        <v>5760.42</v>
      </c>
      <c r="G2726" s="3">
        <f>soli3grenz(C2726,$A$3,Param!$J$4,Param!$J$5,Param!$J$6)*100</f>
        <v>5.5</v>
      </c>
      <c r="H2726" s="13">
        <f t="shared" si="1013"/>
        <v>110495.42</v>
      </c>
      <c r="I2726" s="3">
        <f t="shared" si="1012"/>
        <v>40.683144329896912</v>
      </c>
      <c r="J2726" s="13">
        <f t="shared" si="1014"/>
        <v>44.309999999999995</v>
      </c>
      <c r="K2726" s="13">
        <f>tarifest3(A2726,$A$3,Param!$B$10,Param!$C$10,Param!$D$10,Param!$E$10,Param!$B$11,Param!$C$11,Param!$D$11,Param!$E$11)</f>
        <v>109204</v>
      </c>
      <c r="L2726" s="3">
        <f t="shared" si="1023"/>
        <v>40.207658321060386</v>
      </c>
      <c r="M2726" s="3">
        <f>tarifest3grenz(A2726,$A$3,Param!$B$10,Param!$C$10,Param!$D$10,Param!$E$10,Param!$B$11,Param!$C$11,Param!$D$11,Param!$E$11)*100</f>
        <v>45</v>
      </c>
      <c r="N2726" s="3">
        <f t="shared" si="1024"/>
        <v>94804</v>
      </c>
      <c r="O2726" s="3">
        <f t="shared" si="1025"/>
        <v>34.905743740795288</v>
      </c>
      <c r="P2726" s="13">
        <f t="shared" si="1015"/>
        <v>190120</v>
      </c>
      <c r="Q2726" s="13">
        <f t="shared" si="1026"/>
        <v>0</v>
      </c>
      <c r="R2726" s="13">
        <f>tarifest3(A2726-$K$3,$A$3,Param!$B$10,Param!$C$10,Param!$D$10,Param!$E$10,Param!$B$11,Param!$C$11,Param!$D$11,Param!$E$11)</f>
        <v>100441</v>
      </c>
      <c r="S2726" s="3">
        <f t="shared" si="1027"/>
        <v>36.981222385861564</v>
      </c>
      <c r="T2726" s="3">
        <f>IF(A2726&lt;$K$3,$K$2,tarifest3grenz(A2726-$K$3,$A$3,Param!$B$10,Param!$C$10,Param!$D$10,Param!$E$10,Param!$B$11,Param!$C$11,Param!$D$11,Param!$E$11))*100</f>
        <v>42</v>
      </c>
      <c r="U2726" s="3">
        <f>MAX(K2726-tarifest3($K$3,$A$3,Param!$B$10,Param!$C$10,Param!$D$10,Param!$E$10,Param!$B$11,Param!$C$11,Param!$D$11,Param!$E$11),0)</f>
        <v>103974</v>
      </c>
      <c r="V2726" s="3">
        <f t="shared" si="1028"/>
        <v>38.282032400589102</v>
      </c>
      <c r="W2726" s="3">
        <f t="shared" si="1029"/>
        <v>45</v>
      </c>
      <c r="X2726" s="3">
        <f>soli3grenz(K2726,$A$3,Param!$J$9,Param!$J$10,Param!$J$11)*100</f>
        <v>5.5</v>
      </c>
      <c r="Y2726" s="13">
        <f t="shared" si="1016"/>
        <v>103974</v>
      </c>
      <c r="Z2726" s="3">
        <f t="shared" si="1030"/>
        <v>38.282032400589102</v>
      </c>
      <c r="AA2726" s="13">
        <f t="shared" si="1017"/>
        <v>45</v>
      </c>
      <c r="AB2726" s="13">
        <f t="shared" si="1018"/>
        <v>-6521.4199999999983</v>
      </c>
      <c r="AC2726" s="13">
        <f t="shared" si="1019"/>
        <v>-2.4011119293078096</v>
      </c>
      <c r="AD2726" s="13">
        <f t="shared" si="1020"/>
        <v>0.69000000000000483</v>
      </c>
      <c r="AE2726" s="3">
        <f t="shared" si="1021"/>
        <v>3</v>
      </c>
      <c r="AF2726" s="13">
        <f t="shared" si="1009"/>
        <v>6521.4199999999983</v>
      </c>
      <c r="AG2726" s="13">
        <f t="shared" si="1031"/>
        <v>2.4011119293078096</v>
      </c>
      <c r="AH2726" s="13">
        <f t="shared" si="1010"/>
        <v>2.4011119293078096</v>
      </c>
    </row>
    <row r="2727" spans="1:34" x14ac:dyDescent="0.2">
      <c r="A2727" s="8">
        <f t="shared" si="1032"/>
        <v>271700</v>
      </c>
      <c r="B2727" s="9">
        <f t="shared" si="1011"/>
        <v>271.7</v>
      </c>
      <c r="C2727" s="13">
        <f>tarifest3(A2727,$A$3,Param!$B$5,Param!$C$5,Param!$D$5,Param!$E$5,Param!$B$6,Param!$C$6,Param!$D$6,Param!$E$6)</f>
        <v>104777</v>
      </c>
      <c r="D2727" s="3">
        <f t="shared" si="1022"/>
        <v>38.563489142436516</v>
      </c>
      <c r="E2727" s="3">
        <f>tarifest3grenz(A2727,$A$3,Param!$B$5,Param!$C$5,Param!$D$5,Param!$E$5,Param!$B$6,Param!$C$6,Param!$D$6,Param!$E$6)*100</f>
        <v>42</v>
      </c>
      <c r="F2727" s="13">
        <f>soli3(C2727,$A$3,Param!$J$4,Param!$J$5,Param!$J$6)</f>
        <v>5762.73</v>
      </c>
      <c r="G2727" s="3">
        <f>soli3grenz(C2727,$A$3,Param!$J$4,Param!$J$5,Param!$J$6)*100</f>
        <v>5.5</v>
      </c>
      <c r="H2727" s="13">
        <f t="shared" si="1013"/>
        <v>110539.73</v>
      </c>
      <c r="I2727" s="3">
        <f t="shared" si="1012"/>
        <v>40.684479205005516</v>
      </c>
      <c r="J2727" s="13">
        <f t="shared" si="1014"/>
        <v>44.309999999999995</v>
      </c>
      <c r="K2727" s="13">
        <f>tarifest3(A2727,$A$3,Param!$B$10,Param!$C$10,Param!$D$10,Param!$E$10,Param!$B$11,Param!$C$11,Param!$D$11,Param!$E$11)</f>
        <v>109249</v>
      </c>
      <c r="L2727" s="3">
        <f t="shared" si="1023"/>
        <v>40.209422156790573</v>
      </c>
      <c r="M2727" s="3">
        <f>tarifest3grenz(A2727,$A$3,Param!$B$10,Param!$C$10,Param!$D$10,Param!$E$10,Param!$B$11,Param!$C$11,Param!$D$11,Param!$E$11)*100</f>
        <v>45</v>
      </c>
      <c r="N2727" s="3">
        <f t="shared" si="1024"/>
        <v>94849</v>
      </c>
      <c r="O2727" s="3">
        <f t="shared" si="1025"/>
        <v>34.90945896209054</v>
      </c>
      <c r="P2727" s="13">
        <f t="shared" si="1015"/>
        <v>190190</v>
      </c>
      <c r="Q2727" s="13">
        <f t="shared" si="1026"/>
        <v>0</v>
      </c>
      <c r="R2727" s="13">
        <f>tarifest3(A2727-$K$3,$A$3,Param!$B$10,Param!$C$10,Param!$D$10,Param!$E$10,Param!$B$11,Param!$C$11,Param!$D$11,Param!$E$11)</f>
        <v>100483</v>
      </c>
      <c r="S2727" s="3">
        <f t="shared" si="1027"/>
        <v>36.983069562016929</v>
      </c>
      <c r="T2727" s="3">
        <f>IF(A2727&lt;$K$3,$K$2,tarifest3grenz(A2727-$K$3,$A$3,Param!$B$10,Param!$C$10,Param!$D$10,Param!$E$10,Param!$B$11,Param!$C$11,Param!$D$11,Param!$E$11))*100</f>
        <v>42</v>
      </c>
      <c r="U2727" s="3">
        <f>MAX(K2727-tarifest3($K$3,$A$3,Param!$B$10,Param!$C$10,Param!$D$10,Param!$E$10,Param!$B$11,Param!$C$11,Param!$D$11,Param!$E$11),0)</f>
        <v>104019</v>
      </c>
      <c r="V2727" s="3">
        <f t="shared" si="1028"/>
        <v>38.284504968715495</v>
      </c>
      <c r="W2727" s="3">
        <f t="shared" si="1029"/>
        <v>45</v>
      </c>
      <c r="X2727" s="3">
        <f>soli3grenz(K2727,$A$3,Param!$J$9,Param!$J$10,Param!$J$11)*100</f>
        <v>5.5</v>
      </c>
      <c r="Y2727" s="13">
        <f t="shared" si="1016"/>
        <v>104019</v>
      </c>
      <c r="Z2727" s="3">
        <f t="shared" si="1030"/>
        <v>38.284504968715495</v>
      </c>
      <c r="AA2727" s="13">
        <f t="shared" si="1017"/>
        <v>45</v>
      </c>
      <c r="AB2727" s="13">
        <f t="shared" si="1018"/>
        <v>-6520.7299999999959</v>
      </c>
      <c r="AC2727" s="13">
        <f t="shared" si="1019"/>
        <v>-2.3999742362900207</v>
      </c>
      <c r="AD2727" s="13">
        <f t="shared" si="1020"/>
        <v>0.69000000000000483</v>
      </c>
      <c r="AE2727" s="3">
        <f t="shared" si="1021"/>
        <v>3</v>
      </c>
      <c r="AF2727" s="13">
        <f t="shared" si="1009"/>
        <v>6520.7299999999959</v>
      </c>
      <c r="AG2727" s="13">
        <f t="shared" si="1031"/>
        <v>2.3999742362900207</v>
      </c>
      <c r="AH2727" s="13">
        <f t="shared" si="1010"/>
        <v>2.3999742362900207</v>
      </c>
    </row>
    <row r="2728" spans="1:34" x14ac:dyDescent="0.2">
      <c r="A2728" s="8">
        <f t="shared" si="1032"/>
        <v>271800</v>
      </c>
      <c r="B2728" s="9">
        <f t="shared" si="1011"/>
        <v>271.8</v>
      </c>
      <c r="C2728" s="13">
        <f>tarifest3(A2728,$A$3,Param!$B$5,Param!$C$5,Param!$D$5,Param!$E$5,Param!$B$6,Param!$C$6,Param!$D$6,Param!$E$6)</f>
        <v>104819</v>
      </c>
      <c r="D2728" s="3">
        <f t="shared" si="1022"/>
        <v>38.564753495217069</v>
      </c>
      <c r="E2728" s="3">
        <f>tarifest3grenz(A2728,$A$3,Param!$B$5,Param!$C$5,Param!$D$5,Param!$E$5,Param!$B$6,Param!$C$6,Param!$D$6,Param!$E$6)*100</f>
        <v>42</v>
      </c>
      <c r="F2728" s="13">
        <f>soli3(C2728,$A$3,Param!$J$4,Param!$J$5,Param!$J$6)</f>
        <v>5765.04</v>
      </c>
      <c r="G2728" s="3">
        <f>soli3grenz(C2728,$A$3,Param!$J$4,Param!$J$5,Param!$J$6)*100</f>
        <v>5.5</v>
      </c>
      <c r="H2728" s="13">
        <f t="shared" si="1013"/>
        <v>110584.04</v>
      </c>
      <c r="I2728" s="3">
        <f t="shared" si="1012"/>
        <v>40.685813097866074</v>
      </c>
      <c r="J2728" s="13">
        <f t="shared" si="1014"/>
        <v>44.309999999999995</v>
      </c>
      <c r="K2728" s="13">
        <f>tarifest3(A2728,$A$3,Param!$B$10,Param!$C$10,Param!$D$10,Param!$E$10,Param!$B$11,Param!$C$11,Param!$D$11,Param!$E$11)</f>
        <v>109294</v>
      </c>
      <c r="L2728" s="3">
        <f t="shared" si="1023"/>
        <v>40.211184694628407</v>
      </c>
      <c r="M2728" s="3">
        <f>tarifest3grenz(A2728,$A$3,Param!$B$10,Param!$C$10,Param!$D$10,Param!$E$10,Param!$B$11,Param!$C$11,Param!$D$11,Param!$E$11)*100</f>
        <v>45</v>
      </c>
      <c r="N2728" s="3">
        <f t="shared" si="1024"/>
        <v>94894</v>
      </c>
      <c r="O2728" s="3">
        <f t="shared" si="1025"/>
        <v>34.913171449595296</v>
      </c>
      <c r="P2728" s="13">
        <f t="shared" si="1015"/>
        <v>190260</v>
      </c>
      <c r="Q2728" s="13">
        <f t="shared" si="1026"/>
        <v>0</v>
      </c>
      <c r="R2728" s="13">
        <f>tarifest3(A2728-$K$3,$A$3,Param!$B$10,Param!$C$10,Param!$D$10,Param!$E$10,Param!$B$11,Param!$C$11,Param!$D$11,Param!$E$11)</f>
        <v>100525</v>
      </c>
      <c r="S2728" s="3">
        <f t="shared" si="1027"/>
        <v>36.984915378955115</v>
      </c>
      <c r="T2728" s="3">
        <f>IF(A2728&lt;$K$3,$K$2,tarifest3grenz(A2728-$K$3,$A$3,Param!$B$10,Param!$C$10,Param!$D$10,Param!$E$10,Param!$B$11,Param!$C$11,Param!$D$11,Param!$E$11))*100</f>
        <v>42</v>
      </c>
      <c r="U2728" s="3">
        <f>MAX(K2728-tarifest3($K$3,$A$3,Param!$B$10,Param!$C$10,Param!$D$10,Param!$E$10,Param!$B$11,Param!$C$11,Param!$D$11,Param!$E$11),0)</f>
        <v>104064</v>
      </c>
      <c r="V2728" s="3">
        <f t="shared" si="1028"/>
        <v>38.28697571743929</v>
      </c>
      <c r="W2728" s="3">
        <f t="shared" si="1029"/>
        <v>45</v>
      </c>
      <c r="X2728" s="3">
        <f>soli3grenz(K2728,$A$3,Param!$J$9,Param!$J$10,Param!$J$11)*100</f>
        <v>5.5</v>
      </c>
      <c r="Y2728" s="13">
        <f t="shared" si="1016"/>
        <v>104064</v>
      </c>
      <c r="Z2728" s="3">
        <f t="shared" si="1030"/>
        <v>38.28697571743929</v>
      </c>
      <c r="AA2728" s="13">
        <f t="shared" si="1017"/>
        <v>45</v>
      </c>
      <c r="AB2728" s="13">
        <f t="shared" si="1018"/>
        <v>-6520.0399999999936</v>
      </c>
      <c r="AC2728" s="13">
        <f t="shared" si="1019"/>
        <v>-2.3988373804267837</v>
      </c>
      <c r="AD2728" s="13">
        <f t="shared" si="1020"/>
        <v>0.69000000000000483</v>
      </c>
      <c r="AE2728" s="3">
        <f t="shared" si="1021"/>
        <v>3</v>
      </c>
      <c r="AF2728" s="13">
        <f t="shared" si="1009"/>
        <v>6520.0399999999936</v>
      </c>
      <c r="AG2728" s="13">
        <f t="shared" si="1031"/>
        <v>2.3988373804267837</v>
      </c>
      <c r="AH2728" s="13">
        <f t="shared" si="1010"/>
        <v>2.3988373804267837</v>
      </c>
    </row>
    <row r="2729" spans="1:34" x14ac:dyDescent="0.2">
      <c r="A2729" s="8">
        <f t="shared" si="1032"/>
        <v>271900</v>
      </c>
      <c r="B2729" s="9">
        <f t="shared" si="1011"/>
        <v>271.89999999999998</v>
      </c>
      <c r="C2729" s="13">
        <f>tarifest3(A2729,$A$3,Param!$B$5,Param!$C$5,Param!$D$5,Param!$E$5,Param!$B$6,Param!$C$6,Param!$D$6,Param!$E$6)</f>
        <v>104861</v>
      </c>
      <c r="D2729" s="3">
        <f t="shared" si="1022"/>
        <v>38.566016917984555</v>
      </c>
      <c r="E2729" s="3">
        <f>tarifest3grenz(A2729,$A$3,Param!$B$5,Param!$C$5,Param!$D$5,Param!$E$5,Param!$B$6,Param!$C$6,Param!$D$6,Param!$E$6)*100</f>
        <v>42</v>
      </c>
      <c r="F2729" s="13">
        <f>soli3(C2729,$A$3,Param!$J$4,Param!$J$5,Param!$J$6)</f>
        <v>5767.35</v>
      </c>
      <c r="G2729" s="3">
        <f>soli3grenz(C2729,$A$3,Param!$J$4,Param!$J$5,Param!$J$6)*100</f>
        <v>5.5</v>
      </c>
      <c r="H2729" s="13">
        <f t="shared" si="1013"/>
        <v>110628.35</v>
      </c>
      <c r="I2729" s="3">
        <f t="shared" si="1012"/>
        <v>40.687146009562341</v>
      </c>
      <c r="J2729" s="13">
        <f t="shared" si="1014"/>
        <v>44.309999999999995</v>
      </c>
      <c r="K2729" s="13">
        <f>tarifest3(A2729,$A$3,Param!$B$10,Param!$C$10,Param!$D$10,Param!$E$10,Param!$B$11,Param!$C$11,Param!$D$11,Param!$E$11)</f>
        <v>109339</v>
      </c>
      <c r="L2729" s="3">
        <f t="shared" si="1023"/>
        <v>40.21294593600588</v>
      </c>
      <c r="M2729" s="3">
        <f>tarifest3grenz(A2729,$A$3,Param!$B$10,Param!$C$10,Param!$D$10,Param!$E$10,Param!$B$11,Param!$C$11,Param!$D$11,Param!$E$11)*100</f>
        <v>45</v>
      </c>
      <c r="N2729" s="3">
        <f t="shared" si="1024"/>
        <v>94939</v>
      </c>
      <c r="O2729" s="3">
        <f t="shared" si="1025"/>
        <v>34.916881206325854</v>
      </c>
      <c r="P2729" s="13">
        <f t="shared" si="1015"/>
        <v>190330</v>
      </c>
      <c r="Q2729" s="13">
        <f t="shared" si="1026"/>
        <v>0</v>
      </c>
      <c r="R2729" s="13">
        <f>tarifest3(A2729-$K$3,$A$3,Param!$B$10,Param!$C$10,Param!$D$10,Param!$E$10,Param!$B$11,Param!$C$11,Param!$D$11,Param!$E$11)</f>
        <v>100567</v>
      </c>
      <c r="S2729" s="3">
        <f t="shared" si="1027"/>
        <v>36.9867598381758</v>
      </c>
      <c r="T2729" s="3">
        <f>IF(A2729&lt;$K$3,$K$2,tarifest3grenz(A2729-$K$3,$A$3,Param!$B$10,Param!$C$10,Param!$D$10,Param!$E$10,Param!$B$11,Param!$C$11,Param!$D$11,Param!$E$11))*100</f>
        <v>42</v>
      </c>
      <c r="U2729" s="3">
        <f>MAX(K2729-tarifest3($K$3,$A$3,Param!$B$10,Param!$C$10,Param!$D$10,Param!$E$10,Param!$B$11,Param!$C$11,Param!$D$11,Param!$E$11),0)</f>
        <v>104109</v>
      </c>
      <c r="V2729" s="3">
        <f t="shared" si="1028"/>
        <v>38.289444648767926</v>
      </c>
      <c r="W2729" s="3">
        <f t="shared" si="1029"/>
        <v>45</v>
      </c>
      <c r="X2729" s="3">
        <f>soli3grenz(K2729,$A$3,Param!$J$9,Param!$J$10,Param!$J$11)*100</f>
        <v>5.5</v>
      </c>
      <c r="Y2729" s="13">
        <f t="shared" si="1016"/>
        <v>104109</v>
      </c>
      <c r="Z2729" s="3">
        <f t="shared" si="1030"/>
        <v>38.289444648767926</v>
      </c>
      <c r="AA2729" s="13">
        <f t="shared" si="1017"/>
        <v>45</v>
      </c>
      <c r="AB2729" s="13">
        <f t="shared" si="1018"/>
        <v>-6519.3500000000058</v>
      </c>
      <c r="AC2729" s="13">
        <f t="shared" si="1019"/>
        <v>-2.3977013607944144</v>
      </c>
      <c r="AD2729" s="13">
        <f t="shared" si="1020"/>
        <v>0.69000000000000483</v>
      </c>
      <c r="AE2729" s="3">
        <f t="shared" si="1021"/>
        <v>3</v>
      </c>
      <c r="AF2729" s="13">
        <f t="shared" si="1009"/>
        <v>6519.3500000000058</v>
      </c>
      <c r="AG2729" s="13">
        <f t="shared" si="1031"/>
        <v>2.3977013607944144</v>
      </c>
      <c r="AH2729" s="13">
        <f t="shared" si="1010"/>
        <v>2.3977013607944144</v>
      </c>
    </row>
    <row r="2730" spans="1:34" x14ac:dyDescent="0.2">
      <c r="A2730" s="8">
        <f t="shared" si="1032"/>
        <v>272000</v>
      </c>
      <c r="B2730" s="9">
        <f t="shared" si="1011"/>
        <v>272</v>
      </c>
      <c r="C2730" s="13">
        <f>tarifest3(A2730,$A$3,Param!$B$5,Param!$C$5,Param!$D$5,Param!$E$5,Param!$B$6,Param!$C$6,Param!$D$6,Param!$E$6)</f>
        <v>104903</v>
      </c>
      <c r="D2730" s="3">
        <f t="shared" si="1022"/>
        <v>38.567279411764702</v>
      </c>
      <c r="E2730" s="3">
        <f>tarifest3grenz(A2730,$A$3,Param!$B$5,Param!$C$5,Param!$D$5,Param!$E$5,Param!$B$6,Param!$C$6,Param!$D$6,Param!$E$6)*100</f>
        <v>42</v>
      </c>
      <c r="F2730" s="13">
        <f>soli3(C2730,$A$3,Param!$J$4,Param!$J$5,Param!$J$6)</f>
        <v>5769.66</v>
      </c>
      <c r="G2730" s="3">
        <f>soli3grenz(C2730,$A$3,Param!$J$4,Param!$J$5,Param!$J$6)*100</f>
        <v>5.5</v>
      </c>
      <c r="H2730" s="13">
        <f t="shared" si="1013"/>
        <v>110672.66</v>
      </c>
      <c r="I2730" s="3">
        <f t="shared" si="1012"/>
        <v>40.688477941176473</v>
      </c>
      <c r="J2730" s="13">
        <f t="shared" si="1014"/>
        <v>44.309999999999995</v>
      </c>
      <c r="K2730" s="13">
        <f>tarifest3(A2730,$A$3,Param!$B$10,Param!$C$10,Param!$D$10,Param!$E$10,Param!$B$11,Param!$C$11,Param!$D$11,Param!$E$11)</f>
        <v>109384</v>
      </c>
      <c r="L2730" s="3">
        <f t="shared" si="1023"/>
        <v>40.214705882352945</v>
      </c>
      <c r="M2730" s="3">
        <f>tarifest3grenz(A2730,$A$3,Param!$B$10,Param!$C$10,Param!$D$10,Param!$E$10,Param!$B$11,Param!$C$11,Param!$D$11,Param!$E$11)*100</f>
        <v>45</v>
      </c>
      <c r="N2730" s="3">
        <f t="shared" si="1024"/>
        <v>94984</v>
      </c>
      <c r="O2730" s="3">
        <f t="shared" si="1025"/>
        <v>34.920588235294119</v>
      </c>
      <c r="P2730" s="13">
        <f t="shared" si="1015"/>
        <v>190400</v>
      </c>
      <c r="Q2730" s="13">
        <f t="shared" si="1026"/>
        <v>0</v>
      </c>
      <c r="R2730" s="13">
        <f>tarifest3(A2730-$K$3,$A$3,Param!$B$10,Param!$C$10,Param!$D$10,Param!$E$10,Param!$B$11,Param!$C$11,Param!$D$11,Param!$E$11)</f>
        <v>100609</v>
      </c>
      <c r="S2730" s="3">
        <f t="shared" si="1027"/>
        <v>36.988602941176467</v>
      </c>
      <c r="T2730" s="3">
        <f>IF(A2730&lt;$K$3,$K$2,tarifest3grenz(A2730-$K$3,$A$3,Param!$B$10,Param!$C$10,Param!$D$10,Param!$E$10,Param!$B$11,Param!$C$11,Param!$D$11,Param!$E$11))*100</f>
        <v>42</v>
      </c>
      <c r="U2730" s="3">
        <f>MAX(K2730-tarifest3($K$3,$A$3,Param!$B$10,Param!$C$10,Param!$D$10,Param!$E$10,Param!$B$11,Param!$C$11,Param!$D$11,Param!$E$11),0)</f>
        <v>104154</v>
      </c>
      <c r="V2730" s="3">
        <f t="shared" si="1028"/>
        <v>38.29191176470588</v>
      </c>
      <c r="W2730" s="3">
        <f t="shared" si="1029"/>
        <v>45</v>
      </c>
      <c r="X2730" s="3">
        <f>soli3grenz(K2730,$A$3,Param!$J$9,Param!$J$10,Param!$J$11)*100</f>
        <v>5.5</v>
      </c>
      <c r="Y2730" s="13">
        <f t="shared" si="1016"/>
        <v>104154</v>
      </c>
      <c r="Z2730" s="3">
        <f t="shared" si="1030"/>
        <v>38.29191176470588</v>
      </c>
      <c r="AA2730" s="13">
        <f t="shared" si="1017"/>
        <v>45</v>
      </c>
      <c r="AB2730" s="13">
        <f t="shared" si="1018"/>
        <v>-6518.6600000000035</v>
      </c>
      <c r="AC2730" s="13">
        <f t="shared" si="1019"/>
        <v>-2.3965661764705928</v>
      </c>
      <c r="AD2730" s="13">
        <f t="shared" si="1020"/>
        <v>0.69000000000000483</v>
      </c>
      <c r="AE2730" s="3">
        <f t="shared" si="1021"/>
        <v>3</v>
      </c>
      <c r="AF2730" s="13">
        <f t="shared" si="1009"/>
        <v>6518.6600000000035</v>
      </c>
      <c r="AG2730" s="13">
        <f t="shared" si="1031"/>
        <v>2.3965661764705928</v>
      </c>
      <c r="AH2730" s="13">
        <f t="shared" si="1010"/>
        <v>2.3965661764705928</v>
      </c>
    </row>
    <row r="2731" spans="1:34" x14ac:dyDescent="0.2">
      <c r="A2731" s="8">
        <f t="shared" si="1032"/>
        <v>272100</v>
      </c>
      <c r="B2731" s="9">
        <f t="shared" si="1011"/>
        <v>272.10000000000002</v>
      </c>
      <c r="C2731" s="13">
        <f>tarifest3(A2731,$A$3,Param!$B$5,Param!$C$5,Param!$D$5,Param!$E$5,Param!$B$6,Param!$C$6,Param!$D$6,Param!$E$6)</f>
        <v>104945</v>
      </c>
      <c r="D2731" s="3">
        <f t="shared" si="1022"/>
        <v>38.568540977581769</v>
      </c>
      <c r="E2731" s="3">
        <f>tarifest3grenz(A2731,$A$3,Param!$B$5,Param!$C$5,Param!$D$5,Param!$E$5,Param!$B$6,Param!$C$6,Param!$D$6,Param!$E$6)*100</f>
        <v>42</v>
      </c>
      <c r="F2731" s="13">
        <f>soli3(C2731,$A$3,Param!$J$4,Param!$J$5,Param!$J$6)</f>
        <v>5771.97</v>
      </c>
      <c r="G2731" s="3">
        <f>soli3grenz(C2731,$A$3,Param!$J$4,Param!$J$5,Param!$J$6)*100</f>
        <v>5.5</v>
      </c>
      <c r="H2731" s="13">
        <f t="shared" si="1013"/>
        <v>110716.97</v>
      </c>
      <c r="I2731" s="3">
        <f t="shared" si="1012"/>
        <v>40.689808893789049</v>
      </c>
      <c r="J2731" s="13">
        <f t="shared" si="1014"/>
        <v>44.309999999999995</v>
      </c>
      <c r="K2731" s="13">
        <f>tarifest3(A2731,$A$3,Param!$B$10,Param!$C$10,Param!$D$10,Param!$E$10,Param!$B$11,Param!$C$11,Param!$D$11,Param!$E$11)</f>
        <v>109429</v>
      </c>
      <c r="L2731" s="3">
        <f t="shared" si="1023"/>
        <v>40.216464535097387</v>
      </c>
      <c r="M2731" s="3">
        <f>tarifest3grenz(A2731,$A$3,Param!$B$10,Param!$C$10,Param!$D$10,Param!$E$10,Param!$B$11,Param!$C$11,Param!$D$11,Param!$E$11)*100</f>
        <v>45</v>
      </c>
      <c r="N2731" s="3">
        <f t="shared" si="1024"/>
        <v>95029</v>
      </c>
      <c r="O2731" s="3">
        <f t="shared" si="1025"/>
        <v>34.924292539507533</v>
      </c>
      <c r="P2731" s="13">
        <f t="shared" si="1015"/>
        <v>190470</v>
      </c>
      <c r="Q2731" s="13">
        <f t="shared" si="1026"/>
        <v>0</v>
      </c>
      <c r="R2731" s="13">
        <f>tarifest3(A2731-$K$3,$A$3,Param!$B$10,Param!$C$10,Param!$D$10,Param!$E$10,Param!$B$11,Param!$C$11,Param!$D$11,Param!$E$11)</f>
        <v>100651</v>
      </c>
      <c r="S2731" s="3">
        <f t="shared" si="1027"/>
        <v>36.990444689452403</v>
      </c>
      <c r="T2731" s="3">
        <f>IF(A2731&lt;$K$3,$K$2,tarifest3grenz(A2731-$K$3,$A$3,Param!$B$10,Param!$C$10,Param!$D$10,Param!$E$10,Param!$B$11,Param!$C$11,Param!$D$11,Param!$E$11))*100</f>
        <v>42</v>
      </c>
      <c r="U2731" s="3">
        <f>MAX(K2731-tarifest3($K$3,$A$3,Param!$B$10,Param!$C$10,Param!$D$10,Param!$E$10,Param!$B$11,Param!$C$11,Param!$D$11,Param!$E$11),0)</f>
        <v>104199</v>
      </c>
      <c r="V2731" s="3">
        <f t="shared" si="1028"/>
        <v>38.294377067254686</v>
      </c>
      <c r="W2731" s="3">
        <f t="shared" si="1029"/>
        <v>45</v>
      </c>
      <c r="X2731" s="3">
        <f>soli3grenz(K2731,$A$3,Param!$J$9,Param!$J$10,Param!$J$11)*100</f>
        <v>5.5</v>
      </c>
      <c r="Y2731" s="13">
        <f t="shared" si="1016"/>
        <v>104199</v>
      </c>
      <c r="Z2731" s="3">
        <f t="shared" si="1030"/>
        <v>38.294377067254686</v>
      </c>
      <c r="AA2731" s="13">
        <f t="shared" si="1017"/>
        <v>45</v>
      </c>
      <c r="AB2731" s="13">
        <f t="shared" si="1018"/>
        <v>-6517.9700000000012</v>
      </c>
      <c r="AC2731" s="13">
        <f t="shared" si="1019"/>
        <v>-2.395431826534363</v>
      </c>
      <c r="AD2731" s="13">
        <f t="shared" si="1020"/>
        <v>0.69000000000000483</v>
      </c>
      <c r="AE2731" s="3">
        <f t="shared" si="1021"/>
        <v>3</v>
      </c>
      <c r="AF2731" s="13">
        <f t="shared" si="1009"/>
        <v>6517.9700000000012</v>
      </c>
      <c r="AG2731" s="13">
        <f t="shared" si="1031"/>
        <v>2.395431826534363</v>
      </c>
      <c r="AH2731" s="13">
        <f t="shared" si="1010"/>
        <v>2.395431826534363</v>
      </c>
    </row>
    <row r="2732" spans="1:34" x14ac:dyDescent="0.2">
      <c r="A2732" s="8">
        <f t="shared" si="1032"/>
        <v>272200</v>
      </c>
      <c r="B2732" s="9">
        <f t="shared" si="1011"/>
        <v>272.2</v>
      </c>
      <c r="C2732" s="13">
        <f>tarifest3(A2732,$A$3,Param!$B$5,Param!$C$5,Param!$D$5,Param!$E$5,Param!$B$6,Param!$C$6,Param!$D$6,Param!$E$6)</f>
        <v>104987</v>
      </c>
      <c r="D2732" s="3">
        <f t="shared" si="1022"/>
        <v>38.569801616458491</v>
      </c>
      <c r="E2732" s="3">
        <f>tarifest3grenz(A2732,$A$3,Param!$B$5,Param!$C$5,Param!$D$5,Param!$E$5,Param!$B$6,Param!$C$6,Param!$D$6,Param!$E$6)*100</f>
        <v>42</v>
      </c>
      <c r="F2732" s="13">
        <f>soli3(C2732,$A$3,Param!$J$4,Param!$J$5,Param!$J$6)</f>
        <v>5774.28</v>
      </c>
      <c r="G2732" s="3">
        <f>soli3grenz(C2732,$A$3,Param!$J$4,Param!$J$5,Param!$J$6)*100</f>
        <v>5.5</v>
      </c>
      <c r="H2732" s="13">
        <f t="shared" si="1013"/>
        <v>110761.28</v>
      </c>
      <c r="I2732" s="3">
        <f t="shared" si="1012"/>
        <v>40.691138868479058</v>
      </c>
      <c r="J2732" s="13">
        <f t="shared" si="1014"/>
        <v>44.309999999999995</v>
      </c>
      <c r="K2732" s="13">
        <f>tarifest3(A2732,$A$3,Param!$B$10,Param!$C$10,Param!$D$10,Param!$E$10,Param!$B$11,Param!$C$11,Param!$D$11,Param!$E$11)</f>
        <v>109474</v>
      </c>
      <c r="L2732" s="3">
        <f t="shared" si="1023"/>
        <v>40.218221895664954</v>
      </c>
      <c r="M2732" s="3">
        <f>tarifest3grenz(A2732,$A$3,Param!$B$10,Param!$C$10,Param!$D$10,Param!$E$10,Param!$B$11,Param!$C$11,Param!$D$11,Param!$E$11)*100</f>
        <v>45</v>
      </c>
      <c r="N2732" s="3">
        <f t="shared" si="1024"/>
        <v>95074</v>
      </c>
      <c r="O2732" s="3">
        <f t="shared" si="1025"/>
        <v>34.927994121969142</v>
      </c>
      <c r="P2732" s="13">
        <f t="shared" si="1015"/>
        <v>190540</v>
      </c>
      <c r="Q2732" s="13">
        <f t="shared" si="1026"/>
        <v>0</v>
      </c>
      <c r="R2732" s="13">
        <f>tarifest3(A2732-$K$3,$A$3,Param!$B$10,Param!$C$10,Param!$D$10,Param!$E$10,Param!$B$11,Param!$C$11,Param!$D$11,Param!$E$11)</f>
        <v>100693</v>
      </c>
      <c r="S2732" s="3">
        <f t="shared" si="1027"/>
        <v>36.992285084496693</v>
      </c>
      <c r="T2732" s="3">
        <f>IF(A2732&lt;$K$3,$K$2,tarifest3grenz(A2732-$K$3,$A$3,Param!$B$10,Param!$C$10,Param!$D$10,Param!$E$10,Param!$B$11,Param!$C$11,Param!$D$11,Param!$E$11))*100</f>
        <v>42</v>
      </c>
      <c r="U2732" s="3">
        <f>MAX(K2732-tarifest3($K$3,$A$3,Param!$B$10,Param!$C$10,Param!$D$10,Param!$E$10,Param!$B$11,Param!$C$11,Param!$D$11,Param!$E$11),0)</f>
        <v>104244</v>
      </c>
      <c r="V2732" s="3">
        <f t="shared" si="1028"/>
        <v>38.296840558412931</v>
      </c>
      <c r="W2732" s="3">
        <f t="shared" si="1029"/>
        <v>45</v>
      </c>
      <c r="X2732" s="3">
        <f>soli3grenz(K2732,$A$3,Param!$J$9,Param!$J$10,Param!$J$11)*100</f>
        <v>5.5</v>
      </c>
      <c r="Y2732" s="13">
        <f t="shared" si="1016"/>
        <v>104244</v>
      </c>
      <c r="Z2732" s="3">
        <f t="shared" si="1030"/>
        <v>38.296840558412931</v>
      </c>
      <c r="AA2732" s="13">
        <f t="shared" si="1017"/>
        <v>45</v>
      </c>
      <c r="AB2732" s="13">
        <f t="shared" si="1018"/>
        <v>-6517.2799999999988</v>
      </c>
      <c r="AC2732" s="13">
        <f t="shared" si="1019"/>
        <v>-2.3942983100661266</v>
      </c>
      <c r="AD2732" s="13">
        <f t="shared" si="1020"/>
        <v>0.69000000000000483</v>
      </c>
      <c r="AE2732" s="3">
        <f t="shared" si="1021"/>
        <v>3</v>
      </c>
      <c r="AF2732" s="13">
        <f t="shared" si="1009"/>
        <v>6517.2799999999988</v>
      </c>
      <c r="AG2732" s="13">
        <f t="shared" si="1031"/>
        <v>2.3942983100661266</v>
      </c>
      <c r="AH2732" s="13">
        <f t="shared" si="1010"/>
        <v>2.3942983100661266</v>
      </c>
    </row>
    <row r="2733" spans="1:34" x14ac:dyDescent="0.2">
      <c r="A2733" s="8">
        <f t="shared" si="1032"/>
        <v>272300</v>
      </c>
      <c r="B2733" s="9">
        <f t="shared" si="1011"/>
        <v>272.3</v>
      </c>
      <c r="C2733" s="13">
        <f>tarifest3(A2733,$A$3,Param!$B$5,Param!$C$5,Param!$D$5,Param!$E$5,Param!$B$6,Param!$C$6,Param!$D$6,Param!$E$6)</f>
        <v>105029</v>
      </c>
      <c r="D2733" s="3">
        <f t="shared" si="1022"/>
        <v>38.571061329416082</v>
      </c>
      <c r="E2733" s="3">
        <f>tarifest3grenz(A2733,$A$3,Param!$B$5,Param!$C$5,Param!$D$5,Param!$E$5,Param!$B$6,Param!$C$6,Param!$D$6,Param!$E$6)*100</f>
        <v>42</v>
      </c>
      <c r="F2733" s="13">
        <f>soli3(C2733,$A$3,Param!$J$4,Param!$J$5,Param!$J$6)</f>
        <v>5776.59</v>
      </c>
      <c r="G2733" s="3">
        <f>soli3grenz(C2733,$A$3,Param!$J$4,Param!$J$5,Param!$J$6)*100</f>
        <v>5.5</v>
      </c>
      <c r="H2733" s="13">
        <f t="shared" si="1013"/>
        <v>110805.59</v>
      </c>
      <c r="I2733" s="3">
        <f t="shared" si="1012"/>
        <v>40.692467866323909</v>
      </c>
      <c r="J2733" s="13">
        <f t="shared" si="1014"/>
        <v>44.309999999999995</v>
      </c>
      <c r="K2733" s="13">
        <f>tarifest3(A2733,$A$3,Param!$B$10,Param!$C$10,Param!$D$10,Param!$E$10,Param!$B$11,Param!$C$11,Param!$D$11,Param!$E$11)</f>
        <v>109519</v>
      </c>
      <c r="L2733" s="3">
        <f t="shared" si="1023"/>
        <v>40.219977965479252</v>
      </c>
      <c r="M2733" s="3">
        <f>tarifest3grenz(A2733,$A$3,Param!$B$10,Param!$C$10,Param!$D$10,Param!$E$10,Param!$B$11,Param!$C$11,Param!$D$11,Param!$E$11)*100</f>
        <v>45</v>
      </c>
      <c r="N2733" s="3">
        <f t="shared" si="1024"/>
        <v>95119</v>
      </c>
      <c r="O2733" s="3">
        <f t="shared" si="1025"/>
        <v>34.931692985677557</v>
      </c>
      <c r="P2733" s="13">
        <f t="shared" si="1015"/>
        <v>190610</v>
      </c>
      <c r="Q2733" s="13">
        <f t="shared" si="1026"/>
        <v>0</v>
      </c>
      <c r="R2733" s="13">
        <f>tarifest3(A2733-$K$3,$A$3,Param!$B$10,Param!$C$10,Param!$D$10,Param!$E$10,Param!$B$11,Param!$C$11,Param!$D$11,Param!$E$11)</f>
        <v>100735</v>
      </c>
      <c r="S2733" s="3">
        <f t="shared" si="1027"/>
        <v>36.99412412780022</v>
      </c>
      <c r="T2733" s="3">
        <f>IF(A2733&lt;$K$3,$K$2,tarifest3grenz(A2733-$K$3,$A$3,Param!$B$10,Param!$C$10,Param!$D$10,Param!$E$10,Param!$B$11,Param!$C$11,Param!$D$11,Param!$E$11))*100</f>
        <v>42</v>
      </c>
      <c r="U2733" s="3">
        <f>MAX(K2733-tarifest3($K$3,$A$3,Param!$B$10,Param!$C$10,Param!$D$10,Param!$E$10,Param!$B$11,Param!$C$11,Param!$D$11,Param!$E$11),0)</f>
        <v>104289</v>
      </c>
      <c r="V2733" s="3">
        <f t="shared" si="1028"/>
        <v>38.299302240176274</v>
      </c>
      <c r="W2733" s="3">
        <f t="shared" si="1029"/>
        <v>45</v>
      </c>
      <c r="X2733" s="3">
        <f>soli3grenz(K2733,$A$3,Param!$J$9,Param!$J$10,Param!$J$11)*100</f>
        <v>5.5</v>
      </c>
      <c r="Y2733" s="13">
        <f t="shared" si="1016"/>
        <v>104289</v>
      </c>
      <c r="Z2733" s="3">
        <f t="shared" si="1030"/>
        <v>38.299302240176274</v>
      </c>
      <c r="AA2733" s="13">
        <f t="shared" si="1017"/>
        <v>45</v>
      </c>
      <c r="AB2733" s="13">
        <f t="shared" si="1018"/>
        <v>-6516.5899999999965</v>
      </c>
      <c r="AC2733" s="13">
        <f t="shared" si="1019"/>
        <v>-2.3931656261476348</v>
      </c>
      <c r="AD2733" s="13">
        <f t="shared" si="1020"/>
        <v>0.69000000000000483</v>
      </c>
      <c r="AE2733" s="3">
        <f t="shared" si="1021"/>
        <v>3</v>
      </c>
      <c r="AF2733" s="13">
        <f t="shared" si="1009"/>
        <v>6516.5899999999965</v>
      </c>
      <c r="AG2733" s="13">
        <f t="shared" si="1031"/>
        <v>2.3931656261476348</v>
      </c>
      <c r="AH2733" s="13">
        <f t="shared" si="1010"/>
        <v>2.3931656261476348</v>
      </c>
    </row>
    <row r="2734" spans="1:34" x14ac:dyDescent="0.2">
      <c r="A2734" s="8">
        <f t="shared" si="1032"/>
        <v>272400</v>
      </c>
      <c r="B2734" s="9">
        <f t="shared" si="1011"/>
        <v>272.39999999999998</v>
      </c>
      <c r="C2734" s="13">
        <f>tarifest3(A2734,$A$3,Param!$B$5,Param!$C$5,Param!$D$5,Param!$E$5,Param!$B$6,Param!$C$6,Param!$D$6,Param!$E$6)</f>
        <v>105071</v>
      </c>
      <c r="D2734" s="3">
        <f t="shared" si="1022"/>
        <v>38.572320117474298</v>
      </c>
      <c r="E2734" s="3">
        <f>tarifest3grenz(A2734,$A$3,Param!$B$5,Param!$C$5,Param!$D$5,Param!$E$5,Param!$B$6,Param!$C$6,Param!$D$6,Param!$E$6)*100</f>
        <v>42</v>
      </c>
      <c r="F2734" s="13">
        <f>soli3(C2734,$A$3,Param!$J$4,Param!$J$5,Param!$J$6)</f>
        <v>5778.9</v>
      </c>
      <c r="G2734" s="3">
        <f>soli3grenz(C2734,$A$3,Param!$J$4,Param!$J$5,Param!$J$6)*100</f>
        <v>5.5</v>
      </c>
      <c r="H2734" s="13">
        <f t="shared" si="1013"/>
        <v>110849.9</v>
      </c>
      <c r="I2734" s="3">
        <f t="shared" si="1012"/>
        <v>40.693795888399407</v>
      </c>
      <c r="J2734" s="13">
        <f t="shared" si="1014"/>
        <v>44.309999999999995</v>
      </c>
      <c r="K2734" s="13">
        <f>tarifest3(A2734,$A$3,Param!$B$10,Param!$C$10,Param!$D$10,Param!$E$10,Param!$B$11,Param!$C$11,Param!$D$11,Param!$E$11)</f>
        <v>109564</v>
      </c>
      <c r="L2734" s="3">
        <f t="shared" si="1023"/>
        <v>40.221732745961816</v>
      </c>
      <c r="M2734" s="3">
        <f>tarifest3grenz(A2734,$A$3,Param!$B$10,Param!$C$10,Param!$D$10,Param!$E$10,Param!$B$11,Param!$C$11,Param!$D$11,Param!$E$11)*100</f>
        <v>45</v>
      </c>
      <c r="N2734" s="3">
        <f t="shared" si="1024"/>
        <v>95164</v>
      </c>
      <c r="O2734" s="3">
        <f t="shared" si="1025"/>
        <v>34.935389133627019</v>
      </c>
      <c r="P2734" s="13">
        <f t="shared" si="1015"/>
        <v>190680</v>
      </c>
      <c r="Q2734" s="13">
        <f t="shared" si="1026"/>
        <v>0</v>
      </c>
      <c r="R2734" s="13">
        <f>tarifest3(A2734-$K$3,$A$3,Param!$B$10,Param!$C$10,Param!$D$10,Param!$E$10,Param!$B$11,Param!$C$11,Param!$D$11,Param!$E$11)</f>
        <v>100777</v>
      </c>
      <c r="S2734" s="3">
        <f t="shared" si="1027"/>
        <v>36.995961820851683</v>
      </c>
      <c r="T2734" s="3">
        <f>IF(A2734&lt;$K$3,$K$2,tarifest3grenz(A2734-$K$3,$A$3,Param!$B$10,Param!$C$10,Param!$D$10,Param!$E$10,Param!$B$11,Param!$C$11,Param!$D$11,Param!$E$11))*100</f>
        <v>42</v>
      </c>
      <c r="U2734" s="3">
        <f>MAX(K2734-tarifest3($K$3,$A$3,Param!$B$10,Param!$C$10,Param!$D$10,Param!$E$10,Param!$B$11,Param!$C$11,Param!$D$11,Param!$E$11),0)</f>
        <v>104334</v>
      </c>
      <c r="V2734" s="3">
        <f t="shared" si="1028"/>
        <v>38.301762114537446</v>
      </c>
      <c r="W2734" s="3">
        <f t="shared" si="1029"/>
        <v>45</v>
      </c>
      <c r="X2734" s="3">
        <f>soli3grenz(K2734,$A$3,Param!$J$9,Param!$J$10,Param!$J$11)*100</f>
        <v>5.5</v>
      </c>
      <c r="Y2734" s="13">
        <f t="shared" si="1016"/>
        <v>104334</v>
      </c>
      <c r="Z2734" s="3">
        <f t="shared" si="1030"/>
        <v>38.301762114537446</v>
      </c>
      <c r="AA2734" s="13">
        <f t="shared" si="1017"/>
        <v>45</v>
      </c>
      <c r="AB2734" s="13">
        <f t="shared" si="1018"/>
        <v>-6515.8999999999942</v>
      </c>
      <c r="AC2734" s="13">
        <f t="shared" si="1019"/>
        <v>-2.3920337738619608</v>
      </c>
      <c r="AD2734" s="13">
        <f t="shared" si="1020"/>
        <v>0.69000000000000483</v>
      </c>
      <c r="AE2734" s="3">
        <f t="shared" si="1021"/>
        <v>3</v>
      </c>
      <c r="AF2734" s="13">
        <f t="shared" si="1009"/>
        <v>6515.8999999999942</v>
      </c>
      <c r="AG2734" s="13">
        <f t="shared" si="1031"/>
        <v>2.3920337738619608</v>
      </c>
      <c r="AH2734" s="13">
        <f t="shared" si="1010"/>
        <v>2.3920337738619608</v>
      </c>
    </row>
    <row r="2735" spans="1:34" x14ac:dyDescent="0.2">
      <c r="A2735" s="8">
        <f t="shared" si="1032"/>
        <v>272500</v>
      </c>
      <c r="B2735" s="9">
        <f t="shared" si="1011"/>
        <v>272.5</v>
      </c>
      <c r="C2735" s="13">
        <f>tarifest3(A2735,$A$3,Param!$B$5,Param!$C$5,Param!$D$5,Param!$E$5,Param!$B$6,Param!$C$6,Param!$D$6,Param!$E$6)</f>
        <v>105113</v>
      </c>
      <c r="D2735" s="3">
        <f t="shared" si="1022"/>
        <v>38.573577981651376</v>
      </c>
      <c r="E2735" s="3">
        <f>tarifest3grenz(A2735,$A$3,Param!$B$5,Param!$C$5,Param!$D$5,Param!$E$5,Param!$B$6,Param!$C$6,Param!$D$6,Param!$E$6)*100</f>
        <v>42</v>
      </c>
      <c r="F2735" s="13">
        <f>soli3(C2735,$A$3,Param!$J$4,Param!$J$5,Param!$J$6)</f>
        <v>5781.21</v>
      </c>
      <c r="G2735" s="3">
        <f>soli3grenz(C2735,$A$3,Param!$J$4,Param!$J$5,Param!$J$6)*100</f>
        <v>5.5</v>
      </c>
      <c r="H2735" s="13">
        <f t="shared" si="1013"/>
        <v>110894.21</v>
      </c>
      <c r="I2735" s="3">
        <f t="shared" si="1012"/>
        <v>40.695122935779821</v>
      </c>
      <c r="J2735" s="13">
        <f t="shared" si="1014"/>
        <v>44.309999999999995</v>
      </c>
      <c r="K2735" s="13">
        <f>tarifest3(A2735,$A$3,Param!$B$10,Param!$C$10,Param!$D$10,Param!$E$10,Param!$B$11,Param!$C$11,Param!$D$11,Param!$E$11)</f>
        <v>109609</v>
      </c>
      <c r="L2735" s="3">
        <f t="shared" si="1023"/>
        <v>40.223486238532111</v>
      </c>
      <c r="M2735" s="3">
        <f>tarifest3grenz(A2735,$A$3,Param!$B$10,Param!$C$10,Param!$D$10,Param!$E$10,Param!$B$11,Param!$C$11,Param!$D$11,Param!$E$11)*100</f>
        <v>45</v>
      </c>
      <c r="N2735" s="3">
        <f t="shared" si="1024"/>
        <v>95209</v>
      </c>
      <c r="O2735" s="3">
        <f t="shared" si="1025"/>
        <v>34.939082568807336</v>
      </c>
      <c r="P2735" s="13">
        <f t="shared" si="1015"/>
        <v>190750</v>
      </c>
      <c r="Q2735" s="13">
        <f t="shared" si="1026"/>
        <v>0</v>
      </c>
      <c r="R2735" s="13">
        <f>tarifest3(A2735-$K$3,$A$3,Param!$B$10,Param!$C$10,Param!$D$10,Param!$E$10,Param!$B$11,Param!$C$11,Param!$D$11,Param!$E$11)</f>
        <v>100819</v>
      </c>
      <c r="S2735" s="3">
        <f t="shared" si="1027"/>
        <v>36.99779816513761</v>
      </c>
      <c r="T2735" s="3">
        <f>IF(A2735&lt;$K$3,$K$2,tarifest3grenz(A2735-$K$3,$A$3,Param!$B$10,Param!$C$10,Param!$D$10,Param!$E$10,Param!$B$11,Param!$C$11,Param!$D$11,Param!$E$11))*100</f>
        <v>42</v>
      </c>
      <c r="U2735" s="3">
        <f>MAX(K2735-tarifest3($K$3,$A$3,Param!$B$10,Param!$C$10,Param!$D$10,Param!$E$10,Param!$B$11,Param!$C$11,Param!$D$11,Param!$E$11),0)</f>
        <v>104379</v>
      </c>
      <c r="V2735" s="3">
        <f t="shared" si="1028"/>
        <v>38.304220183486237</v>
      </c>
      <c r="W2735" s="3">
        <f t="shared" si="1029"/>
        <v>45</v>
      </c>
      <c r="X2735" s="3">
        <f>soli3grenz(K2735,$A$3,Param!$J$9,Param!$J$10,Param!$J$11)*100</f>
        <v>5.5</v>
      </c>
      <c r="Y2735" s="13">
        <f t="shared" si="1016"/>
        <v>104379</v>
      </c>
      <c r="Z2735" s="3">
        <f t="shared" si="1030"/>
        <v>38.304220183486237</v>
      </c>
      <c r="AA2735" s="13">
        <f t="shared" si="1017"/>
        <v>45</v>
      </c>
      <c r="AB2735" s="13">
        <f t="shared" si="1018"/>
        <v>-6515.2100000000064</v>
      </c>
      <c r="AC2735" s="13">
        <f t="shared" si="1019"/>
        <v>-2.3909027522935844</v>
      </c>
      <c r="AD2735" s="13">
        <f t="shared" si="1020"/>
        <v>0.69000000000000483</v>
      </c>
      <c r="AE2735" s="3">
        <f t="shared" si="1021"/>
        <v>3</v>
      </c>
      <c r="AF2735" s="13">
        <f t="shared" si="1009"/>
        <v>6515.2100000000064</v>
      </c>
      <c r="AG2735" s="13">
        <f t="shared" si="1031"/>
        <v>2.3909027522935844</v>
      </c>
      <c r="AH2735" s="13">
        <f t="shared" si="1010"/>
        <v>2.3909027522935844</v>
      </c>
    </row>
    <row r="2736" spans="1:34" x14ac:dyDescent="0.2">
      <c r="A2736" s="8">
        <f t="shared" si="1032"/>
        <v>272600</v>
      </c>
      <c r="B2736" s="9">
        <f t="shared" si="1011"/>
        <v>272.60000000000002</v>
      </c>
      <c r="C2736" s="13">
        <f>tarifest3(A2736,$A$3,Param!$B$5,Param!$C$5,Param!$D$5,Param!$E$5,Param!$B$6,Param!$C$6,Param!$D$6,Param!$E$6)</f>
        <v>105155</v>
      </c>
      <c r="D2736" s="3">
        <f t="shared" si="1022"/>
        <v>38.574834922964051</v>
      </c>
      <c r="E2736" s="3">
        <f>tarifest3grenz(A2736,$A$3,Param!$B$5,Param!$C$5,Param!$D$5,Param!$E$5,Param!$B$6,Param!$C$6,Param!$D$6,Param!$E$6)*100</f>
        <v>42</v>
      </c>
      <c r="F2736" s="13">
        <f>soli3(C2736,$A$3,Param!$J$4,Param!$J$5,Param!$J$6)</f>
        <v>5783.52</v>
      </c>
      <c r="G2736" s="3">
        <f>soli3grenz(C2736,$A$3,Param!$J$4,Param!$J$5,Param!$J$6)*100</f>
        <v>5.5</v>
      </c>
      <c r="H2736" s="13">
        <f t="shared" si="1013"/>
        <v>110938.52</v>
      </c>
      <c r="I2736" s="3">
        <f t="shared" si="1012"/>
        <v>40.696449009537787</v>
      </c>
      <c r="J2736" s="13">
        <f t="shared" si="1014"/>
        <v>44.309999999999995</v>
      </c>
      <c r="K2736" s="13">
        <f>tarifest3(A2736,$A$3,Param!$B$10,Param!$C$10,Param!$D$10,Param!$E$10,Param!$B$11,Param!$C$11,Param!$D$11,Param!$E$11)</f>
        <v>109654</v>
      </c>
      <c r="L2736" s="3">
        <f t="shared" si="1023"/>
        <v>40.225238444607484</v>
      </c>
      <c r="M2736" s="3">
        <f>tarifest3grenz(A2736,$A$3,Param!$B$10,Param!$C$10,Param!$D$10,Param!$E$10,Param!$B$11,Param!$C$11,Param!$D$11,Param!$E$11)*100</f>
        <v>45</v>
      </c>
      <c r="N2736" s="3">
        <f t="shared" si="1024"/>
        <v>95254</v>
      </c>
      <c r="O2736" s="3">
        <f t="shared" si="1025"/>
        <v>34.94277329420396</v>
      </c>
      <c r="P2736" s="13">
        <f t="shared" si="1015"/>
        <v>190820</v>
      </c>
      <c r="Q2736" s="13">
        <f t="shared" si="1026"/>
        <v>0</v>
      </c>
      <c r="R2736" s="13">
        <f>tarifest3(A2736-$K$3,$A$3,Param!$B$10,Param!$C$10,Param!$D$10,Param!$E$10,Param!$B$11,Param!$C$11,Param!$D$11,Param!$E$11)</f>
        <v>100861</v>
      </c>
      <c r="S2736" s="3">
        <f t="shared" si="1027"/>
        <v>36.999633162142331</v>
      </c>
      <c r="T2736" s="3">
        <f>IF(A2736&lt;$K$3,$K$2,tarifest3grenz(A2736-$K$3,$A$3,Param!$B$10,Param!$C$10,Param!$D$10,Param!$E$10,Param!$B$11,Param!$C$11,Param!$D$11,Param!$E$11))*100</f>
        <v>42</v>
      </c>
      <c r="U2736" s="3">
        <f>MAX(K2736-tarifest3($K$3,$A$3,Param!$B$10,Param!$C$10,Param!$D$10,Param!$E$10,Param!$B$11,Param!$C$11,Param!$D$11,Param!$E$11),0)</f>
        <v>104424</v>
      </c>
      <c r="V2736" s="3">
        <f t="shared" si="1028"/>
        <v>38.306676449009537</v>
      </c>
      <c r="W2736" s="3">
        <f t="shared" si="1029"/>
        <v>45</v>
      </c>
      <c r="X2736" s="3">
        <f>soli3grenz(K2736,$A$3,Param!$J$9,Param!$J$10,Param!$J$11)*100</f>
        <v>5.5</v>
      </c>
      <c r="Y2736" s="13">
        <f t="shared" si="1016"/>
        <v>104424</v>
      </c>
      <c r="Z2736" s="3">
        <f t="shared" si="1030"/>
        <v>38.306676449009537</v>
      </c>
      <c r="AA2736" s="13">
        <f t="shared" si="1017"/>
        <v>45</v>
      </c>
      <c r="AB2736" s="13">
        <f t="shared" si="1018"/>
        <v>-6514.5200000000041</v>
      </c>
      <c r="AC2736" s="13">
        <f t="shared" si="1019"/>
        <v>-2.3897725605282503</v>
      </c>
      <c r="AD2736" s="13">
        <f t="shared" si="1020"/>
        <v>0.69000000000000483</v>
      </c>
      <c r="AE2736" s="3">
        <f t="shared" si="1021"/>
        <v>3</v>
      </c>
      <c r="AF2736" s="13">
        <f t="shared" si="1009"/>
        <v>6514.5200000000041</v>
      </c>
      <c r="AG2736" s="13">
        <f t="shared" si="1031"/>
        <v>2.3897725605282503</v>
      </c>
      <c r="AH2736" s="13">
        <f t="shared" si="1010"/>
        <v>2.3897725605282503</v>
      </c>
    </row>
    <row r="2737" spans="1:34" x14ac:dyDescent="0.2">
      <c r="A2737" s="8">
        <f t="shared" si="1032"/>
        <v>272700</v>
      </c>
      <c r="B2737" s="9">
        <f t="shared" si="1011"/>
        <v>272.7</v>
      </c>
      <c r="C2737" s="13">
        <f>tarifest3(A2737,$A$3,Param!$B$5,Param!$C$5,Param!$D$5,Param!$E$5,Param!$B$6,Param!$C$6,Param!$D$6,Param!$E$6)</f>
        <v>105197</v>
      </c>
      <c r="D2737" s="3">
        <f t="shared" si="1022"/>
        <v>38.576090942427577</v>
      </c>
      <c r="E2737" s="3">
        <f>tarifest3grenz(A2737,$A$3,Param!$B$5,Param!$C$5,Param!$D$5,Param!$E$5,Param!$B$6,Param!$C$6,Param!$D$6,Param!$E$6)*100</f>
        <v>42</v>
      </c>
      <c r="F2737" s="13">
        <f>soli3(C2737,$A$3,Param!$J$4,Param!$J$5,Param!$J$6)</f>
        <v>5785.83</v>
      </c>
      <c r="G2737" s="3">
        <f>soli3grenz(C2737,$A$3,Param!$J$4,Param!$J$5,Param!$J$6)*100</f>
        <v>5.5</v>
      </c>
      <c r="H2737" s="13">
        <f t="shared" si="1013"/>
        <v>110982.83</v>
      </c>
      <c r="I2737" s="3">
        <f t="shared" si="1012"/>
        <v>40.697774110744405</v>
      </c>
      <c r="J2737" s="13">
        <f t="shared" si="1014"/>
        <v>44.309999999999995</v>
      </c>
      <c r="K2737" s="13">
        <f>tarifest3(A2737,$A$3,Param!$B$10,Param!$C$10,Param!$D$10,Param!$E$10,Param!$B$11,Param!$C$11,Param!$D$11,Param!$E$11)</f>
        <v>109699</v>
      </c>
      <c r="L2737" s="3">
        <f t="shared" si="1023"/>
        <v>40.226989365603231</v>
      </c>
      <c r="M2737" s="3">
        <f>tarifest3grenz(A2737,$A$3,Param!$B$10,Param!$C$10,Param!$D$10,Param!$E$10,Param!$B$11,Param!$C$11,Param!$D$11,Param!$E$11)*100</f>
        <v>45</v>
      </c>
      <c r="N2737" s="3">
        <f t="shared" si="1024"/>
        <v>95299</v>
      </c>
      <c r="O2737" s="3">
        <f t="shared" si="1025"/>
        <v>34.946461312797943</v>
      </c>
      <c r="P2737" s="13">
        <f t="shared" si="1015"/>
        <v>190890</v>
      </c>
      <c r="Q2737" s="13">
        <f t="shared" si="1026"/>
        <v>0</v>
      </c>
      <c r="R2737" s="13">
        <f>tarifest3(A2737-$K$3,$A$3,Param!$B$10,Param!$C$10,Param!$D$10,Param!$E$10,Param!$B$11,Param!$C$11,Param!$D$11,Param!$E$11)</f>
        <v>100903</v>
      </c>
      <c r="S2737" s="3">
        <f t="shared" si="1027"/>
        <v>37.001466813348003</v>
      </c>
      <c r="T2737" s="3">
        <f>IF(A2737&lt;$K$3,$K$2,tarifest3grenz(A2737-$K$3,$A$3,Param!$B$10,Param!$C$10,Param!$D$10,Param!$E$10,Param!$B$11,Param!$C$11,Param!$D$11,Param!$E$11))*100</f>
        <v>42</v>
      </c>
      <c r="U2737" s="3">
        <f>MAX(K2737-tarifest3($K$3,$A$3,Param!$B$10,Param!$C$10,Param!$D$10,Param!$E$10,Param!$B$11,Param!$C$11,Param!$D$11,Param!$E$11),0)</f>
        <v>104469</v>
      </c>
      <c r="V2737" s="3">
        <f t="shared" si="1028"/>
        <v>38.309130913091309</v>
      </c>
      <c r="W2737" s="3">
        <f t="shared" si="1029"/>
        <v>45</v>
      </c>
      <c r="X2737" s="3">
        <f>soli3grenz(K2737,$A$3,Param!$J$9,Param!$J$10,Param!$J$11)*100</f>
        <v>5.5</v>
      </c>
      <c r="Y2737" s="13">
        <f t="shared" si="1016"/>
        <v>104469</v>
      </c>
      <c r="Z2737" s="3">
        <f t="shared" si="1030"/>
        <v>38.309130913091309</v>
      </c>
      <c r="AA2737" s="13">
        <f t="shared" si="1017"/>
        <v>45</v>
      </c>
      <c r="AB2737" s="13">
        <f t="shared" si="1018"/>
        <v>-6513.8300000000017</v>
      </c>
      <c r="AC2737" s="13">
        <f t="shared" si="1019"/>
        <v>-2.3886431976530957</v>
      </c>
      <c r="AD2737" s="13">
        <f t="shared" si="1020"/>
        <v>0.69000000000000483</v>
      </c>
      <c r="AE2737" s="3">
        <f t="shared" si="1021"/>
        <v>3</v>
      </c>
      <c r="AF2737" s="13">
        <f t="shared" si="1009"/>
        <v>6513.8300000000017</v>
      </c>
      <c r="AG2737" s="13">
        <f t="shared" si="1031"/>
        <v>2.3886431976530957</v>
      </c>
      <c r="AH2737" s="13">
        <f t="shared" si="1010"/>
        <v>2.3886431976530957</v>
      </c>
    </row>
    <row r="2738" spans="1:34" x14ac:dyDescent="0.2">
      <c r="A2738" s="8">
        <f t="shared" si="1032"/>
        <v>272800</v>
      </c>
      <c r="B2738" s="9">
        <f t="shared" si="1011"/>
        <v>272.8</v>
      </c>
      <c r="C2738" s="13">
        <f>tarifest3(A2738,$A$3,Param!$B$5,Param!$C$5,Param!$D$5,Param!$E$5,Param!$B$6,Param!$C$6,Param!$D$6,Param!$E$6)</f>
        <v>105239</v>
      </c>
      <c r="D2738" s="3">
        <f t="shared" si="1022"/>
        <v>38.577346041055719</v>
      </c>
      <c r="E2738" s="3">
        <f>tarifest3grenz(A2738,$A$3,Param!$B$5,Param!$C$5,Param!$D$5,Param!$E$5,Param!$B$6,Param!$C$6,Param!$D$6,Param!$E$6)*100</f>
        <v>42</v>
      </c>
      <c r="F2738" s="13">
        <f>soli3(C2738,$A$3,Param!$J$4,Param!$J$5,Param!$J$6)</f>
        <v>5788.14</v>
      </c>
      <c r="G2738" s="3">
        <f>soli3grenz(C2738,$A$3,Param!$J$4,Param!$J$5,Param!$J$6)*100</f>
        <v>5.5</v>
      </c>
      <c r="H2738" s="13">
        <f t="shared" si="1013"/>
        <v>111027.14</v>
      </c>
      <c r="I2738" s="3">
        <f t="shared" si="1012"/>
        <v>40.699098240469205</v>
      </c>
      <c r="J2738" s="13">
        <f t="shared" si="1014"/>
        <v>44.309999999999995</v>
      </c>
      <c r="K2738" s="13">
        <f>tarifest3(A2738,$A$3,Param!$B$10,Param!$C$10,Param!$D$10,Param!$E$10,Param!$B$11,Param!$C$11,Param!$D$11,Param!$E$11)</f>
        <v>109744</v>
      </c>
      <c r="L2738" s="3">
        <f t="shared" si="1023"/>
        <v>40.228739002932549</v>
      </c>
      <c r="M2738" s="3">
        <f>tarifest3grenz(A2738,$A$3,Param!$B$10,Param!$C$10,Param!$D$10,Param!$E$10,Param!$B$11,Param!$C$11,Param!$D$11,Param!$E$11)*100</f>
        <v>45</v>
      </c>
      <c r="N2738" s="3">
        <f t="shared" si="1024"/>
        <v>95344</v>
      </c>
      <c r="O2738" s="3">
        <f t="shared" si="1025"/>
        <v>34.950146627565978</v>
      </c>
      <c r="P2738" s="13">
        <f t="shared" si="1015"/>
        <v>190960</v>
      </c>
      <c r="Q2738" s="13">
        <f t="shared" si="1026"/>
        <v>0</v>
      </c>
      <c r="R2738" s="13">
        <f>tarifest3(A2738-$K$3,$A$3,Param!$B$10,Param!$C$10,Param!$D$10,Param!$E$10,Param!$B$11,Param!$C$11,Param!$D$11,Param!$E$11)</f>
        <v>100945</v>
      </c>
      <c r="S2738" s="3">
        <f t="shared" si="1027"/>
        <v>37.003299120234608</v>
      </c>
      <c r="T2738" s="3">
        <f>IF(A2738&lt;$K$3,$K$2,tarifest3grenz(A2738-$K$3,$A$3,Param!$B$10,Param!$C$10,Param!$D$10,Param!$E$10,Param!$B$11,Param!$C$11,Param!$D$11,Param!$E$11))*100</f>
        <v>42</v>
      </c>
      <c r="U2738" s="3">
        <f>MAX(K2738-tarifest3($K$3,$A$3,Param!$B$10,Param!$C$10,Param!$D$10,Param!$E$10,Param!$B$11,Param!$C$11,Param!$D$11,Param!$E$11),0)</f>
        <v>104514</v>
      </c>
      <c r="V2738" s="3">
        <f t="shared" si="1028"/>
        <v>38.311583577712611</v>
      </c>
      <c r="W2738" s="3">
        <f t="shared" si="1029"/>
        <v>45</v>
      </c>
      <c r="X2738" s="3">
        <f>soli3grenz(K2738,$A$3,Param!$J$9,Param!$J$10,Param!$J$11)*100</f>
        <v>5.5</v>
      </c>
      <c r="Y2738" s="13">
        <f t="shared" si="1016"/>
        <v>104514</v>
      </c>
      <c r="Z2738" s="3">
        <f t="shared" si="1030"/>
        <v>38.311583577712611</v>
      </c>
      <c r="AA2738" s="13">
        <f t="shared" si="1017"/>
        <v>45</v>
      </c>
      <c r="AB2738" s="13">
        <f t="shared" si="1018"/>
        <v>-6513.1399999999994</v>
      </c>
      <c r="AC2738" s="13">
        <f t="shared" si="1019"/>
        <v>-2.387514662756594</v>
      </c>
      <c r="AD2738" s="13">
        <f t="shared" si="1020"/>
        <v>0.69000000000000483</v>
      </c>
      <c r="AE2738" s="3">
        <f t="shared" si="1021"/>
        <v>3</v>
      </c>
      <c r="AF2738" s="13">
        <f t="shared" si="1009"/>
        <v>6513.1399999999994</v>
      </c>
      <c r="AG2738" s="13">
        <f t="shared" si="1031"/>
        <v>2.387514662756594</v>
      </c>
      <c r="AH2738" s="13">
        <f t="shared" si="1010"/>
        <v>2.387514662756594</v>
      </c>
    </row>
    <row r="2739" spans="1:34" x14ac:dyDescent="0.2">
      <c r="A2739" s="8">
        <f t="shared" si="1032"/>
        <v>272900</v>
      </c>
      <c r="B2739" s="9">
        <f t="shared" si="1011"/>
        <v>272.89999999999998</v>
      </c>
      <c r="C2739" s="13">
        <f>tarifest3(A2739,$A$3,Param!$B$5,Param!$C$5,Param!$D$5,Param!$E$5,Param!$B$6,Param!$C$6,Param!$D$6,Param!$E$6)</f>
        <v>105281</v>
      </c>
      <c r="D2739" s="3">
        <f t="shared" si="1022"/>
        <v>38.578600219860753</v>
      </c>
      <c r="E2739" s="3">
        <f>tarifest3grenz(A2739,$A$3,Param!$B$5,Param!$C$5,Param!$D$5,Param!$E$5,Param!$B$6,Param!$C$6,Param!$D$6,Param!$E$6)*100</f>
        <v>42</v>
      </c>
      <c r="F2739" s="13">
        <f>soli3(C2739,$A$3,Param!$J$4,Param!$J$5,Param!$J$6)</f>
        <v>5790.45</v>
      </c>
      <c r="G2739" s="3">
        <f>soli3grenz(C2739,$A$3,Param!$J$4,Param!$J$5,Param!$J$6)*100</f>
        <v>5.5</v>
      </c>
      <c r="H2739" s="13">
        <f t="shared" si="1013"/>
        <v>111071.45</v>
      </c>
      <c r="I2739" s="3">
        <f t="shared" si="1012"/>
        <v>40.70042139978014</v>
      </c>
      <c r="J2739" s="13">
        <f t="shared" si="1014"/>
        <v>44.309999999999995</v>
      </c>
      <c r="K2739" s="13">
        <f>tarifest3(A2739,$A$3,Param!$B$10,Param!$C$10,Param!$D$10,Param!$E$10,Param!$B$11,Param!$C$11,Param!$D$11,Param!$E$11)</f>
        <v>109789</v>
      </c>
      <c r="L2739" s="3">
        <f t="shared" si="1023"/>
        <v>40.230487358006592</v>
      </c>
      <c r="M2739" s="3">
        <f>tarifest3grenz(A2739,$A$3,Param!$B$10,Param!$C$10,Param!$D$10,Param!$E$10,Param!$B$11,Param!$C$11,Param!$D$11,Param!$E$11)*100</f>
        <v>45</v>
      </c>
      <c r="N2739" s="3">
        <f t="shared" si="1024"/>
        <v>95389</v>
      </c>
      <c r="O2739" s="3">
        <f t="shared" si="1025"/>
        <v>34.953829241480392</v>
      </c>
      <c r="P2739" s="13">
        <f t="shared" si="1015"/>
        <v>191030</v>
      </c>
      <c r="Q2739" s="13">
        <f t="shared" si="1026"/>
        <v>0</v>
      </c>
      <c r="R2739" s="13">
        <f>tarifest3(A2739-$K$3,$A$3,Param!$B$10,Param!$C$10,Param!$D$10,Param!$E$10,Param!$B$11,Param!$C$11,Param!$D$11,Param!$E$11)</f>
        <v>100987</v>
      </c>
      <c r="S2739" s="3">
        <f t="shared" si="1027"/>
        <v>37.005130084279955</v>
      </c>
      <c r="T2739" s="3">
        <f>IF(A2739&lt;$K$3,$K$2,tarifest3grenz(A2739-$K$3,$A$3,Param!$B$10,Param!$C$10,Param!$D$10,Param!$E$10,Param!$B$11,Param!$C$11,Param!$D$11,Param!$E$11))*100</f>
        <v>42</v>
      </c>
      <c r="U2739" s="3">
        <f>MAX(K2739-tarifest3($K$3,$A$3,Param!$B$10,Param!$C$10,Param!$D$10,Param!$E$10,Param!$B$11,Param!$C$11,Param!$D$11,Param!$E$11),0)</f>
        <v>104559</v>
      </c>
      <c r="V2739" s="3">
        <f t="shared" si="1028"/>
        <v>38.314034444851593</v>
      </c>
      <c r="W2739" s="3">
        <f t="shared" si="1029"/>
        <v>45</v>
      </c>
      <c r="X2739" s="3">
        <f>soli3grenz(K2739,$A$3,Param!$J$9,Param!$J$10,Param!$J$11)*100</f>
        <v>5.5</v>
      </c>
      <c r="Y2739" s="13">
        <f t="shared" si="1016"/>
        <v>104559</v>
      </c>
      <c r="Z2739" s="3">
        <f t="shared" si="1030"/>
        <v>38.314034444851593</v>
      </c>
      <c r="AA2739" s="13">
        <f t="shared" si="1017"/>
        <v>45</v>
      </c>
      <c r="AB2739" s="13">
        <f t="shared" si="1018"/>
        <v>-6512.4499999999971</v>
      </c>
      <c r="AC2739" s="13">
        <f t="shared" si="1019"/>
        <v>-2.3863869549285468</v>
      </c>
      <c r="AD2739" s="13">
        <f t="shared" si="1020"/>
        <v>0.69000000000000483</v>
      </c>
      <c r="AE2739" s="3">
        <f t="shared" si="1021"/>
        <v>3</v>
      </c>
      <c r="AF2739" s="13">
        <f t="shared" si="1009"/>
        <v>6512.4499999999971</v>
      </c>
      <c r="AG2739" s="13">
        <f t="shared" si="1031"/>
        <v>2.3863869549285468</v>
      </c>
      <c r="AH2739" s="13">
        <f t="shared" si="1010"/>
        <v>2.3863869549285468</v>
      </c>
    </row>
    <row r="2740" spans="1:34" x14ac:dyDescent="0.2">
      <c r="A2740" s="8">
        <f t="shared" si="1032"/>
        <v>273000</v>
      </c>
      <c r="B2740" s="9">
        <f t="shared" si="1011"/>
        <v>273</v>
      </c>
      <c r="C2740" s="13">
        <f>tarifest3(A2740,$A$3,Param!$B$5,Param!$C$5,Param!$D$5,Param!$E$5,Param!$B$6,Param!$C$6,Param!$D$6,Param!$E$6)</f>
        <v>105323</v>
      </c>
      <c r="D2740" s="3">
        <f t="shared" si="1022"/>
        <v>38.579853479853483</v>
      </c>
      <c r="E2740" s="3">
        <f>tarifest3grenz(A2740,$A$3,Param!$B$5,Param!$C$5,Param!$D$5,Param!$E$5,Param!$B$6,Param!$C$6,Param!$D$6,Param!$E$6)*100</f>
        <v>42</v>
      </c>
      <c r="F2740" s="13">
        <f>soli3(C2740,$A$3,Param!$J$4,Param!$J$5,Param!$J$6)</f>
        <v>5792.76</v>
      </c>
      <c r="G2740" s="3">
        <f>soli3grenz(C2740,$A$3,Param!$J$4,Param!$J$5,Param!$J$6)*100</f>
        <v>5.5</v>
      </c>
      <c r="H2740" s="13">
        <f t="shared" si="1013"/>
        <v>111115.76</v>
      </c>
      <c r="I2740" s="3">
        <f t="shared" si="1012"/>
        <v>40.701743589743586</v>
      </c>
      <c r="J2740" s="13">
        <f t="shared" si="1014"/>
        <v>44.309999999999995</v>
      </c>
      <c r="K2740" s="13">
        <f>tarifest3(A2740,$A$3,Param!$B$10,Param!$C$10,Param!$D$10,Param!$E$10,Param!$B$11,Param!$C$11,Param!$D$11,Param!$E$11)</f>
        <v>109834</v>
      </c>
      <c r="L2740" s="3">
        <f t="shared" si="1023"/>
        <v>40.232234432234435</v>
      </c>
      <c r="M2740" s="3">
        <f>tarifest3grenz(A2740,$A$3,Param!$B$10,Param!$C$10,Param!$D$10,Param!$E$10,Param!$B$11,Param!$C$11,Param!$D$11,Param!$E$11)*100</f>
        <v>45</v>
      </c>
      <c r="N2740" s="3">
        <f t="shared" si="1024"/>
        <v>95434</v>
      </c>
      <c r="O2740" s="3">
        <f t="shared" si="1025"/>
        <v>34.957509157509158</v>
      </c>
      <c r="P2740" s="13">
        <f t="shared" si="1015"/>
        <v>191100</v>
      </c>
      <c r="Q2740" s="13">
        <f t="shared" si="1026"/>
        <v>0</v>
      </c>
      <c r="R2740" s="13">
        <f>tarifest3(A2740-$K$3,$A$3,Param!$B$10,Param!$C$10,Param!$D$10,Param!$E$10,Param!$B$11,Param!$C$11,Param!$D$11,Param!$E$11)</f>
        <v>101029</v>
      </c>
      <c r="S2740" s="3">
        <f t="shared" si="1027"/>
        <v>37.006959706959705</v>
      </c>
      <c r="T2740" s="3">
        <f>IF(A2740&lt;$K$3,$K$2,tarifest3grenz(A2740-$K$3,$A$3,Param!$B$10,Param!$C$10,Param!$D$10,Param!$E$10,Param!$B$11,Param!$C$11,Param!$D$11,Param!$E$11))*100</f>
        <v>42</v>
      </c>
      <c r="U2740" s="3">
        <f>MAX(K2740-tarifest3($K$3,$A$3,Param!$B$10,Param!$C$10,Param!$D$10,Param!$E$10,Param!$B$11,Param!$C$11,Param!$D$11,Param!$E$11),0)</f>
        <v>104604</v>
      </c>
      <c r="V2740" s="3">
        <f t="shared" si="1028"/>
        <v>38.316483516483515</v>
      </c>
      <c r="W2740" s="3">
        <f t="shared" si="1029"/>
        <v>45</v>
      </c>
      <c r="X2740" s="3">
        <f>soli3grenz(K2740,$A$3,Param!$J$9,Param!$J$10,Param!$J$11)*100</f>
        <v>5.5</v>
      </c>
      <c r="Y2740" s="13">
        <f t="shared" si="1016"/>
        <v>104604</v>
      </c>
      <c r="Z2740" s="3">
        <f t="shared" si="1030"/>
        <v>38.316483516483515</v>
      </c>
      <c r="AA2740" s="13">
        <f t="shared" si="1017"/>
        <v>45</v>
      </c>
      <c r="AB2740" s="13">
        <f t="shared" si="1018"/>
        <v>-6511.7599999999948</v>
      </c>
      <c r="AC2740" s="13">
        <f t="shared" si="1019"/>
        <v>-2.3852600732600706</v>
      </c>
      <c r="AD2740" s="13">
        <f t="shared" si="1020"/>
        <v>0.69000000000000483</v>
      </c>
      <c r="AE2740" s="3">
        <f t="shared" si="1021"/>
        <v>3</v>
      </c>
      <c r="AF2740" s="13">
        <f t="shared" ref="AF2740:AF2803" si="1033">-AB2740</f>
        <v>6511.7599999999948</v>
      </c>
      <c r="AG2740" s="13">
        <f t="shared" si="1031"/>
        <v>2.3852600732600706</v>
      </c>
      <c r="AH2740" s="13">
        <f t="shared" ref="AH2740:AH2803" si="1034">-AC2740</f>
        <v>2.3852600732600706</v>
      </c>
    </row>
    <row r="2741" spans="1:34" x14ac:dyDescent="0.2">
      <c r="A2741" s="8">
        <f t="shared" si="1032"/>
        <v>273100</v>
      </c>
      <c r="B2741" s="9">
        <f t="shared" si="1011"/>
        <v>273.10000000000002</v>
      </c>
      <c r="C2741" s="13">
        <f>tarifest3(A2741,$A$3,Param!$B$5,Param!$C$5,Param!$D$5,Param!$E$5,Param!$B$6,Param!$C$6,Param!$D$6,Param!$E$6)</f>
        <v>105365</v>
      </c>
      <c r="D2741" s="3">
        <f t="shared" si="1022"/>
        <v>38.581105822043213</v>
      </c>
      <c r="E2741" s="3">
        <f>tarifest3grenz(A2741,$A$3,Param!$B$5,Param!$C$5,Param!$D$5,Param!$E$5,Param!$B$6,Param!$C$6,Param!$D$6,Param!$E$6)*100</f>
        <v>42</v>
      </c>
      <c r="F2741" s="13">
        <f>soli3(C2741,$A$3,Param!$J$4,Param!$J$5,Param!$J$6)</f>
        <v>5795.07</v>
      </c>
      <c r="G2741" s="3">
        <f>soli3grenz(C2741,$A$3,Param!$J$4,Param!$J$5,Param!$J$6)*100</f>
        <v>5.5</v>
      </c>
      <c r="H2741" s="13">
        <f t="shared" si="1013"/>
        <v>111160.07</v>
      </c>
      <c r="I2741" s="3">
        <f t="shared" si="1012"/>
        <v>40.70306481142439</v>
      </c>
      <c r="J2741" s="13">
        <f t="shared" si="1014"/>
        <v>44.309999999999995</v>
      </c>
      <c r="K2741" s="13">
        <f>tarifest3(A2741,$A$3,Param!$B$10,Param!$C$10,Param!$D$10,Param!$E$10,Param!$B$11,Param!$C$11,Param!$D$11,Param!$E$11)</f>
        <v>109879</v>
      </c>
      <c r="L2741" s="3">
        <f t="shared" si="1023"/>
        <v>40.233980227023068</v>
      </c>
      <c r="M2741" s="3">
        <f>tarifest3grenz(A2741,$A$3,Param!$B$10,Param!$C$10,Param!$D$10,Param!$E$10,Param!$B$11,Param!$C$11,Param!$D$11,Param!$E$11)*100</f>
        <v>45</v>
      </c>
      <c r="N2741" s="3">
        <f t="shared" si="1024"/>
        <v>95479</v>
      </c>
      <c r="O2741" s="3">
        <f t="shared" si="1025"/>
        <v>34.961186378615892</v>
      </c>
      <c r="P2741" s="13">
        <f t="shared" si="1015"/>
        <v>191170</v>
      </c>
      <c r="Q2741" s="13">
        <f t="shared" si="1026"/>
        <v>0</v>
      </c>
      <c r="R2741" s="13">
        <f>tarifest3(A2741-$K$3,$A$3,Param!$B$10,Param!$C$10,Param!$D$10,Param!$E$10,Param!$B$11,Param!$C$11,Param!$D$11,Param!$E$11)</f>
        <v>101071</v>
      </c>
      <c r="S2741" s="3">
        <f t="shared" si="1027"/>
        <v>37.008787989747347</v>
      </c>
      <c r="T2741" s="3">
        <f>IF(A2741&lt;$K$3,$K$2,tarifest3grenz(A2741-$K$3,$A$3,Param!$B$10,Param!$C$10,Param!$D$10,Param!$E$10,Param!$B$11,Param!$C$11,Param!$D$11,Param!$E$11))*100</f>
        <v>42</v>
      </c>
      <c r="U2741" s="3">
        <f>MAX(K2741-tarifest3($K$3,$A$3,Param!$B$10,Param!$C$10,Param!$D$10,Param!$E$10,Param!$B$11,Param!$C$11,Param!$D$11,Param!$E$11),0)</f>
        <v>104649</v>
      </c>
      <c r="V2741" s="3">
        <f t="shared" si="1028"/>
        <v>38.318930794580744</v>
      </c>
      <c r="W2741" s="3">
        <f t="shared" si="1029"/>
        <v>45</v>
      </c>
      <c r="X2741" s="3">
        <f>soli3grenz(K2741,$A$3,Param!$J$9,Param!$J$10,Param!$J$11)*100</f>
        <v>5.5</v>
      </c>
      <c r="Y2741" s="13">
        <f t="shared" si="1016"/>
        <v>104649</v>
      </c>
      <c r="Z2741" s="3">
        <f t="shared" si="1030"/>
        <v>38.318930794580744</v>
      </c>
      <c r="AA2741" s="13">
        <f t="shared" si="1017"/>
        <v>45</v>
      </c>
      <c r="AB2741" s="13">
        <f t="shared" si="1018"/>
        <v>-6511.070000000007</v>
      </c>
      <c r="AC2741" s="13">
        <f t="shared" si="1019"/>
        <v>-2.384134016843646</v>
      </c>
      <c r="AD2741" s="13">
        <f t="shared" si="1020"/>
        <v>0.69000000000000483</v>
      </c>
      <c r="AE2741" s="3">
        <f t="shared" si="1021"/>
        <v>3</v>
      </c>
      <c r="AF2741" s="13">
        <f t="shared" si="1033"/>
        <v>6511.070000000007</v>
      </c>
      <c r="AG2741" s="13">
        <f t="shared" si="1031"/>
        <v>2.384134016843646</v>
      </c>
      <c r="AH2741" s="13">
        <f t="shared" si="1034"/>
        <v>2.384134016843646</v>
      </c>
    </row>
    <row r="2742" spans="1:34" x14ac:dyDescent="0.2">
      <c r="A2742" s="8">
        <f t="shared" si="1032"/>
        <v>273200</v>
      </c>
      <c r="B2742" s="9">
        <f t="shared" si="1011"/>
        <v>273.2</v>
      </c>
      <c r="C2742" s="13">
        <f>tarifest3(A2742,$A$3,Param!$B$5,Param!$C$5,Param!$D$5,Param!$E$5,Param!$B$6,Param!$C$6,Param!$D$6,Param!$E$6)</f>
        <v>105407</v>
      </c>
      <c r="D2742" s="3">
        <f t="shared" si="1022"/>
        <v>38.582357247437777</v>
      </c>
      <c r="E2742" s="3">
        <f>tarifest3grenz(A2742,$A$3,Param!$B$5,Param!$C$5,Param!$D$5,Param!$E$5,Param!$B$6,Param!$C$6,Param!$D$6,Param!$E$6)*100</f>
        <v>42</v>
      </c>
      <c r="F2742" s="13">
        <f>soli3(C2742,$A$3,Param!$J$4,Param!$J$5,Param!$J$6)</f>
        <v>5797.38</v>
      </c>
      <c r="G2742" s="3">
        <f>soli3grenz(C2742,$A$3,Param!$J$4,Param!$J$5,Param!$J$6)*100</f>
        <v>5.5</v>
      </c>
      <c r="H2742" s="13">
        <f t="shared" si="1013"/>
        <v>111204.38</v>
      </c>
      <c r="I2742" s="3">
        <f t="shared" si="1012"/>
        <v>40.704385065885802</v>
      </c>
      <c r="J2742" s="13">
        <f t="shared" si="1014"/>
        <v>44.309999999999995</v>
      </c>
      <c r="K2742" s="13">
        <f>tarifest3(A2742,$A$3,Param!$B$10,Param!$C$10,Param!$D$10,Param!$E$10,Param!$B$11,Param!$C$11,Param!$D$11,Param!$E$11)</f>
        <v>109924</v>
      </c>
      <c r="L2742" s="3">
        <f t="shared" si="1023"/>
        <v>40.235724743777453</v>
      </c>
      <c r="M2742" s="3">
        <f>tarifest3grenz(A2742,$A$3,Param!$B$10,Param!$C$10,Param!$D$10,Param!$E$10,Param!$B$11,Param!$C$11,Param!$D$11,Param!$E$11)*100</f>
        <v>45</v>
      </c>
      <c r="N2742" s="3">
        <f t="shared" si="1024"/>
        <v>95524</v>
      </c>
      <c r="O2742" s="3">
        <f t="shared" si="1025"/>
        <v>34.964860907759885</v>
      </c>
      <c r="P2742" s="13">
        <f t="shared" si="1015"/>
        <v>191240</v>
      </c>
      <c r="Q2742" s="13">
        <f t="shared" si="1026"/>
        <v>0</v>
      </c>
      <c r="R2742" s="13">
        <f>tarifest3(A2742-$K$3,$A$3,Param!$B$10,Param!$C$10,Param!$D$10,Param!$E$10,Param!$B$11,Param!$C$11,Param!$D$11,Param!$E$11)</f>
        <v>101113</v>
      </c>
      <c r="S2742" s="3">
        <f t="shared" si="1027"/>
        <v>37.010614934114201</v>
      </c>
      <c r="T2742" s="3">
        <f>IF(A2742&lt;$K$3,$K$2,tarifest3grenz(A2742-$K$3,$A$3,Param!$B$10,Param!$C$10,Param!$D$10,Param!$E$10,Param!$B$11,Param!$C$11,Param!$D$11,Param!$E$11))*100</f>
        <v>42</v>
      </c>
      <c r="U2742" s="3">
        <f>MAX(K2742-tarifest3($K$3,$A$3,Param!$B$10,Param!$C$10,Param!$D$10,Param!$E$10,Param!$B$11,Param!$C$11,Param!$D$11,Param!$E$11),0)</f>
        <v>104694</v>
      </c>
      <c r="V2742" s="3">
        <f t="shared" si="1028"/>
        <v>38.321376281112741</v>
      </c>
      <c r="W2742" s="3">
        <f t="shared" si="1029"/>
        <v>45</v>
      </c>
      <c r="X2742" s="3">
        <f>soli3grenz(K2742,$A$3,Param!$J$9,Param!$J$10,Param!$J$11)*100</f>
        <v>5.5</v>
      </c>
      <c r="Y2742" s="13">
        <f t="shared" si="1016"/>
        <v>104694</v>
      </c>
      <c r="Z2742" s="3">
        <f t="shared" si="1030"/>
        <v>38.321376281112741</v>
      </c>
      <c r="AA2742" s="13">
        <f t="shared" si="1017"/>
        <v>45</v>
      </c>
      <c r="AB2742" s="13">
        <f t="shared" si="1018"/>
        <v>-6510.3800000000047</v>
      </c>
      <c r="AC2742" s="13">
        <f t="shared" si="1019"/>
        <v>-2.383008784773061</v>
      </c>
      <c r="AD2742" s="13">
        <f t="shared" si="1020"/>
        <v>0.69000000000000483</v>
      </c>
      <c r="AE2742" s="3">
        <f t="shared" si="1021"/>
        <v>3</v>
      </c>
      <c r="AF2742" s="13">
        <f t="shared" si="1033"/>
        <v>6510.3800000000047</v>
      </c>
      <c r="AG2742" s="13">
        <f t="shared" si="1031"/>
        <v>2.383008784773061</v>
      </c>
      <c r="AH2742" s="13">
        <f t="shared" si="1034"/>
        <v>2.383008784773061</v>
      </c>
    </row>
    <row r="2743" spans="1:34" x14ac:dyDescent="0.2">
      <c r="A2743" s="8">
        <f t="shared" si="1032"/>
        <v>273300</v>
      </c>
      <c r="B2743" s="9">
        <f t="shared" si="1011"/>
        <v>273.3</v>
      </c>
      <c r="C2743" s="13">
        <f>tarifest3(A2743,$A$3,Param!$B$5,Param!$C$5,Param!$D$5,Param!$E$5,Param!$B$6,Param!$C$6,Param!$D$6,Param!$E$6)</f>
        <v>105449</v>
      </c>
      <c r="D2743" s="3">
        <f t="shared" si="1022"/>
        <v>38.583607757043545</v>
      </c>
      <c r="E2743" s="3">
        <f>tarifest3grenz(A2743,$A$3,Param!$B$5,Param!$C$5,Param!$D$5,Param!$E$5,Param!$B$6,Param!$C$6,Param!$D$6,Param!$E$6)*100</f>
        <v>42</v>
      </c>
      <c r="F2743" s="13">
        <f>soli3(C2743,$A$3,Param!$J$4,Param!$J$5,Param!$J$6)</f>
        <v>5799.69</v>
      </c>
      <c r="G2743" s="3">
        <f>soli3grenz(C2743,$A$3,Param!$J$4,Param!$J$5,Param!$J$6)*100</f>
        <v>5.5</v>
      </c>
      <c r="H2743" s="13">
        <f t="shared" si="1013"/>
        <v>111248.69</v>
      </c>
      <c r="I2743" s="3">
        <f t="shared" si="1012"/>
        <v>40.705704354189535</v>
      </c>
      <c r="J2743" s="13">
        <f t="shared" si="1014"/>
        <v>44.309999999999995</v>
      </c>
      <c r="K2743" s="13">
        <f>tarifest3(A2743,$A$3,Param!$B$10,Param!$C$10,Param!$D$10,Param!$E$10,Param!$B$11,Param!$C$11,Param!$D$11,Param!$E$11)</f>
        <v>109969</v>
      </c>
      <c r="L2743" s="3">
        <f t="shared" si="1023"/>
        <v>40.23746798390048</v>
      </c>
      <c r="M2743" s="3">
        <f>tarifest3grenz(A2743,$A$3,Param!$B$10,Param!$C$10,Param!$D$10,Param!$E$10,Param!$B$11,Param!$C$11,Param!$D$11,Param!$E$11)*100</f>
        <v>45</v>
      </c>
      <c r="N2743" s="3">
        <f t="shared" si="1024"/>
        <v>95569</v>
      </c>
      <c r="O2743" s="3">
        <f t="shared" si="1025"/>
        <v>34.968532747896084</v>
      </c>
      <c r="P2743" s="13">
        <f t="shared" si="1015"/>
        <v>191310</v>
      </c>
      <c r="Q2743" s="13">
        <f t="shared" si="1026"/>
        <v>0</v>
      </c>
      <c r="R2743" s="13">
        <f>tarifest3(A2743-$K$3,$A$3,Param!$B$10,Param!$C$10,Param!$D$10,Param!$E$10,Param!$B$11,Param!$C$11,Param!$D$11,Param!$E$11)</f>
        <v>101155</v>
      </c>
      <c r="S2743" s="3">
        <f t="shared" si="1027"/>
        <v>37.012440541529458</v>
      </c>
      <c r="T2743" s="3">
        <f>IF(A2743&lt;$K$3,$K$2,tarifest3grenz(A2743-$K$3,$A$3,Param!$B$10,Param!$C$10,Param!$D$10,Param!$E$10,Param!$B$11,Param!$C$11,Param!$D$11,Param!$E$11))*100</f>
        <v>42</v>
      </c>
      <c r="U2743" s="3">
        <f>MAX(K2743-tarifest3($K$3,$A$3,Param!$B$10,Param!$C$10,Param!$D$10,Param!$E$10,Param!$B$11,Param!$C$11,Param!$D$11,Param!$E$11),0)</f>
        <v>104739</v>
      </c>
      <c r="V2743" s="3">
        <f t="shared" si="1028"/>
        <v>38.323819978046103</v>
      </c>
      <c r="W2743" s="3">
        <f t="shared" si="1029"/>
        <v>45</v>
      </c>
      <c r="X2743" s="3">
        <f>soli3grenz(K2743,$A$3,Param!$J$9,Param!$J$10,Param!$J$11)*100</f>
        <v>5.5</v>
      </c>
      <c r="Y2743" s="13">
        <f t="shared" si="1016"/>
        <v>104739</v>
      </c>
      <c r="Z2743" s="3">
        <f t="shared" si="1030"/>
        <v>38.323819978046103</v>
      </c>
      <c r="AA2743" s="13">
        <f t="shared" si="1017"/>
        <v>45</v>
      </c>
      <c r="AB2743" s="13">
        <f t="shared" si="1018"/>
        <v>-6509.6900000000023</v>
      </c>
      <c r="AC2743" s="13">
        <f t="shared" si="1019"/>
        <v>-2.3818843761434323</v>
      </c>
      <c r="AD2743" s="13">
        <f t="shared" si="1020"/>
        <v>0.69000000000000483</v>
      </c>
      <c r="AE2743" s="3">
        <f t="shared" si="1021"/>
        <v>3</v>
      </c>
      <c r="AF2743" s="13">
        <f t="shared" si="1033"/>
        <v>6509.6900000000023</v>
      </c>
      <c r="AG2743" s="13">
        <f t="shared" si="1031"/>
        <v>2.3818843761434323</v>
      </c>
      <c r="AH2743" s="13">
        <f t="shared" si="1034"/>
        <v>2.3818843761434323</v>
      </c>
    </row>
    <row r="2744" spans="1:34" x14ac:dyDescent="0.2">
      <c r="A2744" s="8">
        <f t="shared" si="1032"/>
        <v>273400</v>
      </c>
      <c r="B2744" s="9">
        <f t="shared" ref="B2744:B2807" si="1035">+A2744/1000</f>
        <v>273.39999999999998</v>
      </c>
      <c r="C2744" s="13">
        <f>tarifest3(A2744,$A$3,Param!$B$5,Param!$C$5,Param!$D$5,Param!$E$5,Param!$B$6,Param!$C$6,Param!$D$6,Param!$E$6)</f>
        <v>105491</v>
      </c>
      <c r="D2744" s="3">
        <f t="shared" si="1022"/>
        <v>38.584857351865395</v>
      </c>
      <c r="E2744" s="3">
        <f>tarifest3grenz(A2744,$A$3,Param!$B$5,Param!$C$5,Param!$D$5,Param!$E$5,Param!$B$6,Param!$C$6,Param!$D$6,Param!$E$6)*100</f>
        <v>42</v>
      </c>
      <c r="F2744" s="13">
        <f>soli3(C2744,$A$3,Param!$J$4,Param!$J$5,Param!$J$6)</f>
        <v>5802</v>
      </c>
      <c r="G2744" s="3">
        <f>soli3grenz(C2744,$A$3,Param!$J$4,Param!$J$5,Param!$J$6)*100</f>
        <v>5.5</v>
      </c>
      <c r="H2744" s="13">
        <f t="shared" si="1013"/>
        <v>111293</v>
      </c>
      <c r="I2744" s="3">
        <f t="shared" si="1012"/>
        <v>40.707022677395756</v>
      </c>
      <c r="J2744" s="13">
        <f t="shared" si="1014"/>
        <v>44.309999999999995</v>
      </c>
      <c r="K2744" s="13">
        <f>tarifest3(A2744,$A$3,Param!$B$10,Param!$C$10,Param!$D$10,Param!$E$10,Param!$B$11,Param!$C$11,Param!$D$11,Param!$E$11)</f>
        <v>110014</v>
      </c>
      <c r="L2744" s="3">
        <f t="shared" si="1023"/>
        <v>40.239209948792976</v>
      </c>
      <c r="M2744" s="3">
        <f>tarifest3grenz(A2744,$A$3,Param!$B$10,Param!$C$10,Param!$D$10,Param!$E$10,Param!$B$11,Param!$C$11,Param!$D$11,Param!$E$11)*100</f>
        <v>45</v>
      </c>
      <c r="N2744" s="3">
        <f t="shared" si="1024"/>
        <v>95614</v>
      </c>
      <c r="O2744" s="3">
        <f t="shared" si="1025"/>
        <v>34.972201901975133</v>
      </c>
      <c r="P2744" s="13">
        <f t="shared" si="1015"/>
        <v>191380</v>
      </c>
      <c r="Q2744" s="13">
        <f t="shared" si="1026"/>
        <v>0</v>
      </c>
      <c r="R2744" s="13">
        <f>tarifest3(A2744-$K$3,$A$3,Param!$B$10,Param!$C$10,Param!$D$10,Param!$E$10,Param!$B$11,Param!$C$11,Param!$D$11,Param!$E$11)</f>
        <v>101197</v>
      </c>
      <c r="S2744" s="3">
        <f t="shared" si="1027"/>
        <v>37.01426481346013</v>
      </c>
      <c r="T2744" s="3">
        <f>IF(A2744&lt;$K$3,$K$2,tarifest3grenz(A2744-$K$3,$A$3,Param!$B$10,Param!$C$10,Param!$D$10,Param!$E$10,Param!$B$11,Param!$C$11,Param!$D$11,Param!$E$11))*100</f>
        <v>42</v>
      </c>
      <c r="U2744" s="3">
        <f>MAX(K2744-tarifest3($K$3,$A$3,Param!$B$10,Param!$C$10,Param!$D$10,Param!$E$10,Param!$B$11,Param!$C$11,Param!$D$11,Param!$E$11),0)</f>
        <v>104784</v>
      </c>
      <c r="V2744" s="3">
        <f t="shared" si="1028"/>
        <v>38.32626188734455</v>
      </c>
      <c r="W2744" s="3">
        <f t="shared" si="1029"/>
        <v>45</v>
      </c>
      <c r="X2744" s="3">
        <f>soli3grenz(K2744,$A$3,Param!$J$9,Param!$J$10,Param!$J$11)*100</f>
        <v>5.5</v>
      </c>
      <c r="Y2744" s="13">
        <f t="shared" si="1016"/>
        <v>104784</v>
      </c>
      <c r="Z2744" s="3">
        <f t="shared" si="1030"/>
        <v>38.32626188734455</v>
      </c>
      <c r="AA2744" s="13">
        <f t="shared" si="1017"/>
        <v>45</v>
      </c>
      <c r="AB2744" s="13">
        <f t="shared" si="1018"/>
        <v>-6509</v>
      </c>
      <c r="AC2744" s="13">
        <f t="shared" si="1019"/>
        <v>-2.3807607900512053</v>
      </c>
      <c r="AD2744" s="13">
        <f t="shared" si="1020"/>
        <v>0.69000000000000483</v>
      </c>
      <c r="AE2744" s="3">
        <f t="shared" si="1021"/>
        <v>3</v>
      </c>
      <c r="AF2744" s="13">
        <f t="shared" si="1033"/>
        <v>6509</v>
      </c>
      <c r="AG2744" s="13">
        <f t="shared" si="1031"/>
        <v>2.3807607900512053</v>
      </c>
      <c r="AH2744" s="13">
        <f t="shared" si="1034"/>
        <v>2.3807607900512053</v>
      </c>
    </row>
    <row r="2745" spans="1:34" x14ac:dyDescent="0.2">
      <c r="A2745" s="8">
        <f t="shared" si="1032"/>
        <v>273500</v>
      </c>
      <c r="B2745" s="9">
        <f t="shared" si="1035"/>
        <v>273.5</v>
      </c>
      <c r="C2745" s="13">
        <f>tarifest3(A2745,$A$3,Param!$B$5,Param!$C$5,Param!$D$5,Param!$E$5,Param!$B$6,Param!$C$6,Param!$D$6,Param!$E$6)</f>
        <v>105533</v>
      </c>
      <c r="D2745" s="3">
        <f t="shared" si="1022"/>
        <v>38.586106032906763</v>
      </c>
      <c r="E2745" s="3">
        <f>tarifest3grenz(A2745,$A$3,Param!$B$5,Param!$C$5,Param!$D$5,Param!$E$5,Param!$B$6,Param!$C$6,Param!$D$6,Param!$E$6)*100</f>
        <v>42</v>
      </c>
      <c r="F2745" s="13">
        <f>soli3(C2745,$A$3,Param!$J$4,Param!$J$5,Param!$J$6)</f>
        <v>5804.31</v>
      </c>
      <c r="G2745" s="3">
        <f>soli3grenz(C2745,$A$3,Param!$J$4,Param!$J$5,Param!$J$6)*100</f>
        <v>5.5</v>
      </c>
      <c r="H2745" s="13">
        <f t="shared" si="1013"/>
        <v>111337.31</v>
      </c>
      <c r="I2745" s="3">
        <f t="shared" si="1012"/>
        <v>40.708340036563072</v>
      </c>
      <c r="J2745" s="13">
        <f t="shared" si="1014"/>
        <v>44.309999999999995</v>
      </c>
      <c r="K2745" s="13">
        <f>tarifest3(A2745,$A$3,Param!$B$10,Param!$C$10,Param!$D$10,Param!$E$10,Param!$B$11,Param!$C$11,Param!$D$11,Param!$E$11)</f>
        <v>110059</v>
      </c>
      <c r="L2745" s="3">
        <f t="shared" si="1023"/>
        <v>40.240950639853743</v>
      </c>
      <c r="M2745" s="3">
        <f>tarifest3grenz(A2745,$A$3,Param!$B$10,Param!$C$10,Param!$D$10,Param!$E$10,Param!$B$11,Param!$C$11,Param!$D$11,Param!$E$11)*100</f>
        <v>45</v>
      </c>
      <c r="N2745" s="3">
        <f t="shared" si="1024"/>
        <v>95659</v>
      </c>
      <c r="O2745" s="3">
        <f t="shared" si="1025"/>
        <v>34.975868372943324</v>
      </c>
      <c r="P2745" s="13">
        <f t="shared" si="1015"/>
        <v>191450</v>
      </c>
      <c r="Q2745" s="13">
        <f t="shared" si="1026"/>
        <v>0</v>
      </c>
      <c r="R2745" s="13">
        <f>tarifest3(A2745-$K$3,$A$3,Param!$B$10,Param!$C$10,Param!$D$10,Param!$E$10,Param!$B$11,Param!$C$11,Param!$D$11,Param!$E$11)</f>
        <v>101239</v>
      </c>
      <c r="S2745" s="3">
        <f t="shared" si="1027"/>
        <v>37.01608775137111</v>
      </c>
      <c r="T2745" s="3">
        <f>IF(A2745&lt;$K$3,$K$2,tarifest3grenz(A2745-$K$3,$A$3,Param!$B$10,Param!$C$10,Param!$D$10,Param!$E$10,Param!$B$11,Param!$C$11,Param!$D$11,Param!$E$11))*100</f>
        <v>42</v>
      </c>
      <c r="U2745" s="3">
        <f>MAX(K2745-tarifest3($K$3,$A$3,Param!$B$10,Param!$C$10,Param!$D$10,Param!$E$10,Param!$B$11,Param!$C$11,Param!$D$11,Param!$E$11),0)</f>
        <v>104829</v>
      </c>
      <c r="V2745" s="3">
        <f t="shared" si="1028"/>
        <v>38.328702010968925</v>
      </c>
      <c r="W2745" s="3">
        <f t="shared" si="1029"/>
        <v>45</v>
      </c>
      <c r="X2745" s="3">
        <f>soli3grenz(K2745,$A$3,Param!$J$9,Param!$J$10,Param!$J$11)*100</f>
        <v>5.5</v>
      </c>
      <c r="Y2745" s="13">
        <f t="shared" si="1016"/>
        <v>104829</v>
      </c>
      <c r="Z2745" s="3">
        <f t="shared" si="1030"/>
        <v>38.328702010968925</v>
      </c>
      <c r="AA2745" s="13">
        <f t="shared" si="1017"/>
        <v>45</v>
      </c>
      <c r="AB2745" s="13">
        <f t="shared" si="1018"/>
        <v>-6508.3099999999977</v>
      </c>
      <c r="AC2745" s="13">
        <f t="shared" si="1019"/>
        <v>-2.3796380255941472</v>
      </c>
      <c r="AD2745" s="13">
        <f t="shared" si="1020"/>
        <v>0.69000000000000483</v>
      </c>
      <c r="AE2745" s="3">
        <f t="shared" si="1021"/>
        <v>3</v>
      </c>
      <c r="AF2745" s="13">
        <f t="shared" si="1033"/>
        <v>6508.3099999999977</v>
      </c>
      <c r="AG2745" s="13">
        <f t="shared" si="1031"/>
        <v>2.3796380255941472</v>
      </c>
      <c r="AH2745" s="13">
        <f t="shared" si="1034"/>
        <v>2.3796380255941472</v>
      </c>
    </row>
    <row r="2746" spans="1:34" x14ac:dyDescent="0.2">
      <c r="A2746" s="8">
        <f t="shared" si="1032"/>
        <v>273600</v>
      </c>
      <c r="B2746" s="9">
        <f t="shared" si="1035"/>
        <v>273.60000000000002</v>
      </c>
      <c r="C2746" s="13">
        <f>tarifest3(A2746,$A$3,Param!$B$5,Param!$C$5,Param!$D$5,Param!$E$5,Param!$B$6,Param!$C$6,Param!$D$6,Param!$E$6)</f>
        <v>105575</v>
      </c>
      <c r="D2746" s="3">
        <f t="shared" si="1022"/>
        <v>38.587353801169591</v>
      </c>
      <c r="E2746" s="3">
        <f>tarifest3grenz(A2746,$A$3,Param!$B$5,Param!$C$5,Param!$D$5,Param!$E$5,Param!$B$6,Param!$C$6,Param!$D$6,Param!$E$6)*100</f>
        <v>42</v>
      </c>
      <c r="F2746" s="13">
        <f>soli3(C2746,$A$3,Param!$J$4,Param!$J$5,Param!$J$6)</f>
        <v>5806.62</v>
      </c>
      <c r="G2746" s="3">
        <f>soli3grenz(C2746,$A$3,Param!$J$4,Param!$J$5,Param!$J$6)*100</f>
        <v>5.5</v>
      </c>
      <c r="H2746" s="13">
        <f t="shared" si="1013"/>
        <v>111381.62</v>
      </c>
      <c r="I2746" s="3">
        <f t="shared" si="1012"/>
        <v>40.709656432748538</v>
      </c>
      <c r="J2746" s="13">
        <f t="shared" si="1014"/>
        <v>44.309999999999995</v>
      </c>
      <c r="K2746" s="13">
        <f>tarifest3(A2746,$A$3,Param!$B$10,Param!$C$10,Param!$D$10,Param!$E$10,Param!$B$11,Param!$C$11,Param!$D$11,Param!$E$11)</f>
        <v>110104</v>
      </c>
      <c r="L2746" s="3">
        <f t="shared" si="1023"/>
        <v>40.242690058479532</v>
      </c>
      <c r="M2746" s="3">
        <f>tarifest3grenz(A2746,$A$3,Param!$B$10,Param!$C$10,Param!$D$10,Param!$E$10,Param!$B$11,Param!$C$11,Param!$D$11,Param!$E$11)*100</f>
        <v>45</v>
      </c>
      <c r="N2746" s="3">
        <f t="shared" si="1024"/>
        <v>95704</v>
      </c>
      <c r="O2746" s="3">
        <f t="shared" si="1025"/>
        <v>34.979532163742689</v>
      </c>
      <c r="P2746" s="13">
        <f t="shared" si="1015"/>
        <v>191520</v>
      </c>
      <c r="Q2746" s="13">
        <f t="shared" si="1026"/>
        <v>0</v>
      </c>
      <c r="R2746" s="13">
        <f>tarifest3(A2746-$K$3,$A$3,Param!$B$10,Param!$C$10,Param!$D$10,Param!$E$10,Param!$B$11,Param!$C$11,Param!$D$11,Param!$E$11)</f>
        <v>101281</v>
      </c>
      <c r="S2746" s="3">
        <f t="shared" si="1027"/>
        <v>37.017909356725148</v>
      </c>
      <c r="T2746" s="3">
        <f>IF(A2746&lt;$K$3,$K$2,tarifest3grenz(A2746-$K$3,$A$3,Param!$B$10,Param!$C$10,Param!$D$10,Param!$E$10,Param!$B$11,Param!$C$11,Param!$D$11,Param!$E$11))*100</f>
        <v>42</v>
      </c>
      <c r="U2746" s="3">
        <f>MAX(K2746-tarifest3($K$3,$A$3,Param!$B$10,Param!$C$10,Param!$D$10,Param!$E$10,Param!$B$11,Param!$C$11,Param!$D$11,Param!$E$11),0)</f>
        <v>104874</v>
      </c>
      <c r="V2746" s="3">
        <f t="shared" si="1028"/>
        <v>38.331140350877192</v>
      </c>
      <c r="W2746" s="3">
        <f t="shared" si="1029"/>
        <v>45</v>
      </c>
      <c r="X2746" s="3">
        <f>soli3grenz(K2746,$A$3,Param!$J$9,Param!$J$10,Param!$J$11)*100</f>
        <v>5.5</v>
      </c>
      <c r="Y2746" s="13">
        <f t="shared" si="1016"/>
        <v>104874</v>
      </c>
      <c r="Z2746" s="3">
        <f t="shared" si="1030"/>
        <v>38.331140350877192</v>
      </c>
      <c r="AA2746" s="13">
        <f t="shared" si="1017"/>
        <v>45</v>
      </c>
      <c r="AB2746" s="13">
        <f t="shared" si="1018"/>
        <v>-6507.6199999999953</v>
      </c>
      <c r="AC2746" s="13">
        <f t="shared" si="1019"/>
        <v>-2.3785160818713464</v>
      </c>
      <c r="AD2746" s="13">
        <f t="shared" si="1020"/>
        <v>0.69000000000000483</v>
      </c>
      <c r="AE2746" s="3">
        <f t="shared" si="1021"/>
        <v>3</v>
      </c>
      <c r="AF2746" s="13">
        <f t="shared" si="1033"/>
        <v>6507.6199999999953</v>
      </c>
      <c r="AG2746" s="13">
        <f t="shared" si="1031"/>
        <v>2.3785160818713464</v>
      </c>
      <c r="AH2746" s="13">
        <f t="shared" si="1034"/>
        <v>2.3785160818713464</v>
      </c>
    </row>
    <row r="2747" spans="1:34" x14ac:dyDescent="0.2">
      <c r="A2747" s="8">
        <f t="shared" si="1032"/>
        <v>273700</v>
      </c>
      <c r="B2747" s="9">
        <f t="shared" si="1035"/>
        <v>273.7</v>
      </c>
      <c r="C2747" s="13">
        <f>tarifest3(A2747,$A$3,Param!$B$5,Param!$C$5,Param!$D$5,Param!$E$5,Param!$B$6,Param!$C$6,Param!$D$6,Param!$E$6)</f>
        <v>105617</v>
      </c>
      <c r="D2747" s="3">
        <f t="shared" si="1022"/>
        <v>38.588600657654368</v>
      </c>
      <c r="E2747" s="3">
        <f>tarifest3grenz(A2747,$A$3,Param!$B$5,Param!$C$5,Param!$D$5,Param!$E$5,Param!$B$6,Param!$C$6,Param!$D$6,Param!$E$6)*100</f>
        <v>42</v>
      </c>
      <c r="F2747" s="13">
        <f>soli3(C2747,$A$3,Param!$J$4,Param!$J$5,Param!$J$6)</f>
        <v>5808.93</v>
      </c>
      <c r="G2747" s="3">
        <f>soli3grenz(C2747,$A$3,Param!$J$4,Param!$J$5,Param!$J$6)*100</f>
        <v>5.5</v>
      </c>
      <c r="H2747" s="13">
        <f t="shared" si="1013"/>
        <v>111425.93</v>
      </c>
      <c r="I2747" s="3">
        <f t="shared" si="1012"/>
        <v>40.710971867007672</v>
      </c>
      <c r="J2747" s="13">
        <f t="shared" si="1014"/>
        <v>44.309999999999995</v>
      </c>
      <c r="K2747" s="13">
        <f>tarifest3(A2747,$A$3,Param!$B$10,Param!$C$10,Param!$D$10,Param!$E$10,Param!$B$11,Param!$C$11,Param!$D$11,Param!$E$11)</f>
        <v>110149</v>
      </c>
      <c r="L2747" s="3">
        <f t="shared" si="1023"/>
        <v>40.244428206065038</v>
      </c>
      <c r="M2747" s="3">
        <f>tarifest3grenz(A2747,$A$3,Param!$B$10,Param!$C$10,Param!$D$10,Param!$E$10,Param!$B$11,Param!$C$11,Param!$D$11,Param!$E$11)*100</f>
        <v>45</v>
      </c>
      <c r="N2747" s="3">
        <f t="shared" si="1024"/>
        <v>95749</v>
      </c>
      <c r="O2747" s="3">
        <f t="shared" si="1025"/>
        <v>34.983193277310924</v>
      </c>
      <c r="P2747" s="13">
        <f t="shared" si="1015"/>
        <v>191590</v>
      </c>
      <c r="Q2747" s="13">
        <f t="shared" si="1026"/>
        <v>0</v>
      </c>
      <c r="R2747" s="13">
        <f>tarifest3(A2747-$K$3,$A$3,Param!$B$10,Param!$C$10,Param!$D$10,Param!$E$10,Param!$B$11,Param!$C$11,Param!$D$11,Param!$E$11)</f>
        <v>101323</v>
      </c>
      <c r="S2747" s="3">
        <f t="shared" si="1027"/>
        <v>37.01972963098283</v>
      </c>
      <c r="T2747" s="3">
        <f>IF(A2747&lt;$K$3,$K$2,tarifest3grenz(A2747-$K$3,$A$3,Param!$B$10,Param!$C$10,Param!$D$10,Param!$E$10,Param!$B$11,Param!$C$11,Param!$D$11,Param!$E$11))*100</f>
        <v>42</v>
      </c>
      <c r="U2747" s="3">
        <f>MAX(K2747-tarifest3($K$3,$A$3,Param!$B$10,Param!$C$10,Param!$D$10,Param!$E$10,Param!$B$11,Param!$C$11,Param!$D$11,Param!$E$11),0)</f>
        <v>104919</v>
      </c>
      <c r="V2747" s="3">
        <f t="shared" si="1028"/>
        <v>38.33357690902448</v>
      </c>
      <c r="W2747" s="3">
        <f t="shared" si="1029"/>
        <v>45</v>
      </c>
      <c r="X2747" s="3">
        <f>soli3grenz(K2747,$A$3,Param!$J$9,Param!$J$10,Param!$J$11)*100</f>
        <v>5.5</v>
      </c>
      <c r="Y2747" s="13">
        <f t="shared" si="1016"/>
        <v>104919</v>
      </c>
      <c r="Z2747" s="3">
        <f t="shared" si="1030"/>
        <v>38.33357690902448</v>
      </c>
      <c r="AA2747" s="13">
        <f t="shared" si="1017"/>
        <v>45</v>
      </c>
      <c r="AB2747" s="13">
        <f t="shared" si="1018"/>
        <v>-6506.929999999993</v>
      </c>
      <c r="AC2747" s="13">
        <f t="shared" si="1019"/>
        <v>-2.3773949579831921</v>
      </c>
      <c r="AD2747" s="13">
        <f t="shared" si="1020"/>
        <v>0.69000000000000483</v>
      </c>
      <c r="AE2747" s="3">
        <f t="shared" si="1021"/>
        <v>3</v>
      </c>
      <c r="AF2747" s="13">
        <f t="shared" si="1033"/>
        <v>6506.929999999993</v>
      </c>
      <c r="AG2747" s="13">
        <f t="shared" si="1031"/>
        <v>2.3773949579831921</v>
      </c>
      <c r="AH2747" s="13">
        <f t="shared" si="1034"/>
        <v>2.3773949579831921</v>
      </c>
    </row>
    <row r="2748" spans="1:34" x14ac:dyDescent="0.2">
      <c r="A2748" s="8">
        <f t="shared" si="1032"/>
        <v>273800</v>
      </c>
      <c r="B2748" s="9">
        <f t="shared" si="1035"/>
        <v>273.8</v>
      </c>
      <c r="C2748" s="13">
        <f>tarifest3(A2748,$A$3,Param!$B$5,Param!$C$5,Param!$D$5,Param!$E$5,Param!$B$6,Param!$C$6,Param!$D$6,Param!$E$6)</f>
        <v>105659</v>
      </c>
      <c r="D2748" s="3">
        <f t="shared" si="1022"/>
        <v>38.589846603360115</v>
      </c>
      <c r="E2748" s="3">
        <f>tarifest3grenz(A2748,$A$3,Param!$B$5,Param!$C$5,Param!$D$5,Param!$E$5,Param!$B$6,Param!$C$6,Param!$D$6,Param!$E$6)*100</f>
        <v>42</v>
      </c>
      <c r="F2748" s="13">
        <f>soli3(C2748,$A$3,Param!$J$4,Param!$J$5,Param!$J$6)</f>
        <v>5811.24</v>
      </c>
      <c r="G2748" s="3">
        <f>soli3grenz(C2748,$A$3,Param!$J$4,Param!$J$5,Param!$J$6)*100</f>
        <v>5.5</v>
      </c>
      <c r="H2748" s="13">
        <f t="shared" si="1013"/>
        <v>111470.24</v>
      </c>
      <c r="I2748" s="3">
        <f t="shared" si="1012"/>
        <v>40.712286340394449</v>
      </c>
      <c r="J2748" s="13">
        <f t="shared" si="1014"/>
        <v>44.309999999999995</v>
      </c>
      <c r="K2748" s="13">
        <f>tarifest3(A2748,$A$3,Param!$B$10,Param!$C$10,Param!$D$10,Param!$E$10,Param!$B$11,Param!$C$11,Param!$D$11,Param!$E$11)</f>
        <v>110194</v>
      </c>
      <c r="L2748" s="3">
        <f t="shared" si="1023"/>
        <v>40.246165084002925</v>
      </c>
      <c r="M2748" s="3">
        <f>tarifest3grenz(A2748,$A$3,Param!$B$10,Param!$C$10,Param!$D$10,Param!$E$10,Param!$B$11,Param!$C$11,Param!$D$11,Param!$E$11)*100</f>
        <v>45</v>
      </c>
      <c r="N2748" s="3">
        <f t="shared" si="1024"/>
        <v>95794</v>
      </c>
      <c r="O2748" s="3">
        <f t="shared" si="1025"/>
        <v>34.986851716581448</v>
      </c>
      <c r="P2748" s="13">
        <f t="shared" si="1015"/>
        <v>191660</v>
      </c>
      <c r="Q2748" s="13">
        <f t="shared" si="1026"/>
        <v>0</v>
      </c>
      <c r="R2748" s="13">
        <f>tarifest3(A2748-$K$3,$A$3,Param!$B$10,Param!$C$10,Param!$D$10,Param!$E$10,Param!$B$11,Param!$C$11,Param!$D$11,Param!$E$11)</f>
        <v>101365</v>
      </c>
      <c r="S2748" s="3">
        <f t="shared" si="1027"/>
        <v>37.02154857560263</v>
      </c>
      <c r="T2748" s="3">
        <f>IF(A2748&lt;$K$3,$K$2,tarifest3grenz(A2748-$K$3,$A$3,Param!$B$10,Param!$C$10,Param!$D$10,Param!$E$10,Param!$B$11,Param!$C$11,Param!$D$11,Param!$E$11))*100</f>
        <v>42</v>
      </c>
      <c r="U2748" s="3">
        <f>MAX(K2748-tarifest3($K$3,$A$3,Param!$B$10,Param!$C$10,Param!$D$10,Param!$E$10,Param!$B$11,Param!$C$11,Param!$D$11,Param!$E$11),0)</f>
        <v>104964</v>
      </c>
      <c r="V2748" s="3">
        <f t="shared" si="1028"/>
        <v>38.336011687363033</v>
      </c>
      <c r="W2748" s="3">
        <f t="shared" si="1029"/>
        <v>45</v>
      </c>
      <c r="X2748" s="3">
        <f>soli3grenz(K2748,$A$3,Param!$J$9,Param!$J$10,Param!$J$11)*100</f>
        <v>5.5</v>
      </c>
      <c r="Y2748" s="13">
        <f t="shared" si="1016"/>
        <v>104964</v>
      </c>
      <c r="Z2748" s="3">
        <f t="shared" si="1030"/>
        <v>38.336011687363033</v>
      </c>
      <c r="AA2748" s="13">
        <f t="shared" si="1017"/>
        <v>45</v>
      </c>
      <c r="AB2748" s="13">
        <f t="shared" si="1018"/>
        <v>-6506.2400000000052</v>
      </c>
      <c r="AC2748" s="13">
        <f t="shared" si="1019"/>
        <v>-2.3762746530314161</v>
      </c>
      <c r="AD2748" s="13">
        <f t="shared" si="1020"/>
        <v>0.69000000000000483</v>
      </c>
      <c r="AE2748" s="3">
        <f t="shared" si="1021"/>
        <v>3</v>
      </c>
      <c r="AF2748" s="13">
        <f t="shared" si="1033"/>
        <v>6506.2400000000052</v>
      </c>
      <c r="AG2748" s="13">
        <f t="shared" si="1031"/>
        <v>2.3762746530314161</v>
      </c>
      <c r="AH2748" s="13">
        <f t="shared" si="1034"/>
        <v>2.3762746530314161</v>
      </c>
    </row>
    <row r="2749" spans="1:34" x14ac:dyDescent="0.2">
      <c r="A2749" s="8">
        <f t="shared" si="1032"/>
        <v>273900</v>
      </c>
      <c r="B2749" s="9">
        <f t="shared" si="1035"/>
        <v>273.89999999999998</v>
      </c>
      <c r="C2749" s="13">
        <f>tarifest3(A2749,$A$3,Param!$B$5,Param!$C$5,Param!$D$5,Param!$E$5,Param!$B$6,Param!$C$6,Param!$D$6,Param!$E$6)</f>
        <v>105701</v>
      </c>
      <c r="D2749" s="3">
        <f t="shared" si="1022"/>
        <v>38.591091639284407</v>
      </c>
      <c r="E2749" s="3">
        <f>tarifest3grenz(A2749,$A$3,Param!$B$5,Param!$C$5,Param!$D$5,Param!$E$5,Param!$B$6,Param!$C$6,Param!$D$6,Param!$E$6)*100</f>
        <v>42</v>
      </c>
      <c r="F2749" s="13">
        <f>soli3(C2749,$A$3,Param!$J$4,Param!$J$5,Param!$J$6)</f>
        <v>5813.55</v>
      </c>
      <c r="G2749" s="3">
        <f>soli3grenz(C2749,$A$3,Param!$J$4,Param!$J$5,Param!$J$6)*100</f>
        <v>5.5</v>
      </c>
      <c r="H2749" s="13">
        <f t="shared" si="1013"/>
        <v>111514.55</v>
      </c>
      <c r="I2749" s="3">
        <f t="shared" ref="I2749:I2810" si="1036">IF($A2749=0,0,H2749/$A2749*100)</f>
        <v>40.713599853961298</v>
      </c>
      <c r="J2749" s="13">
        <f t="shared" si="1014"/>
        <v>44.309999999999995</v>
      </c>
      <c r="K2749" s="13">
        <f>tarifest3(A2749,$A$3,Param!$B$10,Param!$C$10,Param!$D$10,Param!$E$10,Param!$B$11,Param!$C$11,Param!$D$11,Param!$E$11)</f>
        <v>110239</v>
      </c>
      <c r="L2749" s="3">
        <f t="shared" si="1023"/>
        <v>40.247900693683825</v>
      </c>
      <c r="M2749" s="3">
        <f>tarifest3grenz(A2749,$A$3,Param!$B$10,Param!$C$10,Param!$D$10,Param!$E$10,Param!$B$11,Param!$C$11,Param!$D$11,Param!$E$11)*100</f>
        <v>45</v>
      </c>
      <c r="N2749" s="3">
        <f t="shared" si="1024"/>
        <v>95839</v>
      </c>
      <c r="O2749" s="3">
        <f t="shared" si="1025"/>
        <v>34.990507484483388</v>
      </c>
      <c r="P2749" s="13">
        <f t="shared" si="1015"/>
        <v>191730</v>
      </c>
      <c r="Q2749" s="13">
        <f t="shared" si="1026"/>
        <v>0</v>
      </c>
      <c r="R2749" s="13">
        <f>tarifest3(A2749-$K$3,$A$3,Param!$B$10,Param!$C$10,Param!$D$10,Param!$E$10,Param!$B$11,Param!$C$11,Param!$D$11,Param!$E$11)</f>
        <v>101407</v>
      </c>
      <c r="S2749" s="3">
        <f t="shared" si="1027"/>
        <v>37.023366192040889</v>
      </c>
      <c r="T2749" s="3">
        <f>IF(A2749&lt;$K$3,$K$2,tarifest3grenz(A2749-$K$3,$A$3,Param!$B$10,Param!$C$10,Param!$D$10,Param!$E$10,Param!$B$11,Param!$C$11,Param!$D$11,Param!$E$11))*100</f>
        <v>42</v>
      </c>
      <c r="U2749" s="3">
        <f>MAX(K2749-tarifest3($K$3,$A$3,Param!$B$10,Param!$C$10,Param!$D$10,Param!$E$10,Param!$B$11,Param!$C$11,Param!$D$11,Param!$E$11),0)</f>
        <v>105009</v>
      </c>
      <c r="V2749" s="3">
        <f t="shared" si="1028"/>
        <v>38.338444687842276</v>
      </c>
      <c r="W2749" s="3">
        <f t="shared" si="1029"/>
        <v>45</v>
      </c>
      <c r="X2749" s="3">
        <f>soli3grenz(K2749,$A$3,Param!$J$9,Param!$J$10,Param!$J$11)*100</f>
        <v>5.5</v>
      </c>
      <c r="Y2749" s="13">
        <f t="shared" si="1016"/>
        <v>105009</v>
      </c>
      <c r="Z2749" s="3">
        <f t="shared" si="1030"/>
        <v>38.338444687842276</v>
      </c>
      <c r="AA2749" s="13">
        <f t="shared" si="1017"/>
        <v>45</v>
      </c>
      <c r="AB2749" s="13">
        <f t="shared" si="1018"/>
        <v>-6505.5500000000029</v>
      </c>
      <c r="AC2749" s="13">
        <f t="shared" si="1019"/>
        <v>-2.375155166119022</v>
      </c>
      <c r="AD2749" s="13">
        <f t="shared" si="1020"/>
        <v>0.69000000000000483</v>
      </c>
      <c r="AE2749" s="3">
        <f t="shared" si="1021"/>
        <v>3</v>
      </c>
      <c r="AF2749" s="13">
        <f t="shared" si="1033"/>
        <v>6505.5500000000029</v>
      </c>
      <c r="AG2749" s="13">
        <f t="shared" si="1031"/>
        <v>2.375155166119022</v>
      </c>
      <c r="AH2749" s="13">
        <f t="shared" si="1034"/>
        <v>2.375155166119022</v>
      </c>
    </row>
    <row r="2750" spans="1:34" x14ac:dyDescent="0.2">
      <c r="A2750" s="8">
        <f t="shared" si="1032"/>
        <v>274000</v>
      </c>
      <c r="B2750" s="9">
        <f t="shared" si="1035"/>
        <v>274</v>
      </c>
      <c r="C2750" s="13">
        <f>tarifest3(A2750,$A$3,Param!$B$5,Param!$C$5,Param!$D$5,Param!$E$5,Param!$B$6,Param!$C$6,Param!$D$6,Param!$E$6)</f>
        <v>105743</v>
      </c>
      <c r="D2750" s="3">
        <f t="shared" si="1022"/>
        <v>38.592335766423361</v>
      </c>
      <c r="E2750" s="3">
        <f>tarifest3grenz(A2750,$A$3,Param!$B$5,Param!$C$5,Param!$D$5,Param!$E$5,Param!$B$6,Param!$C$6,Param!$D$6,Param!$E$6)*100</f>
        <v>42</v>
      </c>
      <c r="F2750" s="13">
        <f>soli3(C2750,$A$3,Param!$J$4,Param!$J$5,Param!$J$6)</f>
        <v>5815.86</v>
      </c>
      <c r="G2750" s="3">
        <f>soli3grenz(C2750,$A$3,Param!$J$4,Param!$J$5,Param!$J$6)*100</f>
        <v>5.5</v>
      </c>
      <c r="H2750" s="13">
        <f t="shared" si="1013"/>
        <v>111558.86</v>
      </c>
      <c r="I2750" s="3">
        <f t="shared" si="1036"/>
        <v>40.714912408759126</v>
      </c>
      <c r="J2750" s="13">
        <f t="shared" si="1014"/>
        <v>44.309999999999995</v>
      </c>
      <c r="K2750" s="13">
        <f>tarifest3(A2750,$A$3,Param!$B$10,Param!$C$10,Param!$D$10,Param!$E$10,Param!$B$11,Param!$C$11,Param!$D$11,Param!$E$11)</f>
        <v>110284</v>
      </c>
      <c r="L2750" s="3">
        <f t="shared" si="1023"/>
        <v>40.24963503649635</v>
      </c>
      <c r="M2750" s="3">
        <f>tarifest3grenz(A2750,$A$3,Param!$B$10,Param!$C$10,Param!$D$10,Param!$E$10,Param!$B$11,Param!$C$11,Param!$D$11,Param!$E$11)*100</f>
        <v>45</v>
      </c>
      <c r="N2750" s="3">
        <f t="shared" si="1024"/>
        <v>95884</v>
      </c>
      <c r="O2750" s="3">
        <f t="shared" si="1025"/>
        <v>34.994160583941607</v>
      </c>
      <c r="P2750" s="13">
        <f t="shared" si="1015"/>
        <v>191800</v>
      </c>
      <c r="Q2750" s="13">
        <f t="shared" si="1026"/>
        <v>0</v>
      </c>
      <c r="R2750" s="13">
        <f>tarifest3(A2750-$K$3,$A$3,Param!$B$10,Param!$C$10,Param!$D$10,Param!$E$10,Param!$B$11,Param!$C$11,Param!$D$11,Param!$E$11)</f>
        <v>101449</v>
      </c>
      <c r="S2750" s="3">
        <f t="shared" si="1027"/>
        <v>37.02518248175182</v>
      </c>
      <c r="T2750" s="3">
        <f>IF(A2750&lt;$K$3,$K$2,tarifest3grenz(A2750-$K$3,$A$3,Param!$B$10,Param!$C$10,Param!$D$10,Param!$E$10,Param!$B$11,Param!$C$11,Param!$D$11,Param!$E$11))*100</f>
        <v>42</v>
      </c>
      <c r="U2750" s="3">
        <f>MAX(K2750-tarifest3($K$3,$A$3,Param!$B$10,Param!$C$10,Param!$D$10,Param!$E$10,Param!$B$11,Param!$C$11,Param!$D$11,Param!$E$11),0)</f>
        <v>105054</v>
      </c>
      <c r="V2750" s="3">
        <f t="shared" si="1028"/>
        <v>38.340875912408762</v>
      </c>
      <c r="W2750" s="3">
        <f t="shared" si="1029"/>
        <v>45</v>
      </c>
      <c r="X2750" s="3">
        <f>soli3grenz(K2750,$A$3,Param!$J$9,Param!$J$10,Param!$J$11)*100</f>
        <v>5.5</v>
      </c>
      <c r="Y2750" s="13">
        <f t="shared" si="1016"/>
        <v>105054</v>
      </c>
      <c r="Z2750" s="3">
        <f t="shared" si="1030"/>
        <v>38.340875912408762</v>
      </c>
      <c r="AA2750" s="13">
        <f t="shared" si="1017"/>
        <v>45</v>
      </c>
      <c r="AB2750" s="13">
        <f t="shared" si="1018"/>
        <v>-6504.8600000000006</v>
      </c>
      <c r="AC2750" s="13">
        <f t="shared" si="1019"/>
        <v>-2.3740364963503637</v>
      </c>
      <c r="AD2750" s="13">
        <f t="shared" si="1020"/>
        <v>0.69000000000000483</v>
      </c>
      <c r="AE2750" s="3">
        <f t="shared" si="1021"/>
        <v>3</v>
      </c>
      <c r="AF2750" s="13">
        <f t="shared" si="1033"/>
        <v>6504.8600000000006</v>
      </c>
      <c r="AG2750" s="13">
        <f t="shared" si="1031"/>
        <v>2.3740364963503637</v>
      </c>
      <c r="AH2750" s="13">
        <f t="shared" si="1034"/>
        <v>2.3740364963503637</v>
      </c>
    </row>
    <row r="2751" spans="1:34" x14ac:dyDescent="0.2">
      <c r="A2751" s="8">
        <f t="shared" si="1032"/>
        <v>274100</v>
      </c>
      <c r="B2751" s="9">
        <f t="shared" si="1035"/>
        <v>274.10000000000002</v>
      </c>
      <c r="C2751" s="13">
        <f>tarifest3(A2751,$A$3,Param!$B$5,Param!$C$5,Param!$D$5,Param!$E$5,Param!$B$6,Param!$C$6,Param!$D$6,Param!$E$6)</f>
        <v>105785</v>
      </c>
      <c r="D2751" s="3">
        <f t="shared" si="1022"/>
        <v>38.593578985771614</v>
      </c>
      <c r="E2751" s="3">
        <f>tarifest3grenz(A2751,$A$3,Param!$B$5,Param!$C$5,Param!$D$5,Param!$E$5,Param!$B$6,Param!$C$6,Param!$D$6,Param!$E$6)*100</f>
        <v>42</v>
      </c>
      <c r="F2751" s="13">
        <f>soli3(C2751,$A$3,Param!$J$4,Param!$J$5,Param!$J$6)</f>
        <v>5818.17</v>
      </c>
      <c r="G2751" s="3">
        <f>soli3grenz(C2751,$A$3,Param!$J$4,Param!$J$5,Param!$J$6)*100</f>
        <v>5.5</v>
      </c>
      <c r="H2751" s="13">
        <f t="shared" si="1013"/>
        <v>111603.17</v>
      </c>
      <c r="I2751" s="3">
        <f t="shared" si="1036"/>
        <v>40.71622400583729</v>
      </c>
      <c r="J2751" s="13">
        <f t="shared" si="1014"/>
        <v>44.309999999999995</v>
      </c>
      <c r="K2751" s="13">
        <f>tarifest3(A2751,$A$3,Param!$B$10,Param!$C$10,Param!$D$10,Param!$E$10,Param!$B$11,Param!$C$11,Param!$D$11,Param!$E$11)</f>
        <v>110329</v>
      </c>
      <c r="L2751" s="3">
        <f t="shared" si="1023"/>
        <v>40.25136811382707</v>
      </c>
      <c r="M2751" s="3">
        <f>tarifest3grenz(A2751,$A$3,Param!$B$10,Param!$C$10,Param!$D$10,Param!$E$10,Param!$B$11,Param!$C$11,Param!$D$11,Param!$E$11)*100</f>
        <v>45</v>
      </c>
      <c r="N2751" s="3">
        <f t="shared" si="1024"/>
        <v>95929</v>
      </c>
      <c r="O2751" s="3">
        <f t="shared" si="1025"/>
        <v>34.997811017876693</v>
      </c>
      <c r="P2751" s="13">
        <f t="shared" si="1015"/>
        <v>191870</v>
      </c>
      <c r="Q2751" s="13">
        <f t="shared" si="1026"/>
        <v>0</v>
      </c>
      <c r="R2751" s="13">
        <f>tarifest3(A2751-$K$3,$A$3,Param!$B$10,Param!$C$10,Param!$D$10,Param!$E$10,Param!$B$11,Param!$C$11,Param!$D$11,Param!$E$11)</f>
        <v>101491</v>
      </c>
      <c r="S2751" s="3">
        <f t="shared" si="1027"/>
        <v>37.026997446187522</v>
      </c>
      <c r="T2751" s="3">
        <f>IF(A2751&lt;$K$3,$K$2,tarifest3grenz(A2751-$K$3,$A$3,Param!$B$10,Param!$C$10,Param!$D$10,Param!$E$10,Param!$B$11,Param!$C$11,Param!$D$11,Param!$E$11))*100</f>
        <v>42</v>
      </c>
      <c r="U2751" s="3">
        <f>MAX(K2751-tarifest3($K$3,$A$3,Param!$B$10,Param!$C$10,Param!$D$10,Param!$E$10,Param!$B$11,Param!$C$11,Param!$D$11,Param!$E$11),0)</f>
        <v>105099</v>
      </c>
      <c r="V2751" s="3">
        <f t="shared" si="1028"/>
        <v>38.343305363006202</v>
      </c>
      <c r="W2751" s="3">
        <f t="shared" si="1029"/>
        <v>45</v>
      </c>
      <c r="X2751" s="3">
        <f>soli3grenz(K2751,$A$3,Param!$J$9,Param!$J$10,Param!$J$11)*100</f>
        <v>5.5</v>
      </c>
      <c r="Y2751" s="13">
        <f t="shared" si="1016"/>
        <v>105099</v>
      </c>
      <c r="Z2751" s="3">
        <f t="shared" si="1030"/>
        <v>38.343305363006202</v>
      </c>
      <c r="AA2751" s="13">
        <f t="shared" si="1017"/>
        <v>45</v>
      </c>
      <c r="AB2751" s="13">
        <f t="shared" si="1018"/>
        <v>-6504.1699999999983</v>
      </c>
      <c r="AC2751" s="13">
        <f t="shared" si="1019"/>
        <v>-2.3729186428310882</v>
      </c>
      <c r="AD2751" s="13">
        <f t="shared" si="1020"/>
        <v>0.69000000000000483</v>
      </c>
      <c r="AE2751" s="3">
        <f t="shared" si="1021"/>
        <v>3</v>
      </c>
      <c r="AF2751" s="13">
        <f t="shared" si="1033"/>
        <v>6504.1699999999983</v>
      </c>
      <c r="AG2751" s="13">
        <f t="shared" si="1031"/>
        <v>2.3729186428310882</v>
      </c>
      <c r="AH2751" s="13">
        <f t="shared" si="1034"/>
        <v>2.3729186428310882</v>
      </c>
    </row>
    <row r="2752" spans="1:34" x14ac:dyDescent="0.2">
      <c r="A2752" s="8">
        <f t="shared" si="1032"/>
        <v>274200</v>
      </c>
      <c r="B2752" s="9">
        <f t="shared" si="1035"/>
        <v>274.2</v>
      </c>
      <c r="C2752" s="13">
        <f>tarifest3(A2752,$A$3,Param!$B$5,Param!$C$5,Param!$D$5,Param!$E$5,Param!$B$6,Param!$C$6,Param!$D$6,Param!$E$6)</f>
        <v>105827</v>
      </c>
      <c r="D2752" s="3">
        <f t="shared" si="1022"/>
        <v>38.594821298322387</v>
      </c>
      <c r="E2752" s="3">
        <f>tarifest3grenz(A2752,$A$3,Param!$B$5,Param!$C$5,Param!$D$5,Param!$E$5,Param!$B$6,Param!$C$6,Param!$D$6,Param!$E$6)*100</f>
        <v>42</v>
      </c>
      <c r="F2752" s="13">
        <f>soli3(C2752,$A$3,Param!$J$4,Param!$J$5,Param!$J$6)</f>
        <v>5820.48</v>
      </c>
      <c r="G2752" s="3">
        <f>soli3grenz(C2752,$A$3,Param!$J$4,Param!$J$5,Param!$J$6)*100</f>
        <v>5.5</v>
      </c>
      <c r="H2752" s="13">
        <f t="shared" si="1013"/>
        <v>111647.48</v>
      </c>
      <c r="I2752" s="3">
        <f t="shared" si="1036"/>
        <v>40.717534646243614</v>
      </c>
      <c r="J2752" s="13">
        <f t="shared" si="1014"/>
        <v>44.309999999999995</v>
      </c>
      <c r="K2752" s="13">
        <f>tarifest3(A2752,$A$3,Param!$B$10,Param!$C$10,Param!$D$10,Param!$E$10,Param!$B$11,Param!$C$11,Param!$D$11,Param!$E$11)</f>
        <v>110374</v>
      </c>
      <c r="L2752" s="3">
        <f t="shared" si="1023"/>
        <v>40.253099927060539</v>
      </c>
      <c r="M2752" s="3">
        <f>tarifest3grenz(A2752,$A$3,Param!$B$10,Param!$C$10,Param!$D$10,Param!$E$10,Param!$B$11,Param!$C$11,Param!$D$11,Param!$E$11)*100</f>
        <v>45</v>
      </c>
      <c r="N2752" s="3">
        <f t="shared" si="1024"/>
        <v>95974</v>
      </c>
      <c r="O2752" s="3">
        <f t="shared" si="1025"/>
        <v>35.00145878920496</v>
      </c>
      <c r="P2752" s="13">
        <f t="shared" si="1015"/>
        <v>191940</v>
      </c>
      <c r="Q2752" s="13">
        <f t="shared" si="1026"/>
        <v>0</v>
      </c>
      <c r="R2752" s="13">
        <f>tarifest3(A2752-$K$3,$A$3,Param!$B$10,Param!$C$10,Param!$D$10,Param!$E$10,Param!$B$11,Param!$C$11,Param!$D$11,Param!$E$11)</f>
        <v>101533</v>
      </c>
      <c r="S2752" s="3">
        <f t="shared" si="1027"/>
        <v>37.028811086797958</v>
      </c>
      <c r="T2752" s="3">
        <f>IF(A2752&lt;$K$3,$K$2,tarifest3grenz(A2752-$K$3,$A$3,Param!$B$10,Param!$C$10,Param!$D$10,Param!$E$10,Param!$B$11,Param!$C$11,Param!$D$11,Param!$E$11))*100</f>
        <v>42</v>
      </c>
      <c r="U2752" s="3">
        <f>MAX(K2752-tarifest3($K$3,$A$3,Param!$B$10,Param!$C$10,Param!$D$10,Param!$E$10,Param!$B$11,Param!$C$11,Param!$D$11,Param!$E$11),0)</f>
        <v>105144</v>
      </c>
      <c r="V2752" s="3">
        <f t="shared" si="1028"/>
        <v>38.345733041575492</v>
      </c>
      <c r="W2752" s="3">
        <f t="shared" si="1029"/>
        <v>45</v>
      </c>
      <c r="X2752" s="3">
        <f>soli3grenz(K2752,$A$3,Param!$J$9,Param!$J$10,Param!$J$11)*100</f>
        <v>5.5</v>
      </c>
      <c r="Y2752" s="13">
        <f t="shared" si="1016"/>
        <v>105144</v>
      </c>
      <c r="Z2752" s="3">
        <f t="shared" si="1030"/>
        <v>38.345733041575492</v>
      </c>
      <c r="AA2752" s="13">
        <f t="shared" si="1017"/>
        <v>45</v>
      </c>
      <c r="AB2752" s="13">
        <f t="shared" si="1018"/>
        <v>-6503.4799999999959</v>
      </c>
      <c r="AC2752" s="13">
        <f t="shared" si="1019"/>
        <v>-2.3718016046681214</v>
      </c>
      <c r="AD2752" s="13">
        <f t="shared" si="1020"/>
        <v>0.69000000000000483</v>
      </c>
      <c r="AE2752" s="3">
        <f t="shared" si="1021"/>
        <v>3</v>
      </c>
      <c r="AF2752" s="13">
        <f t="shared" si="1033"/>
        <v>6503.4799999999959</v>
      </c>
      <c r="AG2752" s="13">
        <f t="shared" si="1031"/>
        <v>2.3718016046681214</v>
      </c>
      <c r="AH2752" s="13">
        <f t="shared" si="1034"/>
        <v>2.3718016046681214</v>
      </c>
    </row>
    <row r="2753" spans="1:34" x14ac:dyDescent="0.2">
      <c r="A2753" s="8">
        <f t="shared" si="1032"/>
        <v>274300</v>
      </c>
      <c r="B2753" s="9">
        <f t="shared" si="1035"/>
        <v>274.3</v>
      </c>
      <c r="C2753" s="13">
        <f>tarifest3(A2753,$A$3,Param!$B$5,Param!$C$5,Param!$D$5,Param!$E$5,Param!$B$6,Param!$C$6,Param!$D$6,Param!$E$6)</f>
        <v>105869</v>
      </c>
      <c r="D2753" s="3">
        <f t="shared" si="1022"/>
        <v>38.596062705067446</v>
      </c>
      <c r="E2753" s="3">
        <f>tarifest3grenz(A2753,$A$3,Param!$B$5,Param!$C$5,Param!$D$5,Param!$E$5,Param!$B$6,Param!$C$6,Param!$D$6,Param!$E$6)*100</f>
        <v>42</v>
      </c>
      <c r="F2753" s="13">
        <f>soli3(C2753,$A$3,Param!$J$4,Param!$J$5,Param!$J$6)</f>
        <v>5822.79</v>
      </c>
      <c r="G2753" s="3">
        <f>soli3grenz(C2753,$A$3,Param!$J$4,Param!$J$5,Param!$J$6)*100</f>
        <v>5.5</v>
      </c>
      <c r="H2753" s="13">
        <f t="shared" si="1013"/>
        <v>111691.79</v>
      </c>
      <c r="I2753" s="3">
        <f t="shared" si="1036"/>
        <v>40.718844331024421</v>
      </c>
      <c r="J2753" s="13">
        <f t="shared" si="1014"/>
        <v>44.309999999999995</v>
      </c>
      <c r="K2753" s="13">
        <f>tarifest3(A2753,$A$3,Param!$B$10,Param!$C$10,Param!$D$10,Param!$E$10,Param!$B$11,Param!$C$11,Param!$D$11,Param!$E$11)</f>
        <v>110419</v>
      </c>
      <c r="L2753" s="3">
        <f t="shared" si="1023"/>
        <v>40.254830477579297</v>
      </c>
      <c r="M2753" s="3">
        <f>tarifest3grenz(A2753,$A$3,Param!$B$10,Param!$C$10,Param!$D$10,Param!$E$10,Param!$B$11,Param!$C$11,Param!$D$11,Param!$E$11)*100</f>
        <v>45</v>
      </c>
      <c r="N2753" s="3">
        <f t="shared" si="1024"/>
        <v>96019</v>
      </c>
      <c r="O2753" s="3">
        <f t="shared" si="1025"/>
        <v>35.005103900838499</v>
      </c>
      <c r="P2753" s="13">
        <f t="shared" si="1015"/>
        <v>192010</v>
      </c>
      <c r="Q2753" s="13">
        <f t="shared" si="1026"/>
        <v>0</v>
      </c>
      <c r="R2753" s="13">
        <f>tarifest3(A2753-$K$3,$A$3,Param!$B$10,Param!$C$10,Param!$D$10,Param!$E$10,Param!$B$11,Param!$C$11,Param!$D$11,Param!$E$11)</f>
        <v>101575</v>
      </c>
      <c r="S2753" s="3">
        <f t="shared" si="1027"/>
        <v>37.030623405030987</v>
      </c>
      <c r="T2753" s="3">
        <f>IF(A2753&lt;$K$3,$K$2,tarifest3grenz(A2753-$K$3,$A$3,Param!$B$10,Param!$C$10,Param!$D$10,Param!$E$10,Param!$B$11,Param!$C$11,Param!$D$11,Param!$E$11))*100</f>
        <v>42</v>
      </c>
      <c r="U2753" s="3">
        <f>MAX(K2753-tarifest3($K$3,$A$3,Param!$B$10,Param!$C$10,Param!$D$10,Param!$E$10,Param!$B$11,Param!$C$11,Param!$D$11,Param!$E$11),0)</f>
        <v>105189</v>
      </c>
      <c r="V2753" s="3">
        <f t="shared" si="1028"/>
        <v>38.348158950054682</v>
      </c>
      <c r="W2753" s="3">
        <f t="shared" si="1029"/>
        <v>45</v>
      </c>
      <c r="X2753" s="3">
        <f>soli3grenz(K2753,$A$3,Param!$J$9,Param!$J$10,Param!$J$11)*100</f>
        <v>5.5</v>
      </c>
      <c r="Y2753" s="13">
        <f t="shared" si="1016"/>
        <v>105189</v>
      </c>
      <c r="Z2753" s="3">
        <f t="shared" si="1030"/>
        <v>38.348158950054682</v>
      </c>
      <c r="AA2753" s="13">
        <f t="shared" si="1017"/>
        <v>45</v>
      </c>
      <c r="AB2753" s="13">
        <f t="shared" si="1018"/>
        <v>-6502.7899999999936</v>
      </c>
      <c r="AC2753" s="13">
        <f t="shared" si="1019"/>
        <v>-2.3706853809697392</v>
      </c>
      <c r="AD2753" s="13">
        <f t="shared" si="1020"/>
        <v>0.69000000000000483</v>
      </c>
      <c r="AE2753" s="3">
        <f t="shared" si="1021"/>
        <v>3</v>
      </c>
      <c r="AF2753" s="13">
        <f t="shared" si="1033"/>
        <v>6502.7899999999936</v>
      </c>
      <c r="AG2753" s="13">
        <f t="shared" si="1031"/>
        <v>2.3706853809697392</v>
      </c>
      <c r="AH2753" s="13">
        <f t="shared" si="1034"/>
        <v>2.3706853809697392</v>
      </c>
    </row>
    <row r="2754" spans="1:34" x14ac:dyDescent="0.2">
      <c r="A2754" s="8">
        <f t="shared" si="1032"/>
        <v>274400</v>
      </c>
      <c r="B2754" s="9">
        <f t="shared" si="1035"/>
        <v>274.39999999999998</v>
      </c>
      <c r="C2754" s="13">
        <f>tarifest3(A2754,$A$3,Param!$B$5,Param!$C$5,Param!$D$5,Param!$E$5,Param!$B$6,Param!$C$6,Param!$D$6,Param!$E$6)</f>
        <v>105911</v>
      </c>
      <c r="D2754" s="3">
        <f t="shared" si="1022"/>
        <v>38.597303206997083</v>
      </c>
      <c r="E2754" s="3">
        <f>tarifest3grenz(A2754,$A$3,Param!$B$5,Param!$C$5,Param!$D$5,Param!$E$5,Param!$B$6,Param!$C$6,Param!$D$6,Param!$E$6)*100</f>
        <v>42</v>
      </c>
      <c r="F2754" s="13">
        <f>soli3(C2754,$A$3,Param!$J$4,Param!$J$5,Param!$J$6)</f>
        <v>5825.1</v>
      </c>
      <c r="G2754" s="3">
        <f>soli3grenz(C2754,$A$3,Param!$J$4,Param!$J$5,Param!$J$6)*100</f>
        <v>5.5</v>
      </c>
      <c r="H2754" s="13">
        <f t="shared" si="1013"/>
        <v>111736.1</v>
      </c>
      <c r="I2754" s="3">
        <f t="shared" si="1036"/>
        <v>40.720153061224487</v>
      </c>
      <c r="J2754" s="13">
        <f t="shared" si="1014"/>
        <v>44.309999999999995</v>
      </c>
      <c r="K2754" s="13">
        <f>tarifest3(A2754,$A$3,Param!$B$10,Param!$C$10,Param!$D$10,Param!$E$10,Param!$B$11,Param!$C$11,Param!$D$11,Param!$E$11)</f>
        <v>110464</v>
      </c>
      <c r="L2754" s="3">
        <f t="shared" si="1023"/>
        <v>40.25655976676385</v>
      </c>
      <c r="M2754" s="3">
        <f>tarifest3grenz(A2754,$A$3,Param!$B$10,Param!$C$10,Param!$D$10,Param!$E$10,Param!$B$11,Param!$C$11,Param!$D$11,Param!$E$11)*100</f>
        <v>45</v>
      </c>
      <c r="N2754" s="3">
        <f t="shared" si="1024"/>
        <v>96064</v>
      </c>
      <c r="O2754" s="3">
        <f t="shared" si="1025"/>
        <v>35.008746355685133</v>
      </c>
      <c r="P2754" s="13">
        <f t="shared" si="1015"/>
        <v>192080</v>
      </c>
      <c r="Q2754" s="13">
        <f t="shared" si="1026"/>
        <v>0</v>
      </c>
      <c r="R2754" s="13">
        <f>tarifest3(A2754-$K$3,$A$3,Param!$B$10,Param!$C$10,Param!$D$10,Param!$E$10,Param!$B$11,Param!$C$11,Param!$D$11,Param!$E$11)</f>
        <v>101617</v>
      </c>
      <c r="S2754" s="3">
        <f t="shared" si="1027"/>
        <v>37.032434402332356</v>
      </c>
      <c r="T2754" s="3">
        <f>IF(A2754&lt;$K$3,$K$2,tarifest3grenz(A2754-$K$3,$A$3,Param!$B$10,Param!$C$10,Param!$D$10,Param!$E$10,Param!$B$11,Param!$C$11,Param!$D$11,Param!$E$11))*100</f>
        <v>42</v>
      </c>
      <c r="U2754" s="3">
        <f>MAX(K2754-tarifest3($K$3,$A$3,Param!$B$10,Param!$C$10,Param!$D$10,Param!$E$10,Param!$B$11,Param!$C$11,Param!$D$11,Param!$E$11),0)</f>
        <v>105234</v>
      </c>
      <c r="V2754" s="3">
        <f t="shared" si="1028"/>
        <v>38.350583090379011</v>
      </c>
      <c r="W2754" s="3">
        <f t="shared" si="1029"/>
        <v>45</v>
      </c>
      <c r="X2754" s="3">
        <f>soli3grenz(K2754,$A$3,Param!$J$9,Param!$J$10,Param!$J$11)*100</f>
        <v>5.5</v>
      </c>
      <c r="Y2754" s="13">
        <f t="shared" si="1016"/>
        <v>105234</v>
      </c>
      <c r="Z2754" s="3">
        <f t="shared" si="1030"/>
        <v>38.350583090379011</v>
      </c>
      <c r="AA2754" s="13">
        <f t="shared" si="1017"/>
        <v>45</v>
      </c>
      <c r="AB2754" s="13">
        <f t="shared" si="1018"/>
        <v>-6502.1000000000058</v>
      </c>
      <c r="AC2754" s="13">
        <f t="shared" si="1019"/>
        <v>-2.3695699708454754</v>
      </c>
      <c r="AD2754" s="13">
        <f t="shared" si="1020"/>
        <v>0.69000000000000483</v>
      </c>
      <c r="AE2754" s="3">
        <f t="shared" si="1021"/>
        <v>3</v>
      </c>
      <c r="AF2754" s="13">
        <f t="shared" si="1033"/>
        <v>6502.1000000000058</v>
      </c>
      <c r="AG2754" s="13">
        <f t="shared" si="1031"/>
        <v>2.3695699708454754</v>
      </c>
      <c r="AH2754" s="13">
        <f t="shared" si="1034"/>
        <v>2.3695699708454754</v>
      </c>
    </row>
    <row r="2755" spans="1:34" x14ac:dyDescent="0.2">
      <c r="A2755" s="8">
        <f t="shared" si="1032"/>
        <v>274500</v>
      </c>
      <c r="B2755" s="9">
        <f t="shared" si="1035"/>
        <v>274.5</v>
      </c>
      <c r="C2755" s="13">
        <f>tarifest3(A2755,$A$3,Param!$B$5,Param!$C$5,Param!$D$5,Param!$E$5,Param!$B$6,Param!$C$6,Param!$D$6,Param!$E$6)</f>
        <v>105953</v>
      </c>
      <c r="D2755" s="3">
        <f t="shared" si="1022"/>
        <v>38.59854280510018</v>
      </c>
      <c r="E2755" s="3">
        <f>tarifest3grenz(A2755,$A$3,Param!$B$5,Param!$C$5,Param!$D$5,Param!$E$5,Param!$B$6,Param!$C$6,Param!$D$6,Param!$E$6)*100</f>
        <v>42</v>
      </c>
      <c r="F2755" s="13">
        <f>soli3(C2755,$A$3,Param!$J$4,Param!$J$5,Param!$J$6)</f>
        <v>5827.41</v>
      </c>
      <c r="G2755" s="3">
        <f>soli3grenz(C2755,$A$3,Param!$J$4,Param!$J$5,Param!$J$6)*100</f>
        <v>5.5</v>
      </c>
      <c r="H2755" s="13">
        <f t="shared" si="1013"/>
        <v>111780.41</v>
      </c>
      <c r="I2755" s="3">
        <f t="shared" si="1036"/>
        <v>40.721460837887072</v>
      </c>
      <c r="J2755" s="13">
        <f t="shared" si="1014"/>
        <v>44.309999999999995</v>
      </c>
      <c r="K2755" s="13">
        <f>tarifest3(A2755,$A$3,Param!$B$10,Param!$C$10,Param!$D$10,Param!$E$10,Param!$B$11,Param!$C$11,Param!$D$11,Param!$E$11)</f>
        <v>110509</v>
      </c>
      <c r="L2755" s="3">
        <f t="shared" si="1023"/>
        <v>40.258287795992715</v>
      </c>
      <c r="M2755" s="3">
        <f>tarifest3grenz(A2755,$A$3,Param!$B$10,Param!$C$10,Param!$D$10,Param!$E$10,Param!$B$11,Param!$C$11,Param!$D$11,Param!$E$11)*100</f>
        <v>45</v>
      </c>
      <c r="N2755" s="3">
        <f t="shared" si="1024"/>
        <v>96109</v>
      </c>
      <c r="O2755" s="3">
        <f t="shared" si="1025"/>
        <v>35.012386156648454</v>
      </c>
      <c r="P2755" s="13">
        <f t="shared" si="1015"/>
        <v>192150</v>
      </c>
      <c r="Q2755" s="13">
        <f t="shared" si="1026"/>
        <v>0</v>
      </c>
      <c r="R2755" s="13">
        <f>tarifest3(A2755-$K$3,$A$3,Param!$B$10,Param!$C$10,Param!$D$10,Param!$E$10,Param!$B$11,Param!$C$11,Param!$D$11,Param!$E$11)</f>
        <v>101659</v>
      </c>
      <c r="S2755" s="3">
        <f t="shared" si="1027"/>
        <v>37.034244080145719</v>
      </c>
      <c r="T2755" s="3">
        <f>IF(A2755&lt;$K$3,$K$2,tarifest3grenz(A2755-$K$3,$A$3,Param!$B$10,Param!$C$10,Param!$D$10,Param!$E$10,Param!$B$11,Param!$C$11,Param!$D$11,Param!$E$11))*100</f>
        <v>42</v>
      </c>
      <c r="U2755" s="3">
        <f>MAX(K2755-tarifest3($K$3,$A$3,Param!$B$10,Param!$C$10,Param!$D$10,Param!$E$10,Param!$B$11,Param!$C$11,Param!$D$11,Param!$E$11),0)</f>
        <v>105279</v>
      </c>
      <c r="V2755" s="3">
        <f t="shared" si="1028"/>
        <v>38.353005464480873</v>
      </c>
      <c r="W2755" s="3">
        <f t="shared" si="1029"/>
        <v>45</v>
      </c>
      <c r="X2755" s="3">
        <f>soli3grenz(K2755,$A$3,Param!$J$9,Param!$J$10,Param!$J$11)*100</f>
        <v>5.5</v>
      </c>
      <c r="Y2755" s="13">
        <f t="shared" si="1016"/>
        <v>105279</v>
      </c>
      <c r="Z2755" s="3">
        <f t="shared" si="1030"/>
        <v>38.353005464480873</v>
      </c>
      <c r="AA2755" s="13">
        <f t="shared" si="1017"/>
        <v>45</v>
      </c>
      <c r="AB2755" s="13">
        <f t="shared" si="1018"/>
        <v>-6501.4100000000035</v>
      </c>
      <c r="AC2755" s="13">
        <f t="shared" si="1019"/>
        <v>-2.3684553734061993</v>
      </c>
      <c r="AD2755" s="13">
        <f t="shared" si="1020"/>
        <v>0.69000000000000483</v>
      </c>
      <c r="AE2755" s="3">
        <f t="shared" si="1021"/>
        <v>3</v>
      </c>
      <c r="AF2755" s="13">
        <f t="shared" si="1033"/>
        <v>6501.4100000000035</v>
      </c>
      <c r="AG2755" s="13">
        <f t="shared" si="1031"/>
        <v>2.3684553734061993</v>
      </c>
      <c r="AH2755" s="13">
        <f t="shared" si="1034"/>
        <v>2.3684553734061993</v>
      </c>
    </row>
    <row r="2756" spans="1:34" x14ac:dyDescent="0.2">
      <c r="A2756" s="8">
        <f t="shared" si="1032"/>
        <v>274600</v>
      </c>
      <c r="B2756" s="9">
        <f t="shared" si="1035"/>
        <v>274.60000000000002</v>
      </c>
      <c r="C2756" s="13">
        <f>tarifest3(A2756,$A$3,Param!$B$5,Param!$C$5,Param!$D$5,Param!$E$5,Param!$B$6,Param!$C$6,Param!$D$6,Param!$E$6)</f>
        <v>105995</v>
      </c>
      <c r="D2756" s="3">
        <f t="shared" si="1022"/>
        <v>38.599781500364166</v>
      </c>
      <c r="E2756" s="3">
        <f>tarifest3grenz(A2756,$A$3,Param!$B$5,Param!$C$5,Param!$D$5,Param!$E$5,Param!$B$6,Param!$C$6,Param!$D$6,Param!$E$6)*100</f>
        <v>42</v>
      </c>
      <c r="F2756" s="13">
        <f>soli3(C2756,$A$3,Param!$J$4,Param!$J$5,Param!$J$6)</f>
        <v>5829.72</v>
      </c>
      <c r="G2756" s="3">
        <f>soli3grenz(C2756,$A$3,Param!$J$4,Param!$J$5,Param!$J$6)*100</f>
        <v>5.5</v>
      </c>
      <c r="H2756" s="13">
        <f t="shared" si="1013"/>
        <v>111824.72</v>
      </c>
      <c r="I2756" s="3">
        <f t="shared" si="1036"/>
        <v>40.722767662053897</v>
      </c>
      <c r="J2756" s="13">
        <f t="shared" si="1014"/>
        <v>44.309999999999995</v>
      </c>
      <c r="K2756" s="13">
        <f>tarifest3(A2756,$A$3,Param!$B$10,Param!$C$10,Param!$D$10,Param!$E$10,Param!$B$11,Param!$C$11,Param!$D$11,Param!$E$11)</f>
        <v>110554</v>
      </c>
      <c r="L2756" s="3">
        <f t="shared" si="1023"/>
        <v>40.26001456664239</v>
      </c>
      <c r="M2756" s="3">
        <f>tarifest3grenz(A2756,$A$3,Param!$B$10,Param!$C$10,Param!$D$10,Param!$E$10,Param!$B$11,Param!$C$11,Param!$D$11,Param!$E$11)*100</f>
        <v>45</v>
      </c>
      <c r="N2756" s="3">
        <f t="shared" si="1024"/>
        <v>96154</v>
      </c>
      <c r="O2756" s="3">
        <f t="shared" si="1025"/>
        <v>35.016023306627822</v>
      </c>
      <c r="P2756" s="13">
        <f t="shared" si="1015"/>
        <v>192220</v>
      </c>
      <c r="Q2756" s="13">
        <f t="shared" si="1026"/>
        <v>0</v>
      </c>
      <c r="R2756" s="13">
        <f>tarifest3(A2756-$K$3,$A$3,Param!$B$10,Param!$C$10,Param!$D$10,Param!$E$10,Param!$B$11,Param!$C$11,Param!$D$11,Param!$E$11)</f>
        <v>101701</v>
      </c>
      <c r="S2756" s="3">
        <f t="shared" si="1027"/>
        <v>37.036052439912595</v>
      </c>
      <c r="T2756" s="3">
        <f>IF(A2756&lt;$K$3,$K$2,tarifest3grenz(A2756-$K$3,$A$3,Param!$B$10,Param!$C$10,Param!$D$10,Param!$E$10,Param!$B$11,Param!$C$11,Param!$D$11,Param!$E$11))*100</f>
        <v>42</v>
      </c>
      <c r="U2756" s="3">
        <f>MAX(K2756-tarifest3($K$3,$A$3,Param!$B$10,Param!$C$10,Param!$D$10,Param!$E$10,Param!$B$11,Param!$C$11,Param!$D$11,Param!$E$11),0)</f>
        <v>105324</v>
      </c>
      <c r="V2756" s="3">
        <f t="shared" si="1028"/>
        <v>38.35542607428988</v>
      </c>
      <c r="W2756" s="3">
        <f t="shared" si="1029"/>
        <v>45</v>
      </c>
      <c r="X2756" s="3">
        <f>soli3grenz(K2756,$A$3,Param!$J$9,Param!$J$10,Param!$J$11)*100</f>
        <v>5.5</v>
      </c>
      <c r="Y2756" s="13">
        <f t="shared" si="1016"/>
        <v>105324</v>
      </c>
      <c r="Z2756" s="3">
        <f t="shared" si="1030"/>
        <v>38.35542607428988</v>
      </c>
      <c r="AA2756" s="13">
        <f t="shared" si="1017"/>
        <v>45</v>
      </c>
      <c r="AB2756" s="13">
        <f t="shared" si="1018"/>
        <v>-6500.7200000000012</v>
      </c>
      <c r="AC2756" s="13">
        <f t="shared" si="1019"/>
        <v>-2.3673415877640167</v>
      </c>
      <c r="AD2756" s="13">
        <f t="shared" si="1020"/>
        <v>0.69000000000000483</v>
      </c>
      <c r="AE2756" s="3">
        <f t="shared" si="1021"/>
        <v>3</v>
      </c>
      <c r="AF2756" s="13">
        <f t="shared" si="1033"/>
        <v>6500.7200000000012</v>
      </c>
      <c r="AG2756" s="13">
        <f t="shared" si="1031"/>
        <v>2.3673415877640167</v>
      </c>
      <c r="AH2756" s="13">
        <f t="shared" si="1034"/>
        <v>2.3673415877640167</v>
      </c>
    </row>
    <row r="2757" spans="1:34" x14ac:dyDescent="0.2">
      <c r="A2757" s="8">
        <f t="shared" si="1032"/>
        <v>274700</v>
      </c>
      <c r="B2757" s="9">
        <f t="shared" si="1035"/>
        <v>274.7</v>
      </c>
      <c r="C2757" s="13">
        <f>tarifest3(A2757,$A$3,Param!$B$5,Param!$C$5,Param!$D$5,Param!$E$5,Param!$B$6,Param!$C$6,Param!$D$6,Param!$E$6)</f>
        <v>106037</v>
      </c>
      <c r="D2757" s="3">
        <f t="shared" si="1022"/>
        <v>38.601019293775032</v>
      </c>
      <c r="E2757" s="3">
        <f>tarifest3grenz(A2757,$A$3,Param!$B$5,Param!$C$5,Param!$D$5,Param!$E$5,Param!$B$6,Param!$C$6,Param!$D$6,Param!$E$6)*100</f>
        <v>42</v>
      </c>
      <c r="F2757" s="13">
        <f>soli3(C2757,$A$3,Param!$J$4,Param!$J$5,Param!$J$6)</f>
        <v>5832.03</v>
      </c>
      <c r="G2757" s="3">
        <f>soli3grenz(C2757,$A$3,Param!$J$4,Param!$J$5,Param!$J$6)*100</f>
        <v>5.5</v>
      </c>
      <c r="H2757" s="13">
        <f t="shared" si="1013"/>
        <v>111869.03</v>
      </c>
      <c r="I2757" s="3">
        <f t="shared" si="1036"/>
        <v>40.724073534765196</v>
      </c>
      <c r="J2757" s="13">
        <f t="shared" si="1014"/>
        <v>44.309999999999995</v>
      </c>
      <c r="K2757" s="13">
        <f>tarifest3(A2757,$A$3,Param!$B$10,Param!$C$10,Param!$D$10,Param!$E$10,Param!$B$11,Param!$C$11,Param!$D$11,Param!$E$11)</f>
        <v>110599</v>
      </c>
      <c r="L2757" s="3">
        <f t="shared" si="1023"/>
        <v>40.261740080087364</v>
      </c>
      <c r="M2757" s="3">
        <f>tarifest3grenz(A2757,$A$3,Param!$B$10,Param!$C$10,Param!$D$10,Param!$E$10,Param!$B$11,Param!$C$11,Param!$D$11,Param!$E$11)*100</f>
        <v>45</v>
      </c>
      <c r="N2757" s="3">
        <f t="shared" si="1024"/>
        <v>96199</v>
      </c>
      <c r="O2757" s="3">
        <f t="shared" si="1025"/>
        <v>35.019657808518382</v>
      </c>
      <c r="P2757" s="13">
        <f t="shared" si="1015"/>
        <v>192290</v>
      </c>
      <c r="Q2757" s="13">
        <f t="shared" si="1026"/>
        <v>0</v>
      </c>
      <c r="R2757" s="13">
        <f>tarifest3(A2757-$K$3,$A$3,Param!$B$10,Param!$C$10,Param!$D$10,Param!$E$10,Param!$B$11,Param!$C$11,Param!$D$11,Param!$E$11)</f>
        <v>101743</v>
      </c>
      <c r="S2757" s="3">
        <f t="shared" si="1027"/>
        <v>37.037859483072445</v>
      </c>
      <c r="T2757" s="3">
        <f>IF(A2757&lt;$K$3,$K$2,tarifest3grenz(A2757-$K$3,$A$3,Param!$B$10,Param!$C$10,Param!$D$10,Param!$E$10,Param!$B$11,Param!$C$11,Param!$D$11,Param!$E$11))*100</f>
        <v>42</v>
      </c>
      <c r="U2757" s="3">
        <f>MAX(K2757-tarifest3($K$3,$A$3,Param!$B$10,Param!$C$10,Param!$D$10,Param!$E$10,Param!$B$11,Param!$C$11,Param!$D$11,Param!$E$11),0)</f>
        <v>105369</v>
      </c>
      <c r="V2757" s="3">
        <f t="shared" si="1028"/>
        <v>38.357844921732799</v>
      </c>
      <c r="W2757" s="3">
        <f t="shared" si="1029"/>
        <v>45</v>
      </c>
      <c r="X2757" s="3">
        <f>soli3grenz(K2757,$A$3,Param!$J$9,Param!$J$10,Param!$J$11)*100</f>
        <v>5.5</v>
      </c>
      <c r="Y2757" s="13">
        <f t="shared" si="1016"/>
        <v>105369</v>
      </c>
      <c r="Z2757" s="3">
        <f t="shared" si="1030"/>
        <v>38.357844921732799</v>
      </c>
      <c r="AA2757" s="13">
        <f t="shared" si="1017"/>
        <v>45</v>
      </c>
      <c r="AB2757" s="13">
        <f t="shared" si="1018"/>
        <v>-6500.0299999999988</v>
      </c>
      <c r="AC2757" s="13">
        <f t="shared" si="1019"/>
        <v>-2.3662286130323977</v>
      </c>
      <c r="AD2757" s="13">
        <f t="shared" si="1020"/>
        <v>0.69000000000000483</v>
      </c>
      <c r="AE2757" s="3">
        <f t="shared" si="1021"/>
        <v>3</v>
      </c>
      <c r="AF2757" s="13">
        <f t="shared" si="1033"/>
        <v>6500.0299999999988</v>
      </c>
      <c r="AG2757" s="13">
        <f t="shared" si="1031"/>
        <v>2.3662286130323977</v>
      </c>
      <c r="AH2757" s="13">
        <f t="shared" si="1034"/>
        <v>2.3662286130323977</v>
      </c>
    </row>
    <row r="2758" spans="1:34" x14ac:dyDescent="0.2">
      <c r="A2758" s="8">
        <f t="shared" si="1032"/>
        <v>274800</v>
      </c>
      <c r="B2758" s="9">
        <f t="shared" si="1035"/>
        <v>274.8</v>
      </c>
      <c r="C2758" s="13">
        <f>tarifest3(A2758,$A$3,Param!$B$5,Param!$C$5,Param!$D$5,Param!$E$5,Param!$B$6,Param!$C$6,Param!$D$6,Param!$E$6)</f>
        <v>106079</v>
      </c>
      <c r="D2758" s="3">
        <f t="shared" si="1022"/>
        <v>38.602256186317327</v>
      </c>
      <c r="E2758" s="3">
        <f>tarifest3grenz(A2758,$A$3,Param!$B$5,Param!$C$5,Param!$D$5,Param!$E$5,Param!$B$6,Param!$C$6,Param!$D$6,Param!$E$6)*100</f>
        <v>42</v>
      </c>
      <c r="F2758" s="13">
        <f>soli3(C2758,$A$3,Param!$J$4,Param!$J$5,Param!$J$6)</f>
        <v>5834.34</v>
      </c>
      <c r="G2758" s="3">
        <f>soli3grenz(C2758,$A$3,Param!$J$4,Param!$J$5,Param!$J$6)*100</f>
        <v>5.5</v>
      </c>
      <c r="H2758" s="13">
        <f t="shared" si="1013"/>
        <v>111913.34</v>
      </c>
      <c r="I2758" s="3">
        <f t="shared" si="1036"/>
        <v>40.725378457059676</v>
      </c>
      <c r="J2758" s="13">
        <f t="shared" si="1014"/>
        <v>44.309999999999995</v>
      </c>
      <c r="K2758" s="13">
        <f>tarifest3(A2758,$A$3,Param!$B$10,Param!$C$10,Param!$D$10,Param!$E$10,Param!$B$11,Param!$C$11,Param!$D$11,Param!$E$11)</f>
        <v>110644</v>
      </c>
      <c r="L2758" s="3">
        <f t="shared" si="1023"/>
        <v>40.263464337700142</v>
      </c>
      <c r="M2758" s="3">
        <f>tarifest3grenz(A2758,$A$3,Param!$B$10,Param!$C$10,Param!$D$10,Param!$E$10,Param!$B$11,Param!$C$11,Param!$D$11,Param!$E$11)*100</f>
        <v>45</v>
      </c>
      <c r="N2758" s="3">
        <f t="shared" si="1024"/>
        <v>96244</v>
      </c>
      <c r="O2758" s="3">
        <f t="shared" si="1025"/>
        <v>35.02328966521106</v>
      </c>
      <c r="P2758" s="13">
        <f t="shared" si="1015"/>
        <v>192360</v>
      </c>
      <c r="Q2758" s="13">
        <f t="shared" si="1026"/>
        <v>0</v>
      </c>
      <c r="R2758" s="13">
        <f>tarifest3(A2758-$K$3,$A$3,Param!$B$10,Param!$C$10,Param!$D$10,Param!$E$10,Param!$B$11,Param!$C$11,Param!$D$11,Param!$E$11)</f>
        <v>101785</v>
      </c>
      <c r="S2758" s="3">
        <f t="shared" si="1027"/>
        <v>37.039665211062591</v>
      </c>
      <c r="T2758" s="3">
        <f>IF(A2758&lt;$K$3,$K$2,tarifest3grenz(A2758-$K$3,$A$3,Param!$B$10,Param!$C$10,Param!$D$10,Param!$E$10,Param!$B$11,Param!$C$11,Param!$D$11,Param!$E$11))*100</f>
        <v>42</v>
      </c>
      <c r="U2758" s="3">
        <f>MAX(K2758-tarifest3($K$3,$A$3,Param!$B$10,Param!$C$10,Param!$D$10,Param!$E$10,Param!$B$11,Param!$C$11,Param!$D$11,Param!$E$11),0)</f>
        <v>105414</v>
      </c>
      <c r="V2758" s="3">
        <f t="shared" si="1028"/>
        <v>38.360262008733628</v>
      </c>
      <c r="W2758" s="3">
        <f t="shared" si="1029"/>
        <v>45</v>
      </c>
      <c r="X2758" s="3">
        <f>soli3grenz(K2758,$A$3,Param!$J$9,Param!$J$10,Param!$J$11)*100</f>
        <v>5.5</v>
      </c>
      <c r="Y2758" s="13">
        <f t="shared" si="1016"/>
        <v>105414</v>
      </c>
      <c r="Z2758" s="3">
        <f t="shared" si="1030"/>
        <v>38.360262008733628</v>
      </c>
      <c r="AA2758" s="13">
        <f t="shared" si="1017"/>
        <v>45</v>
      </c>
      <c r="AB2758" s="13">
        <f t="shared" si="1018"/>
        <v>-6499.3399999999965</v>
      </c>
      <c r="AC2758" s="13">
        <f t="shared" si="1019"/>
        <v>-2.3651164483260487</v>
      </c>
      <c r="AD2758" s="13">
        <f t="shared" si="1020"/>
        <v>0.69000000000000483</v>
      </c>
      <c r="AE2758" s="3">
        <f t="shared" si="1021"/>
        <v>3</v>
      </c>
      <c r="AF2758" s="13">
        <f t="shared" si="1033"/>
        <v>6499.3399999999965</v>
      </c>
      <c r="AG2758" s="13">
        <f t="shared" si="1031"/>
        <v>2.3651164483260487</v>
      </c>
      <c r="AH2758" s="13">
        <f t="shared" si="1034"/>
        <v>2.3651164483260487</v>
      </c>
    </row>
    <row r="2759" spans="1:34" x14ac:dyDescent="0.2">
      <c r="A2759" s="8">
        <f t="shared" si="1032"/>
        <v>274900</v>
      </c>
      <c r="B2759" s="9">
        <f t="shared" si="1035"/>
        <v>274.89999999999998</v>
      </c>
      <c r="C2759" s="13">
        <f>tarifest3(A2759,$A$3,Param!$B$5,Param!$C$5,Param!$D$5,Param!$E$5,Param!$B$6,Param!$C$6,Param!$D$6,Param!$E$6)</f>
        <v>106121</v>
      </c>
      <c r="D2759" s="3">
        <f t="shared" si="1022"/>
        <v>38.603492178974172</v>
      </c>
      <c r="E2759" s="3">
        <f>tarifest3grenz(A2759,$A$3,Param!$B$5,Param!$C$5,Param!$D$5,Param!$E$5,Param!$B$6,Param!$C$6,Param!$D$6,Param!$E$6)*100</f>
        <v>42</v>
      </c>
      <c r="F2759" s="13">
        <f>soli3(C2759,$A$3,Param!$J$4,Param!$J$5,Param!$J$6)</f>
        <v>5836.65</v>
      </c>
      <c r="G2759" s="3">
        <f>soli3grenz(C2759,$A$3,Param!$J$4,Param!$J$5,Param!$J$6)*100</f>
        <v>5.5</v>
      </c>
      <c r="H2759" s="13">
        <f t="shared" si="1013"/>
        <v>111957.65</v>
      </c>
      <c r="I2759" s="3">
        <f t="shared" si="1036"/>
        <v>40.726682429974538</v>
      </c>
      <c r="J2759" s="13">
        <f t="shared" si="1014"/>
        <v>44.309999999999995</v>
      </c>
      <c r="K2759" s="13">
        <f>tarifest3(A2759,$A$3,Param!$B$10,Param!$C$10,Param!$D$10,Param!$E$10,Param!$B$11,Param!$C$11,Param!$D$11,Param!$E$11)</f>
        <v>110689</v>
      </c>
      <c r="L2759" s="3">
        <f t="shared" si="1023"/>
        <v>40.265187340851213</v>
      </c>
      <c r="M2759" s="3">
        <f>tarifest3grenz(A2759,$A$3,Param!$B$10,Param!$C$10,Param!$D$10,Param!$E$10,Param!$B$11,Param!$C$11,Param!$D$11,Param!$E$11)*100</f>
        <v>45</v>
      </c>
      <c r="N2759" s="3">
        <f t="shared" si="1024"/>
        <v>96289</v>
      </c>
      <c r="O2759" s="3">
        <f t="shared" si="1025"/>
        <v>35.026918879592579</v>
      </c>
      <c r="P2759" s="13">
        <f t="shared" si="1015"/>
        <v>192430</v>
      </c>
      <c r="Q2759" s="13">
        <f t="shared" si="1026"/>
        <v>0</v>
      </c>
      <c r="R2759" s="13">
        <f>tarifest3(A2759-$K$3,$A$3,Param!$B$10,Param!$C$10,Param!$D$10,Param!$E$10,Param!$B$11,Param!$C$11,Param!$D$11,Param!$E$11)</f>
        <v>101827</v>
      </c>
      <c r="S2759" s="3">
        <f t="shared" si="1027"/>
        <v>37.0414696253183</v>
      </c>
      <c r="T2759" s="3">
        <f>IF(A2759&lt;$K$3,$K$2,tarifest3grenz(A2759-$K$3,$A$3,Param!$B$10,Param!$C$10,Param!$D$10,Param!$E$10,Param!$B$11,Param!$C$11,Param!$D$11,Param!$E$11))*100</f>
        <v>42</v>
      </c>
      <c r="U2759" s="3">
        <f>MAX(K2759-tarifest3($K$3,$A$3,Param!$B$10,Param!$C$10,Param!$D$10,Param!$E$10,Param!$B$11,Param!$C$11,Param!$D$11,Param!$E$11),0)</f>
        <v>105459</v>
      </c>
      <c r="V2759" s="3">
        <f t="shared" si="1028"/>
        <v>38.362677337213533</v>
      </c>
      <c r="W2759" s="3">
        <f t="shared" si="1029"/>
        <v>45</v>
      </c>
      <c r="X2759" s="3">
        <f>soli3grenz(K2759,$A$3,Param!$J$9,Param!$J$10,Param!$J$11)*100</f>
        <v>5.5</v>
      </c>
      <c r="Y2759" s="13">
        <f t="shared" si="1016"/>
        <v>105459</v>
      </c>
      <c r="Z2759" s="3">
        <f t="shared" si="1030"/>
        <v>38.362677337213533</v>
      </c>
      <c r="AA2759" s="13">
        <f t="shared" si="1017"/>
        <v>45</v>
      </c>
      <c r="AB2759" s="13">
        <f t="shared" si="1018"/>
        <v>-6498.6499999999942</v>
      </c>
      <c r="AC2759" s="13">
        <f t="shared" si="1019"/>
        <v>-2.3640050927610048</v>
      </c>
      <c r="AD2759" s="13">
        <f t="shared" si="1020"/>
        <v>0.69000000000000483</v>
      </c>
      <c r="AE2759" s="3">
        <f t="shared" si="1021"/>
        <v>3</v>
      </c>
      <c r="AF2759" s="13">
        <f t="shared" si="1033"/>
        <v>6498.6499999999942</v>
      </c>
      <c r="AG2759" s="13">
        <f t="shared" si="1031"/>
        <v>2.3640050927610048</v>
      </c>
      <c r="AH2759" s="13">
        <f t="shared" si="1034"/>
        <v>2.3640050927610048</v>
      </c>
    </row>
    <row r="2760" spans="1:34" x14ac:dyDescent="0.2">
      <c r="A2760" s="8">
        <f t="shared" si="1032"/>
        <v>275000</v>
      </c>
      <c r="B2760" s="9">
        <f t="shared" si="1035"/>
        <v>275</v>
      </c>
      <c r="C2760" s="13">
        <f>tarifest3(A2760,$A$3,Param!$B$5,Param!$C$5,Param!$D$5,Param!$E$5,Param!$B$6,Param!$C$6,Param!$D$6,Param!$E$6)</f>
        <v>106163</v>
      </c>
      <c r="D2760" s="3">
        <f t="shared" si="1022"/>
        <v>38.604727272727274</v>
      </c>
      <c r="E2760" s="3">
        <f>tarifest3grenz(A2760,$A$3,Param!$B$5,Param!$C$5,Param!$D$5,Param!$E$5,Param!$B$6,Param!$C$6,Param!$D$6,Param!$E$6)*100</f>
        <v>42</v>
      </c>
      <c r="F2760" s="13">
        <f>soli3(C2760,$A$3,Param!$J$4,Param!$J$5,Param!$J$6)</f>
        <v>5838.96</v>
      </c>
      <c r="G2760" s="3">
        <f>soli3grenz(C2760,$A$3,Param!$J$4,Param!$J$5,Param!$J$6)*100</f>
        <v>5.5</v>
      </c>
      <c r="H2760" s="13">
        <f t="shared" si="1013"/>
        <v>112001.96</v>
      </c>
      <c r="I2760" s="3">
        <f t="shared" si="1036"/>
        <v>40.727985454545454</v>
      </c>
      <c r="J2760" s="13">
        <f t="shared" si="1014"/>
        <v>44.309999999999995</v>
      </c>
      <c r="K2760" s="13">
        <f>tarifest3(A2760,$A$3,Param!$B$10,Param!$C$10,Param!$D$10,Param!$E$10,Param!$B$11,Param!$C$11,Param!$D$11,Param!$E$11)</f>
        <v>110734</v>
      </c>
      <c r="L2760" s="3">
        <f t="shared" si="1023"/>
        <v>40.266909090909095</v>
      </c>
      <c r="M2760" s="3">
        <f>tarifest3grenz(A2760,$A$3,Param!$B$10,Param!$C$10,Param!$D$10,Param!$E$10,Param!$B$11,Param!$C$11,Param!$D$11,Param!$E$11)*100</f>
        <v>45</v>
      </c>
      <c r="N2760" s="3">
        <f t="shared" si="1024"/>
        <v>96334</v>
      </c>
      <c r="O2760" s="3">
        <f t="shared" si="1025"/>
        <v>35.030545454545454</v>
      </c>
      <c r="P2760" s="13">
        <f t="shared" si="1015"/>
        <v>192500</v>
      </c>
      <c r="Q2760" s="13">
        <f t="shared" si="1026"/>
        <v>0</v>
      </c>
      <c r="R2760" s="13">
        <f>tarifest3(A2760-$K$3,$A$3,Param!$B$10,Param!$C$10,Param!$D$10,Param!$E$10,Param!$B$11,Param!$C$11,Param!$D$11,Param!$E$11)</f>
        <v>101869</v>
      </c>
      <c r="S2760" s="3">
        <f t="shared" si="1027"/>
        <v>37.043272727272722</v>
      </c>
      <c r="T2760" s="3">
        <f>IF(A2760&lt;$K$3,$K$2,tarifest3grenz(A2760-$K$3,$A$3,Param!$B$10,Param!$C$10,Param!$D$10,Param!$E$10,Param!$B$11,Param!$C$11,Param!$D$11,Param!$E$11))*100</f>
        <v>42</v>
      </c>
      <c r="U2760" s="3">
        <f>MAX(K2760-tarifest3($K$3,$A$3,Param!$B$10,Param!$C$10,Param!$D$10,Param!$E$10,Param!$B$11,Param!$C$11,Param!$D$11,Param!$E$11),0)</f>
        <v>105504</v>
      </c>
      <c r="V2760" s="3">
        <f t="shared" si="1028"/>
        <v>38.36509090909091</v>
      </c>
      <c r="W2760" s="3">
        <f t="shared" si="1029"/>
        <v>45</v>
      </c>
      <c r="X2760" s="3">
        <f>soli3grenz(K2760,$A$3,Param!$J$9,Param!$J$10,Param!$J$11)*100</f>
        <v>5.5</v>
      </c>
      <c r="Y2760" s="13">
        <f t="shared" si="1016"/>
        <v>105504</v>
      </c>
      <c r="Z2760" s="3">
        <f t="shared" si="1030"/>
        <v>38.36509090909091</v>
      </c>
      <c r="AA2760" s="13">
        <f t="shared" si="1017"/>
        <v>45</v>
      </c>
      <c r="AB2760" s="13">
        <f t="shared" si="1018"/>
        <v>-6497.9600000000064</v>
      </c>
      <c r="AC2760" s="13">
        <f t="shared" si="1019"/>
        <v>-2.3628945454545445</v>
      </c>
      <c r="AD2760" s="13">
        <f t="shared" si="1020"/>
        <v>0.69000000000000483</v>
      </c>
      <c r="AE2760" s="3">
        <f t="shared" si="1021"/>
        <v>3</v>
      </c>
      <c r="AF2760" s="13">
        <f t="shared" si="1033"/>
        <v>6497.9600000000064</v>
      </c>
      <c r="AG2760" s="13">
        <f t="shared" si="1031"/>
        <v>2.3628945454545445</v>
      </c>
      <c r="AH2760" s="13">
        <f t="shared" si="1034"/>
        <v>2.3628945454545445</v>
      </c>
    </row>
    <row r="2761" spans="1:34" x14ac:dyDescent="0.2">
      <c r="A2761" s="8">
        <f t="shared" si="1032"/>
        <v>275100</v>
      </c>
      <c r="B2761" s="9">
        <f t="shared" si="1035"/>
        <v>275.10000000000002</v>
      </c>
      <c r="C2761" s="13">
        <f>tarifest3(A2761,$A$3,Param!$B$5,Param!$C$5,Param!$D$5,Param!$E$5,Param!$B$6,Param!$C$6,Param!$D$6,Param!$E$6)</f>
        <v>106205</v>
      </c>
      <c r="D2761" s="3">
        <f t="shared" si="1022"/>
        <v>38.605961468556885</v>
      </c>
      <c r="E2761" s="3">
        <f>tarifest3grenz(A2761,$A$3,Param!$B$5,Param!$C$5,Param!$D$5,Param!$E$5,Param!$B$6,Param!$C$6,Param!$D$6,Param!$E$6)*100</f>
        <v>42</v>
      </c>
      <c r="F2761" s="13">
        <f>soli3(C2761,$A$3,Param!$J$4,Param!$J$5,Param!$J$6)</f>
        <v>5841.27</v>
      </c>
      <c r="G2761" s="3">
        <f>soli3grenz(C2761,$A$3,Param!$J$4,Param!$J$5,Param!$J$6)*100</f>
        <v>5.5</v>
      </c>
      <c r="H2761" s="13">
        <f t="shared" si="1013"/>
        <v>112046.27</v>
      </c>
      <c r="I2761" s="3">
        <f t="shared" si="1036"/>
        <v>40.729287531806619</v>
      </c>
      <c r="J2761" s="13">
        <f t="shared" si="1014"/>
        <v>44.309999999999995</v>
      </c>
      <c r="K2761" s="13">
        <f>tarifest3(A2761,$A$3,Param!$B$10,Param!$C$10,Param!$D$10,Param!$E$10,Param!$B$11,Param!$C$11,Param!$D$11,Param!$E$11)</f>
        <v>110779</v>
      </c>
      <c r="L2761" s="3">
        <f t="shared" si="1023"/>
        <v>40.268629589240277</v>
      </c>
      <c r="M2761" s="3">
        <f>tarifest3grenz(A2761,$A$3,Param!$B$10,Param!$C$10,Param!$D$10,Param!$E$10,Param!$B$11,Param!$C$11,Param!$D$11,Param!$E$11)*100</f>
        <v>45</v>
      </c>
      <c r="N2761" s="3">
        <f t="shared" si="1024"/>
        <v>96379</v>
      </c>
      <c r="O2761" s="3">
        <f t="shared" si="1025"/>
        <v>35.034169392948016</v>
      </c>
      <c r="P2761" s="13">
        <f t="shared" si="1015"/>
        <v>192570</v>
      </c>
      <c r="Q2761" s="13">
        <f t="shared" si="1026"/>
        <v>0</v>
      </c>
      <c r="R2761" s="13">
        <f>tarifest3(A2761-$K$3,$A$3,Param!$B$10,Param!$C$10,Param!$D$10,Param!$E$10,Param!$B$11,Param!$C$11,Param!$D$11,Param!$E$11)</f>
        <v>101911</v>
      </c>
      <c r="S2761" s="3">
        <f t="shared" si="1027"/>
        <v>37.045074518356962</v>
      </c>
      <c r="T2761" s="3">
        <f>IF(A2761&lt;$K$3,$K$2,tarifest3grenz(A2761-$K$3,$A$3,Param!$B$10,Param!$C$10,Param!$D$10,Param!$E$10,Param!$B$11,Param!$C$11,Param!$D$11,Param!$E$11))*100</f>
        <v>42</v>
      </c>
      <c r="U2761" s="3">
        <f>MAX(K2761-tarifest3($K$3,$A$3,Param!$B$10,Param!$C$10,Param!$D$10,Param!$E$10,Param!$B$11,Param!$C$11,Param!$D$11,Param!$E$11),0)</f>
        <v>105549</v>
      </c>
      <c r="V2761" s="3">
        <f t="shared" si="1028"/>
        <v>38.367502726281351</v>
      </c>
      <c r="W2761" s="3">
        <f t="shared" si="1029"/>
        <v>45</v>
      </c>
      <c r="X2761" s="3">
        <f>soli3grenz(K2761,$A$3,Param!$J$9,Param!$J$10,Param!$J$11)*100</f>
        <v>5.5</v>
      </c>
      <c r="Y2761" s="13">
        <f t="shared" si="1016"/>
        <v>105549</v>
      </c>
      <c r="Z2761" s="3">
        <f t="shared" si="1030"/>
        <v>38.367502726281351</v>
      </c>
      <c r="AA2761" s="13">
        <f t="shared" si="1017"/>
        <v>45</v>
      </c>
      <c r="AB2761" s="13">
        <f t="shared" si="1018"/>
        <v>-6497.2700000000041</v>
      </c>
      <c r="AC2761" s="13">
        <f t="shared" si="1019"/>
        <v>-2.3617848055252679</v>
      </c>
      <c r="AD2761" s="13">
        <f t="shared" si="1020"/>
        <v>0.69000000000000483</v>
      </c>
      <c r="AE2761" s="3">
        <f t="shared" si="1021"/>
        <v>3</v>
      </c>
      <c r="AF2761" s="13">
        <f t="shared" si="1033"/>
        <v>6497.2700000000041</v>
      </c>
      <c r="AG2761" s="13">
        <f t="shared" si="1031"/>
        <v>2.3617848055252679</v>
      </c>
      <c r="AH2761" s="13">
        <f t="shared" si="1034"/>
        <v>2.3617848055252679</v>
      </c>
    </row>
    <row r="2762" spans="1:34" x14ac:dyDescent="0.2">
      <c r="A2762" s="8">
        <f t="shared" si="1032"/>
        <v>275200</v>
      </c>
      <c r="B2762" s="9">
        <f t="shared" si="1035"/>
        <v>275.2</v>
      </c>
      <c r="C2762" s="13">
        <f>tarifest3(A2762,$A$3,Param!$B$5,Param!$C$5,Param!$D$5,Param!$E$5,Param!$B$6,Param!$C$6,Param!$D$6,Param!$E$6)</f>
        <v>106247</v>
      </c>
      <c r="D2762" s="3">
        <f t="shared" si="1022"/>
        <v>38.607194767441861</v>
      </c>
      <c r="E2762" s="3">
        <f>tarifest3grenz(A2762,$A$3,Param!$B$5,Param!$C$5,Param!$D$5,Param!$E$5,Param!$B$6,Param!$C$6,Param!$D$6,Param!$E$6)*100</f>
        <v>42</v>
      </c>
      <c r="F2762" s="13">
        <f>soli3(C2762,$A$3,Param!$J$4,Param!$J$5,Param!$J$6)</f>
        <v>5843.58</v>
      </c>
      <c r="G2762" s="3">
        <f>soli3grenz(C2762,$A$3,Param!$J$4,Param!$J$5,Param!$J$6)*100</f>
        <v>5.5</v>
      </c>
      <c r="H2762" s="13">
        <f t="shared" ref="H2762:H2810" si="1037">+C2762+F2762</f>
        <v>112090.58</v>
      </c>
      <c r="I2762" s="3">
        <f t="shared" si="1036"/>
        <v>40.730588662790701</v>
      </c>
      <c r="J2762" s="13">
        <f t="shared" ref="J2762:J2810" si="1038">+E2762*(1+G2762/100)</f>
        <v>44.309999999999995</v>
      </c>
      <c r="K2762" s="13">
        <f>tarifest3(A2762,$A$3,Param!$B$10,Param!$C$10,Param!$D$10,Param!$E$10,Param!$B$11,Param!$C$11,Param!$D$11,Param!$E$11)</f>
        <v>110824</v>
      </c>
      <c r="L2762" s="3">
        <f t="shared" si="1023"/>
        <v>40.270348837209305</v>
      </c>
      <c r="M2762" s="3">
        <f>tarifest3grenz(A2762,$A$3,Param!$B$10,Param!$C$10,Param!$D$10,Param!$E$10,Param!$B$11,Param!$C$11,Param!$D$11,Param!$E$11)*100</f>
        <v>45</v>
      </c>
      <c r="N2762" s="3">
        <f t="shared" si="1024"/>
        <v>96424</v>
      </c>
      <c r="O2762" s="3">
        <f t="shared" si="1025"/>
        <v>35.037790697674417</v>
      </c>
      <c r="P2762" s="13">
        <f t="shared" ref="P2762:P2810" si="1039">+A2762*$K$2</f>
        <v>192640</v>
      </c>
      <c r="Q2762" s="13">
        <f t="shared" si="1026"/>
        <v>0</v>
      </c>
      <c r="R2762" s="13">
        <f>tarifest3(A2762-$K$3,$A$3,Param!$B$10,Param!$C$10,Param!$D$10,Param!$E$10,Param!$B$11,Param!$C$11,Param!$D$11,Param!$E$11)</f>
        <v>101953</v>
      </c>
      <c r="S2762" s="3">
        <f t="shared" si="1027"/>
        <v>37.046875</v>
      </c>
      <c r="T2762" s="3">
        <f>IF(A2762&lt;$K$3,$K$2,tarifest3grenz(A2762-$K$3,$A$3,Param!$B$10,Param!$C$10,Param!$D$10,Param!$E$10,Param!$B$11,Param!$C$11,Param!$D$11,Param!$E$11))*100</f>
        <v>42</v>
      </c>
      <c r="U2762" s="3">
        <f>MAX(K2762-tarifest3($K$3,$A$3,Param!$B$10,Param!$C$10,Param!$D$10,Param!$E$10,Param!$B$11,Param!$C$11,Param!$D$11,Param!$E$11),0)</f>
        <v>105594</v>
      </c>
      <c r="V2762" s="3">
        <f t="shared" si="1028"/>
        <v>38.369912790697676</v>
      </c>
      <c r="W2762" s="3">
        <f t="shared" si="1029"/>
        <v>45</v>
      </c>
      <c r="X2762" s="3">
        <f>soli3grenz(K2762,$A$3,Param!$J$9,Param!$J$10,Param!$J$11)*100</f>
        <v>5.5</v>
      </c>
      <c r="Y2762" s="13">
        <f t="shared" ref="Y2762:Y2810" si="1040">IF($Y$4=0,N2762,IF($Y$4=1,Q2762+R2762,IF($Y$4=2,Q2762+U2762)))</f>
        <v>105594</v>
      </c>
      <c r="Z2762" s="3">
        <f t="shared" si="1030"/>
        <v>38.369912790697676</v>
      </c>
      <c r="AA2762" s="13">
        <f t="shared" ref="AA2762:AA2810" si="1041">IF($Y$4=0,M2762,IF($Y$4=1,T2762,IF($Y$4=2,W2762)))</f>
        <v>45</v>
      </c>
      <c r="AB2762" s="13">
        <f t="shared" ref="AB2762:AB2810" si="1042">+Y2762-H2762</f>
        <v>-6496.5800000000017</v>
      </c>
      <c r="AC2762" s="13">
        <f t="shared" ref="AC2762:AC2810" si="1043">+Z2762-I2762</f>
        <v>-2.3606758720930259</v>
      </c>
      <c r="AD2762" s="13">
        <f t="shared" ref="AD2762:AD2810" si="1044">+AA2762-J2762</f>
        <v>0.69000000000000483</v>
      </c>
      <c r="AE2762" s="3">
        <f t="shared" ref="AE2762:AE2810" si="1045">+M2762-E2762</f>
        <v>3</v>
      </c>
      <c r="AF2762" s="13">
        <f t="shared" si="1033"/>
        <v>6496.5800000000017</v>
      </c>
      <c r="AG2762" s="13">
        <f t="shared" si="1031"/>
        <v>2.3606758720930259</v>
      </c>
      <c r="AH2762" s="13">
        <f t="shared" si="1034"/>
        <v>2.3606758720930259</v>
      </c>
    </row>
    <row r="2763" spans="1:34" x14ac:dyDescent="0.2">
      <c r="A2763" s="8">
        <f t="shared" si="1032"/>
        <v>275300</v>
      </c>
      <c r="B2763" s="9">
        <f t="shared" si="1035"/>
        <v>275.3</v>
      </c>
      <c r="C2763" s="13">
        <f>tarifest3(A2763,$A$3,Param!$B$5,Param!$C$5,Param!$D$5,Param!$E$5,Param!$B$6,Param!$C$6,Param!$D$6,Param!$E$6)</f>
        <v>106289</v>
      </c>
      <c r="D2763" s="3">
        <f t="shared" ref="D2763:D2810" si="1046">IF($A2763=0,0,C2763/$A2763*100)</f>
        <v>38.608427170359612</v>
      </c>
      <c r="E2763" s="3">
        <f>tarifest3grenz(A2763,$A$3,Param!$B$5,Param!$C$5,Param!$D$5,Param!$E$5,Param!$B$6,Param!$C$6,Param!$D$6,Param!$E$6)*100</f>
        <v>42</v>
      </c>
      <c r="F2763" s="13">
        <f>soli3(C2763,$A$3,Param!$J$4,Param!$J$5,Param!$J$6)</f>
        <v>5845.89</v>
      </c>
      <c r="G2763" s="3">
        <f>soli3grenz(C2763,$A$3,Param!$J$4,Param!$J$5,Param!$J$6)*100</f>
        <v>5.5</v>
      </c>
      <c r="H2763" s="13">
        <f t="shared" si="1037"/>
        <v>112134.89</v>
      </c>
      <c r="I2763" s="3">
        <f t="shared" si="1036"/>
        <v>40.731888848528882</v>
      </c>
      <c r="J2763" s="13">
        <f t="shared" si="1038"/>
        <v>44.309999999999995</v>
      </c>
      <c r="K2763" s="13">
        <f>tarifest3(A2763,$A$3,Param!$B$10,Param!$C$10,Param!$D$10,Param!$E$10,Param!$B$11,Param!$C$11,Param!$D$11,Param!$E$11)</f>
        <v>110869</v>
      </c>
      <c r="L2763" s="3">
        <f t="shared" ref="L2763:L2810" si="1047">IF($A2763=0,0,K2763/$A2763*100)</f>
        <v>40.272066836178716</v>
      </c>
      <c r="M2763" s="3">
        <f>tarifest3grenz(A2763,$A$3,Param!$B$10,Param!$C$10,Param!$D$10,Param!$E$10,Param!$B$11,Param!$C$11,Param!$D$11,Param!$E$11)*100</f>
        <v>45</v>
      </c>
      <c r="N2763" s="3">
        <f t="shared" ref="N2763:N2810" si="1048">+K2763-$K$1</f>
        <v>96469</v>
      </c>
      <c r="O2763" s="3">
        <f t="shared" ref="O2763:O2810" si="1049">IF($A2763=0,0,N2763/$A2763*100)</f>
        <v>35.041409371594625</v>
      </c>
      <c r="P2763" s="13">
        <f t="shared" si="1039"/>
        <v>192710</v>
      </c>
      <c r="Q2763" s="13">
        <f t="shared" ref="Q2763:Q2810" si="1050">MIN(P2763-$K$1,0)</f>
        <v>0</v>
      </c>
      <c r="R2763" s="13">
        <f>tarifest3(A2763-$K$3,$A$3,Param!$B$10,Param!$C$10,Param!$D$10,Param!$E$10,Param!$B$11,Param!$C$11,Param!$D$11,Param!$E$11)</f>
        <v>101995</v>
      </c>
      <c r="S2763" s="3">
        <f t="shared" ref="S2763:S2810" si="1051">IF($A2763=0,0,(Q2763+R2763)/$A2763*100)</f>
        <v>37.048674173628768</v>
      </c>
      <c r="T2763" s="3">
        <f>IF(A2763&lt;$K$3,$K$2,tarifest3grenz(A2763-$K$3,$A$3,Param!$B$10,Param!$C$10,Param!$D$10,Param!$E$10,Param!$B$11,Param!$C$11,Param!$D$11,Param!$E$11))*100</f>
        <v>42</v>
      </c>
      <c r="U2763" s="3">
        <f>MAX(K2763-tarifest3($K$3,$A$3,Param!$B$10,Param!$C$10,Param!$D$10,Param!$E$10,Param!$B$11,Param!$C$11,Param!$D$11,Param!$E$11),0)</f>
        <v>105639</v>
      </c>
      <c r="V2763" s="3">
        <f t="shared" ref="V2763:V2810" si="1052">IF($A2763=0,0,(Q2763+U2763)/$A2763*100)</f>
        <v>38.372321104249906</v>
      </c>
      <c r="W2763" s="3">
        <f t="shared" ref="W2763:W2810" si="1053">IF(A2763&lt;$K$3,$K$2*100,M2763)</f>
        <v>45</v>
      </c>
      <c r="X2763" s="3">
        <f>soli3grenz(K2763,$A$3,Param!$J$9,Param!$J$10,Param!$J$11)*100</f>
        <v>5.5</v>
      </c>
      <c r="Y2763" s="13">
        <f t="shared" si="1040"/>
        <v>105639</v>
      </c>
      <c r="Z2763" s="3">
        <f t="shared" ref="Z2763:Z2810" si="1054">IF($A2763=0,0,Y2763/$A2763*100)</f>
        <v>38.372321104249906</v>
      </c>
      <c r="AA2763" s="13">
        <f t="shared" si="1041"/>
        <v>45</v>
      </c>
      <c r="AB2763" s="13">
        <f t="shared" si="1042"/>
        <v>-6495.8899999999994</v>
      </c>
      <c r="AC2763" s="13">
        <f t="shared" si="1043"/>
        <v>-2.3595677442789764</v>
      </c>
      <c r="AD2763" s="13">
        <f t="shared" si="1044"/>
        <v>0.69000000000000483</v>
      </c>
      <c r="AE2763" s="3">
        <f t="shared" si="1045"/>
        <v>3</v>
      </c>
      <c r="AF2763" s="13">
        <f t="shared" si="1033"/>
        <v>6495.8899999999994</v>
      </c>
      <c r="AG2763" s="13">
        <f t="shared" ref="AG2763:AG2810" si="1055">-AC2763</f>
        <v>2.3595677442789764</v>
      </c>
      <c r="AH2763" s="13">
        <f t="shared" si="1034"/>
        <v>2.3595677442789764</v>
      </c>
    </row>
    <row r="2764" spans="1:34" x14ac:dyDescent="0.2">
      <c r="A2764" s="8">
        <f t="shared" ref="A2764:A2810" si="1056">+A2763+100</f>
        <v>275400</v>
      </c>
      <c r="B2764" s="9">
        <f t="shared" si="1035"/>
        <v>275.39999999999998</v>
      </c>
      <c r="C2764" s="13">
        <f>tarifest3(A2764,$A$3,Param!$B$5,Param!$C$5,Param!$D$5,Param!$E$5,Param!$B$6,Param!$C$6,Param!$D$6,Param!$E$6)</f>
        <v>106331</v>
      </c>
      <c r="D2764" s="3">
        <f t="shared" si="1046"/>
        <v>38.609658678286131</v>
      </c>
      <c r="E2764" s="3">
        <f>tarifest3grenz(A2764,$A$3,Param!$B$5,Param!$C$5,Param!$D$5,Param!$E$5,Param!$B$6,Param!$C$6,Param!$D$6,Param!$E$6)*100</f>
        <v>42</v>
      </c>
      <c r="F2764" s="13">
        <f>soli3(C2764,$A$3,Param!$J$4,Param!$J$5,Param!$J$6)</f>
        <v>5848.2</v>
      </c>
      <c r="G2764" s="3">
        <f>soli3grenz(C2764,$A$3,Param!$J$4,Param!$J$5,Param!$J$6)*100</f>
        <v>5.5</v>
      </c>
      <c r="H2764" s="13">
        <f t="shared" si="1037"/>
        <v>112179.2</v>
      </c>
      <c r="I2764" s="3">
        <f t="shared" si="1036"/>
        <v>40.733188090050831</v>
      </c>
      <c r="J2764" s="13">
        <f t="shared" si="1038"/>
        <v>44.309999999999995</v>
      </c>
      <c r="K2764" s="13">
        <f>tarifest3(A2764,$A$3,Param!$B$10,Param!$C$10,Param!$D$10,Param!$E$10,Param!$B$11,Param!$C$11,Param!$D$11,Param!$E$11)</f>
        <v>110914</v>
      </c>
      <c r="L2764" s="3">
        <f t="shared" si="1047"/>
        <v>40.273783587509079</v>
      </c>
      <c r="M2764" s="3">
        <f>tarifest3grenz(A2764,$A$3,Param!$B$10,Param!$C$10,Param!$D$10,Param!$E$10,Param!$B$11,Param!$C$11,Param!$D$11,Param!$E$11)*100</f>
        <v>45</v>
      </c>
      <c r="N2764" s="3">
        <f t="shared" si="1048"/>
        <v>96514</v>
      </c>
      <c r="O2764" s="3">
        <f t="shared" si="1049"/>
        <v>35.045025417574436</v>
      </c>
      <c r="P2764" s="13">
        <f t="shared" si="1039"/>
        <v>192780</v>
      </c>
      <c r="Q2764" s="13">
        <f t="shared" si="1050"/>
        <v>0</v>
      </c>
      <c r="R2764" s="13">
        <f>tarifest3(A2764-$K$3,$A$3,Param!$B$10,Param!$C$10,Param!$D$10,Param!$E$10,Param!$B$11,Param!$C$11,Param!$D$11,Param!$E$11)</f>
        <v>102037</v>
      </c>
      <c r="S2764" s="3">
        <f t="shared" si="1051"/>
        <v>37.050472040668119</v>
      </c>
      <c r="T2764" s="3">
        <f>IF(A2764&lt;$K$3,$K$2,tarifest3grenz(A2764-$K$3,$A$3,Param!$B$10,Param!$C$10,Param!$D$10,Param!$E$10,Param!$B$11,Param!$C$11,Param!$D$11,Param!$E$11))*100</f>
        <v>42</v>
      </c>
      <c r="U2764" s="3">
        <f>MAX(K2764-tarifest3($K$3,$A$3,Param!$B$10,Param!$C$10,Param!$D$10,Param!$E$10,Param!$B$11,Param!$C$11,Param!$D$11,Param!$E$11),0)</f>
        <v>105684</v>
      </c>
      <c r="V2764" s="3">
        <f t="shared" si="1052"/>
        <v>38.374727668845317</v>
      </c>
      <c r="W2764" s="3">
        <f t="shared" si="1053"/>
        <v>45</v>
      </c>
      <c r="X2764" s="3">
        <f>soli3grenz(K2764,$A$3,Param!$J$9,Param!$J$10,Param!$J$11)*100</f>
        <v>5.5</v>
      </c>
      <c r="Y2764" s="13">
        <f t="shared" si="1040"/>
        <v>105684</v>
      </c>
      <c r="Z2764" s="3">
        <f t="shared" si="1054"/>
        <v>38.374727668845317</v>
      </c>
      <c r="AA2764" s="13">
        <f t="shared" si="1041"/>
        <v>45</v>
      </c>
      <c r="AB2764" s="13">
        <f t="shared" si="1042"/>
        <v>-6495.1999999999971</v>
      </c>
      <c r="AC2764" s="13">
        <f t="shared" si="1043"/>
        <v>-2.358460421205514</v>
      </c>
      <c r="AD2764" s="13">
        <f t="shared" si="1044"/>
        <v>0.69000000000000483</v>
      </c>
      <c r="AE2764" s="3">
        <f t="shared" si="1045"/>
        <v>3</v>
      </c>
      <c r="AF2764" s="13">
        <f t="shared" si="1033"/>
        <v>6495.1999999999971</v>
      </c>
      <c r="AG2764" s="13">
        <f t="shared" si="1055"/>
        <v>2.358460421205514</v>
      </c>
      <c r="AH2764" s="13">
        <f t="shared" si="1034"/>
        <v>2.358460421205514</v>
      </c>
    </row>
    <row r="2765" spans="1:34" x14ac:dyDescent="0.2">
      <c r="A2765" s="8">
        <f t="shared" si="1056"/>
        <v>275500</v>
      </c>
      <c r="B2765" s="9">
        <f t="shared" si="1035"/>
        <v>275.5</v>
      </c>
      <c r="C2765" s="13">
        <f>tarifest3(A2765,$A$3,Param!$B$5,Param!$C$5,Param!$D$5,Param!$E$5,Param!$B$6,Param!$C$6,Param!$D$6,Param!$E$6)</f>
        <v>106373</v>
      </c>
      <c r="D2765" s="3">
        <f t="shared" si="1046"/>
        <v>38.610889292196006</v>
      </c>
      <c r="E2765" s="3">
        <f>tarifest3grenz(A2765,$A$3,Param!$B$5,Param!$C$5,Param!$D$5,Param!$E$5,Param!$B$6,Param!$C$6,Param!$D$6,Param!$E$6)*100</f>
        <v>42</v>
      </c>
      <c r="F2765" s="13">
        <f>soli3(C2765,$A$3,Param!$J$4,Param!$J$5,Param!$J$6)</f>
        <v>5850.51</v>
      </c>
      <c r="G2765" s="3">
        <f>soli3grenz(C2765,$A$3,Param!$J$4,Param!$J$5,Param!$J$6)*100</f>
        <v>5.5</v>
      </c>
      <c r="H2765" s="13">
        <f t="shared" si="1037"/>
        <v>112223.51</v>
      </c>
      <c r="I2765" s="3">
        <f t="shared" si="1036"/>
        <v>40.734486388384752</v>
      </c>
      <c r="J2765" s="13">
        <f t="shared" si="1038"/>
        <v>44.309999999999995</v>
      </c>
      <c r="K2765" s="13">
        <f>tarifest3(A2765,$A$3,Param!$B$10,Param!$C$10,Param!$D$10,Param!$E$10,Param!$B$11,Param!$C$11,Param!$D$11,Param!$E$11)</f>
        <v>110959</v>
      </c>
      <c r="L2765" s="3">
        <f t="shared" si="1047"/>
        <v>40.275499092558988</v>
      </c>
      <c r="M2765" s="3">
        <f>tarifest3grenz(A2765,$A$3,Param!$B$10,Param!$C$10,Param!$D$10,Param!$E$10,Param!$B$11,Param!$C$11,Param!$D$11,Param!$E$11)*100</f>
        <v>45</v>
      </c>
      <c r="N2765" s="3">
        <f t="shared" si="1048"/>
        <v>96559</v>
      </c>
      <c r="O2765" s="3">
        <f t="shared" si="1049"/>
        <v>35.048638838475497</v>
      </c>
      <c r="P2765" s="13">
        <f t="shared" si="1039"/>
        <v>192850</v>
      </c>
      <c r="Q2765" s="13">
        <f t="shared" si="1050"/>
        <v>0</v>
      </c>
      <c r="R2765" s="13">
        <f>tarifest3(A2765-$K$3,$A$3,Param!$B$10,Param!$C$10,Param!$D$10,Param!$E$10,Param!$B$11,Param!$C$11,Param!$D$11,Param!$E$11)</f>
        <v>102079</v>
      </c>
      <c r="S2765" s="3">
        <f t="shared" si="1051"/>
        <v>37.052268602540835</v>
      </c>
      <c r="T2765" s="3">
        <f>IF(A2765&lt;$K$3,$K$2,tarifest3grenz(A2765-$K$3,$A$3,Param!$B$10,Param!$C$10,Param!$D$10,Param!$E$10,Param!$B$11,Param!$C$11,Param!$D$11,Param!$E$11))*100</f>
        <v>42</v>
      </c>
      <c r="U2765" s="3">
        <f>MAX(K2765-tarifest3($K$3,$A$3,Param!$B$10,Param!$C$10,Param!$D$10,Param!$E$10,Param!$B$11,Param!$C$11,Param!$D$11,Param!$E$11),0)</f>
        <v>105729</v>
      </c>
      <c r="V2765" s="3">
        <f t="shared" si="1052"/>
        <v>38.377132486388383</v>
      </c>
      <c r="W2765" s="3">
        <f t="shared" si="1053"/>
        <v>45</v>
      </c>
      <c r="X2765" s="3">
        <f>soli3grenz(K2765,$A$3,Param!$J$9,Param!$J$10,Param!$J$11)*100</f>
        <v>5.5</v>
      </c>
      <c r="Y2765" s="13">
        <f t="shared" si="1040"/>
        <v>105729</v>
      </c>
      <c r="Z2765" s="3">
        <f t="shared" si="1054"/>
        <v>38.377132486388383</v>
      </c>
      <c r="AA2765" s="13">
        <f t="shared" si="1041"/>
        <v>45</v>
      </c>
      <c r="AB2765" s="13">
        <f t="shared" si="1042"/>
        <v>-6494.5099999999948</v>
      </c>
      <c r="AC2765" s="13">
        <f t="shared" si="1043"/>
        <v>-2.357353901996369</v>
      </c>
      <c r="AD2765" s="13">
        <f t="shared" si="1044"/>
        <v>0.69000000000000483</v>
      </c>
      <c r="AE2765" s="3">
        <f t="shared" si="1045"/>
        <v>3</v>
      </c>
      <c r="AF2765" s="13">
        <f t="shared" si="1033"/>
        <v>6494.5099999999948</v>
      </c>
      <c r="AG2765" s="13">
        <f t="shared" si="1055"/>
        <v>2.357353901996369</v>
      </c>
      <c r="AH2765" s="13">
        <f t="shared" si="1034"/>
        <v>2.357353901996369</v>
      </c>
    </row>
    <row r="2766" spans="1:34" x14ac:dyDescent="0.2">
      <c r="A2766" s="8">
        <f t="shared" si="1056"/>
        <v>275600</v>
      </c>
      <c r="B2766" s="9">
        <f t="shared" si="1035"/>
        <v>275.60000000000002</v>
      </c>
      <c r="C2766" s="13">
        <f>tarifest3(A2766,$A$3,Param!$B$5,Param!$C$5,Param!$D$5,Param!$E$5,Param!$B$6,Param!$C$6,Param!$D$6,Param!$E$6)</f>
        <v>106415</v>
      </c>
      <c r="D2766" s="3">
        <f t="shared" si="1046"/>
        <v>38.612119013062404</v>
      </c>
      <c r="E2766" s="3">
        <f>tarifest3grenz(A2766,$A$3,Param!$B$5,Param!$C$5,Param!$D$5,Param!$E$5,Param!$B$6,Param!$C$6,Param!$D$6,Param!$E$6)*100</f>
        <v>42</v>
      </c>
      <c r="F2766" s="13">
        <f>soli3(C2766,$A$3,Param!$J$4,Param!$J$5,Param!$J$6)</f>
        <v>5852.82</v>
      </c>
      <c r="G2766" s="3">
        <f>soli3grenz(C2766,$A$3,Param!$J$4,Param!$J$5,Param!$J$6)*100</f>
        <v>5.5</v>
      </c>
      <c r="H2766" s="13">
        <f t="shared" si="1037"/>
        <v>112267.82</v>
      </c>
      <c r="I2766" s="3">
        <f t="shared" si="1036"/>
        <v>40.735783744557331</v>
      </c>
      <c r="J2766" s="13">
        <f t="shared" si="1038"/>
        <v>44.309999999999995</v>
      </c>
      <c r="K2766" s="13">
        <f>tarifest3(A2766,$A$3,Param!$B$10,Param!$C$10,Param!$D$10,Param!$E$10,Param!$B$11,Param!$C$11,Param!$D$11,Param!$E$11)</f>
        <v>111004</v>
      </c>
      <c r="L2766" s="3">
        <f t="shared" si="1047"/>
        <v>40.277213352685045</v>
      </c>
      <c r="M2766" s="3">
        <f>tarifest3grenz(A2766,$A$3,Param!$B$10,Param!$C$10,Param!$D$10,Param!$E$10,Param!$B$11,Param!$C$11,Param!$D$11,Param!$E$11)*100</f>
        <v>45</v>
      </c>
      <c r="N2766" s="3">
        <f t="shared" si="1048"/>
        <v>96604</v>
      </c>
      <c r="O2766" s="3">
        <f t="shared" si="1049"/>
        <v>35.052249637155299</v>
      </c>
      <c r="P2766" s="13">
        <f t="shared" si="1039"/>
        <v>192920</v>
      </c>
      <c r="Q2766" s="13">
        <f t="shared" si="1050"/>
        <v>0</v>
      </c>
      <c r="R2766" s="13">
        <f>tarifest3(A2766-$K$3,$A$3,Param!$B$10,Param!$C$10,Param!$D$10,Param!$E$10,Param!$B$11,Param!$C$11,Param!$D$11,Param!$E$11)</f>
        <v>102121</v>
      </c>
      <c r="S2766" s="3">
        <f t="shared" si="1051"/>
        <v>37.054063860667632</v>
      </c>
      <c r="T2766" s="3">
        <f>IF(A2766&lt;$K$3,$K$2,tarifest3grenz(A2766-$K$3,$A$3,Param!$B$10,Param!$C$10,Param!$D$10,Param!$E$10,Param!$B$11,Param!$C$11,Param!$D$11,Param!$E$11))*100</f>
        <v>42</v>
      </c>
      <c r="U2766" s="3">
        <f>MAX(K2766-tarifest3($K$3,$A$3,Param!$B$10,Param!$C$10,Param!$D$10,Param!$E$10,Param!$B$11,Param!$C$11,Param!$D$11,Param!$E$11),0)</f>
        <v>105774</v>
      </c>
      <c r="V2766" s="3">
        <f t="shared" si="1052"/>
        <v>38.379535558780844</v>
      </c>
      <c r="W2766" s="3">
        <f t="shared" si="1053"/>
        <v>45</v>
      </c>
      <c r="X2766" s="3">
        <f>soli3grenz(K2766,$A$3,Param!$J$9,Param!$J$10,Param!$J$11)*100</f>
        <v>5.5</v>
      </c>
      <c r="Y2766" s="13">
        <f t="shared" si="1040"/>
        <v>105774</v>
      </c>
      <c r="Z2766" s="3">
        <f t="shared" si="1054"/>
        <v>38.379535558780844</v>
      </c>
      <c r="AA2766" s="13">
        <f t="shared" si="1041"/>
        <v>45</v>
      </c>
      <c r="AB2766" s="13">
        <f t="shared" si="1042"/>
        <v>-6493.820000000007</v>
      </c>
      <c r="AC2766" s="13">
        <f t="shared" si="1043"/>
        <v>-2.3562481857764865</v>
      </c>
      <c r="AD2766" s="13">
        <f t="shared" si="1044"/>
        <v>0.69000000000000483</v>
      </c>
      <c r="AE2766" s="3">
        <f t="shared" si="1045"/>
        <v>3</v>
      </c>
      <c r="AF2766" s="13">
        <f t="shared" si="1033"/>
        <v>6493.820000000007</v>
      </c>
      <c r="AG2766" s="13">
        <f t="shared" si="1055"/>
        <v>2.3562481857764865</v>
      </c>
      <c r="AH2766" s="13">
        <f t="shared" si="1034"/>
        <v>2.3562481857764865</v>
      </c>
    </row>
    <row r="2767" spans="1:34" x14ac:dyDescent="0.2">
      <c r="A2767" s="8">
        <f t="shared" si="1056"/>
        <v>275700</v>
      </c>
      <c r="B2767" s="9">
        <f t="shared" si="1035"/>
        <v>275.7</v>
      </c>
      <c r="C2767" s="13">
        <f>tarifest3(A2767,$A$3,Param!$B$5,Param!$C$5,Param!$D$5,Param!$E$5,Param!$B$6,Param!$C$6,Param!$D$6,Param!$E$6)</f>
        <v>106457</v>
      </c>
      <c r="D2767" s="3">
        <f t="shared" si="1046"/>
        <v>38.613347841857092</v>
      </c>
      <c r="E2767" s="3">
        <f>tarifest3grenz(A2767,$A$3,Param!$B$5,Param!$C$5,Param!$D$5,Param!$E$5,Param!$B$6,Param!$C$6,Param!$D$6,Param!$E$6)*100</f>
        <v>42</v>
      </c>
      <c r="F2767" s="13">
        <f>soli3(C2767,$A$3,Param!$J$4,Param!$J$5,Param!$J$6)</f>
        <v>5855.13</v>
      </c>
      <c r="G2767" s="3">
        <f>soli3grenz(C2767,$A$3,Param!$J$4,Param!$J$5,Param!$J$6)*100</f>
        <v>5.5</v>
      </c>
      <c r="H2767" s="13">
        <f t="shared" si="1037"/>
        <v>112312.13</v>
      </c>
      <c r="I2767" s="3">
        <f t="shared" si="1036"/>
        <v>40.737080159593766</v>
      </c>
      <c r="J2767" s="13">
        <f t="shared" si="1038"/>
        <v>44.309999999999995</v>
      </c>
      <c r="K2767" s="13">
        <f>tarifest3(A2767,$A$3,Param!$B$10,Param!$C$10,Param!$D$10,Param!$E$10,Param!$B$11,Param!$C$11,Param!$D$11,Param!$E$11)</f>
        <v>111049</v>
      </c>
      <c r="L2767" s="3">
        <f t="shared" si="1047"/>
        <v>40.27892636924193</v>
      </c>
      <c r="M2767" s="3">
        <f>tarifest3grenz(A2767,$A$3,Param!$B$10,Param!$C$10,Param!$D$10,Param!$E$10,Param!$B$11,Param!$C$11,Param!$D$11,Param!$E$11)*100</f>
        <v>45</v>
      </c>
      <c r="N2767" s="3">
        <f t="shared" si="1048"/>
        <v>96649</v>
      </c>
      <c r="O2767" s="3">
        <f t="shared" si="1049"/>
        <v>35.055857816467174</v>
      </c>
      <c r="P2767" s="13">
        <f t="shared" si="1039"/>
        <v>192990</v>
      </c>
      <c r="Q2767" s="13">
        <f t="shared" si="1050"/>
        <v>0</v>
      </c>
      <c r="R2767" s="13">
        <f>tarifest3(A2767-$K$3,$A$3,Param!$B$10,Param!$C$10,Param!$D$10,Param!$E$10,Param!$B$11,Param!$C$11,Param!$D$11,Param!$E$11)</f>
        <v>102163</v>
      </c>
      <c r="S2767" s="3">
        <f t="shared" si="1051"/>
        <v>37.055857816467174</v>
      </c>
      <c r="T2767" s="3">
        <f>IF(A2767&lt;$K$3,$K$2,tarifest3grenz(A2767-$K$3,$A$3,Param!$B$10,Param!$C$10,Param!$D$10,Param!$E$10,Param!$B$11,Param!$C$11,Param!$D$11,Param!$E$11))*100</f>
        <v>42</v>
      </c>
      <c r="U2767" s="3">
        <f>MAX(K2767-tarifest3($K$3,$A$3,Param!$B$10,Param!$C$10,Param!$D$10,Param!$E$10,Param!$B$11,Param!$C$11,Param!$D$11,Param!$E$11),0)</f>
        <v>105819</v>
      </c>
      <c r="V2767" s="3">
        <f t="shared" si="1052"/>
        <v>38.381936887921654</v>
      </c>
      <c r="W2767" s="3">
        <f t="shared" si="1053"/>
        <v>45</v>
      </c>
      <c r="X2767" s="3">
        <f>soli3grenz(K2767,$A$3,Param!$J$9,Param!$J$10,Param!$J$11)*100</f>
        <v>5.5</v>
      </c>
      <c r="Y2767" s="13">
        <f t="shared" si="1040"/>
        <v>105819</v>
      </c>
      <c r="Z2767" s="3">
        <f t="shared" si="1054"/>
        <v>38.381936887921654</v>
      </c>
      <c r="AA2767" s="13">
        <f t="shared" si="1041"/>
        <v>45</v>
      </c>
      <c r="AB2767" s="13">
        <f t="shared" si="1042"/>
        <v>-6493.1300000000047</v>
      </c>
      <c r="AC2767" s="13">
        <f t="shared" si="1043"/>
        <v>-2.3551432716721123</v>
      </c>
      <c r="AD2767" s="13">
        <f t="shared" si="1044"/>
        <v>0.69000000000000483</v>
      </c>
      <c r="AE2767" s="3">
        <f t="shared" si="1045"/>
        <v>3</v>
      </c>
      <c r="AF2767" s="13">
        <f t="shared" si="1033"/>
        <v>6493.1300000000047</v>
      </c>
      <c r="AG2767" s="13">
        <f t="shared" si="1055"/>
        <v>2.3551432716721123</v>
      </c>
      <c r="AH2767" s="13">
        <f t="shared" si="1034"/>
        <v>2.3551432716721123</v>
      </c>
    </row>
    <row r="2768" spans="1:34" x14ac:dyDescent="0.2">
      <c r="A2768" s="8">
        <f t="shared" si="1056"/>
        <v>275800</v>
      </c>
      <c r="B2768" s="9">
        <f t="shared" si="1035"/>
        <v>275.8</v>
      </c>
      <c r="C2768" s="13">
        <f>tarifest3(A2768,$A$3,Param!$B$5,Param!$C$5,Param!$D$5,Param!$E$5,Param!$B$6,Param!$C$6,Param!$D$6,Param!$E$6)</f>
        <v>106499</v>
      </c>
      <c r="D2768" s="3">
        <f t="shared" si="1046"/>
        <v>38.6145757795504</v>
      </c>
      <c r="E2768" s="3">
        <f>tarifest3grenz(A2768,$A$3,Param!$B$5,Param!$C$5,Param!$D$5,Param!$E$5,Param!$B$6,Param!$C$6,Param!$D$6,Param!$E$6)*100</f>
        <v>42</v>
      </c>
      <c r="F2768" s="13">
        <f>soli3(C2768,$A$3,Param!$J$4,Param!$J$5,Param!$J$6)</f>
        <v>5857.44</v>
      </c>
      <c r="G2768" s="3">
        <f>soli3grenz(C2768,$A$3,Param!$J$4,Param!$J$5,Param!$J$6)*100</f>
        <v>5.5</v>
      </c>
      <c r="H2768" s="13">
        <f t="shared" si="1037"/>
        <v>112356.44</v>
      </c>
      <c r="I2768" s="3">
        <f t="shared" si="1036"/>
        <v>40.738375634517766</v>
      </c>
      <c r="J2768" s="13">
        <f t="shared" si="1038"/>
        <v>44.309999999999995</v>
      </c>
      <c r="K2768" s="13">
        <f>tarifest3(A2768,$A$3,Param!$B$10,Param!$C$10,Param!$D$10,Param!$E$10,Param!$B$11,Param!$C$11,Param!$D$11,Param!$E$11)</f>
        <v>111094</v>
      </c>
      <c r="L2768" s="3">
        <f t="shared" si="1047"/>
        <v>40.280638143582301</v>
      </c>
      <c r="M2768" s="3">
        <f>tarifest3grenz(A2768,$A$3,Param!$B$10,Param!$C$10,Param!$D$10,Param!$E$10,Param!$B$11,Param!$C$11,Param!$D$11,Param!$E$11)*100</f>
        <v>45</v>
      </c>
      <c r="N2768" s="3">
        <f t="shared" si="1048"/>
        <v>96694</v>
      </c>
      <c r="O2768" s="3">
        <f t="shared" si="1049"/>
        <v>35.059463379260336</v>
      </c>
      <c r="P2768" s="13">
        <f t="shared" si="1039"/>
        <v>193060</v>
      </c>
      <c r="Q2768" s="13">
        <f t="shared" si="1050"/>
        <v>0</v>
      </c>
      <c r="R2768" s="13">
        <f>tarifest3(A2768-$K$3,$A$3,Param!$B$10,Param!$C$10,Param!$D$10,Param!$E$10,Param!$B$11,Param!$C$11,Param!$D$11,Param!$E$11)</f>
        <v>102205</v>
      </c>
      <c r="S2768" s="3">
        <f t="shared" si="1051"/>
        <v>37.057650471356055</v>
      </c>
      <c r="T2768" s="3">
        <f>IF(A2768&lt;$K$3,$K$2,tarifest3grenz(A2768-$K$3,$A$3,Param!$B$10,Param!$C$10,Param!$D$10,Param!$E$10,Param!$B$11,Param!$C$11,Param!$D$11,Param!$E$11))*100</f>
        <v>42</v>
      </c>
      <c r="U2768" s="3">
        <f>MAX(K2768-tarifest3($K$3,$A$3,Param!$B$10,Param!$C$10,Param!$D$10,Param!$E$10,Param!$B$11,Param!$C$11,Param!$D$11,Param!$E$11),0)</f>
        <v>105864</v>
      </c>
      <c r="V2768" s="3">
        <f t="shared" si="1052"/>
        <v>38.38433647570703</v>
      </c>
      <c r="W2768" s="3">
        <f t="shared" si="1053"/>
        <v>45</v>
      </c>
      <c r="X2768" s="3">
        <f>soli3grenz(K2768,$A$3,Param!$J$9,Param!$J$10,Param!$J$11)*100</f>
        <v>5.5</v>
      </c>
      <c r="Y2768" s="13">
        <f t="shared" si="1040"/>
        <v>105864</v>
      </c>
      <c r="Z2768" s="3">
        <f t="shared" si="1054"/>
        <v>38.38433647570703</v>
      </c>
      <c r="AA2768" s="13">
        <f t="shared" si="1041"/>
        <v>45</v>
      </c>
      <c r="AB2768" s="13">
        <f t="shared" si="1042"/>
        <v>-6492.4400000000023</v>
      </c>
      <c r="AC2768" s="13">
        <f t="shared" si="1043"/>
        <v>-2.3540391588107354</v>
      </c>
      <c r="AD2768" s="13">
        <f t="shared" si="1044"/>
        <v>0.69000000000000483</v>
      </c>
      <c r="AE2768" s="3">
        <f t="shared" si="1045"/>
        <v>3</v>
      </c>
      <c r="AF2768" s="13">
        <f t="shared" si="1033"/>
        <v>6492.4400000000023</v>
      </c>
      <c r="AG2768" s="13">
        <f t="shared" si="1055"/>
        <v>2.3540391588107354</v>
      </c>
      <c r="AH2768" s="13">
        <f t="shared" si="1034"/>
        <v>2.3540391588107354</v>
      </c>
    </row>
    <row r="2769" spans="1:34" x14ac:dyDescent="0.2">
      <c r="A2769" s="8">
        <f t="shared" si="1056"/>
        <v>275900</v>
      </c>
      <c r="B2769" s="9">
        <f t="shared" si="1035"/>
        <v>275.89999999999998</v>
      </c>
      <c r="C2769" s="13">
        <f>tarifest3(A2769,$A$3,Param!$B$5,Param!$C$5,Param!$D$5,Param!$E$5,Param!$B$6,Param!$C$6,Param!$D$6,Param!$E$6)</f>
        <v>106541</v>
      </c>
      <c r="D2769" s="3">
        <f t="shared" si="1046"/>
        <v>38.615802827111274</v>
      </c>
      <c r="E2769" s="3">
        <f>tarifest3grenz(A2769,$A$3,Param!$B$5,Param!$C$5,Param!$D$5,Param!$E$5,Param!$B$6,Param!$C$6,Param!$D$6,Param!$E$6)*100</f>
        <v>42</v>
      </c>
      <c r="F2769" s="13">
        <f>soli3(C2769,$A$3,Param!$J$4,Param!$J$5,Param!$J$6)</f>
        <v>5859.75</v>
      </c>
      <c r="G2769" s="3">
        <f>soli3grenz(C2769,$A$3,Param!$J$4,Param!$J$5,Param!$J$6)*100</f>
        <v>5.5</v>
      </c>
      <c r="H2769" s="13">
        <f t="shared" si="1037"/>
        <v>112400.75</v>
      </c>
      <c r="I2769" s="3">
        <f t="shared" si="1036"/>
        <v>40.73967017035158</v>
      </c>
      <c r="J2769" s="13">
        <f t="shared" si="1038"/>
        <v>44.309999999999995</v>
      </c>
      <c r="K2769" s="13">
        <f>tarifest3(A2769,$A$3,Param!$B$10,Param!$C$10,Param!$D$10,Param!$E$10,Param!$B$11,Param!$C$11,Param!$D$11,Param!$E$11)</f>
        <v>111139</v>
      </c>
      <c r="L2769" s="3">
        <f t="shared" si="1047"/>
        <v>40.282348677056909</v>
      </c>
      <c r="M2769" s="3">
        <f>tarifest3grenz(A2769,$A$3,Param!$B$10,Param!$C$10,Param!$D$10,Param!$E$10,Param!$B$11,Param!$C$11,Param!$D$11,Param!$E$11)*100</f>
        <v>45</v>
      </c>
      <c r="N2769" s="3">
        <f t="shared" si="1048"/>
        <v>96739</v>
      </c>
      <c r="O2769" s="3">
        <f t="shared" si="1049"/>
        <v>35.063066328379847</v>
      </c>
      <c r="P2769" s="13">
        <f t="shared" si="1039"/>
        <v>193130</v>
      </c>
      <c r="Q2769" s="13">
        <f t="shared" si="1050"/>
        <v>0</v>
      </c>
      <c r="R2769" s="13">
        <f>tarifest3(A2769-$K$3,$A$3,Param!$B$10,Param!$C$10,Param!$D$10,Param!$E$10,Param!$B$11,Param!$C$11,Param!$D$11,Param!$E$11)</f>
        <v>102247</v>
      </c>
      <c r="S2769" s="3">
        <f t="shared" si="1051"/>
        <v>37.059441826748824</v>
      </c>
      <c r="T2769" s="3">
        <f>IF(A2769&lt;$K$3,$K$2,tarifest3grenz(A2769-$K$3,$A$3,Param!$B$10,Param!$C$10,Param!$D$10,Param!$E$10,Param!$B$11,Param!$C$11,Param!$D$11,Param!$E$11))*100</f>
        <v>42</v>
      </c>
      <c r="U2769" s="3">
        <f>MAX(K2769-tarifest3($K$3,$A$3,Param!$B$10,Param!$C$10,Param!$D$10,Param!$E$10,Param!$B$11,Param!$C$11,Param!$D$11,Param!$E$11),0)</f>
        <v>105909</v>
      </c>
      <c r="V2769" s="3">
        <f t="shared" si="1052"/>
        <v>38.386734324030449</v>
      </c>
      <c r="W2769" s="3">
        <f t="shared" si="1053"/>
        <v>45</v>
      </c>
      <c r="X2769" s="3">
        <f>soli3grenz(K2769,$A$3,Param!$J$9,Param!$J$10,Param!$J$11)*100</f>
        <v>5.5</v>
      </c>
      <c r="Y2769" s="13">
        <f t="shared" si="1040"/>
        <v>105909</v>
      </c>
      <c r="Z2769" s="3">
        <f t="shared" si="1054"/>
        <v>38.386734324030449</v>
      </c>
      <c r="AA2769" s="13">
        <f t="shared" si="1041"/>
        <v>45</v>
      </c>
      <c r="AB2769" s="13">
        <f t="shared" si="1042"/>
        <v>-6491.75</v>
      </c>
      <c r="AC2769" s="13">
        <f t="shared" si="1043"/>
        <v>-2.352935846321131</v>
      </c>
      <c r="AD2769" s="13">
        <f t="shared" si="1044"/>
        <v>0.69000000000000483</v>
      </c>
      <c r="AE2769" s="3">
        <f t="shared" si="1045"/>
        <v>3</v>
      </c>
      <c r="AF2769" s="13">
        <f t="shared" si="1033"/>
        <v>6491.75</v>
      </c>
      <c r="AG2769" s="13">
        <f t="shared" si="1055"/>
        <v>2.352935846321131</v>
      </c>
      <c r="AH2769" s="13">
        <f t="shared" si="1034"/>
        <v>2.352935846321131</v>
      </c>
    </row>
    <row r="2770" spans="1:34" x14ac:dyDescent="0.2">
      <c r="A2770" s="8">
        <f t="shared" si="1056"/>
        <v>276000</v>
      </c>
      <c r="B2770" s="9">
        <f t="shared" si="1035"/>
        <v>276</v>
      </c>
      <c r="C2770" s="13">
        <f>tarifest3(A2770,$A$3,Param!$B$5,Param!$C$5,Param!$D$5,Param!$E$5,Param!$B$6,Param!$C$6,Param!$D$6,Param!$E$6)</f>
        <v>106583</v>
      </c>
      <c r="D2770" s="3">
        <f t="shared" si="1046"/>
        <v>38.617028985507247</v>
      </c>
      <c r="E2770" s="3">
        <f>tarifest3grenz(A2770,$A$3,Param!$B$5,Param!$C$5,Param!$D$5,Param!$E$5,Param!$B$6,Param!$C$6,Param!$D$6,Param!$E$6)*100</f>
        <v>42</v>
      </c>
      <c r="F2770" s="13">
        <f>soli3(C2770,$A$3,Param!$J$4,Param!$J$5,Param!$J$6)</f>
        <v>5862.06</v>
      </c>
      <c r="G2770" s="3">
        <f>soli3grenz(C2770,$A$3,Param!$J$4,Param!$J$5,Param!$J$6)*100</f>
        <v>5.5</v>
      </c>
      <c r="H2770" s="13">
        <f t="shared" si="1037"/>
        <v>112445.06</v>
      </c>
      <c r="I2770" s="3">
        <f t="shared" si="1036"/>
        <v>40.74096376811594</v>
      </c>
      <c r="J2770" s="13">
        <f t="shared" si="1038"/>
        <v>44.309999999999995</v>
      </c>
      <c r="K2770" s="13">
        <f>tarifest3(A2770,$A$3,Param!$B$10,Param!$C$10,Param!$D$10,Param!$E$10,Param!$B$11,Param!$C$11,Param!$D$11,Param!$E$11)</f>
        <v>111184</v>
      </c>
      <c r="L2770" s="3">
        <f t="shared" si="1047"/>
        <v>40.284057971014491</v>
      </c>
      <c r="M2770" s="3">
        <f>tarifest3grenz(A2770,$A$3,Param!$B$10,Param!$C$10,Param!$D$10,Param!$E$10,Param!$B$11,Param!$C$11,Param!$D$11,Param!$E$11)*100</f>
        <v>45</v>
      </c>
      <c r="N2770" s="3">
        <f t="shared" si="1048"/>
        <v>96784</v>
      </c>
      <c r="O2770" s="3">
        <f t="shared" si="1049"/>
        <v>35.06666666666667</v>
      </c>
      <c r="P2770" s="13">
        <f t="shared" si="1039"/>
        <v>193200</v>
      </c>
      <c r="Q2770" s="13">
        <f t="shared" si="1050"/>
        <v>0</v>
      </c>
      <c r="R2770" s="13">
        <f>tarifest3(A2770-$K$3,$A$3,Param!$B$10,Param!$C$10,Param!$D$10,Param!$E$10,Param!$B$11,Param!$C$11,Param!$D$11,Param!$E$11)</f>
        <v>102289</v>
      </c>
      <c r="S2770" s="3">
        <f t="shared" si="1051"/>
        <v>37.061231884057975</v>
      </c>
      <c r="T2770" s="3">
        <f>IF(A2770&lt;$K$3,$K$2,tarifest3grenz(A2770-$K$3,$A$3,Param!$B$10,Param!$C$10,Param!$D$10,Param!$E$10,Param!$B$11,Param!$C$11,Param!$D$11,Param!$E$11))*100</f>
        <v>42</v>
      </c>
      <c r="U2770" s="3">
        <f>MAX(K2770-tarifest3($K$3,$A$3,Param!$B$10,Param!$C$10,Param!$D$10,Param!$E$10,Param!$B$11,Param!$C$11,Param!$D$11,Param!$E$11),0)</f>
        <v>105954</v>
      </c>
      <c r="V2770" s="3">
        <f t="shared" si="1052"/>
        <v>38.389130434782608</v>
      </c>
      <c r="W2770" s="3">
        <f t="shared" si="1053"/>
        <v>45</v>
      </c>
      <c r="X2770" s="3">
        <f>soli3grenz(K2770,$A$3,Param!$J$9,Param!$J$10,Param!$J$11)*100</f>
        <v>5.5</v>
      </c>
      <c r="Y2770" s="13">
        <f t="shared" si="1040"/>
        <v>105954</v>
      </c>
      <c r="Z2770" s="3">
        <f t="shared" si="1054"/>
        <v>38.389130434782608</v>
      </c>
      <c r="AA2770" s="13">
        <f t="shared" si="1041"/>
        <v>45</v>
      </c>
      <c r="AB2770" s="13">
        <f t="shared" si="1042"/>
        <v>-6491.0599999999977</v>
      </c>
      <c r="AC2770" s="13">
        <f t="shared" si="1043"/>
        <v>-2.3518333333333317</v>
      </c>
      <c r="AD2770" s="13">
        <f t="shared" si="1044"/>
        <v>0.69000000000000483</v>
      </c>
      <c r="AE2770" s="3">
        <f t="shared" si="1045"/>
        <v>3</v>
      </c>
      <c r="AF2770" s="13">
        <f t="shared" si="1033"/>
        <v>6491.0599999999977</v>
      </c>
      <c r="AG2770" s="13">
        <f t="shared" si="1055"/>
        <v>2.3518333333333317</v>
      </c>
      <c r="AH2770" s="13">
        <f t="shared" si="1034"/>
        <v>2.3518333333333317</v>
      </c>
    </row>
    <row r="2771" spans="1:34" x14ac:dyDescent="0.2">
      <c r="A2771" s="8">
        <f t="shared" si="1056"/>
        <v>276100</v>
      </c>
      <c r="B2771" s="9">
        <f t="shared" si="1035"/>
        <v>276.10000000000002</v>
      </c>
      <c r="C2771" s="13">
        <f>tarifest3(A2771,$A$3,Param!$B$5,Param!$C$5,Param!$D$5,Param!$E$5,Param!$B$6,Param!$C$6,Param!$D$6,Param!$E$6)</f>
        <v>106625</v>
      </c>
      <c r="D2771" s="3">
        <f t="shared" si="1046"/>
        <v>38.618254255704457</v>
      </c>
      <c r="E2771" s="3">
        <f>tarifest3grenz(A2771,$A$3,Param!$B$5,Param!$C$5,Param!$D$5,Param!$E$5,Param!$B$6,Param!$C$6,Param!$D$6,Param!$E$6)*100</f>
        <v>42</v>
      </c>
      <c r="F2771" s="13">
        <f>soli3(C2771,$A$3,Param!$J$4,Param!$J$5,Param!$J$6)</f>
        <v>5864.37</v>
      </c>
      <c r="G2771" s="3">
        <f>soli3grenz(C2771,$A$3,Param!$J$4,Param!$J$5,Param!$J$6)*100</f>
        <v>5.5</v>
      </c>
      <c r="H2771" s="13">
        <f t="shared" si="1037"/>
        <v>112489.37</v>
      </c>
      <c r="I2771" s="3">
        <f t="shared" si="1036"/>
        <v>40.742256428830132</v>
      </c>
      <c r="J2771" s="13">
        <f t="shared" si="1038"/>
        <v>44.309999999999995</v>
      </c>
      <c r="K2771" s="13">
        <f>tarifest3(A2771,$A$3,Param!$B$10,Param!$C$10,Param!$D$10,Param!$E$10,Param!$B$11,Param!$C$11,Param!$D$11,Param!$E$11)</f>
        <v>111229</v>
      </c>
      <c r="L2771" s="3">
        <f t="shared" si="1047"/>
        <v>40.28576602680188</v>
      </c>
      <c r="M2771" s="3">
        <f>tarifest3grenz(A2771,$A$3,Param!$B$10,Param!$C$10,Param!$D$10,Param!$E$10,Param!$B$11,Param!$C$11,Param!$D$11,Param!$E$11)*100</f>
        <v>45</v>
      </c>
      <c r="N2771" s="3">
        <f t="shared" si="1048"/>
        <v>96829</v>
      </c>
      <c r="O2771" s="3">
        <f t="shared" si="1049"/>
        <v>35.070264396957626</v>
      </c>
      <c r="P2771" s="13">
        <f t="shared" si="1039"/>
        <v>193270</v>
      </c>
      <c r="Q2771" s="13">
        <f t="shared" si="1050"/>
        <v>0</v>
      </c>
      <c r="R2771" s="13">
        <f>tarifest3(A2771-$K$3,$A$3,Param!$B$10,Param!$C$10,Param!$D$10,Param!$E$10,Param!$B$11,Param!$C$11,Param!$D$11,Param!$E$11)</f>
        <v>102331</v>
      </c>
      <c r="S2771" s="3">
        <f t="shared" si="1051"/>
        <v>37.06302064469395</v>
      </c>
      <c r="T2771" s="3">
        <f>IF(A2771&lt;$K$3,$K$2,tarifest3grenz(A2771-$K$3,$A$3,Param!$B$10,Param!$C$10,Param!$D$10,Param!$E$10,Param!$B$11,Param!$C$11,Param!$D$11,Param!$E$11))*100</f>
        <v>42</v>
      </c>
      <c r="U2771" s="3">
        <f>MAX(K2771-tarifest3($K$3,$A$3,Param!$B$10,Param!$C$10,Param!$D$10,Param!$E$10,Param!$B$11,Param!$C$11,Param!$D$11,Param!$E$11),0)</f>
        <v>105999</v>
      </c>
      <c r="V2771" s="3">
        <f t="shared" si="1052"/>
        <v>38.391524809851504</v>
      </c>
      <c r="W2771" s="3">
        <f t="shared" si="1053"/>
        <v>45</v>
      </c>
      <c r="X2771" s="3">
        <f>soli3grenz(K2771,$A$3,Param!$J$9,Param!$J$10,Param!$J$11)*100</f>
        <v>5.5</v>
      </c>
      <c r="Y2771" s="13">
        <f t="shared" si="1040"/>
        <v>105999</v>
      </c>
      <c r="Z2771" s="3">
        <f t="shared" si="1054"/>
        <v>38.391524809851504</v>
      </c>
      <c r="AA2771" s="13">
        <f t="shared" si="1041"/>
        <v>45</v>
      </c>
      <c r="AB2771" s="13">
        <f t="shared" si="1042"/>
        <v>-6490.3699999999953</v>
      </c>
      <c r="AC2771" s="13">
        <f t="shared" si="1043"/>
        <v>-2.350731618978628</v>
      </c>
      <c r="AD2771" s="13">
        <f t="shared" si="1044"/>
        <v>0.69000000000000483</v>
      </c>
      <c r="AE2771" s="3">
        <f t="shared" si="1045"/>
        <v>3</v>
      </c>
      <c r="AF2771" s="13">
        <f t="shared" si="1033"/>
        <v>6490.3699999999953</v>
      </c>
      <c r="AG2771" s="13">
        <f t="shared" si="1055"/>
        <v>2.350731618978628</v>
      </c>
      <c r="AH2771" s="13">
        <f t="shared" si="1034"/>
        <v>2.350731618978628</v>
      </c>
    </row>
    <row r="2772" spans="1:34" x14ac:dyDescent="0.2">
      <c r="A2772" s="8">
        <f t="shared" si="1056"/>
        <v>276200</v>
      </c>
      <c r="B2772" s="9">
        <f t="shared" si="1035"/>
        <v>276.2</v>
      </c>
      <c r="C2772" s="13">
        <f>tarifest3(A2772,$A$3,Param!$B$5,Param!$C$5,Param!$D$5,Param!$E$5,Param!$B$6,Param!$C$6,Param!$D$6,Param!$E$6)</f>
        <v>106667</v>
      </c>
      <c r="D2772" s="3">
        <f t="shared" si="1046"/>
        <v>38.61947863866763</v>
      </c>
      <c r="E2772" s="3">
        <f>tarifest3grenz(A2772,$A$3,Param!$B$5,Param!$C$5,Param!$D$5,Param!$E$5,Param!$B$6,Param!$C$6,Param!$D$6,Param!$E$6)*100</f>
        <v>42</v>
      </c>
      <c r="F2772" s="13">
        <f>soli3(C2772,$A$3,Param!$J$4,Param!$J$5,Param!$J$6)</f>
        <v>5866.68</v>
      </c>
      <c r="G2772" s="3">
        <f>soli3grenz(C2772,$A$3,Param!$J$4,Param!$J$5,Param!$J$6)*100</f>
        <v>5.5</v>
      </c>
      <c r="H2772" s="13">
        <f t="shared" si="1037"/>
        <v>112533.68</v>
      </c>
      <c r="I2772" s="3">
        <f t="shared" si="1036"/>
        <v>40.743548153511945</v>
      </c>
      <c r="J2772" s="13">
        <f t="shared" si="1038"/>
        <v>44.309999999999995</v>
      </c>
      <c r="K2772" s="13">
        <f>tarifest3(A2772,$A$3,Param!$B$10,Param!$C$10,Param!$D$10,Param!$E$10,Param!$B$11,Param!$C$11,Param!$D$11,Param!$E$11)</f>
        <v>111274</v>
      </c>
      <c r="L2772" s="3">
        <f t="shared" si="1047"/>
        <v>40.287472845763936</v>
      </c>
      <c r="M2772" s="3">
        <f>tarifest3grenz(A2772,$A$3,Param!$B$10,Param!$C$10,Param!$D$10,Param!$E$10,Param!$B$11,Param!$C$11,Param!$D$11,Param!$E$11)*100</f>
        <v>45</v>
      </c>
      <c r="N2772" s="3">
        <f t="shared" si="1048"/>
        <v>96874</v>
      </c>
      <c r="O2772" s="3">
        <f t="shared" si="1049"/>
        <v>35.073859522085442</v>
      </c>
      <c r="P2772" s="13">
        <f t="shared" si="1039"/>
        <v>193340</v>
      </c>
      <c r="Q2772" s="13">
        <f t="shared" si="1050"/>
        <v>0</v>
      </c>
      <c r="R2772" s="13">
        <f>tarifest3(A2772-$K$3,$A$3,Param!$B$10,Param!$C$10,Param!$D$10,Param!$E$10,Param!$B$11,Param!$C$11,Param!$D$11,Param!$E$11)</f>
        <v>102373</v>
      </c>
      <c r="S2772" s="3">
        <f t="shared" si="1051"/>
        <v>37.064808110065172</v>
      </c>
      <c r="T2772" s="3">
        <f>IF(A2772&lt;$K$3,$K$2,tarifest3grenz(A2772-$K$3,$A$3,Param!$B$10,Param!$C$10,Param!$D$10,Param!$E$10,Param!$B$11,Param!$C$11,Param!$D$11,Param!$E$11))*100</f>
        <v>42</v>
      </c>
      <c r="U2772" s="3">
        <f>MAX(K2772-tarifest3($K$3,$A$3,Param!$B$10,Param!$C$10,Param!$D$10,Param!$E$10,Param!$B$11,Param!$C$11,Param!$D$11,Param!$E$11),0)</f>
        <v>106044</v>
      </c>
      <c r="V2772" s="3">
        <f t="shared" si="1052"/>
        <v>38.39391745112237</v>
      </c>
      <c r="W2772" s="3">
        <f t="shared" si="1053"/>
        <v>45</v>
      </c>
      <c r="X2772" s="3">
        <f>soli3grenz(K2772,$A$3,Param!$J$9,Param!$J$10,Param!$J$11)*100</f>
        <v>5.5</v>
      </c>
      <c r="Y2772" s="13">
        <f t="shared" si="1040"/>
        <v>106044</v>
      </c>
      <c r="Z2772" s="3">
        <f t="shared" si="1054"/>
        <v>38.39391745112237</v>
      </c>
      <c r="AA2772" s="13">
        <f t="shared" si="1041"/>
        <v>45</v>
      </c>
      <c r="AB2772" s="13">
        <f t="shared" si="1042"/>
        <v>-6489.679999999993</v>
      </c>
      <c r="AC2772" s="13">
        <f t="shared" si="1043"/>
        <v>-2.3496307023895753</v>
      </c>
      <c r="AD2772" s="13">
        <f t="shared" si="1044"/>
        <v>0.69000000000000483</v>
      </c>
      <c r="AE2772" s="3">
        <f t="shared" si="1045"/>
        <v>3</v>
      </c>
      <c r="AF2772" s="13">
        <f t="shared" si="1033"/>
        <v>6489.679999999993</v>
      </c>
      <c r="AG2772" s="13">
        <f t="shared" si="1055"/>
        <v>2.3496307023895753</v>
      </c>
      <c r="AH2772" s="13">
        <f t="shared" si="1034"/>
        <v>2.3496307023895753</v>
      </c>
    </row>
    <row r="2773" spans="1:34" x14ac:dyDescent="0.2">
      <c r="A2773" s="8">
        <f t="shared" si="1056"/>
        <v>276300</v>
      </c>
      <c r="B2773" s="9">
        <f t="shared" si="1035"/>
        <v>276.3</v>
      </c>
      <c r="C2773" s="13">
        <f>tarifest3(A2773,$A$3,Param!$B$5,Param!$C$5,Param!$D$5,Param!$E$5,Param!$B$6,Param!$C$6,Param!$D$6,Param!$E$6)</f>
        <v>106709</v>
      </c>
      <c r="D2773" s="3">
        <f t="shared" si="1046"/>
        <v>38.620702135360112</v>
      </c>
      <c r="E2773" s="3">
        <f>tarifest3grenz(A2773,$A$3,Param!$B$5,Param!$C$5,Param!$D$5,Param!$E$5,Param!$B$6,Param!$C$6,Param!$D$6,Param!$E$6)*100</f>
        <v>42</v>
      </c>
      <c r="F2773" s="13">
        <f>soli3(C2773,$A$3,Param!$J$4,Param!$J$5,Param!$J$6)</f>
        <v>5868.99</v>
      </c>
      <c r="G2773" s="3">
        <f>soli3grenz(C2773,$A$3,Param!$J$4,Param!$J$5,Param!$J$6)*100</f>
        <v>5.5</v>
      </c>
      <c r="H2773" s="13">
        <f t="shared" si="1037"/>
        <v>112577.99</v>
      </c>
      <c r="I2773" s="3">
        <f t="shared" si="1036"/>
        <v>40.744838943177712</v>
      </c>
      <c r="J2773" s="13">
        <f t="shared" si="1038"/>
        <v>44.309999999999995</v>
      </c>
      <c r="K2773" s="13">
        <f>tarifest3(A2773,$A$3,Param!$B$10,Param!$C$10,Param!$D$10,Param!$E$10,Param!$B$11,Param!$C$11,Param!$D$11,Param!$E$11)</f>
        <v>111319</v>
      </c>
      <c r="L2773" s="3">
        <f t="shared" si="1047"/>
        <v>40.289178429243577</v>
      </c>
      <c r="M2773" s="3">
        <f>tarifest3grenz(A2773,$A$3,Param!$B$10,Param!$C$10,Param!$D$10,Param!$E$10,Param!$B$11,Param!$C$11,Param!$D$11,Param!$E$11)*100</f>
        <v>45</v>
      </c>
      <c r="N2773" s="3">
        <f t="shared" si="1048"/>
        <v>96919</v>
      </c>
      <c r="O2773" s="3">
        <f t="shared" si="1049"/>
        <v>35.077452044878754</v>
      </c>
      <c r="P2773" s="13">
        <f t="shared" si="1039"/>
        <v>193410</v>
      </c>
      <c r="Q2773" s="13">
        <f t="shared" si="1050"/>
        <v>0</v>
      </c>
      <c r="R2773" s="13">
        <f>tarifest3(A2773-$K$3,$A$3,Param!$B$10,Param!$C$10,Param!$D$10,Param!$E$10,Param!$B$11,Param!$C$11,Param!$D$11,Param!$E$11)</f>
        <v>102415</v>
      </c>
      <c r="S2773" s="3">
        <f t="shared" si="1051"/>
        <v>37.066594281577999</v>
      </c>
      <c r="T2773" s="3">
        <f>IF(A2773&lt;$K$3,$K$2,tarifest3grenz(A2773-$K$3,$A$3,Param!$B$10,Param!$C$10,Param!$D$10,Param!$E$10,Param!$B$11,Param!$C$11,Param!$D$11,Param!$E$11))*100</f>
        <v>42</v>
      </c>
      <c r="U2773" s="3">
        <f>MAX(K2773-tarifest3($K$3,$A$3,Param!$B$10,Param!$C$10,Param!$D$10,Param!$E$10,Param!$B$11,Param!$C$11,Param!$D$11,Param!$E$11),0)</f>
        <v>106089</v>
      </c>
      <c r="V2773" s="3">
        <f t="shared" si="1052"/>
        <v>38.396308360477747</v>
      </c>
      <c r="W2773" s="3">
        <f t="shared" si="1053"/>
        <v>45</v>
      </c>
      <c r="X2773" s="3">
        <f>soli3grenz(K2773,$A$3,Param!$J$9,Param!$J$10,Param!$J$11)*100</f>
        <v>5.5</v>
      </c>
      <c r="Y2773" s="13">
        <f t="shared" si="1040"/>
        <v>106089</v>
      </c>
      <c r="Z2773" s="3">
        <f t="shared" si="1054"/>
        <v>38.396308360477747</v>
      </c>
      <c r="AA2773" s="13">
        <f t="shared" si="1041"/>
        <v>45</v>
      </c>
      <c r="AB2773" s="13">
        <f t="shared" si="1042"/>
        <v>-6488.9900000000052</v>
      </c>
      <c r="AC2773" s="13">
        <f t="shared" si="1043"/>
        <v>-2.348530582699965</v>
      </c>
      <c r="AD2773" s="13">
        <f t="shared" si="1044"/>
        <v>0.69000000000000483</v>
      </c>
      <c r="AE2773" s="3">
        <f t="shared" si="1045"/>
        <v>3</v>
      </c>
      <c r="AF2773" s="13">
        <f t="shared" si="1033"/>
        <v>6488.9900000000052</v>
      </c>
      <c r="AG2773" s="13">
        <f t="shared" si="1055"/>
        <v>2.348530582699965</v>
      </c>
      <c r="AH2773" s="13">
        <f t="shared" si="1034"/>
        <v>2.348530582699965</v>
      </c>
    </row>
    <row r="2774" spans="1:34" x14ac:dyDescent="0.2">
      <c r="A2774" s="8">
        <f t="shared" si="1056"/>
        <v>276400</v>
      </c>
      <c r="B2774" s="9">
        <f t="shared" si="1035"/>
        <v>276.39999999999998</v>
      </c>
      <c r="C2774" s="13">
        <f>tarifest3(A2774,$A$3,Param!$B$5,Param!$C$5,Param!$D$5,Param!$E$5,Param!$B$6,Param!$C$6,Param!$D$6,Param!$E$6)</f>
        <v>106751</v>
      </c>
      <c r="D2774" s="3">
        <f t="shared" si="1046"/>
        <v>38.621924746743851</v>
      </c>
      <c r="E2774" s="3">
        <f>tarifest3grenz(A2774,$A$3,Param!$B$5,Param!$C$5,Param!$D$5,Param!$E$5,Param!$B$6,Param!$C$6,Param!$D$6,Param!$E$6)*100</f>
        <v>42</v>
      </c>
      <c r="F2774" s="13">
        <f>soli3(C2774,$A$3,Param!$J$4,Param!$J$5,Param!$J$6)</f>
        <v>5871.3</v>
      </c>
      <c r="G2774" s="3">
        <f>soli3grenz(C2774,$A$3,Param!$J$4,Param!$J$5,Param!$J$6)*100</f>
        <v>5.5</v>
      </c>
      <c r="H2774" s="13">
        <f t="shared" si="1037"/>
        <v>112622.3</v>
      </c>
      <c r="I2774" s="3">
        <f t="shared" si="1036"/>
        <v>40.746128798842257</v>
      </c>
      <c r="J2774" s="13">
        <f t="shared" si="1038"/>
        <v>44.309999999999995</v>
      </c>
      <c r="K2774" s="13">
        <f>tarifest3(A2774,$A$3,Param!$B$10,Param!$C$10,Param!$D$10,Param!$E$10,Param!$B$11,Param!$C$11,Param!$D$11,Param!$E$11)</f>
        <v>111364</v>
      </c>
      <c r="L2774" s="3">
        <f t="shared" si="1047"/>
        <v>40.290882778581768</v>
      </c>
      <c r="M2774" s="3">
        <f>tarifest3grenz(A2774,$A$3,Param!$B$10,Param!$C$10,Param!$D$10,Param!$E$10,Param!$B$11,Param!$C$11,Param!$D$11,Param!$E$11)*100</f>
        <v>45</v>
      </c>
      <c r="N2774" s="3">
        <f t="shared" si="1048"/>
        <v>96964</v>
      </c>
      <c r="O2774" s="3">
        <f t="shared" si="1049"/>
        <v>35.081041968162083</v>
      </c>
      <c r="P2774" s="13">
        <f t="shared" si="1039"/>
        <v>193480</v>
      </c>
      <c r="Q2774" s="13">
        <f t="shared" si="1050"/>
        <v>0</v>
      </c>
      <c r="R2774" s="13">
        <f>tarifest3(A2774-$K$3,$A$3,Param!$B$10,Param!$C$10,Param!$D$10,Param!$E$10,Param!$B$11,Param!$C$11,Param!$D$11,Param!$E$11)</f>
        <v>102457</v>
      </c>
      <c r="S2774" s="3">
        <f t="shared" si="1051"/>
        <v>37.068379160636759</v>
      </c>
      <c r="T2774" s="3">
        <f>IF(A2774&lt;$K$3,$K$2,tarifest3grenz(A2774-$K$3,$A$3,Param!$B$10,Param!$C$10,Param!$D$10,Param!$E$10,Param!$B$11,Param!$C$11,Param!$D$11,Param!$E$11))*100</f>
        <v>42</v>
      </c>
      <c r="U2774" s="3">
        <f>MAX(K2774-tarifest3($K$3,$A$3,Param!$B$10,Param!$C$10,Param!$D$10,Param!$E$10,Param!$B$11,Param!$C$11,Param!$D$11,Param!$E$11),0)</f>
        <v>106134</v>
      </c>
      <c r="V2774" s="3">
        <f t="shared" si="1052"/>
        <v>38.398697539797396</v>
      </c>
      <c r="W2774" s="3">
        <f t="shared" si="1053"/>
        <v>45</v>
      </c>
      <c r="X2774" s="3">
        <f>soli3grenz(K2774,$A$3,Param!$J$9,Param!$J$10,Param!$J$11)*100</f>
        <v>5.5</v>
      </c>
      <c r="Y2774" s="13">
        <f t="shared" si="1040"/>
        <v>106134</v>
      </c>
      <c r="Z2774" s="3">
        <f t="shared" si="1054"/>
        <v>38.398697539797396</v>
      </c>
      <c r="AA2774" s="13">
        <f t="shared" si="1041"/>
        <v>45</v>
      </c>
      <c r="AB2774" s="13">
        <f t="shared" si="1042"/>
        <v>-6488.3000000000029</v>
      </c>
      <c r="AC2774" s="13">
        <f t="shared" si="1043"/>
        <v>-2.3474312590448605</v>
      </c>
      <c r="AD2774" s="13">
        <f t="shared" si="1044"/>
        <v>0.69000000000000483</v>
      </c>
      <c r="AE2774" s="3">
        <f t="shared" si="1045"/>
        <v>3</v>
      </c>
      <c r="AF2774" s="13">
        <f t="shared" si="1033"/>
        <v>6488.3000000000029</v>
      </c>
      <c r="AG2774" s="13">
        <f t="shared" si="1055"/>
        <v>2.3474312590448605</v>
      </c>
      <c r="AH2774" s="13">
        <f t="shared" si="1034"/>
        <v>2.3474312590448605</v>
      </c>
    </row>
    <row r="2775" spans="1:34" x14ac:dyDescent="0.2">
      <c r="A2775" s="8">
        <f t="shared" si="1056"/>
        <v>276500</v>
      </c>
      <c r="B2775" s="9">
        <f t="shared" si="1035"/>
        <v>276.5</v>
      </c>
      <c r="C2775" s="13">
        <f>tarifest3(A2775,$A$3,Param!$B$5,Param!$C$5,Param!$D$5,Param!$E$5,Param!$B$6,Param!$C$6,Param!$D$6,Param!$E$6)</f>
        <v>106793</v>
      </c>
      <c r="D2775" s="3">
        <f t="shared" si="1046"/>
        <v>38.623146473779386</v>
      </c>
      <c r="E2775" s="3">
        <f>tarifest3grenz(A2775,$A$3,Param!$B$5,Param!$C$5,Param!$D$5,Param!$E$5,Param!$B$6,Param!$C$6,Param!$D$6,Param!$E$6)*100</f>
        <v>42</v>
      </c>
      <c r="F2775" s="13">
        <f>soli3(C2775,$A$3,Param!$J$4,Param!$J$5,Param!$J$6)</f>
        <v>5873.61</v>
      </c>
      <c r="G2775" s="3">
        <f>soli3grenz(C2775,$A$3,Param!$J$4,Param!$J$5,Param!$J$6)*100</f>
        <v>5.5</v>
      </c>
      <c r="H2775" s="13">
        <f t="shared" si="1037"/>
        <v>112666.61</v>
      </c>
      <c r="I2775" s="3">
        <f t="shared" si="1036"/>
        <v>40.747417721518985</v>
      </c>
      <c r="J2775" s="13">
        <f t="shared" si="1038"/>
        <v>44.309999999999995</v>
      </c>
      <c r="K2775" s="13">
        <f>tarifest3(A2775,$A$3,Param!$B$10,Param!$C$10,Param!$D$10,Param!$E$10,Param!$B$11,Param!$C$11,Param!$D$11,Param!$E$11)</f>
        <v>111409</v>
      </c>
      <c r="L2775" s="3">
        <f t="shared" si="1047"/>
        <v>40.29258589511754</v>
      </c>
      <c r="M2775" s="3">
        <f>tarifest3grenz(A2775,$A$3,Param!$B$10,Param!$C$10,Param!$D$10,Param!$E$10,Param!$B$11,Param!$C$11,Param!$D$11,Param!$E$11)*100</f>
        <v>45</v>
      </c>
      <c r="N2775" s="3">
        <f t="shared" si="1048"/>
        <v>97009</v>
      </c>
      <c r="O2775" s="3">
        <f t="shared" si="1049"/>
        <v>35.084629294755878</v>
      </c>
      <c r="P2775" s="13">
        <f t="shared" si="1039"/>
        <v>193550</v>
      </c>
      <c r="Q2775" s="13">
        <f t="shared" si="1050"/>
        <v>0</v>
      </c>
      <c r="R2775" s="13">
        <f>tarifest3(A2775-$K$3,$A$3,Param!$B$10,Param!$C$10,Param!$D$10,Param!$E$10,Param!$B$11,Param!$C$11,Param!$D$11,Param!$E$11)</f>
        <v>102499</v>
      </c>
      <c r="S2775" s="3">
        <f t="shared" si="1051"/>
        <v>37.07016274864376</v>
      </c>
      <c r="T2775" s="3">
        <f>IF(A2775&lt;$K$3,$K$2,tarifest3grenz(A2775-$K$3,$A$3,Param!$B$10,Param!$C$10,Param!$D$10,Param!$E$10,Param!$B$11,Param!$C$11,Param!$D$11,Param!$E$11))*100</f>
        <v>42</v>
      </c>
      <c r="U2775" s="3">
        <f>MAX(K2775-tarifest3($K$3,$A$3,Param!$B$10,Param!$C$10,Param!$D$10,Param!$E$10,Param!$B$11,Param!$C$11,Param!$D$11,Param!$E$11),0)</f>
        <v>106179</v>
      </c>
      <c r="V2775" s="3">
        <f t="shared" si="1052"/>
        <v>38.40108499095841</v>
      </c>
      <c r="W2775" s="3">
        <f t="shared" si="1053"/>
        <v>45</v>
      </c>
      <c r="X2775" s="3">
        <f>soli3grenz(K2775,$A$3,Param!$J$9,Param!$J$10,Param!$J$11)*100</f>
        <v>5.5</v>
      </c>
      <c r="Y2775" s="13">
        <f t="shared" si="1040"/>
        <v>106179</v>
      </c>
      <c r="Z2775" s="3">
        <f t="shared" si="1054"/>
        <v>38.40108499095841</v>
      </c>
      <c r="AA2775" s="13">
        <f t="shared" si="1041"/>
        <v>45</v>
      </c>
      <c r="AB2775" s="13">
        <f t="shared" si="1042"/>
        <v>-6487.6100000000006</v>
      </c>
      <c r="AC2775" s="13">
        <f t="shared" si="1043"/>
        <v>-2.3463327305605759</v>
      </c>
      <c r="AD2775" s="13">
        <f t="shared" si="1044"/>
        <v>0.69000000000000483</v>
      </c>
      <c r="AE2775" s="3">
        <f t="shared" si="1045"/>
        <v>3</v>
      </c>
      <c r="AF2775" s="13">
        <f t="shared" si="1033"/>
        <v>6487.6100000000006</v>
      </c>
      <c r="AG2775" s="13">
        <f t="shared" si="1055"/>
        <v>2.3463327305605759</v>
      </c>
      <c r="AH2775" s="13">
        <f t="shared" si="1034"/>
        <v>2.3463327305605759</v>
      </c>
    </row>
    <row r="2776" spans="1:34" x14ac:dyDescent="0.2">
      <c r="A2776" s="8">
        <f t="shared" si="1056"/>
        <v>276600</v>
      </c>
      <c r="B2776" s="9">
        <f t="shared" si="1035"/>
        <v>276.60000000000002</v>
      </c>
      <c r="C2776" s="13">
        <f>tarifest3(A2776,$A$3,Param!$B$5,Param!$C$5,Param!$D$5,Param!$E$5,Param!$B$6,Param!$C$6,Param!$D$6,Param!$E$6)</f>
        <v>106835</v>
      </c>
      <c r="D2776" s="3">
        <f t="shared" si="1046"/>
        <v>38.624367317425886</v>
      </c>
      <c r="E2776" s="3">
        <f>tarifest3grenz(A2776,$A$3,Param!$B$5,Param!$C$5,Param!$D$5,Param!$E$5,Param!$B$6,Param!$C$6,Param!$D$6,Param!$E$6)*100</f>
        <v>42</v>
      </c>
      <c r="F2776" s="13">
        <f>soli3(C2776,$A$3,Param!$J$4,Param!$J$5,Param!$J$6)</f>
        <v>5875.92</v>
      </c>
      <c r="G2776" s="3">
        <f>soli3grenz(C2776,$A$3,Param!$J$4,Param!$J$5,Param!$J$6)*100</f>
        <v>5.5</v>
      </c>
      <c r="H2776" s="13">
        <f t="shared" si="1037"/>
        <v>112710.92</v>
      </c>
      <c r="I2776" s="3">
        <f t="shared" si="1036"/>
        <v>40.74870571221981</v>
      </c>
      <c r="J2776" s="13">
        <f t="shared" si="1038"/>
        <v>44.309999999999995</v>
      </c>
      <c r="K2776" s="13">
        <f>tarifest3(A2776,$A$3,Param!$B$10,Param!$C$10,Param!$D$10,Param!$E$10,Param!$B$11,Param!$C$11,Param!$D$11,Param!$E$11)</f>
        <v>111454</v>
      </c>
      <c r="L2776" s="3">
        <f t="shared" si="1047"/>
        <v>40.294287780188</v>
      </c>
      <c r="M2776" s="3">
        <f>tarifest3grenz(A2776,$A$3,Param!$B$10,Param!$C$10,Param!$D$10,Param!$E$10,Param!$B$11,Param!$C$11,Param!$D$11,Param!$E$11)*100</f>
        <v>45</v>
      </c>
      <c r="N2776" s="3">
        <f t="shared" si="1048"/>
        <v>97054</v>
      </c>
      <c r="O2776" s="3">
        <f t="shared" si="1049"/>
        <v>35.088214027476496</v>
      </c>
      <c r="P2776" s="13">
        <f t="shared" si="1039"/>
        <v>193620</v>
      </c>
      <c r="Q2776" s="13">
        <f t="shared" si="1050"/>
        <v>0</v>
      </c>
      <c r="R2776" s="13">
        <f>tarifest3(A2776-$K$3,$A$3,Param!$B$10,Param!$C$10,Param!$D$10,Param!$E$10,Param!$B$11,Param!$C$11,Param!$D$11,Param!$E$11)</f>
        <v>102541</v>
      </c>
      <c r="S2776" s="3">
        <f t="shared" si="1051"/>
        <v>37.071945046999275</v>
      </c>
      <c r="T2776" s="3">
        <f>IF(A2776&lt;$K$3,$K$2,tarifest3grenz(A2776-$K$3,$A$3,Param!$B$10,Param!$C$10,Param!$D$10,Param!$E$10,Param!$B$11,Param!$C$11,Param!$D$11,Param!$E$11))*100</f>
        <v>42</v>
      </c>
      <c r="U2776" s="3">
        <f>MAX(K2776-tarifest3($K$3,$A$3,Param!$B$10,Param!$C$10,Param!$D$10,Param!$E$10,Param!$B$11,Param!$C$11,Param!$D$11,Param!$E$11),0)</f>
        <v>106224</v>
      </c>
      <c r="V2776" s="3">
        <f t="shared" si="1052"/>
        <v>38.403470715835141</v>
      </c>
      <c r="W2776" s="3">
        <f t="shared" si="1053"/>
        <v>45</v>
      </c>
      <c r="X2776" s="3">
        <f>soli3grenz(K2776,$A$3,Param!$J$9,Param!$J$10,Param!$J$11)*100</f>
        <v>5.5</v>
      </c>
      <c r="Y2776" s="13">
        <f t="shared" si="1040"/>
        <v>106224</v>
      </c>
      <c r="Z2776" s="3">
        <f t="shared" si="1054"/>
        <v>38.403470715835141</v>
      </c>
      <c r="AA2776" s="13">
        <f t="shared" si="1041"/>
        <v>45</v>
      </c>
      <c r="AB2776" s="13">
        <f t="shared" si="1042"/>
        <v>-6486.9199999999983</v>
      </c>
      <c r="AC2776" s="13">
        <f t="shared" si="1043"/>
        <v>-2.3452349963846686</v>
      </c>
      <c r="AD2776" s="13">
        <f t="shared" si="1044"/>
        <v>0.69000000000000483</v>
      </c>
      <c r="AE2776" s="3">
        <f t="shared" si="1045"/>
        <v>3</v>
      </c>
      <c r="AF2776" s="13">
        <f t="shared" si="1033"/>
        <v>6486.9199999999983</v>
      </c>
      <c r="AG2776" s="13">
        <f t="shared" si="1055"/>
        <v>2.3452349963846686</v>
      </c>
      <c r="AH2776" s="13">
        <f t="shared" si="1034"/>
        <v>2.3452349963846686</v>
      </c>
    </row>
    <row r="2777" spans="1:34" x14ac:dyDescent="0.2">
      <c r="A2777" s="8">
        <f t="shared" si="1056"/>
        <v>276700</v>
      </c>
      <c r="B2777" s="9">
        <f t="shared" si="1035"/>
        <v>276.7</v>
      </c>
      <c r="C2777" s="13">
        <f>tarifest3(A2777,$A$3,Param!$B$5,Param!$C$5,Param!$D$5,Param!$E$5,Param!$B$6,Param!$C$6,Param!$D$6,Param!$E$6)</f>
        <v>106877</v>
      </c>
      <c r="D2777" s="3">
        <f t="shared" si="1046"/>
        <v>38.625587278641127</v>
      </c>
      <c r="E2777" s="3">
        <f>tarifest3grenz(A2777,$A$3,Param!$B$5,Param!$C$5,Param!$D$5,Param!$E$5,Param!$B$6,Param!$C$6,Param!$D$6,Param!$E$6)*100</f>
        <v>42</v>
      </c>
      <c r="F2777" s="13">
        <f>soli3(C2777,$A$3,Param!$J$4,Param!$J$5,Param!$J$6)</f>
        <v>5878.23</v>
      </c>
      <c r="G2777" s="3">
        <f>soli3grenz(C2777,$A$3,Param!$J$4,Param!$J$5,Param!$J$6)*100</f>
        <v>5.5</v>
      </c>
      <c r="H2777" s="13">
        <f t="shared" si="1037"/>
        <v>112755.23</v>
      </c>
      <c r="I2777" s="3">
        <f t="shared" si="1036"/>
        <v>40.749992771955185</v>
      </c>
      <c r="J2777" s="13">
        <f t="shared" si="1038"/>
        <v>44.309999999999995</v>
      </c>
      <c r="K2777" s="13">
        <f>tarifest3(A2777,$A$3,Param!$B$10,Param!$C$10,Param!$D$10,Param!$E$10,Param!$B$11,Param!$C$11,Param!$D$11,Param!$E$11)</f>
        <v>111499</v>
      </c>
      <c r="L2777" s="3">
        <f t="shared" si="1047"/>
        <v>40.295988435128301</v>
      </c>
      <c r="M2777" s="3">
        <f>tarifest3grenz(A2777,$A$3,Param!$B$10,Param!$C$10,Param!$D$10,Param!$E$10,Param!$B$11,Param!$C$11,Param!$D$11,Param!$E$11)*100</f>
        <v>45</v>
      </c>
      <c r="N2777" s="3">
        <f t="shared" si="1048"/>
        <v>97099</v>
      </c>
      <c r="O2777" s="3">
        <f t="shared" si="1049"/>
        <v>35.091796169136245</v>
      </c>
      <c r="P2777" s="13">
        <f t="shared" si="1039"/>
        <v>193690</v>
      </c>
      <c r="Q2777" s="13">
        <f t="shared" si="1050"/>
        <v>0</v>
      </c>
      <c r="R2777" s="13">
        <f>tarifest3(A2777-$K$3,$A$3,Param!$B$10,Param!$C$10,Param!$D$10,Param!$E$10,Param!$B$11,Param!$C$11,Param!$D$11,Param!$E$11)</f>
        <v>102583</v>
      </c>
      <c r="S2777" s="3">
        <f t="shared" si="1051"/>
        <v>37.073726057101553</v>
      </c>
      <c r="T2777" s="3">
        <f>IF(A2777&lt;$K$3,$K$2,tarifest3grenz(A2777-$K$3,$A$3,Param!$B$10,Param!$C$10,Param!$D$10,Param!$E$10,Param!$B$11,Param!$C$11,Param!$D$11,Param!$E$11))*100</f>
        <v>42</v>
      </c>
      <c r="U2777" s="3">
        <f>MAX(K2777-tarifest3($K$3,$A$3,Param!$B$10,Param!$C$10,Param!$D$10,Param!$E$10,Param!$B$11,Param!$C$11,Param!$D$11,Param!$E$11),0)</f>
        <v>106269</v>
      </c>
      <c r="V2777" s="3">
        <f t="shared" si="1052"/>
        <v>38.405854716299245</v>
      </c>
      <c r="W2777" s="3">
        <f t="shared" si="1053"/>
        <v>45</v>
      </c>
      <c r="X2777" s="3">
        <f>soli3grenz(K2777,$A$3,Param!$J$9,Param!$J$10,Param!$J$11)*100</f>
        <v>5.5</v>
      </c>
      <c r="Y2777" s="13">
        <f t="shared" si="1040"/>
        <v>106269</v>
      </c>
      <c r="Z2777" s="3">
        <f t="shared" si="1054"/>
        <v>38.405854716299245</v>
      </c>
      <c r="AA2777" s="13">
        <f t="shared" si="1041"/>
        <v>45</v>
      </c>
      <c r="AB2777" s="13">
        <f t="shared" si="1042"/>
        <v>-6486.2299999999959</v>
      </c>
      <c r="AC2777" s="13">
        <f t="shared" si="1043"/>
        <v>-2.3441380556559395</v>
      </c>
      <c r="AD2777" s="13">
        <f t="shared" si="1044"/>
        <v>0.69000000000000483</v>
      </c>
      <c r="AE2777" s="3">
        <f t="shared" si="1045"/>
        <v>3</v>
      </c>
      <c r="AF2777" s="13">
        <f t="shared" si="1033"/>
        <v>6486.2299999999959</v>
      </c>
      <c r="AG2777" s="13">
        <f t="shared" si="1055"/>
        <v>2.3441380556559395</v>
      </c>
      <c r="AH2777" s="13">
        <f t="shared" si="1034"/>
        <v>2.3441380556559395</v>
      </c>
    </row>
    <row r="2778" spans="1:34" x14ac:dyDescent="0.2">
      <c r="A2778" s="8">
        <f t="shared" si="1056"/>
        <v>276800</v>
      </c>
      <c r="B2778" s="9">
        <f t="shared" si="1035"/>
        <v>276.8</v>
      </c>
      <c r="C2778" s="13">
        <f>tarifest3(A2778,$A$3,Param!$B$5,Param!$C$5,Param!$D$5,Param!$E$5,Param!$B$6,Param!$C$6,Param!$D$6,Param!$E$6)</f>
        <v>106919</v>
      </c>
      <c r="D2778" s="3">
        <f t="shared" si="1046"/>
        <v>38.626806358381508</v>
      </c>
      <c r="E2778" s="3">
        <f>tarifest3grenz(A2778,$A$3,Param!$B$5,Param!$C$5,Param!$D$5,Param!$E$5,Param!$B$6,Param!$C$6,Param!$D$6,Param!$E$6)*100</f>
        <v>42</v>
      </c>
      <c r="F2778" s="13">
        <f>soli3(C2778,$A$3,Param!$J$4,Param!$J$5,Param!$J$6)</f>
        <v>5880.54</v>
      </c>
      <c r="G2778" s="3">
        <f>soli3grenz(C2778,$A$3,Param!$J$4,Param!$J$5,Param!$J$6)*100</f>
        <v>5.5</v>
      </c>
      <c r="H2778" s="13">
        <f t="shared" si="1037"/>
        <v>112799.54</v>
      </c>
      <c r="I2778" s="3">
        <f t="shared" si="1036"/>
        <v>40.751278901734103</v>
      </c>
      <c r="J2778" s="13">
        <f t="shared" si="1038"/>
        <v>44.309999999999995</v>
      </c>
      <c r="K2778" s="13">
        <f>tarifest3(A2778,$A$3,Param!$B$10,Param!$C$10,Param!$D$10,Param!$E$10,Param!$B$11,Param!$C$11,Param!$D$11,Param!$E$11)</f>
        <v>111544</v>
      </c>
      <c r="L2778" s="3">
        <f t="shared" si="1047"/>
        <v>40.297687861271676</v>
      </c>
      <c r="M2778" s="3">
        <f>tarifest3grenz(A2778,$A$3,Param!$B$10,Param!$C$10,Param!$D$10,Param!$E$10,Param!$B$11,Param!$C$11,Param!$D$11,Param!$E$11)*100</f>
        <v>45</v>
      </c>
      <c r="N2778" s="3">
        <f t="shared" si="1048"/>
        <v>97144</v>
      </c>
      <c r="O2778" s="3">
        <f t="shared" si="1049"/>
        <v>35.095375722543352</v>
      </c>
      <c r="P2778" s="13">
        <f t="shared" si="1039"/>
        <v>193760</v>
      </c>
      <c r="Q2778" s="13">
        <f t="shared" si="1050"/>
        <v>0</v>
      </c>
      <c r="R2778" s="13">
        <f>tarifest3(A2778-$K$3,$A$3,Param!$B$10,Param!$C$10,Param!$D$10,Param!$E$10,Param!$B$11,Param!$C$11,Param!$D$11,Param!$E$11)</f>
        <v>102625</v>
      </c>
      <c r="S2778" s="3">
        <f t="shared" si="1051"/>
        <v>37.075505780346823</v>
      </c>
      <c r="T2778" s="3">
        <f>IF(A2778&lt;$K$3,$K$2,tarifest3grenz(A2778-$K$3,$A$3,Param!$B$10,Param!$C$10,Param!$D$10,Param!$E$10,Param!$B$11,Param!$C$11,Param!$D$11,Param!$E$11))*100</f>
        <v>42</v>
      </c>
      <c r="U2778" s="3">
        <f>MAX(K2778-tarifest3($K$3,$A$3,Param!$B$10,Param!$C$10,Param!$D$10,Param!$E$10,Param!$B$11,Param!$C$11,Param!$D$11,Param!$E$11),0)</f>
        <v>106314</v>
      </c>
      <c r="V2778" s="3">
        <f t="shared" si="1052"/>
        <v>38.408236994219649</v>
      </c>
      <c r="W2778" s="3">
        <f t="shared" si="1053"/>
        <v>45</v>
      </c>
      <c r="X2778" s="3">
        <f>soli3grenz(K2778,$A$3,Param!$J$9,Param!$J$10,Param!$J$11)*100</f>
        <v>5.5</v>
      </c>
      <c r="Y2778" s="13">
        <f t="shared" si="1040"/>
        <v>106314</v>
      </c>
      <c r="Z2778" s="3">
        <f t="shared" si="1054"/>
        <v>38.408236994219649</v>
      </c>
      <c r="AA2778" s="13">
        <f t="shared" si="1041"/>
        <v>45</v>
      </c>
      <c r="AB2778" s="13">
        <f t="shared" si="1042"/>
        <v>-6485.5399999999936</v>
      </c>
      <c r="AC2778" s="13">
        <f t="shared" si="1043"/>
        <v>-2.3430419075144542</v>
      </c>
      <c r="AD2778" s="13">
        <f t="shared" si="1044"/>
        <v>0.69000000000000483</v>
      </c>
      <c r="AE2778" s="3">
        <f t="shared" si="1045"/>
        <v>3</v>
      </c>
      <c r="AF2778" s="13">
        <f t="shared" si="1033"/>
        <v>6485.5399999999936</v>
      </c>
      <c r="AG2778" s="13">
        <f t="shared" si="1055"/>
        <v>2.3430419075144542</v>
      </c>
      <c r="AH2778" s="13">
        <f t="shared" si="1034"/>
        <v>2.3430419075144542</v>
      </c>
    </row>
    <row r="2779" spans="1:34" x14ac:dyDescent="0.2">
      <c r="A2779" s="8">
        <f t="shared" si="1056"/>
        <v>276900</v>
      </c>
      <c r="B2779" s="9">
        <f t="shared" si="1035"/>
        <v>276.89999999999998</v>
      </c>
      <c r="C2779" s="13">
        <f>tarifest3(A2779,$A$3,Param!$B$5,Param!$C$5,Param!$D$5,Param!$E$5,Param!$B$6,Param!$C$6,Param!$D$6,Param!$E$6)</f>
        <v>106961</v>
      </c>
      <c r="D2779" s="3">
        <f t="shared" si="1046"/>
        <v>38.628024557602018</v>
      </c>
      <c r="E2779" s="3">
        <f>tarifest3grenz(A2779,$A$3,Param!$B$5,Param!$C$5,Param!$D$5,Param!$E$5,Param!$B$6,Param!$C$6,Param!$D$6,Param!$E$6)*100</f>
        <v>42</v>
      </c>
      <c r="F2779" s="13">
        <f>soli3(C2779,$A$3,Param!$J$4,Param!$J$5,Param!$J$6)</f>
        <v>5882.85</v>
      </c>
      <c r="G2779" s="3">
        <f>soli3grenz(C2779,$A$3,Param!$J$4,Param!$J$5,Param!$J$6)*100</f>
        <v>5.5</v>
      </c>
      <c r="H2779" s="13">
        <f t="shared" si="1037"/>
        <v>112843.85</v>
      </c>
      <c r="I2779" s="3">
        <f t="shared" si="1036"/>
        <v>40.752564102564101</v>
      </c>
      <c r="J2779" s="13">
        <f t="shared" si="1038"/>
        <v>44.309999999999995</v>
      </c>
      <c r="K2779" s="13">
        <f>tarifest3(A2779,$A$3,Param!$B$10,Param!$C$10,Param!$D$10,Param!$E$10,Param!$B$11,Param!$C$11,Param!$D$11,Param!$E$11)</f>
        <v>111589</v>
      </c>
      <c r="L2779" s="3">
        <f t="shared" si="1047"/>
        <v>40.299386059949441</v>
      </c>
      <c r="M2779" s="3">
        <f>tarifest3grenz(A2779,$A$3,Param!$B$10,Param!$C$10,Param!$D$10,Param!$E$10,Param!$B$11,Param!$C$11,Param!$D$11,Param!$E$11)*100</f>
        <v>45</v>
      </c>
      <c r="N2779" s="3">
        <f t="shared" si="1048"/>
        <v>97189</v>
      </c>
      <c r="O2779" s="3">
        <f t="shared" si="1049"/>
        <v>35.098952690501989</v>
      </c>
      <c r="P2779" s="13">
        <f t="shared" si="1039"/>
        <v>193830</v>
      </c>
      <c r="Q2779" s="13">
        <f t="shared" si="1050"/>
        <v>0</v>
      </c>
      <c r="R2779" s="13">
        <f>tarifest3(A2779-$K$3,$A$3,Param!$B$10,Param!$C$10,Param!$D$10,Param!$E$10,Param!$B$11,Param!$C$11,Param!$D$11,Param!$E$11)</f>
        <v>102667</v>
      </c>
      <c r="S2779" s="3">
        <f t="shared" si="1051"/>
        <v>37.077284218129286</v>
      </c>
      <c r="T2779" s="3">
        <f>IF(A2779&lt;$K$3,$K$2,tarifest3grenz(A2779-$K$3,$A$3,Param!$B$10,Param!$C$10,Param!$D$10,Param!$E$10,Param!$B$11,Param!$C$11,Param!$D$11,Param!$E$11))*100</f>
        <v>42</v>
      </c>
      <c r="U2779" s="3">
        <f>MAX(K2779-tarifest3($K$3,$A$3,Param!$B$10,Param!$C$10,Param!$D$10,Param!$E$10,Param!$B$11,Param!$C$11,Param!$D$11,Param!$E$11),0)</f>
        <v>106359</v>
      </c>
      <c r="V2779" s="3">
        <f t="shared" si="1052"/>
        <v>38.410617551462622</v>
      </c>
      <c r="W2779" s="3">
        <f t="shared" si="1053"/>
        <v>45</v>
      </c>
      <c r="X2779" s="3">
        <f>soli3grenz(K2779,$A$3,Param!$J$9,Param!$J$10,Param!$J$11)*100</f>
        <v>5.5</v>
      </c>
      <c r="Y2779" s="13">
        <f t="shared" si="1040"/>
        <v>106359</v>
      </c>
      <c r="Z2779" s="3">
        <f t="shared" si="1054"/>
        <v>38.410617551462622</v>
      </c>
      <c r="AA2779" s="13">
        <f t="shared" si="1041"/>
        <v>45</v>
      </c>
      <c r="AB2779" s="13">
        <f t="shared" si="1042"/>
        <v>-6484.8500000000058</v>
      </c>
      <c r="AC2779" s="13">
        <f t="shared" si="1043"/>
        <v>-2.3419465511014792</v>
      </c>
      <c r="AD2779" s="13">
        <f t="shared" si="1044"/>
        <v>0.69000000000000483</v>
      </c>
      <c r="AE2779" s="3">
        <f t="shared" si="1045"/>
        <v>3</v>
      </c>
      <c r="AF2779" s="13">
        <f t="shared" si="1033"/>
        <v>6484.8500000000058</v>
      </c>
      <c r="AG2779" s="13">
        <f t="shared" si="1055"/>
        <v>2.3419465511014792</v>
      </c>
      <c r="AH2779" s="13">
        <f t="shared" si="1034"/>
        <v>2.3419465511014792</v>
      </c>
    </row>
    <row r="2780" spans="1:34" x14ac:dyDescent="0.2">
      <c r="A2780" s="8">
        <f t="shared" si="1056"/>
        <v>277000</v>
      </c>
      <c r="B2780" s="9">
        <f t="shared" si="1035"/>
        <v>277</v>
      </c>
      <c r="C2780" s="13">
        <f>tarifest3(A2780,$A$3,Param!$B$5,Param!$C$5,Param!$D$5,Param!$E$5,Param!$B$6,Param!$C$6,Param!$D$6,Param!$E$6)</f>
        <v>107003</v>
      </c>
      <c r="D2780" s="3">
        <f t="shared" si="1046"/>
        <v>38.629241877256312</v>
      </c>
      <c r="E2780" s="3">
        <f>tarifest3grenz(A2780,$A$3,Param!$B$5,Param!$C$5,Param!$D$5,Param!$E$5,Param!$B$6,Param!$C$6,Param!$D$6,Param!$E$6)*100</f>
        <v>42</v>
      </c>
      <c r="F2780" s="13">
        <f>soli3(C2780,$A$3,Param!$J$4,Param!$J$5,Param!$J$6)</f>
        <v>5885.16</v>
      </c>
      <c r="G2780" s="3">
        <f>soli3grenz(C2780,$A$3,Param!$J$4,Param!$J$5,Param!$J$6)*100</f>
        <v>5.5</v>
      </c>
      <c r="H2780" s="13">
        <f t="shared" si="1037"/>
        <v>112888.16</v>
      </c>
      <c r="I2780" s="3">
        <f t="shared" si="1036"/>
        <v>40.753848375451263</v>
      </c>
      <c r="J2780" s="13">
        <f t="shared" si="1038"/>
        <v>44.309999999999995</v>
      </c>
      <c r="K2780" s="13">
        <f>tarifest3(A2780,$A$3,Param!$B$10,Param!$C$10,Param!$D$10,Param!$E$10,Param!$B$11,Param!$C$11,Param!$D$11,Param!$E$11)</f>
        <v>111634</v>
      </c>
      <c r="L2780" s="3">
        <f t="shared" si="1047"/>
        <v>40.301083032490972</v>
      </c>
      <c r="M2780" s="3">
        <f>tarifest3grenz(A2780,$A$3,Param!$B$10,Param!$C$10,Param!$D$10,Param!$E$10,Param!$B$11,Param!$C$11,Param!$D$11,Param!$E$11)*100</f>
        <v>45</v>
      </c>
      <c r="N2780" s="3">
        <f t="shared" si="1048"/>
        <v>97234</v>
      </c>
      <c r="O2780" s="3">
        <f t="shared" si="1049"/>
        <v>35.102527075812276</v>
      </c>
      <c r="P2780" s="13">
        <f t="shared" si="1039"/>
        <v>193900</v>
      </c>
      <c r="Q2780" s="13">
        <f t="shared" si="1050"/>
        <v>0</v>
      </c>
      <c r="R2780" s="13">
        <f>tarifest3(A2780-$K$3,$A$3,Param!$B$10,Param!$C$10,Param!$D$10,Param!$E$10,Param!$B$11,Param!$C$11,Param!$D$11,Param!$E$11)</f>
        <v>102709</v>
      </c>
      <c r="S2780" s="3">
        <f t="shared" si="1051"/>
        <v>37.079061371841156</v>
      </c>
      <c r="T2780" s="3">
        <f>IF(A2780&lt;$K$3,$K$2,tarifest3grenz(A2780-$K$3,$A$3,Param!$B$10,Param!$C$10,Param!$D$10,Param!$E$10,Param!$B$11,Param!$C$11,Param!$D$11,Param!$E$11))*100</f>
        <v>42</v>
      </c>
      <c r="U2780" s="3">
        <f>MAX(K2780-tarifest3($K$3,$A$3,Param!$B$10,Param!$C$10,Param!$D$10,Param!$E$10,Param!$B$11,Param!$C$11,Param!$D$11,Param!$E$11),0)</f>
        <v>106404</v>
      </c>
      <c r="V2780" s="3">
        <f t="shared" si="1052"/>
        <v>38.412996389891696</v>
      </c>
      <c r="W2780" s="3">
        <f t="shared" si="1053"/>
        <v>45</v>
      </c>
      <c r="X2780" s="3">
        <f>soli3grenz(K2780,$A$3,Param!$J$9,Param!$J$10,Param!$J$11)*100</f>
        <v>5.5</v>
      </c>
      <c r="Y2780" s="13">
        <f t="shared" si="1040"/>
        <v>106404</v>
      </c>
      <c r="Z2780" s="3">
        <f t="shared" si="1054"/>
        <v>38.412996389891696</v>
      </c>
      <c r="AA2780" s="13">
        <f t="shared" si="1041"/>
        <v>45</v>
      </c>
      <c r="AB2780" s="13">
        <f t="shared" si="1042"/>
        <v>-6484.1600000000035</v>
      </c>
      <c r="AC2780" s="13">
        <f t="shared" si="1043"/>
        <v>-2.3408519855595671</v>
      </c>
      <c r="AD2780" s="13">
        <f t="shared" si="1044"/>
        <v>0.69000000000000483</v>
      </c>
      <c r="AE2780" s="3">
        <f t="shared" si="1045"/>
        <v>3</v>
      </c>
      <c r="AF2780" s="13">
        <f t="shared" si="1033"/>
        <v>6484.1600000000035</v>
      </c>
      <c r="AG2780" s="13">
        <f t="shared" si="1055"/>
        <v>2.3408519855595671</v>
      </c>
      <c r="AH2780" s="13">
        <f t="shared" si="1034"/>
        <v>2.3408519855595671</v>
      </c>
    </row>
    <row r="2781" spans="1:34" x14ac:dyDescent="0.2">
      <c r="A2781" s="8">
        <f t="shared" si="1056"/>
        <v>277100</v>
      </c>
      <c r="B2781" s="9">
        <f t="shared" si="1035"/>
        <v>277.10000000000002</v>
      </c>
      <c r="C2781" s="13">
        <f>tarifest3(A2781,$A$3,Param!$B$5,Param!$C$5,Param!$D$5,Param!$E$5,Param!$B$6,Param!$C$6,Param!$D$6,Param!$E$6)</f>
        <v>107045</v>
      </c>
      <c r="D2781" s="3">
        <f t="shared" si="1046"/>
        <v>38.630458318296647</v>
      </c>
      <c r="E2781" s="3">
        <f>tarifest3grenz(A2781,$A$3,Param!$B$5,Param!$C$5,Param!$D$5,Param!$E$5,Param!$B$6,Param!$C$6,Param!$D$6,Param!$E$6)*100</f>
        <v>42</v>
      </c>
      <c r="F2781" s="13">
        <f>soli3(C2781,$A$3,Param!$J$4,Param!$J$5,Param!$J$6)</f>
        <v>5887.47</v>
      </c>
      <c r="G2781" s="3">
        <f>soli3grenz(C2781,$A$3,Param!$J$4,Param!$J$5,Param!$J$6)*100</f>
        <v>5.5</v>
      </c>
      <c r="H2781" s="13">
        <f t="shared" si="1037"/>
        <v>112932.47</v>
      </c>
      <c r="I2781" s="3">
        <f t="shared" si="1036"/>
        <v>40.755131721400218</v>
      </c>
      <c r="J2781" s="13">
        <f t="shared" si="1038"/>
        <v>44.309999999999995</v>
      </c>
      <c r="K2781" s="13">
        <f>tarifest3(A2781,$A$3,Param!$B$10,Param!$C$10,Param!$D$10,Param!$E$10,Param!$B$11,Param!$C$11,Param!$D$11,Param!$E$11)</f>
        <v>111679</v>
      </c>
      <c r="L2781" s="3">
        <f t="shared" si="1047"/>
        <v>40.302778780223747</v>
      </c>
      <c r="M2781" s="3">
        <f>tarifest3grenz(A2781,$A$3,Param!$B$10,Param!$C$10,Param!$D$10,Param!$E$10,Param!$B$11,Param!$C$11,Param!$D$11,Param!$E$11)*100</f>
        <v>45</v>
      </c>
      <c r="N2781" s="3">
        <f t="shared" si="1048"/>
        <v>97279</v>
      </c>
      <c r="O2781" s="3">
        <f t="shared" si="1049"/>
        <v>35.106098881270299</v>
      </c>
      <c r="P2781" s="13">
        <f t="shared" si="1039"/>
        <v>193970</v>
      </c>
      <c r="Q2781" s="13">
        <f t="shared" si="1050"/>
        <v>0</v>
      </c>
      <c r="R2781" s="13">
        <f>tarifest3(A2781-$K$3,$A$3,Param!$B$10,Param!$C$10,Param!$D$10,Param!$E$10,Param!$B$11,Param!$C$11,Param!$D$11,Param!$E$11)</f>
        <v>102751</v>
      </c>
      <c r="S2781" s="3">
        <f t="shared" si="1051"/>
        <v>37.080837242872612</v>
      </c>
      <c r="T2781" s="3">
        <f>IF(A2781&lt;$K$3,$K$2,tarifest3grenz(A2781-$K$3,$A$3,Param!$B$10,Param!$C$10,Param!$D$10,Param!$E$10,Param!$B$11,Param!$C$11,Param!$D$11,Param!$E$11))*100</f>
        <v>42</v>
      </c>
      <c r="U2781" s="3">
        <f>MAX(K2781-tarifest3($K$3,$A$3,Param!$B$10,Param!$C$10,Param!$D$10,Param!$E$10,Param!$B$11,Param!$C$11,Param!$D$11,Param!$E$11),0)</f>
        <v>106449</v>
      </c>
      <c r="V2781" s="3">
        <f t="shared" si="1052"/>
        <v>38.41537351136774</v>
      </c>
      <c r="W2781" s="3">
        <f t="shared" si="1053"/>
        <v>45</v>
      </c>
      <c r="X2781" s="3">
        <f>soli3grenz(K2781,$A$3,Param!$J$9,Param!$J$10,Param!$J$11)*100</f>
        <v>5.5</v>
      </c>
      <c r="Y2781" s="13">
        <f t="shared" si="1040"/>
        <v>106449</v>
      </c>
      <c r="Z2781" s="3">
        <f t="shared" si="1054"/>
        <v>38.41537351136774</v>
      </c>
      <c r="AA2781" s="13">
        <f t="shared" si="1041"/>
        <v>45</v>
      </c>
      <c r="AB2781" s="13">
        <f t="shared" si="1042"/>
        <v>-6483.4700000000012</v>
      </c>
      <c r="AC2781" s="13">
        <f t="shared" si="1043"/>
        <v>-2.3397582100324783</v>
      </c>
      <c r="AD2781" s="13">
        <f t="shared" si="1044"/>
        <v>0.69000000000000483</v>
      </c>
      <c r="AE2781" s="3">
        <f t="shared" si="1045"/>
        <v>3</v>
      </c>
      <c r="AF2781" s="13">
        <f t="shared" si="1033"/>
        <v>6483.4700000000012</v>
      </c>
      <c r="AG2781" s="13">
        <f t="shared" si="1055"/>
        <v>2.3397582100324783</v>
      </c>
      <c r="AH2781" s="13">
        <f t="shared" si="1034"/>
        <v>2.3397582100324783</v>
      </c>
    </row>
    <row r="2782" spans="1:34" x14ac:dyDescent="0.2">
      <c r="A2782" s="8">
        <f t="shared" si="1056"/>
        <v>277200</v>
      </c>
      <c r="B2782" s="9">
        <f t="shared" si="1035"/>
        <v>277.2</v>
      </c>
      <c r="C2782" s="13">
        <f>tarifest3(A2782,$A$3,Param!$B$5,Param!$C$5,Param!$D$5,Param!$E$5,Param!$B$6,Param!$C$6,Param!$D$6,Param!$E$6)</f>
        <v>107087</v>
      </c>
      <c r="D2782" s="3">
        <f t="shared" si="1046"/>
        <v>38.631673881673883</v>
      </c>
      <c r="E2782" s="3">
        <f>tarifest3grenz(A2782,$A$3,Param!$B$5,Param!$C$5,Param!$D$5,Param!$E$5,Param!$B$6,Param!$C$6,Param!$D$6,Param!$E$6)*100</f>
        <v>42</v>
      </c>
      <c r="F2782" s="13">
        <f>soli3(C2782,$A$3,Param!$J$4,Param!$J$5,Param!$J$6)</f>
        <v>5889.78</v>
      </c>
      <c r="G2782" s="3">
        <f>soli3grenz(C2782,$A$3,Param!$J$4,Param!$J$5,Param!$J$6)*100</f>
        <v>5.5</v>
      </c>
      <c r="H2782" s="13">
        <f t="shared" si="1037"/>
        <v>112976.78</v>
      </c>
      <c r="I2782" s="3">
        <f t="shared" si="1036"/>
        <v>40.75641414141414</v>
      </c>
      <c r="J2782" s="13">
        <f t="shared" si="1038"/>
        <v>44.309999999999995</v>
      </c>
      <c r="K2782" s="13">
        <f>tarifest3(A2782,$A$3,Param!$B$10,Param!$C$10,Param!$D$10,Param!$E$10,Param!$B$11,Param!$C$11,Param!$D$11,Param!$E$11)</f>
        <v>111724</v>
      </c>
      <c r="L2782" s="3">
        <f t="shared" si="1047"/>
        <v>40.304473304473305</v>
      </c>
      <c r="M2782" s="3">
        <f>tarifest3grenz(A2782,$A$3,Param!$B$10,Param!$C$10,Param!$D$10,Param!$E$10,Param!$B$11,Param!$C$11,Param!$D$11,Param!$E$11)*100</f>
        <v>45</v>
      </c>
      <c r="N2782" s="3">
        <f t="shared" si="1048"/>
        <v>97324</v>
      </c>
      <c r="O2782" s="3">
        <f t="shared" si="1049"/>
        <v>35.109668109668107</v>
      </c>
      <c r="P2782" s="13">
        <f t="shared" si="1039"/>
        <v>194040</v>
      </c>
      <c r="Q2782" s="13">
        <f t="shared" si="1050"/>
        <v>0</v>
      </c>
      <c r="R2782" s="13">
        <f>tarifest3(A2782-$K$3,$A$3,Param!$B$10,Param!$C$10,Param!$D$10,Param!$E$10,Param!$B$11,Param!$C$11,Param!$D$11,Param!$E$11)</f>
        <v>102793</v>
      </c>
      <c r="S2782" s="3">
        <f t="shared" si="1051"/>
        <v>37.082611832611832</v>
      </c>
      <c r="T2782" s="3">
        <f>IF(A2782&lt;$K$3,$K$2,tarifest3grenz(A2782-$K$3,$A$3,Param!$B$10,Param!$C$10,Param!$D$10,Param!$E$10,Param!$B$11,Param!$C$11,Param!$D$11,Param!$E$11))*100</f>
        <v>42</v>
      </c>
      <c r="U2782" s="3">
        <f>MAX(K2782-tarifest3($K$3,$A$3,Param!$B$10,Param!$C$10,Param!$D$10,Param!$E$10,Param!$B$11,Param!$C$11,Param!$D$11,Param!$E$11),0)</f>
        <v>106494</v>
      </c>
      <c r="V2782" s="3">
        <f t="shared" si="1052"/>
        <v>38.417748917748916</v>
      </c>
      <c r="W2782" s="3">
        <f t="shared" si="1053"/>
        <v>45</v>
      </c>
      <c r="X2782" s="3">
        <f>soli3grenz(K2782,$A$3,Param!$J$9,Param!$J$10,Param!$J$11)*100</f>
        <v>5.5</v>
      </c>
      <c r="Y2782" s="13">
        <f t="shared" si="1040"/>
        <v>106494</v>
      </c>
      <c r="Z2782" s="3">
        <f t="shared" si="1054"/>
        <v>38.417748917748916</v>
      </c>
      <c r="AA2782" s="13">
        <f t="shared" si="1041"/>
        <v>45</v>
      </c>
      <c r="AB2782" s="13">
        <f t="shared" si="1042"/>
        <v>-6482.7799999999988</v>
      </c>
      <c r="AC2782" s="13">
        <f t="shared" si="1043"/>
        <v>-2.3386652236652239</v>
      </c>
      <c r="AD2782" s="13">
        <f t="shared" si="1044"/>
        <v>0.69000000000000483</v>
      </c>
      <c r="AE2782" s="3">
        <f t="shared" si="1045"/>
        <v>3</v>
      </c>
      <c r="AF2782" s="13">
        <f t="shared" si="1033"/>
        <v>6482.7799999999988</v>
      </c>
      <c r="AG2782" s="13">
        <f t="shared" si="1055"/>
        <v>2.3386652236652239</v>
      </c>
      <c r="AH2782" s="13">
        <f t="shared" si="1034"/>
        <v>2.3386652236652239</v>
      </c>
    </row>
    <row r="2783" spans="1:34" x14ac:dyDescent="0.2">
      <c r="A2783" s="8">
        <f t="shared" si="1056"/>
        <v>277300</v>
      </c>
      <c r="B2783" s="9">
        <f t="shared" si="1035"/>
        <v>277.3</v>
      </c>
      <c r="C2783" s="13">
        <f>tarifest3(A2783,$A$3,Param!$B$5,Param!$C$5,Param!$D$5,Param!$E$5,Param!$B$6,Param!$C$6,Param!$D$6,Param!$E$6)</f>
        <v>107129</v>
      </c>
      <c r="D2783" s="3">
        <f t="shared" si="1046"/>
        <v>38.632888568337542</v>
      </c>
      <c r="E2783" s="3">
        <f>tarifest3grenz(A2783,$A$3,Param!$B$5,Param!$C$5,Param!$D$5,Param!$E$5,Param!$B$6,Param!$C$6,Param!$D$6,Param!$E$6)*100</f>
        <v>42</v>
      </c>
      <c r="F2783" s="13">
        <f>soli3(C2783,$A$3,Param!$J$4,Param!$J$5,Param!$J$6)</f>
        <v>5892.09</v>
      </c>
      <c r="G2783" s="3">
        <f>soli3grenz(C2783,$A$3,Param!$J$4,Param!$J$5,Param!$J$6)*100</f>
        <v>5.5</v>
      </c>
      <c r="H2783" s="13">
        <f t="shared" si="1037"/>
        <v>113021.09</v>
      </c>
      <c r="I2783" s="3">
        <f t="shared" si="1036"/>
        <v>40.757695636494766</v>
      </c>
      <c r="J2783" s="13">
        <f t="shared" si="1038"/>
        <v>44.309999999999995</v>
      </c>
      <c r="K2783" s="13">
        <f>tarifest3(A2783,$A$3,Param!$B$10,Param!$C$10,Param!$D$10,Param!$E$10,Param!$B$11,Param!$C$11,Param!$D$11,Param!$E$11)</f>
        <v>111769</v>
      </c>
      <c r="L2783" s="3">
        <f t="shared" si="1047"/>
        <v>40.306166606563288</v>
      </c>
      <c r="M2783" s="3">
        <f>tarifest3grenz(A2783,$A$3,Param!$B$10,Param!$C$10,Param!$D$10,Param!$E$10,Param!$B$11,Param!$C$11,Param!$D$11,Param!$E$11)*100</f>
        <v>45</v>
      </c>
      <c r="N2783" s="3">
        <f t="shared" si="1048"/>
        <v>97369</v>
      </c>
      <c r="O2783" s="3">
        <f t="shared" si="1049"/>
        <v>35.113234763793727</v>
      </c>
      <c r="P2783" s="13">
        <f t="shared" si="1039"/>
        <v>194110</v>
      </c>
      <c r="Q2783" s="13">
        <f t="shared" si="1050"/>
        <v>0</v>
      </c>
      <c r="R2783" s="13">
        <f>tarifest3(A2783-$K$3,$A$3,Param!$B$10,Param!$C$10,Param!$D$10,Param!$E$10,Param!$B$11,Param!$C$11,Param!$D$11,Param!$E$11)</f>
        <v>102835</v>
      </c>
      <c r="S2783" s="3">
        <f t="shared" si="1051"/>
        <v>37.084385142445001</v>
      </c>
      <c r="T2783" s="3">
        <f>IF(A2783&lt;$K$3,$K$2,tarifest3grenz(A2783-$K$3,$A$3,Param!$B$10,Param!$C$10,Param!$D$10,Param!$E$10,Param!$B$11,Param!$C$11,Param!$D$11,Param!$E$11))*100</f>
        <v>42</v>
      </c>
      <c r="U2783" s="3">
        <f>MAX(K2783-tarifest3($K$3,$A$3,Param!$B$10,Param!$C$10,Param!$D$10,Param!$E$10,Param!$B$11,Param!$C$11,Param!$D$11,Param!$E$11),0)</f>
        <v>106539</v>
      </c>
      <c r="V2783" s="3">
        <f t="shared" si="1052"/>
        <v>38.420122610890736</v>
      </c>
      <c r="W2783" s="3">
        <f t="shared" si="1053"/>
        <v>45</v>
      </c>
      <c r="X2783" s="3">
        <f>soli3grenz(K2783,$A$3,Param!$J$9,Param!$J$10,Param!$J$11)*100</f>
        <v>5.5</v>
      </c>
      <c r="Y2783" s="13">
        <f t="shared" si="1040"/>
        <v>106539</v>
      </c>
      <c r="Z2783" s="3">
        <f t="shared" si="1054"/>
        <v>38.420122610890736</v>
      </c>
      <c r="AA2783" s="13">
        <f t="shared" si="1041"/>
        <v>45</v>
      </c>
      <c r="AB2783" s="13">
        <f t="shared" si="1042"/>
        <v>-6482.0899999999965</v>
      </c>
      <c r="AC2783" s="13">
        <f t="shared" si="1043"/>
        <v>-2.3375730256040299</v>
      </c>
      <c r="AD2783" s="13">
        <f t="shared" si="1044"/>
        <v>0.69000000000000483</v>
      </c>
      <c r="AE2783" s="3">
        <f t="shared" si="1045"/>
        <v>3</v>
      </c>
      <c r="AF2783" s="13">
        <f t="shared" si="1033"/>
        <v>6482.0899999999965</v>
      </c>
      <c r="AG2783" s="13">
        <f t="shared" si="1055"/>
        <v>2.3375730256040299</v>
      </c>
      <c r="AH2783" s="13">
        <f t="shared" si="1034"/>
        <v>2.3375730256040299</v>
      </c>
    </row>
    <row r="2784" spans="1:34" x14ac:dyDescent="0.2">
      <c r="A2784" s="8">
        <f t="shared" si="1056"/>
        <v>277400</v>
      </c>
      <c r="B2784" s="9">
        <f t="shared" si="1035"/>
        <v>277.39999999999998</v>
      </c>
      <c r="C2784" s="13">
        <f>tarifest3(A2784,$A$3,Param!$B$5,Param!$C$5,Param!$D$5,Param!$E$5,Param!$B$6,Param!$C$6,Param!$D$6,Param!$E$6)</f>
        <v>107171</v>
      </c>
      <c r="D2784" s="3">
        <f t="shared" si="1046"/>
        <v>38.634102379235763</v>
      </c>
      <c r="E2784" s="3">
        <f>tarifest3grenz(A2784,$A$3,Param!$B$5,Param!$C$5,Param!$D$5,Param!$E$5,Param!$B$6,Param!$C$6,Param!$D$6,Param!$E$6)*100</f>
        <v>42</v>
      </c>
      <c r="F2784" s="13">
        <f>soli3(C2784,$A$3,Param!$J$4,Param!$J$5,Param!$J$6)</f>
        <v>5894.4</v>
      </c>
      <c r="G2784" s="3">
        <f>soli3grenz(C2784,$A$3,Param!$J$4,Param!$J$5,Param!$J$6)*100</f>
        <v>5.5</v>
      </c>
      <c r="H2784" s="13">
        <f t="shared" si="1037"/>
        <v>113065.4</v>
      </c>
      <c r="I2784" s="3">
        <f t="shared" si="1036"/>
        <v>40.758976207642391</v>
      </c>
      <c r="J2784" s="13">
        <f t="shared" si="1038"/>
        <v>44.309999999999995</v>
      </c>
      <c r="K2784" s="13">
        <f>tarifest3(A2784,$A$3,Param!$B$10,Param!$C$10,Param!$D$10,Param!$E$10,Param!$B$11,Param!$C$11,Param!$D$11,Param!$E$11)</f>
        <v>111814</v>
      </c>
      <c r="L2784" s="3">
        <f t="shared" si="1047"/>
        <v>40.307858687815425</v>
      </c>
      <c r="M2784" s="3">
        <f>tarifest3grenz(A2784,$A$3,Param!$B$10,Param!$C$10,Param!$D$10,Param!$E$10,Param!$B$11,Param!$C$11,Param!$D$11,Param!$E$11)*100</f>
        <v>45</v>
      </c>
      <c r="N2784" s="3">
        <f t="shared" si="1048"/>
        <v>97414</v>
      </c>
      <c r="O2784" s="3">
        <f t="shared" si="1049"/>
        <v>35.116798846431145</v>
      </c>
      <c r="P2784" s="13">
        <f t="shared" si="1039"/>
        <v>194180</v>
      </c>
      <c r="Q2784" s="13">
        <f t="shared" si="1050"/>
        <v>0</v>
      </c>
      <c r="R2784" s="13">
        <f>tarifest3(A2784-$K$3,$A$3,Param!$B$10,Param!$C$10,Param!$D$10,Param!$E$10,Param!$B$11,Param!$C$11,Param!$D$11,Param!$E$11)</f>
        <v>102877</v>
      </c>
      <c r="S2784" s="3">
        <f t="shared" si="1051"/>
        <v>37.086157173756305</v>
      </c>
      <c r="T2784" s="3">
        <f>IF(A2784&lt;$K$3,$K$2,tarifest3grenz(A2784-$K$3,$A$3,Param!$B$10,Param!$C$10,Param!$D$10,Param!$E$10,Param!$B$11,Param!$C$11,Param!$D$11,Param!$E$11))*100</f>
        <v>42</v>
      </c>
      <c r="U2784" s="3">
        <f>MAX(K2784-tarifest3($K$3,$A$3,Param!$B$10,Param!$C$10,Param!$D$10,Param!$E$10,Param!$B$11,Param!$C$11,Param!$D$11,Param!$E$11),0)</f>
        <v>106584</v>
      </c>
      <c r="V2784" s="3">
        <f t="shared" si="1052"/>
        <v>38.422494592646004</v>
      </c>
      <c r="W2784" s="3">
        <f t="shared" si="1053"/>
        <v>45</v>
      </c>
      <c r="X2784" s="3">
        <f>soli3grenz(K2784,$A$3,Param!$J$9,Param!$J$10,Param!$J$11)*100</f>
        <v>5.5</v>
      </c>
      <c r="Y2784" s="13">
        <f t="shared" si="1040"/>
        <v>106584</v>
      </c>
      <c r="Z2784" s="3">
        <f t="shared" si="1054"/>
        <v>38.422494592646004</v>
      </c>
      <c r="AA2784" s="13">
        <f t="shared" si="1041"/>
        <v>45</v>
      </c>
      <c r="AB2784" s="13">
        <f t="shared" si="1042"/>
        <v>-6481.3999999999942</v>
      </c>
      <c r="AC2784" s="13">
        <f t="shared" si="1043"/>
        <v>-2.3364816149963872</v>
      </c>
      <c r="AD2784" s="13">
        <f t="shared" si="1044"/>
        <v>0.69000000000000483</v>
      </c>
      <c r="AE2784" s="3">
        <f t="shared" si="1045"/>
        <v>3</v>
      </c>
      <c r="AF2784" s="13">
        <f t="shared" si="1033"/>
        <v>6481.3999999999942</v>
      </c>
      <c r="AG2784" s="13">
        <f t="shared" si="1055"/>
        <v>2.3364816149963872</v>
      </c>
      <c r="AH2784" s="13">
        <f t="shared" si="1034"/>
        <v>2.3364816149963872</v>
      </c>
    </row>
    <row r="2785" spans="1:34" x14ac:dyDescent="0.2">
      <c r="A2785" s="8">
        <f t="shared" si="1056"/>
        <v>277500</v>
      </c>
      <c r="B2785" s="9">
        <f t="shared" si="1035"/>
        <v>277.5</v>
      </c>
      <c r="C2785" s="13">
        <f>tarifest3(A2785,$A$3,Param!$B$5,Param!$C$5,Param!$D$5,Param!$E$5,Param!$B$6,Param!$C$6,Param!$D$6,Param!$E$6)</f>
        <v>107213</v>
      </c>
      <c r="D2785" s="3">
        <f t="shared" si="1046"/>
        <v>38.635315315315317</v>
      </c>
      <c r="E2785" s="3">
        <f>tarifest3grenz(A2785,$A$3,Param!$B$5,Param!$C$5,Param!$D$5,Param!$E$5,Param!$B$6,Param!$C$6,Param!$D$6,Param!$E$6)*100</f>
        <v>42</v>
      </c>
      <c r="F2785" s="13">
        <f>soli3(C2785,$A$3,Param!$J$4,Param!$J$5,Param!$J$6)</f>
        <v>5896.71</v>
      </c>
      <c r="G2785" s="3">
        <f>soli3grenz(C2785,$A$3,Param!$J$4,Param!$J$5,Param!$J$6)*100</f>
        <v>5.5</v>
      </c>
      <c r="H2785" s="13">
        <f t="shared" si="1037"/>
        <v>113109.71</v>
      </c>
      <c r="I2785" s="3">
        <f t="shared" si="1036"/>
        <v>40.76025585585586</v>
      </c>
      <c r="J2785" s="13">
        <f t="shared" si="1038"/>
        <v>44.309999999999995</v>
      </c>
      <c r="K2785" s="13">
        <f>tarifest3(A2785,$A$3,Param!$B$10,Param!$C$10,Param!$D$10,Param!$E$10,Param!$B$11,Param!$C$11,Param!$D$11,Param!$E$11)</f>
        <v>111859</v>
      </c>
      <c r="L2785" s="3">
        <f t="shared" si="1047"/>
        <v>40.309549549549551</v>
      </c>
      <c r="M2785" s="3">
        <f>tarifest3grenz(A2785,$A$3,Param!$B$10,Param!$C$10,Param!$D$10,Param!$E$10,Param!$B$11,Param!$C$11,Param!$D$11,Param!$E$11)*100</f>
        <v>45</v>
      </c>
      <c r="N2785" s="3">
        <f t="shared" si="1048"/>
        <v>97459</v>
      </c>
      <c r="O2785" s="3">
        <f t="shared" si="1049"/>
        <v>35.120360360360358</v>
      </c>
      <c r="P2785" s="13">
        <f t="shared" si="1039"/>
        <v>194250</v>
      </c>
      <c r="Q2785" s="13">
        <f t="shared" si="1050"/>
        <v>0</v>
      </c>
      <c r="R2785" s="13">
        <f>tarifest3(A2785-$K$3,$A$3,Param!$B$10,Param!$C$10,Param!$D$10,Param!$E$10,Param!$B$11,Param!$C$11,Param!$D$11,Param!$E$11)</f>
        <v>102919</v>
      </c>
      <c r="S2785" s="3">
        <f t="shared" si="1051"/>
        <v>37.087927927927929</v>
      </c>
      <c r="T2785" s="3">
        <f>IF(A2785&lt;$K$3,$K$2,tarifest3grenz(A2785-$K$3,$A$3,Param!$B$10,Param!$C$10,Param!$D$10,Param!$E$10,Param!$B$11,Param!$C$11,Param!$D$11,Param!$E$11))*100</f>
        <v>42</v>
      </c>
      <c r="U2785" s="3">
        <f>MAX(K2785-tarifest3($K$3,$A$3,Param!$B$10,Param!$C$10,Param!$D$10,Param!$E$10,Param!$B$11,Param!$C$11,Param!$D$11,Param!$E$11),0)</f>
        <v>106629</v>
      </c>
      <c r="V2785" s="3">
        <f t="shared" si="1052"/>
        <v>38.424864864864865</v>
      </c>
      <c r="W2785" s="3">
        <f t="shared" si="1053"/>
        <v>45</v>
      </c>
      <c r="X2785" s="3">
        <f>soli3grenz(K2785,$A$3,Param!$J$9,Param!$J$10,Param!$J$11)*100</f>
        <v>5.5</v>
      </c>
      <c r="Y2785" s="13">
        <f t="shared" si="1040"/>
        <v>106629</v>
      </c>
      <c r="Z2785" s="3">
        <f t="shared" si="1054"/>
        <v>38.424864864864865</v>
      </c>
      <c r="AA2785" s="13">
        <f t="shared" si="1041"/>
        <v>45</v>
      </c>
      <c r="AB2785" s="13">
        <f t="shared" si="1042"/>
        <v>-6480.7100000000064</v>
      </c>
      <c r="AC2785" s="13">
        <f t="shared" si="1043"/>
        <v>-2.3353909909909945</v>
      </c>
      <c r="AD2785" s="13">
        <f t="shared" si="1044"/>
        <v>0.69000000000000483</v>
      </c>
      <c r="AE2785" s="3">
        <f t="shared" si="1045"/>
        <v>3</v>
      </c>
      <c r="AF2785" s="13">
        <f t="shared" si="1033"/>
        <v>6480.7100000000064</v>
      </c>
      <c r="AG2785" s="13">
        <f t="shared" si="1055"/>
        <v>2.3353909909909945</v>
      </c>
      <c r="AH2785" s="13">
        <f t="shared" si="1034"/>
        <v>2.3353909909909945</v>
      </c>
    </row>
    <row r="2786" spans="1:34" x14ac:dyDescent="0.2">
      <c r="A2786" s="8">
        <f t="shared" si="1056"/>
        <v>277600</v>
      </c>
      <c r="B2786" s="9">
        <f t="shared" si="1035"/>
        <v>277.60000000000002</v>
      </c>
      <c r="C2786" s="13">
        <f>tarifest3(A2786,$A$3,Param!$B$5,Param!$C$5,Param!$D$5,Param!$E$5,Param!$B$6,Param!$C$6,Param!$D$6,Param!$E$6)</f>
        <v>107255</v>
      </c>
      <c r="D2786" s="3">
        <f t="shared" si="1046"/>
        <v>38.63652737752161</v>
      </c>
      <c r="E2786" s="3">
        <f>tarifest3grenz(A2786,$A$3,Param!$B$5,Param!$C$5,Param!$D$5,Param!$E$5,Param!$B$6,Param!$C$6,Param!$D$6,Param!$E$6)*100</f>
        <v>42</v>
      </c>
      <c r="F2786" s="13">
        <f>soli3(C2786,$A$3,Param!$J$4,Param!$J$5,Param!$J$6)</f>
        <v>5899.02</v>
      </c>
      <c r="G2786" s="3">
        <f>soli3grenz(C2786,$A$3,Param!$J$4,Param!$J$5,Param!$J$6)*100</f>
        <v>5.5</v>
      </c>
      <c r="H2786" s="13">
        <f t="shared" si="1037"/>
        <v>113154.02</v>
      </c>
      <c r="I2786" s="3">
        <f t="shared" si="1036"/>
        <v>40.761534582132562</v>
      </c>
      <c r="J2786" s="13">
        <f t="shared" si="1038"/>
        <v>44.309999999999995</v>
      </c>
      <c r="K2786" s="13">
        <f>tarifest3(A2786,$A$3,Param!$B$10,Param!$C$10,Param!$D$10,Param!$E$10,Param!$B$11,Param!$C$11,Param!$D$11,Param!$E$11)</f>
        <v>111904</v>
      </c>
      <c r="L2786" s="3">
        <f t="shared" si="1047"/>
        <v>40.311239193083573</v>
      </c>
      <c r="M2786" s="3">
        <f>tarifest3grenz(A2786,$A$3,Param!$B$10,Param!$C$10,Param!$D$10,Param!$E$10,Param!$B$11,Param!$C$11,Param!$D$11,Param!$E$11)*100</f>
        <v>45</v>
      </c>
      <c r="N2786" s="3">
        <f t="shared" si="1048"/>
        <v>97504</v>
      </c>
      <c r="O2786" s="3">
        <f t="shared" si="1049"/>
        <v>35.123919308357351</v>
      </c>
      <c r="P2786" s="13">
        <f t="shared" si="1039"/>
        <v>194320</v>
      </c>
      <c r="Q2786" s="13">
        <f t="shared" si="1050"/>
        <v>0</v>
      </c>
      <c r="R2786" s="13">
        <f>tarifest3(A2786-$K$3,$A$3,Param!$B$10,Param!$C$10,Param!$D$10,Param!$E$10,Param!$B$11,Param!$C$11,Param!$D$11,Param!$E$11)</f>
        <v>102961</v>
      </c>
      <c r="S2786" s="3">
        <f t="shared" si="1051"/>
        <v>37.089697406340058</v>
      </c>
      <c r="T2786" s="3">
        <f>IF(A2786&lt;$K$3,$K$2,tarifest3grenz(A2786-$K$3,$A$3,Param!$B$10,Param!$C$10,Param!$D$10,Param!$E$10,Param!$B$11,Param!$C$11,Param!$D$11,Param!$E$11))*100</f>
        <v>42</v>
      </c>
      <c r="U2786" s="3">
        <f>MAX(K2786-tarifest3($K$3,$A$3,Param!$B$10,Param!$C$10,Param!$D$10,Param!$E$10,Param!$B$11,Param!$C$11,Param!$D$11,Param!$E$11),0)</f>
        <v>106674</v>
      </c>
      <c r="V2786" s="3">
        <f t="shared" si="1052"/>
        <v>38.427233429394811</v>
      </c>
      <c r="W2786" s="3">
        <f t="shared" si="1053"/>
        <v>45</v>
      </c>
      <c r="X2786" s="3">
        <f>soli3grenz(K2786,$A$3,Param!$J$9,Param!$J$10,Param!$J$11)*100</f>
        <v>5.5</v>
      </c>
      <c r="Y2786" s="13">
        <f t="shared" si="1040"/>
        <v>106674</v>
      </c>
      <c r="Z2786" s="3">
        <f t="shared" si="1054"/>
        <v>38.427233429394811</v>
      </c>
      <c r="AA2786" s="13">
        <f t="shared" si="1041"/>
        <v>45</v>
      </c>
      <c r="AB2786" s="13">
        <f t="shared" si="1042"/>
        <v>-6480.0200000000041</v>
      </c>
      <c r="AC2786" s="13">
        <f t="shared" si="1043"/>
        <v>-2.3343011527377513</v>
      </c>
      <c r="AD2786" s="13">
        <f t="shared" si="1044"/>
        <v>0.69000000000000483</v>
      </c>
      <c r="AE2786" s="3">
        <f t="shared" si="1045"/>
        <v>3</v>
      </c>
      <c r="AF2786" s="13">
        <f t="shared" si="1033"/>
        <v>6480.0200000000041</v>
      </c>
      <c r="AG2786" s="13">
        <f t="shared" si="1055"/>
        <v>2.3343011527377513</v>
      </c>
      <c r="AH2786" s="13">
        <f t="shared" si="1034"/>
        <v>2.3343011527377513</v>
      </c>
    </row>
    <row r="2787" spans="1:34" x14ac:dyDescent="0.2">
      <c r="A2787" s="8">
        <f t="shared" si="1056"/>
        <v>277700</v>
      </c>
      <c r="B2787" s="9">
        <f t="shared" si="1035"/>
        <v>277.7</v>
      </c>
      <c r="C2787" s="13">
        <f>tarifest3(A2787,$A$3,Param!$B$5,Param!$C$5,Param!$D$5,Param!$E$5,Param!$B$6,Param!$C$6,Param!$D$6,Param!$E$6)</f>
        <v>107297</v>
      </c>
      <c r="D2787" s="3">
        <f t="shared" si="1046"/>
        <v>38.637738566798703</v>
      </c>
      <c r="E2787" s="3">
        <f>tarifest3grenz(A2787,$A$3,Param!$B$5,Param!$C$5,Param!$D$5,Param!$E$5,Param!$B$6,Param!$C$6,Param!$D$6,Param!$E$6)*100</f>
        <v>42</v>
      </c>
      <c r="F2787" s="13">
        <f>soli3(C2787,$A$3,Param!$J$4,Param!$J$5,Param!$J$6)</f>
        <v>5901.33</v>
      </c>
      <c r="G2787" s="3">
        <f>soli3grenz(C2787,$A$3,Param!$J$4,Param!$J$5,Param!$J$6)*100</f>
        <v>5.5</v>
      </c>
      <c r="H2787" s="13">
        <f t="shared" si="1037"/>
        <v>113198.33</v>
      </c>
      <c r="I2787" s="3">
        <f t="shared" si="1036"/>
        <v>40.762812387468493</v>
      </c>
      <c r="J2787" s="13">
        <f t="shared" si="1038"/>
        <v>44.309999999999995</v>
      </c>
      <c r="K2787" s="13">
        <f>tarifest3(A2787,$A$3,Param!$B$10,Param!$C$10,Param!$D$10,Param!$E$10,Param!$B$11,Param!$C$11,Param!$D$11,Param!$E$11)</f>
        <v>111949</v>
      </c>
      <c r="L2787" s="3">
        <f t="shared" si="1047"/>
        <v>40.312927619733522</v>
      </c>
      <c r="M2787" s="3">
        <f>tarifest3grenz(A2787,$A$3,Param!$B$10,Param!$C$10,Param!$D$10,Param!$E$10,Param!$B$11,Param!$C$11,Param!$D$11,Param!$E$11)*100</f>
        <v>45</v>
      </c>
      <c r="N2787" s="3">
        <f t="shared" si="1048"/>
        <v>97549</v>
      </c>
      <c r="O2787" s="3">
        <f t="shared" si="1049"/>
        <v>35.127475693194093</v>
      </c>
      <c r="P2787" s="13">
        <f t="shared" si="1039"/>
        <v>194390</v>
      </c>
      <c r="Q2787" s="13">
        <f t="shared" si="1050"/>
        <v>0</v>
      </c>
      <c r="R2787" s="13">
        <f>tarifest3(A2787-$K$3,$A$3,Param!$B$10,Param!$C$10,Param!$D$10,Param!$E$10,Param!$B$11,Param!$C$11,Param!$D$11,Param!$E$11)</f>
        <v>103003</v>
      </c>
      <c r="S2787" s="3">
        <f t="shared" si="1051"/>
        <v>37.091465610370904</v>
      </c>
      <c r="T2787" s="3">
        <f>IF(A2787&lt;$K$3,$K$2,tarifest3grenz(A2787-$K$3,$A$3,Param!$B$10,Param!$C$10,Param!$D$10,Param!$E$10,Param!$B$11,Param!$C$11,Param!$D$11,Param!$E$11))*100</f>
        <v>42</v>
      </c>
      <c r="U2787" s="3">
        <f>MAX(K2787-tarifest3($K$3,$A$3,Param!$B$10,Param!$C$10,Param!$D$10,Param!$E$10,Param!$B$11,Param!$C$11,Param!$D$11,Param!$E$11),0)</f>
        <v>106719</v>
      </c>
      <c r="V2787" s="3">
        <f t="shared" si="1052"/>
        <v>38.429600288080664</v>
      </c>
      <c r="W2787" s="3">
        <f t="shared" si="1053"/>
        <v>45</v>
      </c>
      <c r="X2787" s="3">
        <f>soli3grenz(K2787,$A$3,Param!$J$9,Param!$J$10,Param!$J$11)*100</f>
        <v>5.5</v>
      </c>
      <c r="Y2787" s="13">
        <f t="shared" si="1040"/>
        <v>106719</v>
      </c>
      <c r="Z2787" s="3">
        <f t="shared" si="1054"/>
        <v>38.429600288080664</v>
      </c>
      <c r="AA2787" s="13">
        <f t="shared" si="1041"/>
        <v>45</v>
      </c>
      <c r="AB2787" s="13">
        <f t="shared" si="1042"/>
        <v>-6479.3300000000017</v>
      </c>
      <c r="AC2787" s="13">
        <f t="shared" si="1043"/>
        <v>-2.3332120993878291</v>
      </c>
      <c r="AD2787" s="13">
        <f t="shared" si="1044"/>
        <v>0.69000000000000483</v>
      </c>
      <c r="AE2787" s="3">
        <f t="shared" si="1045"/>
        <v>3</v>
      </c>
      <c r="AF2787" s="13">
        <f t="shared" si="1033"/>
        <v>6479.3300000000017</v>
      </c>
      <c r="AG2787" s="13">
        <f t="shared" si="1055"/>
        <v>2.3332120993878291</v>
      </c>
      <c r="AH2787" s="13">
        <f t="shared" si="1034"/>
        <v>2.3332120993878291</v>
      </c>
    </row>
    <row r="2788" spans="1:34" x14ac:dyDescent="0.2">
      <c r="A2788" s="8">
        <f t="shared" si="1056"/>
        <v>277800</v>
      </c>
      <c r="B2788" s="9">
        <f t="shared" si="1035"/>
        <v>277.8</v>
      </c>
      <c r="C2788" s="13">
        <f>tarifest3(A2788,$A$3,Param!$B$5,Param!$C$5,Param!$D$5,Param!$E$5,Param!$B$6,Param!$C$6,Param!$D$6,Param!$E$6)</f>
        <v>107339</v>
      </c>
      <c r="D2788" s="3">
        <f t="shared" si="1046"/>
        <v>38.638948884089274</v>
      </c>
      <c r="E2788" s="3">
        <f>tarifest3grenz(A2788,$A$3,Param!$B$5,Param!$C$5,Param!$D$5,Param!$E$5,Param!$B$6,Param!$C$6,Param!$D$6,Param!$E$6)*100</f>
        <v>42</v>
      </c>
      <c r="F2788" s="13">
        <f>soli3(C2788,$A$3,Param!$J$4,Param!$J$5,Param!$J$6)</f>
        <v>5903.64</v>
      </c>
      <c r="G2788" s="3">
        <f>soli3grenz(C2788,$A$3,Param!$J$4,Param!$J$5,Param!$J$6)*100</f>
        <v>5.5</v>
      </c>
      <c r="H2788" s="13">
        <f t="shared" si="1037"/>
        <v>113242.64</v>
      </c>
      <c r="I2788" s="3">
        <f t="shared" si="1036"/>
        <v>40.764089272858172</v>
      </c>
      <c r="J2788" s="13">
        <f t="shared" si="1038"/>
        <v>44.309999999999995</v>
      </c>
      <c r="K2788" s="13">
        <f>tarifest3(A2788,$A$3,Param!$B$10,Param!$C$10,Param!$D$10,Param!$E$10,Param!$B$11,Param!$C$11,Param!$D$11,Param!$E$11)</f>
        <v>111994</v>
      </c>
      <c r="L2788" s="3">
        <f t="shared" si="1047"/>
        <v>40.314614830813532</v>
      </c>
      <c r="M2788" s="3">
        <f>tarifest3grenz(A2788,$A$3,Param!$B$10,Param!$C$10,Param!$D$10,Param!$E$10,Param!$B$11,Param!$C$11,Param!$D$11,Param!$E$11)*100</f>
        <v>45</v>
      </c>
      <c r="N2788" s="3">
        <f t="shared" si="1048"/>
        <v>97594</v>
      </c>
      <c r="O2788" s="3">
        <f t="shared" si="1049"/>
        <v>35.131029517638588</v>
      </c>
      <c r="P2788" s="13">
        <f t="shared" si="1039"/>
        <v>194460</v>
      </c>
      <c r="Q2788" s="13">
        <f t="shared" si="1050"/>
        <v>0</v>
      </c>
      <c r="R2788" s="13">
        <f>tarifest3(A2788-$K$3,$A$3,Param!$B$10,Param!$C$10,Param!$D$10,Param!$E$10,Param!$B$11,Param!$C$11,Param!$D$11,Param!$E$11)</f>
        <v>103045</v>
      </c>
      <c r="S2788" s="3">
        <f t="shared" si="1051"/>
        <v>37.093232541396688</v>
      </c>
      <c r="T2788" s="3">
        <f>IF(A2788&lt;$K$3,$K$2,tarifest3grenz(A2788-$K$3,$A$3,Param!$B$10,Param!$C$10,Param!$D$10,Param!$E$10,Param!$B$11,Param!$C$11,Param!$D$11,Param!$E$11))*100</f>
        <v>42</v>
      </c>
      <c r="U2788" s="3">
        <f>MAX(K2788-tarifest3($K$3,$A$3,Param!$B$10,Param!$C$10,Param!$D$10,Param!$E$10,Param!$B$11,Param!$C$11,Param!$D$11,Param!$E$11),0)</f>
        <v>106764</v>
      </c>
      <c r="V2788" s="3">
        <f t="shared" si="1052"/>
        <v>38.431965442764579</v>
      </c>
      <c r="W2788" s="3">
        <f t="shared" si="1053"/>
        <v>45</v>
      </c>
      <c r="X2788" s="3">
        <f>soli3grenz(K2788,$A$3,Param!$J$9,Param!$J$10,Param!$J$11)*100</f>
        <v>5.5</v>
      </c>
      <c r="Y2788" s="13">
        <f t="shared" si="1040"/>
        <v>106764</v>
      </c>
      <c r="Z2788" s="3">
        <f t="shared" si="1054"/>
        <v>38.431965442764579</v>
      </c>
      <c r="AA2788" s="13">
        <f t="shared" si="1041"/>
        <v>45</v>
      </c>
      <c r="AB2788" s="13">
        <f t="shared" si="1042"/>
        <v>-6478.6399999999994</v>
      </c>
      <c r="AC2788" s="13">
        <f t="shared" si="1043"/>
        <v>-2.3321238300935931</v>
      </c>
      <c r="AD2788" s="13">
        <f t="shared" si="1044"/>
        <v>0.69000000000000483</v>
      </c>
      <c r="AE2788" s="3">
        <f t="shared" si="1045"/>
        <v>3</v>
      </c>
      <c r="AF2788" s="13">
        <f t="shared" si="1033"/>
        <v>6478.6399999999994</v>
      </c>
      <c r="AG2788" s="13">
        <f t="shared" si="1055"/>
        <v>2.3321238300935931</v>
      </c>
      <c r="AH2788" s="13">
        <f t="shared" si="1034"/>
        <v>2.3321238300935931</v>
      </c>
    </row>
    <row r="2789" spans="1:34" x14ac:dyDescent="0.2">
      <c r="A2789" s="8">
        <f t="shared" si="1056"/>
        <v>277900</v>
      </c>
      <c r="B2789" s="9">
        <f t="shared" si="1035"/>
        <v>277.89999999999998</v>
      </c>
      <c r="C2789" s="13">
        <f>tarifest3(A2789,$A$3,Param!$B$5,Param!$C$5,Param!$D$5,Param!$E$5,Param!$B$6,Param!$C$6,Param!$D$6,Param!$E$6)</f>
        <v>107383</v>
      </c>
      <c r="D2789" s="3">
        <f t="shared" si="1046"/>
        <v>38.640878013673984</v>
      </c>
      <c r="E2789" s="3">
        <f>tarifest3grenz(A2789,$A$3,Param!$B$5,Param!$C$5,Param!$D$5,Param!$E$5,Param!$B$6,Param!$C$6,Param!$D$6,Param!$E$6)*100</f>
        <v>45</v>
      </c>
      <c r="F2789" s="13">
        <f>soli3(C2789,$A$3,Param!$J$4,Param!$J$5,Param!$J$6)</f>
        <v>5906.06</v>
      </c>
      <c r="G2789" s="3">
        <f>soli3grenz(C2789,$A$3,Param!$J$4,Param!$J$5,Param!$J$6)*100</f>
        <v>5.5</v>
      </c>
      <c r="H2789" s="13">
        <f t="shared" si="1037"/>
        <v>113289.06</v>
      </c>
      <c r="I2789" s="3">
        <f t="shared" si="1036"/>
        <v>40.766124505217704</v>
      </c>
      <c r="J2789" s="13">
        <f t="shared" si="1038"/>
        <v>47.474999999999994</v>
      </c>
      <c r="K2789" s="13">
        <f>tarifest3(A2789,$A$3,Param!$B$10,Param!$C$10,Param!$D$10,Param!$E$10,Param!$B$11,Param!$C$11,Param!$D$11,Param!$E$11)</f>
        <v>112039</v>
      </c>
      <c r="L2789" s="3">
        <f t="shared" si="1047"/>
        <v>40.316300827635843</v>
      </c>
      <c r="M2789" s="3">
        <f>tarifest3grenz(A2789,$A$3,Param!$B$10,Param!$C$10,Param!$D$10,Param!$E$10,Param!$B$11,Param!$C$11,Param!$D$11,Param!$E$11)*100</f>
        <v>45</v>
      </c>
      <c r="N2789" s="3">
        <f t="shared" si="1048"/>
        <v>97639</v>
      </c>
      <c r="O2789" s="3">
        <f t="shared" si="1049"/>
        <v>35.13458078445484</v>
      </c>
      <c r="P2789" s="13">
        <f t="shared" si="1039"/>
        <v>194530</v>
      </c>
      <c r="Q2789" s="13">
        <f t="shared" si="1050"/>
        <v>0</v>
      </c>
      <c r="R2789" s="13">
        <f>tarifest3(A2789-$K$3,$A$3,Param!$B$10,Param!$C$10,Param!$D$10,Param!$E$10,Param!$B$11,Param!$C$11,Param!$D$11,Param!$E$11)</f>
        <v>103087</v>
      </c>
      <c r="S2789" s="3">
        <f t="shared" si="1051"/>
        <v>37.09499820079165</v>
      </c>
      <c r="T2789" s="3">
        <f>IF(A2789&lt;$K$3,$K$2,tarifest3grenz(A2789-$K$3,$A$3,Param!$B$10,Param!$C$10,Param!$D$10,Param!$E$10,Param!$B$11,Param!$C$11,Param!$D$11,Param!$E$11))*100</f>
        <v>42</v>
      </c>
      <c r="U2789" s="3">
        <f>MAX(K2789-tarifest3($K$3,$A$3,Param!$B$10,Param!$C$10,Param!$D$10,Param!$E$10,Param!$B$11,Param!$C$11,Param!$D$11,Param!$E$11),0)</f>
        <v>106809</v>
      </c>
      <c r="V2789" s="3">
        <f t="shared" si="1052"/>
        <v>38.434328895286072</v>
      </c>
      <c r="W2789" s="3">
        <f t="shared" si="1053"/>
        <v>45</v>
      </c>
      <c r="X2789" s="3">
        <f>soli3grenz(K2789,$A$3,Param!$J$9,Param!$J$10,Param!$J$11)*100</f>
        <v>5.5</v>
      </c>
      <c r="Y2789" s="13">
        <f t="shared" si="1040"/>
        <v>106809</v>
      </c>
      <c r="Z2789" s="3">
        <f t="shared" si="1054"/>
        <v>38.434328895286072</v>
      </c>
      <c r="AA2789" s="13">
        <f t="shared" si="1041"/>
        <v>45</v>
      </c>
      <c r="AB2789" s="13">
        <f t="shared" si="1042"/>
        <v>-6480.0599999999977</v>
      </c>
      <c r="AC2789" s="13">
        <f t="shared" si="1043"/>
        <v>-2.3317956099316319</v>
      </c>
      <c r="AD2789" s="13">
        <f t="shared" si="1044"/>
        <v>-2.4749999999999943</v>
      </c>
      <c r="AE2789" s="3">
        <f t="shared" si="1045"/>
        <v>0</v>
      </c>
      <c r="AF2789" s="13">
        <f t="shared" si="1033"/>
        <v>6480.0599999999977</v>
      </c>
      <c r="AG2789" s="13">
        <f t="shared" si="1055"/>
        <v>2.3317956099316319</v>
      </c>
      <c r="AH2789" s="13">
        <f t="shared" si="1034"/>
        <v>2.3317956099316319</v>
      </c>
    </row>
    <row r="2790" spans="1:34" x14ac:dyDescent="0.2">
      <c r="A2790" s="8">
        <f t="shared" si="1056"/>
        <v>278000</v>
      </c>
      <c r="B2790" s="9">
        <f t="shared" si="1035"/>
        <v>278</v>
      </c>
      <c r="C2790" s="13">
        <f>tarifest3(A2790,$A$3,Param!$B$5,Param!$C$5,Param!$D$5,Param!$E$5,Param!$B$6,Param!$C$6,Param!$D$6,Param!$E$6)</f>
        <v>107428</v>
      </c>
      <c r="D2790" s="3">
        <f t="shared" si="1046"/>
        <v>38.643165467625899</v>
      </c>
      <c r="E2790" s="3">
        <f>tarifest3grenz(A2790,$A$3,Param!$B$5,Param!$C$5,Param!$D$5,Param!$E$5,Param!$B$6,Param!$C$6,Param!$D$6,Param!$E$6)*100</f>
        <v>45</v>
      </c>
      <c r="F2790" s="13">
        <f>soli3(C2790,$A$3,Param!$J$4,Param!$J$5,Param!$J$6)</f>
        <v>5908.54</v>
      </c>
      <c r="G2790" s="3">
        <f>soli3grenz(C2790,$A$3,Param!$J$4,Param!$J$5,Param!$J$6)*100</f>
        <v>5.5</v>
      </c>
      <c r="H2790" s="13">
        <f t="shared" si="1037"/>
        <v>113336.54</v>
      </c>
      <c r="I2790" s="3">
        <f t="shared" si="1036"/>
        <v>40.768539568345318</v>
      </c>
      <c r="J2790" s="13">
        <f t="shared" si="1038"/>
        <v>47.474999999999994</v>
      </c>
      <c r="K2790" s="13">
        <f>tarifest3(A2790,$A$3,Param!$B$10,Param!$C$10,Param!$D$10,Param!$E$10,Param!$B$11,Param!$C$11,Param!$D$11,Param!$E$11)</f>
        <v>112084</v>
      </c>
      <c r="L2790" s="3">
        <f t="shared" si="1047"/>
        <v>40.317985611510792</v>
      </c>
      <c r="M2790" s="3">
        <f>tarifest3grenz(A2790,$A$3,Param!$B$10,Param!$C$10,Param!$D$10,Param!$E$10,Param!$B$11,Param!$C$11,Param!$D$11,Param!$E$11)*100</f>
        <v>45</v>
      </c>
      <c r="N2790" s="3">
        <f t="shared" si="1048"/>
        <v>97684</v>
      </c>
      <c r="O2790" s="3">
        <f t="shared" si="1049"/>
        <v>35.138129496402875</v>
      </c>
      <c r="P2790" s="13">
        <f t="shared" si="1039"/>
        <v>194600</v>
      </c>
      <c r="Q2790" s="13">
        <f t="shared" si="1050"/>
        <v>0</v>
      </c>
      <c r="R2790" s="13">
        <f>tarifest3(A2790-$K$3,$A$3,Param!$B$10,Param!$C$10,Param!$D$10,Param!$E$10,Param!$B$11,Param!$C$11,Param!$D$11,Param!$E$11)</f>
        <v>103129</v>
      </c>
      <c r="S2790" s="3">
        <f t="shared" si="1051"/>
        <v>37.096762589928055</v>
      </c>
      <c r="T2790" s="3">
        <f>IF(A2790&lt;$K$3,$K$2,tarifest3grenz(A2790-$K$3,$A$3,Param!$B$10,Param!$C$10,Param!$D$10,Param!$E$10,Param!$B$11,Param!$C$11,Param!$D$11,Param!$E$11))*100</f>
        <v>42</v>
      </c>
      <c r="U2790" s="3">
        <f>MAX(K2790-tarifest3($K$3,$A$3,Param!$B$10,Param!$C$10,Param!$D$10,Param!$E$10,Param!$B$11,Param!$C$11,Param!$D$11,Param!$E$11),0)</f>
        <v>106854</v>
      </c>
      <c r="V2790" s="3">
        <f t="shared" si="1052"/>
        <v>38.436690647482017</v>
      </c>
      <c r="W2790" s="3">
        <f t="shared" si="1053"/>
        <v>45</v>
      </c>
      <c r="X2790" s="3">
        <f>soli3grenz(K2790,$A$3,Param!$J$9,Param!$J$10,Param!$J$11)*100</f>
        <v>5.5</v>
      </c>
      <c r="Y2790" s="13">
        <f t="shared" si="1040"/>
        <v>106854</v>
      </c>
      <c r="Z2790" s="3">
        <f t="shared" si="1054"/>
        <v>38.436690647482017</v>
      </c>
      <c r="AA2790" s="13">
        <f t="shared" si="1041"/>
        <v>45</v>
      </c>
      <c r="AB2790" s="13">
        <f t="shared" si="1042"/>
        <v>-6482.5399999999936</v>
      </c>
      <c r="AC2790" s="13">
        <f t="shared" si="1043"/>
        <v>-2.3318489208633011</v>
      </c>
      <c r="AD2790" s="13">
        <f t="shared" si="1044"/>
        <v>-2.4749999999999943</v>
      </c>
      <c r="AE2790" s="3">
        <f t="shared" si="1045"/>
        <v>0</v>
      </c>
      <c r="AF2790" s="13">
        <f t="shared" si="1033"/>
        <v>6482.5399999999936</v>
      </c>
      <c r="AG2790" s="13">
        <f t="shared" si="1055"/>
        <v>2.3318489208633011</v>
      </c>
      <c r="AH2790" s="13">
        <f t="shared" si="1034"/>
        <v>2.3318489208633011</v>
      </c>
    </row>
    <row r="2791" spans="1:34" x14ac:dyDescent="0.2">
      <c r="A2791" s="8">
        <f t="shared" si="1056"/>
        <v>278100</v>
      </c>
      <c r="B2791" s="9">
        <f t="shared" si="1035"/>
        <v>278.10000000000002</v>
      </c>
      <c r="C2791" s="13">
        <f>tarifest3(A2791,$A$3,Param!$B$5,Param!$C$5,Param!$D$5,Param!$E$5,Param!$B$6,Param!$C$6,Param!$D$6,Param!$E$6)</f>
        <v>107473</v>
      </c>
      <c r="D2791" s="3">
        <f t="shared" si="1046"/>
        <v>38.645451276519239</v>
      </c>
      <c r="E2791" s="3">
        <f>tarifest3grenz(A2791,$A$3,Param!$B$5,Param!$C$5,Param!$D$5,Param!$E$5,Param!$B$6,Param!$C$6,Param!$D$6,Param!$E$6)*100</f>
        <v>45</v>
      </c>
      <c r="F2791" s="13">
        <f>soli3(C2791,$A$3,Param!$J$4,Param!$J$5,Param!$J$6)</f>
        <v>5911.01</v>
      </c>
      <c r="G2791" s="3">
        <f>soli3grenz(C2791,$A$3,Param!$J$4,Param!$J$5,Param!$J$6)*100</f>
        <v>5.5</v>
      </c>
      <c r="H2791" s="13">
        <f t="shared" si="1037"/>
        <v>113384.01</v>
      </c>
      <c r="I2791" s="3">
        <f t="shared" si="1036"/>
        <v>40.770949298813377</v>
      </c>
      <c r="J2791" s="13">
        <f t="shared" si="1038"/>
        <v>47.474999999999994</v>
      </c>
      <c r="K2791" s="13">
        <f>tarifest3(A2791,$A$3,Param!$B$10,Param!$C$10,Param!$D$10,Param!$E$10,Param!$B$11,Param!$C$11,Param!$D$11,Param!$E$11)</f>
        <v>112129</v>
      </c>
      <c r="L2791" s="3">
        <f t="shared" si="1047"/>
        <v>40.319669183746853</v>
      </c>
      <c r="M2791" s="3">
        <f>tarifest3grenz(A2791,$A$3,Param!$B$10,Param!$C$10,Param!$D$10,Param!$E$10,Param!$B$11,Param!$C$11,Param!$D$11,Param!$E$11)*100</f>
        <v>45</v>
      </c>
      <c r="N2791" s="3">
        <f t="shared" si="1048"/>
        <v>97729</v>
      </c>
      <c r="O2791" s="3">
        <f t="shared" si="1049"/>
        <v>35.14167565623876</v>
      </c>
      <c r="P2791" s="13">
        <f t="shared" si="1039"/>
        <v>194670</v>
      </c>
      <c r="Q2791" s="13">
        <f t="shared" si="1050"/>
        <v>0</v>
      </c>
      <c r="R2791" s="13">
        <f>tarifest3(A2791-$K$3,$A$3,Param!$B$10,Param!$C$10,Param!$D$10,Param!$E$10,Param!$B$11,Param!$C$11,Param!$D$11,Param!$E$11)</f>
        <v>103171</v>
      </c>
      <c r="S2791" s="3">
        <f t="shared" si="1051"/>
        <v>37.098525710176197</v>
      </c>
      <c r="T2791" s="3">
        <f>IF(A2791&lt;$K$3,$K$2,tarifest3grenz(A2791-$K$3,$A$3,Param!$B$10,Param!$C$10,Param!$D$10,Param!$E$10,Param!$B$11,Param!$C$11,Param!$D$11,Param!$E$11))*100</f>
        <v>42</v>
      </c>
      <c r="U2791" s="3">
        <f>MAX(K2791-tarifest3($K$3,$A$3,Param!$B$10,Param!$C$10,Param!$D$10,Param!$E$10,Param!$B$11,Param!$C$11,Param!$D$11,Param!$E$11),0)</f>
        <v>106899</v>
      </c>
      <c r="V2791" s="3">
        <f t="shared" si="1052"/>
        <v>38.439050701186623</v>
      </c>
      <c r="W2791" s="3">
        <f t="shared" si="1053"/>
        <v>45</v>
      </c>
      <c r="X2791" s="3">
        <f>soli3grenz(K2791,$A$3,Param!$J$9,Param!$J$10,Param!$J$11)*100</f>
        <v>5.5</v>
      </c>
      <c r="Y2791" s="13">
        <f t="shared" si="1040"/>
        <v>106899</v>
      </c>
      <c r="Z2791" s="3">
        <f t="shared" si="1054"/>
        <v>38.439050701186623</v>
      </c>
      <c r="AA2791" s="13">
        <f t="shared" si="1041"/>
        <v>45</v>
      </c>
      <c r="AB2791" s="13">
        <f t="shared" si="1042"/>
        <v>-6485.0099999999948</v>
      </c>
      <c r="AC2791" s="13">
        <f t="shared" si="1043"/>
        <v>-2.3318985976267541</v>
      </c>
      <c r="AD2791" s="13">
        <f t="shared" si="1044"/>
        <v>-2.4749999999999943</v>
      </c>
      <c r="AE2791" s="3">
        <f t="shared" si="1045"/>
        <v>0</v>
      </c>
      <c r="AF2791" s="13">
        <f t="shared" si="1033"/>
        <v>6485.0099999999948</v>
      </c>
      <c r="AG2791" s="13">
        <f t="shared" si="1055"/>
        <v>2.3318985976267541</v>
      </c>
      <c r="AH2791" s="13">
        <f t="shared" si="1034"/>
        <v>2.3318985976267541</v>
      </c>
    </row>
    <row r="2792" spans="1:34" x14ac:dyDescent="0.2">
      <c r="A2792" s="8">
        <f t="shared" si="1056"/>
        <v>278200</v>
      </c>
      <c r="B2792" s="9">
        <f t="shared" si="1035"/>
        <v>278.2</v>
      </c>
      <c r="C2792" s="13">
        <f>tarifest3(A2792,$A$3,Param!$B$5,Param!$C$5,Param!$D$5,Param!$E$5,Param!$B$6,Param!$C$6,Param!$D$6,Param!$E$6)</f>
        <v>107518</v>
      </c>
      <c r="D2792" s="3">
        <f t="shared" si="1046"/>
        <v>38.647735442127967</v>
      </c>
      <c r="E2792" s="3">
        <f>tarifest3grenz(A2792,$A$3,Param!$B$5,Param!$C$5,Param!$D$5,Param!$E$5,Param!$B$6,Param!$C$6,Param!$D$6,Param!$E$6)*100</f>
        <v>45</v>
      </c>
      <c r="F2792" s="13">
        <f>soli3(C2792,$A$3,Param!$J$4,Param!$J$5,Param!$J$6)</f>
        <v>5913.49</v>
      </c>
      <c r="G2792" s="3">
        <f>soli3grenz(C2792,$A$3,Param!$J$4,Param!$J$5,Param!$J$6)*100</f>
        <v>5.5</v>
      </c>
      <c r="H2792" s="13">
        <f t="shared" si="1037"/>
        <v>113431.49</v>
      </c>
      <c r="I2792" s="3">
        <f t="shared" si="1036"/>
        <v>40.773360891445002</v>
      </c>
      <c r="J2792" s="13">
        <f t="shared" si="1038"/>
        <v>47.474999999999994</v>
      </c>
      <c r="K2792" s="13">
        <f>tarifest3(A2792,$A$3,Param!$B$10,Param!$C$10,Param!$D$10,Param!$E$10,Param!$B$11,Param!$C$11,Param!$D$11,Param!$E$11)</f>
        <v>112174</v>
      </c>
      <c r="L2792" s="3">
        <f t="shared" si="1047"/>
        <v>40.321351545650614</v>
      </c>
      <c r="M2792" s="3">
        <f>tarifest3grenz(A2792,$A$3,Param!$B$10,Param!$C$10,Param!$D$10,Param!$E$10,Param!$B$11,Param!$C$11,Param!$D$11,Param!$E$11)*100</f>
        <v>45</v>
      </c>
      <c r="N2792" s="3">
        <f t="shared" si="1048"/>
        <v>97774</v>
      </c>
      <c r="O2792" s="3">
        <f t="shared" si="1049"/>
        <v>35.145219266714598</v>
      </c>
      <c r="P2792" s="13">
        <f t="shared" si="1039"/>
        <v>194740</v>
      </c>
      <c r="Q2792" s="13">
        <f t="shared" si="1050"/>
        <v>0</v>
      </c>
      <c r="R2792" s="13">
        <f>tarifest3(A2792-$K$3,$A$3,Param!$B$10,Param!$C$10,Param!$D$10,Param!$E$10,Param!$B$11,Param!$C$11,Param!$D$11,Param!$E$11)</f>
        <v>103213</v>
      </c>
      <c r="S2792" s="3">
        <f t="shared" si="1051"/>
        <v>37.100287562904384</v>
      </c>
      <c r="T2792" s="3">
        <f>IF(A2792&lt;$K$3,$K$2,tarifest3grenz(A2792-$K$3,$A$3,Param!$B$10,Param!$C$10,Param!$D$10,Param!$E$10,Param!$B$11,Param!$C$11,Param!$D$11,Param!$E$11))*100</f>
        <v>42</v>
      </c>
      <c r="U2792" s="3">
        <f>MAX(K2792-tarifest3($K$3,$A$3,Param!$B$10,Param!$C$10,Param!$D$10,Param!$E$10,Param!$B$11,Param!$C$11,Param!$D$11,Param!$E$11),0)</f>
        <v>106944</v>
      </c>
      <c r="V2792" s="3">
        <f t="shared" si="1052"/>
        <v>38.441409058231493</v>
      </c>
      <c r="W2792" s="3">
        <f t="shared" si="1053"/>
        <v>45</v>
      </c>
      <c r="X2792" s="3">
        <f>soli3grenz(K2792,$A$3,Param!$J$9,Param!$J$10,Param!$J$11)*100</f>
        <v>5.5</v>
      </c>
      <c r="Y2792" s="13">
        <f t="shared" si="1040"/>
        <v>106944</v>
      </c>
      <c r="Z2792" s="3">
        <f t="shared" si="1054"/>
        <v>38.441409058231493</v>
      </c>
      <c r="AA2792" s="13">
        <f t="shared" si="1041"/>
        <v>45</v>
      </c>
      <c r="AB2792" s="13">
        <f t="shared" si="1042"/>
        <v>-6487.4900000000052</v>
      </c>
      <c r="AC2792" s="13">
        <f t="shared" si="1043"/>
        <v>-2.331951833213509</v>
      </c>
      <c r="AD2792" s="13">
        <f t="shared" si="1044"/>
        <v>-2.4749999999999943</v>
      </c>
      <c r="AE2792" s="3">
        <f t="shared" si="1045"/>
        <v>0</v>
      </c>
      <c r="AF2792" s="13">
        <f t="shared" si="1033"/>
        <v>6487.4900000000052</v>
      </c>
      <c r="AG2792" s="13">
        <f t="shared" si="1055"/>
        <v>2.331951833213509</v>
      </c>
      <c r="AH2792" s="13">
        <f t="shared" si="1034"/>
        <v>2.331951833213509</v>
      </c>
    </row>
    <row r="2793" spans="1:34" x14ac:dyDescent="0.2">
      <c r="A2793" s="8">
        <f t="shared" si="1056"/>
        <v>278300</v>
      </c>
      <c r="B2793" s="9">
        <f t="shared" si="1035"/>
        <v>278.3</v>
      </c>
      <c r="C2793" s="13">
        <f>tarifest3(A2793,$A$3,Param!$B$5,Param!$C$5,Param!$D$5,Param!$E$5,Param!$B$6,Param!$C$6,Param!$D$6,Param!$E$6)</f>
        <v>107563</v>
      </c>
      <c r="D2793" s="3">
        <f t="shared" si="1046"/>
        <v>38.650017966223501</v>
      </c>
      <c r="E2793" s="3">
        <f>tarifest3grenz(A2793,$A$3,Param!$B$5,Param!$C$5,Param!$D$5,Param!$E$5,Param!$B$6,Param!$C$6,Param!$D$6,Param!$E$6)*100</f>
        <v>45</v>
      </c>
      <c r="F2793" s="13">
        <f>soli3(C2793,$A$3,Param!$J$4,Param!$J$5,Param!$J$6)</f>
        <v>5915.96</v>
      </c>
      <c r="G2793" s="3">
        <f>soli3grenz(C2793,$A$3,Param!$J$4,Param!$J$5,Param!$J$6)*100</f>
        <v>5.5</v>
      </c>
      <c r="H2793" s="13">
        <f t="shared" si="1037"/>
        <v>113478.96</v>
      </c>
      <c r="I2793" s="3">
        <f t="shared" si="1036"/>
        <v>40.775767157743445</v>
      </c>
      <c r="J2793" s="13">
        <f t="shared" si="1038"/>
        <v>47.474999999999994</v>
      </c>
      <c r="K2793" s="13">
        <f>tarifest3(A2793,$A$3,Param!$B$10,Param!$C$10,Param!$D$10,Param!$E$10,Param!$B$11,Param!$C$11,Param!$D$11,Param!$E$11)</f>
        <v>112219</v>
      </c>
      <c r="L2793" s="3">
        <f t="shared" si="1047"/>
        <v>40.323032698526767</v>
      </c>
      <c r="M2793" s="3">
        <f>tarifest3grenz(A2793,$A$3,Param!$B$10,Param!$C$10,Param!$D$10,Param!$E$10,Param!$B$11,Param!$C$11,Param!$D$11,Param!$E$11)*100</f>
        <v>45</v>
      </c>
      <c r="N2793" s="3">
        <f t="shared" si="1048"/>
        <v>97819</v>
      </c>
      <c r="O2793" s="3">
        <f t="shared" si="1049"/>
        <v>35.148760330578511</v>
      </c>
      <c r="P2793" s="13">
        <f t="shared" si="1039"/>
        <v>194810</v>
      </c>
      <c r="Q2793" s="13">
        <f t="shared" si="1050"/>
        <v>0</v>
      </c>
      <c r="R2793" s="13">
        <f>tarifest3(A2793-$K$3,$A$3,Param!$B$10,Param!$C$10,Param!$D$10,Param!$E$10,Param!$B$11,Param!$C$11,Param!$D$11,Param!$E$11)</f>
        <v>103255</v>
      </c>
      <c r="S2793" s="3">
        <f t="shared" si="1051"/>
        <v>37.102048149478975</v>
      </c>
      <c r="T2793" s="3">
        <f>IF(A2793&lt;$K$3,$K$2,tarifest3grenz(A2793-$K$3,$A$3,Param!$B$10,Param!$C$10,Param!$D$10,Param!$E$10,Param!$B$11,Param!$C$11,Param!$D$11,Param!$E$11))*100</f>
        <v>42</v>
      </c>
      <c r="U2793" s="3">
        <f>MAX(K2793-tarifest3($K$3,$A$3,Param!$B$10,Param!$C$10,Param!$D$10,Param!$E$10,Param!$B$11,Param!$C$11,Param!$D$11,Param!$E$11),0)</f>
        <v>106989</v>
      </c>
      <c r="V2793" s="3">
        <f t="shared" si="1052"/>
        <v>38.443765720445562</v>
      </c>
      <c r="W2793" s="3">
        <f t="shared" si="1053"/>
        <v>45</v>
      </c>
      <c r="X2793" s="3">
        <f>soli3grenz(K2793,$A$3,Param!$J$9,Param!$J$10,Param!$J$11)*100</f>
        <v>5.5</v>
      </c>
      <c r="Y2793" s="13">
        <f t="shared" si="1040"/>
        <v>106989</v>
      </c>
      <c r="Z2793" s="3">
        <f t="shared" si="1054"/>
        <v>38.443765720445562</v>
      </c>
      <c r="AA2793" s="13">
        <f t="shared" si="1041"/>
        <v>45</v>
      </c>
      <c r="AB2793" s="13">
        <f t="shared" si="1042"/>
        <v>-6489.9600000000064</v>
      </c>
      <c r="AC2793" s="13">
        <f t="shared" si="1043"/>
        <v>-2.3320014372978832</v>
      </c>
      <c r="AD2793" s="13">
        <f t="shared" si="1044"/>
        <v>-2.4749999999999943</v>
      </c>
      <c r="AE2793" s="3">
        <f t="shared" si="1045"/>
        <v>0</v>
      </c>
      <c r="AF2793" s="13">
        <f t="shared" si="1033"/>
        <v>6489.9600000000064</v>
      </c>
      <c r="AG2793" s="13">
        <f t="shared" si="1055"/>
        <v>2.3320014372978832</v>
      </c>
      <c r="AH2793" s="13">
        <f t="shared" si="1034"/>
        <v>2.3320014372978832</v>
      </c>
    </row>
    <row r="2794" spans="1:34" x14ac:dyDescent="0.2">
      <c r="A2794" s="8">
        <f t="shared" si="1056"/>
        <v>278400</v>
      </c>
      <c r="B2794" s="9">
        <f t="shared" si="1035"/>
        <v>278.39999999999998</v>
      </c>
      <c r="C2794" s="13">
        <f>tarifest3(A2794,$A$3,Param!$B$5,Param!$C$5,Param!$D$5,Param!$E$5,Param!$B$6,Param!$C$6,Param!$D$6,Param!$E$6)</f>
        <v>107608</v>
      </c>
      <c r="D2794" s="3">
        <f t="shared" si="1046"/>
        <v>38.652298850574709</v>
      </c>
      <c r="E2794" s="3">
        <f>tarifest3grenz(A2794,$A$3,Param!$B$5,Param!$C$5,Param!$D$5,Param!$E$5,Param!$B$6,Param!$C$6,Param!$D$6,Param!$E$6)*100</f>
        <v>45</v>
      </c>
      <c r="F2794" s="13">
        <f>soli3(C2794,$A$3,Param!$J$4,Param!$J$5,Param!$J$6)</f>
        <v>5918.44</v>
      </c>
      <c r="G2794" s="3">
        <f>soli3grenz(C2794,$A$3,Param!$J$4,Param!$J$5,Param!$J$6)*100</f>
        <v>5.5</v>
      </c>
      <c r="H2794" s="13">
        <f t="shared" si="1037"/>
        <v>113526.44</v>
      </c>
      <c r="I2794" s="3">
        <f t="shared" si="1036"/>
        <v>40.778175287356319</v>
      </c>
      <c r="J2794" s="13">
        <f t="shared" si="1038"/>
        <v>47.474999999999994</v>
      </c>
      <c r="K2794" s="13">
        <f>tarifest3(A2794,$A$3,Param!$B$10,Param!$C$10,Param!$D$10,Param!$E$10,Param!$B$11,Param!$C$11,Param!$D$11,Param!$E$11)</f>
        <v>112264</v>
      </c>
      <c r="L2794" s="3">
        <f t="shared" si="1047"/>
        <v>40.324712643678161</v>
      </c>
      <c r="M2794" s="3">
        <f>tarifest3grenz(A2794,$A$3,Param!$B$10,Param!$C$10,Param!$D$10,Param!$E$10,Param!$B$11,Param!$C$11,Param!$D$11,Param!$E$11)*100</f>
        <v>45</v>
      </c>
      <c r="N2794" s="3">
        <f t="shared" si="1048"/>
        <v>97864</v>
      </c>
      <c r="O2794" s="3">
        <f t="shared" si="1049"/>
        <v>35.152298850574716</v>
      </c>
      <c r="P2794" s="13">
        <f t="shared" si="1039"/>
        <v>194880</v>
      </c>
      <c r="Q2794" s="13">
        <f t="shared" si="1050"/>
        <v>0</v>
      </c>
      <c r="R2794" s="13">
        <f>tarifest3(A2794-$K$3,$A$3,Param!$B$10,Param!$C$10,Param!$D$10,Param!$E$10,Param!$B$11,Param!$C$11,Param!$D$11,Param!$E$11)</f>
        <v>103297</v>
      </c>
      <c r="S2794" s="3">
        <f t="shared" si="1051"/>
        <v>37.103807471264368</v>
      </c>
      <c r="T2794" s="3">
        <f>IF(A2794&lt;$K$3,$K$2,tarifest3grenz(A2794-$K$3,$A$3,Param!$B$10,Param!$C$10,Param!$D$10,Param!$E$10,Param!$B$11,Param!$C$11,Param!$D$11,Param!$E$11))*100</f>
        <v>42</v>
      </c>
      <c r="U2794" s="3">
        <f>MAX(K2794-tarifest3($K$3,$A$3,Param!$B$10,Param!$C$10,Param!$D$10,Param!$E$10,Param!$B$11,Param!$C$11,Param!$D$11,Param!$E$11),0)</f>
        <v>107034</v>
      </c>
      <c r="V2794" s="3">
        <f t="shared" si="1052"/>
        <v>38.446120689655174</v>
      </c>
      <c r="W2794" s="3">
        <f t="shared" si="1053"/>
        <v>45</v>
      </c>
      <c r="X2794" s="3">
        <f>soli3grenz(K2794,$A$3,Param!$J$9,Param!$J$10,Param!$J$11)*100</f>
        <v>5.5</v>
      </c>
      <c r="Y2794" s="13">
        <f t="shared" si="1040"/>
        <v>107034</v>
      </c>
      <c r="Z2794" s="3">
        <f t="shared" si="1054"/>
        <v>38.446120689655174</v>
      </c>
      <c r="AA2794" s="13">
        <f t="shared" si="1041"/>
        <v>45</v>
      </c>
      <c r="AB2794" s="13">
        <f t="shared" si="1042"/>
        <v>-6492.4400000000023</v>
      </c>
      <c r="AC2794" s="13">
        <f t="shared" si="1043"/>
        <v>-2.3320545977011449</v>
      </c>
      <c r="AD2794" s="13">
        <f t="shared" si="1044"/>
        <v>-2.4749999999999943</v>
      </c>
      <c r="AE2794" s="3">
        <f t="shared" si="1045"/>
        <v>0</v>
      </c>
      <c r="AF2794" s="13">
        <f t="shared" si="1033"/>
        <v>6492.4400000000023</v>
      </c>
      <c r="AG2794" s="13">
        <f t="shared" si="1055"/>
        <v>2.3320545977011449</v>
      </c>
      <c r="AH2794" s="13">
        <f t="shared" si="1034"/>
        <v>2.3320545977011449</v>
      </c>
    </row>
    <row r="2795" spans="1:34" x14ac:dyDescent="0.2">
      <c r="A2795" s="8">
        <f t="shared" si="1056"/>
        <v>278500</v>
      </c>
      <c r="B2795" s="9">
        <f t="shared" si="1035"/>
        <v>278.5</v>
      </c>
      <c r="C2795" s="13">
        <f>tarifest3(A2795,$A$3,Param!$B$5,Param!$C$5,Param!$D$5,Param!$E$5,Param!$B$6,Param!$C$6,Param!$D$6,Param!$E$6)</f>
        <v>107653</v>
      </c>
      <c r="D2795" s="3">
        <f t="shared" si="1046"/>
        <v>38.654578096947937</v>
      </c>
      <c r="E2795" s="3">
        <f>tarifest3grenz(A2795,$A$3,Param!$B$5,Param!$C$5,Param!$D$5,Param!$E$5,Param!$B$6,Param!$C$6,Param!$D$6,Param!$E$6)*100</f>
        <v>45</v>
      </c>
      <c r="F2795" s="13">
        <f>soli3(C2795,$A$3,Param!$J$4,Param!$J$5,Param!$J$6)</f>
        <v>5920.91</v>
      </c>
      <c r="G2795" s="3">
        <f>soli3grenz(C2795,$A$3,Param!$J$4,Param!$J$5,Param!$J$6)*100</f>
        <v>5.5</v>
      </c>
      <c r="H2795" s="13">
        <f t="shared" si="1037"/>
        <v>113573.91</v>
      </c>
      <c r="I2795" s="3">
        <f t="shared" si="1036"/>
        <v>40.780578096947941</v>
      </c>
      <c r="J2795" s="13">
        <f t="shared" si="1038"/>
        <v>47.474999999999994</v>
      </c>
      <c r="K2795" s="13">
        <f>tarifest3(A2795,$A$3,Param!$B$10,Param!$C$10,Param!$D$10,Param!$E$10,Param!$B$11,Param!$C$11,Param!$D$11,Param!$E$11)</f>
        <v>112309</v>
      </c>
      <c r="L2795" s="3">
        <f t="shared" si="1047"/>
        <v>40.326391382405745</v>
      </c>
      <c r="M2795" s="3">
        <f>tarifest3grenz(A2795,$A$3,Param!$B$10,Param!$C$10,Param!$D$10,Param!$E$10,Param!$B$11,Param!$C$11,Param!$D$11,Param!$E$11)*100</f>
        <v>45</v>
      </c>
      <c r="N2795" s="3">
        <f t="shared" si="1048"/>
        <v>97909</v>
      </c>
      <c r="O2795" s="3">
        <f t="shared" si="1049"/>
        <v>35.15583482944345</v>
      </c>
      <c r="P2795" s="13">
        <f t="shared" si="1039"/>
        <v>194950</v>
      </c>
      <c r="Q2795" s="13">
        <f t="shared" si="1050"/>
        <v>0</v>
      </c>
      <c r="R2795" s="13">
        <f>tarifest3(A2795-$K$3,$A$3,Param!$B$10,Param!$C$10,Param!$D$10,Param!$E$10,Param!$B$11,Param!$C$11,Param!$D$11,Param!$E$11)</f>
        <v>103339</v>
      </c>
      <c r="S2795" s="3">
        <f t="shared" si="1051"/>
        <v>37.105565529622979</v>
      </c>
      <c r="T2795" s="3">
        <f>IF(A2795&lt;$K$3,$K$2,tarifest3grenz(A2795-$K$3,$A$3,Param!$B$10,Param!$C$10,Param!$D$10,Param!$E$10,Param!$B$11,Param!$C$11,Param!$D$11,Param!$E$11))*100</f>
        <v>42</v>
      </c>
      <c r="U2795" s="3">
        <f>MAX(K2795-tarifest3($K$3,$A$3,Param!$B$10,Param!$C$10,Param!$D$10,Param!$E$10,Param!$B$11,Param!$C$11,Param!$D$11,Param!$E$11),0)</f>
        <v>107079</v>
      </c>
      <c r="V2795" s="3">
        <f t="shared" si="1052"/>
        <v>38.448473967684023</v>
      </c>
      <c r="W2795" s="3">
        <f t="shared" si="1053"/>
        <v>45</v>
      </c>
      <c r="X2795" s="3">
        <f>soli3grenz(K2795,$A$3,Param!$J$9,Param!$J$10,Param!$J$11)*100</f>
        <v>5.5</v>
      </c>
      <c r="Y2795" s="13">
        <f t="shared" si="1040"/>
        <v>107079</v>
      </c>
      <c r="Z2795" s="3">
        <f t="shared" si="1054"/>
        <v>38.448473967684023</v>
      </c>
      <c r="AA2795" s="13">
        <f t="shared" si="1041"/>
        <v>45</v>
      </c>
      <c r="AB2795" s="13">
        <f t="shared" si="1042"/>
        <v>-6494.9100000000035</v>
      </c>
      <c r="AC2795" s="13">
        <f t="shared" si="1043"/>
        <v>-2.332104129263918</v>
      </c>
      <c r="AD2795" s="13">
        <f t="shared" si="1044"/>
        <v>-2.4749999999999943</v>
      </c>
      <c r="AE2795" s="3">
        <f t="shared" si="1045"/>
        <v>0</v>
      </c>
      <c r="AF2795" s="13">
        <f t="shared" si="1033"/>
        <v>6494.9100000000035</v>
      </c>
      <c r="AG2795" s="13">
        <f t="shared" si="1055"/>
        <v>2.332104129263918</v>
      </c>
      <c r="AH2795" s="13">
        <f t="shared" si="1034"/>
        <v>2.332104129263918</v>
      </c>
    </row>
    <row r="2796" spans="1:34" x14ac:dyDescent="0.2">
      <c r="A2796" s="8">
        <f t="shared" si="1056"/>
        <v>278600</v>
      </c>
      <c r="B2796" s="9">
        <f t="shared" si="1035"/>
        <v>278.60000000000002</v>
      </c>
      <c r="C2796" s="13">
        <f>tarifest3(A2796,$A$3,Param!$B$5,Param!$C$5,Param!$D$5,Param!$E$5,Param!$B$6,Param!$C$6,Param!$D$6,Param!$E$6)</f>
        <v>107698</v>
      </c>
      <c r="D2796" s="3">
        <f t="shared" si="1046"/>
        <v>38.656855707106963</v>
      </c>
      <c r="E2796" s="3">
        <f>tarifest3grenz(A2796,$A$3,Param!$B$5,Param!$C$5,Param!$D$5,Param!$E$5,Param!$B$6,Param!$C$6,Param!$D$6,Param!$E$6)*100</f>
        <v>45</v>
      </c>
      <c r="F2796" s="13">
        <f>soli3(C2796,$A$3,Param!$J$4,Param!$J$5,Param!$J$6)</f>
        <v>5923.39</v>
      </c>
      <c r="G2796" s="3">
        <f>soli3grenz(C2796,$A$3,Param!$J$4,Param!$J$5,Param!$J$6)*100</f>
        <v>5.5</v>
      </c>
      <c r="H2796" s="13">
        <f t="shared" si="1037"/>
        <v>113621.39</v>
      </c>
      <c r="I2796" s="3">
        <f t="shared" si="1036"/>
        <v>40.782982770997847</v>
      </c>
      <c r="J2796" s="13">
        <f t="shared" si="1038"/>
        <v>47.474999999999994</v>
      </c>
      <c r="K2796" s="13">
        <f>tarifest3(A2796,$A$3,Param!$B$10,Param!$C$10,Param!$D$10,Param!$E$10,Param!$B$11,Param!$C$11,Param!$D$11,Param!$E$11)</f>
        <v>112354</v>
      </c>
      <c r="L2796" s="3">
        <f t="shared" si="1047"/>
        <v>40.328068916008611</v>
      </c>
      <c r="M2796" s="3">
        <f>tarifest3grenz(A2796,$A$3,Param!$B$10,Param!$C$10,Param!$D$10,Param!$E$10,Param!$B$11,Param!$C$11,Param!$D$11,Param!$E$11)*100</f>
        <v>45</v>
      </c>
      <c r="N2796" s="3">
        <f t="shared" si="1048"/>
        <v>97954</v>
      </c>
      <c r="O2796" s="3">
        <f t="shared" si="1049"/>
        <v>35.159368269921032</v>
      </c>
      <c r="P2796" s="13">
        <f t="shared" si="1039"/>
        <v>195020</v>
      </c>
      <c r="Q2796" s="13">
        <f t="shared" si="1050"/>
        <v>0</v>
      </c>
      <c r="R2796" s="13">
        <f>tarifest3(A2796-$K$3,$A$3,Param!$B$10,Param!$C$10,Param!$D$10,Param!$E$10,Param!$B$11,Param!$C$11,Param!$D$11,Param!$E$11)</f>
        <v>103381</v>
      </c>
      <c r="S2796" s="3">
        <f t="shared" si="1051"/>
        <v>37.107322325915291</v>
      </c>
      <c r="T2796" s="3">
        <f>IF(A2796&lt;$K$3,$K$2,tarifest3grenz(A2796-$K$3,$A$3,Param!$B$10,Param!$C$10,Param!$D$10,Param!$E$10,Param!$B$11,Param!$C$11,Param!$D$11,Param!$E$11))*100</f>
        <v>42</v>
      </c>
      <c r="U2796" s="3">
        <f>MAX(K2796-tarifest3($K$3,$A$3,Param!$B$10,Param!$C$10,Param!$D$10,Param!$E$10,Param!$B$11,Param!$C$11,Param!$D$11,Param!$E$11),0)</f>
        <v>107124</v>
      </c>
      <c r="V2796" s="3">
        <f t="shared" si="1052"/>
        <v>38.450825556353195</v>
      </c>
      <c r="W2796" s="3">
        <f t="shared" si="1053"/>
        <v>45</v>
      </c>
      <c r="X2796" s="3">
        <f>soli3grenz(K2796,$A$3,Param!$J$9,Param!$J$10,Param!$J$11)*100</f>
        <v>5.5</v>
      </c>
      <c r="Y2796" s="13">
        <f t="shared" si="1040"/>
        <v>107124</v>
      </c>
      <c r="Z2796" s="3">
        <f t="shared" si="1054"/>
        <v>38.450825556353195</v>
      </c>
      <c r="AA2796" s="13">
        <f t="shared" si="1041"/>
        <v>45</v>
      </c>
      <c r="AB2796" s="13">
        <f t="shared" si="1042"/>
        <v>-6497.3899999999994</v>
      </c>
      <c r="AC2796" s="13">
        <f t="shared" si="1043"/>
        <v>-2.3321572146446528</v>
      </c>
      <c r="AD2796" s="13">
        <f t="shared" si="1044"/>
        <v>-2.4749999999999943</v>
      </c>
      <c r="AE2796" s="3">
        <f t="shared" si="1045"/>
        <v>0</v>
      </c>
      <c r="AF2796" s="13">
        <f t="shared" si="1033"/>
        <v>6497.3899999999994</v>
      </c>
      <c r="AG2796" s="13">
        <f t="shared" si="1055"/>
        <v>2.3321572146446528</v>
      </c>
      <c r="AH2796" s="13">
        <f t="shared" si="1034"/>
        <v>2.3321572146446528</v>
      </c>
    </row>
    <row r="2797" spans="1:34" x14ac:dyDescent="0.2">
      <c r="A2797" s="8">
        <f t="shared" si="1056"/>
        <v>278700</v>
      </c>
      <c r="B2797" s="9">
        <f t="shared" si="1035"/>
        <v>278.7</v>
      </c>
      <c r="C2797" s="13">
        <f>tarifest3(A2797,$A$3,Param!$B$5,Param!$C$5,Param!$D$5,Param!$E$5,Param!$B$6,Param!$C$6,Param!$D$6,Param!$E$6)</f>
        <v>107743</v>
      </c>
      <c r="D2797" s="3">
        <f t="shared" si="1046"/>
        <v>38.659131682813062</v>
      </c>
      <c r="E2797" s="3">
        <f>tarifest3grenz(A2797,$A$3,Param!$B$5,Param!$C$5,Param!$D$5,Param!$E$5,Param!$B$6,Param!$C$6,Param!$D$6,Param!$E$6)*100</f>
        <v>45</v>
      </c>
      <c r="F2797" s="13">
        <f>soli3(C2797,$A$3,Param!$J$4,Param!$J$5,Param!$J$6)</f>
        <v>5925.86</v>
      </c>
      <c r="G2797" s="3">
        <f>soli3grenz(C2797,$A$3,Param!$J$4,Param!$J$5,Param!$J$6)*100</f>
        <v>5.5</v>
      </c>
      <c r="H2797" s="13">
        <f t="shared" si="1037"/>
        <v>113668.86</v>
      </c>
      <c r="I2797" s="3">
        <f t="shared" si="1036"/>
        <v>40.785382131324006</v>
      </c>
      <c r="J2797" s="13">
        <f t="shared" si="1038"/>
        <v>47.474999999999994</v>
      </c>
      <c r="K2797" s="13">
        <f>tarifest3(A2797,$A$3,Param!$B$10,Param!$C$10,Param!$D$10,Param!$E$10,Param!$B$11,Param!$C$11,Param!$D$11,Param!$E$11)</f>
        <v>112399</v>
      </c>
      <c r="L2797" s="3">
        <f t="shared" si="1047"/>
        <v>40.329745245783997</v>
      </c>
      <c r="M2797" s="3">
        <f>tarifest3grenz(A2797,$A$3,Param!$B$10,Param!$C$10,Param!$D$10,Param!$E$10,Param!$B$11,Param!$C$11,Param!$D$11,Param!$E$11)*100</f>
        <v>45</v>
      </c>
      <c r="N2797" s="3">
        <f t="shared" si="1048"/>
        <v>97999</v>
      </c>
      <c r="O2797" s="3">
        <f t="shared" si="1049"/>
        <v>35.162899174739863</v>
      </c>
      <c r="P2797" s="13">
        <f t="shared" si="1039"/>
        <v>195090</v>
      </c>
      <c r="Q2797" s="13">
        <f t="shared" si="1050"/>
        <v>0</v>
      </c>
      <c r="R2797" s="13">
        <f>tarifest3(A2797-$K$3,$A$3,Param!$B$10,Param!$C$10,Param!$D$10,Param!$E$10,Param!$B$11,Param!$C$11,Param!$D$11,Param!$E$11)</f>
        <v>103423</v>
      </c>
      <c r="S2797" s="3">
        <f t="shared" si="1051"/>
        <v>37.10907786149982</v>
      </c>
      <c r="T2797" s="3">
        <f>IF(A2797&lt;$K$3,$K$2,tarifest3grenz(A2797-$K$3,$A$3,Param!$B$10,Param!$C$10,Param!$D$10,Param!$E$10,Param!$B$11,Param!$C$11,Param!$D$11,Param!$E$11))*100</f>
        <v>42</v>
      </c>
      <c r="U2797" s="3">
        <f>MAX(K2797-tarifest3($K$3,$A$3,Param!$B$10,Param!$C$10,Param!$D$10,Param!$E$10,Param!$B$11,Param!$C$11,Param!$D$11,Param!$E$11),0)</f>
        <v>107169</v>
      </c>
      <c r="V2797" s="3">
        <f t="shared" si="1052"/>
        <v>38.453175457481166</v>
      </c>
      <c r="W2797" s="3">
        <f t="shared" si="1053"/>
        <v>45</v>
      </c>
      <c r="X2797" s="3">
        <f>soli3grenz(K2797,$A$3,Param!$J$9,Param!$J$10,Param!$J$11)*100</f>
        <v>5.5</v>
      </c>
      <c r="Y2797" s="13">
        <f t="shared" si="1040"/>
        <v>107169</v>
      </c>
      <c r="Z2797" s="3">
        <f t="shared" si="1054"/>
        <v>38.453175457481166</v>
      </c>
      <c r="AA2797" s="13">
        <f t="shared" si="1041"/>
        <v>45</v>
      </c>
      <c r="AB2797" s="13">
        <f t="shared" si="1042"/>
        <v>-6499.8600000000006</v>
      </c>
      <c r="AC2797" s="13">
        <f t="shared" si="1043"/>
        <v>-2.3322066738428404</v>
      </c>
      <c r="AD2797" s="13">
        <f t="shared" si="1044"/>
        <v>-2.4749999999999943</v>
      </c>
      <c r="AE2797" s="3">
        <f t="shared" si="1045"/>
        <v>0</v>
      </c>
      <c r="AF2797" s="13">
        <f t="shared" si="1033"/>
        <v>6499.8600000000006</v>
      </c>
      <c r="AG2797" s="13">
        <f t="shared" si="1055"/>
        <v>2.3322066738428404</v>
      </c>
      <c r="AH2797" s="13">
        <f t="shared" si="1034"/>
        <v>2.3322066738428404</v>
      </c>
    </row>
    <row r="2798" spans="1:34" x14ac:dyDescent="0.2">
      <c r="A2798" s="8">
        <f t="shared" si="1056"/>
        <v>278800</v>
      </c>
      <c r="B2798" s="9">
        <f t="shared" si="1035"/>
        <v>278.8</v>
      </c>
      <c r="C2798" s="13">
        <f>tarifest3(A2798,$A$3,Param!$B$5,Param!$C$5,Param!$D$5,Param!$E$5,Param!$B$6,Param!$C$6,Param!$D$6,Param!$E$6)</f>
        <v>107788</v>
      </c>
      <c r="D2798" s="3">
        <f t="shared" si="1046"/>
        <v>38.661406025824959</v>
      </c>
      <c r="E2798" s="3">
        <f>tarifest3grenz(A2798,$A$3,Param!$B$5,Param!$C$5,Param!$D$5,Param!$E$5,Param!$B$6,Param!$C$6,Param!$D$6,Param!$E$6)*100</f>
        <v>45</v>
      </c>
      <c r="F2798" s="13">
        <f>soli3(C2798,$A$3,Param!$J$4,Param!$J$5,Param!$J$6)</f>
        <v>5928.34</v>
      </c>
      <c r="G2798" s="3">
        <f>soli3grenz(C2798,$A$3,Param!$J$4,Param!$J$5,Param!$J$6)*100</f>
        <v>5.5</v>
      </c>
      <c r="H2798" s="13">
        <f t="shared" si="1037"/>
        <v>113716.34</v>
      </c>
      <c r="I2798" s="3">
        <f t="shared" si="1036"/>
        <v>40.787783357245338</v>
      </c>
      <c r="J2798" s="13">
        <f t="shared" si="1038"/>
        <v>47.474999999999994</v>
      </c>
      <c r="K2798" s="13">
        <f>tarifest3(A2798,$A$3,Param!$B$10,Param!$C$10,Param!$D$10,Param!$E$10,Param!$B$11,Param!$C$11,Param!$D$11,Param!$E$11)</f>
        <v>112444</v>
      </c>
      <c r="L2798" s="3">
        <f t="shared" si="1047"/>
        <v>40.331420373027257</v>
      </c>
      <c r="M2798" s="3">
        <f>tarifest3grenz(A2798,$A$3,Param!$B$10,Param!$C$10,Param!$D$10,Param!$E$10,Param!$B$11,Param!$C$11,Param!$D$11,Param!$E$11)*100</f>
        <v>45</v>
      </c>
      <c r="N2798" s="3">
        <f t="shared" si="1048"/>
        <v>98044</v>
      </c>
      <c r="O2798" s="3">
        <f t="shared" si="1049"/>
        <v>35.166427546628412</v>
      </c>
      <c r="P2798" s="13">
        <f t="shared" si="1039"/>
        <v>195160</v>
      </c>
      <c r="Q2798" s="13">
        <f t="shared" si="1050"/>
        <v>0</v>
      </c>
      <c r="R2798" s="13">
        <f>tarifest3(A2798-$K$3,$A$3,Param!$B$10,Param!$C$10,Param!$D$10,Param!$E$10,Param!$B$11,Param!$C$11,Param!$D$11,Param!$E$11)</f>
        <v>103465</v>
      </c>
      <c r="S2798" s="3">
        <f t="shared" si="1051"/>
        <v>37.110832137733141</v>
      </c>
      <c r="T2798" s="3">
        <f>IF(A2798&lt;$K$3,$K$2,tarifest3grenz(A2798-$K$3,$A$3,Param!$B$10,Param!$C$10,Param!$D$10,Param!$E$10,Param!$B$11,Param!$C$11,Param!$D$11,Param!$E$11))*100</f>
        <v>42</v>
      </c>
      <c r="U2798" s="3">
        <f>MAX(K2798-tarifest3($K$3,$A$3,Param!$B$10,Param!$C$10,Param!$D$10,Param!$E$10,Param!$B$11,Param!$C$11,Param!$D$11,Param!$E$11),0)</f>
        <v>107214</v>
      </c>
      <c r="V2798" s="3">
        <f t="shared" si="1052"/>
        <v>38.455523672883793</v>
      </c>
      <c r="W2798" s="3">
        <f t="shared" si="1053"/>
        <v>45</v>
      </c>
      <c r="X2798" s="3">
        <f>soli3grenz(K2798,$A$3,Param!$J$9,Param!$J$10,Param!$J$11)*100</f>
        <v>5.5</v>
      </c>
      <c r="Y2798" s="13">
        <f t="shared" si="1040"/>
        <v>107214</v>
      </c>
      <c r="Z2798" s="3">
        <f t="shared" si="1054"/>
        <v>38.455523672883793</v>
      </c>
      <c r="AA2798" s="13">
        <f t="shared" si="1041"/>
        <v>45</v>
      </c>
      <c r="AB2798" s="13">
        <f t="shared" si="1042"/>
        <v>-6502.3399999999965</v>
      </c>
      <c r="AC2798" s="13">
        <f t="shared" si="1043"/>
        <v>-2.3322596843615457</v>
      </c>
      <c r="AD2798" s="13">
        <f t="shared" si="1044"/>
        <v>-2.4749999999999943</v>
      </c>
      <c r="AE2798" s="3">
        <f t="shared" si="1045"/>
        <v>0</v>
      </c>
      <c r="AF2798" s="13">
        <f t="shared" si="1033"/>
        <v>6502.3399999999965</v>
      </c>
      <c r="AG2798" s="13">
        <f t="shared" si="1055"/>
        <v>2.3322596843615457</v>
      </c>
      <c r="AH2798" s="13">
        <f t="shared" si="1034"/>
        <v>2.3322596843615457</v>
      </c>
    </row>
    <row r="2799" spans="1:34" x14ac:dyDescent="0.2">
      <c r="A2799" s="8">
        <f t="shared" si="1056"/>
        <v>278900</v>
      </c>
      <c r="B2799" s="9">
        <f t="shared" si="1035"/>
        <v>278.89999999999998</v>
      </c>
      <c r="C2799" s="13">
        <f>tarifest3(A2799,$A$3,Param!$B$5,Param!$C$5,Param!$D$5,Param!$E$5,Param!$B$6,Param!$C$6,Param!$D$6,Param!$E$6)</f>
        <v>107833</v>
      </c>
      <c r="D2799" s="3">
        <f t="shared" si="1046"/>
        <v>38.663678737898891</v>
      </c>
      <c r="E2799" s="3">
        <f>tarifest3grenz(A2799,$A$3,Param!$B$5,Param!$C$5,Param!$D$5,Param!$E$5,Param!$B$6,Param!$C$6,Param!$D$6,Param!$E$6)*100</f>
        <v>45</v>
      </c>
      <c r="F2799" s="13">
        <f>soli3(C2799,$A$3,Param!$J$4,Param!$J$5,Param!$J$6)</f>
        <v>5930.81</v>
      </c>
      <c r="G2799" s="3">
        <f>soli3grenz(C2799,$A$3,Param!$J$4,Param!$J$5,Param!$J$6)*100</f>
        <v>5.5</v>
      </c>
      <c r="H2799" s="13">
        <f t="shared" si="1037"/>
        <v>113763.81</v>
      </c>
      <c r="I2799" s="3">
        <f t="shared" si="1036"/>
        <v>40.790179275726068</v>
      </c>
      <c r="J2799" s="13">
        <f t="shared" si="1038"/>
        <v>47.474999999999994</v>
      </c>
      <c r="K2799" s="13">
        <f>tarifest3(A2799,$A$3,Param!$B$10,Param!$C$10,Param!$D$10,Param!$E$10,Param!$B$11,Param!$C$11,Param!$D$11,Param!$E$11)</f>
        <v>112489</v>
      </c>
      <c r="L2799" s="3">
        <f t="shared" si="1047"/>
        <v>40.333094299031913</v>
      </c>
      <c r="M2799" s="3">
        <f>tarifest3grenz(A2799,$A$3,Param!$B$10,Param!$C$10,Param!$D$10,Param!$E$10,Param!$B$11,Param!$C$11,Param!$D$11,Param!$E$11)*100</f>
        <v>45</v>
      </c>
      <c r="N2799" s="3">
        <f t="shared" si="1048"/>
        <v>98089</v>
      </c>
      <c r="O2799" s="3">
        <f t="shared" si="1049"/>
        <v>35.169953388311221</v>
      </c>
      <c r="P2799" s="13">
        <f t="shared" si="1039"/>
        <v>195230</v>
      </c>
      <c r="Q2799" s="13">
        <f t="shared" si="1050"/>
        <v>0</v>
      </c>
      <c r="R2799" s="13">
        <f>tarifest3(A2799-$K$3,$A$3,Param!$B$10,Param!$C$10,Param!$D$10,Param!$E$10,Param!$B$11,Param!$C$11,Param!$D$11,Param!$E$11)</f>
        <v>103507</v>
      </c>
      <c r="S2799" s="3">
        <f t="shared" si="1051"/>
        <v>37.112585155969882</v>
      </c>
      <c r="T2799" s="3">
        <f>IF(A2799&lt;$K$3,$K$2,tarifest3grenz(A2799-$K$3,$A$3,Param!$B$10,Param!$C$10,Param!$D$10,Param!$E$10,Param!$B$11,Param!$C$11,Param!$D$11,Param!$E$11))*100</f>
        <v>42</v>
      </c>
      <c r="U2799" s="3">
        <f>MAX(K2799-tarifest3($K$3,$A$3,Param!$B$10,Param!$C$10,Param!$D$10,Param!$E$10,Param!$B$11,Param!$C$11,Param!$D$11,Param!$E$11),0)</f>
        <v>107259</v>
      </c>
      <c r="V2799" s="3">
        <f t="shared" si="1052"/>
        <v>38.457870204374331</v>
      </c>
      <c r="W2799" s="3">
        <f t="shared" si="1053"/>
        <v>45</v>
      </c>
      <c r="X2799" s="3">
        <f>soli3grenz(K2799,$A$3,Param!$J$9,Param!$J$10,Param!$J$11)*100</f>
        <v>5.5</v>
      </c>
      <c r="Y2799" s="13">
        <f t="shared" si="1040"/>
        <v>107259</v>
      </c>
      <c r="Z2799" s="3">
        <f t="shared" si="1054"/>
        <v>38.457870204374331</v>
      </c>
      <c r="AA2799" s="13">
        <f t="shared" si="1041"/>
        <v>45</v>
      </c>
      <c r="AB2799" s="13">
        <f t="shared" si="1042"/>
        <v>-6504.8099999999977</v>
      </c>
      <c r="AC2799" s="13">
        <f t="shared" si="1043"/>
        <v>-2.3323090713517374</v>
      </c>
      <c r="AD2799" s="13">
        <f t="shared" si="1044"/>
        <v>-2.4749999999999943</v>
      </c>
      <c r="AE2799" s="3">
        <f t="shared" si="1045"/>
        <v>0</v>
      </c>
      <c r="AF2799" s="13">
        <f t="shared" si="1033"/>
        <v>6504.8099999999977</v>
      </c>
      <c r="AG2799" s="13">
        <f t="shared" si="1055"/>
        <v>2.3323090713517374</v>
      </c>
      <c r="AH2799" s="13">
        <f t="shared" si="1034"/>
        <v>2.3323090713517374</v>
      </c>
    </row>
    <row r="2800" spans="1:34" x14ac:dyDescent="0.2">
      <c r="A2800" s="8">
        <f t="shared" si="1056"/>
        <v>279000</v>
      </c>
      <c r="B2800" s="9">
        <f t="shared" si="1035"/>
        <v>279</v>
      </c>
      <c r="C2800" s="13">
        <f>tarifest3(A2800,$A$3,Param!$B$5,Param!$C$5,Param!$D$5,Param!$E$5,Param!$B$6,Param!$C$6,Param!$D$6,Param!$E$6)</f>
        <v>107878</v>
      </c>
      <c r="D2800" s="3">
        <f t="shared" si="1046"/>
        <v>38.665949820788533</v>
      </c>
      <c r="E2800" s="3">
        <f>tarifest3grenz(A2800,$A$3,Param!$B$5,Param!$C$5,Param!$D$5,Param!$E$5,Param!$B$6,Param!$C$6,Param!$D$6,Param!$E$6)*100</f>
        <v>45</v>
      </c>
      <c r="F2800" s="13">
        <f>soli3(C2800,$A$3,Param!$J$4,Param!$J$5,Param!$J$6)</f>
        <v>5933.29</v>
      </c>
      <c r="G2800" s="3">
        <f>soli3grenz(C2800,$A$3,Param!$J$4,Param!$J$5,Param!$J$6)*100</f>
        <v>5.5</v>
      </c>
      <c r="H2800" s="13">
        <f t="shared" si="1037"/>
        <v>113811.29</v>
      </c>
      <c r="I2800" s="3">
        <f t="shared" si="1036"/>
        <v>40.792577060931897</v>
      </c>
      <c r="J2800" s="13">
        <f t="shared" si="1038"/>
        <v>47.474999999999994</v>
      </c>
      <c r="K2800" s="13">
        <f>tarifest3(A2800,$A$3,Param!$B$10,Param!$C$10,Param!$D$10,Param!$E$10,Param!$B$11,Param!$C$11,Param!$D$11,Param!$E$11)</f>
        <v>112534</v>
      </c>
      <c r="L2800" s="3">
        <f t="shared" si="1047"/>
        <v>40.334767025089604</v>
      </c>
      <c r="M2800" s="3">
        <f>tarifest3grenz(A2800,$A$3,Param!$B$10,Param!$C$10,Param!$D$10,Param!$E$10,Param!$B$11,Param!$C$11,Param!$D$11,Param!$E$11)*100</f>
        <v>45</v>
      </c>
      <c r="N2800" s="3">
        <f t="shared" si="1048"/>
        <v>98134</v>
      </c>
      <c r="O2800" s="3">
        <f t="shared" si="1049"/>
        <v>35.173476702508957</v>
      </c>
      <c r="P2800" s="13">
        <f t="shared" si="1039"/>
        <v>195300</v>
      </c>
      <c r="Q2800" s="13">
        <f t="shared" si="1050"/>
        <v>0</v>
      </c>
      <c r="R2800" s="13">
        <f>tarifest3(A2800-$K$3,$A$3,Param!$B$10,Param!$C$10,Param!$D$10,Param!$E$10,Param!$B$11,Param!$C$11,Param!$D$11,Param!$E$11)</f>
        <v>103549</v>
      </c>
      <c r="S2800" s="3">
        <f t="shared" si="1051"/>
        <v>37.114336917562724</v>
      </c>
      <c r="T2800" s="3">
        <f>IF(A2800&lt;$K$3,$K$2,tarifest3grenz(A2800-$K$3,$A$3,Param!$B$10,Param!$C$10,Param!$D$10,Param!$E$10,Param!$B$11,Param!$C$11,Param!$D$11,Param!$E$11))*100</f>
        <v>42</v>
      </c>
      <c r="U2800" s="3">
        <f>MAX(K2800-tarifest3($K$3,$A$3,Param!$B$10,Param!$C$10,Param!$D$10,Param!$E$10,Param!$B$11,Param!$C$11,Param!$D$11,Param!$E$11),0)</f>
        <v>107304</v>
      </c>
      <c r="V2800" s="3">
        <f t="shared" si="1052"/>
        <v>38.460215053763442</v>
      </c>
      <c r="W2800" s="3">
        <f t="shared" si="1053"/>
        <v>45</v>
      </c>
      <c r="X2800" s="3">
        <f>soli3grenz(K2800,$A$3,Param!$J$9,Param!$J$10,Param!$J$11)*100</f>
        <v>5.5</v>
      </c>
      <c r="Y2800" s="13">
        <f t="shared" si="1040"/>
        <v>107304</v>
      </c>
      <c r="Z2800" s="3">
        <f t="shared" si="1054"/>
        <v>38.460215053763442</v>
      </c>
      <c r="AA2800" s="13">
        <f t="shared" si="1041"/>
        <v>45</v>
      </c>
      <c r="AB2800" s="13">
        <f t="shared" si="1042"/>
        <v>-6507.2899999999936</v>
      </c>
      <c r="AC2800" s="13">
        <f t="shared" si="1043"/>
        <v>-2.3323620071684559</v>
      </c>
      <c r="AD2800" s="13">
        <f t="shared" si="1044"/>
        <v>-2.4749999999999943</v>
      </c>
      <c r="AE2800" s="3">
        <f t="shared" si="1045"/>
        <v>0</v>
      </c>
      <c r="AF2800" s="13">
        <f t="shared" si="1033"/>
        <v>6507.2899999999936</v>
      </c>
      <c r="AG2800" s="13">
        <f t="shared" si="1055"/>
        <v>2.3323620071684559</v>
      </c>
      <c r="AH2800" s="13">
        <f t="shared" si="1034"/>
        <v>2.3323620071684559</v>
      </c>
    </row>
    <row r="2801" spans="1:34" x14ac:dyDescent="0.2">
      <c r="A2801" s="8">
        <f t="shared" si="1056"/>
        <v>279100</v>
      </c>
      <c r="B2801" s="9">
        <f t="shared" si="1035"/>
        <v>279.10000000000002</v>
      </c>
      <c r="C2801" s="13">
        <f>tarifest3(A2801,$A$3,Param!$B$5,Param!$C$5,Param!$D$5,Param!$E$5,Param!$B$6,Param!$C$6,Param!$D$6,Param!$E$6)</f>
        <v>107923</v>
      </c>
      <c r="D2801" s="3">
        <f t="shared" si="1046"/>
        <v>38.668219276245075</v>
      </c>
      <c r="E2801" s="3">
        <f>tarifest3grenz(A2801,$A$3,Param!$B$5,Param!$C$5,Param!$D$5,Param!$E$5,Param!$B$6,Param!$C$6,Param!$D$6,Param!$E$6)*100</f>
        <v>45</v>
      </c>
      <c r="F2801" s="13">
        <f>soli3(C2801,$A$3,Param!$J$4,Param!$J$5,Param!$J$6)</f>
        <v>5935.76</v>
      </c>
      <c r="G2801" s="3">
        <f>soli3grenz(C2801,$A$3,Param!$J$4,Param!$J$5,Param!$J$6)*100</f>
        <v>5.5</v>
      </c>
      <c r="H2801" s="13">
        <f t="shared" si="1037"/>
        <v>113858.76</v>
      </c>
      <c r="I2801" s="3">
        <f t="shared" si="1036"/>
        <v>40.794969544965959</v>
      </c>
      <c r="J2801" s="13">
        <f t="shared" si="1038"/>
        <v>47.474999999999994</v>
      </c>
      <c r="K2801" s="13">
        <f>tarifest3(A2801,$A$3,Param!$B$10,Param!$C$10,Param!$D$10,Param!$E$10,Param!$B$11,Param!$C$11,Param!$D$11,Param!$E$11)</f>
        <v>112579</v>
      </c>
      <c r="L2801" s="3">
        <f t="shared" si="1047"/>
        <v>40.336438552490144</v>
      </c>
      <c r="M2801" s="3">
        <f>tarifest3grenz(A2801,$A$3,Param!$B$10,Param!$C$10,Param!$D$10,Param!$E$10,Param!$B$11,Param!$C$11,Param!$D$11,Param!$E$11)*100</f>
        <v>45</v>
      </c>
      <c r="N2801" s="3">
        <f t="shared" si="1048"/>
        <v>98179</v>
      </c>
      <c r="O2801" s="3">
        <f t="shared" si="1049"/>
        <v>35.176997491938373</v>
      </c>
      <c r="P2801" s="13">
        <f t="shared" si="1039"/>
        <v>195370</v>
      </c>
      <c r="Q2801" s="13">
        <f t="shared" si="1050"/>
        <v>0</v>
      </c>
      <c r="R2801" s="13">
        <f>tarifest3(A2801-$K$3,$A$3,Param!$B$10,Param!$C$10,Param!$D$10,Param!$E$10,Param!$B$11,Param!$C$11,Param!$D$11,Param!$E$11)</f>
        <v>103591</v>
      </c>
      <c r="S2801" s="3">
        <f t="shared" si="1051"/>
        <v>37.116087423862417</v>
      </c>
      <c r="T2801" s="3">
        <f>IF(A2801&lt;$K$3,$K$2,tarifest3grenz(A2801-$K$3,$A$3,Param!$B$10,Param!$C$10,Param!$D$10,Param!$E$10,Param!$B$11,Param!$C$11,Param!$D$11,Param!$E$11))*100</f>
        <v>42</v>
      </c>
      <c r="U2801" s="3">
        <f>MAX(K2801-tarifest3($K$3,$A$3,Param!$B$10,Param!$C$10,Param!$D$10,Param!$E$10,Param!$B$11,Param!$C$11,Param!$D$11,Param!$E$11),0)</f>
        <v>107349</v>
      </c>
      <c r="V2801" s="3">
        <f t="shared" si="1052"/>
        <v>38.462558222859187</v>
      </c>
      <c r="W2801" s="3">
        <f t="shared" si="1053"/>
        <v>45</v>
      </c>
      <c r="X2801" s="3">
        <f>soli3grenz(K2801,$A$3,Param!$J$9,Param!$J$10,Param!$J$11)*100</f>
        <v>5.5</v>
      </c>
      <c r="Y2801" s="13">
        <f t="shared" si="1040"/>
        <v>107349</v>
      </c>
      <c r="Z2801" s="3">
        <f t="shared" si="1054"/>
        <v>38.462558222859187</v>
      </c>
      <c r="AA2801" s="13">
        <f t="shared" si="1041"/>
        <v>45</v>
      </c>
      <c r="AB2801" s="13">
        <f t="shared" si="1042"/>
        <v>-6509.7599999999948</v>
      </c>
      <c r="AC2801" s="13">
        <f t="shared" si="1043"/>
        <v>-2.3324113221067719</v>
      </c>
      <c r="AD2801" s="13">
        <f t="shared" si="1044"/>
        <v>-2.4749999999999943</v>
      </c>
      <c r="AE2801" s="3">
        <f t="shared" si="1045"/>
        <v>0</v>
      </c>
      <c r="AF2801" s="13">
        <f t="shared" si="1033"/>
        <v>6509.7599999999948</v>
      </c>
      <c r="AG2801" s="13">
        <f t="shared" si="1055"/>
        <v>2.3324113221067719</v>
      </c>
      <c r="AH2801" s="13">
        <f t="shared" si="1034"/>
        <v>2.3324113221067719</v>
      </c>
    </row>
    <row r="2802" spans="1:34" x14ac:dyDescent="0.2">
      <c r="A2802" s="8">
        <f t="shared" si="1056"/>
        <v>279200</v>
      </c>
      <c r="B2802" s="9">
        <f t="shared" si="1035"/>
        <v>279.2</v>
      </c>
      <c r="C2802" s="13">
        <f>tarifest3(A2802,$A$3,Param!$B$5,Param!$C$5,Param!$D$5,Param!$E$5,Param!$B$6,Param!$C$6,Param!$D$6,Param!$E$6)</f>
        <v>107968</v>
      </c>
      <c r="D2802" s="3">
        <f t="shared" si="1046"/>
        <v>38.670487106017191</v>
      </c>
      <c r="E2802" s="3">
        <f>tarifest3grenz(A2802,$A$3,Param!$B$5,Param!$C$5,Param!$D$5,Param!$E$5,Param!$B$6,Param!$C$6,Param!$D$6,Param!$E$6)*100</f>
        <v>45</v>
      </c>
      <c r="F2802" s="13">
        <f>soli3(C2802,$A$3,Param!$J$4,Param!$J$5,Param!$J$6)</f>
        <v>5938.24</v>
      </c>
      <c r="G2802" s="3">
        <f>soli3grenz(C2802,$A$3,Param!$J$4,Param!$J$5,Param!$J$6)*100</f>
        <v>5.5</v>
      </c>
      <c r="H2802" s="13">
        <f t="shared" si="1037"/>
        <v>113906.24000000001</v>
      </c>
      <c r="I2802" s="3">
        <f t="shared" si="1036"/>
        <v>40.79736389684814</v>
      </c>
      <c r="J2802" s="13">
        <f t="shared" si="1038"/>
        <v>47.474999999999994</v>
      </c>
      <c r="K2802" s="13">
        <f>tarifest3(A2802,$A$3,Param!$B$10,Param!$C$10,Param!$D$10,Param!$E$10,Param!$B$11,Param!$C$11,Param!$D$11,Param!$E$11)</f>
        <v>112624</v>
      </c>
      <c r="L2802" s="3">
        <f t="shared" si="1047"/>
        <v>40.338108882521489</v>
      </c>
      <c r="M2802" s="3">
        <f>tarifest3grenz(A2802,$A$3,Param!$B$10,Param!$C$10,Param!$D$10,Param!$E$10,Param!$B$11,Param!$C$11,Param!$D$11,Param!$E$11)*100</f>
        <v>45</v>
      </c>
      <c r="N2802" s="3">
        <f t="shared" si="1048"/>
        <v>98224</v>
      </c>
      <c r="O2802" s="3">
        <f t="shared" si="1049"/>
        <v>35.180515759312321</v>
      </c>
      <c r="P2802" s="13">
        <f t="shared" si="1039"/>
        <v>195440</v>
      </c>
      <c r="Q2802" s="13">
        <f t="shared" si="1050"/>
        <v>0</v>
      </c>
      <c r="R2802" s="13">
        <f>tarifest3(A2802-$K$3,$A$3,Param!$B$10,Param!$C$10,Param!$D$10,Param!$E$10,Param!$B$11,Param!$C$11,Param!$D$11,Param!$E$11)</f>
        <v>103633</v>
      </c>
      <c r="S2802" s="3">
        <f t="shared" si="1051"/>
        <v>37.117836676217763</v>
      </c>
      <c r="T2802" s="3">
        <f>IF(A2802&lt;$K$3,$K$2,tarifest3grenz(A2802-$K$3,$A$3,Param!$B$10,Param!$C$10,Param!$D$10,Param!$E$10,Param!$B$11,Param!$C$11,Param!$D$11,Param!$E$11))*100</f>
        <v>42</v>
      </c>
      <c r="U2802" s="3">
        <f>MAX(K2802-tarifest3($K$3,$A$3,Param!$B$10,Param!$C$10,Param!$D$10,Param!$E$10,Param!$B$11,Param!$C$11,Param!$D$11,Param!$E$11),0)</f>
        <v>107394</v>
      </c>
      <c r="V2802" s="3">
        <f t="shared" si="1052"/>
        <v>38.464899713467048</v>
      </c>
      <c r="W2802" s="3">
        <f t="shared" si="1053"/>
        <v>45</v>
      </c>
      <c r="X2802" s="3">
        <f>soli3grenz(K2802,$A$3,Param!$J$9,Param!$J$10,Param!$J$11)*100</f>
        <v>5.5</v>
      </c>
      <c r="Y2802" s="13">
        <f t="shared" si="1040"/>
        <v>107394</v>
      </c>
      <c r="Z2802" s="3">
        <f t="shared" si="1054"/>
        <v>38.464899713467048</v>
      </c>
      <c r="AA2802" s="13">
        <f t="shared" si="1041"/>
        <v>45</v>
      </c>
      <c r="AB2802" s="13">
        <f t="shared" si="1042"/>
        <v>-6512.2400000000052</v>
      </c>
      <c r="AC2802" s="13">
        <f t="shared" si="1043"/>
        <v>-2.3324641833810915</v>
      </c>
      <c r="AD2802" s="13">
        <f t="shared" si="1044"/>
        <v>-2.4749999999999943</v>
      </c>
      <c r="AE2802" s="3">
        <f t="shared" si="1045"/>
        <v>0</v>
      </c>
      <c r="AF2802" s="13">
        <f t="shared" si="1033"/>
        <v>6512.2400000000052</v>
      </c>
      <c r="AG2802" s="13">
        <f t="shared" si="1055"/>
        <v>2.3324641833810915</v>
      </c>
      <c r="AH2802" s="13">
        <f t="shared" si="1034"/>
        <v>2.3324641833810915</v>
      </c>
    </row>
    <row r="2803" spans="1:34" x14ac:dyDescent="0.2">
      <c r="A2803" s="8">
        <f t="shared" si="1056"/>
        <v>279300</v>
      </c>
      <c r="B2803" s="9">
        <f t="shared" si="1035"/>
        <v>279.3</v>
      </c>
      <c r="C2803" s="13">
        <f>tarifest3(A2803,$A$3,Param!$B$5,Param!$C$5,Param!$D$5,Param!$E$5,Param!$B$6,Param!$C$6,Param!$D$6,Param!$E$6)</f>
        <v>108013</v>
      </c>
      <c r="D2803" s="3">
        <f t="shared" si="1046"/>
        <v>38.672753311851054</v>
      </c>
      <c r="E2803" s="3">
        <f>tarifest3grenz(A2803,$A$3,Param!$B$5,Param!$C$5,Param!$D$5,Param!$E$5,Param!$B$6,Param!$C$6,Param!$D$6,Param!$E$6)*100</f>
        <v>45</v>
      </c>
      <c r="F2803" s="13">
        <f>soli3(C2803,$A$3,Param!$J$4,Param!$J$5,Param!$J$6)</f>
        <v>5940.71</v>
      </c>
      <c r="G2803" s="3">
        <f>soli3grenz(C2803,$A$3,Param!$J$4,Param!$J$5,Param!$J$6)*100</f>
        <v>5.5</v>
      </c>
      <c r="H2803" s="13">
        <f t="shared" si="1037"/>
        <v>113953.71</v>
      </c>
      <c r="I2803" s="3">
        <f t="shared" si="1036"/>
        <v>40.799752953813105</v>
      </c>
      <c r="J2803" s="13">
        <f t="shared" si="1038"/>
        <v>47.474999999999994</v>
      </c>
      <c r="K2803" s="13">
        <f>tarifest3(A2803,$A$3,Param!$B$10,Param!$C$10,Param!$D$10,Param!$E$10,Param!$B$11,Param!$C$11,Param!$D$11,Param!$E$11)</f>
        <v>112669</v>
      </c>
      <c r="L2803" s="3">
        <f t="shared" si="1047"/>
        <v>40.339778016469744</v>
      </c>
      <c r="M2803" s="3">
        <f>tarifest3grenz(A2803,$A$3,Param!$B$10,Param!$C$10,Param!$D$10,Param!$E$10,Param!$B$11,Param!$C$11,Param!$D$11,Param!$E$11)*100</f>
        <v>45</v>
      </c>
      <c r="N2803" s="3">
        <f t="shared" si="1048"/>
        <v>98269</v>
      </c>
      <c r="O2803" s="3">
        <f t="shared" si="1049"/>
        <v>35.184031507339782</v>
      </c>
      <c r="P2803" s="13">
        <f t="shared" si="1039"/>
        <v>195510</v>
      </c>
      <c r="Q2803" s="13">
        <f t="shared" si="1050"/>
        <v>0</v>
      </c>
      <c r="R2803" s="13">
        <f>tarifest3(A2803-$K$3,$A$3,Param!$B$10,Param!$C$10,Param!$D$10,Param!$E$10,Param!$B$11,Param!$C$11,Param!$D$11,Param!$E$11)</f>
        <v>103675</v>
      </c>
      <c r="S2803" s="3">
        <f t="shared" si="1051"/>
        <v>37.119584675975652</v>
      </c>
      <c r="T2803" s="3">
        <f>IF(A2803&lt;$K$3,$K$2,tarifest3grenz(A2803-$K$3,$A$3,Param!$B$10,Param!$C$10,Param!$D$10,Param!$E$10,Param!$B$11,Param!$C$11,Param!$D$11,Param!$E$11))*100</f>
        <v>42</v>
      </c>
      <c r="U2803" s="3">
        <f>MAX(K2803-tarifest3($K$3,$A$3,Param!$B$10,Param!$C$10,Param!$D$10,Param!$E$10,Param!$B$11,Param!$C$11,Param!$D$11,Param!$E$11),0)</f>
        <v>107439</v>
      </c>
      <c r="V2803" s="3">
        <f t="shared" si="1052"/>
        <v>38.4672395273899</v>
      </c>
      <c r="W2803" s="3">
        <f t="shared" si="1053"/>
        <v>45</v>
      </c>
      <c r="X2803" s="3">
        <f>soli3grenz(K2803,$A$3,Param!$J$9,Param!$J$10,Param!$J$11)*100</f>
        <v>5.5</v>
      </c>
      <c r="Y2803" s="13">
        <f t="shared" si="1040"/>
        <v>107439</v>
      </c>
      <c r="Z2803" s="3">
        <f t="shared" si="1054"/>
        <v>38.4672395273899</v>
      </c>
      <c r="AA2803" s="13">
        <f t="shared" si="1041"/>
        <v>45</v>
      </c>
      <c r="AB2803" s="13">
        <f t="shared" si="1042"/>
        <v>-6514.7100000000064</v>
      </c>
      <c r="AC2803" s="13">
        <f t="shared" si="1043"/>
        <v>-2.3325134264232048</v>
      </c>
      <c r="AD2803" s="13">
        <f t="shared" si="1044"/>
        <v>-2.4749999999999943</v>
      </c>
      <c r="AE2803" s="3">
        <f t="shared" si="1045"/>
        <v>0</v>
      </c>
      <c r="AF2803" s="13">
        <f t="shared" si="1033"/>
        <v>6514.7100000000064</v>
      </c>
      <c r="AG2803" s="13">
        <f t="shared" si="1055"/>
        <v>2.3325134264232048</v>
      </c>
      <c r="AH2803" s="13">
        <f t="shared" si="1034"/>
        <v>2.3325134264232048</v>
      </c>
    </row>
    <row r="2804" spans="1:34" x14ac:dyDescent="0.2">
      <c r="A2804" s="8">
        <f t="shared" si="1056"/>
        <v>279400</v>
      </c>
      <c r="B2804" s="9">
        <f t="shared" si="1035"/>
        <v>279.39999999999998</v>
      </c>
      <c r="C2804" s="13">
        <f>tarifest3(A2804,$A$3,Param!$B$5,Param!$C$5,Param!$D$5,Param!$E$5,Param!$B$6,Param!$C$6,Param!$D$6,Param!$E$6)</f>
        <v>108058</v>
      </c>
      <c r="D2804" s="3">
        <f t="shared" si="1046"/>
        <v>38.675017895490335</v>
      </c>
      <c r="E2804" s="3">
        <f>tarifest3grenz(A2804,$A$3,Param!$B$5,Param!$C$5,Param!$D$5,Param!$E$5,Param!$B$6,Param!$C$6,Param!$D$6,Param!$E$6)*100</f>
        <v>45</v>
      </c>
      <c r="F2804" s="13">
        <f>soli3(C2804,$A$3,Param!$J$4,Param!$J$5,Param!$J$6)</f>
        <v>5943.19</v>
      </c>
      <c r="G2804" s="3">
        <f>soli3grenz(C2804,$A$3,Param!$J$4,Param!$J$5,Param!$J$6)*100</f>
        <v>5.5</v>
      </c>
      <c r="H2804" s="13">
        <f t="shared" si="1037"/>
        <v>114001.19</v>
      </c>
      <c r="I2804" s="3">
        <f t="shared" si="1036"/>
        <v>40.802143879742303</v>
      </c>
      <c r="J2804" s="13">
        <f t="shared" si="1038"/>
        <v>47.474999999999994</v>
      </c>
      <c r="K2804" s="13">
        <f>tarifest3(A2804,$A$3,Param!$B$10,Param!$C$10,Param!$D$10,Param!$E$10,Param!$B$11,Param!$C$11,Param!$D$11,Param!$E$11)</f>
        <v>112714</v>
      </c>
      <c r="L2804" s="3">
        <f t="shared" si="1047"/>
        <v>40.341445955619179</v>
      </c>
      <c r="M2804" s="3">
        <f>tarifest3grenz(A2804,$A$3,Param!$B$10,Param!$C$10,Param!$D$10,Param!$E$10,Param!$B$11,Param!$C$11,Param!$D$11,Param!$E$11)*100</f>
        <v>45</v>
      </c>
      <c r="N2804" s="3">
        <f t="shared" si="1048"/>
        <v>98314</v>
      </c>
      <c r="O2804" s="3">
        <f t="shared" si="1049"/>
        <v>35.18754473872584</v>
      </c>
      <c r="P2804" s="13">
        <f t="shared" si="1039"/>
        <v>195580</v>
      </c>
      <c r="Q2804" s="13">
        <f t="shared" si="1050"/>
        <v>0</v>
      </c>
      <c r="R2804" s="13">
        <f>tarifest3(A2804-$K$3,$A$3,Param!$B$10,Param!$C$10,Param!$D$10,Param!$E$10,Param!$B$11,Param!$C$11,Param!$D$11,Param!$E$11)</f>
        <v>103717</v>
      </c>
      <c r="S2804" s="3">
        <f t="shared" si="1051"/>
        <v>37.121331424481028</v>
      </c>
      <c r="T2804" s="3">
        <f>IF(A2804&lt;$K$3,$K$2,tarifest3grenz(A2804-$K$3,$A$3,Param!$B$10,Param!$C$10,Param!$D$10,Param!$E$10,Param!$B$11,Param!$C$11,Param!$D$11,Param!$E$11))*100</f>
        <v>42</v>
      </c>
      <c r="U2804" s="3">
        <f>MAX(K2804-tarifest3($K$3,$A$3,Param!$B$10,Param!$C$10,Param!$D$10,Param!$E$10,Param!$B$11,Param!$C$11,Param!$D$11,Param!$E$11),0)</f>
        <v>107484</v>
      </c>
      <c r="V2804" s="3">
        <f t="shared" si="1052"/>
        <v>38.469577666428059</v>
      </c>
      <c r="W2804" s="3">
        <f t="shared" si="1053"/>
        <v>45</v>
      </c>
      <c r="X2804" s="3">
        <f>soli3grenz(K2804,$A$3,Param!$J$9,Param!$J$10,Param!$J$11)*100</f>
        <v>5.5</v>
      </c>
      <c r="Y2804" s="13">
        <f t="shared" si="1040"/>
        <v>107484</v>
      </c>
      <c r="Z2804" s="3">
        <f t="shared" si="1054"/>
        <v>38.469577666428059</v>
      </c>
      <c r="AA2804" s="13">
        <f t="shared" si="1041"/>
        <v>45</v>
      </c>
      <c r="AB2804" s="13">
        <f t="shared" si="1042"/>
        <v>-6517.1900000000023</v>
      </c>
      <c r="AC2804" s="13">
        <f t="shared" si="1043"/>
        <v>-2.3325662133142444</v>
      </c>
      <c r="AD2804" s="13">
        <f t="shared" si="1044"/>
        <v>-2.4749999999999943</v>
      </c>
      <c r="AE2804" s="3">
        <f t="shared" si="1045"/>
        <v>0</v>
      </c>
      <c r="AF2804" s="13">
        <f t="shared" ref="AF2804:AF2810" si="1057">-AB2804</f>
        <v>6517.1900000000023</v>
      </c>
      <c r="AG2804" s="13">
        <f t="shared" si="1055"/>
        <v>2.3325662133142444</v>
      </c>
      <c r="AH2804" s="13">
        <f t="shared" ref="AH2804:AH2810" si="1058">-AC2804</f>
        <v>2.3325662133142444</v>
      </c>
    </row>
    <row r="2805" spans="1:34" x14ac:dyDescent="0.2">
      <c r="A2805" s="8">
        <f t="shared" si="1056"/>
        <v>279500</v>
      </c>
      <c r="B2805" s="9">
        <f t="shared" si="1035"/>
        <v>279.5</v>
      </c>
      <c r="C2805" s="13">
        <f>tarifest3(A2805,$A$3,Param!$B$5,Param!$C$5,Param!$D$5,Param!$E$5,Param!$B$6,Param!$C$6,Param!$D$6,Param!$E$6)</f>
        <v>108103</v>
      </c>
      <c r="D2805" s="3">
        <f t="shared" si="1046"/>
        <v>38.677280858676205</v>
      </c>
      <c r="E2805" s="3">
        <f>tarifest3grenz(A2805,$A$3,Param!$B$5,Param!$C$5,Param!$D$5,Param!$E$5,Param!$B$6,Param!$C$6,Param!$D$6,Param!$E$6)*100</f>
        <v>45</v>
      </c>
      <c r="F2805" s="13">
        <f>soli3(C2805,$A$3,Param!$J$4,Param!$J$5,Param!$J$6)</f>
        <v>5945.66</v>
      </c>
      <c r="G2805" s="3">
        <f>soli3grenz(C2805,$A$3,Param!$J$4,Param!$J$5,Param!$J$6)*100</f>
        <v>5.5</v>
      </c>
      <c r="H2805" s="13">
        <f t="shared" si="1037"/>
        <v>114048.66</v>
      </c>
      <c r="I2805" s="3">
        <f t="shared" si="1036"/>
        <v>40.804529516994634</v>
      </c>
      <c r="J2805" s="13">
        <f t="shared" si="1038"/>
        <v>47.474999999999994</v>
      </c>
      <c r="K2805" s="13">
        <f>tarifest3(A2805,$A$3,Param!$B$10,Param!$C$10,Param!$D$10,Param!$E$10,Param!$B$11,Param!$C$11,Param!$D$11,Param!$E$11)</f>
        <v>112759</v>
      </c>
      <c r="L2805" s="3">
        <f t="shared" si="1047"/>
        <v>40.343112701252238</v>
      </c>
      <c r="M2805" s="3">
        <f>tarifest3grenz(A2805,$A$3,Param!$B$10,Param!$C$10,Param!$D$10,Param!$E$10,Param!$B$11,Param!$C$11,Param!$D$11,Param!$E$11)*100</f>
        <v>45</v>
      </c>
      <c r="N2805" s="3">
        <f t="shared" si="1048"/>
        <v>98359</v>
      </c>
      <c r="O2805" s="3">
        <f t="shared" si="1049"/>
        <v>35.191055456171732</v>
      </c>
      <c r="P2805" s="13">
        <f t="shared" si="1039"/>
        <v>195650</v>
      </c>
      <c r="Q2805" s="13">
        <f t="shared" si="1050"/>
        <v>0</v>
      </c>
      <c r="R2805" s="13">
        <f>tarifest3(A2805-$K$3,$A$3,Param!$B$10,Param!$C$10,Param!$D$10,Param!$E$10,Param!$B$11,Param!$C$11,Param!$D$11,Param!$E$11)</f>
        <v>103759</v>
      </c>
      <c r="S2805" s="3">
        <f t="shared" si="1051"/>
        <v>37.123076923076923</v>
      </c>
      <c r="T2805" s="3">
        <f>IF(A2805&lt;$K$3,$K$2,tarifest3grenz(A2805-$K$3,$A$3,Param!$B$10,Param!$C$10,Param!$D$10,Param!$E$10,Param!$B$11,Param!$C$11,Param!$D$11,Param!$E$11))*100</f>
        <v>42</v>
      </c>
      <c r="U2805" s="3">
        <f>MAX(K2805-tarifest3($K$3,$A$3,Param!$B$10,Param!$C$10,Param!$D$10,Param!$E$10,Param!$B$11,Param!$C$11,Param!$D$11,Param!$E$11),0)</f>
        <v>107529</v>
      </c>
      <c r="V2805" s="3">
        <f t="shared" si="1052"/>
        <v>38.471914132379247</v>
      </c>
      <c r="W2805" s="3">
        <f t="shared" si="1053"/>
        <v>45</v>
      </c>
      <c r="X2805" s="3">
        <f>soli3grenz(K2805,$A$3,Param!$J$9,Param!$J$10,Param!$J$11)*100</f>
        <v>5.5</v>
      </c>
      <c r="Y2805" s="13">
        <f t="shared" si="1040"/>
        <v>107529</v>
      </c>
      <c r="Z2805" s="3">
        <f t="shared" si="1054"/>
        <v>38.471914132379247</v>
      </c>
      <c r="AA2805" s="13">
        <f t="shared" si="1041"/>
        <v>45</v>
      </c>
      <c r="AB2805" s="13">
        <f t="shared" si="1042"/>
        <v>-6519.6600000000035</v>
      </c>
      <c r="AC2805" s="13">
        <f t="shared" si="1043"/>
        <v>-2.3326153846153872</v>
      </c>
      <c r="AD2805" s="13">
        <f t="shared" si="1044"/>
        <v>-2.4749999999999943</v>
      </c>
      <c r="AE2805" s="3">
        <f t="shared" si="1045"/>
        <v>0</v>
      </c>
      <c r="AF2805" s="13">
        <f t="shared" si="1057"/>
        <v>6519.6600000000035</v>
      </c>
      <c r="AG2805" s="13">
        <f t="shared" si="1055"/>
        <v>2.3326153846153872</v>
      </c>
      <c r="AH2805" s="13">
        <f t="shared" si="1058"/>
        <v>2.3326153846153872</v>
      </c>
    </row>
    <row r="2806" spans="1:34" x14ac:dyDescent="0.2">
      <c r="A2806" s="8">
        <f t="shared" si="1056"/>
        <v>279600</v>
      </c>
      <c r="B2806" s="9">
        <f t="shared" si="1035"/>
        <v>279.60000000000002</v>
      </c>
      <c r="C2806" s="13">
        <f>tarifest3(A2806,$A$3,Param!$B$5,Param!$C$5,Param!$D$5,Param!$E$5,Param!$B$6,Param!$C$6,Param!$D$6,Param!$E$6)</f>
        <v>108148</v>
      </c>
      <c r="D2806" s="3">
        <f t="shared" si="1046"/>
        <v>38.679542203147356</v>
      </c>
      <c r="E2806" s="3">
        <f>tarifest3grenz(A2806,$A$3,Param!$B$5,Param!$C$5,Param!$D$5,Param!$E$5,Param!$B$6,Param!$C$6,Param!$D$6,Param!$E$6)*100</f>
        <v>45</v>
      </c>
      <c r="F2806" s="13">
        <f>soli3(C2806,$A$3,Param!$J$4,Param!$J$5,Param!$J$6)</f>
        <v>5948.14</v>
      </c>
      <c r="G2806" s="3">
        <f>soli3grenz(C2806,$A$3,Param!$J$4,Param!$J$5,Param!$J$6)*100</f>
        <v>5.5</v>
      </c>
      <c r="H2806" s="13">
        <f t="shared" si="1037"/>
        <v>114096.14</v>
      </c>
      <c r="I2806" s="3">
        <f t="shared" si="1036"/>
        <v>40.806917024320455</v>
      </c>
      <c r="J2806" s="13">
        <f t="shared" si="1038"/>
        <v>47.474999999999994</v>
      </c>
      <c r="K2806" s="13">
        <f>tarifest3(A2806,$A$3,Param!$B$10,Param!$C$10,Param!$D$10,Param!$E$10,Param!$B$11,Param!$C$11,Param!$D$11,Param!$E$11)</f>
        <v>112804</v>
      </c>
      <c r="L2806" s="3">
        <f t="shared" si="1047"/>
        <v>40.344778254649498</v>
      </c>
      <c r="M2806" s="3">
        <f>tarifest3grenz(A2806,$A$3,Param!$B$10,Param!$C$10,Param!$D$10,Param!$E$10,Param!$B$11,Param!$C$11,Param!$D$11,Param!$E$11)*100</f>
        <v>45</v>
      </c>
      <c r="N2806" s="3">
        <f t="shared" si="1048"/>
        <v>98404</v>
      </c>
      <c r="O2806" s="3">
        <f t="shared" si="1049"/>
        <v>35.194563662374826</v>
      </c>
      <c r="P2806" s="13">
        <f t="shared" si="1039"/>
        <v>195720</v>
      </c>
      <c r="Q2806" s="13">
        <f t="shared" si="1050"/>
        <v>0</v>
      </c>
      <c r="R2806" s="13">
        <f>tarifest3(A2806-$K$3,$A$3,Param!$B$10,Param!$C$10,Param!$D$10,Param!$E$10,Param!$B$11,Param!$C$11,Param!$D$11,Param!$E$11)</f>
        <v>103801</v>
      </c>
      <c r="S2806" s="3">
        <f t="shared" si="1051"/>
        <v>37.124821173104436</v>
      </c>
      <c r="T2806" s="3">
        <f>IF(A2806&lt;$K$3,$K$2,tarifest3grenz(A2806-$K$3,$A$3,Param!$B$10,Param!$C$10,Param!$D$10,Param!$E$10,Param!$B$11,Param!$C$11,Param!$D$11,Param!$E$11))*100</f>
        <v>42</v>
      </c>
      <c r="U2806" s="3">
        <f>MAX(K2806-tarifest3($K$3,$A$3,Param!$B$10,Param!$C$10,Param!$D$10,Param!$E$10,Param!$B$11,Param!$C$11,Param!$D$11,Param!$E$11),0)</f>
        <v>107574</v>
      </c>
      <c r="V2806" s="3">
        <f t="shared" si="1052"/>
        <v>38.47424892703863</v>
      </c>
      <c r="W2806" s="3">
        <f t="shared" si="1053"/>
        <v>45</v>
      </c>
      <c r="X2806" s="3">
        <f>soli3grenz(K2806,$A$3,Param!$J$9,Param!$J$10,Param!$J$11)*100</f>
        <v>5.5</v>
      </c>
      <c r="Y2806" s="13">
        <f t="shared" si="1040"/>
        <v>107574</v>
      </c>
      <c r="Z2806" s="3">
        <f t="shared" si="1054"/>
        <v>38.47424892703863</v>
      </c>
      <c r="AA2806" s="13">
        <f t="shared" si="1041"/>
        <v>45</v>
      </c>
      <c r="AB2806" s="13">
        <f t="shared" si="1042"/>
        <v>-6522.1399999999994</v>
      </c>
      <c r="AC2806" s="13">
        <f t="shared" si="1043"/>
        <v>-2.3326680972818252</v>
      </c>
      <c r="AD2806" s="13">
        <f t="shared" si="1044"/>
        <v>-2.4749999999999943</v>
      </c>
      <c r="AE2806" s="3">
        <f t="shared" si="1045"/>
        <v>0</v>
      </c>
      <c r="AF2806" s="13">
        <f t="shared" si="1057"/>
        <v>6522.1399999999994</v>
      </c>
      <c r="AG2806" s="13">
        <f t="shared" si="1055"/>
        <v>2.3326680972818252</v>
      </c>
      <c r="AH2806" s="13">
        <f t="shared" si="1058"/>
        <v>2.3326680972818252</v>
      </c>
    </row>
    <row r="2807" spans="1:34" x14ac:dyDescent="0.2">
      <c r="A2807" s="8">
        <f t="shared" si="1056"/>
        <v>279700</v>
      </c>
      <c r="B2807" s="9">
        <f t="shared" si="1035"/>
        <v>279.7</v>
      </c>
      <c r="C2807" s="13">
        <f>tarifest3(A2807,$A$3,Param!$B$5,Param!$C$5,Param!$D$5,Param!$E$5,Param!$B$6,Param!$C$6,Param!$D$6,Param!$E$6)</f>
        <v>108193</v>
      </c>
      <c r="D2807" s="3">
        <f t="shared" si="1046"/>
        <v>38.681801930639971</v>
      </c>
      <c r="E2807" s="3">
        <f>tarifest3grenz(A2807,$A$3,Param!$B$5,Param!$C$5,Param!$D$5,Param!$E$5,Param!$B$6,Param!$C$6,Param!$D$6,Param!$E$6)*100</f>
        <v>45</v>
      </c>
      <c r="F2807" s="13">
        <f>soli3(C2807,$A$3,Param!$J$4,Param!$J$5,Param!$J$6)</f>
        <v>5950.61</v>
      </c>
      <c r="G2807" s="3">
        <f>soli3grenz(C2807,$A$3,Param!$J$4,Param!$J$5,Param!$J$6)*100</f>
        <v>5.5</v>
      </c>
      <c r="H2807" s="13">
        <f t="shared" si="1037"/>
        <v>114143.61</v>
      </c>
      <c r="I2807" s="3">
        <f t="shared" si="1036"/>
        <v>40.809299249195568</v>
      </c>
      <c r="J2807" s="13">
        <f t="shared" si="1038"/>
        <v>47.474999999999994</v>
      </c>
      <c r="K2807" s="13">
        <f>tarifest3(A2807,$A$3,Param!$B$10,Param!$C$10,Param!$D$10,Param!$E$10,Param!$B$11,Param!$C$11,Param!$D$11,Param!$E$11)</f>
        <v>112849</v>
      </c>
      <c r="L2807" s="3">
        <f t="shared" si="1047"/>
        <v>40.346442617089743</v>
      </c>
      <c r="M2807" s="3">
        <f>tarifest3grenz(A2807,$A$3,Param!$B$10,Param!$C$10,Param!$D$10,Param!$E$10,Param!$B$11,Param!$C$11,Param!$D$11,Param!$E$11)*100</f>
        <v>45</v>
      </c>
      <c r="N2807" s="3">
        <f t="shared" si="1048"/>
        <v>98449</v>
      </c>
      <c r="O2807" s="3">
        <f t="shared" si="1049"/>
        <v>35.198069360028597</v>
      </c>
      <c r="P2807" s="13">
        <f t="shared" si="1039"/>
        <v>195790</v>
      </c>
      <c r="Q2807" s="13">
        <f t="shared" si="1050"/>
        <v>0</v>
      </c>
      <c r="R2807" s="13">
        <f>tarifest3(A2807-$K$3,$A$3,Param!$B$10,Param!$C$10,Param!$D$10,Param!$E$10,Param!$B$11,Param!$C$11,Param!$D$11,Param!$E$11)</f>
        <v>103843</v>
      </c>
      <c r="S2807" s="3">
        <f t="shared" si="1051"/>
        <v>37.126564175902757</v>
      </c>
      <c r="T2807" s="3">
        <f>IF(A2807&lt;$K$3,$K$2,tarifest3grenz(A2807-$K$3,$A$3,Param!$B$10,Param!$C$10,Param!$D$10,Param!$E$10,Param!$B$11,Param!$C$11,Param!$D$11,Param!$E$11))*100</f>
        <v>42</v>
      </c>
      <c r="U2807" s="3">
        <f>MAX(K2807-tarifest3($K$3,$A$3,Param!$B$10,Param!$C$10,Param!$D$10,Param!$E$10,Param!$B$11,Param!$C$11,Param!$D$11,Param!$E$11),0)</f>
        <v>107619</v>
      </c>
      <c r="V2807" s="3">
        <f t="shared" si="1052"/>
        <v>38.476582052198779</v>
      </c>
      <c r="W2807" s="3">
        <f t="shared" si="1053"/>
        <v>45</v>
      </c>
      <c r="X2807" s="3">
        <f>soli3grenz(K2807,$A$3,Param!$J$9,Param!$J$10,Param!$J$11)*100</f>
        <v>5.5</v>
      </c>
      <c r="Y2807" s="13">
        <f t="shared" si="1040"/>
        <v>107619</v>
      </c>
      <c r="Z2807" s="3">
        <f t="shared" si="1054"/>
        <v>38.476582052198779</v>
      </c>
      <c r="AA2807" s="13">
        <f t="shared" si="1041"/>
        <v>45</v>
      </c>
      <c r="AB2807" s="13">
        <f t="shared" si="1042"/>
        <v>-6524.6100000000006</v>
      </c>
      <c r="AC2807" s="13">
        <f t="shared" si="1043"/>
        <v>-2.3327171969967893</v>
      </c>
      <c r="AD2807" s="13">
        <f t="shared" si="1044"/>
        <v>-2.4749999999999943</v>
      </c>
      <c r="AE2807" s="3">
        <f t="shared" si="1045"/>
        <v>0</v>
      </c>
      <c r="AF2807" s="13">
        <f t="shared" si="1057"/>
        <v>6524.6100000000006</v>
      </c>
      <c r="AG2807" s="13">
        <f t="shared" si="1055"/>
        <v>2.3327171969967893</v>
      </c>
      <c r="AH2807" s="13">
        <f t="shared" si="1058"/>
        <v>2.3327171969967893</v>
      </c>
    </row>
    <row r="2808" spans="1:34" x14ac:dyDescent="0.2">
      <c r="A2808" s="8">
        <f t="shared" si="1056"/>
        <v>279800</v>
      </c>
      <c r="B2808" s="9">
        <f>+A2808/1000</f>
        <v>279.8</v>
      </c>
      <c r="C2808" s="13">
        <f>tarifest3(A2808,$A$3,Param!$B$5,Param!$C$5,Param!$D$5,Param!$E$5,Param!$B$6,Param!$C$6,Param!$D$6,Param!$E$6)</f>
        <v>108238</v>
      </c>
      <c r="D2808" s="3">
        <f t="shared" si="1046"/>
        <v>38.684060042887772</v>
      </c>
      <c r="E2808" s="3">
        <f>tarifest3grenz(A2808,$A$3,Param!$B$5,Param!$C$5,Param!$D$5,Param!$E$5,Param!$B$6,Param!$C$6,Param!$D$6,Param!$E$6)*100</f>
        <v>45</v>
      </c>
      <c r="F2808" s="13">
        <f>soli3(C2808,$A$3,Param!$J$4,Param!$J$5,Param!$J$6)</f>
        <v>5953.09</v>
      </c>
      <c r="G2808" s="3">
        <f>soli3grenz(C2808,$A$3,Param!$J$4,Param!$J$5,Param!$J$6)*100</f>
        <v>5.5</v>
      </c>
      <c r="H2808" s="13">
        <f t="shared" si="1037"/>
        <v>114191.09</v>
      </c>
      <c r="I2808" s="3">
        <f t="shared" si="1036"/>
        <v>40.8116833452466</v>
      </c>
      <c r="J2808" s="13">
        <f t="shared" si="1038"/>
        <v>47.474999999999994</v>
      </c>
      <c r="K2808" s="13">
        <f>tarifest3(A2808,$A$3,Param!$B$10,Param!$C$10,Param!$D$10,Param!$E$10,Param!$B$11,Param!$C$11,Param!$D$11,Param!$E$11)</f>
        <v>112894</v>
      </c>
      <c r="L2808" s="3">
        <f t="shared" si="1047"/>
        <v>40.348105789849889</v>
      </c>
      <c r="M2808" s="3">
        <f>tarifest3grenz(A2808,$A$3,Param!$B$10,Param!$C$10,Param!$D$10,Param!$E$10,Param!$B$11,Param!$C$11,Param!$D$11,Param!$E$11)*100</f>
        <v>45</v>
      </c>
      <c r="N2808" s="3">
        <f t="shared" si="1048"/>
        <v>98494</v>
      </c>
      <c r="O2808" s="3">
        <f t="shared" si="1049"/>
        <v>35.201572551822728</v>
      </c>
      <c r="P2808" s="13">
        <f t="shared" si="1039"/>
        <v>195860</v>
      </c>
      <c r="Q2808" s="13">
        <f t="shared" si="1050"/>
        <v>0</v>
      </c>
      <c r="R2808" s="13">
        <f>tarifest3(A2808-$K$3,$A$3,Param!$B$10,Param!$C$10,Param!$D$10,Param!$E$10,Param!$B$11,Param!$C$11,Param!$D$11,Param!$E$11)</f>
        <v>103885</v>
      </c>
      <c r="S2808" s="3">
        <f t="shared" si="1051"/>
        <v>37.128305932809148</v>
      </c>
      <c r="T2808" s="3">
        <f>IF(A2808&lt;$K$3,$K$2,tarifest3grenz(A2808-$K$3,$A$3,Param!$B$10,Param!$C$10,Param!$D$10,Param!$E$10,Param!$B$11,Param!$C$11,Param!$D$11,Param!$E$11))*100</f>
        <v>42</v>
      </c>
      <c r="U2808" s="3">
        <f>MAX(K2808-tarifest3($K$3,$A$3,Param!$B$10,Param!$C$10,Param!$D$10,Param!$E$10,Param!$B$11,Param!$C$11,Param!$D$11,Param!$E$11),0)</f>
        <v>107664</v>
      </c>
      <c r="V2808" s="3">
        <f t="shared" si="1052"/>
        <v>38.47891350964975</v>
      </c>
      <c r="W2808" s="3">
        <f t="shared" si="1053"/>
        <v>45</v>
      </c>
      <c r="X2808" s="3">
        <f>soli3grenz(K2808,$A$3,Param!$J$9,Param!$J$10,Param!$J$11)*100</f>
        <v>5.5</v>
      </c>
      <c r="Y2808" s="13">
        <f t="shared" si="1040"/>
        <v>107664</v>
      </c>
      <c r="Z2808" s="3">
        <f t="shared" si="1054"/>
        <v>38.47891350964975</v>
      </c>
      <c r="AA2808" s="13">
        <f t="shared" si="1041"/>
        <v>45</v>
      </c>
      <c r="AB2808" s="13">
        <f t="shared" si="1042"/>
        <v>-6527.0899999999965</v>
      </c>
      <c r="AC2808" s="13">
        <f t="shared" si="1043"/>
        <v>-2.3327698355968494</v>
      </c>
      <c r="AD2808" s="13">
        <f t="shared" si="1044"/>
        <v>-2.4749999999999943</v>
      </c>
      <c r="AE2808" s="3">
        <f t="shared" si="1045"/>
        <v>0</v>
      </c>
      <c r="AF2808" s="13">
        <f t="shared" si="1057"/>
        <v>6527.0899999999965</v>
      </c>
      <c r="AG2808" s="13">
        <f t="shared" si="1055"/>
        <v>2.3327698355968494</v>
      </c>
      <c r="AH2808" s="13">
        <f t="shared" si="1058"/>
        <v>2.3327698355968494</v>
      </c>
    </row>
    <row r="2809" spans="1:34" x14ac:dyDescent="0.2">
      <c r="A2809" s="8">
        <f t="shared" si="1056"/>
        <v>279900</v>
      </c>
      <c r="B2809" s="9">
        <f>+A2809/1000</f>
        <v>279.89999999999998</v>
      </c>
      <c r="C2809" s="13">
        <f>tarifest3(A2809,$A$3,Param!$B$5,Param!$C$5,Param!$D$5,Param!$E$5,Param!$B$6,Param!$C$6,Param!$D$6,Param!$E$6)</f>
        <v>108283</v>
      </c>
      <c r="D2809" s="3">
        <f t="shared" si="1046"/>
        <v>38.686316541622006</v>
      </c>
      <c r="E2809" s="3">
        <f>tarifest3grenz(A2809,$A$3,Param!$B$5,Param!$C$5,Param!$D$5,Param!$E$5,Param!$B$6,Param!$C$6,Param!$D$6,Param!$E$6)*100</f>
        <v>45</v>
      </c>
      <c r="F2809" s="13">
        <f>soli3(C2809,$A$3,Param!$J$4,Param!$J$5,Param!$J$6)</f>
        <v>5955.56</v>
      </c>
      <c r="G2809" s="3">
        <f>soli3grenz(C2809,$A$3,Param!$J$4,Param!$J$5,Param!$J$6)*100</f>
        <v>5.5</v>
      </c>
      <c r="H2809" s="13">
        <f t="shared" si="1037"/>
        <v>114238.56</v>
      </c>
      <c r="I2809" s="3">
        <f t="shared" si="1036"/>
        <v>40.814062165058949</v>
      </c>
      <c r="J2809" s="13">
        <f t="shared" si="1038"/>
        <v>47.474999999999994</v>
      </c>
      <c r="K2809" s="13">
        <f>tarifest3(A2809,$A$3,Param!$B$10,Param!$C$10,Param!$D$10,Param!$E$10,Param!$B$11,Param!$C$11,Param!$D$11,Param!$E$11)</f>
        <v>112939</v>
      </c>
      <c r="L2809" s="3">
        <f t="shared" si="1047"/>
        <v>40.349767774205077</v>
      </c>
      <c r="M2809" s="3">
        <f>tarifest3grenz(A2809,$A$3,Param!$B$10,Param!$C$10,Param!$D$10,Param!$E$10,Param!$B$11,Param!$C$11,Param!$D$11,Param!$E$11)*100</f>
        <v>45</v>
      </c>
      <c r="N2809" s="3">
        <f t="shared" si="1048"/>
        <v>98539</v>
      </c>
      <c r="O2809" s="3">
        <f t="shared" si="1049"/>
        <v>35.205073240443014</v>
      </c>
      <c r="P2809" s="13">
        <f t="shared" si="1039"/>
        <v>195930</v>
      </c>
      <c r="Q2809" s="13">
        <f t="shared" si="1050"/>
        <v>0</v>
      </c>
      <c r="R2809" s="13">
        <f>tarifest3(A2809-$K$3,$A$3,Param!$B$10,Param!$C$10,Param!$D$10,Param!$E$10,Param!$B$11,Param!$C$11,Param!$D$11,Param!$E$11)</f>
        <v>103927</v>
      </c>
      <c r="S2809" s="3">
        <f t="shared" si="1051"/>
        <v>37.130046445158989</v>
      </c>
      <c r="T2809" s="3">
        <f>IF(A2809&lt;$K$3,$K$2,tarifest3grenz(A2809-$K$3,$A$3,Param!$B$10,Param!$C$10,Param!$D$10,Param!$E$10,Param!$B$11,Param!$C$11,Param!$D$11,Param!$E$11))*100</f>
        <v>42</v>
      </c>
      <c r="U2809" s="3">
        <f>MAX(K2809-tarifest3($K$3,$A$3,Param!$B$10,Param!$C$10,Param!$D$10,Param!$E$10,Param!$B$11,Param!$C$11,Param!$D$11,Param!$E$11),0)</f>
        <v>107709</v>
      </c>
      <c r="V2809" s="3">
        <f t="shared" si="1052"/>
        <v>38.481243301178992</v>
      </c>
      <c r="W2809" s="3">
        <f t="shared" si="1053"/>
        <v>45</v>
      </c>
      <c r="X2809" s="3">
        <f>soli3grenz(K2809,$A$3,Param!$J$9,Param!$J$10,Param!$J$11)*100</f>
        <v>5.5</v>
      </c>
      <c r="Y2809" s="13">
        <f t="shared" si="1040"/>
        <v>107709</v>
      </c>
      <c r="Z2809" s="3">
        <f t="shared" si="1054"/>
        <v>38.481243301178992</v>
      </c>
      <c r="AA2809" s="13">
        <f t="shared" si="1041"/>
        <v>45</v>
      </c>
      <c r="AB2809" s="13">
        <f t="shared" si="1042"/>
        <v>-6529.5599999999977</v>
      </c>
      <c r="AC2809" s="13">
        <f t="shared" si="1043"/>
        <v>-2.3328188638799574</v>
      </c>
      <c r="AD2809" s="13">
        <f t="shared" si="1044"/>
        <v>-2.4749999999999943</v>
      </c>
      <c r="AE2809" s="3">
        <f t="shared" si="1045"/>
        <v>0</v>
      </c>
      <c r="AF2809" s="13">
        <f t="shared" si="1057"/>
        <v>6529.5599999999977</v>
      </c>
      <c r="AG2809" s="13">
        <f t="shared" si="1055"/>
        <v>2.3328188638799574</v>
      </c>
      <c r="AH2809" s="13">
        <f t="shared" si="1058"/>
        <v>2.3328188638799574</v>
      </c>
    </row>
    <row r="2810" spans="1:34" x14ac:dyDescent="0.2">
      <c r="A2810" s="8">
        <f t="shared" si="1056"/>
        <v>280000</v>
      </c>
      <c r="B2810" s="9">
        <f>+A2810/1000</f>
        <v>280</v>
      </c>
      <c r="C2810" s="13">
        <f>tarifest3(A2810,$A$3,Param!$B$5,Param!$C$5,Param!$D$5,Param!$E$5,Param!$B$6,Param!$C$6,Param!$D$6,Param!$E$6)</f>
        <v>108328</v>
      </c>
      <c r="D2810" s="3">
        <f t="shared" si="1046"/>
        <v>38.688571428571429</v>
      </c>
      <c r="E2810" s="3">
        <f>tarifest3grenz(A2810,$A$3,Param!$B$5,Param!$C$5,Param!$D$5,Param!$E$5,Param!$B$6,Param!$C$6,Param!$D$6,Param!$E$6)*100</f>
        <v>45</v>
      </c>
      <c r="F2810" s="13">
        <f>soli3(C2810,$A$3,Param!$J$4,Param!$J$5,Param!$J$6)</f>
        <v>5958.04</v>
      </c>
      <c r="G2810" s="3">
        <f>soli3grenz(C2810,$A$3,Param!$J$4,Param!$J$5,Param!$J$6)*100</f>
        <v>5.5</v>
      </c>
      <c r="H2810" s="13">
        <f t="shared" si="1037"/>
        <v>114286.04</v>
      </c>
      <c r="I2810" s="3">
        <f t="shared" si="1036"/>
        <v>40.816442857142853</v>
      </c>
      <c r="J2810" s="13">
        <f t="shared" si="1038"/>
        <v>47.474999999999994</v>
      </c>
      <c r="K2810" s="13">
        <f>tarifest3(A2810,$A$3,Param!$B$10,Param!$C$10,Param!$D$10,Param!$E$10,Param!$B$11,Param!$C$11,Param!$D$11,Param!$E$11)</f>
        <v>112984</v>
      </c>
      <c r="L2810" s="3">
        <f t="shared" si="1047"/>
        <v>40.351428571428571</v>
      </c>
      <c r="M2810" s="3">
        <f>tarifest3grenz(A2810,$A$3,Param!$B$10,Param!$C$10,Param!$D$10,Param!$E$10,Param!$B$11,Param!$C$11,Param!$D$11,Param!$E$11)*100</f>
        <v>45</v>
      </c>
      <c r="N2810" s="3">
        <f t="shared" si="1048"/>
        <v>98584</v>
      </c>
      <c r="O2810" s="3">
        <f t="shared" si="1049"/>
        <v>35.208571428571425</v>
      </c>
      <c r="P2810" s="13">
        <f t="shared" si="1039"/>
        <v>196000</v>
      </c>
      <c r="Q2810" s="13">
        <f t="shared" si="1050"/>
        <v>0</v>
      </c>
      <c r="R2810" s="13">
        <f>tarifest3(A2810-$K$3,$A$3,Param!$B$10,Param!$C$10,Param!$D$10,Param!$E$10,Param!$B$11,Param!$C$11,Param!$D$11,Param!$E$11)</f>
        <v>103969</v>
      </c>
      <c r="S2810" s="3">
        <f t="shared" si="1051"/>
        <v>37.131785714285712</v>
      </c>
      <c r="T2810" s="3">
        <f>IF(A2810&lt;$K$3,$K$2,tarifest3grenz(A2810-$K$3,$A$3,Param!$B$10,Param!$C$10,Param!$D$10,Param!$E$10,Param!$B$11,Param!$C$11,Param!$D$11,Param!$E$11))*100</f>
        <v>42</v>
      </c>
      <c r="U2810" s="3">
        <f>MAX(K2810-tarifest3($K$3,$A$3,Param!$B$10,Param!$C$10,Param!$D$10,Param!$E$10,Param!$B$11,Param!$C$11,Param!$D$11,Param!$E$11),0)</f>
        <v>107754</v>
      </c>
      <c r="V2810" s="3">
        <f t="shared" si="1052"/>
        <v>38.48357142857143</v>
      </c>
      <c r="W2810" s="3">
        <f t="shared" si="1053"/>
        <v>45</v>
      </c>
      <c r="X2810" s="3">
        <f>soli3grenz(K2810,$A$3,Param!$J$9,Param!$J$10,Param!$J$11)*100</f>
        <v>5.5</v>
      </c>
      <c r="Y2810" s="13">
        <f t="shared" si="1040"/>
        <v>107754</v>
      </c>
      <c r="Z2810" s="3">
        <f t="shared" si="1054"/>
        <v>38.48357142857143</v>
      </c>
      <c r="AA2810" s="13">
        <f t="shared" si="1041"/>
        <v>45</v>
      </c>
      <c r="AB2810" s="13">
        <f t="shared" si="1042"/>
        <v>-6532.0399999999936</v>
      </c>
      <c r="AC2810" s="13">
        <f t="shared" si="1043"/>
        <v>-2.3328714285714227</v>
      </c>
      <c r="AD2810" s="13">
        <f t="shared" si="1044"/>
        <v>-2.4749999999999943</v>
      </c>
      <c r="AE2810" s="3">
        <f t="shared" si="1045"/>
        <v>0</v>
      </c>
      <c r="AF2810" s="13">
        <f t="shared" si="1057"/>
        <v>6532.0399999999936</v>
      </c>
      <c r="AG2810" s="13">
        <f t="shared" si="1055"/>
        <v>2.3328714285714227</v>
      </c>
      <c r="AH2810" s="13">
        <f t="shared" si="1058"/>
        <v>2.3328714285714227</v>
      </c>
    </row>
    <row r="2812" spans="1:34" x14ac:dyDescent="0.2">
      <c r="A2812" s="8">
        <v>300000</v>
      </c>
      <c r="B2812" s="9">
        <f>+A2812/1000</f>
        <v>300</v>
      </c>
      <c r="C2812" s="13">
        <f>tarifest3(A2812,$A$3,Param!$B$5,Param!$C$5,Param!$D$5,Param!$E$5,Param!$B$6,Param!$C$6,Param!$D$6,Param!$E$6)</f>
        <v>117328</v>
      </c>
      <c r="D2812" s="3">
        <f t="shared" ref="D2812" si="1059">IF($A2812=0,0,C2812/$A2812*100)</f>
        <v>39.109333333333332</v>
      </c>
      <c r="E2812" s="3">
        <f>tarifest3grenz(A2812,$A$3,Param!$B$5,Param!$C$5,Param!$D$5,Param!$E$5,Param!$B$6,Param!$C$6,Param!$D$6,Param!$E$6)*100</f>
        <v>45</v>
      </c>
      <c r="F2812" s="13">
        <f>soli3(C2812,$A$3,Param!$J$4,Param!$J$5,Param!$J$6)</f>
        <v>6453.04</v>
      </c>
      <c r="G2812" s="3">
        <f>soli3grenz(C2812,$A$3,Param!$J$4,Param!$J$5,Param!$J$6)*100</f>
        <v>5.5</v>
      </c>
      <c r="H2812" s="13">
        <f>+C2812+F2812</f>
        <v>123781.04</v>
      </c>
      <c r="I2812" s="3">
        <f t="shared" ref="I2812" si="1060">IF($A2812=0,0,H2812/$A2812*100)</f>
        <v>41.260346666666663</v>
      </c>
      <c r="J2812" s="13">
        <f>+E2812*(1+G2812/100)</f>
        <v>47.474999999999994</v>
      </c>
      <c r="K2812" s="13">
        <f>tarifest3(A2812,$A$3,Param!$B$10,Param!$C$10,Param!$D$10,Param!$E$10,Param!$B$11,Param!$C$11,Param!$D$11,Param!$E$11)</f>
        <v>121984</v>
      </c>
      <c r="L2812" s="3">
        <f t="shared" ref="L2812" si="1061">IF($A2812=0,0,K2812/$A2812*100)</f>
        <v>40.661333333333332</v>
      </c>
      <c r="M2812" s="3">
        <f>tarifest3grenz(A2812,$A$3,Param!$B$10,Param!$C$10,Param!$D$10,Param!$E$10,Param!$B$11,Param!$C$11,Param!$D$11,Param!$E$11)*100</f>
        <v>45</v>
      </c>
      <c r="N2812" s="3"/>
      <c r="O2812" s="3"/>
      <c r="P2812" s="13"/>
      <c r="Q2812" s="13"/>
      <c r="R2812" s="13"/>
      <c r="S2812" s="3"/>
      <c r="T2812" s="3"/>
      <c r="U2812" s="3"/>
      <c r="V2812" s="3"/>
      <c r="W2812" s="3"/>
      <c r="X2812" s="3">
        <f>soli3grenz(K2812,$A$3,Param!$J$9,Param!$J$10,Param!$J$11)*100</f>
        <v>5.5</v>
      </c>
      <c r="Y2812" s="13" t="e">
        <f>+K2812+#REF!</f>
        <v>#REF!</v>
      </c>
      <c r="Z2812" s="3" t="e">
        <f t="shared" ref="Z2812" si="1062">IF($A2812=0,0,Y2812/$A2812*100)</f>
        <v>#REF!</v>
      </c>
      <c r="AA2812" s="13">
        <f>+M2812*(1+X2812/100)</f>
        <v>47.474999999999994</v>
      </c>
      <c r="AB2812" s="13" t="e">
        <f t="shared" ref="AB2812:AD2813" si="1063">+Y2812-H2812</f>
        <v>#REF!</v>
      </c>
      <c r="AC2812" s="13" t="e">
        <f t="shared" si="1063"/>
        <v>#REF!</v>
      </c>
      <c r="AD2812" s="13">
        <f t="shared" si="1063"/>
        <v>0</v>
      </c>
    </row>
    <row r="2813" spans="1:34" x14ac:dyDescent="0.2">
      <c r="A2813" s="8">
        <v>500000</v>
      </c>
      <c r="B2813" s="9">
        <f>+A2813/1000</f>
        <v>500</v>
      </c>
      <c r="C2813" s="13">
        <f>tarifest3(A2813,$A$3,Param!$B$5,Param!$C$5,Param!$D$5,Param!$E$5,Param!$B$6,Param!$C$6,Param!$D$6,Param!$E$6)</f>
        <v>207328</v>
      </c>
      <c r="D2813" s="3">
        <f t="shared" ref="D2813" si="1064">IF($A2813=0,0,C2813/$A2813*100)</f>
        <v>41.465600000000002</v>
      </c>
      <c r="E2813" s="3">
        <f>tarifest3grenz(A2813,$A$3,Param!$B$5,Param!$C$5,Param!$D$5,Param!$E$5,Param!$B$6,Param!$C$6,Param!$D$6,Param!$E$6)*100</f>
        <v>45</v>
      </c>
      <c r="F2813" s="13">
        <f>soli3(C2813,$A$3,Param!$J$4,Param!$J$5,Param!$J$6)</f>
        <v>11403.04</v>
      </c>
      <c r="G2813" s="3">
        <f>soli3grenz(C2813,$A$3,Param!$J$4,Param!$J$5,Param!$J$6)*100</f>
        <v>5.5</v>
      </c>
      <c r="H2813" s="13">
        <f>+C2813+F2813</f>
        <v>218731.04</v>
      </c>
      <c r="I2813" s="3">
        <f t="shared" ref="I2813" si="1065">IF($A2813=0,0,H2813/$A2813*100)</f>
        <v>43.746208000000003</v>
      </c>
      <c r="J2813" s="13">
        <f>+E2813*(1+G2813/100)</f>
        <v>47.474999999999994</v>
      </c>
      <c r="K2813" s="13">
        <f>tarifest3(A2813,$A$3,Param!$B$10,Param!$C$10,Param!$D$10,Param!$E$10,Param!$B$11,Param!$C$11,Param!$D$11,Param!$E$11)</f>
        <v>211984</v>
      </c>
      <c r="L2813" s="3">
        <f t="shared" ref="L2813" si="1066">IF($A2813=0,0,K2813/$A2813*100)</f>
        <v>42.396799999999999</v>
      </c>
      <c r="M2813" s="3">
        <f>tarifest3grenz(A2813,$A$3,Param!$B$10,Param!$C$10,Param!$D$10,Param!$E$10,Param!$B$11,Param!$C$11,Param!$D$11,Param!$E$11)*100</f>
        <v>45</v>
      </c>
      <c r="N2813" s="3"/>
      <c r="O2813" s="3"/>
      <c r="P2813" s="13"/>
      <c r="Q2813" s="13"/>
      <c r="R2813" s="13"/>
      <c r="S2813" s="3"/>
      <c r="T2813" s="3"/>
      <c r="U2813" s="3"/>
      <c r="V2813" s="3"/>
      <c r="W2813" s="3"/>
      <c r="X2813" s="3">
        <f>soli3grenz(K2813,$A$3,Param!$J$9,Param!$J$10,Param!$J$11)*100</f>
        <v>5.5</v>
      </c>
      <c r="Y2813" s="13" t="e">
        <f>+K2813+#REF!</f>
        <v>#REF!</v>
      </c>
      <c r="Z2813" s="3" t="e">
        <f t="shared" ref="Z2813" si="1067">IF($A2813=0,0,Y2813/$A2813*100)</f>
        <v>#REF!</v>
      </c>
      <c r="AA2813" s="13">
        <f>+M2813*(1+X2813/100)</f>
        <v>47.474999999999994</v>
      </c>
      <c r="AB2813" s="13" t="e">
        <f t="shared" si="1063"/>
        <v>#REF!</v>
      </c>
      <c r="AC2813" s="13" t="e">
        <f t="shared" si="1063"/>
        <v>#REF!</v>
      </c>
      <c r="AD2813" s="13">
        <f t="shared" si="1063"/>
        <v>0</v>
      </c>
    </row>
  </sheetData>
  <mergeCells count="16">
    <mergeCell ref="K5:AA5"/>
    <mergeCell ref="AB5:AE5"/>
    <mergeCell ref="R6:T6"/>
    <mergeCell ref="U6:W6"/>
    <mergeCell ref="A5:B7"/>
    <mergeCell ref="C5:J5"/>
    <mergeCell ref="D6:E6"/>
    <mergeCell ref="H6:J6"/>
    <mergeCell ref="C6:C7"/>
    <mergeCell ref="K6:K7"/>
    <mergeCell ref="AB6:AD6"/>
    <mergeCell ref="F6:G6"/>
    <mergeCell ref="L6:M6"/>
    <mergeCell ref="Y6:AA6"/>
    <mergeCell ref="P6:P7"/>
    <mergeCell ref="Q6:Q7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1138">
    <tabColor theme="6" tint="0.39997558519241921"/>
    <pageSetUpPr fitToPage="1"/>
  </sheetPr>
  <dimension ref="A1:L29"/>
  <sheetViews>
    <sheetView zoomScale="115" zoomScaleNormal="115" zoomScaleSheetLayoutView="100" workbookViewId="0">
      <selection activeCell="L7" sqref="L7"/>
    </sheetView>
  </sheetViews>
  <sheetFormatPr baseColWidth="10" defaultRowHeight="12.75" x14ac:dyDescent="0.2"/>
  <cols>
    <col min="1" max="1" width="3.7109375" style="27" customWidth="1"/>
    <col min="2" max="2" width="2.28515625" style="27" customWidth="1"/>
    <col min="3" max="3" width="0.5703125" style="27" customWidth="1"/>
    <col min="4" max="4" width="2.5703125" style="27" customWidth="1"/>
    <col min="5" max="5" width="80.42578125" style="27" customWidth="1"/>
    <col min="6" max="7" width="1.140625" style="27" customWidth="1"/>
    <col min="8" max="16384" width="11.42578125" style="27"/>
  </cols>
  <sheetData>
    <row r="1" spans="1:12" x14ac:dyDescent="0.2">
      <c r="C1" s="28"/>
      <c r="D1" s="29"/>
      <c r="E1" s="30"/>
      <c r="F1" s="31"/>
      <c r="G1" s="31"/>
      <c r="I1" s="80" t="s">
        <v>67</v>
      </c>
      <c r="J1" s="69">
        <f>1200*12</f>
        <v>14400</v>
      </c>
      <c r="L1" t="s">
        <v>74</v>
      </c>
    </row>
    <row r="2" spans="1:12" x14ac:dyDescent="0.2">
      <c r="C2" s="32" t="s">
        <v>1</v>
      </c>
      <c r="E2" s="33"/>
      <c r="F2" s="33"/>
      <c r="G2" s="33"/>
      <c r="I2" s="81" t="s">
        <v>68</v>
      </c>
      <c r="J2" s="23">
        <v>0.7</v>
      </c>
      <c r="L2" t="s">
        <v>111</v>
      </c>
    </row>
    <row r="3" spans="1:12" ht="15.75" customHeight="1" x14ac:dyDescent="0.2">
      <c r="C3" s="70" t="s">
        <v>53</v>
      </c>
      <c r="E3" s="34"/>
      <c r="F3" s="34"/>
      <c r="G3" s="34"/>
      <c r="I3" s="81" t="s">
        <v>69</v>
      </c>
      <c r="J3" s="82">
        <f>+J1/J2</f>
        <v>20571.428571428572</v>
      </c>
      <c r="L3" t="s">
        <v>112</v>
      </c>
    </row>
    <row r="4" spans="1:12" x14ac:dyDescent="0.2">
      <c r="C4" s="70" t="s">
        <v>64</v>
      </c>
      <c r="E4" s="34"/>
      <c r="F4" s="34"/>
      <c r="G4" s="34"/>
    </row>
    <row r="5" spans="1:12" ht="6.75" customHeight="1" x14ac:dyDescent="0.2">
      <c r="B5" s="35"/>
      <c r="C5" s="31"/>
      <c r="D5" s="33"/>
      <c r="E5" s="33"/>
      <c r="F5" s="33"/>
      <c r="G5" s="33"/>
    </row>
    <row r="6" spans="1:12" ht="20.25" customHeight="1" x14ac:dyDescent="0.2">
      <c r="B6" s="35"/>
      <c r="C6" s="36"/>
      <c r="D6" s="37" t="s">
        <v>23</v>
      </c>
      <c r="E6" s="38"/>
      <c r="F6" s="38"/>
      <c r="G6" s="39"/>
      <c r="K6" s="113" t="s">
        <v>114</v>
      </c>
      <c r="L6" s="112">
        <v>2</v>
      </c>
    </row>
    <row r="7" spans="1:12" ht="240.75" customHeight="1" x14ac:dyDescent="0.2">
      <c r="B7" s="40"/>
      <c r="C7" s="41"/>
      <c r="D7" s="42"/>
      <c r="E7" s="42"/>
      <c r="F7" s="42"/>
      <c r="G7" s="43"/>
    </row>
    <row r="8" spans="1:12" ht="6.75" customHeight="1" x14ac:dyDescent="0.2">
      <c r="B8" s="44"/>
      <c r="C8" s="41"/>
      <c r="D8" s="42"/>
      <c r="E8" s="42"/>
      <c r="F8" s="42"/>
      <c r="G8" s="43"/>
    </row>
    <row r="9" spans="1:12" ht="0.75" customHeight="1" x14ac:dyDescent="0.2">
      <c r="B9" s="45"/>
      <c r="C9" s="41"/>
      <c r="D9" s="42"/>
      <c r="E9" s="42"/>
      <c r="F9" s="42"/>
      <c r="G9" s="43"/>
    </row>
    <row r="10" spans="1:12" ht="3" customHeight="1" x14ac:dyDescent="0.2">
      <c r="B10" s="45"/>
      <c r="C10" s="41"/>
      <c r="D10" s="42"/>
      <c r="E10" s="42"/>
      <c r="F10" s="42"/>
      <c r="G10" s="43"/>
    </row>
    <row r="11" spans="1:12" x14ac:dyDescent="0.2">
      <c r="B11" s="46"/>
      <c r="C11" s="41"/>
      <c r="D11" s="46"/>
      <c r="E11" s="42"/>
      <c r="F11" s="42"/>
      <c r="G11" s="43"/>
    </row>
    <row r="12" spans="1:12" x14ac:dyDescent="0.2">
      <c r="B12" s="46"/>
      <c r="C12" s="41"/>
      <c r="D12" s="46"/>
      <c r="E12" s="42"/>
      <c r="F12" s="42"/>
      <c r="G12" s="43"/>
    </row>
    <row r="13" spans="1:12" ht="10.5" customHeight="1" x14ac:dyDescent="0.2">
      <c r="B13" s="46"/>
      <c r="C13" s="41"/>
      <c r="D13" s="47" t="s">
        <v>42</v>
      </c>
      <c r="E13" s="31"/>
      <c r="F13" s="42"/>
      <c r="G13" s="43"/>
    </row>
    <row r="14" spans="1:12" x14ac:dyDescent="0.2">
      <c r="B14" s="46"/>
      <c r="C14" s="41"/>
      <c r="D14" s="47" t="s">
        <v>54</v>
      </c>
      <c r="E14" s="31"/>
      <c r="F14" s="42"/>
      <c r="G14" s="43"/>
    </row>
    <row r="15" spans="1:12" ht="6" customHeight="1" x14ac:dyDescent="0.2">
      <c r="A15" s="31"/>
      <c r="B15" s="46"/>
      <c r="C15" s="48"/>
      <c r="D15" s="49"/>
      <c r="E15" s="50"/>
      <c r="F15" s="50"/>
      <c r="G15" s="51"/>
    </row>
    <row r="16" spans="1:12" ht="6" customHeight="1" x14ac:dyDescent="0.2"/>
    <row r="17" spans="1:7" ht="6" customHeight="1" x14ac:dyDescent="0.2"/>
    <row r="19" spans="1:7" x14ac:dyDescent="0.2">
      <c r="C19" s="70" t="s">
        <v>66</v>
      </c>
      <c r="E19" s="34"/>
      <c r="F19" s="34"/>
      <c r="G19" s="34"/>
    </row>
    <row r="20" spans="1:7" ht="6.75" customHeight="1" x14ac:dyDescent="0.2">
      <c r="B20" s="35"/>
      <c r="C20" s="31"/>
      <c r="D20" s="33"/>
      <c r="E20" s="33"/>
      <c r="F20" s="33"/>
      <c r="G20" s="33"/>
    </row>
    <row r="21" spans="1:7" ht="1.5" customHeight="1" x14ac:dyDescent="0.2">
      <c r="B21" s="35"/>
      <c r="C21" s="36"/>
      <c r="D21" s="37"/>
      <c r="E21" s="38"/>
      <c r="F21" s="38"/>
      <c r="G21" s="39"/>
    </row>
    <row r="22" spans="1:7" ht="240.75" customHeight="1" x14ac:dyDescent="0.2">
      <c r="B22" s="40"/>
      <c r="C22" s="41"/>
      <c r="D22" s="42"/>
      <c r="E22" s="42"/>
      <c r="F22" s="42"/>
      <c r="G22" s="43"/>
    </row>
    <row r="23" spans="1:7" ht="6.75" customHeight="1" x14ac:dyDescent="0.2">
      <c r="B23" s="44"/>
      <c r="C23" s="41"/>
      <c r="D23" s="42"/>
      <c r="E23" s="42"/>
      <c r="F23" s="42"/>
      <c r="G23" s="43"/>
    </row>
    <row r="24" spans="1:7" ht="0.75" customHeight="1" x14ac:dyDescent="0.2">
      <c r="B24" s="45"/>
      <c r="C24" s="41"/>
      <c r="D24" s="42"/>
      <c r="E24" s="42"/>
      <c r="F24" s="42"/>
      <c r="G24" s="43"/>
    </row>
    <row r="25" spans="1:7" ht="3" customHeight="1" x14ac:dyDescent="0.2">
      <c r="B25" s="45"/>
      <c r="C25" s="41"/>
      <c r="D25" s="42"/>
      <c r="E25" s="42"/>
      <c r="F25" s="42"/>
      <c r="G25" s="43"/>
    </row>
    <row r="26" spans="1:7" x14ac:dyDescent="0.2">
      <c r="B26" s="46"/>
      <c r="C26" s="41"/>
      <c r="D26" s="46"/>
      <c r="E26" s="42"/>
      <c r="F26" s="42"/>
      <c r="G26" s="43"/>
    </row>
    <row r="27" spans="1:7" x14ac:dyDescent="0.2">
      <c r="B27" s="46"/>
      <c r="C27" s="41"/>
      <c r="D27" s="46"/>
      <c r="E27" s="42"/>
      <c r="F27" s="42"/>
      <c r="G27" s="43"/>
    </row>
    <row r="28" spans="1:7" ht="1.5" customHeight="1" x14ac:dyDescent="0.2">
      <c r="A28" s="31"/>
      <c r="B28" s="46"/>
      <c r="C28" s="48"/>
      <c r="D28" s="49"/>
      <c r="E28" s="50"/>
      <c r="F28" s="50"/>
      <c r="G28" s="51"/>
    </row>
    <row r="29" spans="1:7" ht="6" customHeight="1" x14ac:dyDescent="0.2"/>
  </sheetData>
  <printOptions horizontalCentered="1"/>
  <pageMargins left="0.51" right="0.2" top="0.67" bottom="0.44" header="0.34" footer="0.28000000000000003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7">
    <tabColor theme="5" tint="0.59999389629810485"/>
    <pageSetUpPr fitToPage="1"/>
  </sheetPr>
  <dimension ref="A1:R87"/>
  <sheetViews>
    <sheetView workbookViewId="0">
      <selection activeCell="E11" sqref="E11"/>
    </sheetView>
  </sheetViews>
  <sheetFormatPr baseColWidth="10" defaultRowHeight="12.75" x14ac:dyDescent="0.2"/>
  <cols>
    <col min="1" max="1" width="20.7109375" customWidth="1"/>
    <col min="2" max="5" width="9.7109375" customWidth="1"/>
    <col min="6" max="6" width="13" customWidth="1"/>
    <col min="7" max="7" width="9.7109375" customWidth="1"/>
    <col min="8" max="8" width="4.7109375" customWidth="1"/>
    <col min="9" max="9" width="21" customWidth="1"/>
    <col min="10" max="10" width="7.7109375" customWidth="1"/>
    <col min="11" max="11" width="6.7109375" customWidth="1"/>
    <col min="12" max="12" width="16.7109375" customWidth="1"/>
    <col min="13" max="17" width="9.7109375" customWidth="1"/>
  </cols>
  <sheetData>
    <row r="1" spans="1:18" ht="15.75" x14ac:dyDescent="0.25">
      <c r="A1" s="15" t="s">
        <v>12</v>
      </c>
      <c r="I1" s="15" t="s">
        <v>26</v>
      </c>
      <c r="L1" s="15" t="s">
        <v>27</v>
      </c>
    </row>
    <row r="3" spans="1:18" ht="14.25" x14ac:dyDescent="0.2">
      <c r="A3" s="14" t="s">
        <v>61</v>
      </c>
    </row>
    <row r="4" spans="1:18" x14ac:dyDescent="0.2">
      <c r="A4" s="4"/>
      <c r="B4" s="5" t="s">
        <v>36</v>
      </c>
      <c r="C4" s="5" t="s">
        <v>7</v>
      </c>
      <c r="D4" s="5" t="s">
        <v>8</v>
      </c>
      <c r="E4" s="5" t="s">
        <v>11</v>
      </c>
      <c r="F4" s="150" t="s">
        <v>44</v>
      </c>
      <c r="G4" s="151"/>
      <c r="I4" t="s">
        <v>28</v>
      </c>
      <c r="J4" s="74">
        <v>5.5E-2</v>
      </c>
      <c r="L4" s="53"/>
      <c r="M4" s="53" t="s">
        <v>32</v>
      </c>
      <c r="N4" s="53" t="s">
        <v>33</v>
      </c>
      <c r="O4" s="53" t="s">
        <v>31</v>
      </c>
      <c r="P4" s="53" t="s">
        <v>34</v>
      </c>
      <c r="Q4" s="53" t="s">
        <v>35</v>
      </c>
      <c r="R4" s="53" t="s">
        <v>40</v>
      </c>
    </row>
    <row r="5" spans="1:18" x14ac:dyDescent="0.2">
      <c r="A5" s="1" t="s">
        <v>10</v>
      </c>
      <c r="B5" s="66">
        <f>+[3]Tabelle1!$C$1</f>
        <v>10347</v>
      </c>
      <c r="C5" s="66">
        <f>+[4]sheet1!$Z$278</f>
        <v>14926</v>
      </c>
      <c r="D5" s="66">
        <f>+[4]sheet1!$Z$279</f>
        <v>58596</v>
      </c>
      <c r="E5" s="67">
        <f>+[4]sheet1!$Z$280</f>
        <v>277825</v>
      </c>
      <c r="F5" s="12" t="s">
        <v>46</v>
      </c>
      <c r="G5" s="66">
        <f>+[4]sheet1!$Z$40*12</f>
        <v>2628</v>
      </c>
      <c r="I5" t="s">
        <v>29</v>
      </c>
      <c r="J5" s="66">
        <v>16956</v>
      </c>
      <c r="L5" t="s">
        <v>38</v>
      </c>
      <c r="M5" s="21">
        <f>([4]sheet1!$Z$15+[4]sheet1!$Z$17)/2</f>
        <v>7.9500000000000001E-2</v>
      </c>
      <c r="N5" s="57">
        <f>[4]sheet1!$Z$18/2</f>
        <v>1.525E-2</v>
      </c>
      <c r="O5" s="21">
        <f>[4]sheet1!$Z$11/2</f>
        <v>9.2999999999999999E-2</v>
      </c>
      <c r="P5" s="21">
        <f>[4]sheet1!$Z$20/2</f>
        <v>1.2E-2</v>
      </c>
      <c r="Q5" s="55">
        <f>SUM(M5:P5)</f>
        <v>0.19975000000000001</v>
      </c>
      <c r="R5" s="57">
        <f>[4]sheet1!$Z$18/2+[4]sheet1!$Z$19</f>
        <v>1.8749999999999999E-2</v>
      </c>
    </row>
    <row r="6" spans="1:18" x14ac:dyDescent="0.2">
      <c r="A6" s="1" t="s">
        <v>9</v>
      </c>
      <c r="B6" s="73">
        <f>+[4]sheet1!$Z$283/10000</f>
        <v>0.14000000000000001</v>
      </c>
      <c r="C6" s="73">
        <f>+[4]sheet1!$Z$284/10000</f>
        <v>0.2397</v>
      </c>
      <c r="D6" s="73">
        <f>+[4]sheet1!$Z$285</f>
        <v>0.42</v>
      </c>
      <c r="E6" s="73">
        <f>+[4]sheet1!$Z$286</f>
        <v>0.45</v>
      </c>
      <c r="F6" s="12" t="s">
        <v>45</v>
      </c>
      <c r="G6" s="66">
        <f>+[4]sheet1!$Z$35*2</f>
        <v>8388</v>
      </c>
      <c r="I6" s="12" t="s">
        <v>37</v>
      </c>
      <c r="J6" s="75">
        <v>0.11899999999999999</v>
      </c>
      <c r="L6" s="12" t="s">
        <v>39</v>
      </c>
      <c r="M6" s="10">
        <f>+[4]sheet1!$Z$14*12</f>
        <v>58050</v>
      </c>
      <c r="N6" s="54">
        <f>+M6</f>
        <v>58050</v>
      </c>
      <c r="O6" s="10">
        <f>+[4]sheet1!$Z$12*12</f>
        <v>84600</v>
      </c>
      <c r="P6" s="54">
        <f>+O6</f>
        <v>84600</v>
      </c>
      <c r="R6" s="54">
        <f>+N6</f>
        <v>58050</v>
      </c>
    </row>
    <row r="7" spans="1:18" x14ac:dyDescent="0.2">
      <c r="F7" t="s">
        <v>47</v>
      </c>
      <c r="G7" s="66">
        <v>4008</v>
      </c>
      <c r="L7" s="12" t="s">
        <v>41</v>
      </c>
      <c r="O7" s="56">
        <f>([4]sheet1!$Z$9-0.5)/0.5</f>
        <v>0.88000000000000056</v>
      </c>
    </row>
    <row r="8" spans="1:18" ht="14.25" x14ac:dyDescent="0.2">
      <c r="A8" s="14" t="s">
        <v>13</v>
      </c>
    </row>
    <row r="9" spans="1:18" x14ac:dyDescent="0.2">
      <c r="A9" s="4"/>
      <c r="B9" s="5" t="s">
        <v>36</v>
      </c>
      <c r="C9" s="5" t="s">
        <v>7</v>
      </c>
      <c r="D9" s="5" t="s">
        <v>8</v>
      </c>
      <c r="E9" s="5" t="s">
        <v>11</v>
      </c>
      <c r="F9" s="150" t="s">
        <v>44</v>
      </c>
      <c r="G9" s="151"/>
      <c r="I9" t="s">
        <v>28</v>
      </c>
      <c r="J9" s="78">
        <f>+J$4</f>
        <v>5.5E-2</v>
      </c>
      <c r="L9" s="53"/>
      <c r="M9" s="53" t="s">
        <v>32</v>
      </c>
      <c r="N9" s="53" t="s">
        <v>33</v>
      </c>
      <c r="O9" s="53" t="s">
        <v>31</v>
      </c>
      <c r="P9" s="53" t="s">
        <v>34</v>
      </c>
      <c r="Q9" s="53" t="s">
        <v>35</v>
      </c>
      <c r="R9" s="53" t="s">
        <v>40</v>
      </c>
    </row>
    <row r="10" spans="1:18" x14ac:dyDescent="0.2">
      <c r="A10" s="1" t="s">
        <v>10</v>
      </c>
      <c r="B10" s="10">
        <f>+B5-$B$5</f>
        <v>0</v>
      </c>
      <c r="C10" s="10">
        <f>+C5-$B$5</f>
        <v>4579</v>
      </c>
      <c r="D10" s="10">
        <f>+D5-$B$5</f>
        <v>48249</v>
      </c>
      <c r="E10" s="10">
        <f>+E5-$B$5</f>
        <v>267478</v>
      </c>
      <c r="F10" s="64" t="s">
        <v>46</v>
      </c>
      <c r="G10" s="66">
        <f>+[5]Tab!$N$13*12</f>
        <v>2844</v>
      </c>
      <c r="I10" t="s">
        <v>29</v>
      </c>
      <c r="J10" s="68">
        <f>+J5</f>
        <v>16956</v>
      </c>
      <c r="K10" s="25"/>
      <c r="L10" t="s">
        <v>38</v>
      </c>
      <c r="M10" s="21">
        <f>([4]sheet1!$Z$15+[4]sheet1!$Z$17)/2</f>
        <v>7.9500000000000001E-2</v>
      </c>
      <c r="N10" s="57">
        <f>[4]sheet1!$Z$18/2</f>
        <v>1.525E-2</v>
      </c>
      <c r="O10" s="21">
        <f>[4]sheet1!$Z$11/2</f>
        <v>9.2999999999999999E-2</v>
      </c>
      <c r="P10" s="21">
        <f>[4]sheet1!$Z$20/2</f>
        <v>1.2E-2</v>
      </c>
      <c r="Q10" s="55">
        <f>SUM(M10:P10)</f>
        <v>0.19975000000000001</v>
      </c>
      <c r="R10" s="57">
        <f>[4]sheet1!$Z$18/2+[4]sheet1!$Z$19</f>
        <v>1.8749999999999999E-2</v>
      </c>
    </row>
    <row r="11" spans="1:18" x14ac:dyDescent="0.2">
      <c r="A11" s="1" t="s">
        <v>9</v>
      </c>
      <c r="B11" s="77">
        <f>+B6</f>
        <v>0.14000000000000001</v>
      </c>
      <c r="C11" s="77">
        <f t="shared" ref="C11:E11" si="0">+C6</f>
        <v>0.2397</v>
      </c>
      <c r="D11" s="77">
        <f t="shared" si="0"/>
        <v>0.42</v>
      </c>
      <c r="E11" s="77">
        <f t="shared" si="0"/>
        <v>0.45</v>
      </c>
      <c r="F11" s="64" t="s">
        <v>45</v>
      </c>
      <c r="G11" s="66">
        <f>+[5]Tab!$N$10*2</f>
        <v>9312</v>
      </c>
      <c r="I11" s="64" t="s">
        <v>37</v>
      </c>
      <c r="J11" s="23">
        <v>0.11899999999999999</v>
      </c>
      <c r="K11" s="26"/>
      <c r="L11" s="12" t="s">
        <v>39</v>
      </c>
      <c r="M11" s="10">
        <f>+[4]sheet1!$Z$14*12</f>
        <v>58050</v>
      </c>
      <c r="N11" s="54">
        <f>+M11</f>
        <v>58050</v>
      </c>
      <c r="O11" s="10">
        <f>+[4]sheet1!$Z$12*12</f>
        <v>84600</v>
      </c>
      <c r="P11" s="54">
        <f>+O11</f>
        <v>84600</v>
      </c>
      <c r="R11" s="54">
        <f>+N11</f>
        <v>58050</v>
      </c>
    </row>
    <row r="12" spans="1:18" x14ac:dyDescent="0.2">
      <c r="B12" s="79">
        <f>+B10/B5</f>
        <v>0</v>
      </c>
      <c r="C12" s="79">
        <f>+C10/C5</f>
        <v>0.30678011523516013</v>
      </c>
      <c r="D12" s="79">
        <f>+D10/D5</f>
        <v>0.8234179807495392</v>
      </c>
      <c r="E12" s="79">
        <f>+E10/E5</f>
        <v>0.96275713128768114</v>
      </c>
      <c r="F12" t="s">
        <v>47</v>
      </c>
      <c r="G12" s="66">
        <f>+G7</f>
        <v>4008</v>
      </c>
      <c r="L12" s="12" t="s">
        <v>41</v>
      </c>
      <c r="O12" s="56">
        <f>([4]sheet1!$Z$9-0.5)/0.5</f>
        <v>0.88000000000000056</v>
      </c>
    </row>
    <row r="13" spans="1:18" x14ac:dyDescent="0.2">
      <c r="B13" s="66">
        <v>10347</v>
      </c>
      <c r="C13" s="71">
        <f>+(D11-B11)/(D10-B10)*(C10-B10)+B11</f>
        <v>0.16657298596862113</v>
      </c>
      <c r="D13" s="71">
        <v>0.42</v>
      </c>
    </row>
    <row r="14" spans="1:18" x14ac:dyDescent="0.2">
      <c r="C14" s="52"/>
      <c r="D14" s="72">
        <f>+(D5+B15-C5)/(D6-C6)*(D13-D6)+D5</f>
        <v>58596</v>
      </c>
      <c r="E14" s="52"/>
      <c r="F14" s="52"/>
      <c r="G14" s="52"/>
      <c r="J14" s="25"/>
    </row>
    <row r="15" spans="1:18" x14ac:dyDescent="0.2">
      <c r="B15" s="61">
        <f>11300-B5</f>
        <v>953</v>
      </c>
      <c r="C15" s="52"/>
      <c r="D15" s="58">
        <v>0.5</v>
      </c>
      <c r="E15" s="3"/>
      <c r="F15" s="3"/>
      <c r="G15" s="3">
        <f>+G10-G5</f>
        <v>216</v>
      </c>
    </row>
    <row r="16" spans="1:18" x14ac:dyDescent="0.2">
      <c r="D16" s="63">
        <f>+(D5+B15-C10)/(D6-C6)*(D15-D6)+D5+B15</f>
        <v>83939.460343871324</v>
      </c>
      <c r="I16" t="s">
        <v>65</v>
      </c>
      <c r="J16" s="68">
        <v>1200</v>
      </c>
    </row>
    <row r="17" spans="1:10" x14ac:dyDescent="0.2">
      <c r="B17">
        <f>11000-8820</f>
        <v>2180</v>
      </c>
    </row>
    <row r="18" spans="1:10" x14ac:dyDescent="0.2">
      <c r="B18" s="65">
        <f>+B5+B17</f>
        <v>12527</v>
      </c>
    </row>
    <row r="21" spans="1:10" ht="14.25" x14ac:dyDescent="0.2">
      <c r="A21" s="14" t="s">
        <v>62</v>
      </c>
    </row>
    <row r="22" spans="1:10" x14ac:dyDescent="0.2">
      <c r="A22" s="4"/>
      <c r="B22" s="5" t="s">
        <v>36</v>
      </c>
      <c r="C22" s="5" t="s">
        <v>7</v>
      </c>
      <c r="D22" s="5" t="s">
        <v>8</v>
      </c>
      <c r="E22" s="5" t="s">
        <v>11</v>
      </c>
      <c r="F22" s="150" t="s">
        <v>44</v>
      </c>
      <c r="G22" s="151"/>
      <c r="I22" t="s">
        <v>28</v>
      </c>
      <c r="J22" s="74">
        <f>+[6]Param!$J$9</f>
        <v>5.5E-2</v>
      </c>
    </row>
    <row r="23" spans="1:10" x14ac:dyDescent="0.2">
      <c r="A23" s="1" t="s">
        <v>10</v>
      </c>
      <c r="B23" s="10">
        <f>+[6]Param!$B$10</f>
        <v>11300</v>
      </c>
      <c r="C23" s="10">
        <f>+[6]Param!$C$10</f>
        <v>16242</v>
      </c>
      <c r="D23" s="10">
        <f>+[6]Param!$D$10</f>
        <v>71000</v>
      </c>
      <c r="E23" s="11">
        <f>+[6]Param!$E$10</f>
        <v>125000</v>
      </c>
      <c r="F23" s="64" t="s">
        <v>46</v>
      </c>
      <c r="G23" s="66">
        <f>+[6]Param!$G$10</f>
        <v>2628</v>
      </c>
      <c r="I23" t="s">
        <v>29</v>
      </c>
      <c r="J23" s="68">
        <f>+[6]Param!$J$10</f>
        <v>20552</v>
      </c>
    </row>
    <row r="24" spans="1:10" x14ac:dyDescent="0.2">
      <c r="A24" s="1" t="s">
        <v>9</v>
      </c>
      <c r="B24" s="73">
        <f>+[6]Param!$B$11</f>
        <v>0.14000000000000001</v>
      </c>
      <c r="C24" s="21">
        <f>+[6]Param!$C$11</f>
        <v>0.2397</v>
      </c>
      <c r="D24" s="21">
        <f>+[6]Param!$D$11</f>
        <v>0.47</v>
      </c>
      <c r="E24" s="21">
        <f>+[6]Param!$E$11</f>
        <v>0.49</v>
      </c>
      <c r="F24" s="64" t="s">
        <v>45</v>
      </c>
      <c r="G24" s="66">
        <f>+[6]Param!$G$11</f>
        <v>8388</v>
      </c>
      <c r="I24" s="64" t="s">
        <v>37</v>
      </c>
      <c r="J24" s="75">
        <f>+[6]Param!$J$11</f>
        <v>0.11899999999999999</v>
      </c>
    </row>
    <row r="26" spans="1:10" ht="14.25" x14ac:dyDescent="0.2">
      <c r="A26" s="14" t="s">
        <v>30</v>
      </c>
    </row>
    <row r="27" spans="1:10" ht="14.25" x14ac:dyDescent="0.2">
      <c r="A27" s="14"/>
    </row>
    <row r="28" spans="1:10" ht="14.25" x14ac:dyDescent="0.2">
      <c r="A28" s="14" t="s">
        <v>55</v>
      </c>
    </row>
    <row r="29" spans="1:10" x14ac:dyDescent="0.2">
      <c r="A29" s="4"/>
      <c r="B29" s="5" t="s">
        <v>36</v>
      </c>
      <c r="C29" s="5" t="s">
        <v>7</v>
      </c>
      <c r="D29" s="5" t="s">
        <v>8</v>
      </c>
      <c r="E29" s="5" t="s">
        <v>11</v>
      </c>
      <c r="F29" s="150" t="s">
        <v>44</v>
      </c>
      <c r="G29" s="151"/>
      <c r="I29" t="s">
        <v>28</v>
      </c>
      <c r="J29" s="20">
        <f>+J$4</f>
        <v>5.5E-2</v>
      </c>
    </row>
    <row r="30" spans="1:10" x14ac:dyDescent="0.2">
      <c r="A30" s="1" t="s">
        <v>10</v>
      </c>
      <c r="B30" s="10">
        <f>+B$5</f>
        <v>10347</v>
      </c>
      <c r="C30" s="10">
        <f t="shared" ref="C30:G30" si="1">+C$5</f>
        <v>14926</v>
      </c>
      <c r="D30" s="10">
        <f t="shared" si="1"/>
        <v>58596</v>
      </c>
      <c r="E30" s="10">
        <f t="shared" si="1"/>
        <v>277825</v>
      </c>
      <c r="F30" s="12" t="s">
        <v>46</v>
      </c>
      <c r="G30" s="10">
        <f t="shared" si="1"/>
        <v>2628</v>
      </c>
      <c r="I30" t="s">
        <v>29</v>
      </c>
      <c r="J30" s="10">
        <f>+J$5</f>
        <v>16956</v>
      </c>
    </row>
    <row r="31" spans="1:10" x14ac:dyDescent="0.2">
      <c r="A31" s="1" t="s">
        <v>9</v>
      </c>
      <c r="B31" s="21">
        <f>+B$6</f>
        <v>0.14000000000000001</v>
      </c>
      <c r="C31" s="71">
        <f>+(D31-B31)/(D30-B30)*(C30-B30)+B31</f>
        <v>0.16657298596862113</v>
      </c>
      <c r="D31" s="21">
        <f>+D$6</f>
        <v>0.42</v>
      </c>
      <c r="E31" s="21">
        <f>+E$6</f>
        <v>0.45</v>
      </c>
      <c r="F31" s="12" t="s">
        <v>45</v>
      </c>
      <c r="G31" s="10">
        <f>+G$6</f>
        <v>8388</v>
      </c>
      <c r="I31" s="12" t="s">
        <v>37</v>
      </c>
      <c r="J31" s="23">
        <f>+J$6</f>
        <v>0.11899999999999999</v>
      </c>
    </row>
    <row r="32" spans="1:10" ht="14.25" x14ac:dyDescent="0.2">
      <c r="A32" s="14"/>
    </row>
    <row r="33" spans="1:10" ht="14.25" x14ac:dyDescent="0.2">
      <c r="A33" s="14" t="s">
        <v>56</v>
      </c>
    </row>
    <row r="34" spans="1:10" x14ac:dyDescent="0.2">
      <c r="A34" s="4"/>
      <c r="B34" s="5" t="s">
        <v>36</v>
      </c>
      <c r="C34" s="5" t="s">
        <v>7</v>
      </c>
      <c r="D34" s="5" t="s">
        <v>8</v>
      </c>
      <c r="E34" s="5" t="s">
        <v>11</v>
      </c>
      <c r="F34" s="150" t="s">
        <v>44</v>
      </c>
      <c r="G34" s="151"/>
      <c r="I34" t="s">
        <v>28</v>
      </c>
      <c r="J34" s="20">
        <f>+J$4</f>
        <v>5.5E-2</v>
      </c>
    </row>
    <row r="35" spans="1:10" x14ac:dyDescent="0.2">
      <c r="A35" s="1" t="s">
        <v>10</v>
      </c>
      <c r="B35" s="10">
        <f>+B$5+1000</f>
        <v>11347</v>
      </c>
      <c r="C35" s="10">
        <f t="shared" ref="C35:G35" si="2">+C$5</f>
        <v>14926</v>
      </c>
      <c r="D35" s="10">
        <v>82000</v>
      </c>
      <c r="E35" s="10">
        <f t="shared" si="2"/>
        <v>277825</v>
      </c>
      <c r="F35" s="12" t="s">
        <v>46</v>
      </c>
      <c r="G35" s="10">
        <f t="shared" si="2"/>
        <v>2628</v>
      </c>
      <c r="I35" t="s">
        <v>29</v>
      </c>
      <c r="J35" s="10">
        <f>+J$5</f>
        <v>16956</v>
      </c>
    </row>
    <row r="36" spans="1:10" x14ac:dyDescent="0.2">
      <c r="A36" s="1" t="s">
        <v>9</v>
      </c>
      <c r="B36" s="21">
        <v>0.19</v>
      </c>
      <c r="C36" s="71">
        <f>+(D36-B36)/(D35-B35)*(C35-B35)+B36</f>
        <v>0.20722304785359433</v>
      </c>
      <c r="D36" s="21">
        <v>0.53</v>
      </c>
      <c r="E36" s="21">
        <v>0.53</v>
      </c>
      <c r="F36" s="12" t="s">
        <v>45</v>
      </c>
      <c r="G36" s="10">
        <f>+G$6</f>
        <v>8388</v>
      </c>
      <c r="I36" s="12" t="s">
        <v>37</v>
      </c>
      <c r="J36" s="23">
        <f>+J$6</f>
        <v>0.11899999999999999</v>
      </c>
    </row>
    <row r="37" spans="1:10" ht="14.25" x14ac:dyDescent="0.2">
      <c r="A37" s="14"/>
    </row>
    <row r="38" spans="1:10" ht="14.25" x14ac:dyDescent="0.2">
      <c r="A38" s="14" t="s">
        <v>57</v>
      </c>
    </row>
    <row r="39" spans="1:10" x14ac:dyDescent="0.2">
      <c r="A39" s="4"/>
      <c r="B39" s="5" t="s">
        <v>36</v>
      </c>
      <c r="C39" s="5" t="s">
        <v>7</v>
      </c>
      <c r="D39" s="5" t="s">
        <v>8</v>
      </c>
      <c r="E39" s="5" t="s">
        <v>11</v>
      </c>
      <c r="F39" s="150" t="s">
        <v>44</v>
      </c>
      <c r="G39" s="151"/>
      <c r="I39" t="s">
        <v>28</v>
      </c>
      <c r="J39" s="20">
        <f>+J$4</f>
        <v>5.5E-2</v>
      </c>
    </row>
    <row r="40" spans="1:10" x14ac:dyDescent="0.2">
      <c r="A40" s="1" t="s">
        <v>10</v>
      </c>
      <c r="B40" s="10">
        <v>12800</v>
      </c>
      <c r="C40" s="10">
        <f t="shared" ref="C40:G40" si="3">+C$5</f>
        <v>14926</v>
      </c>
      <c r="D40" s="10">
        <v>76800</v>
      </c>
      <c r="E40" s="10">
        <v>130000</v>
      </c>
      <c r="F40" s="12" t="s">
        <v>46</v>
      </c>
      <c r="G40" s="10">
        <f t="shared" si="3"/>
        <v>2628</v>
      </c>
      <c r="I40" t="s">
        <v>29</v>
      </c>
      <c r="J40" s="10">
        <f>+J$5</f>
        <v>16956</v>
      </c>
    </row>
    <row r="41" spans="1:10" x14ac:dyDescent="0.2">
      <c r="A41" s="1" t="s">
        <v>9</v>
      </c>
      <c r="B41" s="21">
        <v>0.22</v>
      </c>
      <c r="C41" s="71">
        <f>+(D41-B41)/(D40-B40)*(C40-B40)+B41</f>
        <v>0.22896906249999999</v>
      </c>
      <c r="D41" s="21">
        <v>0.49</v>
      </c>
      <c r="E41" s="21">
        <v>0.52</v>
      </c>
      <c r="F41" s="12" t="s">
        <v>45</v>
      </c>
      <c r="G41" s="10">
        <f>+G$6</f>
        <v>8388</v>
      </c>
      <c r="I41" s="12" t="s">
        <v>37</v>
      </c>
      <c r="J41" s="23">
        <f>+J$6</f>
        <v>0.11899999999999999</v>
      </c>
    </row>
    <row r="42" spans="1:10" ht="14.25" x14ac:dyDescent="0.2">
      <c r="A42" s="14"/>
    </row>
    <row r="43" spans="1:10" ht="14.25" x14ac:dyDescent="0.2">
      <c r="A43" s="14" t="s">
        <v>58</v>
      </c>
    </row>
    <row r="44" spans="1:10" x14ac:dyDescent="0.2">
      <c r="A44" s="4"/>
      <c r="B44" s="5" t="s">
        <v>36</v>
      </c>
      <c r="C44" s="5" t="s">
        <v>7</v>
      </c>
      <c r="D44" s="5" t="s">
        <v>8</v>
      </c>
      <c r="E44" s="5" t="s">
        <v>11</v>
      </c>
      <c r="F44" s="150" t="s">
        <v>44</v>
      </c>
      <c r="G44" s="151"/>
      <c r="I44" t="s">
        <v>28</v>
      </c>
      <c r="J44" s="20">
        <f>+J$4</f>
        <v>5.5E-2</v>
      </c>
    </row>
    <row r="45" spans="1:10" x14ac:dyDescent="0.2">
      <c r="A45" s="1" t="s">
        <v>10</v>
      </c>
      <c r="B45" s="10">
        <v>14400</v>
      </c>
      <c r="C45" s="10">
        <f t="shared" ref="C45:G45" si="4">+C$5</f>
        <v>14926</v>
      </c>
      <c r="D45" s="10">
        <v>70000</v>
      </c>
      <c r="E45" s="10">
        <f t="shared" ref="E45" si="5">+E$5</f>
        <v>277825</v>
      </c>
      <c r="F45" s="12" t="s">
        <v>46</v>
      </c>
      <c r="G45" s="10">
        <f t="shared" si="4"/>
        <v>2628</v>
      </c>
      <c r="I45" t="s">
        <v>29</v>
      </c>
      <c r="J45" s="10">
        <f>+J$5</f>
        <v>16956</v>
      </c>
    </row>
    <row r="46" spans="1:10" x14ac:dyDescent="0.2">
      <c r="A46" s="1" t="s">
        <v>9</v>
      </c>
      <c r="B46" s="21">
        <v>0.14000000000000001</v>
      </c>
      <c r="C46" s="71">
        <f>+(D46-B46)/(D45-B45)*(C45-B45)+B46</f>
        <v>0.14368956834532376</v>
      </c>
      <c r="D46" s="21">
        <v>0.53</v>
      </c>
      <c r="E46" s="21">
        <v>0.6</v>
      </c>
      <c r="F46" s="12" t="s">
        <v>45</v>
      </c>
      <c r="G46" s="10">
        <f>+G$6</f>
        <v>8388</v>
      </c>
      <c r="I46" s="12" t="s">
        <v>37</v>
      </c>
      <c r="J46" s="23">
        <f>+J$6</f>
        <v>0.11899999999999999</v>
      </c>
    </row>
    <row r="47" spans="1:10" ht="14.25" x14ac:dyDescent="0.2">
      <c r="A47" s="14"/>
    </row>
    <row r="48" spans="1:10" ht="14.25" x14ac:dyDescent="0.2">
      <c r="A48" s="14" t="s">
        <v>59</v>
      </c>
    </row>
    <row r="49" spans="1:10" x14ac:dyDescent="0.2">
      <c r="A49" s="4"/>
      <c r="B49" s="5" t="s">
        <v>36</v>
      </c>
      <c r="C49" s="5" t="s">
        <v>7</v>
      </c>
      <c r="D49" s="5" t="s">
        <v>8</v>
      </c>
      <c r="E49" s="5" t="s">
        <v>11</v>
      </c>
      <c r="F49" s="150" t="s">
        <v>44</v>
      </c>
      <c r="G49" s="151"/>
      <c r="I49" t="s">
        <v>28</v>
      </c>
      <c r="J49" s="20">
        <v>6.8000000000000005E-2</v>
      </c>
    </row>
    <row r="50" spans="1:10" x14ac:dyDescent="0.2">
      <c r="A50" s="1" t="s">
        <v>10</v>
      </c>
      <c r="B50" s="10">
        <f>+B$5</f>
        <v>10347</v>
      </c>
      <c r="C50" s="10">
        <v>25000</v>
      </c>
      <c r="D50" s="10">
        <v>80000</v>
      </c>
      <c r="E50" s="10">
        <v>150000</v>
      </c>
      <c r="F50" s="12" t="s">
        <v>46</v>
      </c>
      <c r="G50" s="10">
        <f t="shared" ref="G50" si="6">+G$5</f>
        <v>2628</v>
      </c>
      <c r="I50" t="s">
        <v>29</v>
      </c>
      <c r="J50" s="10">
        <v>94400</v>
      </c>
    </row>
    <row r="51" spans="1:10" x14ac:dyDescent="0.2">
      <c r="A51" s="1" t="s">
        <v>9</v>
      </c>
      <c r="B51" s="21">
        <f>+B$6</f>
        <v>0.14000000000000001</v>
      </c>
      <c r="C51" s="21">
        <f>+$C$6</f>
        <v>0.2397</v>
      </c>
      <c r="D51" s="21">
        <f>+$D$6</f>
        <v>0.42</v>
      </c>
      <c r="E51" s="21">
        <v>0.44</v>
      </c>
      <c r="F51" s="12" t="s">
        <v>45</v>
      </c>
      <c r="G51" s="10">
        <f>+G$6</f>
        <v>8388</v>
      </c>
      <c r="I51" s="12" t="s">
        <v>37</v>
      </c>
      <c r="J51" s="23">
        <v>7.0000000000000007E-2</v>
      </c>
    </row>
    <row r="52" spans="1:10" ht="14.25" x14ac:dyDescent="0.2">
      <c r="A52" s="14"/>
    </row>
    <row r="53" spans="1:10" ht="14.25" x14ac:dyDescent="0.2">
      <c r="A53" s="14" t="s">
        <v>60</v>
      </c>
    </row>
    <row r="54" spans="1:10" x14ac:dyDescent="0.2">
      <c r="A54" s="4"/>
      <c r="B54" s="5" t="s">
        <v>36</v>
      </c>
      <c r="C54" s="5" t="s">
        <v>7</v>
      </c>
      <c r="D54" s="5" t="s">
        <v>8</v>
      </c>
      <c r="E54" s="5" t="s">
        <v>11</v>
      </c>
      <c r="F54" s="150" t="s">
        <v>44</v>
      </c>
      <c r="G54" s="151"/>
      <c r="I54" t="s">
        <v>28</v>
      </c>
      <c r="J54" s="20">
        <v>0</v>
      </c>
    </row>
    <row r="55" spans="1:10" x14ac:dyDescent="0.2">
      <c r="A55" s="1" t="s">
        <v>10</v>
      </c>
      <c r="B55" s="10">
        <f>+B$5</f>
        <v>10347</v>
      </c>
      <c r="C55" s="10">
        <f t="shared" ref="C55:E55" si="7">+C$5</f>
        <v>14926</v>
      </c>
      <c r="D55" s="10">
        <v>90000</v>
      </c>
      <c r="E55" s="10">
        <f t="shared" si="7"/>
        <v>277825</v>
      </c>
      <c r="F55" s="12" t="s">
        <v>46</v>
      </c>
      <c r="G55" s="10">
        <f t="shared" ref="G55" si="8">+G$5</f>
        <v>2628</v>
      </c>
      <c r="I55" t="s">
        <v>29</v>
      </c>
      <c r="J55" s="10">
        <f>+J$5</f>
        <v>16956</v>
      </c>
    </row>
    <row r="56" spans="1:10" x14ac:dyDescent="0.2">
      <c r="A56" s="1" t="s">
        <v>9</v>
      </c>
      <c r="B56" s="21">
        <f>+B$6</f>
        <v>0.14000000000000001</v>
      </c>
      <c r="C56" s="71">
        <f>+(D56-B56)/(D55-B55)*(C55-B55)+B56</f>
        <v>0.15609631777836366</v>
      </c>
      <c r="D56" s="21">
        <f>+D$6</f>
        <v>0.42</v>
      </c>
      <c r="E56" s="21">
        <f>+E$6</f>
        <v>0.45</v>
      </c>
      <c r="F56" s="12" t="s">
        <v>45</v>
      </c>
      <c r="G56" s="10">
        <f>+G$6</f>
        <v>8388</v>
      </c>
      <c r="I56" s="12" t="s">
        <v>37</v>
      </c>
      <c r="J56" s="23">
        <f>+J$6</f>
        <v>0.11899999999999999</v>
      </c>
    </row>
    <row r="57" spans="1:10" x14ac:dyDescent="0.2">
      <c r="A57" s="1"/>
      <c r="B57" s="21"/>
      <c r="C57" s="71"/>
      <c r="D57" s="21"/>
      <c r="E57" s="21"/>
      <c r="F57" s="12"/>
      <c r="G57" s="10"/>
      <c r="I57" s="12"/>
      <c r="J57" s="23"/>
    </row>
    <row r="58" spans="1:10" x14ac:dyDescent="0.2">
      <c r="A58" s="1"/>
      <c r="B58" s="21"/>
      <c r="C58" s="71"/>
      <c r="D58" s="21"/>
      <c r="E58" s="21"/>
      <c r="F58" s="12"/>
      <c r="G58" s="10"/>
      <c r="I58" s="12"/>
      <c r="J58" s="23"/>
    </row>
    <row r="59" spans="1:10" ht="14.25" x14ac:dyDescent="0.2">
      <c r="A59" s="14"/>
    </row>
    <row r="61" spans="1:10" x14ac:dyDescent="0.2">
      <c r="A61" s="2" t="s">
        <v>25</v>
      </c>
    </row>
    <row r="62" spans="1:10" x14ac:dyDescent="0.2">
      <c r="A62" s="4"/>
      <c r="B62" s="5" t="s">
        <v>36</v>
      </c>
      <c r="C62" s="5" t="s">
        <v>7</v>
      </c>
      <c r="D62" s="5" t="s">
        <v>8</v>
      </c>
      <c r="E62" s="5" t="s">
        <v>11</v>
      </c>
      <c r="F62" s="150" t="s">
        <v>44</v>
      </c>
      <c r="G62" s="151"/>
      <c r="I62" t="s">
        <v>28</v>
      </c>
      <c r="J62" s="20">
        <v>5.5E-2</v>
      </c>
    </row>
    <row r="63" spans="1:10" x14ac:dyDescent="0.2">
      <c r="A63" s="1" t="s">
        <v>10</v>
      </c>
      <c r="B63" s="10">
        <f>+[4]sheet1!$Z$277</f>
        <v>9984</v>
      </c>
      <c r="C63" s="10">
        <f>+[4]sheet1!$Z$278</f>
        <v>14926</v>
      </c>
      <c r="D63" s="10">
        <f>+[4]sheet1!$Z$279</f>
        <v>58596</v>
      </c>
      <c r="E63" s="11">
        <f>+[4]sheet1!$Z$280</f>
        <v>277825</v>
      </c>
      <c r="F63" s="11"/>
      <c r="G63" s="11"/>
      <c r="I63" t="s">
        <v>29</v>
      </c>
      <c r="J63" s="10">
        <v>16956</v>
      </c>
    </row>
    <row r="64" spans="1:10" x14ac:dyDescent="0.2">
      <c r="A64" s="1" t="s">
        <v>9</v>
      </c>
      <c r="B64" s="21">
        <f>+[4]sheet1!$Z$283/10000</f>
        <v>0.14000000000000001</v>
      </c>
      <c r="C64" s="21">
        <f>+[4]sheet1!$Z$284/10000</f>
        <v>0.2397</v>
      </c>
      <c r="D64" s="21">
        <f>+[4]sheet1!$Z$285</f>
        <v>0.42</v>
      </c>
      <c r="E64" s="21">
        <f>+[4]sheet1!$Z$286</f>
        <v>0.45</v>
      </c>
      <c r="F64" s="21"/>
      <c r="G64" s="21"/>
      <c r="I64" s="12" t="s">
        <v>37</v>
      </c>
      <c r="J64" s="23">
        <v>0.11899999999999999</v>
      </c>
    </row>
    <row r="66" spans="1:18" x14ac:dyDescent="0.2">
      <c r="A66" s="2" t="s">
        <v>24</v>
      </c>
    </row>
    <row r="67" spans="1:18" x14ac:dyDescent="0.2">
      <c r="A67" s="4"/>
      <c r="B67" s="5" t="s">
        <v>36</v>
      </c>
      <c r="C67" s="5" t="s">
        <v>7</v>
      </c>
      <c r="D67" s="5" t="s">
        <v>8</v>
      </c>
      <c r="E67" s="5" t="s">
        <v>11</v>
      </c>
      <c r="F67" s="150" t="s">
        <v>44</v>
      </c>
      <c r="G67" s="151"/>
      <c r="I67" t="s">
        <v>28</v>
      </c>
      <c r="J67" s="20">
        <v>5.5E-2</v>
      </c>
      <c r="L67" s="53"/>
      <c r="M67" s="53" t="s">
        <v>32</v>
      </c>
      <c r="N67" s="53" t="s">
        <v>33</v>
      </c>
      <c r="O67" s="53" t="s">
        <v>31</v>
      </c>
      <c r="P67" s="53" t="s">
        <v>34</v>
      </c>
      <c r="Q67" s="53" t="s">
        <v>35</v>
      </c>
      <c r="R67" s="53" t="s">
        <v>40</v>
      </c>
    </row>
    <row r="68" spans="1:18" x14ac:dyDescent="0.2">
      <c r="A68" s="1" t="s">
        <v>10</v>
      </c>
      <c r="B68" s="10">
        <f>+[4]sheet1!$Y$277</f>
        <v>9744</v>
      </c>
      <c r="C68" s="10">
        <f>+[4]sheet1!$Y$278</f>
        <v>14753</v>
      </c>
      <c r="D68" s="10">
        <f>+[4]sheet1!$Y$279</f>
        <v>57918</v>
      </c>
      <c r="E68" s="11">
        <f>+[4]sheet1!$Y$280</f>
        <v>274612</v>
      </c>
      <c r="F68" s="12" t="s">
        <v>46</v>
      </c>
      <c r="G68" s="10">
        <f>+[4]sheet1!$Y$40*12</f>
        <v>2628</v>
      </c>
      <c r="I68" t="s">
        <v>29</v>
      </c>
      <c r="J68" s="10">
        <v>16956</v>
      </c>
      <c r="L68" t="s">
        <v>38</v>
      </c>
      <c r="M68" s="21">
        <f>([4]sheet1!$X$15+[4]sheet1!$X$17)/2</f>
        <v>7.85E-2</v>
      </c>
      <c r="N68" s="57">
        <f>[4]sheet1!$X$18/2</f>
        <v>1.525E-2</v>
      </c>
      <c r="O68" s="21">
        <f>[4]sheet1!$X$11/2</f>
        <v>9.2999999999999999E-2</v>
      </c>
      <c r="P68" s="21">
        <f>[4]sheet1!$X$20/2</f>
        <v>1.2E-2</v>
      </c>
      <c r="Q68" s="55">
        <f>SUM(M68:P68)</f>
        <v>0.19875000000000001</v>
      </c>
      <c r="R68" s="57">
        <f>[4]sheet1!$X$18/2+[4]sheet1!$X$19</f>
        <v>1.7749999999999998E-2</v>
      </c>
    </row>
    <row r="69" spans="1:18" x14ac:dyDescent="0.2">
      <c r="A69" s="1" t="s">
        <v>9</v>
      </c>
      <c r="B69" s="21">
        <f>+[4]sheet1!$Y$283/10000</f>
        <v>0.14000000000000001</v>
      </c>
      <c r="C69" s="21">
        <f>+[4]sheet1!$Y$284/10000</f>
        <v>0.2397</v>
      </c>
      <c r="D69" s="21">
        <f>+[4]sheet1!$Y$285</f>
        <v>0.42</v>
      </c>
      <c r="E69" s="21">
        <f>+[4]sheet1!$Y$286</f>
        <v>0.45</v>
      </c>
      <c r="F69" s="12" t="s">
        <v>45</v>
      </c>
      <c r="G69" s="10">
        <f>+[4]sheet1!$Y$35*2</f>
        <v>8388</v>
      </c>
      <c r="I69" s="12" t="s">
        <v>37</v>
      </c>
      <c r="J69" s="23">
        <v>0.11899999999999999</v>
      </c>
      <c r="L69" s="12" t="s">
        <v>39</v>
      </c>
      <c r="M69" s="10">
        <v>58050</v>
      </c>
      <c r="N69" s="54">
        <f>+M69</f>
        <v>58050</v>
      </c>
      <c r="O69" s="10">
        <v>85200</v>
      </c>
      <c r="P69" s="54">
        <f>+O69</f>
        <v>85200</v>
      </c>
      <c r="R69" s="54">
        <f>+N69</f>
        <v>58050</v>
      </c>
    </row>
    <row r="70" spans="1:18" x14ac:dyDescent="0.2">
      <c r="F70" t="s">
        <v>47</v>
      </c>
      <c r="G70" s="10">
        <v>4008</v>
      </c>
      <c r="L70" s="12" t="s">
        <v>41</v>
      </c>
      <c r="O70" s="56">
        <f>([4]sheet1!$Y$9-0.5)/0.5</f>
        <v>0.84000000000000052</v>
      </c>
    </row>
    <row r="71" spans="1:18" x14ac:dyDescent="0.2">
      <c r="A71" s="2" t="s">
        <v>18</v>
      </c>
    </row>
    <row r="72" spans="1:18" x14ac:dyDescent="0.2">
      <c r="A72" s="4"/>
      <c r="B72" s="5" t="s">
        <v>36</v>
      </c>
      <c r="C72" s="5" t="s">
        <v>7</v>
      </c>
      <c r="D72" s="5" t="s">
        <v>8</v>
      </c>
      <c r="E72" s="5" t="s">
        <v>11</v>
      </c>
      <c r="F72" s="150" t="s">
        <v>44</v>
      </c>
      <c r="G72" s="151"/>
      <c r="I72" t="s">
        <v>28</v>
      </c>
      <c r="J72" s="20">
        <v>5.5E-2</v>
      </c>
      <c r="L72" s="53"/>
      <c r="M72" s="53" t="s">
        <v>32</v>
      </c>
      <c r="N72" s="53" t="s">
        <v>33</v>
      </c>
      <c r="O72" s="53" t="s">
        <v>31</v>
      </c>
      <c r="P72" s="53" t="s">
        <v>34</v>
      </c>
      <c r="Q72" s="53" t="s">
        <v>35</v>
      </c>
      <c r="R72" s="53" t="s">
        <v>40</v>
      </c>
    </row>
    <row r="73" spans="1:18" x14ac:dyDescent="0.2">
      <c r="A73" s="1" t="s">
        <v>10</v>
      </c>
      <c r="B73" s="10">
        <f>+[4]sheet1!$X$277</f>
        <v>9408</v>
      </c>
      <c r="C73" s="10">
        <f>+[4]sheet1!$X$278</f>
        <v>14532</v>
      </c>
      <c r="D73" s="10">
        <f>+[4]sheet1!$X$279</f>
        <v>57051</v>
      </c>
      <c r="E73" s="11">
        <f>+[4]sheet1!$X$280</f>
        <v>270500</v>
      </c>
      <c r="F73" s="12" t="s">
        <v>46</v>
      </c>
      <c r="G73" s="10">
        <f>+[4]sheet1!$X$40*12</f>
        <v>2448</v>
      </c>
      <c r="I73" t="s">
        <v>29</v>
      </c>
      <c r="J73" s="10">
        <v>972</v>
      </c>
      <c r="L73" t="s">
        <v>38</v>
      </c>
      <c r="M73" s="21">
        <f>([4]sheet1!$X$15+[4]sheet1!$X$17)/2</f>
        <v>7.85E-2</v>
      </c>
      <c r="N73" s="57">
        <f>[4]sheet1!$X$18/2</f>
        <v>1.525E-2</v>
      </c>
      <c r="O73" s="21">
        <f>[4]sheet1!$X$11/2</f>
        <v>9.2999999999999999E-2</v>
      </c>
      <c r="P73" s="21">
        <f>[4]sheet1!$X$20/2</f>
        <v>1.2E-2</v>
      </c>
      <c r="Q73" s="55">
        <f>SUM(M73:P73)</f>
        <v>0.19875000000000001</v>
      </c>
      <c r="R73" s="57">
        <f>[4]sheet1!$X$18/2+[4]sheet1!$X$19</f>
        <v>1.7749999999999998E-2</v>
      </c>
    </row>
    <row r="74" spans="1:18" x14ac:dyDescent="0.2">
      <c r="A74" s="1" t="s">
        <v>9</v>
      </c>
      <c r="B74" s="21">
        <f>+[4]sheet1!$X$283/10000</f>
        <v>0.14000000000000001</v>
      </c>
      <c r="C74" s="21">
        <f>+[4]sheet1!$X$284/10000</f>
        <v>0.2397</v>
      </c>
      <c r="D74" s="21">
        <f>+[4]sheet1!$X$285</f>
        <v>0.42</v>
      </c>
      <c r="E74" s="21">
        <f>+[4]sheet1!$X$286</f>
        <v>0.45</v>
      </c>
      <c r="F74" s="12" t="s">
        <v>45</v>
      </c>
      <c r="G74" s="10">
        <f>+[4]sheet1!$X$35*2</f>
        <v>7812</v>
      </c>
      <c r="I74" s="12" t="s">
        <v>37</v>
      </c>
      <c r="J74" s="23">
        <v>0.2</v>
      </c>
      <c r="L74" s="12" t="s">
        <v>39</v>
      </c>
      <c r="M74" s="10">
        <f>+[4]sheet1!$X$14*12</f>
        <v>56250</v>
      </c>
      <c r="N74" s="54">
        <f>+M74</f>
        <v>56250</v>
      </c>
      <c r="O74" s="10">
        <f>+[4]sheet1!$X$12*12</f>
        <v>82800</v>
      </c>
      <c r="P74" s="54">
        <f>+O74</f>
        <v>82800</v>
      </c>
      <c r="R74" s="54">
        <f>+N74</f>
        <v>56250</v>
      </c>
    </row>
    <row r="75" spans="1:18" x14ac:dyDescent="0.2">
      <c r="F75" t="s">
        <v>47</v>
      </c>
      <c r="G75" s="10">
        <v>4008</v>
      </c>
      <c r="L75" s="12" t="s">
        <v>41</v>
      </c>
      <c r="O75" s="56">
        <f>([4]sheet1!$X$9-0.5)/0.5</f>
        <v>0.80000000000000049</v>
      </c>
    </row>
    <row r="79" spans="1:18" x14ac:dyDescent="0.2">
      <c r="A79" s="12" t="s">
        <v>49</v>
      </c>
    </row>
    <row r="80" spans="1:18" x14ac:dyDescent="0.2">
      <c r="A80" s="62" t="s">
        <v>50</v>
      </c>
    </row>
    <row r="84" spans="1:3" x14ac:dyDescent="0.2">
      <c r="A84" s="64" t="s">
        <v>51</v>
      </c>
    </row>
    <row r="85" spans="1:3" x14ac:dyDescent="0.2">
      <c r="A85" s="64" t="s">
        <v>52</v>
      </c>
      <c r="B85" s="54">
        <f>+G69*E6*(1+J4)</f>
        <v>3982.2029999999995</v>
      </c>
      <c r="C85" s="54">
        <f>+B85/12</f>
        <v>331.85024999999996</v>
      </c>
    </row>
    <row r="86" spans="1:3" x14ac:dyDescent="0.2">
      <c r="A86" s="64" t="s">
        <v>43</v>
      </c>
      <c r="B86" s="65">
        <f>+G68</f>
        <v>2628</v>
      </c>
      <c r="C86" s="54">
        <f>+B86/12</f>
        <v>219</v>
      </c>
    </row>
    <row r="87" spans="1:3" ht="19.5" customHeight="1" x14ac:dyDescent="0.2">
      <c r="A87" s="64" t="s">
        <v>48</v>
      </c>
      <c r="B87" s="65">
        <f>+B85-B86</f>
        <v>1354.2029999999995</v>
      </c>
      <c r="C87" s="65">
        <f>+C85-C86</f>
        <v>112.85024999999996</v>
      </c>
    </row>
  </sheetData>
  <mergeCells count="12">
    <mergeCell ref="F4:G4"/>
    <mergeCell ref="F9:G9"/>
    <mergeCell ref="F62:G62"/>
    <mergeCell ref="F67:G67"/>
    <mergeCell ref="F72:G72"/>
    <mergeCell ref="F29:G29"/>
    <mergeCell ref="F34:G34"/>
    <mergeCell ref="F39:G39"/>
    <mergeCell ref="F44:G44"/>
    <mergeCell ref="F49:G49"/>
    <mergeCell ref="F54:G54"/>
    <mergeCell ref="F22:G22"/>
  </mergeCells>
  <hyperlinks>
    <hyperlink ref="A80" r:id="rId1" xr:uid="{00000000-0004-0000-0200-000000000000}"/>
  </hyperlinks>
  <pageMargins left="0.70866141732283472" right="0.70866141732283472" top="0.78740157480314965" bottom="0.78740157480314965" header="0.31496062992125984" footer="0.31496062992125984"/>
  <pageSetup paperSize="9" scale="72" orientation="portrait" horizontalDpi="1200" verticalDpi="1200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7D613-49D6-4C79-973D-CB341C9D2475}">
  <dimension ref="A1:G49"/>
  <sheetViews>
    <sheetView tabSelected="1" workbookViewId="0">
      <selection activeCell="D40" sqref="D40"/>
    </sheetView>
  </sheetViews>
  <sheetFormatPr baseColWidth="10" defaultRowHeight="12.75" x14ac:dyDescent="0.2"/>
  <cols>
    <col min="1" max="1" width="21.7109375" customWidth="1"/>
    <col min="2" max="2" width="7" customWidth="1"/>
    <col min="257" max="257" width="21.7109375" customWidth="1"/>
    <col min="258" max="258" width="7" customWidth="1"/>
    <col min="513" max="513" width="21.7109375" customWidth="1"/>
    <col min="514" max="514" width="7" customWidth="1"/>
    <col min="769" max="769" width="21.7109375" customWidth="1"/>
    <col min="770" max="770" width="7" customWidth="1"/>
    <col min="1025" max="1025" width="21.7109375" customWidth="1"/>
    <col min="1026" max="1026" width="7" customWidth="1"/>
    <col min="1281" max="1281" width="21.7109375" customWidth="1"/>
    <col min="1282" max="1282" width="7" customWidth="1"/>
    <col min="1537" max="1537" width="21.7109375" customWidth="1"/>
    <col min="1538" max="1538" width="7" customWidth="1"/>
    <col min="1793" max="1793" width="21.7109375" customWidth="1"/>
    <col min="1794" max="1794" width="7" customWidth="1"/>
    <col min="2049" max="2049" width="21.7109375" customWidth="1"/>
    <col min="2050" max="2050" width="7" customWidth="1"/>
    <col min="2305" max="2305" width="21.7109375" customWidth="1"/>
    <col min="2306" max="2306" width="7" customWidth="1"/>
    <col min="2561" max="2561" width="21.7109375" customWidth="1"/>
    <col min="2562" max="2562" width="7" customWidth="1"/>
    <col min="2817" max="2817" width="21.7109375" customWidth="1"/>
    <col min="2818" max="2818" width="7" customWidth="1"/>
    <col min="3073" max="3073" width="21.7109375" customWidth="1"/>
    <col min="3074" max="3074" width="7" customWidth="1"/>
    <col min="3329" max="3329" width="21.7109375" customWidth="1"/>
    <col min="3330" max="3330" width="7" customWidth="1"/>
    <col min="3585" max="3585" width="21.7109375" customWidth="1"/>
    <col min="3586" max="3586" width="7" customWidth="1"/>
    <col min="3841" max="3841" width="21.7109375" customWidth="1"/>
    <col min="3842" max="3842" width="7" customWidth="1"/>
    <col min="4097" max="4097" width="21.7109375" customWidth="1"/>
    <col min="4098" max="4098" width="7" customWidth="1"/>
    <col min="4353" max="4353" width="21.7109375" customWidth="1"/>
    <col min="4354" max="4354" width="7" customWidth="1"/>
    <col min="4609" max="4609" width="21.7109375" customWidth="1"/>
    <col min="4610" max="4610" width="7" customWidth="1"/>
    <col min="4865" max="4865" width="21.7109375" customWidth="1"/>
    <col min="4866" max="4866" width="7" customWidth="1"/>
    <col min="5121" max="5121" width="21.7109375" customWidth="1"/>
    <col min="5122" max="5122" width="7" customWidth="1"/>
    <col min="5377" max="5377" width="21.7109375" customWidth="1"/>
    <col min="5378" max="5378" width="7" customWidth="1"/>
    <col min="5633" max="5633" width="21.7109375" customWidth="1"/>
    <col min="5634" max="5634" width="7" customWidth="1"/>
    <col min="5889" max="5889" width="21.7109375" customWidth="1"/>
    <col min="5890" max="5890" width="7" customWidth="1"/>
    <col min="6145" max="6145" width="21.7109375" customWidth="1"/>
    <col min="6146" max="6146" width="7" customWidth="1"/>
    <col min="6401" max="6401" width="21.7109375" customWidth="1"/>
    <col min="6402" max="6402" width="7" customWidth="1"/>
    <col min="6657" max="6657" width="21.7109375" customWidth="1"/>
    <col min="6658" max="6658" width="7" customWidth="1"/>
    <col min="6913" max="6913" width="21.7109375" customWidth="1"/>
    <col min="6914" max="6914" width="7" customWidth="1"/>
    <col min="7169" max="7169" width="21.7109375" customWidth="1"/>
    <col min="7170" max="7170" width="7" customWidth="1"/>
    <col min="7425" max="7425" width="21.7109375" customWidth="1"/>
    <col min="7426" max="7426" width="7" customWidth="1"/>
    <col min="7681" max="7681" width="21.7109375" customWidth="1"/>
    <col min="7682" max="7682" width="7" customWidth="1"/>
    <col min="7937" max="7937" width="21.7109375" customWidth="1"/>
    <col min="7938" max="7938" width="7" customWidth="1"/>
    <col min="8193" max="8193" width="21.7109375" customWidth="1"/>
    <col min="8194" max="8194" width="7" customWidth="1"/>
    <col min="8449" max="8449" width="21.7109375" customWidth="1"/>
    <col min="8450" max="8450" width="7" customWidth="1"/>
    <col min="8705" max="8705" width="21.7109375" customWidth="1"/>
    <col min="8706" max="8706" width="7" customWidth="1"/>
    <col min="8961" max="8961" width="21.7109375" customWidth="1"/>
    <col min="8962" max="8962" width="7" customWidth="1"/>
    <col min="9217" max="9217" width="21.7109375" customWidth="1"/>
    <col min="9218" max="9218" width="7" customWidth="1"/>
    <col min="9473" max="9473" width="21.7109375" customWidth="1"/>
    <col min="9474" max="9474" width="7" customWidth="1"/>
    <col min="9729" max="9729" width="21.7109375" customWidth="1"/>
    <col min="9730" max="9730" width="7" customWidth="1"/>
    <col min="9985" max="9985" width="21.7109375" customWidth="1"/>
    <col min="9986" max="9986" width="7" customWidth="1"/>
    <col min="10241" max="10241" width="21.7109375" customWidth="1"/>
    <col min="10242" max="10242" width="7" customWidth="1"/>
    <col min="10497" max="10497" width="21.7109375" customWidth="1"/>
    <col min="10498" max="10498" width="7" customWidth="1"/>
    <col min="10753" max="10753" width="21.7109375" customWidth="1"/>
    <col min="10754" max="10754" width="7" customWidth="1"/>
    <col min="11009" max="11009" width="21.7109375" customWidth="1"/>
    <col min="11010" max="11010" width="7" customWidth="1"/>
    <col min="11265" max="11265" width="21.7109375" customWidth="1"/>
    <col min="11266" max="11266" width="7" customWidth="1"/>
    <col min="11521" max="11521" width="21.7109375" customWidth="1"/>
    <col min="11522" max="11522" width="7" customWidth="1"/>
    <col min="11777" max="11777" width="21.7109375" customWidth="1"/>
    <col min="11778" max="11778" width="7" customWidth="1"/>
    <col min="12033" max="12033" width="21.7109375" customWidth="1"/>
    <col min="12034" max="12034" width="7" customWidth="1"/>
    <col min="12289" max="12289" width="21.7109375" customWidth="1"/>
    <col min="12290" max="12290" width="7" customWidth="1"/>
    <col min="12545" max="12545" width="21.7109375" customWidth="1"/>
    <col min="12546" max="12546" width="7" customWidth="1"/>
    <col min="12801" max="12801" width="21.7109375" customWidth="1"/>
    <col min="12802" max="12802" width="7" customWidth="1"/>
    <col min="13057" max="13057" width="21.7109375" customWidth="1"/>
    <col min="13058" max="13058" width="7" customWidth="1"/>
    <col min="13313" max="13313" width="21.7109375" customWidth="1"/>
    <col min="13314" max="13314" width="7" customWidth="1"/>
    <col min="13569" max="13569" width="21.7109375" customWidth="1"/>
    <col min="13570" max="13570" width="7" customWidth="1"/>
    <col min="13825" max="13825" width="21.7109375" customWidth="1"/>
    <col min="13826" max="13826" width="7" customWidth="1"/>
    <col min="14081" max="14081" width="21.7109375" customWidth="1"/>
    <col min="14082" max="14082" width="7" customWidth="1"/>
    <col min="14337" max="14337" width="21.7109375" customWidth="1"/>
    <col min="14338" max="14338" width="7" customWidth="1"/>
    <col min="14593" max="14593" width="21.7109375" customWidth="1"/>
    <col min="14594" max="14594" width="7" customWidth="1"/>
    <col min="14849" max="14849" width="21.7109375" customWidth="1"/>
    <col min="14850" max="14850" width="7" customWidth="1"/>
    <col min="15105" max="15105" width="21.7109375" customWidth="1"/>
    <col min="15106" max="15106" width="7" customWidth="1"/>
    <col min="15361" max="15361" width="21.7109375" customWidth="1"/>
    <col min="15362" max="15362" width="7" customWidth="1"/>
    <col min="15617" max="15617" width="21.7109375" customWidth="1"/>
    <col min="15618" max="15618" width="7" customWidth="1"/>
    <col min="15873" max="15873" width="21.7109375" customWidth="1"/>
    <col min="15874" max="15874" width="7" customWidth="1"/>
    <col min="16129" max="16129" width="21.7109375" customWidth="1"/>
    <col min="16130" max="16130" width="7" customWidth="1"/>
  </cols>
  <sheetData>
    <row r="1" spans="1:5" ht="15" x14ac:dyDescent="0.25">
      <c r="A1" s="96" t="s">
        <v>113</v>
      </c>
      <c r="B1" s="96"/>
    </row>
    <row r="3" spans="1:5" s="101" customFormat="1" ht="16.5" customHeight="1" x14ac:dyDescent="0.2">
      <c r="A3" s="97"/>
      <c r="B3" s="98"/>
      <c r="C3" s="99" t="s">
        <v>80</v>
      </c>
      <c r="D3" s="100" t="s">
        <v>81</v>
      </c>
      <c r="E3" s="100" t="s">
        <v>82</v>
      </c>
    </row>
    <row r="4" spans="1:5" x14ac:dyDescent="0.2">
      <c r="C4" s="102"/>
    </row>
    <row r="5" spans="1:5" x14ac:dyDescent="0.2">
      <c r="A5" s="2" t="s">
        <v>83</v>
      </c>
      <c r="B5" s="2"/>
      <c r="C5" s="61">
        <v>1200</v>
      </c>
      <c r="D5" s="103">
        <f>+C5*12</f>
        <v>14400</v>
      </c>
      <c r="E5" s="65"/>
    </row>
    <row r="6" spans="1:5" ht="7.5" customHeight="1" x14ac:dyDescent="0.2">
      <c r="C6" s="65"/>
      <c r="D6" s="65"/>
      <c r="E6" s="65"/>
    </row>
    <row r="7" spans="1:5" x14ac:dyDescent="0.2">
      <c r="A7" s="64" t="s">
        <v>84</v>
      </c>
      <c r="B7" s="64"/>
      <c r="D7" s="65"/>
      <c r="E7" s="65"/>
    </row>
    <row r="8" spans="1:5" x14ac:dyDescent="0.2">
      <c r="A8" s="104" t="s">
        <v>85</v>
      </c>
      <c r="B8" s="64"/>
      <c r="C8" s="69">
        <v>1200</v>
      </c>
      <c r="D8" s="65">
        <f>+C8*12</f>
        <v>14400</v>
      </c>
      <c r="E8" s="65"/>
    </row>
    <row r="9" spans="1:5" x14ac:dyDescent="0.2">
      <c r="A9" s="104" t="s">
        <v>86</v>
      </c>
      <c r="B9" s="23">
        <v>0.05</v>
      </c>
      <c r="C9" s="65">
        <f>+C$8*B9</f>
        <v>60</v>
      </c>
      <c r="D9" s="65">
        <f>+C9*12</f>
        <v>720</v>
      </c>
      <c r="E9" s="65"/>
    </row>
    <row r="10" spans="1:5" x14ac:dyDescent="0.2">
      <c r="A10" s="104" t="s">
        <v>87</v>
      </c>
      <c r="B10" s="23">
        <v>0.2</v>
      </c>
      <c r="C10" s="65">
        <f>+C$8*B10</f>
        <v>240</v>
      </c>
      <c r="D10" s="65">
        <f>+C10*12</f>
        <v>2880</v>
      </c>
      <c r="E10" s="65"/>
    </row>
    <row r="11" spans="1:5" ht="16.5" customHeight="1" x14ac:dyDescent="0.2">
      <c r="A11" s="64" t="s">
        <v>88</v>
      </c>
      <c r="C11" s="65">
        <f>+C8-C9-C10</f>
        <v>900</v>
      </c>
      <c r="D11" s="65">
        <f>+D8-D9-D10</f>
        <v>10800</v>
      </c>
      <c r="E11" s="105">
        <f>+C11/C$21</f>
        <v>0.54445884571699943</v>
      </c>
    </row>
    <row r="12" spans="1:5" x14ac:dyDescent="0.2">
      <c r="C12" s="65"/>
      <c r="D12" s="65"/>
      <c r="E12" s="65"/>
    </row>
    <row r="13" spans="1:5" x14ac:dyDescent="0.2">
      <c r="A13" s="64" t="s">
        <v>89</v>
      </c>
      <c r="C13" s="69">
        <v>0</v>
      </c>
      <c r="D13" s="65">
        <f>+C13*12</f>
        <v>0</v>
      </c>
      <c r="E13" s="105">
        <f>+C13/C$21</f>
        <v>0</v>
      </c>
    </row>
    <row r="14" spans="1:5" x14ac:dyDescent="0.2">
      <c r="C14" s="65"/>
      <c r="D14" s="65"/>
    </row>
    <row r="15" spans="1:5" x14ac:dyDescent="0.2">
      <c r="A15" s="64" t="s">
        <v>90</v>
      </c>
      <c r="C15" s="65"/>
      <c r="D15" s="65"/>
    </row>
    <row r="16" spans="1:5" x14ac:dyDescent="0.2">
      <c r="A16" s="104" t="s">
        <v>91</v>
      </c>
      <c r="C16" s="69">
        <v>830</v>
      </c>
      <c r="D16" s="65">
        <f>+C16*12</f>
        <v>9960</v>
      </c>
    </row>
    <row r="17" spans="1:7" x14ac:dyDescent="0.2">
      <c r="A17" s="104" t="s">
        <v>87</v>
      </c>
      <c r="B17" s="23">
        <f>([7]Tab!$F$7+[7]Tab!$G$7)/100</f>
        <v>9.2749999999999999E-2</v>
      </c>
      <c r="C17" s="65">
        <f>+C$16*B17</f>
        <v>76.982500000000002</v>
      </c>
      <c r="D17" s="65">
        <f>+C17*12</f>
        <v>923.79</v>
      </c>
    </row>
    <row r="18" spans="1:7" ht="16.5" customHeight="1" x14ac:dyDescent="0.2">
      <c r="A18" s="64" t="s">
        <v>92</v>
      </c>
      <c r="C18" s="65">
        <f>+C16-C17</f>
        <v>753.01750000000004</v>
      </c>
      <c r="D18" s="65">
        <f>+D16-D17</f>
        <v>9036.2099999999991</v>
      </c>
      <c r="E18" s="105">
        <f>+C18/C$21</f>
        <v>0.45554115428300068</v>
      </c>
    </row>
    <row r="19" spans="1:7" x14ac:dyDescent="0.2">
      <c r="C19" s="65"/>
      <c r="D19" s="65"/>
    </row>
    <row r="20" spans="1:7" x14ac:dyDescent="0.2">
      <c r="A20" s="64" t="s">
        <v>93</v>
      </c>
      <c r="B20" s="64"/>
      <c r="C20" s="82">
        <f>+C8+C13+C16</f>
        <v>2030</v>
      </c>
      <c r="D20" s="82">
        <f>+D8+D13+D16</f>
        <v>24360</v>
      </c>
    </row>
    <row r="21" spans="1:7" ht="16.5" customHeight="1" x14ac:dyDescent="0.2">
      <c r="A21" s="2" t="s">
        <v>94</v>
      </c>
      <c r="B21" s="2"/>
      <c r="C21" s="103">
        <f>+C11+C13+C18</f>
        <v>1653.0174999999999</v>
      </c>
      <c r="D21" s="103">
        <f>+D11+D13+D18</f>
        <v>19836.21</v>
      </c>
      <c r="E21" s="106">
        <f>+E11+E13+E18</f>
        <v>1</v>
      </c>
    </row>
    <row r="22" spans="1:7" x14ac:dyDescent="0.2">
      <c r="C22" s="65"/>
      <c r="D22" s="65"/>
    </row>
    <row r="23" spans="1:7" x14ac:dyDescent="0.2">
      <c r="A23" s="107" t="s">
        <v>95</v>
      </c>
      <c r="C23" s="65"/>
      <c r="D23" s="65"/>
    </row>
    <row r="24" spans="1:7" ht="7.5" customHeight="1" x14ac:dyDescent="0.2">
      <c r="C24" s="65"/>
      <c r="D24" s="65"/>
      <c r="E24" s="65"/>
    </row>
    <row r="25" spans="1:7" x14ac:dyDescent="0.2">
      <c r="A25" s="108" t="s">
        <v>84</v>
      </c>
      <c r="B25" s="23">
        <v>0</v>
      </c>
      <c r="C25" s="65">
        <f>+C11*B25</f>
        <v>0</v>
      </c>
      <c r="D25" s="65">
        <f>+C25*12</f>
        <v>0</v>
      </c>
    </row>
    <row r="26" spans="1:7" x14ac:dyDescent="0.2">
      <c r="A26" s="108" t="s">
        <v>89</v>
      </c>
      <c r="B26" s="23">
        <v>0</v>
      </c>
      <c r="C26" s="65">
        <f>+C13*B26</f>
        <v>0</v>
      </c>
      <c r="D26" s="65">
        <f>+C26*12</f>
        <v>0</v>
      </c>
    </row>
    <row r="27" spans="1:7" x14ac:dyDescent="0.2">
      <c r="A27" s="108" t="s">
        <v>96</v>
      </c>
      <c r="B27" s="23">
        <v>0</v>
      </c>
      <c r="C27" s="65">
        <f>+C18*B27</f>
        <v>0</v>
      </c>
      <c r="D27" s="65">
        <f>+C27*12</f>
        <v>0</v>
      </c>
    </row>
    <row r="28" spans="1:7" ht="16.5" customHeight="1" x14ac:dyDescent="0.2">
      <c r="A28" s="64" t="s">
        <v>97</v>
      </c>
      <c r="C28" s="65">
        <f>SUM(C25:C27)</f>
        <v>0</v>
      </c>
      <c r="D28" s="65">
        <f>SUM(D25:D27)</f>
        <v>0</v>
      </c>
      <c r="E28" s="65"/>
    </row>
    <row r="29" spans="1:7" x14ac:dyDescent="0.2">
      <c r="C29" s="65"/>
      <c r="D29" s="65"/>
    </row>
    <row r="30" spans="1:7" x14ac:dyDescent="0.2">
      <c r="A30" s="109" t="s">
        <v>98</v>
      </c>
      <c r="C30" s="103">
        <f>MIN(C28-C5,0)</f>
        <v>-1200</v>
      </c>
      <c r="D30" s="103">
        <f>+C30*12</f>
        <v>-14400</v>
      </c>
      <c r="F30" s="65"/>
      <c r="G30" s="65"/>
    </row>
    <row r="32" spans="1:7" x14ac:dyDescent="0.2">
      <c r="A32" s="64"/>
      <c r="C32" s="65"/>
      <c r="D32" s="65"/>
    </row>
    <row r="34" spans="1:4" x14ac:dyDescent="0.2">
      <c r="A34" s="2"/>
      <c r="C34" s="103"/>
      <c r="D34" s="103"/>
    </row>
    <row r="36" spans="1:4" x14ac:dyDescent="0.2">
      <c r="A36" s="107" t="s">
        <v>100</v>
      </c>
      <c r="C36" s="65"/>
      <c r="D36" s="65"/>
    </row>
    <row r="37" spans="1:4" x14ac:dyDescent="0.2">
      <c r="C37" s="65"/>
      <c r="D37" s="65"/>
    </row>
    <row r="38" spans="1:4" x14ac:dyDescent="0.2">
      <c r="A38" s="64"/>
    </row>
    <row r="39" spans="1:4" x14ac:dyDescent="0.2">
      <c r="A39" s="64" t="s">
        <v>101</v>
      </c>
      <c r="C39" s="82">
        <f>+C21</f>
        <v>1653.0174999999999</v>
      </c>
      <c r="D39" s="65">
        <f>+C39*12</f>
        <v>19836.21</v>
      </c>
    </row>
    <row r="40" spans="1:4" ht="16.5" customHeight="1" x14ac:dyDescent="0.2">
      <c r="A40" s="64" t="s">
        <v>108</v>
      </c>
      <c r="B40" s="23"/>
      <c r="C40" s="82">
        <f>+D40/12</f>
        <v>417.16666666666669</v>
      </c>
      <c r="D40" s="82">
        <f>tarifest3($D$39,1,Param!$B$10,Param!$C$10,Param!$D$10,Param!$E$10,Param!$B$11,Param!$C$11,Param!$D$11,Param!$E$11)</f>
        <v>5006</v>
      </c>
    </row>
    <row r="41" spans="1:4" x14ac:dyDescent="0.2">
      <c r="A41" s="64"/>
      <c r="D41" s="82"/>
    </row>
    <row r="42" spans="1:4" x14ac:dyDescent="0.2">
      <c r="A42" s="2" t="s">
        <v>103</v>
      </c>
      <c r="C42" s="103">
        <f>+C40+C30</f>
        <v>-782.83333333333326</v>
      </c>
      <c r="D42" s="103">
        <f>+D40+D30</f>
        <v>-9394</v>
      </c>
    </row>
    <row r="43" spans="1:4" x14ac:dyDescent="0.2">
      <c r="A43" s="64"/>
      <c r="C43" s="82"/>
      <c r="D43" s="65"/>
    </row>
    <row r="45" spans="1:4" x14ac:dyDescent="0.2">
      <c r="A45" s="2" t="s">
        <v>104</v>
      </c>
      <c r="B45" s="2"/>
      <c r="C45" s="103">
        <f>+C20-C42</f>
        <v>2812.833333333333</v>
      </c>
      <c r="D45" s="103">
        <f>+D20-D42</f>
        <v>33754</v>
      </c>
    </row>
    <row r="47" spans="1:4" x14ac:dyDescent="0.2">
      <c r="A47" t="s">
        <v>109</v>
      </c>
      <c r="C47" s="105">
        <f>1-C45/C20</f>
        <v>-0.38563218390804588</v>
      </c>
      <c r="D47" s="106"/>
    </row>
    <row r="48" spans="1:4" x14ac:dyDescent="0.2">
      <c r="C48" s="105"/>
      <c r="D48" s="111"/>
    </row>
    <row r="49" spans="5:5" x14ac:dyDescent="0.2">
      <c r="E49" s="110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52"/>
  <sheetViews>
    <sheetView workbookViewId="0">
      <selection activeCell="D40" sqref="D40"/>
    </sheetView>
  </sheetViews>
  <sheetFormatPr baseColWidth="10" defaultRowHeight="12.75" x14ac:dyDescent="0.2"/>
  <cols>
    <col min="1" max="1" width="21.7109375" customWidth="1"/>
    <col min="2" max="2" width="7" customWidth="1"/>
    <col min="257" max="257" width="21.7109375" customWidth="1"/>
    <col min="258" max="258" width="7" customWidth="1"/>
    <col min="513" max="513" width="21.7109375" customWidth="1"/>
    <col min="514" max="514" width="7" customWidth="1"/>
    <col min="769" max="769" width="21.7109375" customWidth="1"/>
    <col min="770" max="770" width="7" customWidth="1"/>
    <col min="1025" max="1025" width="21.7109375" customWidth="1"/>
    <col min="1026" max="1026" width="7" customWidth="1"/>
    <col min="1281" max="1281" width="21.7109375" customWidth="1"/>
    <col min="1282" max="1282" width="7" customWidth="1"/>
    <col min="1537" max="1537" width="21.7109375" customWidth="1"/>
    <col min="1538" max="1538" width="7" customWidth="1"/>
    <col min="1793" max="1793" width="21.7109375" customWidth="1"/>
    <col min="1794" max="1794" width="7" customWidth="1"/>
    <col min="2049" max="2049" width="21.7109375" customWidth="1"/>
    <col min="2050" max="2050" width="7" customWidth="1"/>
    <col min="2305" max="2305" width="21.7109375" customWidth="1"/>
    <col min="2306" max="2306" width="7" customWidth="1"/>
    <col min="2561" max="2561" width="21.7109375" customWidth="1"/>
    <col min="2562" max="2562" width="7" customWidth="1"/>
    <col min="2817" max="2817" width="21.7109375" customWidth="1"/>
    <col min="2818" max="2818" width="7" customWidth="1"/>
    <col min="3073" max="3073" width="21.7109375" customWidth="1"/>
    <col min="3074" max="3074" width="7" customWidth="1"/>
    <col min="3329" max="3329" width="21.7109375" customWidth="1"/>
    <col min="3330" max="3330" width="7" customWidth="1"/>
    <col min="3585" max="3585" width="21.7109375" customWidth="1"/>
    <col min="3586" max="3586" width="7" customWidth="1"/>
    <col min="3841" max="3841" width="21.7109375" customWidth="1"/>
    <col min="3842" max="3842" width="7" customWidth="1"/>
    <col min="4097" max="4097" width="21.7109375" customWidth="1"/>
    <col min="4098" max="4098" width="7" customWidth="1"/>
    <col min="4353" max="4353" width="21.7109375" customWidth="1"/>
    <col min="4354" max="4354" width="7" customWidth="1"/>
    <col min="4609" max="4609" width="21.7109375" customWidth="1"/>
    <col min="4610" max="4610" width="7" customWidth="1"/>
    <col min="4865" max="4865" width="21.7109375" customWidth="1"/>
    <col min="4866" max="4866" width="7" customWidth="1"/>
    <col min="5121" max="5121" width="21.7109375" customWidth="1"/>
    <col min="5122" max="5122" width="7" customWidth="1"/>
    <col min="5377" max="5377" width="21.7109375" customWidth="1"/>
    <col min="5378" max="5378" width="7" customWidth="1"/>
    <col min="5633" max="5633" width="21.7109375" customWidth="1"/>
    <col min="5634" max="5634" width="7" customWidth="1"/>
    <col min="5889" max="5889" width="21.7109375" customWidth="1"/>
    <col min="5890" max="5890" width="7" customWidth="1"/>
    <col min="6145" max="6145" width="21.7109375" customWidth="1"/>
    <col min="6146" max="6146" width="7" customWidth="1"/>
    <col min="6401" max="6401" width="21.7109375" customWidth="1"/>
    <col min="6402" max="6402" width="7" customWidth="1"/>
    <col min="6657" max="6657" width="21.7109375" customWidth="1"/>
    <col min="6658" max="6658" width="7" customWidth="1"/>
    <col min="6913" max="6913" width="21.7109375" customWidth="1"/>
    <col min="6914" max="6914" width="7" customWidth="1"/>
    <col min="7169" max="7169" width="21.7109375" customWidth="1"/>
    <col min="7170" max="7170" width="7" customWidth="1"/>
    <col min="7425" max="7425" width="21.7109375" customWidth="1"/>
    <col min="7426" max="7426" width="7" customWidth="1"/>
    <col min="7681" max="7681" width="21.7109375" customWidth="1"/>
    <col min="7682" max="7682" width="7" customWidth="1"/>
    <col min="7937" max="7937" width="21.7109375" customWidth="1"/>
    <col min="7938" max="7938" width="7" customWidth="1"/>
    <col min="8193" max="8193" width="21.7109375" customWidth="1"/>
    <col min="8194" max="8194" width="7" customWidth="1"/>
    <col min="8449" max="8449" width="21.7109375" customWidth="1"/>
    <col min="8450" max="8450" width="7" customWidth="1"/>
    <col min="8705" max="8705" width="21.7109375" customWidth="1"/>
    <col min="8706" max="8706" width="7" customWidth="1"/>
    <col min="8961" max="8961" width="21.7109375" customWidth="1"/>
    <col min="8962" max="8962" width="7" customWidth="1"/>
    <col min="9217" max="9217" width="21.7109375" customWidth="1"/>
    <col min="9218" max="9218" width="7" customWidth="1"/>
    <col min="9473" max="9473" width="21.7109375" customWidth="1"/>
    <col min="9474" max="9474" width="7" customWidth="1"/>
    <col min="9729" max="9729" width="21.7109375" customWidth="1"/>
    <col min="9730" max="9730" width="7" customWidth="1"/>
    <col min="9985" max="9985" width="21.7109375" customWidth="1"/>
    <col min="9986" max="9986" width="7" customWidth="1"/>
    <col min="10241" max="10241" width="21.7109375" customWidth="1"/>
    <col min="10242" max="10242" width="7" customWidth="1"/>
    <col min="10497" max="10497" width="21.7109375" customWidth="1"/>
    <col min="10498" max="10498" width="7" customWidth="1"/>
    <col min="10753" max="10753" width="21.7109375" customWidth="1"/>
    <col min="10754" max="10754" width="7" customWidth="1"/>
    <col min="11009" max="11009" width="21.7109375" customWidth="1"/>
    <col min="11010" max="11010" width="7" customWidth="1"/>
    <col min="11265" max="11265" width="21.7109375" customWidth="1"/>
    <col min="11266" max="11266" width="7" customWidth="1"/>
    <col min="11521" max="11521" width="21.7109375" customWidth="1"/>
    <col min="11522" max="11522" width="7" customWidth="1"/>
    <col min="11777" max="11777" width="21.7109375" customWidth="1"/>
    <col min="11778" max="11778" width="7" customWidth="1"/>
    <col min="12033" max="12033" width="21.7109375" customWidth="1"/>
    <col min="12034" max="12034" width="7" customWidth="1"/>
    <col min="12289" max="12289" width="21.7109375" customWidth="1"/>
    <col min="12290" max="12290" width="7" customWidth="1"/>
    <col min="12545" max="12545" width="21.7109375" customWidth="1"/>
    <col min="12546" max="12546" width="7" customWidth="1"/>
    <col min="12801" max="12801" width="21.7109375" customWidth="1"/>
    <col min="12802" max="12802" width="7" customWidth="1"/>
    <col min="13057" max="13057" width="21.7109375" customWidth="1"/>
    <col min="13058" max="13058" width="7" customWidth="1"/>
    <col min="13313" max="13313" width="21.7109375" customWidth="1"/>
    <col min="13314" max="13314" width="7" customWidth="1"/>
    <col min="13569" max="13569" width="21.7109375" customWidth="1"/>
    <col min="13570" max="13570" width="7" customWidth="1"/>
    <col min="13825" max="13825" width="21.7109375" customWidth="1"/>
    <col min="13826" max="13826" width="7" customWidth="1"/>
    <col min="14081" max="14081" width="21.7109375" customWidth="1"/>
    <col min="14082" max="14082" width="7" customWidth="1"/>
    <col min="14337" max="14337" width="21.7109375" customWidth="1"/>
    <col min="14338" max="14338" width="7" customWidth="1"/>
    <col min="14593" max="14593" width="21.7109375" customWidth="1"/>
    <col min="14594" max="14594" width="7" customWidth="1"/>
    <col min="14849" max="14849" width="21.7109375" customWidth="1"/>
    <col min="14850" max="14850" width="7" customWidth="1"/>
    <col min="15105" max="15105" width="21.7109375" customWidth="1"/>
    <col min="15106" max="15106" width="7" customWidth="1"/>
    <col min="15361" max="15361" width="21.7109375" customWidth="1"/>
    <col min="15362" max="15362" width="7" customWidth="1"/>
    <col min="15617" max="15617" width="21.7109375" customWidth="1"/>
    <col min="15618" max="15618" width="7" customWidth="1"/>
    <col min="15873" max="15873" width="21.7109375" customWidth="1"/>
    <col min="15874" max="15874" width="7" customWidth="1"/>
    <col min="16129" max="16129" width="21.7109375" customWidth="1"/>
    <col min="16130" max="16130" width="7" customWidth="1"/>
  </cols>
  <sheetData>
    <row r="1" spans="1:5" ht="15" x14ac:dyDescent="0.25">
      <c r="A1" s="96" t="s">
        <v>107</v>
      </c>
      <c r="B1" s="96"/>
    </row>
    <row r="3" spans="1:5" s="101" customFormat="1" ht="16.5" customHeight="1" x14ac:dyDescent="0.2">
      <c r="A3" s="97"/>
      <c r="B3" s="98"/>
      <c r="C3" s="99" t="s">
        <v>80</v>
      </c>
      <c r="D3" s="100" t="s">
        <v>81</v>
      </c>
      <c r="E3" s="100" t="s">
        <v>82</v>
      </c>
    </row>
    <row r="4" spans="1:5" x14ac:dyDescent="0.2">
      <c r="C4" s="102"/>
    </row>
    <row r="5" spans="1:5" x14ac:dyDescent="0.2">
      <c r="A5" s="2" t="s">
        <v>83</v>
      </c>
      <c r="B5" s="2"/>
      <c r="C5" s="61">
        <v>1200</v>
      </c>
      <c r="D5" s="103">
        <f>+C5*12</f>
        <v>14400</v>
      </c>
      <c r="E5" s="65"/>
    </row>
    <row r="6" spans="1:5" ht="7.5" customHeight="1" x14ac:dyDescent="0.2">
      <c r="C6" s="65"/>
      <c r="D6" s="65"/>
      <c r="E6" s="65"/>
    </row>
    <row r="7" spans="1:5" x14ac:dyDescent="0.2">
      <c r="A7" s="64" t="s">
        <v>84</v>
      </c>
      <c r="B7" s="64"/>
      <c r="D7" s="65"/>
      <c r="E7" s="65"/>
    </row>
    <row r="8" spans="1:5" x14ac:dyDescent="0.2">
      <c r="A8" s="104" t="s">
        <v>85</v>
      </c>
      <c r="B8" s="64"/>
      <c r="C8" s="69">
        <v>1200</v>
      </c>
      <c r="D8" s="65">
        <f>+C8*12</f>
        <v>14400</v>
      </c>
      <c r="E8" s="65"/>
    </row>
    <row r="9" spans="1:5" x14ac:dyDescent="0.2">
      <c r="A9" s="104" t="s">
        <v>86</v>
      </c>
      <c r="B9" s="23">
        <v>0.05</v>
      </c>
      <c r="C9" s="65">
        <f>+C$8*B9</f>
        <v>60</v>
      </c>
      <c r="D9" s="65">
        <f>+C9*12</f>
        <v>720</v>
      </c>
      <c r="E9" s="65"/>
    </row>
    <row r="10" spans="1:5" x14ac:dyDescent="0.2">
      <c r="A10" s="104" t="s">
        <v>87</v>
      </c>
      <c r="B10" s="23">
        <v>0.2</v>
      </c>
      <c r="C10" s="65">
        <f>+C$8*B10</f>
        <v>240</v>
      </c>
      <c r="D10" s="65">
        <f>+C10*12</f>
        <v>2880</v>
      </c>
      <c r="E10" s="65"/>
    </row>
    <row r="11" spans="1:5" ht="16.5" customHeight="1" x14ac:dyDescent="0.2">
      <c r="A11" s="64" t="s">
        <v>88</v>
      </c>
      <c r="C11" s="65">
        <f>+C8-C9-C10</f>
        <v>900</v>
      </c>
      <c r="D11" s="65">
        <f>+D8-D9-D10</f>
        <v>10800</v>
      </c>
      <c r="E11" s="105">
        <f>+C11/C$21</f>
        <v>0.54445884571699943</v>
      </c>
    </row>
    <row r="12" spans="1:5" x14ac:dyDescent="0.2">
      <c r="C12" s="65"/>
      <c r="D12" s="65"/>
      <c r="E12" s="65"/>
    </row>
    <row r="13" spans="1:5" x14ac:dyDescent="0.2">
      <c r="A13" s="64" t="s">
        <v>89</v>
      </c>
      <c r="C13" s="69">
        <v>0</v>
      </c>
      <c r="D13" s="65">
        <f>+C13*12</f>
        <v>0</v>
      </c>
      <c r="E13" s="105">
        <f>+C13/C$21</f>
        <v>0</v>
      </c>
    </row>
    <row r="14" spans="1:5" x14ac:dyDescent="0.2">
      <c r="C14" s="65"/>
      <c r="D14" s="65"/>
    </row>
    <row r="15" spans="1:5" x14ac:dyDescent="0.2">
      <c r="A15" s="64" t="s">
        <v>90</v>
      </c>
      <c r="C15" s="65"/>
      <c r="D15" s="65"/>
    </row>
    <row r="16" spans="1:5" x14ac:dyDescent="0.2">
      <c r="A16" s="104" t="s">
        <v>91</v>
      </c>
      <c r="C16" s="69">
        <v>830</v>
      </c>
      <c r="D16" s="65">
        <f>+C16*12</f>
        <v>9960</v>
      </c>
    </row>
    <row r="17" spans="1:7" x14ac:dyDescent="0.2">
      <c r="A17" s="104" t="s">
        <v>87</v>
      </c>
      <c r="B17" s="23">
        <f>([7]Tab!$F$7+[7]Tab!$G$7)/100</f>
        <v>9.2749999999999999E-2</v>
      </c>
      <c r="C17" s="65">
        <f>+C$16*B17</f>
        <v>76.982500000000002</v>
      </c>
      <c r="D17" s="65">
        <f>+C17*12</f>
        <v>923.79</v>
      </c>
    </row>
    <row r="18" spans="1:7" ht="16.5" customHeight="1" x14ac:dyDescent="0.2">
      <c r="A18" s="64" t="s">
        <v>92</v>
      </c>
      <c r="C18" s="65">
        <f>+C16-C17</f>
        <v>753.01750000000004</v>
      </c>
      <c r="D18" s="65">
        <f>+D16-D17</f>
        <v>9036.2099999999991</v>
      </c>
      <c r="E18" s="105">
        <f>+C18/C$21</f>
        <v>0.45554115428300068</v>
      </c>
    </row>
    <row r="19" spans="1:7" x14ac:dyDescent="0.2">
      <c r="C19" s="65"/>
      <c r="D19" s="65"/>
    </row>
    <row r="20" spans="1:7" x14ac:dyDescent="0.2">
      <c r="A20" s="64" t="s">
        <v>93</v>
      </c>
      <c r="B20" s="64"/>
      <c r="C20" s="82">
        <f>+C8+C13+C16</f>
        <v>2030</v>
      </c>
      <c r="D20" s="82">
        <f>+D8+D13+D16</f>
        <v>24360</v>
      </c>
    </row>
    <row r="21" spans="1:7" ht="16.5" customHeight="1" x14ac:dyDescent="0.2">
      <c r="A21" s="2" t="s">
        <v>94</v>
      </c>
      <c r="B21" s="2"/>
      <c r="C21" s="103">
        <f>+C11+C13+C18</f>
        <v>1653.0174999999999</v>
      </c>
      <c r="D21" s="103">
        <f>+D11+D13+D18</f>
        <v>19836.21</v>
      </c>
      <c r="E21" s="106">
        <f>+E11+E13+E18</f>
        <v>1</v>
      </c>
    </row>
    <row r="22" spans="1:7" x14ac:dyDescent="0.2">
      <c r="C22" s="65"/>
      <c r="D22" s="65"/>
    </row>
    <row r="23" spans="1:7" x14ac:dyDescent="0.2">
      <c r="A23" s="107" t="s">
        <v>95</v>
      </c>
      <c r="C23" s="65"/>
      <c r="D23" s="65"/>
    </row>
    <row r="24" spans="1:7" ht="7.5" customHeight="1" x14ac:dyDescent="0.2">
      <c r="C24" s="65"/>
      <c r="D24" s="65"/>
      <c r="E24" s="65"/>
    </row>
    <row r="25" spans="1:7" x14ac:dyDescent="0.2">
      <c r="A25" s="108" t="s">
        <v>84</v>
      </c>
      <c r="B25" s="23">
        <v>0.5</v>
      </c>
      <c r="C25" s="65">
        <f>+C11*B25</f>
        <v>450</v>
      </c>
      <c r="D25" s="65">
        <f>+C25*12</f>
        <v>5400</v>
      </c>
    </row>
    <row r="26" spans="1:7" x14ac:dyDescent="0.2">
      <c r="A26" s="108" t="s">
        <v>89</v>
      </c>
      <c r="B26" s="23">
        <v>0.5</v>
      </c>
      <c r="C26" s="65">
        <f>+C13*B26</f>
        <v>0</v>
      </c>
      <c r="D26" s="65">
        <f>+C26*12</f>
        <v>0</v>
      </c>
    </row>
    <row r="27" spans="1:7" x14ac:dyDescent="0.2">
      <c r="A27" s="108" t="s">
        <v>96</v>
      </c>
      <c r="B27" s="23">
        <v>1</v>
      </c>
      <c r="C27" s="65">
        <f>+C18*B27</f>
        <v>753.01750000000004</v>
      </c>
      <c r="D27" s="65">
        <f>+C27*12</f>
        <v>9036.2100000000009</v>
      </c>
    </row>
    <row r="28" spans="1:7" ht="16.5" customHeight="1" x14ac:dyDescent="0.2">
      <c r="A28" s="64" t="s">
        <v>97</v>
      </c>
      <c r="C28" s="65">
        <f>SUM(C25:C27)</f>
        <v>1203.0174999999999</v>
      </c>
      <c r="D28" s="65">
        <f>SUM(D25:D27)</f>
        <v>14436.210000000001</v>
      </c>
      <c r="E28" s="65"/>
    </row>
    <row r="29" spans="1:7" x14ac:dyDescent="0.2">
      <c r="C29" s="65"/>
      <c r="D29" s="65"/>
    </row>
    <row r="30" spans="1:7" x14ac:dyDescent="0.2">
      <c r="A30" s="109" t="s">
        <v>98</v>
      </c>
      <c r="C30" s="103">
        <f>MIN(C28-C5,0)</f>
        <v>0</v>
      </c>
      <c r="D30" s="103">
        <f>+C30*12</f>
        <v>0</v>
      </c>
      <c r="F30" s="65">
        <f>+C20-C34</f>
        <v>381.1287242288663</v>
      </c>
      <c r="G30" s="65">
        <f>+D20-D34</f>
        <v>4573.5446907463956</v>
      </c>
    </row>
    <row r="32" spans="1:7" x14ac:dyDescent="0.2">
      <c r="A32" s="64"/>
      <c r="C32" s="65"/>
      <c r="D32" s="65"/>
    </row>
    <row r="34" spans="1:4" x14ac:dyDescent="0.2">
      <c r="A34" s="2" t="s">
        <v>99</v>
      </c>
      <c r="C34" s="103">
        <f>+C5/($E$11*$B$25+$E$13*$B$26+$E$18*$B$27)</f>
        <v>1648.8712757711337</v>
      </c>
      <c r="D34" s="103">
        <f>+D5/($E$11*$B$25+$E$13*$B$26+$E$18*$B$27)</f>
        <v>19786.455309253604</v>
      </c>
    </row>
    <row r="36" spans="1:4" x14ac:dyDescent="0.2">
      <c r="A36" s="107" t="s">
        <v>100</v>
      </c>
      <c r="C36" s="65"/>
      <c r="D36" s="65"/>
    </row>
    <row r="37" spans="1:4" x14ac:dyDescent="0.2">
      <c r="C37" s="65"/>
      <c r="D37" s="65"/>
    </row>
    <row r="38" spans="1:4" x14ac:dyDescent="0.2">
      <c r="A38" s="64" t="s">
        <v>101</v>
      </c>
    </row>
    <row r="39" spans="1:4" x14ac:dyDescent="0.2">
      <c r="A39" s="64" t="s">
        <v>102</v>
      </c>
      <c r="C39" s="82">
        <f>MAX(C21-C34,0)</f>
        <v>4.146224228866231</v>
      </c>
      <c r="D39" s="65">
        <f>+C39*12</f>
        <v>49.754690746394772</v>
      </c>
    </row>
    <row r="40" spans="1:4" ht="16.5" customHeight="1" x14ac:dyDescent="0.2">
      <c r="A40" s="64" t="s">
        <v>108</v>
      </c>
      <c r="B40" s="23"/>
      <c r="C40" s="82">
        <f>+D40/12</f>
        <v>0.5</v>
      </c>
      <c r="D40" s="82">
        <f>tarifest3($D$39,1,Param!$B$10,Param!$C$10,Param!$D$10,Param!$E$10,Param!$B$11,Param!$C$11,Param!$D$11,Param!$E$11)</f>
        <v>6</v>
      </c>
    </row>
    <row r="41" spans="1:4" x14ac:dyDescent="0.2">
      <c r="A41" s="64"/>
      <c r="D41" s="82"/>
    </row>
    <row r="42" spans="1:4" x14ac:dyDescent="0.2">
      <c r="A42" s="2" t="s">
        <v>103</v>
      </c>
      <c r="C42" s="103">
        <f>+C40+C30</f>
        <v>0.5</v>
      </c>
      <c r="D42" s="103">
        <f>+D40+D30</f>
        <v>6</v>
      </c>
    </row>
    <row r="43" spans="1:4" x14ac:dyDescent="0.2">
      <c r="A43" s="64"/>
      <c r="C43" s="82"/>
      <c r="D43" s="65"/>
    </row>
    <row r="45" spans="1:4" x14ac:dyDescent="0.2">
      <c r="A45" s="2" t="s">
        <v>104</v>
      </c>
      <c r="B45" s="2"/>
      <c r="C45" s="103">
        <f>+C20-C42</f>
        <v>2029.5</v>
      </c>
      <c r="D45" s="103">
        <f>+D20-D42</f>
        <v>24354</v>
      </c>
    </row>
    <row r="47" spans="1:4" x14ac:dyDescent="0.2">
      <c r="A47" t="s">
        <v>109</v>
      </c>
      <c r="C47" s="105">
        <f>1-C45/C20</f>
        <v>2.4630541871917266E-4</v>
      </c>
      <c r="D47" s="106"/>
    </row>
    <row r="48" spans="1:4" x14ac:dyDescent="0.2">
      <c r="A48" t="s">
        <v>105</v>
      </c>
      <c r="C48" s="105">
        <f>IF(C21-C34&lt;0, 1-C5*B25*C18/(B25*C11+B26*C13+B27*C18)^2, 0.2*(1-C5*B25*C18/(B25*C11+B26*C13+B27*C18)^2))</f>
        <v>0.13756294283093418</v>
      </c>
      <c r="D48" s="111">
        <f>1-C5*B25*C18/(B25*C11+B26*C13+B27*C18)^2</f>
        <v>0.68781471415467088</v>
      </c>
    </row>
    <row r="49" spans="1:5" x14ac:dyDescent="0.2">
      <c r="A49" t="s">
        <v>106</v>
      </c>
      <c r="C49">
        <f>C5*B25*C21/(B25*C11+B26*C13+B27*C18)^2</f>
        <v>0.68530643809052405</v>
      </c>
      <c r="E49" s="110">
        <f>1-C5*B27*(C11+C13)/(B25*C11+B26*C13+B27*C18)^2</f>
        <v>0.25375769550960992</v>
      </c>
    </row>
    <row r="52" spans="1:5" x14ac:dyDescent="0.2">
      <c r="C52">
        <f>+C42/C39</f>
        <v>0.12059164492816711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989B0-5ED6-454E-9C7C-5510CC91E041}">
  <dimension ref="A1:G52"/>
  <sheetViews>
    <sheetView workbookViewId="0">
      <selection activeCell="D40" sqref="D40"/>
    </sheetView>
  </sheetViews>
  <sheetFormatPr baseColWidth="10" defaultRowHeight="12.75" x14ac:dyDescent="0.2"/>
  <cols>
    <col min="1" max="1" width="21.7109375" customWidth="1"/>
    <col min="2" max="2" width="7" customWidth="1"/>
    <col min="257" max="257" width="21.7109375" customWidth="1"/>
    <col min="258" max="258" width="7" customWidth="1"/>
    <col min="513" max="513" width="21.7109375" customWidth="1"/>
    <col min="514" max="514" width="7" customWidth="1"/>
    <col min="769" max="769" width="21.7109375" customWidth="1"/>
    <col min="770" max="770" width="7" customWidth="1"/>
    <col min="1025" max="1025" width="21.7109375" customWidth="1"/>
    <col min="1026" max="1026" width="7" customWidth="1"/>
    <col min="1281" max="1281" width="21.7109375" customWidth="1"/>
    <col min="1282" max="1282" width="7" customWidth="1"/>
    <col min="1537" max="1537" width="21.7109375" customWidth="1"/>
    <col min="1538" max="1538" width="7" customWidth="1"/>
    <col min="1793" max="1793" width="21.7109375" customWidth="1"/>
    <col min="1794" max="1794" width="7" customWidth="1"/>
    <col min="2049" max="2049" width="21.7109375" customWidth="1"/>
    <col min="2050" max="2050" width="7" customWidth="1"/>
    <col min="2305" max="2305" width="21.7109375" customWidth="1"/>
    <col min="2306" max="2306" width="7" customWidth="1"/>
    <col min="2561" max="2561" width="21.7109375" customWidth="1"/>
    <col min="2562" max="2562" width="7" customWidth="1"/>
    <col min="2817" max="2817" width="21.7109375" customWidth="1"/>
    <col min="2818" max="2818" width="7" customWidth="1"/>
    <col min="3073" max="3073" width="21.7109375" customWidth="1"/>
    <col min="3074" max="3074" width="7" customWidth="1"/>
    <col min="3329" max="3329" width="21.7109375" customWidth="1"/>
    <col min="3330" max="3330" width="7" customWidth="1"/>
    <col min="3585" max="3585" width="21.7109375" customWidth="1"/>
    <col min="3586" max="3586" width="7" customWidth="1"/>
    <col min="3841" max="3841" width="21.7109375" customWidth="1"/>
    <col min="3842" max="3842" width="7" customWidth="1"/>
    <col min="4097" max="4097" width="21.7109375" customWidth="1"/>
    <col min="4098" max="4098" width="7" customWidth="1"/>
    <col min="4353" max="4353" width="21.7109375" customWidth="1"/>
    <col min="4354" max="4354" width="7" customWidth="1"/>
    <col min="4609" max="4609" width="21.7109375" customWidth="1"/>
    <col min="4610" max="4610" width="7" customWidth="1"/>
    <col min="4865" max="4865" width="21.7109375" customWidth="1"/>
    <col min="4866" max="4866" width="7" customWidth="1"/>
    <col min="5121" max="5121" width="21.7109375" customWidth="1"/>
    <col min="5122" max="5122" width="7" customWidth="1"/>
    <col min="5377" max="5377" width="21.7109375" customWidth="1"/>
    <col min="5378" max="5378" width="7" customWidth="1"/>
    <col min="5633" max="5633" width="21.7109375" customWidth="1"/>
    <col min="5634" max="5634" width="7" customWidth="1"/>
    <col min="5889" max="5889" width="21.7109375" customWidth="1"/>
    <col min="5890" max="5890" width="7" customWidth="1"/>
    <col min="6145" max="6145" width="21.7109375" customWidth="1"/>
    <col min="6146" max="6146" width="7" customWidth="1"/>
    <col min="6401" max="6401" width="21.7109375" customWidth="1"/>
    <col min="6402" max="6402" width="7" customWidth="1"/>
    <col min="6657" max="6657" width="21.7109375" customWidth="1"/>
    <col min="6658" max="6658" width="7" customWidth="1"/>
    <col min="6913" max="6913" width="21.7109375" customWidth="1"/>
    <col min="6914" max="6914" width="7" customWidth="1"/>
    <col min="7169" max="7169" width="21.7109375" customWidth="1"/>
    <col min="7170" max="7170" width="7" customWidth="1"/>
    <col min="7425" max="7425" width="21.7109375" customWidth="1"/>
    <col min="7426" max="7426" width="7" customWidth="1"/>
    <col min="7681" max="7681" width="21.7109375" customWidth="1"/>
    <col min="7682" max="7682" width="7" customWidth="1"/>
    <col min="7937" max="7937" width="21.7109375" customWidth="1"/>
    <col min="7938" max="7938" width="7" customWidth="1"/>
    <col min="8193" max="8193" width="21.7109375" customWidth="1"/>
    <col min="8194" max="8194" width="7" customWidth="1"/>
    <col min="8449" max="8449" width="21.7109375" customWidth="1"/>
    <col min="8450" max="8450" width="7" customWidth="1"/>
    <col min="8705" max="8705" width="21.7109375" customWidth="1"/>
    <col min="8706" max="8706" width="7" customWidth="1"/>
    <col min="8961" max="8961" width="21.7109375" customWidth="1"/>
    <col min="8962" max="8962" width="7" customWidth="1"/>
    <col min="9217" max="9217" width="21.7109375" customWidth="1"/>
    <col min="9218" max="9218" width="7" customWidth="1"/>
    <col min="9473" max="9473" width="21.7109375" customWidth="1"/>
    <col min="9474" max="9474" width="7" customWidth="1"/>
    <col min="9729" max="9729" width="21.7109375" customWidth="1"/>
    <col min="9730" max="9730" width="7" customWidth="1"/>
    <col min="9985" max="9985" width="21.7109375" customWidth="1"/>
    <col min="9986" max="9986" width="7" customWidth="1"/>
    <col min="10241" max="10241" width="21.7109375" customWidth="1"/>
    <col min="10242" max="10242" width="7" customWidth="1"/>
    <col min="10497" max="10497" width="21.7109375" customWidth="1"/>
    <col min="10498" max="10498" width="7" customWidth="1"/>
    <col min="10753" max="10753" width="21.7109375" customWidth="1"/>
    <col min="10754" max="10754" width="7" customWidth="1"/>
    <col min="11009" max="11009" width="21.7109375" customWidth="1"/>
    <col min="11010" max="11010" width="7" customWidth="1"/>
    <col min="11265" max="11265" width="21.7109375" customWidth="1"/>
    <col min="11266" max="11266" width="7" customWidth="1"/>
    <col min="11521" max="11521" width="21.7109375" customWidth="1"/>
    <col min="11522" max="11522" width="7" customWidth="1"/>
    <col min="11777" max="11777" width="21.7109375" customWidth="1"/>
    <col min="11778" max="11778" width="7" customWidth="1"/>
    <col min="12033" max="12033" width="21.7109375" customWidth="1"/>
    <col min="12034" max="12034" width="7" customWidth="1"/>
    <col min="12289" max="12289" width="21.7109375" customWidth="1"/>
    <col min="12290" max="12290" width="7" customWidth="1"/>
    <col min="12545" max="12545" width="21.7109375" customWidth="1"/>
    <col min="12546" max="12546" width="7" customWidth="1"/>
    <col min="12801" max="12801" width="21.7109375" customWidth="1"/>
    <col min="12802" max="12802" width="7" customWidth="1"/>
    <col min="13057" max="13057" width="21.7109375" customWidth="1"/>
    <col min="13058" max="13058" width="7" customWidth="1"/>
    <col min="13313" max="13313" width="21.7109375" customWidth="1"/>
    <col min="13314" max="13314" width="7" customWidth="1"/>
    <col min="13569" max="13569" width="21.7109375" customWidth="1"/>
    <col min="13570" max="13570" width="7" customWidth="1"/>
    <col min="13825" max="13825" width="21.7109375" customWidth="1"/>
    <col min="13826" max="13826" width="7" customWidth="1"/>
    <col min="14081" max="14081" width="21.7109375" customWidth="1"/>
    <col min="14082" max="14082" width="7" customWidth="1"/>
    <col min="14337" max="14337" width="21.7109375" customWidth="1"/>
    <col min="14338" max="14338" width="7" customWidth="1"/>
    <col min="14593" max="14593" width="21.7109375" customWidth="1"/>
    <col min="14594" max="14594" width="7" customWidth="1"/>
    <col min="14849" max="14849" width="21.7109375" customWidth="1"/>
    <col min="14850" max="14850" width="7" customWidth="1"/>
    <col min="15105" max="15105" width="21.7109375" customWidth="1"/>
    <col min="15106" max="15106" width="7" customWidth="1"/>
    <col min="15361" max="15361" width="21.7109375" customWidth="1"/>
    <col min="15362" max="15362" width="7" customWidth="1"/>
    <col min="15617" max="15617" width="21.7109375" customWidth="1"/>
    <col min="15618" max="15618" width="7" customWidth="1"/>
    <col min="15873" max="15873" width="21.7109375" customWidth="1"/>
    <col min="15874" max="15874" width="7" customWidth="1"/>
    <col min="16129" max="16129" width="21.7109375" customWidth="1"/>
    <col min="16130" max="16130" width="7" customWidth="1"/>
  </cols>
  <sheetData>
    <row r="1" spans="1:5" ht="15" x14ac:dyDescent="0.25">
      <c r="A1" s="96" t="s">
        <v>110</v>
      </c>
      <c r="B1" s="96"/>
    </row>
    <row r="3" spans="1:5" s="101" customFormat="1" ht="16.5" customHeight="1" x14ac:dyDescent="0.2">
      <c r="A3" s="97"/>
      <c r="B3" s="98"/>
      <c r="C3" s="99" t="s">
        <v>80</v>
      </c>
      <c r="D3" s="100" t="s">
        <v>81</v>
      </c>
      <c r="E3" s="100" t="s">
        <v>82</v>
      </c>
    </row>
    <row r="4" spans="1:5" x14ac:dyDescent="0.2">
      <c r="C4" s="102"/>
    </row>
    <row r="5" spans="1:5" x14ac:dyDescent="0.2">
      <c r="A5" s="2" t="s">
        <v>83</v>
      </c>
      <c r="B5" s="2"/>
      <c r="C5" s="61">
        <v>1200</v>
      </c>
      <c r="D5" s="103">
        <f>+C5*12</f>
        <v>14400</v>
      </c>
      <c r="E5" s="65"/>
    </row>
    <row r="6" spans="1:5" ht="7.5" customHeight="1" x14ac:dyDescent="0.2">
      <c r="C6" s="65"/>
      <c r="D6" s="65"/>
      <c r="E6" s="65"/>
    </row>
    <row r="7" spans="1:5" x14ac:dyDescent="0.2">
      <c r="A7" s="64" t="s">
        <v>84</v>
      </c>
      <c r="B7" s="64"/>
      <c r="D7" s="65"/>
      <c r="E7" s="65"/>
    </row>
    <row r="8" spans="1:5" x14ac:dyDescent="0.2">
      <c r="A8" s="104" t="s">
        <v>85</v>
      </c>
      <c r="B8" s="64"/>
      <c r="C8" s="69">
        <v>1200</v>
      </c>
      <c r="D8" s="65">
        <f>+C8*12</f>
        <v>14400</v>
      </c>
      <c r="E8" s="65"/>
    </row>
    <row r="9" spans="1:5" x14ac:dyDescent="0.2">
      <c r="A9" s="104" t="s">
        <v>86</v>
      </c>
      <c r="B9" s="23">
        <v>0.05</v>
      </c>
      <c r="C9" s="65">
        <f>+C$8*B9</f>
        <v>60</v>
      </c>
      <c r="D9" s="65">
        <f>+C9*12</f>
        <v>720</v>
      </c>
      <c r="E9" s="65"/>
    </row>
    <row r="10" spans="1:5" x14ac:dyDescent="0.2">
      <c r="A10" s="104" t="s">
        <v>87</v>
      </c>
      <c r="B10" s="23">
        <v>0.2</v>
      </c>
      <c r="C10" s="65">
        <f>+C$8*B10</f>
        <v>240</v>
      </c>
      <c r="D10" s="65">
        <f>+C10*12</f>
        <v>2880</v>
      </c>
      <c r="E10" s="65"/>
    </row>
    <row r="11" spans="1:5" ht="16.5" customHeight="1" x14ac:dyDescent="0.2">
      <c r="A11" s="64" t="s">
        <v>88</v>
      </c>
      <c r="C11" s="65">
        <f>+C8-C9-C10</f>
        <v>900</v>
      </c>
      <c r="D11" s="65">
        <f>+D8-D9-D10</f>
        <v>10800</v>
      </c>
      <c r="E11" s="105">
        <f>+C11/C$21</f>
        <v>0.54445884571699943</v>
      </c>
    </row>
    <row r="12" spans="1:5" x14ac:dyDescent="0.2">
      <c r="C12" s="65"/>
      <c r="D12" s="65"/>
      <c r="E12" s="65"/>
    </row>
    <row r="13" spans="1:5" x14ac:dyDescent="0.2">
      <c r="A13" s="64" t="s">
        <v>89</v>
      </c>
      <c r="C13" s="69">
        <v>0</v>
      </c>
      <c r="D13" s="65">
        <f>+C13*12</f>
        <v>0</v>
      </c>
      <c r="E13" s="105">
        <f>+C13/C$21</f>
        <v>0</v>
      </c>
    </row>
    <row r="14" spans="1:5" x14ac:dyDescent="0.2">
      <c r="C14" s="65"/>
      <c r="D14" s="65"/>
    </row>
    <row r="15" spans="1:5" x14ac:dyDescent="0.2">
      <c r="A15" s="64" t="s">
        <v>90</v>
      </c>
      <c r="C15" s="65"/>
      <c r="D15" s="65"/>
    </row>
    <row r="16" spans="1:5" x14ac:dyDescent="0.2">
      <c r="A16" s="104" t="s">
        <v>91</v>
      </c>
      <c r="C16" s="69">
        <v>830</v>
      </c>
      <c r="D16" s="65">
        <f>+C16*12</f>
        <v>9960</v>
      </c>
    </row>
    <row r="17" spans="1:7" x14ac:dyDescent="0.2">
      <c r="A17" s="104" t="s">
        <v>87</v>
      </c>
      <c r="B17" s="23">
        <f>([7]Tab!$F$7+[7]Tab!$G$7)/100</f>
        <v>9.2749999999999999E-2</v>
      </c>
      <c r="C17" s="65">
        <f>+C$16*B17</f>
        <v>76.982500000000002</v>
      </c>
      <c r="D17" s="65">
        <f>+C17*12</f>
        <v>923.79</v>
      </c>
    </row>
    <row r="18" spans="1:7" ht="16.5" customHeight="1" x14ac:dyDescent="0.2">
      <c r="A18" s="64" t="s">
        <v>92</v>
      </c>
      <c r="C18" s="65">
        <f>+C16-C17</f>
        <v>753.01750000000004</v>
      </c>
      <c r="D18" s="65">
        <f>+D16-D17</f>
        <v>9036.2099999999991</v>
      </c>
      <c r="E18" s="105">
        <f>+C18/C$21</f>
        <v>0.45554115428300068</v>
      </c>
    </row>
    <row r="19" spans="1:7" x14ac:dyDescent="0.2">
      <c r="C19" s="65"/>
      <c r="D19" s="65"/>
    </row>
    <row r="20" spans="1:7" x14ac:dyDescent="0.2">
      <c r="A20" s="64" t="s">
        <v>93</v>
      </c>
      <c r="B20" s="64"/>
      <c r="C20" s="82">
        <f>+C8+C13+C16</f>
        <v>2030</v>
      </c>
      <c r="D20" s="82">
        <f>+D8+D13+D16</f>
        <v>24360</v>
      </c>
    </row>
    <row r="21" spans="1:7" ht="16.5" customHeight="1" x14ac:dyDescent="0.2">
      <c r="A21" s="2" t="s">
        <v>94</v>
      </c>
      <c r="B21" s="2"/>
      <c r="C21" s="103">
        <f>+C11+C13+C18</f>
        <v>1653.0174999999999</v>
      </c>
      <c r="D21" s="103">
        <f>+D11+D13+D18</f>
        <v>19836.21</v>
      </c>
      <c r="E21" s="106">
        <f>+E11+E13+E18</f>
        <v>1</v>
      </c>
    </row>
    <row r="22" spans="1:7" x14ac:dyDescent="0.2">
      <c r="C22" s="65"/>
      <c r="D22" s="65"/>
    </row>
    <row r="23" spans="1:7" x14ac:dyDescent="0.2">
      <c r="A23" s="107" t="s">
        <v>95</v>
      </c>
      <c r="C23" s="65"/>
      <c r="D23" s="65"/>
    </row>
    <row r="24" spans="1:7" ht="7.5" customHeight="1" x14ac:dyDescent="0.2">
      <c r="C24" s="65"/>
      <c r="D24" s="65"/>
      <c r="E24" s="65"/>
    </row>
    <row r="25" spans="1:7" x14ac:dyDescent="0.2">
      <c r="A25" s="108" t="s">
        <v>84</v>
      </c>
      <c r="B25" s="23">
        <v>0.5</v>
      </c>
      <c r="C25" s="65">
        <f>+C11*B25</f>
        <v>450</v>
      </c>
      <c r="D25" s="65">
        <f>+C25*12</f>
        <v>5400</v>
      </c>
    </row>
    <row r="26" spans="1:7" x14ac:dyDescent="0.2">
      <c r="A26" s="108" t="s">
        <v>89</v>
      </c>
      <c r="B26" s="23">
        <v>0.5</v>
      </c>
      <c r="C26" s="65">
        <f>+C13*B26</f>
        <v>0</v>
      </c>
      <c r="D26" s="65">
        <f>+C26*12</f>
        <v>0</v>
      </c>
    </row>
    <row r="27" spans="1:7" x14ac:dyDescent="0.2">
      <c r="A27" s="108" t="s">
        <v>96</v>
      </c>
      <c r="B27" s="23">
        <v>1</v>
      </c>
      <c r="C27" s="65">
        <f>+C18*B27</f>
        <v>753.01750000000004</v>
      </c>
      <c r="D27" s="65">
        <f>+C27*12</f>
        <v>9036.2100000000009</v>
      </c>
    </row>
    <row r="28" spans="1:7" ht="16.5" customHeight="1" x14ac:dyDescent="0.2">
      <c r="A28" s="64" t="s">
        <v>97</v>
      </c>
      <c r="C28" s="65">
        <f>SUM(C25:C27)</f>
        <v>1203.0174999999999</v>
      </c>
      <c r="D28" s="65">
        <f>SUM(D25:D27)</f>
        <v>14436.210000000001</v>
      </c>
      <c r="E28" s="65"/>
    </row>
    <row r="29" spans="1:7" x14ac:dyDescent="0.2">
      <c r="C29" s="65"/>
      <c r="D29" s="65"/>
    </row>
    <row r="30" spans="1:7" x14ac:dyDescent="0.2">
      <c r="A30" s="109" t="s">
        <v>98</v>
      </c>
      <c r="C30" s="103">
        <f>MIN(C28-C5,0)</f>
        <v>0</v>
      </c>
      <c r="D30" s="103">
        <f>+C30*12</f>
        <v>0</v>
      </c>
      <c r="F30" s="65">
        <f>+C20-C34</f>
        <v>381.1287242288663</v>
      </c>
      <c r="G30" s="65">
        <f>+D20-D34</f>
        <v>4573.5446907463956</v>
      </c>
    </row>
    <row r="32" spans="1:7" x14ac:dyDescent="0.2">
      <c r="A32" s="64"/>
      <c r="C32" s="65"/>
      <c r="D32" s="65"/>
    </row>
    <row r="34" spans="1:4" x14ac:dyDescent="0.2">
      <c r="A34" s="2" t="s">
        <v>99</v>
      </c>
      <c r="C34" s="103">
        <f>+C5/($E$11*$B$25+$E$13*$B$26+$E$18*$B$27)</f>
        <v>1648.8712757711337</v>
      </c>
      <c r="D34" s="103">
        <f>+D5/($E$11*$B$25+$E$13*$B$26+$E$18*$B$27)</f>
        <v>19786.455309253604</v>
      </c>
    </row>
    <row r="36" spans="1:4" x14ac:dyDescent="0.2">
      <c r="A36" s="107" t="s">
        <v>100</v>
      </c>
      <c r="C36" s="65"/>
      <c r="D36" s="65"/>
    </row>
    <row r="37" spans="1:4" x14ac:dyDescent="0.2">
      <c r="C37" s="65"/>
      <c r="D37" s="65"/>
    </row>
    <row r="38" spans="1:4" x14ac:dyDescent="0.2">
      <c r="A38" s="64"/>
    </row>
    <row r="39" spans="1:4" x14ac:dyDescent="0.2">
      <c r="A39" s="64" t="s">
        <v>101</v>
      </c>
      <c r="C39" s="82">
        <f>+C21</f>
        <v>1653.0174999999999</v>
      </c>
      <c r="D39" s="65">
        <f>+C39*12</f>
        <v>19836.21</v>
      </c>
    </row>
    <row r="40" spans="1:4" ht="16.5" customHeight="1" x14ac:dyDescent="0.2">
      <c r="A40" s="64" t="s">
        <v>108</v>
      </c>
      <c r="B40" s="23"/>
      <c r="C40" s="82">
        <f>+D40/12</f>
        <v>1.25</v>
      </c>
      <c r="D40" s="82">
        <f>MAX(tarifest3($D$39,1,Param!$B$10,Param!$C$10,Param!$D$10,Param!$E$10,Param!$B$11,Param!$C$11,Param!$D$11,Param!$E$11)-tarifest3(D34,1,Param!$B$10,Param!$C$10,Param!$D$10,Param!$E$10,Param!$B$11,Param!$C$11,Param!$D$11,Param!$E$11),0)</f>
        <v>15</v>
      </c>
    </row>
    <row r="41" spans="1:4" x14ac:dyDescent="0.2">
      <c r="A41" s="64"/>
      <c r="D41" s="82"/>
    </row>
    <row r="42" spans="1:4" x14ac:dyDescent="0.2">
      <c r="A42" s="2" t="s">
        <v>103</v>
      </c>
      <c r="C42" s="103">
        <f>+C40+C30</f>
        <v>1.25</v>
      </c>
      <c r="D42" s="103">
        <f>+D40+D30</f>
        <v>15</v>
      </c>
    </row>
    <row r="43" spans="1:4" x14ac:dyDescent="0.2">
      <c r="A43" s="64"/>
      <c r="C43" s="82"/>
      <c r="D43" s="65"/>
    </row>
    <row r="45" spans="1:4" x14ac:dyDescent="0.2">
      <c r="A45" s="2" t="s">
        <v>104</v>
      </c>
      <c r="B45" s="2"/>
      <c r="C45" s="103">
        <f>+C20-C42</f>
        <v>2028.75</v>
      </c>
      <c r="D45" s="103">
        <f>+D20-D42</f>
        <v>24345</v>
      </c>
    </row>
    <row r="47" spans="1:4" x14ac:dyDescent="0.2">
      <c r="A47" t="s">
        <v>109</v>
      </c>
      <c r="C47" s="105">
        <f>1-C45/C20</f>
        <v>6.1576354679804268E-4</v>
      </c>
      <c r="D47" s="106"/>
    </row>
    <row r="48" spans="1:4" x14ac:dyDescent="0.2">
      <c r="A48" t="s">
        <v>105</v>
      </c>
      <c r="C48" s="105">
        <f>IF(C21-C34&lt;0, 1-C5*B25*C18/(B25*C11+B26*C13+B27*C18)^2, 0.2*(1-C5*B25*C18/(B25*C11+B26*C13+B27*C18)^2))</f>
        <v>0.13756294283093418</v>
      </c>
      <c r="D48" s="111">
        <f>1-C5*B25*C18/(B25*C11+B26*C13+B27*C18)^2</f>
        <v>0.68781471415467088</v>
      </c>
    </row>
    <row r="49" spans="1:5" x14ac:dyDescent="0.2">
      <c r="A49" t="s">
        <v>106</v>
      </c>
      <c r="C49">
        <f>C5*B25*C21/(B25*C11+B26*C13+B27*C18)^2</f>
        <v>0.68530643809052405</v>
      </c>
      <c r="E49" s="110">
        <f>1-C5*B27*(C11+C13)/(B25*C11+B26*C13+B27*C18)^2</f>
        <v>0.25375769550960992</v>
      </c>
    </row>
    <row r="52" spans="1:5" x14ac:dyDescent="0.2">
      <c r="C52">
        <f>+C42/C39</f>
        <v>7.5619284127361028E-4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</vt:i4>
      </vt:variant>
    </vt:vector>
  </HeadingPairs>
  <TitlesOfParts>
    <vt:vector size="8" baseType="lpstr">
      <vt:lpstr>Kalk</vt:lpstr>
      <vt:lpstr>Abb</vt:lpstr>
      <vt:lpstr>Param</vt:lpstr>
      <vt:lpstr>NegativeESt0</vt:lpstr>
      <vt:lpstr>Transfgrenz1</vt:lpstr>
      <vt:lpstr>Transfgrenz2</vt:lpstr>
      <vt:lpstr>Abb!Druckbereich</vt:lpstr>
      <vt:lpstr>Param!Druckbereich</vt:lpstr>
    </vt:vector>
  </TitlesOfParts>
  <Company>DIW Berlin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xxx</dc:creator>
  <cp:lastModifiedBy>Bach, Stefan</cp:lastModifiedBy>
  <cp:lastPrinted>2022-04-14T09:40:41Z</cp:lastPrinted>
  <dcterms:created xsi:type="dcterms:W3CDTF">2003-11-05T10:11:19Z</dcterms:created>
  <dcterms:modified xsi:type="dcterms:W3CDTF">2022-12-20T17:25:02Z</dcterms:modified>
</cp:coreProperties>
</file>